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mc:AlternateContent xmlns:mc="http://schemas.openxmlformats.org/markup-compatibility/2006">
    <mc:Choice Requires="x15">
      <x15ac:absPath xmlns:x15ac="http://schemas.microsoft.com/office/spreadsheetml/2010/11/ac" url="G:\Mi unidad\FORMATOS\TRIBUTARIO\2516\AÑO GRAVABLE 2022\"/>
    </mc:Choice>
  </mc:AlternateContent>
  <xr:revisionPtr revIDLastSave="0" documentId="13_ncr:1_{E1BE6B8A-6162-47A6-BB4E-662B8B24573E}" xr6:coauthVersionLast="47" xr6:coauthVersionMax="47" xr10:uidLastSave="{00000000-0000-0000-0000-000000000000}"/>
  <bookViews>
    <workbookView xWindow="-120" yWindow="-120" windowWidth="29040" windowHeight="15720" tabRatio="832" activeTab="4" xr2:uid="{00000000-000D-0000-FFFF-FFFF00000000}"/>
  </bookViews>
  <sheets>
    <sheet name="INSTRUCTIVO" sheetId="25" r:id="rId1"/>
    <sheet name="BP CONTABLE" sheetId="20" r:id="rId2"/>
    <sheet name="BP FISCAL" sheetId="26" r:id="rId3"/>
    <sheet name="RENGLON VS CUENTAS" sheetId="21" r:id="rId4"/>
    <sheet name="DECL RENTA" sheetId="23" r:id="rId5"/>
    <sheet name="CUADRAJE" sheetId="24" r:id="rId6"/>
    <sheet name="Caratula" sheetId="15" r:id="rId7"/>
    <sheet name="ESF - Patrimonio" sheetId="2" r:id="rId8"/>
    <sheet name="ERI - Renta Liquida" sheetId="1" r:id="rId9"/>
    <sheet name="ANEXOS" sheetId="27" r:id="rId10"/>
    <sheet name="Impuesto Diferido" sheetId="3" r:id="rId11"/>
    <sheet name="Ingresos y Facturación" sheetId="10" r:id="rId12"/>
    <sheet name="Activos fijos" sheetId="19" r:id="rId13"/>
    <sheet name="Resumen ESF-ERI" sheetId="18" r:id="rId14"/>
    <sheet name="ejemplos" sheetId="9" state="hidden" r:id="rId15"/>
  </sheets>
  <externalReferences>
    <externalReference r:id="rId16"/>
    <externalReference r:id="rId17"/>
  </externalReferences>
  <definedNames>
    <definedName name="_xlnm._FilterDatabase" localSheetId="1" hidden="1">'BP CONTABLE'!$A$1:$E$13</definedName>
    <definedName name="_xlnm._FilterDatabase" localSheetId="2" hidden="1">'BP FISCAL'!$A$1:$E$13</definedName>
    <definedName name="_xlnm._FilterDatabase" localSheetId="3" hidden="1">'RENGLON VS CUENTAS'!$A$1:$C$660</definedName>
    <definedName name="_xlnm.Print_Area" localSheetId="4">'DECL RENTA'!$A$1:$AZ$67</definedName>
    <definedName name="_xlnm.Print_Area" localSheetId="7">'ESF - Patrimonio'!$A$1:$K$257</definedName>
    <definedName name="_xlnm.Print_Area" localSheetId="10">'Impuesto Diferido'!$C$1:$P$95</definedName>
    <definedName name="_xlnm.Print_Area" localSheetId="11">'Ingresos y Facturación'!$A$1:$N$17</definedName>
    <definedName name="ESF">'RENGLON VS CUENTAS'!$B$1:$C$275</definedName>
    <definedName name="Reglon_renta">[1]Lists!$AQ$3:$AQ$58</definedName>
    <definedName name="RENGLON">'RENGLON VS CUENTAS'!$A$1:$C$660</definedName>
    <definedName name="renglon_renta1">[2]Lists!$AQ$3:$AQ$58</definedName>
    <definedName name="_xlnm.Print_Titles" localSheetId="10">'Impuesto Diferido'!$1:$6</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32" i="23" l="1"/>
  <c r="AV31" i="23"/>
  <c r="AV29" i="23"/>
  <c r="AV28" i="23"/>
  <c r="AV24" i="23"/>
  <c r="AV23" i="23"/>
  <c r="L497" i="1" l="1"/>
  <c r="AV20" i="23" s="1"/>
  <c r="AV19" i="23"/>
  <c r="AV18" i="23"/>
  <c r="L494" i="1" l="1"/>
  <c r="H104" i="1" l="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2" i="1"/>
  <c r="H71" i="1"/>
  <c r="H70" i="1"/>
  <c r="H69" i="1"/>
  <c r="H68" i="1"/>
  <c r="H67" i="1"/>
  <c r="H66" i="1"/>
  <c r="H65" i="1"/>
  <c r="H63" i="1"/>
  <c r="H62" i="1"/>
  <c r="H61" i="1"/>
  <c r="H60" i="1"/>
  <c r="H59" i="1"/>
  <c r="H57" i="1"/>
  <c r="H56" i="1"/>
  <c r="H55" i="1"/>
  <c r="H54" i="1"/>
  <c r="H53" i="1"/>
  <c r="H52" i="1"/>
  <c r="H51" i="1"/>
  <c r="H50" i="1"/>
  <c r="H49" i="1"/>
  <c r="H48" i="1"/>
  <c r="H46" i="1"/>
  <c r="H45" i="1"/>
  <c r="H44" i="1"/>
  <c r="H43" i="1"/>
  <c r="H42" i="1"/>
  <c r="H41" i="1"/>
  <c r="H40" i="1"/>
  <c r="H38" i="1"/>
  <c r="H37" i="1"/>
  <c r="H36" i="1"/>
  <c r="H34" i="1"/>
  <c r="H33" i="1"/>
  <c r="H32" i="1"/>
  <c r="H31" i="1"/>
  <c r="H30" i="1"/>
  <c r="H29" i="1"/>
  <c r="H28" i="1"/>
  <c r="H27" i="1"/>
  <c r="H26" i="1"/>
  <c r="H25" i="1"/>
  <c r="H24" i="1"/>
  <c r="H23" i="1"/>
  <c r="H22" i="1"/>
  <c r="H21" i="1"/>
  <c r="H20" i="1"/>
  <c r="H19" i="1"/>
  <c r="H18" i="1"/>
  <c r="H17" i="1"/>
  <c r="H16" i="1"/>
  <c r="H15" i="1"/>
  <c r="H14" i="1"/>
  <c r="H13" i="1"/>
  <c r="H264" i="1"/>
  <c r="H263" i="1"/>
  <c r="H262" i="1"/>
  <c r="H261" i="1"/>
  <c r="H260" i="1"/>
  <c r="H259" i="1"/>
  <c r="H258" i="1"/>
  <c r="H257" i="1"/>
  <c r="H256" i="1"/>
  <c r="H255" i="1"/>
  <c r="H254" i="1"/>
  <c r="H253" i="1"/>
  <c r="H252" i="1"/>
  <c r="H251" i="1"/>
  <c r="H250" i="1"/>
  <c r="H249" i="1"/>
  <c r="H248" i="1"/>
  <c r="H247" i="1"/>
  <c r="H223" i="1"/>
  <c r="H222" i="1"/>
  <c r="H220" i="1"/>
  <c r="H78" i="2" l="1"/>
  <c r="K122" i="1"/>
  <c r="AV35" i="23"/>
  <c r="W56" i="23"/>
  <c r="W51" i="23"/>
  <c r="W50" i="23"/>
  <c r="H58" i="18" l="1"/>
  <c r="B614" i="21"/>
  <c r="L122" i="1"/>
  <c r="S122" i="1" s="1"/>
  <c r="O18" i="19" l="1"/>
  <c r="P18" i="19"/>
  <c r="L493" i="1" l="1"/>
  <c r="L484" i="1" l="1"/>
  <c r="D183" i="20" l="1"/>
  <c r="AA34" i="19" l="1"/>
  <c r="K31" i="19"/>
  <c r="P31" i="19"/>
  <c r="J35" i="19"/>
  <c r="P34" i="19"/>
  <c r="O34" i="19"/>
  <c r="B172" i="21" l="1"/>
  <c r="D8" i="20" l="1"/>
  <c r="D5" i="20"/>
  <c r="D2" i="20"/>
  <c r="D14" i="26" l="1"/>
  <c r="E14" i="26"/>
  <c r="D15" i="26"/>
  <c r="D16" i="26"/>
  <c r="E16" i="26"/>
  <c r="D17" i="26"/>
  <c r="E17" i="26"/>
  <c r="D18" i="26"/>
  <c r="E18" i="26"/>
  <c r="D19" i="26"/>
  <c r="D20" i="26"/>
  <c r="E20" i="26"/>
  <c r="D21" i="26"/>
  <c r="E21" i="26"/>
  <c r="D22" i="26"/>
  <c r="E22" i="26"/>
  <c r="D23" i="26"/>
  <c r="E23" i="26"/>
  <c r="D24" i="26"/>
  <c r="D25" i="26"/>
  <c r="E25" i="26"/>
  <c r="D26" i="26"/>
  <c r="E26" i="26"/>
  <c r="D27" i="26"/>
  <c r="E27" i="26"/>
  <c r="D28" i="26"/>
  <c r="D29" i="26"/>
  <c r="D30" i="26"/>
  <c r="E30" i="26"/>
  <c r="D31" i="26"/>
  <c r="D32" i="26"/>
  <c r="E32" i="26"/>
  <c r="D33" i="26"/>
  <c r="E33" i="26"/>
  <c r="D34" i="26"/>
  <c r="E34" i="26"/>
  <c r="D35" i="26"/>
  <c r="E35" i="26"/>
  <c r="D36" i="26"/>
  <c r="E36" i="26"/>
  <c r="D37" i="26"/>
  <c r="E37" i="26"/>
  <c r="D38" i="26"/>
  <c r="E38" i="26"/>
  <c r="D39" i="26"/>
  <c r="E39" i="26"/>
  <c r="D40" i="26"/>
  <c r="D41" i="26"/>
  <c r="E41" i="26"/>
  <c r="D42" i="26"/>
  <c r="D43" i="26"/>
  <c r="E43" i="26"/>
  <c r="D44" i="26"/>
  <c r="E44" i="26"/>
  <c r="D45" i="26"/>
  <c r="E45" i="26"/>
  <c r="D46" i="26"/>
  <c r="E46" i="26"/>
  <c r="D47" i="26"/>
  <c r="D48" i="26"/>
  <c r="D49" i="26"/>
  <c r="E49" i="26"/>
  <c r="D50" i="26"/>
  <c r="E50" i="26"/>
  <c r="D51" i="26"/>
  <c r="D52" i="26"/>
  <c r="E52" i="26"/>
  <c r="D53" i="26"/>
  <c r="E53" i="26"/>
  <c r="D54" i="26"/>
  <c r="E54" i="26"/>
  <c r="D55" i="26"/>
  <c r="D56" i="26"/>
  <c r="E56" i="26"/>
  <c r="D57" i="26"/>
  <c r="E57" i="26"/>
  <c r="D58" i="26"/>
  <c r="E58" i="26"/>
  <c r="D59" i="26"/>
  <c r="E59" i="26"/>
  <c r="D60" i="26"/>
  <c r="E60" i="26"/>
  <c r="D61" i="26"/>
  <c r="E61" i="26"/>
  <c r="D62" i="26"/>
  <c r="E62" i="26"/>
  <c r="D63" i="26"/>
  <c r="D64" i="26"/>
  <c r="E64" i="26"/>
  <c r="D65" i="26"/>
  <c r="D66" i="26"/>
  <c r="E66" i="26"/>
  <c r="D67" i="26"/>
  <c r="E67" i="26"/>
  <c r="D68" i="26"/>
  <c r="E68" i="26"/>
  <c r="D69" i="26"/>
  <c r="E69" i="26"/>
  <c r="D70" i="26"/>
  <c r="D71" i="26"/>
  <c r="E71" i="26"/>
  <c r="D72" i="26"/>
  <c r="E72" i="26"/>
  <c r="D73" i="26"/>
  <c r="E73" i="26"/>
  <c r="D74" i="26"/>
  <c r="E74" i="26"/>
  <c r="D75" i="26"/>
  <c r="E75" i="26"/>
  <c r="D76" i="26"/>
  <c r="E76" i="26"/>
  <c r="D77" i="26"/>
  <c r="D78" i="26"/>
  <c r="E78" i="26"/>
  <c r="D79" i="26"/>
  <c r="E79" i="26"/>
  <c r="D80" i="26"/>
  <c r="D81" i="26"/>
  <c r="E81" i="26"/>
  <c r="D82" i="26"/>
  <c r="E82" i="26"/>
  <c r="D83" i="26"/>
  <c r="E83" i="26"/>
  <c r="D84" i="26"/>
  <c r="E84" i="26"/>
  <c r="D85" i="26"/>
  <c r="D86" i="26"/>
  <c r="E86" i="26"/>
  <c r="D87" i="26"/>
  <c r="E87" i="26"/>
  <c r="D88" i="26"/>
  <c r="D89" i="26"/>
  <c r="E89" i="26"/>
  <c r="D90" i="26"/>
  <c r="E90" i="26"/>
  <c r="D91" i="26"/>
  <c r="E91" i="26"/>
  <c r="D92" i="26"/>
  <c r="D93" i="26"/>
  <c r="E93" i="26"/>
  <c r="D94" i="26"/>
  <c r="E94" i="26"/>
  <c r="D95" i="26"/>
  <c r="E95" i="26"/>
  <c r="D96" i="26"/>
  <c r="E96" i="26"/>
  <c r="D97" i="26"/>
  <c r="E97" i="26"/>
  <c r="D98" i="26"/>
  <c r="E98" i="26"/>
  <c r="D99" i="26"/>
  <c r="E99" i="26"/>
  <c r="D100" i="26"/>
  <c r="E100" i="26"/>
  <c r="D101" i="26"/>
  <c r="E101" i="26"/>
  <c r="D102" i="26"/>
  <c r="E102" i="26"/>
  <c r="D103" i="26"/>
  <c r="E103" i="26"/>
  <c r="D104" i="26"/>
  <c r="E104" i="26"/>
  <c r="D105" i="26"/>
  <c r="E105" i="26"/>
  <c r="D106" i="26"/>
  <c r="E106" i="26"/>
  <c r="D107" i="26"/>
  <c r="E107" i="26"/>
  <c r="D108" i="26"/>
  <c r="E108" i="26"/>
  <c r="D109" i="26"/>
  <c r="E109" i="26"/>
  <c r="D110" i="26"/>
  <c r="E110" i="26"/>
  <c r="D111" i="26"/>
  <c r="D112" i="26"/>
  <c r="E112" i="26"/>
  <c r="D113" i="26"/>
  <c r="E113" i="26"/>
  <c r="D114" i="26"/>
  <c r="E114" i="26"/>
  <c r="D115" i="26"/>
  <c r="E115" i="26"/>
  <c r="D116" i="26"/>
  <c r="E116" i="26"/>
  <c r="D117" i="26"/>
  <c r="E117" i="26"/>
  <c r="D118" i="26"/>
  <c r="E118" i="26"/>
  <c r="D119" i="26"/>
  <c r="E119" i="26"/>
  <c r="D120" i="26"/>
  <c r="D121" i="26"/>
  <c r="E121" i="26"/>
  <c r="D122" i="26"/>
  <c r="D123" i="26"/>
  <c r="E123" i="26"/>
  <c r="D124" i="26"/>
  <c r="D125" i="26"/>
  <c r="E125" i="26"/>
  <c r="D126" i="26"/>
  <c r="D127" i="26"/>
  <c r="E127" i="26"/>
  <c r="D128" i="26"/>
  <c r="E128" i="26"/>
  <c r="D129" i="26"/>
  <c r="E129" i="26"/>
  <c r="D130" i="26"/>
  <c r="E130" i="26"/>
  <c r="D131" i="26"/>
  <c r="D132" i="26"/>
  <c r="E132" i="26"/>
  <c r="D133" i="26"/>
  <c r="E133" i="26"/>
  <c r="D134" i="26"/>
  <c r="E134" i="26"/>
  <c r="D135" i="26"/>
  <c r="E135" i="26"/>
  <c r="D136" i="26"/>
  <c r="E136" i="26"/>
  <c r="D137" i="26"/>
  <c r="E137" i="26"/>
  <c r="D138" i="26"/>
  <c r="E138" i="26"/>
  <c r="D139" i="26"/>
  <c r="E139" i="26"/>
  <c r="D140" i="26"/>
  <c r="E140" i="26"/>
  <c r="D141" i="26"/>
  <c r="E141" i="26"/>
  <c r="D142" i="26"/>
  <c r="E142" i="26"/>
  <c r="D143" i="26"/>
  <c r="D144" i="26"/>
  <c r="E144" i="26"/>
  <c r="D145" i="26"/>
  <c r="E145" i="26"/>
  <c r="D146" i="26"/>
  <c r="E146" i="26"/>
  <c r="D147" i="26"/>
  <c r="E147" i="26"/>
  <c r="D148" i="26"/>
  <c r="E148" i="26"/>
  <c r="D149" i="26"/>
  <c r="E149" i="26"/>
  <c r="D150" i="26"/>
  <c r="E150" i="26"/>
  <c r="D151" i="26"/>
  <c r="D152" i="26"/>
  <c r="E152" i="26"/>
  <c r="D153" i="26"/>
  <c r="E153" i="26"/>
  <c r="D154" i="26"/>
  <c r="E154" i="26"/>
  <c r="D155" i="26"/>
  <c r="E155" i="26"/>
  <c r="D156" i="26"/>
  <c r="D157" i="26"/>
  <c r="E157" i="26"/>
  <c r="D158" i="26"/>
  <c r="D159" i="26"/>
  <c r="E159" i="26"/>
  <c r="D160" i="26"/>
  <c r="D161" i="26"/>
  <c r="E161" i="26"/>
  <c r="D162" i="26"/>
  <c r="D163" i="26"/>
  <c r="E163" i="26"/>
  <c r="D164" i="26"/>
  <c r="D165" i="26"/>
  <c r="E165" i="26"/>
  <c r="D166" i="26"/>
  <c r="E166" i="26"/>
  <c r="D167" i="26"/>
  <c r="D168" i="26"/>
  <c r="E168" i="26"/>
  <c r="D169" i="26"/>
  <c r="E169" i="26"/>
  <c r="D170" i="26"/>
  <c r="E170" i="26"/>
  <c r="D171" i="26"/>
  <c r="E171" i="26"/>
  <c r="D172" i="26"/>
  <c r="D173" i="26"/>
  <c r="E173" i="26"/>
  <c r="D174" i="26"/>
  <c r="E174" i="26"/>
  <c r="D175" i="26"/>
  <c r="E175" i="26"/>
  <c r="D176" i="26"/>
  <c r="E176" i="26"/>
  <c r="D177" i="26"/>
  <c r="E177" i="26"/>
  <c r="D178" i="26"/>
  <c r="E178" i="26"/>
  <c r="D179" i="26"/>
  <c r="D180" i="26"/>
  <c r="E180" i="26"/>
  <c r="D181" i="26"/>
  <c r="E181" i="26"/>
  <c r="D182" i="26"/>
  <c r="E182" i="26"/>
  <c r="D183" i="26"/>
  <c r="D184" i="26"/>
  <c r="E184" i="26"/>
  <c r="D185" i="26"/>
  <c r="E185" i="26"/>
  <c r="D186" i="26"/>
  <c r="D187" i="26"/>
  <c r="E187" i="26"/>
  <c r="D188" i="26"/>
  <c r="E188" i="26"/>
  <c r="D189" i="26"/>
  <c r="E189" i="26"/>
  <c r="D190" i="26"/>
  <c r="D191" i="26"/>
  <c r="E191" i="26"/>
  <c r="D192" i="26"/>
  <c r="E192" i="26"/>
  <c r="D193" i="26"/>
  <c r="D194" i="26"/>
  <c r="E194" i="26"/>
  <c r="D195" i="26"/>
  <c r="D196" i="26"/>
  <c r="E196" i="26"/>
  <c r="E2" i="20"/>
  <c r="D14" i="20"/>
  <c r="E14" i="20"/>
  <c r="D15" i="20"/>
  <c r="D16" i="20"/>
  <c r="E16" i="20"/>
  <c r="D17" i="20"/>
  <c r="E17" i="20"/>
  <c r="D18" i="20"/>
  <c r="E18" i="20"/>
  <c r="D19" i="20"/>
  <c r="D20" i="20"/>
  <c r="E20" i="20"/>
  <c r="D21" i="20"/>
  <c r="E21" i="20"/>
  <c r="D22" i="20"/>
  <c r="E22" i="20"/>
  <c r="D23" i="20"/>
  <c r="E23" i="20"/>
  <c r="D24" i="20"/>
  <c r="D25" i="20"/>
  <c r="E25" i="20"/>
  <c r="D26" i="20"/>
  <c r="E26" i="20"/>
  <c r="D27" i="20"/>
  <c r="E27" i="20"/>
  <c r="D28" i="20"/>
  <c r="D29" i="20"/>
  <c r="D30" i="20"/>
  <c r="E30" i="20"/>
  <c r="D31" i="20"/>
  <c r="D32" i="20"/>
  <c r="E32" i="20"/>
  <c r="D33" i="20"/>
  <c r="E33" i="20"/>
  <c r="D34" i="20"/>
  <c r="E34" i="20"/>
  <c r="D35" i="20"/>
  <c r="E35" i="20"/>
  <c r="D36" i="20"/>
  <c r="E36" i="20"/>
  <c r="D37" i="20"/>
  <c r="E37" i="20"/>
  <c r="D38" i="20"/>
  <c r="E38" i="20"/>
  <c r="D39" i="20"/>
  <c r="E39" i="20"/>
  <c r="D40" i="20"/>
  <c r="D41" i="20"/>
  <c r="E41" i="20"/>
  <c r="D42" i="20"/>
  <c r="D43" i="20"/>
  <c r="E43" i="20"/>
  <c r="D44" i="20"/>
  <c r="E44" i="20"/>
  <c r="D45" i="20"/>
  <c r="E45" i="20"/>
  <c r="D46" i="20"/>
  <c r="E46" i="20"/>
  <c r="D47" i="20"/>
  <c r="D48" i="20"/>
  <c r="D49" i="20"/>
  <c r="E49" i="20"/>
  <c r="D50" i="20"/>
  <c r="E50" i="20"/>
  <c r="D51" i="20"/>
  <c r="D52" i="20"/>
  <c r="E52" i="20"/>
  <c r="D53" i="20"/>
  <c r="E53" i="20"/>
  <c r="D54" i="20"/>
  <c r="E54" i="20"/>
  <c r="D55" i="20"/>
  <c r="D56" i="20"/>
  <c r="E56" i="20"/>
  <c r="D57" i="20"/>
  <c r="E57" i="20"/>
  <c r="D58" i="20"/>
  <c r="E58" i="20"/>
  <c r="D59" i="20"/>
  <c r="E59" i="20"/>
  <c r="D60" i="20"/>
  <c r="E60" i="20"/>
  <c r="D61" i="20"/>
  <c r="E61" i="20"/>
  <c r="D62" i="20"/>
  <c r="E62" i="20"/>
  <c r="D63" i="20"/>
  <c r="D64" i="20"/>
  <c r="E64" i="20"/>
  <c r="D65" i="20"/>
  <c r="D66" i="20"/>
  <c r="E66" i="20"/>
  <c r="D67" i="20"/>
  <c r="E67" i="20"/>
  <c r="D68" i="20"/>
  <c r="E68" i="20"/>
  <c r="D69" i="20"/>
  <c r="E69" i="20"/>
  <c r="D70" i="20"/>
  <c r="D71" i="20"/>
  <c r="E71" i="20"/>
  <c r="D72" i="20"/>
  <c r="E72" i="20"/>
  <c r="D73" i="20"/>
  <c r="E73" i="20"/>
  <c r="D74" i="20"/>
  <c r="E74" i="20"/>
  <c r="D75" i="20"/>
  <c r="E75" i="20"/>
  <c r="D76" i="20"/>
  <c r="E76" i="20"/>
  <c r="D77" i="20"/>
  <c r="D78" i="20"/>
  <c r="E78" i="20"/>
  <c r="D79" i="20"/>
  <c r="E79" i="20"/>
  <c r="D80" i="20"/>
  <c r="D81" i="20"/>
  <c r="E81" i="20"/>
  <c r="D82" i="20"/>
  <c r="E82" i="20"/>
  <c r="D83" i="20"/>
  <c r="E83" i="20"/>
  <c r="D84" i="20"/>
  <c r="E84" i="20"/>
  <c r="D85" i="20"/>
  <c r="D86" i="20"/>
  <c r="E86" i="20"/>
  <c r="D87" i="20"/>
  <c r="E87" i="20"/>
  <c r="D88" i="20"/>
  <c r="D89" i="20"/>
  <c r="E89" i="20"/>
  <c r="D90" i="20"/>
  <c r="E90" i="20"/>
  <c r="D91" i="20"/>
  <c r="E91" i="20"/>
  <c r="D92" i="20"/>
  <c r="D93" i="20"/>
  <c r="E93" i="20"/>
  <c r="D94" i="20"/>
  <c r="E94" i="20"/>
  <c r="D95" i="20"/>
  <c r="E95" i="20"/>
  <c r="D96" i="20"/>
  <c r="E96" i="20"/>
  <c r="D97" i="20"/>
  <c r="E97" i="20"/>
  <c r="D98" i="20"/>
  <c r="E98" i="20"/>
  <c r="D99" i="20"/>
  <c r="E99" i="20"/>
  <c r="D100" i="20"/>
  <c r="E100" i="20"/>
  <c r="D101" i="20"/>
  <c r="E101" i="20"/>
  <c r="D102" i="20"/>
  <c r="E102" i="20"/>
  <c r="D103" i="20"/>
  <c r="E103" i="20"/>
  <c r="D104" i="20"/>
  <c r="E104" i="20"/>
  <c r="D105" i="20"/>
  <c r="E105" i="20"/>
  <c r="D106" i="20"/>
  <c r="E106" i="20"/>
  <c r="D107" i="20"/>
  <c r="E107" i="20"/>
  <c r="D108" i="20"/>
  <c r="E108" i="20"/>
  <c r="D109" i="20"/>
  <c r="E109" i="20"/>
  <c r="D110" i="20"/>
  <c r="E110" i="20"/>
  <c r="D111" i="20"/>
  <c r="D112" i="20"/>
  <c r="E112" i="20"/>
  <c r="D113" i="20"/>
  <c r="E113" i="20"/>
  <c r="D114" i="20"/>
  <c r="E114" i="20"/>
  <c r="D115" i="20"/>
  <c r="E115" i="20"/>
  <c r="D116" i="20"/>
  <c r="E116" i="20"/>
  <c r="D117" i="20"/>
  <c r="E117" i="20"/>
  <c r="D118" i="20"/>
  <c r="E118" i="20"/>
  <c r="D119" i="20"/>
  <c r="E119" i="20"/>
  <c r="D120" i="20"/>
  <c r="D121" i="20"/>
  <c r="E121" i="20"/>
  <c r="D122" i="20"/>
  <c r="D123" i="20"/>
  <c r="E123" i="20"/>
  <c r="D124" i="20"/>
  <c r="D125" i="20"/>
  <c r="E125" i="20"/>
  <c r="D126" i="20"/>
  <c r="D127" i="20"/>
  <c r="E127" i="20"/>
  <c r="D128" i="20"/>
  <c r="E128" i="20"/>
  <c r="D129" i="20"/>
  <c r="E129" i="20"/>
  <c r="D130" i="20"/>
  <c r="E130" i="20"/>
  <c r="D131" i="20"/>
  <c r="D132" i="20"/>
  <c r="E132" i="20"/>
  <c r="D133" i="20"/>
  <c r="E133" i="20"/>
  <c r="D134" i="20"/>
  <c r="E134" i="20"/>
  <c r="D135" i="20"/>
  <c r="E135" i="20"/>
  <c r="D136" i="20"/>
  <c r="E136" i="20"/>
  <c r="D137" i="20"/>
  <c r="E137" i="20"/>
  <c r="D138" i="20"/>
  <c r="E138" i="20"/>
  <c r="D139" i="20"/>
  <c r="E139" i="20"/>
  <c r="D140" i="20"/>
  <c r="E140" i="20"/>
  <c r="D141" i="20"/>
  <c r="E141" i="20"/>
  <c r="D142" i="20"/>
  <c r="E142" i="20"/>
  <c r="D143" i="20"/>
  <c r="D144" i="20"/>
  <c r="E144" i="20"/>
  <c r="D145" i="20"/>
  <c r="E145" i="20"/>
  <c r="D146" i="20"/>
  <c r="E146" i="20"/>
  <c r="D147" i="20"/>
  <c r="E147" i="20"/>
  <c r="D148" i="20"/>
  <c r="E148" i="20"/>
  <c r="D149" i="20"/>
  <c r="E149" i="20"/>
  <c r="D150" i="20"/>
  <c r="E150" i="20"/>
  <c r="D151" i="20"/>
  <c r="D152" i="20"/>
  <c r="E152" i="20"/>
  <c r="D153" i="20"/>
  <c r="E153" i="20"/>
  <c r="D154" i="20"/>
  <c r="E154" i="20"/>
  <c r="D155" i="20"/>
  <c r="E155" i="20"/>
  <c r="D156" i="20"/>
  <c r="D157" i="20"/>
  <c r="E157" i="20"/>
  <c r="D158" i="20"/>
  <c r="D159" i="20"/>
  <c r="E159" i="20"/>
  <c r="D160" i="20"/>
  <c r="D161" i="20"/>
  <c r="E161" i="20"/>
  <c r="D162" i="20"/>
  <c r="D163" i="20"/>
  <c r="E163" i="20"/>
  <c r="D164" i="20"/>
  <c r="D165" i="20"/>
  <c r="E165" i="20"/>
  <c r="D166" i="20"/>
  <c r="E166" i="20"/>
  <c r="D167" i="20"/>
  <c r="D168" i="20"/>
  <c r="E168" i="20"/>
  <c r="D169" i="20"/>
  <c r="E169" i="20"/>
  <c r="D170" i="20"/>
  <c r="E170" i="20"/>
  <c r="D171" i="20"/>
  <c r="E171" i="20"/>
  <c r="D172" i="20"/>
  <c r="D173" i="20"/>
  <c r="E173" i="20"/>
  <c r="D174" i="20"/>
  <c r="E174" i="20"/>
  <c r="D175" i="20"/>
  <c r="E175" i="20"/>
  <c r="D176" i="20"/>
  <c r="E176" i="20"/>
  <c r="D177" i="20"/>
  <c r="E177" i="20"/>
  <c r="D178" i="20"/>
  <c r="E178" i="20"/>
  <c r="D179" i="20"/>
  <c r="D180" i="20"/>
  <c r="E180" i="20"/>
  <c r="D181" i="20"/>
  <c r="E181" i="20"/>
  <c r="D182" i="20"/>
  <c r="E182" i="20"/>
  <c r="D184" i="20"/>
  <c r="E184" i="20"/>
  <c r="D185" i="20"/>
  <c r="E185" i="20"/>
  <c r="D186" i="20"/>
  <c r="D187" i="20"/>
  <c r="E187" i="20"/>
  <c r="D188" i="20"/>
  <c r="E188" i="20"/>
  <c r="D189" i="20"/>
  <c r="E189" i="20"/>
  <c r="D190" i="20"/>
  <c r="D191" i="20"/>
  <c r="E191" i="20"/>
  <c r="D192" i="20"/>
  <c r="E192" i="20"/>
  <c r="D193" i="20"/>
  <c r="D194" i="20"/>
  <c r="E194" i="20"/>
  <c r="D195" i="20"/>
  <c r="D196" i="20"/>
  <c r="E196" i="20"/>
  <c r="D3" i="20"/>
  <c r="E3" i="20"/>
  <c r="D4" i="20"/>
  <c r="E5" i="20"/>
  <c r="D6" i="20"/>
  <c r="E6" i="20"/>
  <c r="D7" i="20"/>
  <c r="E8" i="20"/>
  <c r="D9" i="20"/>
  <c r="E9" i="20"/>
  <c r="D10" i="20"/>
  <c r="E10" i="20"/>
  <c r="D11" i="20"/>
  <c r="D12" i="20"/>
  <c r="E12" i="20"/>
  <c r="D13" i="20"/>
  <c r="E13" i="20"/>
  <c r="G87" i="2" l="1"/>
  <c r="A253" i="2"/>
  <c r="A254" i="2" s="1"/>
  <c r="A255" i="2" s="1"/>
  <c r="A256" i="2" s="1"/>
  <c r="A257" i="2" s="1"/>
  <c r="A258" i="2" s="1"/>
  <c r="A259" i="2" s="1"/>
  <c r="A252" i="2"/>
  <c r="I334" i="1" l="1"/>
  <c r="J33" i="3" l="1"/>
  <c r="K33" i="3"/>
  <c r="J34" i="3"/>
  <c r="K34" i="3"/>
  <c r="K387" i="1"/>
  <c r="S124" i="1" l="1"/>
  <c r="S185" i="1"/>
  <c r="S187" i="1"/>
  <c r="S341" i="1"/>
  <c r="L387" i="1" l="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B3" i="21"/>
  <c r="A10" i="2"/>
  <c r="B639" i="21"/>
  <c r="B640" i="21" s="1"/>
  <c r="B641" i="21" s="1"/>
  <c r="B642" i="21" s="1"/>
  <c r="B643" i="21" s="1"/>
  <c r="B644" i="21" s="1"/>
  <c r="B645" i="21" s="1"/>
  <c r="B646" i="21" s="1"/>
  <c r="B647" i="21" s="1"/>
  <c r="B648" i="21" s="1"/>
  <c r="B649" i="21" s="1"/>
  <c r="B650" i="21" s="1"/>
  <c r="B615" i="21"/>
  <c r="B616" i="21" s="1"/>
  <c r="B617" i="21" s="1"/>
  <c r="B618" i="21" s="1"/>
  <c r="B619" i="21" s="1"/>
  <c r="B620" i="21" s="1"/>
  <c r="B621" i="21" s="1"/>
  <c r="B622" i="21" s="1"/>
  <c r="B623" i="21" s="1"/>
  <c r="B624" i="21" s="1"/>
  <c r="B625" i="21" s="1"/>
  <c r="B626" i="21" s="1"/>
  <c r="B627" i="21" s="1"/>
  <c r="B628" i="21" s="1"/>
  <c r="B629" i="21" s="1"/>
  <c r="B630" i="21" s="1"/>
  <c r="B278" i="2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302" i="21" s="1"/>
  <c r="B303" i="21" s="1"/>
  <c r="B304" i="21" s="1"/>
  <c r="B305" i="21" s="1"/>
  <c r="B306" i="21" s="1"/>
  <c r="B307" i="21" s="1"/>
  <c r="B308" i="21" s="1"/>
  <c r="B309" i="21" s="1"/>
  <c r="B265" i="21"/>
  <c r="B266" i="21" s="1"/>
  <c r="B267" i="21" s="1"/>
  <c r="A50" i="1" l="1"/>
  <c r="B631" i="21"/>
  <c r="E190" i="26"/>
  <c r="E190" i="20"/>
  <c r="B310" i="21"/>
  <c r="B311" i="21" s="1"/>
  <c r="B312" i="21" s="1"/>
  <c r="B313" i="21" s="1"/>
  <c r="B314" i="21" s="1"/>
  <c r="B315" i="21" s="1"/>
  <c r="E120" i="26"/>
  <c r="E120" i="20"/>
  <c r="B268" i="21"/>
  <c r="B269" i="21" s="1"/>
  <c r="B270" i="21" s="1"/>
  <c r="B271" i="21" s="1"/>
  <c r="B272" i="21" s="1"/>
  <c r="B273" i="21" s="1"/>
  <c r="B274" i="21" s="1"/>
  <c r="B275" i="21" s="1"/>
  <c r="B651" i="21"/>
  <c r="B652" i="21" s="1"/>
  <c r="B653" i="21" s="1"/>
  <c r="B654" i="21" s="1"/>
  <c r="B655" i="21" s="1"/>
  <c r="B656" i="21" s="1"/>
  <c r="B657" i="21" s="1"/>
  <c r="B658" i="21" s="1"/>
  <c r="B659" i="21" s="1"/>
  <c r="B660" i="21" s="1"/>
  <c r="B4" i="21"/>
  <c r="B5" i="21" s="1"/>
  <c r="B6" i="21" s="1"/>
  <c r="A51" i="1" l="1"/>
  <c r="B316" i="21"/>
  <c r="B317" i="21" s="1"/>
  <c r="B318" i="21" s="1"/>
  <c r="B319" i="21" s="1"/>
  <c r="E122" i="26"/>
  <c r="E122" i="20"/>
  <c r="B632" i="21"/>
  <c r="B633" i="21" s="1"/>
  <c r="B634" i="21" s="1"/>
  <c r="E195" i="26"/>
  <c r="E195" i="20"/>
  <c r="B320" i="21"/>
  <c r="B321" i="21" s="1"/>
  <c r="E4" i="20"/>
  <c r="B7" i="21"/>
  <c r="A11" i="2"/>
  <c r="A52" i="1" l="1"/>
  <c r="B635" i="21"/>
  <c r="B636" i="21" s="1"/>
  <c r="E193" i="26"/>
  <c r="E193" i="20"/>
  <c r="B322" i="21"/>
  <c r="B323" i="21" s="1"/>
  <c r="B324" i="21" s="1"/>
  <c r="B325" i="21" s="1"/>
  <c r="B326" i="21" s="1"/>
  <c r="B327" i="21" s="1"/>
  <c r="B328" i="21" s="1"/>
  <c r="B329" i="21" s="1"/>
  <c r="B330" i="21" s="1"/>
  <c r="B331" i="21" s="1"/>
  <c r="B332" i="21" s="1"/>
  <c r="B333" i="21" s="1"/>
  <c r="B334" i="21" s="1"/>
  <c r="B335" i="21" s="1"/>
  <c r="B336" i="21" s="1"/>
  <c r="B337" i="21" s="1"/>
  <c r="B8" i="21"/>
  <c r="B9" i="21" s="1"/>
  <c r="B10" i="21" s="1"/>
  <c r="B11" i="21" s="1"/>
  <c r="B12" i="21" s="1"/>
  <c r="B13" i="21" s="1"/>
  <c r="B14" i="21" s="1"/>
  <c r="B15" i="21" s="1"/>
  <c r="E7" i="20"/>
  <c r="A53" i="1" l="1"/>
  <c r="B338" i="21"/>
  <c r="B339" i="21" s="1"/>
  <c r="B340" i="21" s="1"/>
  <c r="B341" i="21" s="1"/>
  <c r="B342" i="21" s="1"/>
  <c r="B343" i="21" s="1"/>
  <c r="B344" i="21" s="1"/>
  <c r="B345" i="21" s="1"/>
  <c r="B346" i="21" s="1"/>
  <c r="B347" i="21" s="1"/>
  <c r="B348" i="21" s="1"/>
  <c r="B349" i="21" s="1"/>
  <c r="B350" i="21" s="1"/>
  <c r="B351" i="21" s="1"/>
  <c r="B352" i="21" s="1"/>
  <c r="B353" i="21" s="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E126" i="26"/>
  <c r="E126" i="20"/>
  <c r="B16" i="2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E11" i="20"/>
  <c r="Q204" i="2"/>
  <c r="E13" i="26"/>
  <c r="D13" i="26"/>
  <c r="E12" i="26"/>
  <c r="D12" i="26"/>
  <c r="E11" i="26"/>
  <c r="D11" i="26"/>
  <c r="E10" i="26"/>
  <c r="D10" i="26"/>
  <c r="E9" i="26"/>
  <c r="D9" i="26"/>
  <c r="E8" i="26"/>
  <c r="D8" i="26"/>
  <c r="E7" i="26"/>
  <c r="D7" i="26"/>
  <c r="E6" i="26"/>
  <c r="D6" i="26"/>
  <c r="E5" i="26"/>
  <c r="D5" i="26"/>
  <c r="E4" i="26"/>
  <c r="D4" i="26"/>
  <c r="E3" i="26"/>
  <c r="D3" i="26"/>
  <c r="E2" i="26"/>
  <c r="D2" i="26"/>
  <c r="V51" i="1" l="1"/>
  <c r="V53" i="1"/>
  <c r="V54" i="1"/>
  <c r="V13" i="1"/>
  <c r="V55" i="1"/>
  <c r="V56" i="1"/>
  <c r="V57" i="1"/>
  <c r="V50" i="1"/>
  <c r="V52" i="1"/>
  <c r="M110" i="2"/>
  <c r="M109" i="2"/>
  <c r="M108" i="2"/>
  <c r="M99" i="2"/>
  <c r="M107" i="2"/>
  <c r="M98" i="2"/>
  <c r="M90" i="2"/>
  <c r="M33" i="2"/>
  <c r="M91" i="2"/>
  <c r="M32" i="2"/>
  <c r="M101" i="2"/>
  <c r="M103" i="2"/>
  <c r="M102" i="2"/>
  <c r="M100" i="2"/>
  <c r="M87" i="2"/>
  <c r="M88" i="2"/>
  <c r="A54" i="1"/>
  <c r="B382" i="2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402" i="21" s="1"/>
  <c r="B403" i="21" s="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452" i="21" s="1"/>
  <c r="B453" i="21" s="1"/>
  <c r="B454" i="21" s="1"/>
  <c r="B455" i="21" s="1"/>
  <c r="B456" i="21" s="1"/>
  <c r="B457" i="21" s="1"/>
  <c r="E124" i="26"/>
  <c r="E124" i="20"/>
  <c r="B39" i="21"/>
  <c r="E19" i="26"/>
  <c r="E19" i="20"/>
  <c r="L390" i="1"/>
  <c r="L366" i="1"/>
  <c r="L369" i="1"/>
  <c r="L371" i="1"/>
  <c r="L374" i="1"/>
  <c r="L375" i="1"/>
  <c r="L377" i="1"/>
  <c r="L378" i="1"/>
  <c r="L379" i="1"/>
  <c r="L380" i="1"/>
  <c r="L383" i="1"/>
  <c r="L385" i="1"/>
  <c r="L358" i="1"/>
  <c r="L351" i="1"/>
  <c r="L352" i="1"/>
  <c r="L353" i="1"/>
  <c r="A55" i="1" l="1"/>
  <c r="E131" i="20"/>
  <c r="B458" i="21"/>
  <c r="B459" i="21" s="1"/>
  <c r="B460" i="21" s="1"/>
  <c r="B461" i="21" s="1"/>
  <c r="B462" i="21" s="1"/>
  <c r="E131" i="26"/>
  <c r="B40" i="21"/>
  <c r="B41" i="21" s="1"/>
  <c r="B42" i="21" s="1"/>
  <c r="B43" i="21" s="1"/>
  <c r="B44"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E15" i="26"/>
  <c r="E15" i="20"/>
  <c r="J13" i="3"/>
  <c r="A56" i="1" l="1"/>
  <c r="E28" i="20"/>
  <c r="E28" i="26"/>
  <c r="B463" i="21"/>
  <c r="B464" i="21" s="1"/>
  <c r="B465" i="21" s="1"/>
  <c r="E151" i="26"/>
  <c r="E151" i="20"/>
  <c r="B76" i="21"/>
  <c r="E31" i="26"/>
  <c r="E31" i="20"/>
  <c r="A57" i="1" l="1"/>
  <c r="E143" i="26"/>
  <c r="E143" i="20"/>
  <c r="B466" i="21"/>
  <c r="B77" i="21"/>
  <c r="B78" i="21" s="1"/>
  <c r="E29" i="26"/>
  <c r="E29" i="20"/>
  <c r="O13" i="19"/>
  <c r="K204" i="2"/>
  <c r="K446" i="1"/>
  <c r="J559" i="1"/>
  <c r="H117" i="1"/>
  <c r="H116" i="1" s="1"/>
  <c r="G57" i="18" s="1"/>
  <c r="H241" i="2"/>
  <c r="L537" i="1"/>
  <c r="L530" i="1"/>
  <c r="L340" i="1"/>
  <c r="S340" i="1" s="1"/>
  <c r="I326" i="1"/>
  <c r="I316" i="1"/>
  <c r="I310" i="1"/>
  <c r="I307" i="1"/>
  <c r="I295" i="1"/>
  <c r="I270" i="1"/>
  <c r="I246" i="1"/>
  <c r="I241" i="1"/>
  <c r="I215" i="1"/>
  <c r="I194" i="1"/>
  <c r="I189" i="1"/>
  <c r="I172" i="1"/>
  <c r="I147" i="1"/>
  <c r="I142" i="1"/>
  <c r="I125" i="1"/>
  <c r="I117" i="1"/>
  <c r="I116" i="1" s="1"/>
  <c r="I108" i="1"/>
  <c r="I103" i="1"/>
  <c r="I95" i="1"/>
  <c r="I82" i="1"/>
  <c r="I73" i="1"/>
  <c r="I64" i="1"/>
  <c r="I58" i="1"/>
  <c r="I47" i="1"/>
  <c r="I39" i="1"/>
  <c r="I35" i="1"/>
  <c r="I12" i="1"/>
  <c r="H238" i="2"/>
  <c r="H230" i="2"/>
  <c r="H225" i="2"/>
  <c r="H208" i="2"/>
  <c r="H196" i="2"/>
  <c r="H191" i="2"/>
  <c r="H179" i="2"/>
  <c r="H174" i="2"/>
  <c r="H169" i="2"/>
  <c r="H163" i="2"/>
  <c r="H159" i="2"/>
  <c r="H146" i="2"/>
  <c r="H140" i="2"/>
  <c r="H132" i="2"/>
  <c r="H124" i="2"/>
  <c r="H118" i="2"/>
  <c r="H113" i="2"/>
  <c r="H106" i="2"/>
  <c r="H95" i="2"/>
  <c r="H84" i="2"/>
  <c r="H73" i="2"/>
  <c r="H61" i="2"/>
  <c r="H52" i="2"/>
  <c r="H39" i="2"/>
  <c r="H30" i="2"/>
  <c r="H94" i="2"/>
  <c r="O52" i="19"/>
  <c r="O51" i="19"/>
  <c r="O50" i="19"/>
  <c r="O49" i="19"/>
  <c r="O48" i="19"/>
  <c r="O47" i="19"/>
  <c r="O46" i="19"/>
  <c r="O45" i="19"/>
  <c r="O44" i="19"/>
  <c r="O43" i="19"/>
  <c r="O42" i="19"/>
  <c r="O41" i="19"/>
  <c r="O40" i="19"/>
  <c r="O39" i="19"/>
  <c r="O36" i="19"/>
  <c r="O33" i="19"/>
  <c r="O30" i="19"/>
  <c r="O29" i="19"/>
  <c r="O28" i="19"/>
  <c r="O27" i="19"/>
  <c r="O26" i="19"/>
  <c r="O25" i="19"/>
  <c r="O24" i="19"/>
  <c r="O23" i="19"/>
  <c r="O22" i="19"/>
  <c r="O21" i="19"/>
  <c r="O20" i="19"/>
  <c r="O19" i="19"/>
  <c r="O17" i="19"/>
  <c r="O16" i="19"/>
  <c r="O15" i="19"/>
  <c r="O14" i="19"/>
  <c r="H16" i="2"/>
  <c r="H15" i="2" s="1"/>
  <c r="H11" i="2"/>
  <c r="K50" i="3"/>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I51" i="3"/>
  <c r="H51" i="3"/>
  <c r="K30" i="3"/>
  <c r="J30" i="3"/>
  <c r="K29" i="3"/>
  <c r="J29" i="3"/>
  <c r="K28" i="3"/>
  <c r="J28" i="3"/>
  <c r="K27" i="3"/>
  <c r="J27" i="3"/>
  <c r="K26" i="3"/>
  <c r="J26" i="3"/>
  <c r="K25" i="3"/>
  <c r="J25" i="3"/>
  <c r="K24" i="3"/>
  <c r="J24" i="3"/>
  <c r="K23" i="3"/>
  <c r="J23" i="3"/>
  <c r="K22" i="3"/>
  <c r="J22" i="3"/>
  <c r="K21" i="3"/>
  <c r="J21" i="3"/>
  <c r="K20" i="3"/>
  <c r="J20" i="3"/>
  <c r="K19" i="3"/>
  <c r="J19" i="3"/>
  <c r="K18" i="3"/>
  <c r="J18" i="3"/>
  <c r="K17" i="3"/>
  <c r="J17" i="3"/>
  <c r="K16" i="3"/>
  <c r="J16" i="3"/>
  <c r="K15" i="3"/>
  <c r="J15" i="3"/>
  <c r="K14" i="3"/>
  <c r="J14" i="3"/>
  <c r="J31" i="3" s="1"/>
  <c r="K13" i="3"/>
  <c r="I31" i="3"/>
  <c r="H31" i="3"/>
  <c r="J117" i="1"/>
  <c r="J116" i="1" s="1"/>
  <c r="N13" i="10"/>
  <c r="N14" i="10"/>
  <c r="N15" i="10"/>
  <c r="N12" i="10"/>
  <c r="D53" i="19"/>
  <c r="AG50" i="19"/>
  <c r="AG51" i="19"/>
  <c r="AG52" i="19"/>
  <c r="AA50" i="19"/>
  <c r="AC50" i="19" s="1"/>
  <c r="AA51" i="19"/>
  <c r="AC51" i="19" s="1"/>
  <c r="P50" i="19"/>
  <c r="P51" i="19"/>
  <c r="F14" i="10"/>
  <c r="K14" i="10"/>
  <c r="G84" i="18"/>
  <c r="L473" i="1"/>
  <c r="L465" i="1" s="1"/>
  <c r="W53" i="23" s="1"/>
  <c r="F61" i="3"/>
  <c r="K15" i="10"/>
  <c r="K13" i="10"/>
  <c r="F13" i="10"/>
  <c r="F17" i="10" s="1"/>
  <c r="A13" i="19"/>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P13" i="19"/>
  <c r="AA13" i="19"/>
  <c r="AC13" i="19" s="1"/>
  <c r="AG13" i="19"/>
  <c r="P14" i="19"/>
  <c r="AA14" i="19"/>
  <c r="AC14" i="19" s="1"/>
  <c r="AG14" i="19"/>
  <c r="P15" i="19"/>
  <c r="AA15" i="19"/>
  <c r="AC15" i="19" s="1"/>
  <c r="AG15" i="19"/>
  <c r="P16" i="19"/>
  <c r="AA16" i="19"/>
  <c r="AC16" i="19" s="1"/>
  <c r="AG16" i="19"/>
  <c r="P17" i="19"/>
  <c r="AA17" i="19"/>
  <c r="AC17" i="19" s="1"/>
  <c r="AG17" i="19"/>
  <c r="AA18" i="19"/>
  <c r="AC18" i="19" s="1"/>
  <c r="AG18" i="19"/>
  <c r="P19" i="19"/>
  <c r="AA19" i="19"/>
  <c r="AC19" i="19" s="1"/>
  <c r="AG19" i="19"/>
  <c r="P20" i="19"/>
  <c r="AA20" i="19"/>
  <c r="AC20" i="19" s="1"/>
  <c r="AG20" i="19"/>
  <c r="P21" i="19"/>
  <c r="AA21" i="19"/>
  <c r="AC21" i="19" s="1"/>
  <c r="AG21" i="19"/>
  <c r="P22" i="19"/>
  <c r="AA22" i="19"/>
  <c r="AC22" i="19" s="1"/>
  <c r="AG22" i="19"/>
  <c r="P23" i="19"/>
  <c r="AA23" i="19"/>
  <c r="AC23" i="19" s="1"/>
  <c r="AG23" i="19"/>
  <c r="P24" i="19"/>
  <c r="AA24" i="19"/>
  <c r="AC24" i="19" s="1"/>
  <c r="AG24" i="19"/>
  <c r="P25" i="19"/>
  <c r="AA25" i="19"/>
  <c r="AC25" i="19" s="1"/>
  <c r="AG25" i="19"/>
  <c r="P26" i="19"/>
  <c r="AA26" i="19"/>
  <c r="AC26" i="19" s="1"/>
  <c r="AG26" i="19"/>
  <c r="P27" i="19"/>
  <c r="AA27" i="19"/>
  <c r="AC27" i="19" s="1"/>
  <c r="AG27" i="19"/>
  <c r="P28" i="19"/>
  <c r="AA28" i="19"/>
  <c r="AC28" i="19" s="1"/>
  <c r="AG28" i="19"/>
  <c r="P29" i="19"/>
  <c r="AA29" i="19"/>
  <c r="AC29" i="19" s="1"/>
  <c r="AG29" i="19"/>
  <c r="P30" i="19"/>
  <c r="AA30" i="19"/>
  <c r="AC30" i="19" s="1"/>
  <c r="AG30" i="19"/>
  <c r="D31" i="19"/>
  <c r="F31" i="19"/>
  <c r="G31" i="19"/>
  <c r="H31" i="19"/>
  <c r="I31" i="19"/>
  <c r="J31" i="19"/>
  <c r="J37" i="19" s="1"/>
  <c r="M31" i="19"/>
  <c r="N31" i="19"/>
  <c r="Q31" i="19"/>
  <c r="R31" i="19"/>
  <c r="S31" i="19"/>
  <c r="T31" i="19"/>
  <c r="T37" i="19" s="1"/>
  <c r="T54" i="19" s="1"/>
  <c r="U31" i="19"/>
  <c r="V31" i="19"/>
  <c r="W31" i="19"/>
  <c r="W37" i="19" s="1"/>
  <c r="X31" i="19"/>
  <c r="Y31" i="19"/>
  <c r="Z31" i="19"/>
  <c r="AB31" i="19"/>
  <c r="AD31" i="19"/>
  <c r="AE31" i="19"/>
  <c r="AF31" i="19"/>
  <c r="AH31" i="19"/>
  <c r="O32" i="19"/>
  <c r="P32" i="19"/>
  <c r="AA32" i="19"/>
  <c r="AC32" i="19" s="1"/>
  <c r="AG32" i="19"/>
  <c r="P33" i="19"/>
  <c r="AA33" i="19"/>
  <c r="AC33" i="19" s="1"/>
  <c r="AG33" i="19"/>
  <c r="AC34" i="19"/>
  <c r="AG34" i="19"/>
  <c r="D35" i="19"/>
  <c r="D37" i="19" s="1"/>
  <c r="F35" i="19"/>
  <c r="G35" i="19"/>
  <c r="G37" i="19" s="1"/>
  <c r="H35" i="19"/>
  <c r="I35" i="19"/>
  <c r="K35" i="19"/>
  <c r="K37" i="19" s="1"/>
  <c r="M35" i="19"/>
  <c r="N35" i="19"/>
  <c r="Q35" i="19"/>
  <c r="R35" i="19"/>
  <c r="S35" i="19"/>
  <c r="T35" i="19"/>
  <c r="U35" i="19"/>
  <c r="V35" i="19"/>
  <c r="W35" i="19"/>
  <c r="X35" i="19"/>
  <c r="Y35" i="19"/>
  <c r="Z35" i="19"/>
  <c r="AB35" i="19"/>
  <c r="AD35" i="19"/>
  <c r="AE35" i="19"/>
  <c r="AF35" i="19"/>
  <c r="AH35" i="19"/>
  <c r="P36" i="19"/>
  <c r="AA36" i="19"/>
  <c r="AC36" i="19" s="1"/>
  <c r="AG36" i="19"/>
  <c r="O38" i="19"/>
  <c r="P38" i="19"/>
  <c r="AA38" i="19"/>
  <c r="AC38" i="19" s="1"/>
  <c r="AG38" i="19"/>
  <c r="P39" i="19"/>
  <c r="AA39" i="19"/>
  <c r="AG39" i="19"/>
  <c r="P40" i="19"/>
  <c r="AA40" i="19"/>
  <c r="AC40" i="19" s="1"/>
  <c r="AG40" i="19"/>
  <c r="P41" i="19"/>
  <c r="AA41" i="19"/>
  <c r="AC41" i="19" s="1"/>
  <c r="AG41" i="19"/>
  <c r="P42" i="19"/>
  <c r="AA42" i="19"/>
  <c r="AC42" i="19" s="1"/>
  <c r="AG42" i="19"/>
  <c r="P43" i="19"/>
  <c r="AA43" i="19"/>
  <c r="AC43" i="19" s="1"/>
  <c r="AG43" i="19"/>
  <c r="P44" i="19"/>
  <c r="AA44" i="19"/>
  <c r="AC44" i="19" s="1"/>
  <c r="AG44" i="19"/>
  <c r="P45" i="19"/>
  <c r="AA45" i="19"/>
  <c r="AC45" i="19" s="1"/>
  <c r="AG45" i="19"/>
  <c r="P46" i="19"/>
  <c r="AA46" i="19"/>
  <c r="AC46" i="19" s="1"/>
  <c r="AG46" i="19"/>
  <c r="P47" i="19"/>
  <c r="AA47" i="19"/>
  <c r="AC47" i="19" s="1"/>
  <c r="AG47" i="19"/>
  <c r="P48" i="19"/>
  <c r="AA48" i="19"/>
  <c r="AC48" i="19" s="1"/>
  <c r="AG48" i="19"/>
  <c r="P49" i="19"/>
  <c r="AA49" i="19"/>
  <c r="AC49" i="19" s="1"/>
  <c r="AG49" i="19"/>
  <c r="P52" i="19"/>
  <c r="AA52" i="19"/>
  <c r="AC52" i="19" s="1"/>
  <c r="F53" i="19"/>
  <c r="G53" i="19"/>
  <c r="H53" i="19"/>
  <c r="I53" i="19"/>
  <c r="J53" i="19"/>
  <c r="K53" i="19"/>
  <c r="M53" i="19"/>
  <c r="N53" i="19"/>
  <c r="Q53" i="19"/>
  <c r="R53" i="19"/>
  <c r="S53" i="19"/>
  <c r="T53" i="19"/>
  <c r="U53" i="19"/>
  <c r="V53" i="19"/>
  <c r="W53" i="19"/>
  <c r="X53" i="19"/>
  <c r="Y53" i="19"/>
  <c r="Z53" i="19"/>
  <c r="AB53" i="19"/>
  <c r="AD53" i="19"/>
  <c r="AE53" i="19"/>
  <c r="AF53" i="19"/>
  <c r="AH53" i="19"/>
  <c r="AG35" i="19"/>
  <c r="A10" i="18"/>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12" i="2"/>
  <c r="J95" i="3"/>
  <c r="J94" i="3"/>
  <c r="J93" i="3"/>
  <c r="J92" i="3"/>
  <c r="J91" i="3"/>
  <c r="J90" i="3"/>
  <c r="J89" i="3"/>
  <c r="J81" i="3"/>
  <c r="J80" i="3"/>
  <c r="J79" i="3"/>
  <c r="J78" i="3"/>
  <c r="J77" i="3"/>
  <c r="J76" i="3"/>
  <c r="J75" i="3"/>
  <c r="J74" i="3"/>
  <c r="J73" i="3"/>
  <c r="J72" i="3"/>
  <c r="J71" i="3"/>
  <c r="J70" i="3"/>
  <c r="J69" i="3"/>
  <c r="A13" i="3"/>
  <c r="A14" i="3" s="1"/>
  <c r="A15" i="3" s="1"/>
  <c r="A16" i="3" s="1"/>
  <c r="A17" i="3" s="1"/>
  <c r="A18" i="3" s="1"/>
  <c r="A19" i="3" s="1"/>
  <c r="A20" i="3" s="1"/>
  <c r="A21" i="3" s="1"/>
  <c r="D17" i="10"/>
  <c r="E17" i="10"/>
  <c r="G17" i="10"/>
  <c r="H17" i="10"/>
  <c r="I17" i="10"/>
  <c r="J17" i="10"/>
  <c r="L17" i="10"/>
  <c r="M17" i="10"/>
  <c r="C17" i="10"/>
  <c r="K12" i="10"/>
  <c r="F12" i="10"/>
  <c r="L480" i="1"/>
  <c r="L513" i="1"/>
  <c r="G20" i="9"/>
  <c r="F60" i="3"/>
  <c r="A58" i="1" l="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M37" i="19"/>
  <c r="M54" i="19" s="1"/>
  <c r="H37" i="19"/>
  <c r="H54" i="19" s="1"/>
  <c r="AB37" i="19"/>
  <c r="AB54" i="19" s="1"/>
  <c r="P35" i="19"/>
  <c r="E156" i="20"/>
  <c r="B467" i="21"/>
  <c r="B468" i="21" s="1"/>
  <c r="B469" i="21" s="1"/>
  <c r="B470" i="21" s="1"/>
  <c r="B471" i="21" s="1"/>
  <c r="B472" i="21" s="1"/>
  <c r="B473" i="21" s="1"/>
  <c r="B474" i="21" s="1"/>
  <c r="B475" i="21" s="1"/>
  <c r="B476" i="21" s="1"/>
  <c r="E156" i="26"/>
  <c r="B79" i="21"/>
  <c r="E24" i="20"/>
  <c r="E24" i="26"/>
  <c r="H123" i="2"/>
  <c r="W54" i="19"/>
  <c r="N17" i="10"/>
  <c r="AH37" i="19"/>
  <c r="AH54" i="19" s="1"/>
  <c r="I37" i="19"/>
  <c r="I54" i="19" s="1"/>
  <c r="K54" i="19"/>
  <c r="X37" i="19"/>
  <c r="X54" i="19" s="1"/>
  <c r="AE37" i="19"/>
  <c r="AE54" i="19" s="1"/>
  <c r="U37" i="19"/>
  <c r="U54" i="19" s="1"/>
  <c r="J54" i="19"/>
  <c r="J51" i="3"/>
  <c r="A22" i="3"/>
  <c r="A23" i="3" s="1"/>
  <c r="A24" i="3" s="1"/>
  <c r="A25" i="3" s="1"/>
  <c r="A26" i="3" s="1"/>
  <c r="A27" i="3" s="1"/>
  <c r="AC35" i="19"/>
  <c r="AF37" i="19"/>
  <c r="AF54" i="19" s="1"/>
  <c r="V37" i="19"/>
  <c r="V54" i="19" s="1"/>
  <c r="K17" i="10"/>
  <c r="S37" i="19"/>
  <c r="S54" i="19" s="1"/>
  <c r="O35" i="19"/>
  <c r="AG31" i="19"/>
  <c r="AG37" i="19" s="1"/>
  <c r="P37" i="19"/>
  <c r="Y37" i="19"/>
  <c r="Q37" i="19"/>
  <c r="Q54" i="19" s="1"/>
  <c r="F37" i="19"/>
  <c r="F54" i="19" s="1"/>
  <c r="Z37" i="19"/>
  <c r="Z54" i="19" s="1"/>
  <c r="R37" i="19"/>
  <c r="R54" i="19" s="1"/>
  <c r="N37" i="19"/>
  <c r="N54" i="19" s="1"/>
  <c r="H38" i="2"/>
  <c r="H144" i="2" s="1"/>
  <c r="H206" i="2" s="1"/>
  <c r="AA35" i="19"/>
  <c r="G54" i="19"/>
  <c r="O53" i="19"/>
  <c r="I188" i="1"/>
  <c r="I240" i="1"/>
  <c r="L538" i="1"/>
  <c r="I11" i="1"/>
  <c r="I123" i="1" s="1"/>
  <c r="H205" i="2"/>
  <c r="H246" i="2"/>
  <c r="A13" i="2"/>
  <c r="AC31" i="19"/>
  <c r="V340" i="1"/>
  <c r="Y340" i="1" s="1"/>
  <c r="H84" i="18"/>
  <c r="I84" i="18" s="1"/>
  <c r="P53" i="19"/>
  <c r="AG53" i="19"/>
  <c r="AG54" i="19" s="1"/>
  <c r="Y54" i="19"/>
  <c r="AA31" i="19"/>
  <c r="I186" i="1"/>
  <c r="O31" i="19"/>
  <c r="AC39" i="19"/>
  <c r="AC53" i="19" s="1"/>
  <c r="AA53" i="19"/>
  <c r="AD37" i="19"/>
  <c r="AD54" i="19" s="1"/>
  <c r="D54" i="19"/>
  <c r="A520" i="1" l="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16" i="1"/>
  <c r="A517" i="1" s="1"/>
  <c r="A518" i="1" s="1"/>
  <c r="A519" i="1" s="1"/>
  <c r="P54" i="19"/>
  <c r="AA37" i="19"/>
  <c r="O37" i="19"/>
  <c r="O54" i="19" s="1"/>
  <c r="E158" i="26"/>
  <c r="E158" i="20"/>
  <c r="B477" i="21"/>
  <c r="B478" i="21" s="1"/>
  <c r="B80" i="21"/>
  <c r="B81" i="21" s="1"/>
  <c r="B82" i="21" s="1"/>
  <c r="B83" i="21" s="1"/>
  <c r="B84" i="21" s="1"/>
  <c r="B85" i="21" s="1"/>
  <c r="B86" i="21" s="1"/>
  <c r="B99" i="21" s="1"/>
  <c r="B100" i="21" s="1"/>
  <c r="E42" i="20"/>
  <c r="E42" i="26"/>
  <c r="A28" i="3"/>
  <c r="A29" i="3" s="1"/>
  <c r="A30" i="3" s="1"/>
  <c r="A31" i="3" s="1"/>
  <c r="A32" i="3" s="1"/>
  <c r="A33" i="3" s="1"/>
  <c r="A34" i="3" s="1"/>
  <c r="A35" i="3" s="1"/>
  <c r="A36" i="3" s="1"/>
  <c r="A37" i="3" s="1"/>
  <c r="A38" i="3" s="1"/>
  <c r="A39" i="3" s="1"/>
  <c r="A40" i="3" s="1"/>
  <c r="A41" i="3" s="1"/>
  <c r="I342" i="1"/>
  <c r="I343" i="1" s="1"/>
  <c r="A14" i="2"/>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A54" i="19"/>
  <c r="AC37" i="19"/>
  <c r="AC54" i="19" s="1"/>
  <c r="A545" i="1" l="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543" i="1"/>
  <c r="A544" i="1" s="1"/>
  <c r="E160" i="26"/>
  <c r="B479" i="21"/>
  <c r="E160" i="20"/>
  <c r="B101" i="21"/>
  <c r="B102" i="21" s="1"/>
  <c r="B103" i="21" s="1"/>
  <c r="B104" i="21" s="1"/>
  <c r="B105" i="21" s="1"/>
  <c r="B106" i="21" s="1"/>
  <c r="B107" i="21" s="1"/>
  <c r="B108" i="21" s="1"/>
  <c r="B109" i="21" s="1"/>
  <c r="B110" i="21" s="1"/>
  <c r="B115" i="21" s="1"/>
  <c r="B116" i="21" s="1"/>
  <c r="B117" i="21" s="1"/>
  <c r="B118" i="21" s="1"/>
  <c r="B119" i="21" s="1"/>
  <c r="B120" i="21" s="1"/>
  <c r="B121" i="21" s="1"/>
  <c r="B122" i="21" s="1"/>
  <c r="B123" i="21" s="1"/>
  <c r="B124" i="21" s="1"/>
  <c r="B125" i="21" s="1"/>
  <c r="B126" i="21" s="1"/>
  <c r="E40" i="20"/>
  <c r="E40" i="26"/>
  <c r="A224" i="2"/>
  <c r="A42" i="3"/>
  <c r="A43" i="3" s="1"/>
  <c r="A44" i="3" s="1"/>
  <c r="A45" i="3" s="1"/>
  <c r="A46" i="3" s="1"/>
  <c r="A47" i="3" s="1"/>
  <c r="A48" i="3" s="1"/>
  <c r="A49" i="3" s="1"/>
  <c r="A50" i="3" s="1"/>
  <c r="A51" i="3" s="1"/>
  <c r="A61" i="3" s="1"/>
  <c r="A70" i="3" s="1"/>
  <c r="A71" i="3" s="1"/>
  <c r="A72" i="3" s="1"/>
  <c r="A73" i="3" s="1"/>
  <c r="A74" i="3" s="1"/>
  <c r="A75" i="3" s="1"/>
  <c r="A76" i="3" s="1"/>
  <c r="A77" i="3" s="1"/>
  <c r="A78" i="3" s="1"/>
  <c r="A79" i="3" s="1"/>
  <c r="A80" i="3" s="1"/>
  <c r="A81" i="3" s="1"/>
  <c r="A90" i="3" s="1"/>
  <c r="A91" i="3" s="1"/>
  <c r="A92" i="3" s="1"/>
  <c r="A93" i="3" s="1"/>
  <c r="A94" i="3" s="1"/>
  <c r="A95" i="3" s="1"/>
  <c r="L367" i="1"/>
  <c r="E162" i="26" l="1"/>
  <c r="E162" i="20"/>
  <c r="B480" i="21"/>
  <c r="B481" i="21" s="1"/>
  <c r="B127" i="21"/>
  <c r="B128" i="21" s="1"/>
  <c r="E47" i="26"/>
  <c r="E47" i="20"/>
  <c r="A225" i="2"/>
  <c r="A226" i="2" s="1"/>
  <c r="A227" i="2" s="1"/>
  <c r="A228" i="2" s="1"/>
  <c r="A229" i="2" s="1"/>
  <c r="A230" i="2" s="1"/>
  <c r="A231" i="2" s="1"/>
  <c r="A232" i="2" s="1"/>
  <c r="A233" i="2" s="1"/>
  <c r="A234" i="2" s="1"/>
  <c r="A235" i="2" s="1"/>
  <c r="A236" i="2" s="1"/>
  <c r="A237" i="2" s="1"/>
  <c r="A238" i="2" s="1"/>
  <c r="A239" i="2" s="1"/>
  <c r="A240" i="2" s="1"/>
  <c r="A241" i="2" s="1"/>
  <c r="A242" i="2" s="1"/>
  <c r="E167" i="26" l="1"/>
  <c r="E167" i="20"/>
  <c r="B482" i="21"/>
  <c r="B483" i="21" s="1"/>
  <c r="B129" i="21"/>
  <c r="B130" i="21" s="1"/>
  <c r="B131" i="21" s="1"/>
  <c r="B132" i="21" s="1"/>
  <c r="B133" i="21" s="1"/>
  <c r="B134" i="21" s="1"/>
  <c r="B135" i="21" s="1"/>
  <c r="B136" i="21" s="1"/>
  <c r="B137" i="21" s="1"/>
  <c r="B138" i="21" s="1"/>
  <c r="B139" i="21" s="1"/>
  <c r="B140" i="21" s="1"/>
  <c r="B141" i="21" s="1"/>
  <c r="B142" i="21" s="1"/>
  <c r="B143" i="21" s="1"/>
  <c r="B144" i="21" s="1"/>
  <c r="B145" i="21" s="1"/>
  <c r="B146" i="21" s="1"/>
  <c r="B147" i="21" s="1"/>
  <c r="B148" i="21" s="1"/>
  <c r="B149" i="21" s="1"/>
  <c r="B150" i="21" s="1"/>
  <c r="B151" i="21" s="1"/>
  <c r="B152" i="21" s="1"/>
  <c r="B153" i="21" s="1"/>
  <c r="B154" i="21" s="1"/>
  <c r="B155" i="21" s="1"/>
  <c r="B156" i="21" s="1"/>
  <c r="B157" i="21" s="1"/>
  <c r="B158" i="21" s="1"/>
  <c r="B159" i="21" s="1"/>
  <c r="E48" i="20"/>
  <c r="E48" i="26"/>
  <c r="A243" i="2"/>
  <c r="Y115" i="1"/>
  <c r="E164" i="20" l="1"/>
  <c r="E164" i="26"/>
  <c r="B484" i="21"/>
  <c r="B485" i="21" s="1"/>
  <c r="B486" i="21" s="1"/>
  <c r="B487" i="21" s="1"/>
  <c r="B488" i="21" s="1"/>
  <c r="B489" i="21" s="1"/>
  <c r="B490" i="21" s="1"/>
  <c r="B491" i="21" s="1"/>
  <c r="B492" i="21" s="1"/>
  <c r="B493" i="21" s="1"/>
  <c r="B494" i="21" s="1"/>
  <c r="B495" i="21" s="1"/>
  <c r="B496" i="21" s="1"/>
  <c r="B497" i="21" s="1"/>
  <c r="B498" i="21" s="1"/>
  <c r="B499" i="21" s="1"/>
  <c r="B500" i="21" s="1"/>
  <c r="B501" i="21" s="1"/>
  <c r="B502" i="21" s="1"/>
  <c r="B503" i="21" s="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552" i="21" s="1"/>
  <c r="B553" i="21" s="1"/>
  <c r="B554" i="21" s="1"/>
  <c r="B555" i="21" s="1"/>
  <c r="B556" i="21" s="1"/>
  <c r="B557" i="21" s="1"/>
  <c r="B558" i="21" s="1"/>
  <c r="B559" i="21" s="1"/>
  <c r="B560" i="21" s="1"/>
  <c r="B561" i="21" s="1"/>
  <c r="B562" i="21" s="1"/>
  <c r="B563" i="21" s="1"/>
  <c r="B564" i="21" s="1"/>
  <c r="B565" i="21" s="1"/>
  <c r="B160" i="21"/>
  <c r="B161" i="21" s="1"/>
  <c r="B162" i="21" s="1"/>
  <c r="B163" i="21" s="1"/>
  <c r="B164" i="21" s="1"/>
  <c r="B165" i="21" s="1"/>
  <c r="E51" i="26"/>
  <c r="E51" i="20"/>
  <c r="A244" i="2"/>
  <c r="A245" i="2" s="1"/>
  <c r="A246" i="2" s="1"/>
  <c r="A247" i="2" s="1"/>
  <c r="A248" i="2" s="1"/>
  <c r="A249" i="2" s="1"/>
  <c r="A250" i="2" s="1"/>
  <c r="A251" i="2" s="1"/>
  <c r="E172" i="20" l="1"/>
  <c r="E172" i="26"/>
  <c r="B566" i="2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166" i="21"/>
  <c r="B167" i="21" s="1"/>
  <c r="B168" i="21" s="1"/>
  <c r="E55" i="26"/>
  <c r="E55" i="20"/>
  <c r="B592" i="21" l="1"/>
  <c r="B593" i="21" s="1"/>
  <c r="B594" i="21" s="1"/>
  <c r="B595" i="21" s="1"/>
  <c r="B596" i="21" s="1"/>
  <c r="B597" i="21" s="1"/>
  <c r="B598" i="21" s="1"/>
  <c r="B599" i="21" s="1"/>
  <c r="B600" i="21" s="1"/>
  <c r="B601" i="21" s="1"/>
  <c r="B602" i="21" s="1"/>
  <c r="B603" i="21" s="1"/>
  <c r="B604" i="21" s="1"/>
  <c r="B605" i="21" s="1"/>
  <c r="E179" i="26"/>
  <c r="E179" i="20"/>
  <c r="E70" i="20"/>
  <c r="E70" i="26"/>
  <c r="E186" i="20" l="1"/>
  <c r="E186" i="26"/>
  <c r="B607" i="21"/>
  <c r="B608" i="21" s="1"/>
  <c r="B609" i="21" s="1"/>
  <c r="B610" i="21" s="1"/>
  <c r="B611" i="21" s="1"/>
  <c r="E183" i="20"/>
  <c r="E183" i="26"/>
  <c r="E63" i="26"/>
  <c r="E63" i="20"/>
  <c r="B173" i="21"/>
  <c r="B174" i="21" s="1"/>
  <c r="B175" i="21" s="1"/>
  <c r="B176" i="21" s="1"/>
  <c r="B177" i="21" s="1"/>
  <c r="B178" i="21" s="1"/>
  <c r="B179" i="21" s="1"/>
  <c r="B180" i="21" s="1"/>
  <c r="B181" i="21" s="1"/>
  <c r="B182" i="21" s="1"/>
  <c r="B183" i="21" s="1"/>
  <c r="B184" i="21" s="1"/>
  <c r="B185" i="21" s="1"/>
  <c r="B186" i="21" s="1"/>
  <c r="B187" i="21" s="1"/>
  <c r="B188" i="21" l="1"/>
  <c r="B189" i="21" s="1"/>
  <c r="E65" i="26" s="1"/>
  <c r="E77" i="26"/>
  <c r="E77" i="20"/>
  <c r="E65" i="20"/>
  <c r="B192" i="21" l="1"/>
  <c r="B193" i="21" s="1"/>
  <c r="B194" i="21" s="1"/>
  <c r="B195" i="21" s="1"/>
  <c r="B196" i="21" s="1"/>
  <c r="B197" i="21" s="1"/>
  <c r="B198" i="21" s="1"/>
  <c r="B199" i="21" s="1"/>
  <c r="B200" i="21" s="1"/>
  <c r="B201" i="21" s="1"/>
  <c r="B202" i="21" s="1"/>
  <c r="B203" i="21" s="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E80" i="20"/>
  <c r="E80" i="26"/>
  <c r="B233" i="21" l="1"/>
  <c r="E85" i="26"/>
  <c r="E85" i="20"/>
  <c r="B234" i="21" l="1"/>
  <c r="B235" i="21" s="1"/>
  <c r="B236" i="21" s="1"/>
  <c r="B237" i="21" s="1"/>
  <c r="B238" i="21" s="1"/>
  <c r="B239" i="21" s="1"/>
  <c r="B240" i="21" s="1"/>
  <c r="B241" i="21" s="1"/>
  <c r="B242" i="21" s="1"/>
  <c r="E88" i="26"/>
  <c r="E88" i="20"/>
  <c r="B243" i="21" l="1"/>
  <c r="B244" i="21" s="1"/>
  <c r="B245" i="21" s="1"/>
  <c r="B246" i="21" s="1"/>
  <c r="B247" i="21" s="1"/>
  <c r="B248" i="21" s="1"/>
  <c r="B249" i="21" s="1"/>
  <c r="B250" i="21" s="1"/>
  <c r="B251" i="21" s="1"/>
  <c r="B252" i="21" s="1"/>
  <c r="B253" i="21" s="1"/>
  <c r="B254" i="21" s="1"/>
  <c r="B255" i="21" s="1"/>
  <c r="E92" i="26"/>
  <c r="E92" i="20"/>
  <c r="B256" i="21" l="1"/>
  <c r="B257" i="21" s="1"/>
  <c r="B258" i="21" s="1"/>
  <c r="B259" i="21" s="1"/>
  <c r="B260" i="21" s="1"/>
  <c r="B261" i="21" s="1"/>
  <c r="B262" i="21" s="1"/>
  <c r="E111" i="26"/>
  <c r="E111" i="20"/>
  <c r="K50" i="1" l="1"/>
  <c r="G90" i="2"/>
  <c r="K52" i="1"/>
  <c r="K51" i="1"/>
  <c r="J53" i="1"/>
  <c r="K53" i="1"/>
  <c r="K57" i="1"/>
  <c r="J57" i="1"/>
  <c r="H114" i="1"/>
  <c r="G66" i="2"/>
  <c r="V121" i="1"/>
  <c r="K121" i="1" s="1"/>
  <c r="L121" i="1" s="1"/>
  <c r="M66" i="2"/>
  <c r="G228" i="2"/>
  <c r="H563" i="1"/>
  <c r="H337" i="1"/>
  <c r="J337" i="1" s="1"/>
  <c r="H562" i="1"/>
  <c r="H298" i="1"/>
  <c r="H211" i="1"/>
  <c r="M24" i="2"/>
  <c r="V298" i="1"/>
  <c r="M22" i="2"/>
  <c r="M23" i="2"/>
  <c r="M116" i="2"/>
  <c r="H573" i="1"/>
  <c r="M21" i="2"/>
  <c r="M20" i="2"/>
  <c r="M18" i="2"/>
  <c r="M25" i="2"/>
  <c r="M28" i="2"/>
  <c r="M19" i="2"/>
  <c r="M27" i="2"/>
  <c r="M29" i="2"/>
  <c r="M26" i="2"/>
  <c r="M115" i="2"/>
  <c r="M114" i="2"/>
  <c r="H140" i="1"/>
  <c r="H575" i="1"/>
  <c r="G28" i="2"/>
  <c r="H138" i="1"/>
  <c r="V114" i="1"/>
  <c r="V137" i="1"/>
  <c r="V128" i="1"/>
  <c r="V134" i="1"/>
  <c r="V26" i="1"/>
  <c r="V15" i="1"/>
  <c r="V127" i="1"/>
  <c r="V24" i="1"/>
  <c r="V18" i="1"/>
  <c r="V22" i="1"/>
  <c r="M13" i="2"/>
  <c r="V136" i="1"/>
  <c r="J13" i="1"/>
  <c r="M17" i="2"/>
  <c r="V129" i="1"/>
  <c r="V17" i="1"/>
  <c r="V131" i="1"/>
  <c r="V130" i="1"/>
  <c r="V19" i="1"/>
  <c r="V139" i="1"/>
  <c r="V133" i="1"/>
  <c r="V14" i="1"/>
  <c r="V135" i="1"/>
  <c r="V16" i="1"/>
  <c r="M14" i="2"/>
  <c r="V21" i="1"/>
  <c r="V126" i="1"/>
  <c r="M12" i="2"/>
  <c r="V132" i="1"/>
  <c r="G243" i="2"/>
  <c r="V25" i="1"/>
  <c r="V23" i="1"/>
  <c r="V20" i="1"/>
  <c r="V27" i="1"/>
  <c r="V140" i="1"/>
  <c r="H570" i="1"/>
  <c r="H136" i="1"/>
  <c r="H130" i="1"/>
  <c r="G224" i="2"/>
  <c r="G21" i="2"/>
  <c r="H552" i="1"/>
  <c r="H553" i="1"/>
  <c r="H133" i="1"/>
  <c r="H557" i="1"/>
  <c r="H549" i="1"/>
  <c r="H134" i="1"/>
  <c r="G12" i="2"/>
  <c r="H132" i="1"/>
  <c r="G20" i="2"/>
  <c r="G22" i="2"/>
  <c r="G24" i="2"/>
  <c r="H547" i="1"/>
  <c r="H567" i="1"/>
  <c r="H558" i="1"/>
  <c r="G17" i="2"/>
  <c r="H131" i="1"/>
  <c r="H551" i="1"/>
  <c r="G242" i="2"/>
  <c r="H572" i="1"/>
  <c r="H566" i="1"/>
  <c r="H574" i="1"/>
  <c r="G18" i="2"/>
  <c r="H556" i="1"/>
  <c r="H564" i="1"/>
  <c r="H137" i="1"/>
  <c r="H127" i="1"/>
  <c r="H129" i="1"/>
  <c r="G14" i="2"/>
  <c r="H565" i="1"/>
  <c r="G223" i="2"/>
  <c r="H135" i="1"/>
  <c r="G27" i="2"/>
  <c r="H139" i="1"/>
  <c r="G23" i="2"/>
  <c r="H550" i="1"/>
  <c r="H548" i="1"/>
  <c r="H555" i="1"/>
  <c r="G13" i="2"/>
  <c r="H128" i="1"/>
  <c r="H126" i="1"/>
  <c r="G25" i="2"/>
  <c r="G19" i="2"/>
  <c r="H554" i="1"/>
  <c r="V138" i="1"/>
  <c r="G26" i="2"/>
  <c r="V141" i="1"/>
  <c r="H141" i="1"/>
  <c r="V28" i="1"/>
  <c r="G29" i="2"/>
  <c r="H576" i="1"/>
  <c r="L57" i="1" l="1"/>
  <c r="W38" i="23" s="1"/>
  <c r="L53" i="1"/>
  <c r="S53" i="1" s="1"/>
  <c r="J55" i="1"/>
  <c r="K55" i="1"/>
  <c r="J51" i="1"/>
  <c r="J54" i="1"/>
  <c r="K54" i="1"/>
  <c r="K56" i="1"/>
  <c r="J56" i="1"/>
  <c r="J50" i="1"/>
  <c r="J52" i="1"/>
  <c r="H568" i="1"/>
  <c r="I66" i="2"/>
  <c r="J66" i="2"/>
  <c r="K337" i="1"/>
  <c r="L337" i="1" s="1"/>
  <c r="K138" i="1"/>
  <c r="C21" i="24"/>
  <c r="I21" i="2"/>
  <c r="J21" i="2"/>
  <c r="J22" i="2"/>
  <c r="G11" i="2"/>
  <c r="K140" i="1"/>
  <c r="J140" i="1"/>
  <c r="J28" i="2"/>
  <c r="J27" i="1"/>
  <c r="I28" i="2"/>
  <c r="K27" i="1"/>
  <c r="M16" i="2"/>
  <c r="M11" i="2"/>
  <c r="V125" i="1"/>
  <c r="I27" i="2"/>
  <c r="J27" i="2"/>
  <c r="I26" i="2"/>
  <c r="J26" i="2"/>
  <c r="K128" i="1"/>
  <c r="J128" i="1"/>
  <c r="K13" i="1"/>
  <c r="J20" i="1"/>
  <c r="K20" i="1"/>
  <c r="I19" i="2"/>
  <c r="J19" i="2"/>
  <c r="I13" i="2"/>
  <c r="J13" i="2"/>
  <c r="J17" i="1"/>
  <c r="K17" i="1"/>
  <c r="J23" i="1"/>
  <c r="K23" i="1"/>
  <c r="K135" i="1"/>
  <c r="J135" i="1"/>
  <c r="K127" i="1"/>
  <c r="J127" i="1"/>
  <c r="J18" i="2"/>
  <c r="I18" i="2"/>
  <c r="K21" i="1"/>
  <c r="J21" i="1"/>
  <c r="J18" i="1"/>
  <c r="K18" i="1"/>
  <c r="I22" i="2"/>
  <c r="J134" i="1"/>
  <c r="K134" i="1"/>
  <c r="J22" i="1"/>
  <c r="K22" i="1"/>
  <c r="J25" i="2"/>
  <c r="I25" i="2"/>
  <c r="J139" i="1"/>
  <c r="K139" i="1"/>
  <c r="K137" i="1"/>
  <c r="J137" i="1"/>
  <c r="K16" i="1"/>
  <c r="J16" i="1"/>
  <c r="J19" i="1"/>
  <c r="K19" i="1"/>
  <c r="I559" i="1"/>
  <c r="H559" i="1"/>
  <c r="I20" i="2"/>
  <c r="J20" i="2"/>
  <c r="K133" i="1"/>
  <c r="J133" i="1"/>
  <c r="J428" i="1"/>
  <c r="S121" i="1"/>
  <c r="Y121" i="1"/>
  <c r="J126" i="1"/>
  <c r="K126" i="1"/>
  <c r="J26" i="1"/>
  <c r="K26" i="1"/>
  <c r="J131" i="1"/>
  <c r="K131" i="1"/>
  <c r="K132" i="1"/>
  <c r="J132" i="1"/>
  <c r="J130" i="1"/>
  <c r="K130" i="1"/>
  <c r="J138" i="1"/>
  <c r="J25" i="1"/>
  <c r="K25" i="1"/>
  <c r="J23" i="2"/>
  <c r="I23" i="2"/>
  <c r="J14" i="2"/>
  <c r="I14" i="2"/>
  <c r="K15" i="1"/>
  <c r="J15" i="1"/>
  <c r="J14" i="1"/>
  <c r="K14" i="1"/>
  <c r="J129" i="1"/>
  <c r="K129" i="1"/>
  <c r="J17" i="2"/>
  <c r="I17" i="2"/>
  <c r="J24" i="2"/>
  <c r="I24" i="2"/>
  <c r="I12" i="2"/>
  <c r="J12" i="2"/>
  <c r="K24" i="1"/>
  <c r="J24" i="1"/>
  <c r="K136" i="1"/>
  <c r="J136" i="1"/>
  <c r="J141" i="1"/>
  <c r="K141" i="1"/>
  <c r="H125" i="1"/>
  <c r="V143" i="1"/>
  <c r="H143" i="1"/>
  <c r="K28" i="1"/>
  <c r="J28" i="1"/>
  <c r="V29" i="1"/>
  <c r="I29" i="2"/>
  <c r="J29" i="2"/>
  <c r="G16" i="2"/>
  <c r="M31" i="2"/>
  <c r="G31" i="2"/>
  <c r="H577" i="1"/>
  <c r="AV30" i="23" l="1"/>
  <c r="S57" i="1"/>
  <c r="G226" i="2"/>
  <c r="L52" i="1"/>
  <c r="W33" i="23" s="1"/>
  <c r="L50" i="1"/>
  <c r="W31" i="23" s="1"/>
  <c r="L54" i="1"/>
  <c r="S54" i="1" s="1"/>
  <c r="L55" i="1"/>
  <c r="S55" i="1" s="1"/>
  <c r="L51" i="1"/>
  <c r="W32" i="23" s="1"/>
  <c r="L56" i="1"/>
  <c r="S56" i="1" s="1"/>
  <c r="K66" i="2"/>
  <c r="Q66" i="2"/>
  <c r="Q12" i="2"/>
  <c r="L348" i="1"/>
  <c r="W42" i="23"/>
  <c r="Y122" i="1"/>
  <c r="L138" i="1"/>
  <c r="S138" i="1" s="1"/>
  <c r="K21" i="2"/>
  <c r="L140" i="1"/>
  <c r="S140" i="1" s="1"/>
  <c r="Q28" i="2"/>
  <c r="Y140" i="1"/>
  <c r="K28" i="2"/>
  <c r="Y27" i="1"/>
  <c r="I16" i="2"/>
  <c r="L27" i="1"/>
  <c r="S27" i="1" s="1"/>
  <c r="K22" i="2"/>
  <c r="Y21" i="1"/>
  <c r="K13" i="2"/>
  <c r="L22" i="1"/>
  <c r="S22" i="1" s="1"/>
  <c r="L134" i="1"/>
  <c r="S134" i="1" s="1"/>
  <c r="L17" i="1"/>
  <c r="S17" i="1" s="1"/>
  <c r="K26" i="2"/>
  <c r="L16" i="1"/>
  <c r="S16" i="1" s="1"/>
  <c r="Y139" i="1"/>
  <c r="K25" i="2"/>
  <c r="K23" i="2"/>
  <c r="K20" i="2"/>
  <c r="Y19" i="1"/>
  <c r="L137" i="1"/>
  <c r="S137" i="1" s="1"/>
  <c r="L136" i="1"/>
  <c r="S136" i="1" s="1"/>
  <c r="I11" i="2"/>
  <c r="J125" i="1"/>
  <c r="Y14" i="1"/>
  <c r="K14" i="2"/>
  <c r="Q23" i="2"/>
  <c r="Y130" i="1"/>
  <c r="Y126" i="1"/>
  <c r="L127" i="1"/>
  <c r="S127" i="1" s="1"/>
  <c r="Q13" i="2"/>
  <c r="L129" i="1"/>
  <c r="S129" i="1" s="1"/>
  <c r="L15" i="1"/>
  <c r="S15" i="1" s="1"/>
  <c r="Y133" i="1"/>
  <c r="K18" i="2"/>
  <c r="L135" i="1"/>
  <c r="S135" i="1" s="1"/>
  <c r="Q19" i="2"/>
  <c r="L13" i="1"/>
  <c r="S13" i="1" s="1"/>
  <c r="Y134" i="1"/>
  <c r="Y128" i="1"/>
  <c r="K24" i="2"/>
  <c r="Q17" i="2"/>
  <c r="Y25" i="1"/>
  <c r="L133" i="1"/>
  <c r="S133" i="1" s="1"/>
  <c r="L19" i="1"/>
  <c r="S19" i="1" s="1"/>
  <c r="Q26" i="2"/>
  <c r="Q21" i="2"/>
  <c r="L18" i="1"/>
  <c r="S18" i="1" s="1"/>
  <c r="L128" i="1"/>
  <c r="S128" i="1" s="1"/>
  <c r="L24" i="1"/>
  <c r="S24" i="1" s="1"/>
  <c r="L131" i="1"/>
  <c r="S131" i="1" s="1"/>
  <c r="L126" i="1"/>
  <c r="S126" i="1" s="1"/>
  <c r="Q20" i="2"/>
  <c r="Y22" i="1"/>
  <c r="Q22" i="2"/>
  <c r="L21" i="1"/>
  <c r="S21" i="1" s="1"/>
  <c r="Y135" i="1"/>
  <c r="Y17" i="1"/>
  <c r="L20" i="1"/>
  <c r="S20" i="1" s="1"/>
  <c r="L132" i="1"/>
  <c r="S132" i="1" s="1"/>
  <c r="Q24" i="2"/>
  <c r="Q14" i="2"/>
  <c r="L25" i="1"/>
  <c r="S25" i="1" s="1"/>
  <c r="L130" i="1"/>
  <c r="S130" i="1" s="1"/>
  <c r="Y137" i="1"/>
  <c r="L23" i="1"/>
  <c r="S23" i="1" s="1"/>
  <c r="K19" i="2"/>
  <c r="Y13" i="1"/>
  <c r="K27" i="2"/>
  <c r="Y24" i="1"/>
  <c r="G11" i="18"/>
  <c r="Y129" i="1"/>
  <c r="J423" i="1"/>
  <c r="L26" i="1"/>
  <c r="S26" i="1" s="1"/>
  <c r="Y16" i="1"/>
  <c r="Q25" i="2"/>
  <c r="Y127" i="1"/>
  <c r="Y136" i="1"/>
  <c r="K12" i="2"/>
  <c r="K17" i="2"/>
  <c r="Y131" i="1"/>
  <c r="L139" i="1"/>
  <c r="S139" i="1" s="1"/>
  <c r="Q18" i="2"/>
  <c r="Y23" i="1"/>
  <c r="Q27" i="2"/>
  <c r="J11" i="2"/>
  <c r="L14" i="1"/>
  <c r="S14" i="1" s="1"/>
  <c r="Y18" i="1"/>
  <c r="Y20" i="1"/>
  <c r="Y15" i="1"/>
  <c r="Y132" i="1"/>
  <c r="K423" i="1"/>
  <c r="Y26" i="1"/>
  <c r="Y138" i="1"/>
  <c r="V144" i="1"/>
  <c r="H144" i="1"/>
  <c r="J143" i="1"/>
  <c r="K143" i="1"/>
  <c r="G61" i="18"/>
  <c r="L141" i="1"/>
  <c r="Y141" i="1"/>
  <c r="K125" i="1"/>
  <c r="L28" i="1"/>
  <c r="S28" i="1" s="1"/>
  <c r="K29" i="1"/>
  <c r="J29" i="1"/>
  <c r="V30" i="1"/>
  <c r="Y28" i="1"/>
  <c r="K29" i="2"/>
  <c r="G32" i="2"/>
  <c r="J31" i="2"/>
  <c r="I31" i="2"/>
  <c r="Q29" i="2"/>
  <c r="J16" i="2"/>
  <c r="H578" i="1"/>
  <c r="S52" i="1" l="1"/>
  <c r="S51" i="1"/>
  <c r="S50" i="1"/>
  <c r="K11" i="2"/>
  <c r="H11" i="18" s="1"/>
  <c r="W18" i="23" s="1"/>
  <c r="Y125" i="1"/>
  <c r="K16" i="2"/>
  <c r="L125" i="1"/>
  <c r="S125" i="1" s="1"/>
  <c r="S141" i="1"/>
  <c r="L143" i="1"/>
  <c r="S143" i="1" s="1"/>
  <c r="L29" i="1"/>
  <c r="S29" i="1" s="1"/>
  <c r="V145" i="1"/>
  <c r="H145" i="1"/>
  <c r="Y143" i="1"/>
  <c r="J144" i="1"/>
  <c r="K144" i="1"/>
  <c r="K30" i="1"/>
  <c r="J30" i="1"/>
  <c r="V31" i="1"/>
  <c r="Y29" i="1"/>
  <c r="Q31" i="2"/>
  <c r="I32" i="2"/>
  <c r="J32" i="2"/>
  <c r="K31" i="2"/>
  <c r="G33" i="2"/>
  <c r="H579" i="1"/>
  <c r="I11" i="18" l="1"/>
  <c r="D33" i="3"/>
  <c r="E33" i="3" s="1"/>
  <c r="D13" i="3"/>
  <c r="E13" i="3" s="1"/>
  <c r="H61" i="18"/>
  <c r="I61" i="18" s="1"/>
  <c r="L144" i="1"/>
  <c r="S144" i="1" s="1"/>
  <c r="L30" i="1"/>
  <c r="S30" i="1" s="1"/>
  <c r="Y144" i="1"/>
  <c r="J145" i="1"/>
  <c r="K145" i="1"/>
  <c r="V146" i="1"/>
  <c r="V142" i="1" s="1"/>
  <c r="H146" i="1"/>
  <c r="J31" i="1"/>
  <c r="K31" i="1"/>
  <c r="V32" i="1"/>
  <c r="Y30" i="1"/>
  <c r="K32" i="2"/>
  <c r="Q32" i="2"/>
  <c r="I33" i="2"/>
  <c r="J33" i="2"/>
  <c r="M34" i="2"/>
  <c r="G34" i="2"/>
  <c r="H580" i="1"/>
  <c r="Y145" i="1" l="1"/>
  <c r="L145" i="1"/>
  <c r="S145" i="1" s="1"/>
  <c r="J146" i="1"/>
  <c r="J142" i="1" s="1"/>
  <c r="K146" i="1"/>
  <c r="V148" i="1"/>
  <c r="H148" i="1"/>
  <c r="H142" i="1"/>
  <c r="L31" i="1"/>
  <c r="S31" i="1" s="1"/>
  <c r="K32" i="1"/>
  <c r="J32" i="1"/>
  <c r="V33" i="1"/>
  <c r="Y31" i="1"/>
  <c r="Q33" i="2"/>
  <c r="I34" i="2"/>
  <c r="J34" i="2"/>
  <c r="K33" i="2"/>
  <c r="M35" i="2"/>
  <c r="G35" i="2"/>
  <c r="H581" i="1"/>
  <c r="L146" i="1" l="1"/>
  <c r="G62" i="18"/>
  <c r="J148" i="1"/>
  <c r="K148" i="1"/>
  <c r="Y146" i="1"/>
  <c r="Y142" i="1" s="1"/>
  <c r="K142" i="1"/>
  <c r="V149" i="1"/>
  <c r="H149" i="1"/>
  <c r="Y32" i="1"/>
  <c r="K33" i="1"/>
  <c r="J33" i="1"/>
  <c r="V34" i="1"/>
  <c r="V12" i="1" s="1"/>
  <c r="L32" i="1"/>
  <c r="S32" i="1" s="1"/>
  <c r="K34" i="2"/>
  <c r="M36" i="2"/>
  <c r="G36" i="2"/>
  <c r="Q34" i="2"/>
  <c r="J35" i="2"/>
  <c r="I35" i="2"/>
  <c r="H582" i="1"/>
  <c r="L142" i="1" l="1"/>
  <c r="S146" i="1"/>
  <c r="L148" i="1"/>
  <c r="S148" i="1" s="1"/>
  <c r="J149" i="1"/>
  <c r="K149" i="1"/>
  <c r="Y148" i="1"/>
  <c r="V150" i="1"/>
  <c r="H150" i="1"/>
  <c r="Y33" i="1"/>
  <c r="J34" i="1"/>
  <c r="J12" i="1" s="1"/>
  <c r="K34" i="1"/>
  <c r="H12" i="1"/>
  <c r="V36" i="1"/>
  <c r="L33" i="1"/>
  <c r="S33" i="1" s="1"/>
  <c r="K35" i="2"/>
  <c r="M37" i="2"/>
  <c r="M30" i="2" s="1"/>
  <c r="M15" i="2" s="1"/>
  <c r="G37" i="2"/>
  <c r="Q35" i="2"/>
  <c r="I36" i="2"/>
  <c r="J36" i="2"/>
  <c r="H584" i="1"/>
  <c r="H62" i="18" l="1"/>
  <c r="I62" i="18" s="1"/>
  <c r="S142" i="1"/>
  <c r="L149" i="1"/>
  <c r="S149" i="1" s="1"/>
  <c r="L34" i="1"/>
  <c r="J150" i="1"/>
  <c r="K150" i="1"/>
  <c r="V151" i="1"/>
  <c r="H151" i="1"/>
  <c r="Y149" i="1"/>
  <c r="K36" i="1"/>
  <c r="J36" i="1"/>
  <c r="V37" i="1"/>
  <c r="Y34" i="1"/>
  <c r="Y12" i="1" s="1"/>
  <c r="K12" i="1"/>
  <c r="K36" i="2"/>
  <c r="Q36" i="2"/>
  <c r="I37" i="2"/>
  <c r="I30" i="2" s="1"/>
  <c r="I15" i="2" s="1"/>
  <c r="J37" i="2"/>
  <c r="G30" i="2"/>
  <c r="G15" i="2" s="1"/>
  <c r="M40" i="2"/>
  <c r="G40" i="2"/>
  <c r="H585" i="1"/>
  <c r="L12" i="1" l="1"/>
  <c r="S12" i="1" s="1"/>
  <c r="S34" i="1"/>
  <c r="L150" i="1"/>
  <c r="S150" i="1" s="1"/>
  <c r="Y150" i="1"/>
  <c r="J151" i="1"/>
  <c r="K151" i="1"/>
  <c r="V152" i="1"/>
  <c r="H152" i="1"/>
  <c r="L36" i="1"/>
  <c r="S36" i="1" s="1"/>
  <c r="V38" i="1"/>
  <c r="V35" i="1" s="1"/>
  <c r="V11" i="1" s="1"/>
  <c r="H35" i="1"/>
  <c r="Y36" i="1"/>
  <c r="K37" i="1"/>
  <c r="J37" i="1"/>
  <c r="Q37" i="2"/>
  <c r="G12" i="18"/>
  <c r="M41" i="2"/>
  <c r="G41" i="2"/>
  <c r="K37" i="2"/>
  <c r="I40" i="2"/>
  <c r="J40" i="2"/>
  <c r="J30" i="2"/>
  <c r="J15" i="2" s="1"/>
  <c r="H586" i="1"/>
  <c r="K30" i="2" l="1"/>
  <c r="K15" i="2" s="1"/>
  <c r="L37" i="1"/>
  <c r="S37" i="1" s="1"/>
  <c r="Y151" i="1"/>
  <c r="J152" i="1"/>
  <c r="K152" i="1"/>
  <c r="V153" i="1"/>
  <c r="H153" i="1"/>
  <c r="L151" i="1"/>
  <c r="S151" i="1" s="1"/>
  <c r="Y37" i="1"/>
  <c r="J38" i="1"/>
  <c r="J35" i="1" s="1"/>
  <c r="J11" i="1" s="1"/>
  <c r="K38" i="1"/>
  <c r="V40" i="1"/>
  <c r="K40" i="2"/>
  <c r="M42" i="2"/>
  <c r="G42" i="2"/>
  <c r="Q40" i="2"/>
  <c r="J41" i="2"/>
  <c r="I41" i="2"/>
  <c r="H587" i="1"/>
  <c r="D14" i="3" l="1"/>
  <c r="E14" i="3" s="1"/>
  <c r="D34" i="3"/>
  <c r="E34" i="3" s="1"/>
  <c r="H11" i="1"/>
  <c r="G45" i="18" s="1"/>
  <c r="G46" i="18"/>
  <c r="H12" i="18"/>
  <c r="W19" i="23" s="1"/>
  <c r="L38" i="1"/>
  <c r="L152" i="1"/>
  <c r="S152" i="1" s="1"/>
  <c r="Y152" i="1"/>
  <c r="J153" i="1"/>
  <c r="K153" i="1"/>
  <c r="V154" i="1"/>
  <c r="H154" i="1"/>
  <c r="Y38" i="1"/>
  <c r="Y35" i="1" s="1"/>
  <c r="Y11" i="1" s="1"/>
  <c r="K40" i="1"/>
  <c r="J40" i="1"/>
  <c r="V41" i="1"/>
  <c r="K35" i="1"/>
  <c r="K11" i="1" s="1"/>
  <c r="K41" i="2"/>
  <c r="Q41" i="2"/>
  <c r="M43" i="2"/>
  <c r="G43" i="2"/>
  <c r="I42" i="2"/>
  <c r="J42" i="2"/>
  <c r="H588" i="1"/>
  <c r="I12" i="18" l="1"/>
  <c r="L35" i="1"/>
  <c r="S38" i="1"/>
  <c r="L153" i="1"/>
  <c r="S153" i="1" s="1"/>
  <c r="Y153" i="1"/>
  <c r="K154" i="1"/>
  <c r="J154" i="1"/>
  <c r="V155" i="1"/>
  <c r="H155" i="1"/>
  <c r="V42" i="1"/>
  <c r="K42" i="1" s="1"/>
  <c r="K41" i="1"/>
  <c r="J41" i="1"/>
  <c r="L40" i="1"/>
  <c r="S40" i="1" s="1"/>
  <c r="Y40" i="1"/>
  <c r="Q42" i="2"/>
  <c r="K42" i="2"/>
  <c r="M44" i="2"/>
  <c r="G44" i="2"/>
  <c r="J43" i="2"/>
  <c r="I43" i="2"/>
  <c r="H589" i="1"/>
  <c r="L11" i="1" l="1"/>
  <c r="H46" i="18"/>
  <c r="W41" i="23" s="1"/>
  <c r="S35" i="1"/>
  <c r="L41" i="1"/>
  <c r="S41" i="1" s="1"/>
  <c r="V156" i="1"/>
  <c r="H156" i="1"/>
  <c r="Y154" i="1"/>
  <c r="L154" i="1"/>
  <c r="S154" i="1" s="1"/>
  <c r="J155" i="1"/>
  <c r="K155" i="1"/>
  <c r="J42" i="1"/>
  <c r="L42" i="1" s="1"/>
  <c r="Y41" i="1"/>
  <c r="V43" i="1"/>
  <c r="K43" i="2"/>
  <c r="I44" i="2"/>
  <c r="J44" i="2"/>
  <c r="Q43" i="2"/>
  <c r="M45" i="2"/>
  <c r="G45" i="2"/>
  <c r="H590" i="1"/>
  <c r="H45" i="18" l="1"/>
  <c r="W29" i="23" s="1"/>
  <c r="S11" i="1"/>
  <c r="L155" i="1"/>
  <c r="S155" i="1" s="1"/>
  <c r="S42" i="1"/>
  <c r="J156" i="1"/>
  <c r="K156" i="1"/>
  <c r="Y155" i="1"/>
  <c r="V157" i="1"/>
  <c r="H157" i="1"/>
  <c r="Y42" i="1"/>
  <c r="K43" i="1"/>
  <c r="J43" i="1"/>
  <c r="V44" i="1"/>
  <c r="K44" i="2"/>
  <c r="J45" i="2"/>
  <c r="I45" i="2"/>
  <c r="M46" i="2"/>
  <c r="G46" i="2"/>
  <c r="Q44" i="2"/>
  <c r="H592" i="1"/>
  <c r="H591" i="1"/>
  <c r="I45" i="18" l="1"/>
  <c r="L156" i="1"/>
  <c r="S156" i="1" s="1"/>
  <c r="Y156" i="1"/>
  <c r="J157" i="1"/>
  <c r="K157" i="1"/>
  <c r="V158" i="1"/>
  <c r="H158" i="1"/>
  <c r="L455" i="1"/>
  <c r="Y43" i="1"/>
  <c r="K44" i="1"/>
  <c r="J44" i="1"/>
  <c r="J445" i="1" s="1"/>
  <c r="V45" i="1"/>
  <c r="L43" i="1"/>
  <c r="S43" i="1" s="1"/>
  <c r="J455" i="1"/>
  <c r="K45" i="2"/>
  <c r="M47" i="2"/>
  <c r="G47" i="2"/>
  <c r="I46" i="2"/>
  <c r="J46" i="2"/>
  <c r="Q45" i="2"/>
  <c r="L44" i="1" l="1"/>
  <c r="S44" i="1" s="1"/>
  <c r="Y157" i="1"/>
  <c r="L157" i="1"/>
  <c r="S157" i="1" s="1"/>
  <c r="V159" i="1"/>
  <c r="H159" i="1"/>
  <c r="J158" i="1"/>
  <c r="K158" i="1"/>
  <c r="K445" i="1"/>
  <c r="Y44" i="1"/>
  <c r="K45" i="1"/>
  <c r="J45" i="1"/>
  <c r="J443" i="1" s="1"/>
  <c r="V46" i="1"/>
  <c r="V39" i="1" s="1"/>
  <c r="H39" i="1"/>
  <c r="Q46" i="2"/>
  <c r="K46" i="2"/>
  <c r="I47" i="2"/>
  <c r="J47" i="2"/>
  <c r="M48" i="2"/>
  <c r="G48" i="2"/>
  <c r="L158" i="1" l="1"/>
  <c r="S158" i="1" s="1"/>
  <c r="Y158" i="1"/>
  <c r="J159" i="1"/>
  <c r="K159" i="1"/>
  <c r="V160" i="1"/>
  <c r="H160" i="1"/>
  <c r="L45" i="1"/>
  <c r="S45" i="1" s="1"/>
  <c r="V48" i="1"/>
  <c r="K443" i="1"/>
  <c r="Y45" i="1"/>
  <c r="K46" i="1"/>
  <c r="J46" i="1"/>
  <c r="G47" i="18"/>
  <c r="K47" i="2"/>
  <c r="M49" i="2"/>
  <c r="G49" i="2"/>
  <c r="Q47" i="2"/>
  <c r="I48" i="2"/>
  <c r="J48" i="2"/>
  <c r="L46" i="1" l="1"/>
  <c r="L159" i="1"/>
  <c r="S159" i="1" s="1"/>
  <c r="Y159" i="1"/>
  <c r="J160" i="1"/>
  <c r="K160" i="1"/>
  <c r="V161" i="1"/>
  <c r="H161" i="1"/>
  <c r="Y46" i="1"/>
  <c r="Y39" i="1" s="1"/>
  <c r="K39" i="1"/>
  <c r="J48" i="1"/>
  <c r="K48" i="1"/>
  <c r="J39" i="1"/>
  <c r="V49" i="1"/>
  <c r="H47" i="1"/>
  <c r="Q48" i="2"/>
  <c r="K48" i="2"/>
  <c r="J49" i="2"/>
  <c r="I49" i="2"/>
  <c r="M50" i="2"/>
  <c r="G50" i="2"/>
  <c r="L39" i="1" l="1"/>
  <c r="S46" i="1"/>
  <c r="L48" i="1"/>
  <c r="S48" i="1" s="1"/>
  <c r="L160" i="1"/>
  <c r="S160" i="1" s="1"/>
  <c r="J161" i="1"/>
  <c r="K161" i="1"/>
  <c r="V162" i="1"/>
  <c r="H162" i="1"/>
  <c r="Y160" i="1"/>
  <c r="J49" i="1"/>
  <c r="K49" i="1"/>
  <c r="Y48" i="1"/>
  <c r="K350" i="1"/>
  <c r="L350" i="1" s="1"/>
  <c r="K49" i="2"/>
  <c r="I50" i="2"/>
  <c r="J50" i="2"/>
  <c r="M51" i="2"/>
  <c r="M39" i="2" s="1"/>
  <c r="G51" i="2"/>
  <c r="Q49" i="2"/>
  <c r="H47" i="18" l="1"/>
  <c r="S39" i="1"/>
  <c r="Y49" i="1"/>
  <c r="L161" i="1"/>
  <c r="S161" i="1" s="1"/>
  <c r="K162" i="1"/>
  <c r="J162" i="1"/>
  <c r="V163" i="1"/>
  <c r="H163" i="1"/>
  <c r="Y161" i="1"/>
  <c r="L49" i="1"/>
  <c r="S49" i="1" s="1"/>
  <c r="K50" i="2"/>
  <c r="Q50" i="2"/>
  <c r="M53" i="2"/>
  <c r="G53" i="2"/>
  <c r="J51" i="2"/>
  <c r="I51" i="2"/>
  <c r="I39" i="2" s="1"/>
  <c r="G39" i="2"/>
  <c r="W30" i="23" l="1"/>
  <c r="I47" i="18"/>
  <c r="J163" i="1"/>
  <c r="K163" i="1"/>
  <c r="V164" i="1"/>
  <c r="H164" i="1"/>
  <c r="L162" i="1"/>
  <c r="S162" i="1" s="1"/>
  <c r="Y162" i="1"/>
  <c r="K51" i="2"/>
  <c r="K39" i="2" s="1"/>
  <c r="J53" i="2"/>
  <c r="I53" i="2"/>
  <c r="Q51" i="2"/>
  <c r="J39" i="2"/>
  <c r="M54" i="2"/>
  <c r="G54" i="2"/>
  <c r="L163" i="1" l="1"/>
  <c r="S163" i="1" s="1"/>
  <c r="K164" i="1"/>
  <c r="J164" i="1"/>
  <c r="V165" i="1"/>
  <c r="H165" i="1"/>
  <c r="Y163" i="1"/>
  <c r="V47" i="1"/>
  <c r="K53" i="2"/>
  <c r="J54" i="2"/>
  <c r="I54" i="2"/>
  <c r="M55" i="2"/>
  <c r="G55" i="2"/>
  <c r="Q53" i="2"/>
  <c r="J165" i="1" l="1"/>
  <c r="K165" i="1"/>
  <c r="V166" i="1"/>
  <c r="H166" i="1"/>
  <c r="L164" i="1"/>
  <c r="S164" i="1" s="1"/>
  <c r="Y164" i="1"/>
  <c r="J47" i="1"/>
  <c r="G48" i="18"/>
  <c r="V59" i="1"/>
  <c r="K54" i="2"/>
  <c r="I55" i="2"/>
  <c r="J55" i="2"/>
  <c r="Q54" i="2"/>
  <c r="M56" i="2"/>
  <c r="G56" i="2"/>
  <c r="Y47" i="1" l="1"/>
  <c r="L165" i="1"/>
  <c r="S165" i="1" s="1"/>
  <c r="J166" i="1"/>
  <c r="K166" i="1"/>
  <c r="V167" i="1"/>
  <c r="H167" i="1"/>
  <c r="Y165" i="1"/>
  <c r="J59" i="1"/>
  <c r="K59" i="1"/>
  <c r="K47" i="1"/>
  <c r="V60" i="1"/>
  <c r="L384" i="1"/>
  <c r="K55" i="2"/>
  <c r="D30" i="3" s="1"/>
  <c r="M57" i="2"/>
  <c r="G57" i="2"/>
  <c r="Q55" i="2"/>
  <c r="I56" i="2"/>
  <c r="J56" i="2"/>
  <c r="L47" i="1" l="1"/>
  <c r="L166" i="1"/>
  <c r="S166" i="1" s="1"/>
  <c r="L59" i="1"/>
  <c r="S59" i="1" s="1"/>
  <c r="J167" i="1"/>
  <c r="K167" i="1"/>
  <c r="V168" i="1"/>
  <c r="H168" i="1"/>
  <c r="Y166" i="1"/>
  <c r="Y59" i="1"/>
  <c r="K451" i="1"/>
  <c r="K60" i="1"/>
  <c r="J60" i="1"/>
  <c r="J440" i="1" s="1"/>
  <c r="J451" i="1"/>
  <c r="V61" i="1"/>
  <c r="J57" i="2"/>
  <c r="I57" i="2"/>
  <c r="M58" i="2"/>
  <c r="G58" i="2"/>
  <c r="K56" i="2"/>
  <c r="Q56" i="2"/>
  <c r="H48" i="18" l="1"/>
  <c r="S47" i="1"/>
  <c r="L167" i="1"/>
  <c r="S167" i="1" s="1"/>
  <c r="J168" i="1"/>
  <c r="K168" i="1"/>
  <c r="V169" i="1"/>
  <c r="H169" i="1"/>
  <c r="Y167" i="1"/>
  <c r="V62" i="1"/>
  <c r="L60" i="1"/>
  <c r="S60" i="1" s="1"/>
  <c r="J61" i="1"/>
  <c r="J442" i="1" s="1"/>
  <c r="K61" i="1"/>
  <c r="K440" i="1"/>
  <c r="Y60" i="1"/>
  <c r="K57" i="2"/>
  <c r="I58" i="2"/>
  <c r="J58" i="2"/>
  <c r="M59" i="2"/>
  <c r="G59" i="2"/>
  <c r="Q57" i="2"/>
  <c r="I48" i="18" l="1"/>
  <c r="L168" i="1"/>
  <c r="S168" i="1" s="1"/>
  <c r="J169" i="1"/>
  <c r="K169" i="1"/>
  <c r="V170" i="1"/>
  <c r="H170" i="1"/>
  <c r="Y168" i="1"/>
  <c r="L61" i="1"/>
  <c r="S61" i="1" s="1"/>
  <c r="V63" i="1"/>
  <c r="V58" i="1" s="1"/>
  <c r="H58" i="1"/>
  <c r="J62" i="1"/>
  <c r="J441" i="1" s="1"/>
  <c r="K62" i="1"/>
  <c r="K442" i="1"/>
  <c r="Y61" i="1"/>
  <c r="Q58" i="2"/>
  <c r="K58" i="2"/>
  <c r="I59" i="2"/>
  <c r="J59" i="2"/>
  <c r="M60" i="2"/>
  <c r="M52" i="2" s="1"/>
  <c r="M38" i="2" s="1"/>
  <c r="G60" i="2"/>
  <c r="L62" i="1" l="1"/>
  <c r="S62" i="1" s="1"/>
  <c r="L169" i="1"/>
  <c r="S169" i="1" s="1"/>
  <c r="K170" i="1"/>
  <c r="J170" i="1"/>
  <c r="V171" i="1"/>
  <c r="V147" i="1" s="1"/>
  <c r="H171" i="1"/>
  <c r="Y169" i="1"/>
  <c r="J63" i="1"/>
  <c r="J58" i="1" s="1"/>
  <c r="K63" i="1"/>
  <c r="K58" i="1" s="1"/>
  <c r="K441" i="1"/>
  <c r="Y62" i="1"/>
  <c r="V65" i="1"/>
  <c r="K59" i="2"/>
  <c r="J60" i="2"/>
  <c r="J52" i="2" s="1"/>
  <c r="J38" i="2" s="1"/>
  <c r="I60" i="2"/>
  <c r="I52" i="2" s="1"/>
  <c r="I38" i="2" s="1"/>
  <c r="G52" i="2"/>
  <c r="G38" i="2" s="1"/>
  <c r="M62" i="2"/>
  <c r="G62" i="2"/>
  <c r="Q59" i="2"/>
  <c r="J171" i="1" l="1"/>
  <c r="J147" i="1" s="1"/>
  <c r="K171" i="1"/>
  <c r="H147" i="1"/>
  <c r="V173" i="1"/>
  <c r="H173" i="1"/>
  <c r="L170" i="1"/>
  <c r="S170" i="1" s="1"/>
  <c r="Y170" i="1"/>
  <c r="V66" i="1"/>
  <c r="L63" i="1"/>
  <c r="G49" i="18"/>
  <c r="Y63" i="1"/>
  <c r="Y58" i="1" s="1"/>
  <c r="K65" i="1"/>
  <c r="J65" i="1"/>
  <c r="I62" i="2"/>
  <c r="J62" i="2"/>
  <c r="M63" i="2"/>
  <c r="G63" i="2"/>
  <c r="Q60" i="2"/>
  <c r="G13" i="18"/>
  <c r="K60" i="2"/>
  <c r="K52" i="2" l="1"/>
  <c r="K38" i="2" s="1"/>
  <c r="L58" i="1"/>
  <c r="S63" i="1"/>
  <c r="L171" i="1"/>
  <c r="V174" i="1"/>
  <c r="H174" i="1"/>
  <c r="J173" i="1"/>
  <c r="K173" i="1"/>
  <c r="G63" i="18"/>
  <c r="Y171" i="1"/>
  <c r="Y147" i="1" s="1"/>
  <c r="K147" i="1"/>
  <c r="L65" i="1"/>
  <c r="S65" i="1" s="1"/>
  <c r="K66" i="1"/>
  <c r="J66" i="1"/>
  <c r="Y65" i="1"/>
  <c r="V67" i="1"/>
  <c r="K62" i="2"/>
  <c r="M64" i="2"/>
  <c r="G64" i="2"/>
  <c r="Q62" i="2"/>
  <c r="I63" i="2"/>
  <c r="J63" i="2"/>
  <c r="S58" i="1" l="1"/>
  <c r="D15" i="3"/>
  <c r="D35" i="3"/>
  <c r="E35" i="3" s="1"/>
  <c r="H13" i="18"/>
  <c r="W20" i="23" s="1"/>
  <c r="H49" i="18"/>
  <c r="I49" i="18" s="1"/>
  <c r="L147" i="1"/>
  <c r="S171" i="1"/>
  <c r="L66" i="1"/>
  <c r="S66" i="1" s="1"/>
  <c r="K174" i="1"/>
  <c r="J174" i="1"/>
  <c r="V175" i="1"/>
  <c r="H175" i="1"/>
  <c r="L173" i="1"/>
  <c r="S173" i="1" s="1"/>
  <c r="Y173" i="1"/>
  <c r="K67" i="1"/>
  <c r="J67" i="1"/>
  <c r="V68" i="1"/>
  <c r="Y66" i="1"/>
  <c r="Q63" i="2"/>
  <c r="K63" i="2"/>
  <c r="I64" i="2"/>
  <c r="J64" i="2"/>
  <c r="M65" i="2"/>
  <c r="G65" i="2"/>
  <c r="E15" i="3" l="1"/>
  <c r="I13" i="18"/>
  <c r="H63" i="18"/>
  <c r="I63" i="18" s="1"/>
  <c r="S147" i="1"/>
  <c r="L174" i="1"/>
  <c r="S174" i="1" s="1"/>
  <c r="Y174" i="1"/>
  <c r="V176" i="1"/>
  <c r="H176" i="1"/>
  <c r="J175" i="1"/>
  <c r="K175" i="1"/>
  <c r="V69" i="1"/>
  <c r="L67" i="1"/>
  <c r="S67" i="1" s="1"/>
  <c r="Y67" i="1"/>
  <c r="J68" i="1"/>
  <c r="K68" i="1"/>
  <c r="Q64" i="2"/>
  <c r="K64" i="2"/>
  <c r="J65" i="2"/>
  <c r="I65" i="2"/>
  <c r="M67" i="2"/>
  <c r="G67" i="2"/>
  <c r="L175" i="1" l="1"/>
  <c r="S175" i="1" s="1"/>
  <c r="L68" i="1"/>
  <c r="S68" i="1" s="1"/>
  <c r="Y68" i="1"/>
  <c r="J176" i="1"/>
  <c r="K176" i="1"/>
  <c r="V177" i="1"/>
  <c r="H177" i="1"/>
  <c r="Y175" i="1"/>
  <c r="K69" i="1"/>
  <c r="J69" i="1"/>
  <c r="V70" i="1"/>
  <c r="J70" i="1" s="1"/>
  <c r="Q65" i="2"/>
  <c r="K65" i="2"/>
  <c r="M68" i="2"/>
  <c r="G68" i="2"/>
  <c r="I67" i="2"/>
  <c r="J67" i="2"/>
  <c r="L176" i="1" l="1"/>
  <c r="S176" i="1" s="1"/>
  <c r="Y176" i="1"/>
  <c r="K177" i="1"/>
  <c r="J177" i="1"/>
  <c r="V178" i="1"/>
  <c r="H178" i="1"/>
  <c r="K70" i="1"/>
  <c r="L69" i="1"/>
  <c r="S69" i="1" s="1"/>
  <c r="V71" i="1"/>
  <c r="Y69" i="1"/>
  <c r="K67" i="2"/>
  <c r="Q67" i="2"/>
  <c r="M69" i="2"/>
  <c r="G69" i="2"/>
  <c r="I68" i="2"/>
  <c r="J68" i="2"/>
  <c r="L70" i="1" l="1"/>
  <c r="S70" i="1" s="1"/>
  <c r="L177" i="1"/>
  <c r="S177" i="1" s="1"/>
  <c r="J178" i="1"/>
  <c r="K178" i="1"/>
  <c r="V179" i="1"/>
  <c r="H179" i="1"/>
  <c r="Y177" i="1"/>
  <c r="K71" i="1"/>
  <c r="J71" i="1"/>
  <c r="V72" i="1"/>
  <c r="V64" i="1" s="1"/>
  <c r="H64" i="1"/>
  <c r="Y70" i="1"/>
  <c r="Q68" i="2"/>
  <c r="K68" i="2"/>
  <c r="I69" i="2"/>
  <c r="J69" i="2"/>
  <c r="M70" i="2"/>
  <c r="G70" i="2"/>
  <c r="L178" i="1" l="1"/>
  <c r="S178" i="1" s="1"/>
  <c r="J179" i="1"/>
  <c r="K179" i="1"/>
  <c r="V180" i="1"/>
  <c r="H180" i="1"/>
  <c r="Y178" i="1"/>
  <c r="V74" i="1"/>
  <c r="L71" i="1"/>
  <c r="S71" i="1" s="1"/>
  <c r="Y71" i="1"/>
  <c r="J72" i="1"/>
  <c r="K72" i="1"/>
  <c r="Q69" i="2"/>
  <c r="K69" i="2"/>
  <c r="J70" i="2"/>
  <c r="I70" i="2"/>
  <c r="M71" i="2"/>
  <c r="G71" i="2"/>
  <c r="Y72" i="1" l="1"/>
  <c r="Y64" i="1" s="1"/>
  <c r="Y179" i="1"/>
  <c r="L179" i="1"/>
  <c r="S179" i="1" s="1"/>
  <c r="V181" i="1"/>
  <c r="H181" i="1"/>
  <c r="J180" i="1"/>
  <c r="K180" i="1"/>
  <c r="L72" i="1"/>
  <c r="K64" i="1"/>
  <c r="J64" i="1"/>
  <c r="G50" i="18"/>
  <c r="J74" i="1"/>
  <c r="K74" i="1"/>
  <c r="V75" i="1"/>
  <c r="K70" i="2"/>
  <c r="Q70" i="2"/>
  <c r="I71" i="2"/>
  <c r="J71" i="2"/>
  <c r="M72" i="2"/>
  <c r="M61" i="2" s="1"/>
  <c r="G72" i="2"/>
  <c r="G61" i="2" s="1"/>
  <c r="L64" i="1" l="1"/>
  <c r="S72" i="1"/>
  <c r="Y180" i="1"/>
  <c r="V182" i="1"/>
  <c r="H182" i="1"/>
  <c r="L180" i="1"/>
  <c r="S180" i="1" s="1"/>
  <c r="K181" i="1"/>
  <c r="J181" i="1"/>
  <c r="K75" i="1"/>
  <c r="J75" i="1"/>
  <c r="V76" i="1"/>
  <c r="L74" i="1"/>
  <c r="S74" i="1" s="1"/>
  <c r="Y74" i="1"/>
  <c r="G14" i="18"/>
  <c r="Q71" i="2"/>
  <c r="M74" i="2"/>
  <c r="G74" i="2"/>
  <c r="K71" i="2"/>
  <c r="J72" i="2"/>
  <c r="I72" i="2"/>
  <c r="S64" i="1" l="1"/>
  <c r="H50" i="18"/>
  <c r="I50" i="18" s="1"/>
  <c r="L181" i="1"/>
  <c r="S181" i="1" s="1"/>
  <c r="L75" i="1"/>
  <c r="S75" i="1" s="1"/>
  <c r="Y181" i="1"/>
  <c r="J182" i="1"/>
  <c r="K182" i="1"/>
  <c r="V183" i="1"/>
  <c r="H183" i="1"/>
  <c r="Y75" i="1"/>
  <c r="J76" i="1"/>
  <c r="K76" i="1"/>
  <c r="V77" i="1"/>
  <c r="K72" i="2"/>
  <c r="K61" i="2" s="1"/>
  <c r="I61" i="2"/>
  <c r="Q72" i="2"/>
  <c r="J74" i="2"/>
  <c r="I74" i="2"/>
  <c r="J61" i="2"/>
  <c r="M75" i="2"/>
  <c r="G75" i="2"/>
  <c r="D16" i="3" l="1"/>
  <c r="E16" i="3" s="1"/>
  <c r="D36" i="3"/>
  <c r="E36" i="3" s="1"/>
  <c r="L182" i="1"/>
  <c r="S182" i="1" s="1"/>
  <c r="Y182" i="1"/>
  <c r="J183" i="1"/>
  <c r="J172" i="1" s="1"/>
  <c r="J186" i="1" s="1"/>
  <c r="K183" i="1"/>
  <c r="H172" i="1"/>
  <c r="V184" i="1"/>
  <c r="L76" i="1"/>
  <c r="S76" i="1" s="1"/>
  <c r="Y76" i="1"/>
  <c r="K77" i="1"/>
  <c r="J77" i="1"/>
  <c r="V78" i="1"/>
  <c r="Q74" i="2"/>
  <c r="K74" i="2"/>
  <c r="I75" i="2"/>
  <c r="J75" i="2"/>
  <c r="M76" i="2"/>
  <c r="G76" i="2"/>
  <c r="H14" i="18"/>
  <c r="L183" i="1" l="1"/>
  <c r="S183" i="1" s="1"/>
  <c r="L77" i="1"/>
  <c r="S77" i="1" s="1"/>
  <c r="Y183" i="1"/>
  <c r="K184" i="1"/>
  <c r="V172" i="1"/>
  <c r="V186" i="1" s="1"/>
  <c r="V190" i="1"/>
  <c r="H190" i="1"/>
  <c r="G64" i="18"/>
  <c r="G66" i="18" s="1"/>
  <c r="H186" i="1"/>
  <c r="Y77" i="1"/>
  <c r="V79" i="1"/>
  <c r="J78" i="1"/>
  <c r="K78" i="1"/>
  <c r="Q75" i="2"/>
  <c r="K75" i="2"/>
  <c r="W21" i="23"/>
  <c r="I14" i="18"/>
  <c r="I76" i="2"/>
  <c r="J76" i="2"/>
  <c r="M77" i="2"/>
  <c r="M73" i="2" s="1"/>
  <c r="G77" i="2"/>
  <c r="Y78" i="1" l="1"/>
  <c r="J190" i="1"/>
  <c r="K190" i="1"/>
  <c r="V191" i="1"/>
  <c r="H191" i="1"/>
  <c r="L184" i="1"/>
  <c r="Y184" i="1"/>
  <c r="Y172" i="1" s="1"/>
  <c r="Y186" i="1" s="1"/>
  <c r="K172" i="1"/>
  <c r="K186" i="1" s="1"/>
  <c r="J79" i="1"/>
  <c r="K79" i="1"/>
  <c r="V80" i="1"/>
  <c r="L78" i="1"/>
  <c r="S78" i="1" s="1"/>
  <c r="K76" i="2"/>
  <c r="M79" i="2"/>
  <c r="G79" i="2"/>
  <c r="I77" i="2"/>
  <c r="I73" i="2" s="1"/>
  <c r="J77" i="2"/>
  <c r="Q76" i="2"/>
  <c r="G73" i="2"/>
  <c r="L172" i="1" l="1"/>
  <c r="S172" i="1" s="1"/>
  <c r="S184" i="1"/>
  <c r="Y79" i="1"/>
  <c r="L190" i="1"/>
  <c r="S190" i="1" s="1"/>
  <c r="V192" i="1"/>
  <c r="H192" i="1"/>
  <c r="Y190" i="1"/>
  <c r="J191" i="1"/>
  <c r="K191" i="1"/>
  <c r="V81" i="1"/>
  <c r="V73" i="1" s="1"/>
  <c r="L79" i="1"/>
  <c r="S79" i="1" s="1"/>
  <c r="K80" i="1"/>
  <c r="J80" i="1"/>
  <c r="K77" i="2"/>
  <c r="K73" i="2" s="1"/>
  <c r="H15" i="18" s="1"/>
  <c r="Q77" i="2"/>
  <c r="J79" i="2"/>
  <c r="I79" i="2"/>
  <c r="G15" i="18"/>
  <c r="J73" i="2"/>
  <c r="M80" i="2"/>
  <c r="G80" i="2"/>
  <c r="L186" i="1" l="1"/>
  <c r="S186" i="1" s="1"/>
  <c r="H64" i="18"/>
  <c r="I64" i="18" s="1"/>
  <c r="Y191" i="1"/>
  <c r="L191" i="1"/>
  <c r="S191" i="1" s="1"/>
  <c r="L80" i="1"/>
  <c r="S80" i="1" s="1"/>
  <c r="J192" i="1"/>
  <c r="K192" i="1"/>
  <c r="V193" i="1"/>
  <c r="V189" i="1" s="1"/>
  <c r="H193" i="1"/>
  <c r="Y80" i="1"/>
  <c r="V83" i="1"/>
  <c r="J81" i="1"/>
  <c r="J73" i="1" s="1"/>
  <c r="K81" i="1"/>
  <c r="H73" i="1"/>
  <c r="I15" i="18"/>
  <c r="J80" i="2"/>
  <c r="I80" i="2"/>
  <c r="K79" i="2"/>
  <c r="Q79" i="2"/>
  <c r="M81" i="2"/>
  <c r="G81" i="2"/>
  <c r="H66" i="18" l="1"/>
  <c r="W44" i="23" s="1"/>
  <c r="Y192" i="1"/>
  <c r="J193" i="1"/>
  <c r="J189" i="1" s="1"/>
  <c r="K193" i="1"/>
  <c r="V195" i="1"/>
  <c r="H195" i="1"/>
  <c r="H189" i="1"/>
  <c r="L192" i="1"/>
  <c r="S192" i="1" s="1"/>
  <c r="G51" i="18"/>
  <c r="L81" i="1"/>
  <c r="Y81" i="1"/>
  <c r="Y73" i="1" s="1"/>
  <c r="K73" i="1"/>
  <c r="K83" i="1"/>
  <c r="J83" i="1"/>
  <c r="V84" i="1"/>
  <c r="K80" i="2"/>
  <c r="Q80" i="2"/>
  <c r="J81" i="2"/>
  <c r="I81" i="2"/>
  <c r="M82" i="2"/>
  <c r="M78" i="2" s="1"/>
  <c r="G82" i="2"/>
  <c r="G78" i="2" s="1"/>
  <c r="I66" i="18" l="1"/>
  <c r="L73" i="1"/>
  <c r="S81" i="1"/>
  <c r="L193" i="1"/>
  <c r="Y193" i="1"/>
  <c r="Y189" i="1" s="1"/>
  <c r="V196" i="1"/>
  <c r="H196" i="1"/>
  <c r="K189" i="1"/>
  <c r="G69" i="18"/>
  <c r="K195" i="1"/>
  <c r="J195" i="1"/>
  <c r="L83" i="1"/>
  <c r="S83" i="1" s="1"/>
  <c r="Y83" i="1"/>
  <c r="J84" i="1"/>
  <c r="K84" i="1"/>
  <c r="V85" i="1"/>
  <c r="Q81" i="2"/>
  <c r="I82" i="2"/>
  <c r="I78" i="2" s="1"/>
  <c r="J82" i="2"/>
  <c r="J78" i="2" s="1"/>
  <c r="M83" i="2"/>
  <c r="G83" i="2"/>
  <c r="K81" i="2"/>
  <c r="I83" i="2" l="1"/>
  <c r="S73" i="1"/>
  <c r="L349" i="1"/>
  <c r="L508" i="1" s="1"/>
  <c r="L510" i="1" s="1"/>
  <c r="AV22" i="23" s="1"/>
  <c r="AV25" i="23" s="1"/>
  <c r="AV39" i="23" s="1"/>
  <c r="H51" i="18"/>
  <c r="L189" i="1"/>
  <c r="S189" i="1" s="1"/>
  <c r="S193" i="1"/>
  <c r="L195" i="1"/>
  <c r="S195" i="1" s="1"/>
  <c r="Y84" i="1"/>
  <c r="J196" i="1"/>
  <c r="K196" i="1"/>
  <c r="Y195" i="1"/>
  <c r="V197" i="1"/>
  <c r="H197" i="1"/>
  <c r="L84" i="1"/>
  <c r="S84" i="1" s="1"/>
  <c r="J85" i="1"/>
  <c r="K85" i="1"/>
  <c r="V86" i="1"/>
  <c r="K82" i="2"/>
  <c r="G17" i="18"/>
  <c r="B8" i="24" s="1"/>
  <c r="J83" i="2"/>
  <c r="G16" i="18"/>
  <c r="M85" i="2"/>
  <c r="G85" i="2"/>
  <c r="Q82" i="2"/>
  <c r="K78" i="2" l="1"/>
  <c r="H16" i="18" s="1"/>
  <c r="I16" i="18" s="1"/>
  <c r="I51" i="18"/>
  <c r="L507" i="1"/>
  <c r="H69" i="18"/>
  <c r="I69" i="18" s="1"/>
  <c r="Y196" i="1"/>
  <c r="L196" i="1"/>
  <c r="S196" i="1" s="1"/>
  <c r="K197" i="1"/>
  <c r="J197" i="1"/>
  <c r="V198" i="1"/>
  <c r="H198" i="1"/>
  <c r="L85" i="1"/>
  <c r="S85" i="1" s="1"/>
  <c r="K86" i="1"/>
  <c r="J86" i="1"/>
  <c r="Y85" i="1"/>
  <c r="V87" i="1"/>
  <c r="K83" i="2"/>
  <c r="M86" i="2"/>
  <c r="G86" i="2"/>
  <c r="Q83" i="2"/>
  <c r="I85" i="2"/>
  <c r="J85" i="2"/>
  <c r="H17" i="18" l="1"/>
  <c r="V199" i="1"/>
  <c r="H199" i="1"/>
  <c r="L197" i="1"/>
  <c r="S197" i="1" s="1"/>
  <c r="Y197" i="1"/>
  <c r="J198" i="1"/>
  <c r="K198" i="1"/>
  <c r="K87" i="1"/>
  <c r="J87" i="1"/>
  <c r="V88" i="1"/>
  <c r="L86" i="1"/>
  <c r="S86" i="1" s="1"/>
  <c r="Y86" i="1"/>
  <c r="K85" i="2"/>
  <c r="I86" i="2"/>
  <c r="J86" i="2"/>
  <c r="Q85" i="2"/>
  <c r="I17" i="18" l="1"/>
  <c r="L198" i="1"/>
  <c r="S198" i="1" s="1"/>
  <c r="L87" i="1"/>
  <c r="S87" i="1" s="1"/>
  <c r="J199" i="1"/>
  <c r="K199" i="1"/>
  <c r="Y198" i="1"/>
  <c r="V200" i="1"/>
  <c r="H200" i="1"/>
  <c r="J88" i="1"/>
  <c r="K88" i="1"/>
  <c r="V89" i="1"/>
  <c r="Y87" i="1"/>
  <c r="Q86" i="2"/>
  <c r="K86" i="2"/>
  <c r="G88" i="2"/>
  <c r="I87" i="2"/>
  <c r="J87" i="2"/>
  <c r="Y199" i="1" l="1"/>
  <c r="V201" i="1"/>
  <c r="H201" i="1"/>
  <c r="L199" i="1"/>
  <c r="S199" i="1" s="1"/>
  <c r="L88" i="1"/>
  <c r="S88" i="1" s="1"/>
  <c r="J200" i="1"/>
  <c r="K200" i="1"/>
  <c r="K89" i="1"/>
  <c r="J89" i="1"/>
  <c r="V90" i="1"/>
  <c r="Y88" i="1"/>
  <c r="K87" i="2"/>
  <c r="Q87" i="2"/>
  <c r="M89" i="2"/>
  <c r="G89" i="2"/>
  <c r="J88" i="2"/>
  <c r="I88" i="2"/>
  <c r="L200" i="1" l="1"/>
  <c r="S200" i="1" s="1"/>
  <c r="L89" i="1"/>
  <c r="S89" i="1" s="1"/>
  <c r="J201" i="1"/>
  <c r="K201" i="1"/>
  <c r="V202" i="1"/>
  <c r="H202" i="1"/>
  <c r="Y200" i="1"/>
  <c r="J90" i="1"/>
  <c r="K90" i="1"/>
  <c r="V91" i="1"/>
  <c r="Y89" i="1"/>
  <c r="K88" i="2"/>
  <c r="Q88" i="2"/>
  <c r="J89" i="2"/>
  <c r="I89" i="2"/>
  <c r="L201" i="1" l="1"/>
  <c r="S201" i="1" s="1"/>
  <c r="L90" i="1"/>
  <c r="S90" i="1" s="1"/>
  <c r="V203" i="1"/>
  <c r="H203" i="1"/>
  <c r="Y201" i="1"/>
  <c r="J202" i="1"/>
  <c r="K202" i="1"/>
  <c r="Y90" i="1"/>
  <c r="J91" i="1"/>
  <c r="K91" i="1"/>
  <c r="V92" i="1"/>
  <c r="K89" i="2"/>
  <c r="I90" i="2"/>
  <c r="J90" i="2"/>
  <c r="G91" i="2"/>
  <c r="Q89" i="2"/>
  <c r="L202" i="1" l="1"/>
  <c r="S202" i="1" s="1"/>
  <c r="L91" i="1"/>
  <c r="S91" i="1" s="1"/>
  <c r="Y91" i="1"/>
  <c r="Y202" i="1"/>
  <c r="J203" i="1"/>
  <c r="K203" i="1"/>
  <c r="V204" i="1"/>
  <c r="H204" i="1"/>
  <c r="K92" i="1"/>
  <c r="J92" i="1"/>
  <c r="V93" i="1"/>
  <c r="K90" i="2"/>
  <c r="I91" i="2"/>
  <c r="J91" i="2"/>
  <c r="M92" i="2"/>
  <c r="G92" i="2"/>
  <c r="Q90" i="2"/>
  <c r="Y203" i="1" l="1"/>
  <c r="L203" i="1"/>
  <c r="S203" i="1" s="1"/>
  <c r="L92" i="1"/>
  <c r="S92" i="1" s="1"/>
  <c r="J204" i="1"/>
  <c r="K204" i="1"/>
  <c r="V205" i="1"/>
  <c r="H205" i="1"/>
  <c r="K93" i="1"/>
  <c r="J93" i="1"/>
  <c r="V94" i="1"/>
  <c r="V82" i="1" s="1"/>
  <c r="Y92" i="1"/>
  <c r="K91" i="2"/>
  <c r="Q91" i="2"/>
  <c r="I92" i="2"/>
  <c r="J92" i="2"/>
  <c r="M93" i="2"/>
  <c r="M84" i="2" s="1"/>
  <c r="G93" i="2"/>
  <c r="L93" i="1" l="1"/>
  <c r="S93" i="1" s="1"/>
  <c r="L204" i="1"/>
  <c r="S204" i="1" s="1"/>
  <c r="J205" i="1"/>
  <c r="K205" i="1"/>
  <c r="V206" i="1"/>
  <c r="H206" i="1"/>
  <c r="Y204" i="1"/>
  <c r="J94" i="1"/>
  <c r="J82" i="1" s="1"/>
  <c r="K94" i="1"/>
  <c r="H82" i="1"/>
  <c r="V96" i="1"/>
  <c r="Y93" i="1"/>
  <c r="Q92" i="2"/>
  <c r="M96" i="2"/>
  <c r="G96" i="2"/>
  <c r="K92" i="2"/>
  <c r="I93" i="2"/>
  <c r="I84" i="2" s="1"/>
  <c r="J93" i="2"/>
  <c r="J84" i="2" s="1"/>
  <c r="G84" i="2"/>
  <c r="Y205" i="1" l="1"/>
  <c r="L205" i="1"/>
  <c r="S205" i="1" s="1"/>
  <c r="J206" i="1"/>
  <c r="K206" i="1"/>
  <c r="V207" i="1"/>
  <c r="H207" i="1"/>
  <c r="L94" i="1"/>
  <c r="J96" i="1"/>
  <c r="K96" i="1"/>
  <c r="V97" i="1"/>
  <c r="G52" i="18"/>
  <c r="Y94" i="1"/>
  <c r="Y82" i="1" s="1"/>
  <c r="K82" i="1"/>
  <c r="K93" i="2"/>
  <c r="K84" i="2" s="1"/>
  <c r="H18" i="18" s="1"/>
  <c r="C10" i="24" s="1"/>
  <c r="Q93" i="2"/>
  <c r="G18" i="18"/>
  <c r="B10" i="24" s="1"/>
  <c r="M97" i="2"/>
  <c r="G97" i="2"/>
  <c r="J96" i="2"/>
  <c r="I96" i="2"/>
  <c r="D37" i="3" l="1"/>
  <c r="E37" i="3" s="1"/>
  <c r="D17" i="3"/>
  <c r="L82" i="1"/>
  <c r="S94" i="1"/>
  <c r="Y206" i="1"/>
  <c r="L206" i="1"/>
  <c r="S206" i="1" s="1"/>
  <c r="V208" i="1"/>
  <c r="H208" i="1"/>
  <c r="J207" i="1"/>
  <c r="K207" i="1"/>
  <c r="L96" i="1"/>
  <c r="S96" i="1" s="1"/>
  <c r="J97" i="1"/>
  <c r="K97" i="1"/>
  <c r="V98" i="1"/>
  <c r="Y96" i="1"/>
  <c r="K96" i="2"/>
  <c r="J97" i="2"/>
  <c r="I97" i="2"/>
  <c r="G98" i="2"/>
  <c r="Q96" i="2"/>
  <c r="I18" i="18"/>
  <c r="E17" i="3" l="1"/>
  <c r="H52" i="18"/>
  <c r="S82" i="1"/>
  <c r="Y207" i="1"/>
  <c r="L207" i="1"/>
  <c r="S207" i="1" s="1"/>
  <c r="J208" i="1"/>
  <c r="K208" i="1"/>
  <c r="V209" i="1"/>
  <c r="H209" i="1"/>
  <c r="L97" i="1"/>
  <c r="S97" i="1" s="1"/>
  <c r="Y97" i="1"/>
  <c r="V99" i="1"/>
  <c r="J98" i="1"/>
  <c r="K98" i="1"/>
  <c r="K97" i="2"/>
  <c r="Q97" i="2"/>
  <c r="J98" i="2"/>
  <c r="I98" i="2"/>
  <c r="G99" i="2"/>
  <c r="I52" i="18" l="1"/>
  <c r="L98" i="1"/>
  <c r="S98" i="1" s="1"/>
  <c r="L208" i="1"/>
  <c r="S208" i="1" s="1"/>
  <c r="Y208" i="1"/>
  <c r="J209" i="1"/>
  <c r="K209" i="1"/>
  <c r="V210" i="1"/>
  <c r="H210" i="1"/>
  <c r="Y98" i="1"/>
  <c r="K99" i="1"/>
  <c r="J99" i="1"/>
  <c r="V100" i="1"/>
  <c r="I99" i="2"/>
  <c r="J99" i="2"/>
  <c r="Q98" i="2"/>
  <c r="K98" i="2"/>
  <c r="G100" i="2"/>
  <c r="Y209" i="1" l="1"/>
  <c r="J210" i="1"/>
  <c r="K210" i="1"/>
  <c r="V211" i="1"/>
  <c r="J211" i="1" s="1"/>
  <c r="L209" i="1"/>
  <c r="S209" i="1" s="1"/>
  <c r="L99" i="1"/>
  <c r="S99" i="1" s="1"/>
  <c r="V101" i="1"/>
  <c r="Y99" i="1"/>
  <c r="J100" i="1"/>
  <c r="K100" i="1"/>
  <c r="K99" i="2"/>
  <c r="Q99" i="2"/>
  <c r="G101" i="2"/>
  <c r="J100" i="2"/>
  <c r="I100" i="2"/>
  <c r="K100" i="2" l="1"/>
  <c r="L210" i="1"/>
  <c r="S210" i="1" s="1"/>
  <c r="L100" i="1"/>
  <c r="S100" i="1" s="1"/>
  <c r="K211" i="1"/>
  <c r="L211" i="1" s="1"/>
  <c r="V212" i="1"/>
  <c r="H212" i="1"/>
  <c r="Y210" i="1"/>
  <c r="J101" i="1"/>
  <c r="K101" i="1"/>
  <c r="V102" i="1"/>
  <c r="V95" i="1" s="1"/>
  <c r="Y100" i="1"/>
  <c r="Q100" i="2"/>
  <c r="J101" i="2"/>
  <c r="I101" i="2"/>
  <c r="G102" i="2"/>
  <c r="J212" i="1" l="1"/>
  <c r="S211" i="1"/>
  <c r="Y211" i="1"/>
  <c r="L101" i="1"/>
  <c r="S101" i="1" s="1"/>
  <c r="Y101" i="1"/>
  <c r="K212" i="1"/>
  <c r="V213" i="1"/>
  <c r="H213" i="1"/>
  <c r="J102" i="1"/>
  <c r="J95" i="1" s="1"/>
  <c r="K102" i="1"/>
  <c r="H95" i="1"/>
  <c r="V104" i="1"/>
  <c r="K101" i="2"/>
  <c r="G103" i="2"/>
  <c r="Q101" i="2"/>
  <c r="J102" i="2"/>
  <c r="I102" i="2"/>
  <c r="L212" i="1" l="1"/>
  <c r="S212" i="1" s="1"/>
  <c r="Y212" i="1"/>
  <c r="J213" i="1"/>
  <c r="K213" i="1"/>
  <c r="K356" i="1"/>
  <c r="L356" i="1" s="1"/>
  <c r="V214" i="1"/>
  <c r="V194" i="1" s="1"/>
  <c r="H214" i="1"/>
  <c r="K104" i="1"/>
  <c r="J104" i="1"/>
  <c r="V105" i="1"/>
  <c r="H105" i="1"/>
  <c r="G53" i="18"/>
  <c r="L102" i="1"/>
  <c r="Y102" i="1"/>
  <c r="Y95" i="1" s="1"/>
  <c r="K95" i="1"/>
  <c r="K102" i="2"/>
  <c r="Q102" i="2"/>
  <c r="I103" i="2"/>
  <c r="J103" i="2"/>
  <c r="M104" i="2"/>
  <c r="G104" i="2"/>
  <c r="L95" i="1" l="1"/>
  <c r="S102" i="1"/>
  <c r="Y213" i="1"/>
  <c r="J214" i="1"/>
  <c r="J194" i="1" s="1"/>
  <c r="K214" i="1"/>
  <c r="H194" i="1"/>
  <c r="L213" i="1"/>
  <c r="S213" i="1" s="1"/>
  <c r="V216" i="1"/>
  <c r="H216" i="1"/>
  <c r="V106" i="1"/>
  <c r="H106" i="1"/>
  <c r="L104" i="1"/>
  <c r="S104" i="1" s="1"/>
  <c r="K105" i="1"/>
  <c r="J105" i="1"/>
  <c r="Y104" i="1"/>
  <c r="Q103" i="2"/>
  <c r="I104" i="2"/>
  <c r="J104" i="2"/>
  <c r="M105" i="2"/>
  <c r="M95" i="2" s="1"/>
  <c r="G105" i="2"/>
  <c r="K103" i="2"/>
  <c r="S95" i="1" l="1"/>
  <c r="H53" i="18"/>
  <c r="L214" i="1"/>
  <c r="G70" i="18"/>
  <c r="Y214" i="1"/>
  <c r="Y194" i="1" s="1"/>
  <c r="K194" i="1"/>
  <c r="J216" i="1"/>
  <c r="K216" i="1"/>
  <c r="V217" i="1"/>
  <c r="H217" i="1"/>
  <c r="L105" i="1"/>
  <c r="S105" i="1" s="1"/>
  <c r="K106" i="1"/>
  <c r="J106" i="1"/>
  <c r="V107" i="1"/>
  <c r="V103" i="1" s="1"/>
  <c r="H107" i="1"/>
  <c r="H103" i="1" s="1"/>
  <c r="Y105" i="1"/>
  <c r="Q104" i="2"/>
  <c r="K104" i="2"/>
  <c r="J105" i="2"/>
  <c r="I105" i="2"/>
  <c r="I95" i="2" s="1"/>
  <c r="G107" i="2"/>
  <c r="G95" i="2"/>
  <c r="I53" i="18" l="1"/>
  <c r="L194" i="1"/>
  <c r="S214" i="1"/>
  <c r="L106" i="1"/>
  <c r="S106" i="1" s="1"/>
  <c r="K217" i="1"/>
  <c r="J217" i="1"/>
  <c r="L216" i="1"/>
  <c r="S216" i="1" s="1"/>
  <c r="V218" i="1"/>
  <c r="H218" i="1"/>
  <c r="Y216" i="1"/>
  <c r="G54" i="18"/>
  <c r="V109" i="1"/>
  <c r="H109" i="1"/>
  <c r="Y106" i="1"/>
  <c r="K107" i="1"/>
  <c r="J107" i="1"/>
  <c r="J103" i="1" s="1"/>
  <c r="Q105" i="2"/>
  <c r="J95" i="2"/>
  <c r="G108" i="2"/>
  <c r="K105" i="2"/>
  <c r="K95" i="2" s="1"/>
  <c r="I107" i="2"/>
  <c r="J107" i="2"/>
  <c r="H70" i="18" l="1"/>
  <c r="I70" i="18" s="1"/>
  <c r="S194" i="1"/>
  <c r="J218" i="1"/>
  <c r="K218" i="1"/>
  <c r="Y217" i="1"/>
  <c r="V219" i="1"/>
  <c r="H219" i="1"/>
  <c r="L217" i="1"/>
  <c r="S217" i="1" s="1"/>
  <c r="L107" i="1"/>
  <c r="J109" i="1"/>
  <c r="K109" i="1"/>
  <c r="Y107" i="1"/>
  <c r="Y103" i="1" s="1"/>
  <c r="K103" i="1"/>
  <c r="V110" i="1"/>
  <c r="H110" i="1"/>
  <c r="K107" i="2"/>
  <c r="G109" i="2"/>
  <c r="Q107" i="2"/>
  <c r="I108" i="2"/>
  <c r="J108" i="2"/>
  <c r="L103" i="1" l="1"/>
  <c r="S107" i="1"/>
  <c r="L218" i="1"/>
  <c r="S218" i="1" s="1"/>
  <c r="Y218" i="1"/>
  <c r="J219" i="1"/>
  <c r="K219" i="1"/>
  <c r="L109" i="1"/>
  <c r="S109" i="1" s="1"/>
  <c r="V220" i="1"/>
  <c r="Y109" i="1"/>
  <c r="J110" i="1"/>
  <c r="K110" i="1"/>
  <c r="V111" i="1"/>
  <c r="H111" i="1"/>
  <c r="K108" i="2"/>
  <c r="Q108" i="2"/>
  <c r="G110" i="2"/>
  <c r="J109" i="2"/>
  <c r="I109" i="2"/>
  <c r="H54" i="18" l="1"/>
  <c r="S103" i="1"/>
  <c r="L110" i="1"/>
  <c r="S110" i="1" s="1"/>
  <c r="Y219" i="1"/>
  <c r="V221" i="1"/>
  <c r="H221" i="1"/>
  <c r="K220" i="1"/>
  <c r="J220" i="1"/>
  <c r="Y110" i="1"/>
  <c r="L219" i="1"/>
  <c r="S219" i="1" s="1"/>
  <c r="J111" i="1"/>
  <c r="K111" i="1"/>
  <c r="V112" i="1"/>
  <c r="H112" i="1"/>
  <c r="K109" i="2"/>
  <c r="Q109" i="2"/>
  <c r="M111" i="2"/>
  <c r="G111" i="2"/>
  <c r="J110" i="2"/>
  <c r="I110" i="2"/>
  <c r="I54" i="18" l="1"/>
  <c r="K110" i="2"/>
  <c r="L111" i="1"/>
  <c r="S111" i="1" s="1"/>
  <c r="Y111" i="1"/>
  <c r="K221" i="1"/>
  <c r="J221" i="1"/>
  <c r="V222" i="1"/>
  <c r="L220" i="1"/>
  <c r="S220" i="1" s="1"/>
  <c r="Y220" i="1"/>
  <c r="J112" i="1"/>
  <c r="K112" i="1"/>
  <c r="V113" i="1"/>
  <c r="V108" i="1" s="1"/>
  <c r="H113" i="1"/>
  <c r="M112" i="2"/>
  <c r="M106" i="2" s="1"/>
  <c r="M94" i="2" s="1"/>
  <c r="G112" i="2"/>
  <c r="Q110" i="2"/>
  <c r="J111" i="2"/>
  <c r="I111" i="2"/>
  <c r="L112" i="1" l="1"/>
  <c r="S112" i="1" s="1"/>
  <c r="L221" i="1"/>
  <c r="S221" i="1" s="1"/>
  <c r="J222" i="1"/>
  <c r="K222" i="1"/>
  <c r="V223" i="1"/>
  <c r="Y221" i="1"/>
  <c r="Y112" i="1"/>
  <c r="J113" i="1"/>
  <c r="K113" i="1"/>
  <c r="J112" i="2"/>
  <c r="I112" i="2"/>
  <c r="I106" i="2" s="1"/>
  <c r="I94" i="2" s="1"/>
  <c r="G114" i="2"/>
  <c r="Q111" i="2"/>
  <c r="G106" i="2"/>
  <c r="K111" i="2"/>
  <c r="G94" i="2" l="1"/>
  <c r="L222" i="1"/>
  <c r="S222" i="1" s="1"/>
  <c r="J223" i="1"/>
  <c r="K223" i="1"/>
  <c r="V224" i="1"/>
  <c r="H224" i="1"/>
  <c r="Y222" i="1"/>
  <c r="L113" i="1"/>
  <c r="S113" i="1" s="1"/>
  <c r="Y113" i="1"/>
  <c r="J114" i="1"/>
  <c r="J108" i="1" s="1"/>
  <c r="J123" i="1" s="1"/>
  <c r="K114" i="1"/>
  <c r="H108" i="1"/>
  <c r="H115" i="1"/>
  <c r="K112" i="2"/>
  <c r="K106" i="2" s="1"/>
  <c r="K94" i="2" s="1"/>
  <c r="H19" i="18" s="1"/>
  <c r="C13" i="24" s="1"/>
  <c r="I114" i="2"/>
  <c r="J114" i="2"/>
  <c r="Q112" i="2"/>
  <c r="G115" i="2"/>
  <c r="J106" i="2"/>
  <c r="J94" i="2" s="1"/>
  <c r="G19" i="18" l="1"/>
  <c r="B13" i="24" s="1"/>
  <c r="D38" i="3"/>
  <c r="E38" i="3" s="1"/>
  <c r="D18" i="3"/>
  <c r="L223" i="1"/>
  <c r="S223" i="1" s="1"/>
  <c r="V225" i="1"/>
  <c r="H225" i="1"/>
  <c r="K224" i="1"/>
  <c r="J224" i="1"/>
  <c r="Y223" i="1"/>
  <c r="Y114" i="1"/>
  <c r="Y108" i="1" s="1"/>
  <c r="L114" i="1"/>
  <c r="G55" i="18"/>
  <c r="H123" i="1"/>
  <c r="K108" i="1"/>
  <c r="L115" i="1"/>
  <c r="S115" i="1" s="1"/>
  <c r="G56" i="18"/>
  <c r="V118" i="1"/>
  <c r="K114" i="2"/>
  <c r="Q114" i="2"/>
  <c r="W22" i="23"/>
  <c r="I115" i="2"/>
  <c r="J115" i="2"/>
  <c r="G116" i="2"/>
  <c r="I19" i="18" l="1"/>
  <c r="E18" i="3"/>
  <c r="L108" i="1"/>
  <c r="S114" i="1"/>
  <c r="L224" i="1"/>
  <c r="S224" i="1" s="1"/>
  <c r="Y224" i="1"/>
  <c r="K225" i="1"/>
  <c r="J225" i="1"/>
  <c r="V226" i="1"/>
  <c r="H226" i="1"/>
  <c r="G59" i="18"/>
  <c r="V115" i="1"/>
  <c r="H56" i="18"/>
  <c r="I56" i="18" s="1"/>
  <c r="K118" i="1"/>
  <c r="V119" i="1"/>
  <c r="K119" i="1" s="1"/>
  <c r="Q115" i="2"/>
  <c r="M117" i="2"/>
  <c r="M113" i="2" s="1"/>
  <c r="G117" i="2"/>
  <c r="K115" i="2"/>
  <c r="I116" i="2"/>
  <c r="J116" i="2"/>
  <c r="L477" i="1" l="1"/>
  <c r="W52" i="23" s="1"/>
  <c r="L118" i="1"/>
  <c r="S118" i="1" s="1"/>
  <c r="L354" i="1"/>
  <c r="H55" i="18"/>
  <c r="S108" i="1"/>
  <c r="V227" i="1"/>
  <c r="H227" i="1"/>
  <c r="Y225" i="1"/>
  <c r="L225" i="1"/>
  <c r="S225" i="1" s="1"/>
  <c r="J226" i="1"/>
  <c r="K226" i="1"/>
  <c r="V120" i="1"/>
  <c r="K120" i="1" s="1"/>
  <c r="Y119" i="1"/>
  <c r="L119" i="1"/>
  <c r="S119" i="1" s="1"/>
  <c r="L388" i="1"/>
  <c r="Y118" i="1"/>
  <c r="Q116" i="2"/>
  <c r="K116" i="2"/>
  <c r="M119" i="2"/>
  <c r="G119" i="2"/>
  <c r="J117" i="2"/>
  <c r="I117" i="2"/>
  <c r="G113" i="2"/>
  <c r="I55" i="18" l="1"/>
  <c r="L226" i="1"/>
  <c r="S226" i="1" s="1"/>
  <c r="K117" i="1"/>
  <c r="K116" i="1" s="1"/>
  <c r="K123" i="1" s="1"/>
  <c r="J227" i="1"/>
  <c r="K227" i="1"/>
  <c r="Y226" i="1"/>
  <c r="V228" i="1"/>
  <c r="H228" i="1"/>
  <c r="V117" i="1"/>
  <c r="V116" i="1" s="1"/>
  <c r="V123" i="1" s="1"/>
  <c r="K386" i="1"/>
  <c r="L386" i="1" s="1"/>
  <c r="Y120" i="1"/>
  <c r="L120" i="1"/>
  <c r="S120" i="1" s="1"/>
  <c r="K117" i="2"/>
  <c r="K113" i="2" s="1"/>
  <c r="H20" i="18" s="1"/>
  <c r="J119" i="2"/>
  <c r="I119" i="2"/>
  <c r="Q117" i="2"/>
  <c r="J113" i="2"/>
  <c r="M120" i="2"/>
  <c r="G120" i="2"/>
  <c r="G20" i="18"/>
  <c r="B11" i="24" s="1"/>
  <c r="I113" i="2"/>
  <c r="L117" i="1" l="1"/>
  <c r="D39" i="3"/>
  <c r="E39" i="3" s="1"/>
  <c r="D19" i="3"/>
  <c r="L227" i="1"/>
  <c r="S227" i="1" s="1"/>
  <c r="V229" i="1"/>
  <c r="H229" i="1"/>
  <c r="Y227" i="1"/>
  <c r="J228" i="1"/>
  <c r="K228" i="1"/>
  <c r="Y117" i="1"/>
  <c r="Y116" i="1" s="1"/>
  <c r="Y123" i="1" s="1"/>
  <c r="J120" i="2"/>
  <c r="I120" i="2"/>
  <c r="Q119" i="2"/>
  <c r="K119" i="2"/>
  <c r="M121" i="2"/>
  <c r="G121" i="2"/>
  <c r="I20" i="18"/>
  <c r="C11" i="24"/>
  <c r="E19" i="3" l="1"/>
  <c r="L116" i="1"/>
  <c r="L123" i="1" s="1"/>
  <c r="S117" i="1"/>
  <c r="Y228" i="1"/>
  <c r="K229" i="1"/>
  <c r="J229" i="1"/>
  <c r="L228" i="1"/>
  <c r="S228" i="1" s="1"/>
  <c r="V230" i="1"/>
  <c r="H230" i="1"/>
  <c r="K120" i="2"/>
  <c r="M122" i="2"/>
  <c r="M118" i="2" s="1"/>
  <c r="G122" i="2"/>
  <c r="I121" i="2"/>
  <c r="J121" i="2"/>
  <c r="Q120" i="2"/>
  <c r="S116" i="1" l="1"/>
  <c r="S123" i="1"/>
  <c r="H57" i="18"/>
  <c r="H59" i="18" s="1"/>
  <c r="L229" i="1"/>
  <c r="S229" i="1" s="1"/>
  <c r="Y229" i="1"/>
  <c r="K230" i="1"/>
  <c r="J230" i="1"/>
  <c r="V231" i="1"/>
  <c r="H231" i="1"/>
  <c r="K121" i="2"/>
  <c r="Q121" i="2"/>
  <c r="M125" i="2"/>
  <c r="G125" i="2"/>
  <c r="I122" i="2"/>
  <c r="I118" i="2" s="1"/>
  <c r="J122" i="2"/>
  <c r="G118" i="2"/>
  <c r="I57" i="18" l="1"/>
  <c r="I59" i="18" s="1"/>
  <c r="W39" i="23"/>
  <c r="W40" i="23" s="1"/>
  <c r="W43" i="23" s="1"/>
  <c r="V232" i="1"/>
  <c r="H232" i="1"/>
  <c r="L230" i="1"/>
  <c r="S230" i="1" s="1"/>
  <c r="Y230" i="1"/>
  <c r="J231" i="1"/>
  <c r="K231" i="1"/>
  <c r="Q122" i="2"/>
  <c r="J118" i="2"/>
  <c r="K122" i="2"/>
  <c r="K118" i="2" s="1"/>
  <c r="H21" i="18" s="1"/>
  <c r="C12" i="24" s="1"/>
  <c r="I125" i="2"/>
  <c r="J125" i="2"/>
  <c r="M126" i="2"/>
  <c r="G126" i="2"/>
  <c r="G21" i="18"/>
  <c r="B12" i="24" s="1"/>
  <c r="D41" i="3" l="1"/>
  <c r="E41" i="3" s="1"/>
  <c r="D21" i="3"/>
  <c r="L231" i="1"/>
  <c r="S231" i="1" s="1"/>
  <c r="J232" i="1"/>
  <c r="K232" i="1"/>
  <c r="Y231" i="1"/>
  <c r="V233" i="1"/>
  <c r="H233" i="1"/>
  <c r="K125" i="2"/>
  <c r="Q125" i="2"/>
  <c r="I21" i="18"/>
  <c r="J126" i="2"/>
  <c r="I126" i="2"/>
  <c r="M127" i="2"/>
  <c r="G127" i="2"/>
  <c r="W24" i="23"/>
  <c r="E21" i="3" l="1"/>
  <c r="L232" i="1"/>
  <c r="S232" i="1" s="1"/>
  <c r="K233" i="1"/>
  <c r="J233" i="1"/>
  <c r="V234" i="1"/>
  <c r="H234" i="1"/>
  <c r="Y232" i="1"/>
  <c r="K126" i="2"/>
  <c r="I127" i="2"/>
  <c r="J127" i="2"/>
  <c r="M128" i="2"/>
  <c r="G128" i="2"/>
  <c r="Q126" i="2"/>
  <c r="V235" i="1" l="1"/>
  <c r="H235" i="1"/>
  <c r="L233" i="1"/>
  <c r="S233" i="1" s="1"/>
  <c r="J234" i="1"/>
  <c r="K234" i="1"/>
  <c r="Y233" i="1"/>
  <c r="K127" i="2"/>
  <c r="I128" i="2"/>
  <c r="J128" i="2"/>
  <c r="Q127" i="2"/>
  <c r="M129" i="2"/>
  <c r="G129" i="2"/>
  <c r="L234" i="1" l="1"/>
  <c r="S234" i="1" s="1"/>
  <c r="Y234" i="1"/>
  <c r="J235" i="1"/>
  <c r="K235" i="1"/>
  <c r="V236" i="1"/>
  <c r="H236" i="1"/>
  <c r="Q128" i="2"/>
  <c r="K128" i="2"/>
  <c r="M130" i="2"/>
  <c r="G130" i="2"/>
  <c r="I129" i="2"/>
  <c r="J129" i="2"/>
  <c r="L235" i="1" l="1"/>
  <c r="S235" i="1" s="1"/>
  <c r="Y235" i="1"/>
  <c r="V237" i="1"/>
  <c r="H237" i="1"/>
  <c r="K236" i="1"/>
  <c r="J236" i="1"/>
  <c r="Q129" i="2"/>
  <c r="I130" i="2"/>
  <c r="J130" i="2"/>
  <c r="M131" i="2"/>
  <c r="M124" i="2" s="1"/>
  <c r="G131" i="2"/>
  <c r="G124" i="2" s="1"/>
  <c r="K129" i="2"/>
  <c r="L236" i="1" l="1"/>
  <c r="S236" i="1" s="1"/>
  <c r="K237" i="1"/>
  <c r="J237" i="1"/>
  <c r="V238" i="1"/>
  <c r="H238" i="1"/>
  <c r="Y236" i="1"/>
  <c r="K130" i="2"/>
  <c r="Q130" i="2"/>
  <c r="M133" i="2"/>
  <c r="G133" i="2"/>
  <c r="J131" i="2"/>
  <c r="I131" i="2"/>
  <c r="J238" i="1" l="1"/>
  <c r="K238" i="1"/>
  <c r="Y237" i="1"/>
  <c r="V239" i="1"/>
  <c r="V215" i="1" s="1"/>
  <c r="V188" i="1" s="1"/>
  <c r="H239" i="1"/>
  <c r="L237" i="1"/>
  <c r="S237" i="1" s="1"/>
  <c r="K131" i="2"/>
  <c r="K124" i="2" s="1"/>
  <c r="I124" i="2"/>
  <c r="M134" i="2"/>
  <c r="G134" i="2"/>
  <c r="J133" i="2"/>
  <c r="I133" i="2"/>
  <c r="Q131" i="2"/>
  <c r="J124" i="2"/>
  <c r="L238" i="1" l="1"/>
  <c r="S238" i="1" s="1"/>
  <c r="J239" i="1"/>
  <c r="J215" i="1" s="1"/>
  <c r="J188" i="1" s="1"/>
  <c r="K239" i="1"/>
  <c r="H215" i="1"/>
  <c r="V242" i="1"/>
  <c r="H242" i="1"/>
  <c r="Y238" i="1"/>
  <c r="K133" i="2"/>
  <c r="Q133" i="2"/>
  <c r="J134" i="2"/>
  <c r="I134" i="2"/>
  <c r="M135" i="2"/>
  <c r="G135" i="2"/>
  <c r="L239" i="1" l="1"/>
  <c r="V243" i="1"/>
  <c r="H243" i="1"/>
  <c r="J242" i="1"/>
  <c r="K365" i="1" s="1"/>
  <c r="K242" i="1"/>
  <c r="G71" i="18"/>
  <c r="G72" i="18" s="1"/>
  <c r="H188" i="1"/>
  <c r="Y239" i="1"/>
  <c r="Y215" i="1" s="1"/>
  <c r="Y188" i="1" s="1"/>
  <c r="K215" i="1"/>
  <c r="K188" i="1" s="1"/>
  <c r="Q134" i="2"/>
  <c r="J135" i="2"/>
  <c r="I135" i="2"/>
  <c r="M136" i="2"/>
  <c r="G136" i="2"/>
  <c r="K134" i="2"/>
  <c r="L215" i="1" l="1"/>
  <c r="H71" i="18" s="1"/>
  <c r="I71" i="18" s="1"/>
  <c r="I72" i="18" s="1"/>
  <c r="S239" i="1"/>
  <c r="L242" i="1"/>
  <c r="S242" i="1" s="1"/>
  <c r="J243" i="1"/>
  <c r="K243" i="1"/>
  <c r="V244" i="1"/>
  <c r="H244" i="1"/>
  <c r="Y242" i="1"/>
  <c r="K355" i="1"/>
  <c r="L355" i="1" s="1"/>
  <c r="L347" i="1" s="1"/>
  <c r="J136" i="2"/>
  <c r="I136" i="2"/>
  <c r="Q135" i="2"/>
  <c r="M137" i="2"/>
  <c r="G137" i="2"/>
  <c r="K135" i="2"/>
  <c r="L365" i="1" l="1"/>
  <c r="L382" i="1"/>
  <c r="L188" i="1"/>
  <c r="S188" i="1" s="1"/>
  <c r="S215" i="1"/>
  <c r="H72" i="18"/>
  <c r="W45" i="23" s="1"/>
  <c r="L243" i="1"/>
  <c r="S243" i="1" s="1"/>
  <c r="J244" i="1"/>
  <c r="K244" i="1"/>
  <c r="V245" i="1"/>
  <c r="V241" i="1" s="1"/>
  <c r="H245" i="1"/>
  <c r="H241" i="1" s="1"/>
  <c r="Y243" i="1"/>
  <c r="M138" i="2"/>
  <c r="G138" i="2"/>
  <c r="Q136" i="2"/>
  <c r="K136" i="2"/>
  <c r="I137" i="2"/>
  <c r="J137" i="2"/>
  <c r="G74" i="18" l="1"/>
  <c r="V247" i="1"/>
  <c r="L244" i="1"/>
  <c r="S244" i="1" s="1"/>
  <c r="Y244" i="1"/>
  <c r="J245" i="1"/>
  <c r="J419" i="1" s="1"/>
  <c r="K245" i="1"/>
  <c r="K137" i="2"/>
  <c r="Q137" i="2"/>
  <c r="I138" i="2"/>
  <c r="J138" i="2"/>
  <c r="M139" i="2"/>
  <c r="M132" i="2" s="1"/>
  <c r="M123" i="2" s="1"/>
  <c r="G139" i="2"/>
  <c r="G132" i="2" s="1"/>
  <c r="G123" i="2" s="1"/>
  <c r="L245" i="1" l="1"/>
  <c r="J247" i="1"/>
  <c r="K360" i="1" s="1"/>
  <c r="K247" i="1"/>
  <c r="Y245" i="1"/>
  <c r="Y241" i="1" s="1"/>
  <c r="K419" i="1"/>
  <c r="K241" i="1"/>
  <c r="J241" i="1"/>
  <c r="V248" i="1"/>
  <c r="K138" i="2"/>
  <c r="G22" i="18"/>
  <c r="M141" i="2"/>
  <c r="G141" i="2"/>
  <c r="J139" i="2"/>
  <c r="I139" i="2"/>
  <c r="I132" i="2" s="1"/>
  <c r="I123" i="2" s="1"/>
  <c r="Q138" i="2"/>
  <c r="L241" i="1" l="1"/>
  <c r="S241" i="1" s="1"/>
  <c r="S245" i="1"/>
  <c r="L247" i="1"/>
  <c r="S247" i="1" s="1"/>
  <c r="J248" i="1"/>
  <c r="L361" i="1" s="1"/>
  <c r="K248" i="1"/>
  <c r="Y247" i="1"/>
  <c r="V249" i="1"/>
  <c r="L360" i="1"/>
  <c r="Q139" i="2"/>
  <c r="M142" i="2"/>
  <c r="G142" i="2"/>
  <c r="G140" i="2" s="1"/>
  <c r="G144" i="2" s="1"/>
  <c r="J132" i="2"/>
  <c r="J123" i="2" s="1"/>
  <c r="K139" i="2"/>
  <c r="K132" i="2" s="1"/>
  <c r="K123" i="2" s="1"/>
  <c r="J141" i="2"/>
  <c r="I141" i="2"/>
  <c r="D20" i="3" l="1"/>
  <c r="D40" i="3"/>
  <c r="E40" i="3" s="1"/>
  <c r="H74" i="18"/>
  <c r="I74" i="18" s="1"/>
  <c r="Y248" i="1"/>
  <c r="J249" i="1"/>
  <c r="L362" i="1" s="1"/>
  <c r="K249" i="1"/>
  <c r="L248" i="1"/>
  <c r="S248" i="1" s="1"/>
  <c r="V250" i="1"/>
  <c r="G23" i="18"/>
  <c r="Q141" i="2"/>
  <c r="J142" i="2"/>
  <c r="I142" i="2"/>
  <c r="H22" i="18"/>
  <c r="K141" i="2"/>
  <c r="M143" i="2"/>
  <c r="J143" i="2" s="1"/>
  <c r="G24" i="18" l="1"/>
  <c r="E20" i="3"/>
  <c r="Y249" i="1"/>
  <c r="V251" i="1"/>
  <c r="L249" i="1"/>
  <c r="S249" i="1" s="1"/>
  <c r="J250" i="1"/>
  <c r="K250" i="1"/>
  <c r="K142" i="2"/>
  <c r="J140" i="2"/>
  <c r="J144" i="2" s="1"/>
  <c r="M147" i="2"/>
  <c r="G147" i="2"/>
  <c r="K143" i="2"/>
  <c r="Q143" i="2"/>
  <c r="I140" i="2"/>
  <c r="I144" i="2" s="1"/>
  <c r="M140" i="2"/>
  <c r="M144" i="2" s="1"/>
  <c r="Q142" i="2"/>
  <c r="W23" i="23"/>
  <c r="I22" i="18"/>
  <c r="L363" i="1" l="1"/>
  <c r="B3" i="24"/>
  <c r="Y250" i="1"/>
  <c r="L250" i="1"/>
  <c r="S250" i="1" s="1"/>
  <c r="J251" i="1"/>
  <c r="K251" i="1"/>
  <c r="V252" i="1"/>
  <c r="K140" i="2"/>
  <c r="H23" i="18" s="1"/>
  <c r="W25" i="23" s="1"/>
  <c r="W26" i="23" s="1"/>
  <c r="J147" i="2"/>
  <c r="I147" i="2"/>
  <c r="M148" i="2"/>
  <c r="G148" i="2"/>
  <c r="I23" i="18" l="1"/>
  <c r="Y251" i="1"/>
  <c r="L251" i="1"/>
  <c r="S251" i="1" s="1"/>
  <c r="J252" i="1"/>
  <c r="K252" i="1"/>
  <c r="V253" i="1"/>
  <c r="K144" i="2"/>
  <c r="K147" i="2"/>
  <c r="Q147" i="2"/>
  <c r="M149" i="2"/>
  <c r="G149" i="2"/>
  <c r="J148" i="2"/>
  <c r="I148" i="2"/>
  <c r="H24" i="18" l="1"/>
  <c r="L252" i="1"/>
  <c r="S252" i="1" s="1"/>
  <c r="Y252" i="1"/>
  <c r="J253" i="1"/>
  <c r="K253" i="1"/>
  <c r="V254" i="1"/>
  <c r="K148" i="2"/>
  <c r="M150" i="2"/>
  <c r="G150" i="2"/>
  <c r="Q148" i="2"/>
  <c r="J149" i="2"/>
  <c r="I149" i="2"/>
  <c r="I24" i="18" l="1"/>
  <c r="C3" i="24"/>
  <c r="L253" i="1"/>
  <c r="S253" i="1" s="1"/>
  <c r="J254" i="1"/>
  <c r="K254" i="1"/>
  <c r="V255" i="1"/>
  <c r="Y253" i="1"/>
  <c r="K149" i="2"/>
  <c r="M151" i="2"/>
  <c r="G151" i="2"/>
  <c r="I150" i="2"/>
  <c r="J150" i="2"/>
  <c r="Q149" i="2"/>
  <c r="Y254" i="1" l="1"/>
  <c r="K255" i="1"/>
  <c r="J255" i="1"/>
  <c r="K373" i="1" s="1"/>
  <c r="L373" i="1" s="1"/>
  <c r="V256" i="1"/>
  <c r="L254" i="1"/>
  <c r="S254" i="1" s="1"/>
  <c r="K150" i="2"/>
  <c r="J151" i="2"/>
  <c r="I151" i="2"/>
  <c r="M152" i="2"/>
  <c r="G152" i="2"/>
  <c r="Q150" i="2"/>
  <c r="L255" i="1" l="1"/>
  <c r="S255" i="1" s="1"/>
  <c r="Y255" i="1"/>
  <c r="J256" i="1"/>
  <c r="K256" i="1"/>
  <c r="V257" i="1"/>
  <c r="K151" i="2"/>
  <c r="Q151" i="2"/>
  <c r="J152" i="2"/>
  <c r="I152" i="2"/>
  <c r="M153" i="2"/>
  <c r="G153" i="2"/>
  <c r="Y256" i="1" l="1"/>
  <c r="L256" i="1"/>
  <c r="S256" i="1" s="1"/>
  <c r="J257" i="1"/>
  <c r="K257" i="1"/>
  <c r="V258" i="1"/>
  <c r="K152" i="2"/>
  <c r="J153" i="2"/>
  <c r="I153" i="2"/>
  <c r="M154" i="2"/>
  <c r="G154" i="2"/>
  <c r="Q152" i="2"/>
  <c r="L257" i="1" l="1"/>
  <c r="S257" i="1" s="1"/>
  <c r="Y257" i="1"/>
  <c r="J258" i="1"/>
  <c r="K258" i="1"/>
  <c r="V259" i="1"/>
  <c r="K153" i="2"/>
  <c r="Q153" i="2"/>
  <c r="M155" i="2"/>
  <c r="G155" i="2"/>
  <c r="J154" i="2"/>
  <c r="I154" i="2"/>
  <c r="Y258" i="1" l="1"/>
  <c r="L258" i="1"/>
  <c r="S258" i="1" s="1"/>
  <c r="K259" i="1"/>
  <c r="J259" i="1"/>
  <c r="V260" i="1"/>
  <c r="K154" i="2"/>
  <c r="Q154" i="2"/>
  <c r="I155" i="2"/>
  <c r="J155" i="2"/>
  <c r="M156" i="2"/>
  <c r="G156" i="2"/>
  <c r="Y259" i="1" l="1"/>
  <c r="J260" i="1"/>
  <c r="K260" i="1"/>
  <c r="V261" i="1"/>
  <c r="L259" i="1"/>
  <c r="S259" i="1" s="1"/>
  <c r="Q155" i="2"/>
  <c r="K155" i="2"/>
  <c r="M157" i="2"/>
  <c r="G157" i="2"/>
  <c r="J156" i="2"/>
  <c r="I156" i="2"/>
  <c r="L260" i="1" l="1"/>
  <c r="S260" i="1" s="1"/>
  <c r="V262" i="1"/>
  <c r="K261" i="1"/>
  <c r="J261" i="1"/>
  <c r="Y260" i="1"/>
  <c r="K156" i="2"/>
  <c r="Q156" i="2"/>
  <c r="I157" i="2"/>
  <c r="J157" i="2"/>
  <c r="M158" i="2"/>
  <c r="M146" i="2" s="1"/>
  <c r="G158" i="2"/>
  <c r="Y261" i="1" l="1"/>
  <c r="V263" i="1"/>
  <c r="L261" i="1"/>
  <c r="S261" i="1" s="1"/>
  <c r="J262" i="1"/>
  <c r="J425" i="1" s="1"/>
  <c r="K262" i="1"/>
  <c r="Q157" i="2"/>
  <c r="M160" i="2"/>
  <c r="G160" i="2"/>
  <c r="J158" i="2"/>
  <c r="I158" i="2"/>
  <c r="G146" i="2"/>
  <c r="K157" i="2"/>
  <c r="L262" i="1" l="1"/>
  <c r="S262" i="1" s="1"/>
  <c r="Y262" i="1"/>
  <c r="K425" i="1"/>
  <c r="J263" i="1"/>
  <c r="K263" i="1"/>
  <c r="V264" i="1"/>
  <c r="K158" i="2"/>
  <c r="K146" i="2" s="1"/>
  <c r="D22" i="3" s="1"/>
  <c r="I146" i="2"/>
  <c r="G26" i="18"/>
  <c r="Q158" i="2"/>
  <c r="J146" i="2"/>
  <c r="J160" i="2"/>
  <c r="I160" i="2"/>
  <c r="M161" i="2"/>
  <c r="G161" i="2"/>
  <c r="D42" i="3" l="1"/>
  <c r="E42" i="3" s="1"/>
  <c r="E22" i="3"/>
  <c r="Y263" i="1"/>
  <c r="J264" i="1"/>
  <c r="K264" i="1"/>
  <c r="V265" i="1"/>
  <c r="H265" i="1"/>
  <c r="L263" i="1"/>
  <c r="S263" i="1" s="1"/>
  <c r="K160" i="2"/>
  <c r="Q160" i="2"/>
  <c r="J161" i="2"/>
  <c r="I161" i="2"/>
  <c r="M162" i="2"/>
  <c r="M159" i="2" s="1"/>
  <c r="G162" i="2"/>
  <c r="H26" i="18"/>
  <c r="L264" i="1" l="1"/>
  <c r="S264" i="1" s="1"/>
  <c r="V266" i="1"/>
  <c r="H266" i="1"/>
  <c r="Y264" i="1"/>
  <c r="J265" i="1"/>
  <c r="K265" i="1"/>
  <c r="K161" i="2"/>
  <c r="J162" i="2"/>
  <c r="I162" i="2"/>
  <c r="I26" i="18"/>
  <c r="G159" i="2"/>
  <c r="M164" i="2"/>
  <c r="G164" i="2"/>
  <c r="Q161" i="2"/>
  <c r="L265" i="1" l="1"/>
  <c r="S265" i="1" s="1"/>
  <c r="Y265" i="1"/>
  <c r="V267" i="1"/>
  <c r="H267" i="1"/>
  <c r="J266" i="1"/>
  <c r="K266" i="1"/>
  <c r="M165" i="2"/>
  <c r="G165" i="2"/>
  <c r="G27" i="18"/>
  <c r="K162" i="2"/>
  <c r="K159" i="2" s="1"/>
  <c r="I159" i="2"/>
  <c r="J164" i="2"/>
  <c r="I164" i="2"/>
  <c r="Q162" i="2"/>
  <c r="J159" i="2"/>
  <c r="L266" i="1" l="1"/>
  <c r="S266" i="1" s="1"/>
  <c r="Y266" i="1"/>
  <c r="J267" i="1"/>
  <c r="K267" i="1"/>
  <c r="V268" i="1"/>
  <c r="H268" i="1"/>
  <c r="Q164" i="2"/>
  <c r="H27" i="18"/>
  <c r="I165" i="2"/>
  <c r="J165" i="2"/>
  <c r="K164" i="2"/>
  <c r="M166" i="2"/>
  <c r="G166" i="2"/>
  <c r="Y267" i="1" l="1"/>
  <c r="L267" i="1"/>
  <c r="S267" i="1" s="1"/>
  <c r="V269" i="1"/>
  <c r="V246" i="1" s="1"/>
  <c r="H269" i="1"/>
  <c r="K268" i="1"/>
  <c r="J268" i="1"/>
  <c r="Q165" i="2"/>
  <c r="K165" i="2"/>
  <c r="M167" i="2"/>
  <c r="G167" i="2"/>
  <c r="I27" i="18"/>
  <c r="J166" i="2"/>
  <c r="I166" i="2"/>
  <c r="L268" i="1" l="1"/>
  <c r="S268" i="1" s="1"/>
  <c r="Y268" i="1"/>
  <c r="J269" i="1"/>
  <c r="J246" i="1" s="1"/>
  <c r="K269" i="1"/>
  <c r="H246" i="1"/>
  <c r="V271" i="1"/>
  <c r="H271" i="1"/>
  <c r="I167" i="2"/>
  <c r="J167" i="2"/>
  <c r="K166" i="2"/>
  <c r="M168" i="2"/>
  <c r="M163" i="2" s="1"/>
  <c r="G168" i="2"/>
  <c r="Q166" i="2"/>
  <c r="G163" i="2" l="1"/>
  <c r="G28" i="18" s="1"/>
  <c r="L269" i="1"/>
  <c r="V272" i="1"/>
  <c r="H272" i="1"/>
  <c r="G75" i="18"/>
  <c r="Y269" i="1"/>
  <c r="Y246" i="1" s="1"/>
  <c r="K246" i="1"/>
  <c r="J271" i="1"/>
  <c r="K271" i="1"/>
  <c r="Q167" i="2"/>
  <c r="K167" i="2"/>
  <c r="M170" i="2"/>
  <c r="G170" i="2"/>
  <c r="I168" i="2"/>
  <c r="I163" i="2" s="1"/>
  <c r="J168" i="2"/>
  <c r="L246" i="1" l="1"/>
  <c r="S269" i="1"/>
  <c r="L271" i="1"/>
  <c r="S271" i="1" s="1"/>
  <c r="Y271" i="1"/>
  <c r="K406" i="1"/>
  <c r="K272" i="1"/>
  <c r="J272" i="1"/>
  <c r="V273" i="1"/>
  <c r="H273" i="1"/>
  <c r="J406" i="1"/>
  <c r="M171" i="2"/>
  <c r="G171" i="2"/>
  <c r="I170" i="2"/>
  <c r="J170" i="2"/>
  <c r="K168" i="2"/>
  <c r="Q168" i="2"/>
  <c r="J163" i="2"/>
  <c r="K163" i="2" l="1"/>
  <c r="H28" i="18" s="1"/>
  <c r="H75" i="18"/>
  <c r="I75" i="18" s="1"/>
  <c r="S246" i="1"/>
  <c r="K273" i="1"/>
  <c r="J273" i="1"/>
  <c r="V274" i="1"/>
  <c r="H274" i="1"/>
  <c r="L272" i="1"/>
  <c r="S272" i="1" s="1"/>
  <c r="Y272" i="1"/>
  <c r="Q170" i="2"/>
  <c r="K170" i="2"/>
  <c r="J171" i="2"/>
  <c r="I171" i="2"/>
  <c r="M172" i="2"/>
  <c r="M169" i="2" s="1"/>
  <c r="G172" i="2"/>
  <c r="J274" i="1" l="1"/>
  <c r="K274" i="1"/>
  <c r="V275" i="1"/>
  <c r="H275" i="1"/>
  <c r="L273" i="1"/>
  <c r="S273" i="1" s="1"/>
  <c r="J407" i="1"/>
  <c r="Y273" i="1"/>
  <c r="K407" i="1"/>
  <c r="K171" i="2"/>
  <c r="M173" i="2"/>
  <c r="G173" i="2"/>
  <c r="Q171" i="2"/>
  <c r="I28" i="18"/>
  <c r="I172" i="2"/>
  <c r="I169" i="2" s="1"/>
  <c r="J172" i="2"/>
  <c r="G169" i="2"/>
  <c r="L274" i="1" l="1"/>
  <c r="S274" i="1" s="1"/>
  <c r="V276" i="1"/>
  <c r="H276" i="1"/>
  <c r="Y274" i="1"/>
  <c r="K275" i="1"/>
  <c r="J275" i="1"/>
  <c r="Q172" i="2"/>
  <c r="K172" i="2"/>
  <c r="K169" i="2" s="1"/>
  <c r="H29" i="18" s="1"/>
  <c r="G30" i="18"/>
  <c r="B9" i="24" s="1"/>
  <c r="J173" i="2"/>
  <c r="I173" i="2"/>
  <c r="G29" i="18"/>
  <c r="M175" i="2"/>
  <c r="G175" i="2"/>
  <c r="J169" i="2"/>
  <c r="D43" i="3" l="1"/>
  <c r="E43" i="3" s="1"/>
  <c r="D23" i="3"/>
  <c r="K276" i="1"/>
  <c r="J276" i="1"/>
  <c r="V277" i="1"/>
  <c r="H277" i="1"/>
  <c r="L275" i="1"/>
  <c r="S275" i="1" s="1"/>
  <c r="J408" i="1"/>
  <c r="Y275" i="1"/>
  <c r="K408" i="1"/>
  <c r="K173" i="2"/>
  <c r="H30" i="18" s="1"/>
  <c r="I30" i="18" s="1"/>
  <c r="Q173" i="2"/>
  <c r="M176" i="2"/>
  <c r="G176" i="2"/>
  <c r="I29" i="18"/>
  <c r="J175" i="2"/>
  <c r="I175" i="2"/>
  <c r="E23" i="3" l="1"/>
  <c r="V278" i="1"/>
  <c r="H278" i="1"/>
  <c r="L276" i="1"/>
  <c r="S276" i="1" s="1"/>
  <c r="K277" i="1"/>
  <c r="J277" i="1"/>
  <c r="Y276" i="1"/>
  <c r="K175" i="2"/>
  <c r="I176" i="2"/>
  <c r="J176" i="2"/>
  <c r="Q175" i="2"/>
  <c r="M177" i="2"/>
  <c r="G177" i="2"/>
  <c r="Y277" i="1" l="1"/>
  <c r="K411" i="1"/>
  <c r="L277" i="1"/>
  <c r="S277" i="1" s="1"/>
  <c r="J411" i="1"/>
  <c r="J278" i="1"/>
  <c r="K278" i="1"/>
  <c r="V279" i="1"/>
  <c r="H279" i="1"/>
  <c r="Q176" i="2"/>
  <c r="I177" i="2"/>
  <c r="J177" i="2"/>
  <c r="K176" i="2"/>
  <c r="M178" i="2"/>
  <c r="M174" i="2" s="1"/>
  <c r="G178" i="2"/>
  <c r="L278" i="1" l="1"/>
  <c r="S278" i="1" s="1"/>
  <c r="Y278" i="1"/>
  <c r="J279" i="1"/>
  <c r="K279" i="1"/>
  <c r="V280" i="1"/>
  <c r="H280" i="1"/>
  <c r="K177" i="2"/>
  <c r="J178" i="2"/>
  <c r="J174" i="2" s="1"/>
  <c r="I178" i="2"/>
  <c r="Q177" i="2"/>
  <c r="M180" i="2"/>
  <c r="G180" i="2"/>
  <c r="G174" i="2"/>
  <c r="L279" i="1" l="1"/>
  <c r="S279" i="1" s="1"/>
  <c r="Y279" i="1"/>
  <c r="K280" i="1"/>
  <c r="J280" i="1"/>
  <c r="J410" i="1" s="1"/>
  <c r="V281" i="1"/>
  <c r="H281" i="1"/>
  <c r="K178" i="2"/>
  <c r="K174" i="2" s="1"/>
  <c r="H31" i="18" s="1"/>
  <c r="Q178" i="2"/>
  <c r="M181" i="2"/>
  <c r="G181" i="2"/>
  <c r="G31" i="18"/>
  <c r="I174" i="2"/>
  <c r="I180" i="2"/>
  <c r="J180" i="2"/>
  <c r="D44" i="3" l="1"/>
  <c r="E44" i="3" s="1"/>
  <c r="D24" i="3"/>
  <c r="L280" i="1"/>
  <c r="S280" i="1" s="1"/>
  <c r="K281" i="1"/>
  <c r="J281" i="1"/>
  <c r="V282" i="1"/>
  <c r="H282" i="1"/>
  <c r="Y280" i="1"/>
  <c r="K410" i="1"/>
  <c r="K180" i="2"/>
  <c r="J181" i="2"/>
  <c r="I181" i="2"/>
  <c r="I31" i="18"/>
  <c r="M182" i="2"/>
  <c r="G182" i="2"/>
  <c r="Q180" i="2"/>
  <c r="E24" i="3" l="1"/>
  <c r="K282" i="1"/>
  <c r="J282" i="1"/>
  <c r="J394" i="1" s="1"/>
  <c r="V283" i="1"/>
  <c r="H283" i="1"/>
  <c r="Y281" i="1"/>
  <c r="J437" i="1"/>
  <c r="K433" i="1"/>
  <c r="J433" i="1"/>
  <c r="L281" i="1"/>
  <c r="S281" i="1" s="1"/>
  <c r="K437" i="1"/>
  <c r="K181" i="2"/>
  <c r="I182" i="2"/>
  <c r="J182" i="2"/>
  <c r="Q181" i="2"/>
  <c r="M183" i="2"/>
  <c r="G183" i="2"/>
  <c r="K283" i="1" l="1"/>
  <c r="J283" i="1"/>
  <c r="V284" i="1"/>
  <c r="H284" i="1"/>
  <c r="L282" i="1"/>
  <c r="S282" i="1" s="1"/>
  <c r="K448" i="1"/>
  <c r="Y282" i="1"/>
  <c r="K394" i="1"/>
  <c r="K182" i="2"/>
  <c r="M184" i="2"/>
  <c r="G184" i="2"/>
  <c r="Q182" i="2"/>
  <c r="J183" i="2"/>
  <c r="I183" i="2"/>
  <c r="V285" i="1" l="1"/>
  <c r="H285" i="1"/>
  <c r="K284" i="1"/>
  <c r="J284" i="1"/>
  <c r="L283" i="1"/>
  <c r="S283" i="1" s="1"/>
  <c r="J395" i="1"/>
  <c r="Y283" i="1"/>
  <c r="K395" i="1"/>
  <c r="Q183" i="2"/>
  <c r="M185" i="2"/>
  <c r="G185" i="2"/>
  <c r="J184" i="2"/>
  <c r="I184" i="2"/>
  <c r="K183" i="2"/>
  <c r="K184" i="2" l="1"/>
  <c r="L284" i="1"/>
  <c r="S284" i="1" s="1"/>
  <c r="J396" i="1"/>
  <c r="K285" i="1"/>
  <c r="J285" i="1"/>
  <c r="Y284" i="1"/>
  <c r="K396" i="1"/>
  <c r="V286" i="1"/>
  <c r="H286" i="1"/>
  <c r="Q184" i="2"/>
  <c r="J185" i="2"/>
  <c r="I185" i="2"/>
  <c r="M186" i="2"/>
  <c r="G186" i="2"/>
  <c r="Y285" i="1" l="1"/>
  <c r="K397" i="1"/>
  <c r="V287" i="1"/>
  <c r="H287" i="1"/>
  <c r="L285" i="1"/>
  <c r="S285" i="1" s="1"/>
  <c r="J397" i="1"/>
  <c r="K286" i="1"/>
  <c r="J286" i="1"/>
  <c r="J398" i="1" s="1"/>
  <c r="K185" i="2"/>
  <c r="Q185" i="2"/>
  <c r="J186" i="2"/>
  <c r="I186" i="2"/>
  <c r="M187" i="2"/>
  <c r="G187" i="2"/>
  <c r="Y286" i="1" l="1"/>
  <c r="K398" i="1"/>
  <c r="K287" i="1"/>
  <c r="K399" i="1" s="1"/>
  <c r="J287" i="1"/>
  <c r="V288" i="1"/>
  <c r="H288" i="1"/>
  <c r="L286" i="1"/>
  <c r="S286" i="1" s="1"/>
  <c r="K186" i="2"/>
  <c r="M188" i="2"/>
  <c r="G188" i="2"/>
  <c r="Q186" i="2"/>
  <c r="J187" i="2"/>
  <c r="I187" i="2"/>
  <c r="L287" i="1" l="1"/>
  <c r="S287" i="1" s="1"/>
  <c r="K288" i="1"/>
  <c r="K400" i="1" s="1"/>
  <c r="J288" i="1"/>
  <c r="J401" i="1" s="1"/>
  <c r="V289" i="1"/>
  <c r="H289" i="1"/>
  <c r="Y287" i="1"/>
  <c r="J399" i="1"/>
  <c r="K187" i="2"/>
  <c r="Q187" i="2"/>
  <c r="J188" i="2"/>
  <c r="I188" i="2"/>
  <c r="M189" i="2"/>
  <c r="G189" i="2"/>
  <c r="Y288" i="1" l="1"/>
  <c r="K289" i="1"/>
  <c r="J289" i="1"/>
  <c r="J400" i="1" s="1"/>
  <c r="V290" i="1"/>
  <c r="H290" i="1"/>
  <c r="L288" i="1"/>
  <c r="S288" i="1" s="1"/>
  <c r="K188" i="2"/>
  <c r="J189" i="2"/>
  <c r="I189" i="2"/>
  <c r="M190" i="2"/>
  <c r="M179" i="2" s="1"/>
  <c r="G190" i="2"/>
  <c r="Q188" i="2"/>
  <c r="K290" i="1" l="1"/>
  <c r="J290" i="1"/>
  <c r="J402" i="1" s="1"/>
  <c r="V291" i="1"/>
  <c r="H291" i="1"/>
  <c r="L289" i="1"/>
  <c r="S289" i="1" s="1"/>
  <c r="Y289" i="1"/>
  <c r="K401" i="1"/>
  <c r="K189" i="2"/>
  <c r="J190" i="2"/>
  <c r="I190" i="2"/>
  <c r="G179" i="2"/>
  <c r="M192" i="2"/>
  <c r="G192" i="2"/>
  <c r="Q189" i="2"/>
  <c r="Y290" i="1" l="1"/>
  <c r="K402" i="1"/>
  <c r="V292" i="1"/>
  <c r="H292" i="1"/>
  <c r="L290" i="1"/>
  <c r="S290" i="1" s="1"/>
  <c r="K291" i="1"/>
  <c r="J291" i="1"/>
  <c r="M193" i="2"/>
  <c r="G193" i="2"/>
  <c r="I192" i="2"/>
  <c r="J192" i="2"/>
  <c r="G32" i="18"/>
  <c r="K190" i="2"/>
  <c r="K179" i="2" s="1"/>
  <c r="D25" i="3" s="1"/>
  <c r="I179" i="2"/>
  <c r="Q190" i="2"/>
  <c r="J179" i="2"/>
  <c r="D45" i="3" l="1"/>
  <c r="E45" i="3" s="1"/>
  <c r="E25" i="3"/>
  <c r="Y291" i="1"/>
  <c r="K403" i="1"/>
  <c r="K292" i="1"/>
  <c r="J292" i="1"/>
  <c r="V293" i="1"/>
  <c r="H293" i="1"/>
  <c r="L291" i="1"/>
  <c r="S291" i="1" s="1"/>
  <c r="J403" i="1"/>
  <c r="Q192" i="2"/>
  <c r="J193" i="2"/>
  <c r="I193" i="2"/>
  <c r="K192" i="2"/>
  <c r="H32" i="18"/>
  <c r="I32" i="18" s="1"/>
  <c r="M194" i="2"/>
  <c r="G194" i="2"/>
  <c r="K293" i="1" l="1"/>
  <c r="J293" i="1"/>
  <c r="V294" i="1"/>
  <c r="V270" i="1" s="1"/>
  <c r="V240" i="1" s="1"/>
  <c r="H294" i="1"/>
  <c r="Y292" i="1"/>
  <c r="K404" i="1"/>
  <c r="L292" i="1"/>
  <c r="S292" i="1" s="1"/>
  <c r="J404" i="1"/>
  <c r="K193" i="2"/>
  <c r="Q193" i="2"/>
  <c r="J194" i="2"/>
  <c r="I194" i="2"/>
  <c r="M195" i="2"/>
  <c r="M191" i="2" s="1"/>
  <c r="G195" i="2"/>
  <c r="K294" i="1" l="1"/>
  <c r="K405" i="1" s="1"/>
  <c r="J294" i="1"/>
  <c r="J405" i="1" s="1"/>
  <c r="H270" i="1"/>
  <c r="V296" i="1"/>
  <c r="H296" i="1"/>
  <c r="L293" i="1"/>
  <c r="S293" i="1" s="1"/>
  <c r="Y293" i="1"/>
  <c r="M197" i="2"/>
  <c r="G197" i="2"/>
  <c r="K194" i="2"/>
  <c r="Q194" i="2"/>
  <c r="J195" i="2"/>
  <c r="I195" i="2"/>
  <c r="I191" i="2" s="1"/>
  <c r="G191" i="2"/>
  <c r="K296" i="1" l="1"/>
  <c r="J296" i="1"/>
  <c r="G76" i="18"/>
  <c r="G77" i="18" s="1"/>
  <c r="H240" i="1"/>
  <c r="V297" i="1"/>
  <c r="H297" i="1"/>
  <c r="L294" i="1"/>
  <c r="J270" i="1"/>
  <c r="J240" i="1" s="1"/>
  <c r="Y294" i="1"/>
  <c r="Y270" i="1" s="1"/>
  <c r="Y240" i="1" s="1"/>
  <c r="K270" i="1"/>
  <c r="K240" i="1" s="1"/>
  <c r="Q195" i="2"/>
  <c r="J191" i="2"/>
  <c r="J197" i="2"/>
  <c r="I197" i="2"/>
  <c r="G33" i="18"/>
  <c r="M198" i="2"/>
  <c r="G198" i="2"/>
  <c r="K195" i="2"/>
  <c r="K191" i="2" s="1"/>
  <c r="L270" i="1" l="1"/>
  <c r="S270" i="1" s="1"/>
  <c r="S294" i="1"/>
  <c r="J297" i="1"/>
  <c r="K297" i="1"/>
  <c r="Y296" i="1"/>
  <c r="L296" i="1"/>
  <c r="S296" i="1" s="1"/>
  <c r="H33" i="18"/>
  <c r="I33" i="18" s="1"/>
  <c r="J198" i="2"/>
  <c r="I198" i="2"/>
  <c r="K197" i="2"/>
  <c r="Q197" i="2"/>
  <c r="M199" i="2"/>
  <c r="G199" i="2"/>
  <c r="H76" i="18" l="1"/>
  <c r="H77" i="18" s="1"/>
  <c r="L240" i="1"/>
  <c r="S240" i="1" s="1"/>
  <c r="L297" i="1"/>
  <c r="S297" i="1" s="1"/>
  <c r="Y297" i="1"/>
  <c r="J298" i="1"/>
  <c r="K298" i="1"/>
  <c r="V299" i="1"/>
  <c r="H299" i="1"/>
  <c r="K198" i="2"/>
  <c r="Q198" i="2"/>
  <c r="J199" i="2"/>
  <c r="I199" i="2"/>
  <c r="M200" i="2"/>
  <c r="G200" i="2"/>
  <c r="I76" i="18" l="1"/>
  <c r="L298" i="1"/>
  <c r="S298" i="1" s="1"/>
  <c r="K299" i="1"/>
  <c r="J299" i="1"/>
  <c r="V300" i="1"/>
  <c r="H300" i="1"/>
  <c r="W46" i="23"/>
  <c r="I77" i="18"/>
  <c r="Y298" i="1"/>
  <c r="M201" i="2"/>
  <c r="G201" i="2"/>
  <c r="K199" i="2"/>
  <c r="J200" i="2"/>
  <c r="I200" i="2"/>
  <c r="Q199" i="2"/>
  <c r="Y299" i="1" l="1"/>
  <c r="K300" i="1"/>
  <c r="J300" i="1"/>
  <c r="V301" i="1"/>
  <c r="H301" i="1"/>
  <c r="L299" i="1"/>
  <c r="S299" i="1" s="1"/>
  <c r="K200" i="2"/>
  <c r="Q200" i="2"/>
  <c r="J201" i="2"/>
  <c r="I201" i="2"/>
  <c r="M202" i="2"/>
  <c r="G202" i="2"/>
  <c r="J301" i="1" l="1"/>
  <c r="K301" i="1"/>
  <c r="Y300" i="1"/>
  <c r="V302" i="1"/>
  <c r="H302" i="1"/>
  <c r="L300" i="1"/>
  <c r="S300" i="1" s="1"/>
  <c r="K201" i="2"/>
  <c r="J202" i="2"/>
  <c r="I202" i="2"/>
  <c r="Q201" i="2"/>
  <c r="M203" i="2"/>
  <c r="G203" i="2"/>
  <c r="Y301" i="1" l="1"/>
  <c r="L301" i="1"/>
  <c r="S301" i="1" s="1"/>
  <c r="J302" i="1"/>
  <c r="K302" i="1"/>
  <c r="V303" i="1"/>
  <c r="H303" i="1"/>
  <c r="I203" i="2"/>
  <c r="I196" i="2" s="1"/>
  <c r="I205" i="2" s="1"/>
  <c r="I206" i="2" s="1"/>
  <c r="J203" i="2"/>
  <c r="G196" i="2"/>
  <c r="M204" i="2"/>
  <c r="M196" i="2" s="1"/>
  <c r="M205" i="2" s="1"/>
  <c r="M206" i="2" s="1"/>
  <c r="K202" i="2"/>
  <c r="Q202" i="2"/>
  <c r="L302" i="1" l="1"/>
  <c r="S302" i="1" s="1"/>
  <c r="K303" i="1"/>
  <c r="J303" i="1"/>
  <c r="V304" i="1"/>
  <c r="H304" i="1"/>
  <c r="K415" i="1"/>
  <c r="Y302" i="1"/>
  <c r="J415" i="1"/>
  <c r="Q203" i="2"/>
  <c r="K203" i="2"/>
  <c r="K196" i="2" s="1"/>
  <c r="K205" i="2" s="1"/>
  <c r="K206" i="2" s="1"/>
  <c r="J196" i="2"/>
  <c r="J205" i="2" s="1"/>
  <c r="J206" i="2" s="1"/>
  <c r="G209" i="2"/>
  <c r="G34" i="18"/>
  <c r="G35" i="18" s="1"/>
  <c r="J42" i="18" s="1"/>
  <c r="G205" i="2"/>
  <c r="G206" i="2" s="1"/>
  <c r="D46" i="3" l="1"/>
  <c r="E46" i="3" s="1"/>
  <c r="D26" i="3"/>
  <c r="V305" i="1"/>
  <c r="H305" i="1"/>
  <c r="K304" i="1"/>
  <c r="J304" i="1"/>
  <c r="L303" i="1"/>
  <c r="S303" i="1" s="1"/>
  <c r="J417" i="1"/>
  <c r="K417" i="1"/>
  <c r="Y303" i="1"/>
  <c r="H34" i="18"/>
  <c r="H35" i="18" s="1"/>
  <c r="B4" i="24"/>
  <c r="G210" i="2"/>
  <c r="W27" i="23" l="1"/>
  <c r="W28" i="23" s="1"/>
  <c r="C4" i="24"/>
  <c r="E26" i="3"/>
  <c r="L304" i="1"/>
  <c r="S304" i="1" s="1"/>
  <c r="J420" i="1"/>
  <c r="K420" i="1"/>
  <c r="Y304" i="1"/>
  <c r="J305" i="1"/>
  <c r="K305" i="1"/>
  <c r="V306" i="1"/>
  <c r="V295" i="1" s="1"/>
  <c r="H306" i="1"/>
  <c r="I34" i="18"/>
  <c r="G211" i="2"/>
  <c r="I35" i="18"/>
  <c r="Y305" i="1" l="1"/>
  <c r="L305" i="1"/>
  <c r="S305" i="1" s="1"/>
  <c r="J306" i="1"/>
  <c r="K306" i="1"/>
  <c r="H295" i="1"/>
  <c r="G78" i="18" s="1"/>
  <c r="V308" i="1"/>
  <c r="H308" i="1"/>
  <c r="G212" i="2"/>
  <c r="L306" i="1" l="1"/>
  <c r="V309" i="1"/>
  <c r="V307" i="1" s="1"/>
  <c r="H309" i="1"/>
  <c r="Y306" i="1"/>
  <c r="Y295" i="1" s="1"/>
  <c r="K295" i="1"/>
  <c r="J308" i="1"/>
  <c r="K308" i="1"/>
  <c r="K368" i="1"/>
  <c r="L368" i="1" s="1"/>
  <c r="J295" i="1"/>
  <c r="G213" i="2"/>
  <c r="L295" i="1" l="1"/>
  <c r="S306" i="1"/>
  <c r="Y308" i="1"/>
  <c r="L308" i="1"/>
  <c r="S308" i="1" s="1"/>
  <c r="K309" i="1"/>
  <c r="J309" i="1"/>
  <c r="H307" i="1"/>
  <c r="K372" i="1"/>
  <c r="L372" i="1" s="1"/>
  <c r="V311" i="1"/>
  <c r="H311" i="1"/>
  <c r="G214" i="2"/>
  <c r="H78" i="18" l="1"/>
  <c r="S295" i="1"/>
  <c r="Y309" i="1"/>
  <c r="Y307" i="1" s="1"/>
  <c r="L309" i="1"/>
  <c r="V312" i="1"/>
  <c r="H312" i="1"/>
  <c r="J307" i="1"/>
  <c r="K307" i="1"/>
  <c r="K311" i="1"/>
  <c r="J311" i="1"/>
  <c r="G79" i="18"/>
  <c r="G215" i="2"/>
  <c r="L307" i="1" l="1"/>
  <c r="S307" i="1" s="1"/>
  <c r="S309" i="1"/>
  <c r="I78" i="18"/>
  <c r="W47" i="23"/>
  <c r="K452" i="1"/>
  <c r="K459" i="1" s="1"/>
  <c r="L451" i="1"/>
  <c r="L459" i="1" s="1"/>
  <c r="Y311" i="1"/>
  <c r="H451" i="1"/>
  <c r="J452" i="1"/>
  <c r="J459" i="1" s="1"/>
  <c r="J312" i="1"/>
  <c r="J412" i="1" s="1"/>
  <c r="K312" i="1"/>
  <c r="L311" i="1"/>
  <c r="S311" i="1" s="1"/>
  <c r="V313" i="1"/>
  <c r="H313" i="1"/>
  <c r="G216" i="2"/>
  <c r="H79" i="18" l="1"/>
  <c r="I79" i="18" s="1"/>
  <c r="L312" i="1"/>
  <c r="S312" i="1" s="1"/>
  <c r="K412" i="1"/>
  <c r="Y312" i="1"/>
  <c r="J313" i="1"/>
  <c r="H454" i="1" s="1"/>
  <c r="H459" i="1" s="1"/>
  <c r="K313" i="1"/>
  <c r="V314" i="1"/>
  <c r="H314" i="1"/>
  <c r="G217" i="2"/>
  <c r="Y313" i="1" l="1"/>
  <c r="L313" i="1"/>
  <c r="S313" i="1" s="1"/>
  <c r="J314" i="1"/>
  <c r="J413" i="1" s="1"/>
  <c r="K314" i="1"/>
  <c r="V315" i="1"/>
  <c r="V310" i="1" s="1"/>
  <c r="H315" i="1"/>
  <c r="G218" i="2"/>
  <c r="L314" i="1" l="1"/>
  <c r="S314" i="1" s="1"/>
  <c r="V317" i="1"/>
  <c r="H317" i="1"/>
  <c r="K413" i="1"/>
  <c r="Y314" i="1"/>
  <c r="K315" i="1"/>
  <c r="J315" i="1"/>
  <c r="H310" i="1"/>
  <c r="G219" i="2"/>
  <c r="K414" i="1" l="1"/>
  <c r="Y315" i="1"/>
  <c r="Y310" i="1" s="1"/>
  <c r="K310" i="1"/>
  <c r="K317" i="1"/>
  <c r="J317" i="1"/>
  <c r="V318" i="1"/>
  <c r="H318" i="1"/>
  <c r="G80" i="18"/>
  <c r="L315" i="1"/>
  <c r="J414" i="1"/>
  <c r="J310" i="1"/>
  <c r="G220" i="2"/>
  <c r="L310" i="1" l="1"/>
  <c r="S310" i="1" s="1"/>
  <c r="S315" i="1"/>
  <c r="Y317" i="1"/>
  <c r="K318" i="1"/>
  <c r="J318" i="1"/>
  <c r="V319" i="1"/>
  <c r="H319" i="1"/>
  <c r="L317" i="1"/>
  <c r="S317" i="1" s="1"/>
  <c r="G221" i="2"/>
  <c r="H80" i="18" l="1"/>
  <c r="I80" i="18" s="1"/>
  <c r="L318" i="1"/>
  <c r="S318" i="1" s="1"/>
  <c r="V320" i="1"/>
  <c r="H320" i="1"/>
  <c r="Y318" i="1"/>
  <c r="K319" i="1"/>
  <c r="J319" i="1"/>
  <c r="G222" i="2"/>
  <c r="G208" i="2" s="1"/>
  <c r="K320" i="1" l="1"/>
  <c r="J320" i="1"/>
  <c r="Y319" i="1"/>
  <c r="V321" i="1"/>
  <c r="H321" i="1"/>
  <c r="L319" i="1"/>
  <c r="S319" i="1" s="1"/>
  <c r="G37" i="18"/>
  <c r="L320" i="1" l="1"/>
  <c r="S320" i="1" s="1"/>
  <c r="Y320" i="1"/>
  <c r="K321" i="1"/>
  <c r="J321" i="1"/>
  <c r="V322" i="1"/>
  <c r="H322" i="1"/>
  <c r="G227" i="2"/>
  <c r="L321" i="1" l="1"/>
  <c r="S321" i="1" s="1"/>
  <c r="Y321" i="1"/>
  <c r="K322" i="1"/>
  <c r="J322" i="1"/>
  <c r="V323" i="1"/>
  <c r="H323" i="1"/>
  <c r="L322" i="1" l="1"/>
  <c r="S322" i="1" s="1"/>
  <c r="V324" i="1"/>
  <c r="H324" i="1"/>
  <c r="Y322" i="1"/>
  <c r="K323" i="1"/>
  <c r="J323" i="1"/>
  <c r="G229" i="2"/>
  <c r="G225" i="2" s="1"/>
  <c r="L323" i="1" l="1"/>
  <c r="S323" i="1" s="1"/>
  <c r="Y323" i="1"/>
  <c r="K324" i="1"/>
  <c r="J324" i="1"/>
  <c r="V325" i="1"/>
  <c r="V316" i="1" s="1"/>
  <c r="H325" i="1"/>
  <c r="G38" i="18"/>
  <c r="G231" i="2"/>
  <c r="K325" i="1" l="1"/>
  <c r="J325" i="1"/>
  <c r="H316" i="1"/>
  <c r="L324" i="1"/>
  <c r="S324" i="1" s="1"/>
  <c r="K370" i="1"/>
  <c r="L370" i="1" s="1"/>
  <c r="V327" i="1"/>
  <c r="H327" i="1"/>
  <c r="Y324" i="1"/>
  <c r="G232" i="2"/>
  <c r="K327" i="1" l="1"/>
  <c r="J327" i="1"/>
  <c r="V328" i="1"/>
  <c r="H328" i="1"/>
  <c r="G81" i="18"/>
  <c r="Y325" i="1"/>
  <c r="Y316" i="1" s="1"/>
  <c r="K316" i="1"/>
  <c r="L325" i="1"/>
  <c r="J316" i="1"/>
  <c r="G233" i="2"/>
  <c r="L316" i="1" l="1"/>
  <c r="S316" i="1" s="1"/>
  <c r="S325" i="1"/>
  <c r="V329" i="1"/>
  <c r="H329" i="1"/>
  <c r="K328" i="1"/>
  <c r="J328" i="1"/>
  <c r="L327" i="1"/>
  <c r="S327" i="1" s="1"/>
  <c r="Y327" i="1"/>
  <c r="G234" i="2"/>
  <c r="H81" i="18" l="1"/>
  <c r="I81" i="18" s="1"/>
  <c r="Y328" i="1"/>
  <c r="K329" i="1"/>
  <c r="J329" i="1"/>
  <c r="V330" i="1"/>
  <c r="H330" i="1"/>
  <c r="L328" i="1"/>
  <c r="S328" i="1" s="1"/>
  <c r="J416" i="1"/>
  <c r="G235" i="2"/>
  <c r="K330" i="1" l="1"/>
  <c r="J330" i="1"/>
  <c r="V331" i="1"/>
  <c r="H331" i="1"/>
  <c r="L329" i="1"/>
  <c r="S329" i="1" s="1"/>
  <c r="Y329" i="1"/>
  <c r="G236" i="2"/>
  <c r="L330" i="1" l="1"/>
  <c r="S330" i="1" s="1"/>
  <c r="K331" i="1"/>
  <c r="J331" i="1"/>
  <c r="V332" i="1"/>
  <c r="H332" i="1"/>
  <c r="Y330" i="1"/>
  <c r="G237" i="2"/>
  <c r="G230" i="2" s="1"/>
  <c r="K332" i="1" l="1"/>
  <c r="J332" i="1"/>
  <c r="V333" i="1"/>
  <c r="V326" i="1" s="1"/>
  <c r="H333" i="1"/>
  <c r="L331" i="1"/>
  <c r="S331" i="1" s="1"/>
  <c r="Y331" i="1"/>
  <c r="G39" i="18"/>
  <c r="G239" i="2"/>
  <c r="L332" i="1" l="1"/>
  <c r="S332" i="1" s="1"/>
  <c r="J333" i="1"/>
  <c r="J418" i="1" s="1"/>
  <c r="J430" i="1" s="1"/>
  <c r="K333" i="1"/>
  <c r="K326" i="1" s="1"/>
  <c r="H326" i="1"/>
  <c r="V335" i="1"/>
  <c r="H335" i="1"/>
  <c r="Y332" i="1"/>
  <c r="G240" i="2"/>
  <c r="G238" i="2" s="1"/>
  <c r="L333" i="1" l="1"/>
  <c r="J326" i="1"/>
  <c r="V336" i="1"/>
  <c r="H336" i="1"/>
  <c r="G82" i="18"/>
  <c r="Y333" i="1"/>
  <c r="Y326" i="1" s="1"/>
  <c r="K418" i="1"/>
  <c r="K430" i="1" s="1"/>
  <c r="K335" i="1"/>
  <c r="J335" i="1"/>
  <c r="G40" i="18"/>
  <c r="G244" i="2"/>
  <c r="L326" i="1" l="1"/>
  <c r="S333" i="1"/>
  <c r="Y335" i="1"/>
  <c r="L335" i="1"/>
  <c r="K336" i="1"/>
  <c r="J336" i="1"/>
  <c r="K364" i="1" s="1"/>
  <c r="V338" i="1"/>
  <c r="H338" i="1"/>
  <c r="H334" i="1" s="1"/>
  <c r="G245" i="2"/>
  <c r="G241" i="2" s="1"/>
  <c r="G246" i="2" s="1"/>
  <c r="S335" i="1" l="1"/>
  <c r="H82" i="18"/>
  <c r="I82" i="18" s="1"/>
  <c r="S326" i="1"/>
  <c r="G83" i="18"/>
  <c r="G86" i="18" s="1"/>
  <c r="G87" i="18" s="1"/>
  <c r="H342" i="1"/>
  <c r="H343" i="1" s="1"/>
  <c r="V339" i="1"/>
  <c r="K339" i="1" s="1"/>
  <c r="L336" i="1"/>
  <c r="S336" i="1" s="1"/>
  <c r="L364" i="1"/>
  <c r="Y336" i="1"/>
  <c r="K338" i="1"/>
  <c r="J338" i="1"/>
  <c r="K376" i="1" s="1"/>
  <c r="L376" i="1" s="1"/>
  <c r="G41" i="18"/>
  <c r="G42" i="18" s="1"/>
  <c r="K42" i="18" s="1"/>
  <c r="G248" i="2"/>
  <c r="B5" i="24" l="1"/>
  <c r="B6" i="24" s="1"/>
  <c r="V334" i="1"/>
  <c r="K334" i="1"/>
  <c r="J334" i="1"/>
  <c r="J342" i="1" s="1"/>
  <c r="J343" i="1" s="1"/>
  <c r="K381" i="1"/>
  <c r="L381" i="1" s="1"/>
  <c r="L359" i="1" s="1"/>
  <c r="L338" i="1"/>
  <c r="S338" i="1" s="1"/>
  <c r="L339" i="1"/>
  <c r="S339" i="1" s="1"/>
  <c r="J448" i="1"/>
  <c r="Y339" i="1"/>
  <c r="Y338" i="1"/>
  <c r="H560" i="1"/>
  <c r="I560" i="1"/>
  <c r="G249" i="2"/>
  <c r="L391" i="1" l="1"/>
  <c r="L460" i="1" s="1"/>
  <c r="L478" i="1" s="1"/>
  <c r="Y334" i="1"/>
  <c r="L334" i="1"/>
  <c r="G250" i="2"/>
  <c r="L479" i="1" l="1"/>
  <c r="V342" i="1"/>
  <c r="V343" i="1" s="1"/>
  <c r="Y342" i="1"/>
  <c r="Y343" i="1" s="1"/>
  <c r="K342" i="1"/>
  <c r="K343" i="1" s="1"/>
  <c r="G251" i="2"/>
  <c r="S334" i="1" l="1"/>
  <c r="G253" i="2"/>
  <c r="C18" i="24" l="1"/>
  <c r="L461" i="1"/>
  <c r="H83" i="18"/>
  <c r="L342" i="1"/>
  <c r="G254" i="2"/>
  <c r="L483" i="1" l="1"/>
  <c r="L505" i="1" s="1"/>
  <c r="L506" i="1" s="1"/>
  <c r="L343" i="1"/>
  <c r="S342" i="1"/>
  <c r="I83" i="18"/>
  <c r="I86" i="18" s="1"/>
  <c r="I87" i="18" s="1"/>
  <c r="H86" i="18"/>
  <c r="H87" i="18" s="1"/>
  <c r="W48" i="23"/>
  <c r="W49" i="23" s="1"/>
  <c r="W55" i="23" s="1"/>
  <c r="G255" i="2"/>
  <c r="W54" i="23" l="1"/>
  <c r="C17" i="24"/>
  <c r="C19" i="24" s="1"/>
  <c r="S343" i="1"/>
  <c r="G256" i="2"/>
  <c r="W57" i="23" l="1"/>
  <c r="AV21" i="23" s="1"/>
  <c r="G257" i="2"/>
  <c r="AV27" i="23" l="1"/>
  <c r="AV26" i="23"/>
  <c r="G259" i="2"/>
  <c r="G258" i="2"/>
  <c r="AV33" i="23" l="1"/>
  <c r="AV36" i="23" s="1"/>
  <c r="AV38" i="23" s="1"/>
  <c r="AV4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tc={9F7DD7AC-A6DB-4EC0-8F06-2249164BFD76}</author>
  </authors>
  <commentList>
    <comment ref="L73" authorId="0" shapeId="0" xr:uid="{9F7DD7AC-A6DB-4EC0-8F06-2249164BFD76}">
      <text>
        <t>[Comentario encadenado]
Su versión de Excel le permite leer este comentario encadenado; sin embargo, las ediciones que se apliquen se quitarán si el archivo se abre en una versión más reciente de Excel. Más información: https://go.microsoft.com/fwlink/?linkid=870924
Comentario:
    Fiscalmente debe quedar el ingreso por ganancias ocasionales,  este valor pasa automáticamente a la sección de ganancias ocasionales y se ingresa el costo de forma manual.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Gerardo Gabriel Gonzalez Villamil</author>
  </authors>
  <commentList>
    <comment ref="H51" authorId="0" shapeId="0" xr:uid="{00000000-0006-0000-0600-000001000000}">
      <text>
        <r>
          <rPr>
            <sz val="9"/>
            <color indexed="81"/>
            <rFont val="Tahoma"/>
            <family val="2"/>
          </rPr>
          <t xml:space="preserve">Este valor no suma en el total ingresos fiscales, porque se debe llevar a la sección ganancias ocasionales
</t>
        </r>
      </text>
    </comment>
  </commentList>
</comments>
</file>

<file path=xl/sharedStrings.xml><?xml version="1.0" encoding="utf-8"?>
<sst xmlns="http://schemas.openxmlformats.org/spreadsheetml/2006/main" count="2310" uniqueCount="1193">
  <si>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</si>
  <si>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</si>
  <si>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</si>
  <si>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</si>
  <si>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</si>
  <si>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</si>
  <si>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</si>
  <si>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</si>
  <si>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</si>
  <si>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</si>
  <si>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</si>
  <si>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Propiedades, planta y equipo</t>
  </si>
  <si>
    <t>Provisiones</t>
  </si>
  <si>
    <t>PASIVOS</t>
  </si>
  <si>
    <t>Obligaciones financieras y cuentas por pagar</t>
  </si>
  <si>
    <t>Dividendos y participaciones por pagar</t>
  </si>
  <si>
    <t>Relacionadas con el medio ambiente</t>
  </si>
  <si>
    <t>Retenciones a terceros sobre contratos</t>
  </si>
  <si>
    <t>Embargos judiciales</t>
  </si>
  <si>
    <t>Fondos sociales, mutuales y otros</t>
  </si>
  <si>
    <t>Bonos y documentos equivalentes</t>
  </si>
  <si>
    <t>Aportes sociales</t>
  </si>
  <si>
    <t>Capital asignado</t>
  </si>
  <si>
    <t>Fondo social mutual</t>
  </si>
  <si>
    <t>Donaciones</t>
  </si>
  <si>
    <t>Reservas legales o estatutarias</t>
  </si>
  <si>
    <t>Reservas ocasionales</t>
  </si>
  <si>
    <t>Resultados del ejercicio</t>
  </si>
  <si>
    <t>Resultados acumulados</t>
  </si>
  <si>
    <t>INGRESOS</t>
  </si>
  <si>
    <t>Venta de bienes</t>
  </si>
  <si>
    <t>Arrendamientos operativos</t>
  </si>
  <si>
    <t>Regalías</t>
  </si>
  <si>
    <t>Ganancias por el método de participación</t>
  </si>
  <si>
    <t>Otros ingresos</t>
  </si>
  <si>
    <t>Servicios</t>
  </si>
  <si>
    <t>GASTOS</t>
  </si>
  <si>
    <t>Contribuciones y afiliaciones</t>
  </si>
  <si>
    <t>Seguros</t>
  </si>
  <si>
    <t>Gastos legales</t>
  </si>
  <si>
    <t>Otros gastos</t>
  </si>
  <si>
    <t>Depreciaciones, amortizaciones y deterioros</t>
  </si>
  <si>
    <t>Primas de reaseguros</t>
  </si>
  <si>
    <t xml:space="preserve">Otros gastos  </t>
  </si>
  <si>
    <t>Pagos al exterior sin la prueba de la retención en la fuente</t>
  </si>
  <si>
    <t>Donaciones que no cumplan los requisitos legales</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</si>
  <si>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</si>
  <si>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</si>
  <si>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</si>
  <si>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</si>
  <si>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</si>
  <si>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</si>
  <si>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</si>
  <si>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Dividendos declarados a favor del contribuyente en el periodo fiscal</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</si>
  <si>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</si>
  <si>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</si>
  <si>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</si>
  <si>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</si>
  <si>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</si>
  <si>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</si>
  <si>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</si>
  <si>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</si>
  <si>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</si>
  <si>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</si>
  <si>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</si>
  <si>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Por pagos basados en acciones</t>
  </si>
  <si>
    <t>Gasto financiero no deducible por regla de subcapitalización</t>
  </si>
  <si>
    <t>Otros gastos financieros no deducibles</t>
  </si>
  <si>
    <t>En la explotación de minas, petróleo y gas</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</si>
  <si>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</si>
  <si>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</si>
  <si>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</si>
  <si>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</si>
  <si>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</si>
  <si>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</si>
  <si>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</si>
  <si>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</si>
  <si>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</si>
  <si>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</si>
  <si>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</si>
  <si>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</si>
  <si>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</si>
  <si>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</si>
  <si>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</si>
  <si>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</si>
  <si>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</si>
  <si>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</si>
  <si>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</si>
  <si>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</si>
  <si>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</si>
  <si>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</si>
  <si>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</si>
  <si>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Ingresos por mediciones a valor razonable</t>
  </si>
  <si>
    <t>Inversiones en acciones y otras participaciones</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</si>
  <si>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</si>
  <si>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</si>
  <si>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</si>
  <si>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</si>
  <si>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</si>
  <si>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</si>
  <si>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</si>
  <si>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TOTAL INGRESOS</t>
  </si>
  <si>
    <t>Costos de los bienes vendidos (para comerciantes por reventa de bienes terminados)</t>
  </si>
  <si>
    <t>Del ajuste acumulado por revaluaciones o reexpresiones</t>
  </si>
  <si>
    <t>Otras depreciaciones</t>
  </si>
  <si>
    <t>Otras amortizaciones</t>
  </si>
  <si>
    <t>Deterioro del valor de los activos</t>
  </si>
  <si>
    <t>Otros costos</t>
  </si>
  <si>
    <t>TOTAL COSTOS</t>
  </si>
  <si>
    <t>Otros conceptos reconocidos como costo en el estado de resultados</t>
  </si>
  <si>
    <t>Beneficios a empleados por terminación del vínculo laboral</t>
  </si>
  <si>
    <t>Beneficios a empleados post-empleo</t>
  </si>
  <si>
    <t>Pérdidas por mediciones a valor razonable</t>
  </si>
  <si>
    <t xml:space="preserve">Gastos financieros </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</si>
  <si>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</si>
  <si>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</si>
  <si>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</si>
  <si>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</si>
  <si>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</si>
  <si>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</si>
  <si>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</si>
  <si>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</si>
  <si>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</si>
  <si>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</si>
  <si>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</si>
  <si>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</si>
  <si>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</si>
  <si>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</si>
  <si>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</si>
  <si>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</si>
  <si>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</si>
  <si>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</si>
  <si>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Cartera de crédito (préstamos bancarios)</t>
  </si>
  <si>
    <t>Cuentas y documentos por cobrar</t>
  </si>
  <si>
    <t>Inversiones e instrumentos financieros derivados</t>
  </si>
  <si>
    <t>Ganancias netas en operaciones discontinuadas</t>
  </si>
  <si>
    <t>Pérdidas netas en operaciones discontinuadas</t>
  </si>
  <si>
    <t>Gastos de distribución y ventas</t>
  </si>
  <si>
    <t>Activos por impuestos corrientes</t>
  </si>
  <si>
    <t>Obras o inmuebles terminados para la venta</t>
  </si>
  <si>
    <t>Animales vivos</t>
  </si>
  <si>
    <t>Terrenos</t>
  </si>
  <si>
    <t>Edificios</t>
  </si>
  <si>
    <t>Ajuste acumulado por revaluaciones o reexpresiones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</si>
  <si>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</si>
  <si>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</si>
  <si>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</si>
  <si>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</si>
  <si>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</si>
  <si>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</si>
  <si>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</si>
  <si>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</si>
  <si>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</si>
  <si>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Cuentas por cobrar a socios, accionistas o partícipes</t>
  </si>
  <si>
    <t>Depósitos y exigibilidades</t>
  </si>
  <si>
    <t>Cuentas por pagar a socios, accionistas o partícipes</t>
  </si>
  <si>
    <t>Cuentas y documentos por pagar a otras partes relacionadas y asociadas</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</si>
  <si>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</si>
  <si>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</si>
  <si>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</si>
  <si>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</si>
  <si>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</si>
  <si>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</si>
  <si>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</si>
  <si>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</si>
  <si>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</si>
  <si>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</si>
  <si>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</si>
  <si>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</si>
  <si>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</si>
  <si>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</si>
  <si>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</si>
  <si>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de intereses implícitos no devengados (futuros ingresos financieros en el estado de resultados) por acuerdos que constituyen efectivamente una transacción financiera o cobro diferido</t>
  </si>
  <si>
    <t>Total pasivos (fideicomitidos y generados) en el periodo gravable por fideicomisos o encargos fiduciarios en donde el contribuyente es fideicomitente o fiduciante</t>
  </si>
  <si>
    <t>Capital social y reservas</t>
  </si>
  <si>
    <t>Superávit de capital</t>
  </si>
  <si>
    <t>Reservas y fondos entidades solidarias</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</si>
  <si>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</si>
  <si>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</si>
  <si>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</si>
  <si>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</si>
  <si>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</si>
  <si>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</si>
  <si>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</si>
  <si>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</si>
  <si>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</si>
  <si>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</si>
  <si>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</si>
  <si>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 xml:space="preserve">       4. Número de formulario</t>
  </si>
  <si>
    <t>Datos del
declarante</t>
  </si>
  <si>
    <t xml:space="preserve"> 5. Número de Identificación Tributaria (NIT)</t>
  </si>
  <si>
    <t xml:space="preserve"> 6.DV.</t>
  </si>
  <si>
    <t xml:space="preserve"> 7. Primer apellido</t>
  </si>
  <si>
    <t xml:space="preserve"> 8. Segundo apellido</t>
  </si>
  <si>
    <t xml:space="preserve"> 9. Primer nombre</t>
  </si>
  <si>
    <t xml:space="preserve"> 10. Otros nombres</t>
  </si>
  <si>
    <t xml:space="preserve"> 11. Razón social</t>
  </si>
  <si>
    <t>12. Cód. Dirección
seccional</t>
  </si>
  <si>
    <t>Total costos y gastos de nómina</t>
  </si>
  <si>
    <t>Aportes al sistema de seguridad social</t>
  </si>
  <si>
    <t>Aportes al SENA, ICBF, cajas de compensación</t>
  </si>
  <si>
    <t>Compensaciones</t>
  </si>
  <si>
    <t>Patrimonio</t>
  </si>
  <si>
    <t>Activos biológicos</t>
  </si>
  <si>
    <t>Pasivos</t>
  </si>
  <si>
    <t>Descuentos tributarios</t>
  </si>
  <si>
    <t>Ingresos</t>
  </si>
  <si>
    <t>Costos</t>
  </si>
  <si>
    <t>Propiedades de inversión</t>
  </si>
  <si>
    <t>Ajustes fiscales</t>
  </si>
  <si>
    <t>PATRIMONIO</t>
  </si>
  <si>
    <t>Otros ingresos fiscales y no incluidos contablemente</t>
  </si>
  <si>
    <t>Diferencia en cambio</t>
  </si>
  <si>
    <t>Reintegro o recuperación de provisiones que constituyan diferencias permanentes, en períodos anteriores – provisiones para gastos no deducibles</t>
  </si>
  <si>
    <t>Ingresos no constitutivos de renta ni ganancia ocasional</t>
  </si>
  <si>
    <t>Otros beneficios fiscales</t>
  </si>
  <si>
    <t>Otros ajustes</t>
  </si>
  <si>
    <t>Pérdidas y Gastos no deducibles</t>
  </si>
  <si>
    <t>Gastos no deducibles, atribuibles a ingresos exentos o no constitutivos de renta ni ganancia ocasional</t>
  </si>
  <si>
    <t>Otros Ajustes</t>
  </si>
  <si>
    <t>Adición de ingresos</t>
  </si>
  <si>
    <t>Renta Exenta</t>
  </si>
  <si>
    <t>Otros deterioros</t>
  </si>
  <si>
    <t>Descuento en operaciones de factoring</t>
  </si>
  <si>
    <t>Otros gastos financieros reconocidos como gasto en el estado de resultados</t>
  </si>
  <si>
    <t>Renta presuntiva período gravable</t>
  </si>
  <si>
    <t>Recuperación de deducciones sin incidencia contable</t>
  </si>
  <si>
    <t>Honorarios Profesionales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</si>
  <si>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</si>
  <si>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</si>
  <si>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</si>
  <si>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</si>
  <si>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</si>
  <si>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</si>
  <si>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</si>
  <si>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</si>
  <si>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</si>
  <si>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</si>
  <si>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</si>
  <si>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</si>
  <si>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</si>
  <si>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</si>
  <si>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</si>
  <si>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</si>
  <si>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</si>
  <si>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</si>
  <si>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</si>
  <si>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</si>
  <si>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</si>
  <si>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</si>
  <si>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</si>
  <si>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</si>
  <si>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</si>
  <si>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</si>
  <si>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</si>
  <si>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</si>
  <si>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</si>
  <si>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</si>
  <si>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</si>
  <si>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</si>
  <si>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</si>
  <si>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</si>
  <si>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</si>
  <si>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</si>
  <si>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</si>
  <si>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</si>
  <si>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</si>
  <si>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</si>
  <si>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</si>
  <si>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</si>
  <si>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</si>
  <si>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</si>
  <si>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</si>
  <si>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 xml:space="preserve">  |    |   | </t>
  </si>
  <si>
    <t>Inversiones en investigación, desarrollo tecnológico e innovación</t>
  </si>
  <si>
    <t>Devoluciones, rebajas y descuentos</t>
  </si>
  <si>
    <t>En prestación de servicios</t>
  </si>
  <si>
    <t>En venta de bienes</t>
  </si>
  <si>
    <t>Intereses presuntos</t>
  </si>
  <si>
    <t>Otras pérdidas por deterioro</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</si>
  <si>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</si>
  <si>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</si>
  <si>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</si>
  <si>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</si>
  <si>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</si>
  <si>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</si>
  <si>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Deducciones fiscales no reconocidos contablemente</t>
  </si>
  <si>
    <t>Otros ingresos financieros</t>
  </si>
  <si>
    <t>Derechos fiduciarios</t>
  </si>
  <si>
    <t>Activos plan de beneficios a empleados</t>
  </si>
  <si>
    <t>Cartera de difícil cobro</t>
  </si>
  <si>
    <t>Saldos a favor por el impuesto de renta</t>
  </si>
  <si>
    <t>Anticipos y otros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</si>
  <si>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</si>
  <si>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</si>
  <si>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</si>
  <si>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</si>
  <si>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</si>
  <si>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</si>
  <si>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Impuesto de renta</t>
  </si>
  <si>
    <t>Impuesto al valor agregado - IVA</t>
  </si>
  <si>
    <t>Pasivos por impuestos diferidos</t>
  </si>
  <si>
    <t>Superávit por revaluaciones</t>
  </si>
  <si>
    <t>Superávit método de participación</t>
  </si>
  <si>
    <t>Inventarios en poder de terceros</t>
  </si>
  <si>
    <t>Al territorio nacional</t>
  </si>
  <si>
    <t>Zona franca</t>
  </si>
  <si>
    <t>Comercializadoras Internacionales</t>
  </si>
  <si>
    <t>Vinculado Económicos zona Franca y exterior</t>
  </si>
  <si>
    <t>Intereses - sector financiero</t>
  </si>
  <si>
    <t>Inventario inicial</t>
  </si>
  <si>
    <t>compras locales</t>
  </si>
  <si>
    <t>Importaciones</t>
  </si>
  <si>
    <t>Inventario final</t>
  </si>
  <si>
    <t>Materias primas (para procesos de producción)</t>
  </si>
  <si>
    <t>Productos en proceso</t>
  </si>
  <si>
    <t>Producto terminado</t>
  </si>
  <si>
    <t>Costos en la prestación de servicios (para prestadores de servicios)</t>
  </si>
  <si>
    <t>Asistencia técnica</t>
  </si>
  <si>
    <t>Arrendamientos</t>
  </si>
  <si>
    <t>Servicios técnicos</t>
  </si>
  <si>
    <t>Vinculados económicos</t>
  </si>
  <si>
    <t>No vinculados</t>
  </si>
  <si>
    <t>Servicios administrativos</t>
  </si>
  <si>
    <t>Otros servicios</t>
  </si>
  <si>
    <t>Depreciación derechos de uso en arrendamientos operativos (NIIF 16)</t>
  </si>
  <si>
    <t>Derechos de uso en arrendamientos operativos (NIIF 16)</t>
  </si>
  <si>
    <t>Intereses devengados por préstamos de terceros (distinto al sector financiero)</t>
  </si>
  <si>
    <t>Intereses  devengados - sector financiero</t>
  </si>
  <si>
    <t>Arrendamiento</t>
  </si>
  <si>
    <t xml:space="preserve"> Financiero o mercantil (leasing)</t>
  </si>
  <si>
    <t>Operativo (NIIF 16)</t>
  </si>
  <si>
    <t>}</t>
  </si>
  <si>
    <t>Costos y deducciones</t>
  </si>
  <si>
    <t>Compra de inventarios</t>
  </si>
  <si>
    <t>compra de activos fijos</t>
  </si>
  <si>
    <t>Pasivo</t>
  </si>
  <si>
    <t>Ganancias ocasionales no gravadas por la venta de acciones ECE</t>
  </si>
  <si>
    <t>Total Ingresos por ganancias ocasionales</t>
  </si>
  <si>
    <t>Ganancias cambios en el valor razonable</t>
  </si>
  <si>
    <t>Total costos por ganancias ocasionales</t>
  </si>
  <si>
    <t>Otras ganancias ocasionales no gravadas y exentas</t>
  </si>
  <si>
    <t>Valor fiscal solicitado</t>
  </si>
  <si>
    <t>Valor fiscal al que tiene derecho</t>
  </si>
  <si>
    <t>Animales productores medidos al costo</t>
  </si>
  <si>
    <t>Animales productores medidos al valor razonable menos costos de venta</t>
  </si>
  <si>
    <t xml:space="preserve">Depreciación acumulada de animales productores medidos al costo </t>
  </si>
  <si>
    <t xml:space="preserve">Deterioro acumulado de animales productores medidos al costo </t>
  </si>
  <si>
    <t>Depreciación acumulada de plantas productoras</t>
  </si>
  <si>
    <t>Deterioro acumulado de plantas productoras</t>
  </si>
  <si>
    <t>Plantas productoras medidas al costo</t>
  </si>
  <si>
    <t>Plantas productoras medidas al valor razonable</t>
  </si>
  <si>
    <t xml:space="preserve">Maquinaria </t>
  </si>
  <si>
    <t>Enseres y accesorios</t>
  </si>
  <si>
    <t xml:space="preserve">Equipos informáticos </t>
  </si>
  <si>
    <t xml:space="preserve">Equipos de redes y comunicación </t>
  </si>
  <si>
    <t xml:space="preserve">Infraestructura de red  </t>
  </si>
  <si>
    <t xml:space="preserve">Activos tangibles de exploración y evaluación </t>
  </si>
  <si>
    <t>Activos de minería</t>
  </si>
  <si>
    <t>Activos de petróleo y gas</t>
  </si>
  <si>
    <t>Mejoras de derechos de arrendamiento</t>
  </si>
  <si>
    <t>Plantas productoras</t>
  </si>
  <si>
    <t xml:space="preserve">Construcciones en proceso </t>
  </si>
  <si>
    <t>Otras propiedades, plantas y equipo</t>
  </si>
  <si>
    <t xml:space="preserve">Edificios </t>
  </si>
  <si>
    <t xml:space="preserve">Buques </t>
  </si>
  <si>
    <t xml:space="preserve">Aeronave  </t>
  </si>
  <si>
    <t xml:space="preserve">Equipos de Transporte </t>
  </si>
  <si>
    <t>Datos informativos</t>
  </si>
  <si>
    <t>Marcas Comerciales</t>
  </si>
  <si>
    <t>Programas y aplicaciones informáticos</t>
  </si>
  <si>
    <t>Licencias y Franquicias</t>
  </si>
  <si>
    <t>Recetas, fórmulas, modelos, diseños y prototipos</t>
  </si>
  <si>
    <t>Concesiones</t>
  </si>
  <si>
    <t>Activos intangibles en desarrollo</t>
  </si>
  <si>
    <t>Plusvalía</t>
  </si>
  <si>
    <t>Incrementos por transferencias, adquisiciones  y otros cambios</t>
  </si>
  <si>
    <t>Disminuciones  por transferencias y otros cambios</t>
  </si>
  <si>
    <t>Ingresos del período por recuperación del deterioro</t>
  </si>
  <si>
    <t>Gasto del período por deterioro</t>
  </si>
  <si>
    <t>Gasto del período por depreciación o amortización</t>
  </si>
  <si>
    <t>DATOS CONTABLES</t>
  </si>
  <si>
    <t>DATOS FISCALES</t>
  </si>
  <si>
    <t>Saldo al comienzo del período</t>
  </si>
  <si>
    <t>Depreciación y/o amortización acumulada al final del período</t>
  </si>
  <si>
    <t>Total Neto al final del período</t>
  </si>
  <si>
    <t>Valor total al final del periodo</t>
  </si>
  <si>
    <t>Activos Intangibles</t>
  </si>
  <si>
    <t>Total activos intangibles</t>
  </si>
  <si>
    <t>TOTAL PPE, PI, ANCMV y INTANGIBLES</t>
  </si>
  <si>
    <t>Total propiedades, planta y equipo</t>
  </si>
  <si>
    <t>Total propiedades de inversión</t>
  </si>
  <si>
    <t>Animales productores</t>
  </si>
  <si>
    <t>Activos tangibles para exploración y evaluación de recursos minerales</t>
  </si>
  <si>
    <t>Activos reconocidos solamente para fines fiscales</t>
  </si>
  <si>
    <t>Arrendamientos por pagar</t>
  </si>
  <si>
    <t>Costo de ventas calculado por el sistema permanente</t>
  </si>
  <si>
    <t>VALOR CONTABLE</t>
  </si>
  <si>
    <t>VALOR FISCAL</t>
  </si>
  <si>
    <t>Acuerdos de concesión de servicios</t>
  </si>
  <si>
    <t>Servicios de construcción</t>
  </si>
  <si>
    <t>Comisiones bancarias, costos de transacción, entre otros</t>
  </si>
  <si>
    <t>Actividades de seguros y de capitalización</t>
  </si>
  <si>
    <t>Intereses por préstamos a terceros (diferentes al sector financiero)</t>
  </si>
  <si>
    <t>Intereses implícitos (transacciones de financiación)</t>
  </si>
  <si>
    <t>Valoración y venta de inversiones fondo de liquidez y títulos participativos, entre otros</t>
  </si>
  <si>
    <t>Activos no corrientes mantenidos para la venta / entregar a propietarios</t>
  </si>
  <si>
    <t>Ingresos por reversión de deterioro del valor</t>
  </si>
  <si>
    <t>Activos intangibles</t>
  </si>
  <si>
    <t>Activos de exploración y evaluación de recursos minerales</t>
  </si>
  <si>
    <t>Propiedades de inversión medidas al modelo de costo</t>
  </si>
  <si>
    <t>Activos biológicos medidos al modelo de costo</t>
  </si>
  <si>
    <t>Activos financieros (diferentes a cartera de crédito y operaciones de leasing)</t>
  </si>
  <si>
    <t>Cartera de crédito y operaciones de leasing</t>
  </si>
  <si>
    <t>Otras inversiones medidas al costo o el método de la participación</t>
  </si>
  <si>
    <t>Garantías</t>
  </si>
  <si>
    <t>Contratos onerosos</t>
  </si>
  <si>
    <t>Litigios</t>
  </si>
  <si>
    <t>Reembolsos a clientes</t>
  </si>
  <si>
    <t>Reestructuraciones de negocios</t>
  </si>
  <si>
    <t>Pasivos contingentes asumidos en una combinación de negocios</t>
  </si>
  <si>
    <t>Beneficios de corto plazo</t>
  </si>
  <si>
    <t>Beneficios de largo plazo</t>
  </si>
  <si>
    <t>Donaciones, aportaciones y similares</t>
  </si>
  <si>
    <t>Honorarios</t>
  </si>
  <si>
    <t>Depreciación propiedades, planta y equipo</t>
  </si>
  <si>
    <t>Depreciación propiedades de inversión</t>
  </si>
  <si>
    <t>Depreciación activos biológicos</t>
  </si>
  <si>
    <t>Amortización activos intangibles</t>
  </si>
  <si>
    <t>Activos no corrientes mantenidos para la venta / distribuir a los propietarios</t>
  </si>
  <si>
    <t>Bienes de arte y cultura medidos al modelo de costo</t>
  </si>
  <si>
    <t>Otras inversiones medidas al costo o por el método de la participación</t>
  </si>
  <si>
    <t>Transporte</t>
  </si>
  <si>
    <t>Activos no corrientes mantenidos para la venta o para distribuir a los propietarios</t>
  </si>
  <si>
    <t>Actualización de provisiones reconocidas a valor presente</t>
  </si>
  <si>
    <t>Pérdidas por el método de participación</t>
  </si>
  <si>
    <t>Instrumentos financieros</t>
  </si>
  <si>
    <t>Instrumentos derivados</t>
  </si>
  <si>
    <t>Otras</t>
  </si>
  <si>
    <t>Pérdida en la venta o enajenación de activos fijos</t>
  </si>
  <si>
    <t xml:space="preserve">VALOR CONTABLE </t>
  </si>
  <si>
    <t>Instrumentos de deuda a costo amortizado</t>
  </si>
  <si>
    <t>Instrumentos de deuda o patrimonio al costo</t>
  </si>
  <si>
    <t>Instrumentos de deuda o patrimonio al valor razonable con cambios en resultados</t>
  </si>
  <si>
    <t>Cuentas por cobrar en acuerdos de concesión (modelo del activo financiero)</t>
  </si>
  <si>
    <t>Arrendamiento financiero o leasing financiero</t>
  </si>
  <si>
    <t>instrumentos de deuda a costo amortizado</t>
  </si>
  <si>
    <t xml:space="preserve">Deterioro acumulado activos no corrientes mantenidos para la venta </t>
  </si>
  <si>
    <t xml:space="preserve">Deterioro acumulado activos no corrientes mantenidos para distribuir a los propietarios </t>
  </si>
  <si>
    <t>Procesos legales (litigios y demandas)</t>
  </si>
  <si>
    <t>Mantenimiento y reparaciones</t>
  </si>
  <si>
    <t>Obligaciones fiscales</t>
  </si>
  <si>
    <t>Desmantelamientos, restauración y rehabilitación</t>
  </si>
  <si>
    <t>Pasivos por beneficios a los empleados</t>
  </si>
  <si>
    <t>PATRIMONIO (ACTIVOS - PASIVOS)</t>
  </si>
  <si>
    <t>24. No. Declaración de renta asociada:</t>
  </si>
  <si>
    <t>Datos informativos (SI / NO)</t>
  </si>
  <si>
    <t>Inversiones en subsidiarias, asociadas y negocios conjuntos</t>
  </si>
  <si>
    <t>Método de la participación</t>
  </si>
  <si>
    <t>Valor razonable con cambios en resultados</t>
  </si>
  <si>
    <t>Valor razonable con cambios en el ORI</t>
  </si>
  <si>
    <t>al costo</t>
  </si>
  <si>
    <t>Instrumentos financieros derivados con fines de negociación</t>
  </si>
  <si>
    <t>Costo</t>
  </si>
  <si>
    <t>Dividendos y participaciones</t>
  </si>
  <si>
    <t>Para la venta, no producidos por la empresa</t>
  </si>
  <si>
    <t>En tránsito</t>
  </si>
  <si>
    <t>En proceso (diferentes de obras o inmuebles en construcción para la venta)</t>
  </si>
  <si>
    <t>Producto terminado (diferentes de obras o inmuebles terminados para la venta)</t>
  </si>
  <si>
    <t>Acuerdos de concesión (modelo del activo intangible)</t>
  </si>
  <si>
    <t>Financiero o leasing - partes no relacionadas</t>
  </si>
  <si>
    <t>Financiero o leasing - partes relacionadas</t>
  </si>
  <si>
    <t>Operativo</t>
  </si>
  <si>
    <t>Acciones preferenciales o aportes de capital clasificados como pasivos</t>
  </si>
  <si>
    <t>De corto plazo</t>
  </si>
  <si>
    <t>De largo plazo</t>
  </si>
  <si>
    <t>Por terminación del vínculo laboral o contractual</t>
  </si>
  <si>
    <t>DETALLE PATRIMONIO CONTABLE</t>
  </si>
  <si>
    <t>Ganancias (pérdidas) acumuladas o retenidas por la adopción por primera</t>
  </si>
  <si>
    <t>Ganancias acumuladas netas en la adopción por primera vez</t>
  </si>
  <si>
    <t>Estado de resultados - Impuesto de Renta y complementarios</t>
  </si>
  <si>
    <t>Estado de Situación Financiera - Patrimonio</t>
  </si>
  <si>
    <t>Activos y pasivos por impuestos diferidos</t>
  </si>
  <si>
    <t>Pérdida en la enajenación de acciones y venta de bienes inmuebles</t>
  </si>
  <si>
    <t>Pagos de regalías por concepto de intangibles a vinculados del exterior y zonas francas</t>
  </si>
  <si>
    <t>Impuestos, multas, sanciones, intereses moratorios y las condenas no deducibles</t>
  </si>
  <si>
    <t>Gastos que no guardan relación de causalidad y necesidad con la actividad productora de renta</t>
  </si>
  <si>
    <t>Otros instrumentos financieros, diferentes a títulos de renta fija, medidos al modelo del valor razonable</t>
  </si>
  <si>
    <t>Gastos por actualización de provisiones reconocidas a valor presente</t>
  </si>
  <si>
    <t>Rentas con derecho a cobro (causadas) que no cumplieron criterios para ser contabilizadas como ingresos del período gravable</t>
  </si>
  <si>
    <t>Costos atribuidos en la fecha de transición a los nuevos marcos técnicos normativos contables</t>
  </si>
  <si>
    <t>Aplicación del modelo de revaluación</t>
  </si>
  <si>
    <t>Costos estimados de desmantelamiento</t>
  </si>
  <si>
    <t>Propiedades de Inversión</t>
  </si>
  <si>
    <t>Otros instrumentos financieros, diferentes a títulos de renta fija medidos al valor razonable</t>
  </si>
  <si>
    <t>Intereses implícitos (compras o préstamos obtenidos)</t>
  </si>
  <si>
    <t>Intereses implícitos (ventas o préstamos concedidos a terceros)</t>
  </si>
  <si>
    <t>Cambios en el valor razonable menos costos de venta</t>
  </si>
  <si>
    <t xml:space="preserve">Contratos de arrendamientos </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</si>
  <si>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</si>
  <si>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</si>
  <si>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</si>
  <si>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</si>
  <si>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</si>
  <si>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Pérdidas compensadas modificadas por Liquidación Oficial</t>
  </si>
  <si>
    <t>Rentas gravables (renta líquida)</t>
  </si>
  <si>
    <t>Pasivos inexistentes</t>
  </si>
  <si>
    <t>Comparación patrimonial</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</si>
  <si>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</si>
  <si>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</si>
  <si>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</si>
  <si>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</si>
  <si>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</si>
  <si>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</si>
  <si>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</si>
  <si>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</si>
  <si>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Saldos a favor</t>
  </si>
  <si>
    <t xml:space="preserve">Reducción (compensación / aplicación) </t>
  </si>
  <si>
    <t>Pérdida fiscal generada en el periodo (+)</t>
  </si>
  <si>
    <t>Valores no compensados por caducidad                                 (-)</t>
  </si>
  <si>
    <t>Saldo activo por impuesto diferido al final del período</t>
  </si>
  <si>
    <t>Pérdida fiscal acumulada por compensar al inicio del periodo</t>
  </si>
  <si>
    <t>Pérdida fiscal compensada en el período              (-)</t>
  </si>
  <si>
    <t>Valor acumulado por compensar al inicio del periodo</t>
  </si>
  <si>
    <t>Valor generado en el periodo (+)</t>
  </si>
  <si>
    <t>Valor acumulado por compensar al final del periodo</t>
  </si>
  <si>
    <t>Pérdida fiscal acumulada por compensar al final del periodo</t>
  </si>
  <si>
    <t xml:space="preserve">Conciliación ingreso contable (devengado) y facturación emitida </t>
  </si>
  <si>
    <t>Concepto</t>
  </si>
  <si>
    <t>Valor total</t>
  </si>
  <si>
    <t>Pasivo por ingreso diferido</t>
  </si>
  <si>
    <t>Ingreso contable devengado en el período</t>
  </si>
  <si>
    <t>4=1-2+3</t>
  </si>
  <si>
    <t>9=5+6+7+8</t>
  </si>
  <si>
    <t>Prestación de servicios</t>
  </si>
  <si>
    <t>TOTAL</t>
  </si>
  <si>
    <t>Ganancia</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</si>
  <si>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</si>
  <si>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</si>
  <si>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</si>
  <si>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</si>
  <si>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Activos financieros disponibles para la venta</t>
  </si>
  <si>
    <t>Cobertura de flujos de efectivo</t>
  </si>
  <si>
    <t>Coberturas de inversiones netas en negocios en el extranjero</t>
  </si>
  <si>
    <t>Activos financieros medidos al valor razonable con cambios en el ORI</t>
  </si>
  <si>
    <t>Otras partidas que deban ser reconocidas en el ORI</t>
  </si>
  <si>
    <t>Diferencias de cambio por conversión</t>
  </si>
  <si>
    <t>Pérdidas acumuladas - ORI</t>
  </si>
  <si>
    <t>Ganancias acumuladas - ORI</t>
  </si>
  <si>
    <t>OTRO RESULTADO INTEGRAL ANTES DE IMPUESTOS</t>
  </si>
  <si>
    <t>CONCEPTO</t>
  </si>
  <si>
    <t>FILA</t>
  </si>
  <si>
    <t>Beneficios a empleados</t>
  </si>
  <si>
    <t>Mano de obra</t>
  </si>
  <si>
    <t>Por terminación del vínculo laboral</t>
  </si>
  <si>
    <t>Post-empleo</t>
  </si>
  <si>
    <t>Otros gastos de administración</t>
  </si>
  <si>
    <t>Otros gastos de distribución y ventas</t>
  </si>
  <si>
    <t>GANANCIA O PÉRDIDA CONTABLE  CON DIFERENCIAS PERMANENTES</t>
  </si>
  <si>
    <t>No se reclasifican al resultado</t>
  </si>
  <si>
    <t>Se reclasifican al resultado</t>
  </si>
  <si>
    <t>Deducciones de impuestos (GMF, Patrimonio vehículos, entre otros)</t>
  </si>
  <si>
    <t>Incrementos</t>
  </si>
  <si>
    <t>Cambios en Valor Razonable</t>
  </si>
  <si>
    <t>Disminuciones</t>
  </si>
  <si>
    <t>Subtotal al final del período</t>
  </si>
  <si>
    <t>Transferencias y/o eliminaciones</t>
  </si>
  <si>
    <t>Ajuste por revaluaciones o reexpresiones</t>
  </si>
  <si>
    <t>Transferencias y/o adquisiciones</t>
  </si>
  <si>
    <t>Por Ajuste por revaluaciones o reexpresiones</t>
  </si>
  <si>
    <t>Importe Neto al final del período</t>
  </si>
  <si>
    <t>Depreciación o amortización acumulada al final  del período</t>
  </si>
  <si>
    <t>Valor Neto al final del período</t>
  </si>
  <si>
    <t>ANCMV</t>
  </si>
  <si>
    <t>Propiedad intelectual, patentes y otra propiedad industrial, servicios y derechos de operación</t>
  </si>
  <si>
    <t>Desembolsos de desarrollo capitalizados</t>
  </si>
  <si>
    <t>Total PPE, PI y ANCMV</t>
  </si>
  <si>
    <t>Conciliación Propiedades, planta y equipo (PPE), propiedades de inversión (PI), activos no corrientes mantenidos para la venta o para distribuir a los propietarios (ANCMV) y activos Intangibles</t>
  </si>
  <si>
    <t>Activos intangibles de exploración y evaluación</t>
  </si>
  <si>
    <t>Cabeceras de periódicos, revistas, títulos de publicaciones</t>
  </si>
  <si>
    <t>Importe al comienzo del periodo (No incluye Depreciación, amortización o deterioro)</t>
  </si>
  <si>
    <t>Deterioro acumulado al final del período</t>
  </si>
  <si>
    <t>Desmantelamiento, restauración y rehabilitación total acumulado al final del período</t>
  </si>
  <si>
    <t>Mayor valor por revaluación acumulado al final del período</t>
  </si>
  <si>
    <t>Gasto fiscal por Depreciación y/o amortización del período</t>
  </si>
  <si>
    <t>Depreciación y/o Amortización acumulada al final del período</t>
  </si>
  <si>
    <t>Gasto fiscal Depreciación y/o Amortización del período</t>
  </si>
  <si>
    <t>Inversiones e instrumentos derivados</t>
  </si>
  <si>
    <t>Pasivos financieros y cuentas por pagar</t>
  </si>
  <si>
    <t>Otros Pasivos Anticipos y avances recibidos</t>
  </si>
  <si>
    <t>Operaciones con títulos y derivados</t>
  </si>
  <si>
    <t>Fila</t>
  </si>
  <si>
    <t>1. Impuestos diferidos provenientes de diferencias temporarias</t>
  </si>
  <si>
    <t>Activo (Diferencias temporarias deducibles)</t>
  </si>
  <si>
    <t>Pasivo (Diferencias temporarias imponibles)</t>
  </si>
  <si>
    <t>Saldo impuesto diferido
a 31 -DIC vigencia actual</t>
  </si>
  <si>
    <t>Saldo al 31-DIC vigencia anterior</t>
  </si>
  <si>
    <t>Saldo al 31 -DIC vigencia actual</t>
  </si>
  <si>
    <t>Mayor valor</t>
  </si>
  <si>
    <t>Menor valor</t>
  </si>
  <si>
    <t>Correcciones en declaraciones anteriores</t>
  </si>
  <si>
    <t>Ajustes por corrección de la declaración</t>
  </si>
  <si>
    <t>Valor compensado en el período              (-)</t>
  </si>
  <si>
    <t>Activos intangibles exploración y evaluación de recursos minerales</t>
  </si>
  <si>
    <t>Activos no corrientes</t>
  </si>
  <si>
    <t>Mantenidos para la venta</t>
  </si>
  <si>
    <t>Mantenidos para distribuir a los propietarios</t>
  </si>
  <si>
    <t>Pérdidas acumuladas netas - adopción por primera vez</t>
  </si>
  <si>
    <t xml:space="preserve"> Si es una corrección Indique:    26. Cód.                                                    27. No. Formulario anterior</t>
  </si>
  <si>
    <t>Obras o inmuebles en construcción para la venta</t>
  </si>
  <si>
    <t>Activos intangibles distintos a la plusvalía</t>
  </si>
  <si>
    <t>Plusvalía o Good Will</t>
  </si>
  <si>
    <t>Amortización acumulada de la plusvalía o Good Will</t>
  </si>
  <si>
    <t xml:space="preserve">Deterioro acumulado de la plusvalía o Good Will  </t>
  </si>
  <si>
    <t>Depreciación acumulada de propiedades de inversión</t>
  </si>
  <si>
    <t>Acciones, cuotas o partes de interés social propias en cartera</t>
  </si>
  <si>
    <t>Dividendos o participaciones decretados en acciones, cuotas o partes de interés social</t>
  </si>
  <si>
    <t>Utilidad o excedente del ejercicio en operaciones continuadas</t>
  </si>
  <si>
    <t>Utilidades por ajustes por cambios en políticas contables</t>
  </si>
  <si>
    <t xml:space="preserve">Pérdidas  por ajustes por cambios en políticas contables </t>
  </si>
  <si>
    <t>Ganancias por inversiones en subsidiarias, asociadas y/o negocios conjuntos</t>
  </si>
  <si>
    <t>Utilidad en la venta o enajenación de activos, bienes poseídos por menos de dos años</t>
  </si>
  <si>
    <t>Utilidad por venta o enajenación de activos, bienes poseídos por dos años o más (ganancia ocasional)</t>
  </si>
  <si>
    <t>Jurisdicciones no cooperantes, de baja o nula imposición y regímenes tributarios preferenciales</t>
  </si>
  <si>
    <t>Otros costos fiscales no reconocidos contablemente</t>
  </si>
  <si>
    <t>De administración</t>
  </si>
  <si>
    <t>Investigación y desarrollo</t>
  </si>
  <si>
    <t>Reparación, mantenimiento, adecuación e instalaciones</t>
  </si>
  <si>
    <t>Constitución de reservas (empresas aseguradoras)</t>
  </si>
  <si>
    <t>Liquidación de siniestros</t>
  </si>
  <si>
    <t>Pérdidas por inversiones en subsidiarias, asociadas y/o negocios conjuntos</t>
  </si>
  <si>
    <t>propiedades de inversión</t>
  </si>
  <si>
    <t>Utilidad en la venta o enajenación de activos poseídos por dos años o más (ganancia ocasional)</t>
  </si>
  <si>
    <t>Importación de tecnología, patentes y marcas</t>
  </si>
  <si>
    <t>Gastos no deducibles por operaciones gravadas con IVA realizadas con personas no inscritas en el Régimen Común del Impuesto Sobre las Ventas</t>
  </si>
  <si>
    <t>Pérdidas esperadas en contratos de construcción y otros servicios (provisiones por contratos onerosos)</t>
  </si>
  <si>
    <t>Plusvalía (Good Will, fondo de comercio y crédito mercantil)</t>
  </si>
  <si>
    <t>Mediciones de activos biológicos al valor razonable menos costos de venta</t>
  </si>
  <si>
    <t>Costos de producción atribuibles a la transformación biológica ó pérdidas causadas en caso de destrucción, daños, muerte y otros eventos</t>
  </si>
  <si>
    <t>Gastos por amortización fiscal acelerada</t>
  </si>
  <si>
    <t>Acciones y aportes poseídos en sociedades nacionales</t>
  </si>
  <si>
    <t>Omisión de activos</t>
  </si>
  <si>
    <t>Ingresos devengados (contables) por fidelización de clientes</t>
  </si>
  <si>
    <t>Costos y gastos devengados, asociados a ingresos por fidelización de clientes</t>
  </si>
  <si>
    <t>Operaciones con vinculados económicos</t>
  </si>
  <si>
    <t>Exportación a otros países</t>
  </si>
  <si>
    <t>Liberación de reservas en contratos de seguros</t>
  </si>
  <si>
    <t>Impuestos, gravámenes y tasas</t>
  </si>
  <si>
    <t>Facturación emitida en el período</t>
  </si>
  <si>
    <t>30. Persona Natural sin residencia</t>
  </si>
  <si>
    <t>31. Contribuyente del Régimen Tributario Especial</t>
  </si>
  <si>
    <t>32. Entidad Cooperativa (artículo 19-4 Estatuto Tributario)</t>
  </si>
  <si>
    <t>33. Entidad del sector financiero</t>
  </si>
  <si>
    <t>34. Nueva sociedad - ZOMAC</t>
  </si>
  <si>
    <t>35. Obras por impuestos - ZOMAC</t>
  </si>
  <si>
    <t>36. Programa de reorganización empresarial durante el año gravable</t>
  </si>
  <si>
    <t>37. Sociedad extranjera que presta servicio de transporte entre lugares colombianos y extranjeros</t>
  </si>
  <si>
    <t>41. Progresividad de la tarifa de impuesto de renta, o, sociedad extranjera o entidad extranjera sin sucursal o establecimiento permanente</t>
  </si>
  <si>
    <t>Deducible (+)</t>
  </si>
  <si>
    <t>Imponible (-)</t>
  </si>
  <si>
    <t>Imponible (+)</t>
  </si>
  <si>
    <t>Deducible (-)</t>
  </si>
  <si>
    <t xml:space="preserve"> Generaciones</t>
  </si>
  <si>
    <t>Reversiones</t>
  </si>
  <si>
    <t>Gasto / ingreso impuesto de renta y complementario del período</t>
  </si>
  <si>
    <t>Gasto por impuesto diferido</t>
  </si>
  <si>
    <t>Valor neto gasto por impuesto</t>
  </si>
  <si>
    <t>Ingresos netos Actividad Industrial, comercial y servicios</t>
  </si>
  <si>
    <t>Ingresos brutos Actividad Industrial, comercial y servicios</t>
  </si>
  <si>
    <t>Materias primas, reventa de bienes terminados y servicios</t>
  </si>
  <si>
    <t>Intereses por acciones preferenciales</t>
  </si>
  <si>
    <t>Gastos no deducibles en contratos de arrendamientos, de naturaleza permanente</t>
  </si>
  <si>
    <t>COSTOS Y GASTOS</t>
  </si>
  <si>
    <t>Materias primas, suministros y materiales</t>
  </si>
  <si>
    <t>Ajustes</t>
  </si>
  <si>
    <t>Materias primas, reventa de bienes terminados, y servicios</t>
  </si>
  <si>
    <t>Gastos Financieros</t>
  </si>
  <si>
    <t>VARIACIÓN</t>
  </si>
  <si>
    <t>ESTADO DE SITUACION FINANCIERA - PATRIMONIO</t>
  </si>
  <si>
    <t>Activos</t>
  </si>
  <si>
    <t>ESTADO DE RESULTADO INTEGRAL - IMPUESTO DE RENTA</t>
  </si>
  <si>
    <t>Total activos</t>
  </si>
  <si>
    <t>Total pasivos</t>
  </si>
  <si>
    <t>Total patrimonio</t>
  </si>
  <si>
    <t>Total ingresos</t>
  </si>
  <si>
    <t>Total costos</t>
  </si>
  <si>
    <t>Gastos</t>
  </si>
  <si>
    <t>Total gastos de administración</t>
  </si>
  <si>
    <t>Total gastos de distribución y ventas</t>
  </si>
  <si>
    <t>Total gastos</t>
  </si>
  <si>
    <t>RESULTADO DEL EJERCICIO</t>
  </si>
  <si>
    <t>Mayor ingreso - Precios de Transferencia</t>
  </si>
  <si>
    <t>Menor costo o deducción, ajustes por precios de transferencia</t>
  </si>
  <si>
    <t>Mayor ingreso, ajustes por precios de transferencia</t>
  </si>
  <si>
    <t>AJUSTES AL RESULTADO CONTABLE POR DIFERENCIAS TEMPORALES (que afectan el resultado)</t>
  </si>
  <si>
    <t>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</si>
  <si>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</si>
  <si>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</si>
  <si>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</si>
  <si>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</si>
  <si>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</si>
  <si>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</si>
  <si>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Otras diferencias temporales deducibles</t>
  </si>
  <si>
    <t>Costos por préstamos atribuibles a activos aptos para entidades que aplican la NIIF para PYMES</t>
  </si>
  <si>
    <t>CLASIFICACIÓN DE DIFERENCIAS</t>
  </si>
  <si>
    <t>PP&amp;E en arrendamiento operativo</t>
  </si>
  <si>
    <t>Ingresos para terceros</t>
  </si>
  <si>
    <t>Impuestos pagados en el exterior</t>
  </si>
  <si>
    <t>Otras devoluciones, rebajas y descuentos</t>
  </si>
  <si>
    <t>Ingreso impuesto diferido</t>
  </si>
  <si>
    <t>Aportes del empleador a los seguros privados de pensiones
y a los fondos de pensiones voluntarias</t>
  </si>
  <si>
    <t>Dividendos, retiros y repartos</t>
  </si>
  <si>
    <t>Intereses y rendimientos financieros</t>
  </si>
  <si>
    <t>Provenientes de activos intangibles</t>
  </si>
  <si>
    <t>Compra o venta de bienes corporales</t>
  </si>
  <si>
    <t>Por servicios</t>
  </si>
  <si>
    <t>Deducciones</t>
  </si>
  <si>
    <t>RESUMEN                                                                                            ESF - PATRIMONIO                                                                       y                                                                                                        ERI - RENTA LIQUIDA</t>
  </si>
  <si>
    <t>De Administración</t>
  </si>
  <si>
    <t>De Distribución y ventas</t>
  </si>
  <si>
    <t>Saldos a favor - otros impuestos y gravamenes</t>
  </si>
  <si>
    <t>Diferencia Permanente</t>
  </si>
  <si>
    <t>Recaudo a favor de terceros</t>
  </si>
  <si>
    <t xml:space="preserve">Otros ingresos </t>
  </si>
  <si>
    <t>Cuentas comerciales por cobrar y otras cuentas por cobrar</t>
  </si>
  <si>
    <t>Cuentas comerciales por cobrar</t>
  </si>
  <si>
    <t>Primas de seguros por recaudar</t>
  </si>
  <si>
    <t>Reclamaciones por cobrar</t>
  </si>
  <si>
    <t>Anticipos de pagos</t>
  </si>
  <si>
    <t>Cuentas por cobrar a otras partes relacionadas y asociadas</t>
  </si>
  <si>
    <t>Otras cuentas por cobrar</t>
  </si>
  <si>
    <t>Subvenciones del Estado</t>
  </si>
  <si>
    <t>Fusiones</t>
  </si>
  <si>
    <t>Adquisición de establecimiento de comercio</t>
  </si>
  <si>
    <t>Escisiones</t>
  </si>
  <si>
    <t>Compra de acciones</t>
  </si>
  <si>
    <t>Animales consumibles medidos al costo</t>
  </si>
  <si>
    <t>Animales consumibles medidos al valor razonable menos costos de venta</t>
  </si>
  <si>
    <t>Deterioro acumulado animales consumibles medidos al costo</t>
  </si>
  <si>
    <t>Cultivos consumibles medidos al costo</t>
  </si>
  <si>
    <t>Deterioro acumulado cultivos consumibles medidos al costo</t>
  </si>
  <si>
    <t>Cultivos consumibles medidos al valor razonable menos costos de venta</t>
  </si>
  <si>
    <t>Plantas productoras y cultivos consumibles</t>
  </si>
  <si>
    <t>Post empleo</t>
  </si>
  <si>
    <t>Capital pagado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</si>
  <si>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</si>
  <si>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</si>
  <si>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</si>
  <si>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</si>
  <si>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</si>
  <si>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12=6+10+11</t>
  </si>
  <si>
    <t>REPORTE DE CONCILIACION FISCAL                                                                                                  ANEXO FORMULARIO 110</t>
  </si>
  <si>
    <t>Dividendos cobrados en el periodo gravable</t>
  </si>
  <si>
    <t>Retiros para consumo y publicidad, propaganda y promoción</t>
  </si>
  <si>
    <t>Dividendos o participaciones gravados decretados en el periodo</t>
  </si>
  <si>
    <t>Dividendos o participaciones no gravados decretados en el periodo</t>
  </si>
  <si>
    <t>Dividendos o participaciones gravados efectivamente pagados o exigibles en el periodo</t>
  </si>
  <si>
    <t>Dividendos o participaciones no gravados efectivamente pagados o exigibles en el periodo</t>
  </si>
  <si>
    <t>DATOS INFORMATIVOS</t>
  </si>
  <si>
    <t>42. Contrato de estabilidad jurídica</t>
  </si>
  <si>
    <t>Saldo impuesto diferido
a 31 -DIC vigencia  anterior</t>
  </si>
  <si>
    <t>39. Costo de los inventarios establecidos por el sistema de juego de inventarios</t>
  </si>
  <si>
    <t>40. Costo de los inventarios establecido simultáneamente por el juego de inventarios y por el sistema de inventario permanente</t>
  </si>
  <si>
    <t>Del costo</t>
  </si>
  <si>
    <t xml:space="preserve">Del costo  </t>
  </si>
  <si>
    <t xml:space="preserve">Costo  </t>
  </si>
  <si>
    <t xml:space="preserve">Costo </t>
  </si>
  <si>
    <t xml:space="preserve">Por Costo </t>
  </si>
  <si>
    <t>997. Fecha efectiva de la transacción</t>
  </si>
  <si>
    <t>Base contable</t>
  </si>
  <si>
    <t>Ingresos fiscales por fidelización de clientes, sin devengo contable</t>
  </si>
  <si>
    <t>Valor total, incluyendo arrendamiento financiero o leasing</t>
  </si>
  <si>
    <t>Valor de activos adquiridos mediante arrendamiento financiero o Leasing</t>
  </si>
  <si>
    <t>Valor total, incluyendo arrendamiento financiero o leasing financiero</t>
  </si>
  <si>
    <t>Dividendos o participaciones pagados o exigibles en el periodo, con cargo a utilidades del mismo período</t>
  </si>
  <si>
    <t>Costos de transacción</t>
  </si>
  <si>
    <t>Gastos sin soporte</t>
  </si>
  <si>
    <t>Efecto de conversión (Por moneda funcional diferente al peso colombiano)</t>
  </si>
  <si>
    <t>43. Moneda funcional diferente al peso colombiano</t>
  </si>
  <si>
    <t>Efectivo restringido</t>
  </si>
  <si>
    <t>Pasivo para ejecución de excedentes - Regimen Tributario Especial</t>
  </si>
  <si>
    <t>Asignaciones permanentes - Régimen Tributario Especial</t>
  </si>
  <si>
    <t xml:space="preserve">EFECTO DE CONVERSION </t>
  </si>
  <si>
    <t>Perdida</t>
  </si>
  <si>
    <t>EFECTO DE CONVERSION</t>
  </si>
  <si>
    <t>GANANCIA O PÉRDIDA ANTES DE IMPUESTO A LA RENTA / RENTA LIQUIDA - EXCEDENTE NETO</t>
  </si>
  <si>
    <t>Autorretenciones</t>
  </si>
  <si>
    <t>Por ventas</t>
  </si>
  <si>
    <t>Por rendimientos financieros</t>
  </si>
  <si>
    <t>Por otros conceptos</t>
  </si>
  <si>
    <t>Otras retenciones</t>
  </si>
  <si>
    <t>Por honorarios y comisiones</t>
  </si>
  <si>
    <t>Por dividendos y participaciones</t>
  </si>
  <si>
    <t>Sanciones</t>
  </si>
  <si>
    <t>Total retenciones año gravable que declara</t>
  </si>
  <si>
    <t>89. No. Identificación Signatario</t>
  </si>
  <si>
    <t>90. DV</t>
  </si>
  <si>
    <t>Firma del Declarante o de quien lo representa</t>
  </si>
  <si>
    <t>981. Cód. Representación</t>
  </si>
  <si>
    <t>982. Código contador o Revisor Fiscal</t>
  </si>
  <si>
    <t>Anticipo renta por el año gravable siguiente</t>
  </si>
  <si>
    <t>Total autorretenciones</t>
  </si>
  <si>
    <t>Total otras retenciones</t>
  </si>
  <si>
    <t>Anticipo sobretasa liquidado año gravable anterior</t>
  </si>
  <si>
    <t>Saldo a favor año gravable anterior sin solicitud de devolución o compensación</t>
  </si>
  <si>
    <t>Anticipo renta liquidado año anterior</t>
  </si>
  <si>
    <t>Descuento efectivo Inversión Obras por Impuestos (Modalidad de pago 2)</t>
  </si>
  <si>
    <t>Valor inversión Obras por Impuestos hasta del 50% del valor del impuesto a cargo (Modalidad de pago 1)</t>
  </si>
  <si>
    <t>Inversiones e instrumentos financieros derivados (valor neto)</t>
  </si>
  <si>
    <t>Inversiones e instrumentos financieros derivados (valor bruto)</t>
  </si>
  <si>
    <t>Utilidades o excedentes acumulados susceptibles de distribución en calidad de gravados</t>
  </si>
  <si>
    <t>Utilidades o excedentes acumulados susceptibles de distribución a título de no constitutivo de renta ni gananacia ocasional</t>
  </si>
  <si>
    <t>AÑO</t>
  </si>
  <si>
    <t>983, No. Tarjeta profesional</t>
  </si>
  <si>
    <t>38. Obligado a aplicar sistemas especiales de valoración de inversiones</t>
  </si>
  <si>
    <t>Instrumentos de deuda o patrimonio al valor razonable con cambios en el ORI</t>
  </si>
  <si>
    <t>Otro sistema de determinación del costo de ventas</t>
  </si>
  <si>
    <t>Impuestos distintos al impuesto de renta y complementarios</t>
  </si>
  <si>
    <t>Deducciones especiales por inversiones o en adquisición de activos (contrato de estabilidad jurídica)</t>
  </si>
  <si>
    <t>Diferencias permanentes que disminuyen la Renta Líquida (-)</t>
  </si>
  <si>
    <t>Diferencias permanentes que aumentan la Renta Líquida (+)</t>
  </si>
  <si>
    <t>Monto que supera el límite permitido para atenciones a clientes, proveedores y empleados</t>
  </si>
  <si>
    <t>Firma Contador o Revisor Fiscal     994. Con salvedades</t>
  </si>
  <si>
    <t>996. Espacio para el numero interno de la DIAN</t>
  </si>
  <si>
    <t>Enanjeación o cesión de derechos</t>
  </si>
  <si>
    <t>Enajenación o arrendamiento de inmuebles</t>
  </si>
  <si>
    <t>Efecto de conversión</t>
  </si>
  <si>
    <t>Sobre renta líquida / presuntiva del período</t>
  </si>
  <si>
    <t>Pérdidas fiscales y/o excesos de renta presuntiva</t>
  </si>
  <si>
    <t>Beneficios a Empleados</t>
  </si>
  <si>
    <t>Arrendamiento Financiero</t>
  </si>
  <si>
    <t>Descuento por impuestos pagados en el exterior por ganancias ocasionales</t>
  </si>
  <si>
    <t>2. Activos por créditos tributarios (saldos a favor e Impuestos pagados en el exterior)</t>
  </si>
  <si>
    <t>3. Detalle de compensación de pérdidas fiscales</t>
  </si>
  <si>
    <t>Datos Informativos:                                                                                             Valor activos adquiridos mediante arrendamiento financiero</t>
  </si>
  <si>
    <t>4. Detalle de compensación por exceso de renta presuntiva</t>
  </si>
  <si>
    <t>VALOR FISCAL
Diligenciable</t>
  </si>
  <si>
    <t>CUENTA</t>
  </si>
  <si>
    <t xml:space="preserve">NOMBRE </t>
  </si>
  <si>
    <t>NOMBRE F2516</t>
  </si>
  <si>
    <t>RENGLÓN F2516</t>
  </si>
  <si>
    <t>1105</t>
  </si>
  <si>
    <t>CLASIFICACIÓN</t>
  </si>
  <si>
    <t xml:space="preserve">4135                </t>
  </si>
  <si>
    <t>ESTADO DE SITUACIÓN FINANCIERA</t>
  </si>
  <si>
    <t>ESTADO DE RESULTADO INTEGRAL</t>
  </si>
  <si>
    <t>ORI</t>
  </si>
  <si>
    <t>DATOS INFORMATIVOS ERI</t>
  </si>
  <si>
    <t>DATOS INFORMATIVOS ESF</t>
  </si>
  <si>
    <t>1110</t>
  </si>
  <si>
    <t>RENGLÓN</t>
  </si>
  <si>
    <t>1405</t>
  </si>
  <si>
    <t>5305</t>
  </si>
  <si>
    <t>CUADRAJE ESTADO DE SITUACIÓN FINANCIERA</t>
  </si>
  <si>
    <t>CUADRAJE RENTA LÍQUIDA</t>
  </si>
  <si>
    <t>Diferencia</t>
  </si>
  <si>
    <t>Activo Impuesto diferido</t>
  </si>
  <si>
    <t>Pasivo Impuesto diferido</t>
  </si>
  <si>
    <t xml:space="preserve">Renta líquida 1 Parte </t>
  </si>
  <si>
    <t>Gasto impuesto diferido</t>
  </si>
  <si>
    <t>Renta líquida clasificación diferencias</t>
  </si>
  <si>
    <t>Total PPYE</t>
  </si>
  <si>
    <t>Total Propiedades de Inversión</t>
  </si>
  <si>
    <t>Total ANCMV</t>
  </si>
  <si>
    <t xml:space="preserve">Intangibles </t>
  </si>
  <si>
    <t>Ingresar el balance contable al nivel de detalle deseado en la hoja "BP CONTABLE"</t>
  </si>
  <si>
    <t>Arrastrar las fórmulas de clasificación y renglón de las columnas D y E de la misma hoja</t>
  </si>
  <si>
    <t>Ubicar los códigos de cuentas en la hoja "RENGLON VS CUENTAS" Según se requiere. Si un mismo renglón se alimenta de varias cuentas, deberán ingresarse tantas líneas como sea necesario. Es importante que el formato de los códigos de cuentas sea el mismo del BP CONTABLE</t>
  </si>
  <si>
    <t>Diligenciar en las hojas ESF y ERI la columna VALOR FISCAL Diligenciable para que se pueda alimentar mayor valor y menor valor</t>
  </si>
  <si>
    <t>Diligenciar la segunda parte de clasificación de diferencias pendiente por realizar</t>
  </si>
  <si>
    <t>Diligenciar el resto del formato manualmente</t>
  </si>
  <si>
    <t>Verificar algunos cruces que se encuentran en la hoja "CUADRAJE"</t>
  </si>
  <si>
    <t>4. Número de formulario</t>
  </si>
  <si>
    <t>Datos del declarante</t>
  </si>
  <si>
    <t>5. Número de Identificación Tributaria (NIT)</t>
  </si>
  <si>
    <t>6. DV</t>
  </si>
  <si>
    <t>7. Primer apellido</t>
  </si>
  <si>
    <t xml:space="preserve">8. Segundo apellido </t>
  </si>
  <si>
    <t>9. Primer nombre</t>
  </si>
  <si>
    <t xml:space="preserve">10. Otros nombres </t>
  </si>
  <si>
    <t>11. Razón social</t>
  </si>
  <si>
    <t>12. Cód. Dirección Seccional</t>
  </si>
  <si>
    <t>24. Actividad económica</t>
  </si>
  <si>
    <r>
      <rPr>
        <b/>
        <sz val="10"/>
        <color indexed="8"/>
        <rFont val="Arial"/>
        <family val="2"/>
      </rPr>
      <t>Si es una corrección indique:</t>
    </r>
    <r>
      <rPr>
        <sz val="10"/>
        <color indexed="8"/>
        <rFont val="Arial"/>
        <family val="2"/>
      </rPr>
      <t xml:space="preserve">   25.  Cód.</t>
    </r>
  </si>
  <si>
    <t>26. No. Formulario anterior</t>
  </si>
  <si>
    <t>Efectivo y equivalentes de efectivo</t>
  </si>
  <si>
    <t>Rentas gravables</t>
  </si>
  <si>
    <t>Cuentas, documentos y arrendamientos financieros por cobrar</t>
  </si>
  <si>
    <t>Ganancias 
ocasionales</t>
  </si>
  <si>
    <t>Ingresos por ganancias ocasionales</t>
  </si>
  <si>
    <t>Propiedades, planta y Equipo, propiedades de inversión y ANCMV</t>
  </si>
  <si>
    <t>Costos por ganancias ocasionales</t>
  </si>
  <si>
    <t>Ganancias ocasionales no gravadas y exentas</t>
  </si>
  <si>
    <t>Ingresos brutos de actividades ordinarias</t>
  </si>
  <si>
    <t>Ingresos financieros</t>
  </si>
  <si>
    <t>Devoluciones, rebajas y descuentos en ventas</t>
  </si>
  <si>
    <t>Gastos de administración</t>
  </si>
  <si>
    <t>Gastos financieros</t>
  </si>
  <si>
    <t>Otros gastos y deduciones</t>
  </si>
  <si>
    <t>ESAL (R.T.E.)</t>
  </si>
  <si>
    <t>Inversiones efectuadas en el año</t>
  </si>
  <si>
    <t>Inversiones liquidadas de periodos gravables anteriores</t>
  </si>
  <si>
    <t>Renta</t>
  </si>
  <si>
    <t>Renta líquida pasiva-ECE sin residencia fiscal en Colombia</t>
  </si>
  <si>
    <t>Renta Presuntiva</t>
  </si>
  <si>
    <t>Renta exenta</t>
  </si>
  <si>
    <t>997. Espacio exclusivo para el sello 
de la entidad recaudadora</t>
  </si>
  <si>
    <t>Firma del declarante o de quien lo representa</t>
  </si>
  <si>
    <t>980. Pago total</t>
  </si>
  <si>
    <t>$</t>
  </si>
  <si>
    <t>996. Espacio para el número interno de la Dian / Adhesivo</t>
  </si>
  <si>
    <t>982. Código Contador o Revisor Fiscal</t>
  </si>
  <si>
    <t>Firma del Contador o Revisor Fiscal.</t>
  </si>
  <si>
    <t>994. Con salvedades</t>
  </si>
  <si>
    <t>983. No. Tarjeta profesional</t>
  </si>
  <si>
    <t>4175</t>
  </si>
  <si>
    <t>CONCEPTO DIFERENCIA 1</t>
  </si>
  <si>
    <t>VALOR</t>
  </si>
  <si>
    <t>CONCEPTO DIFERENCIA 2</t>
  </si>
  <si>
    <t>ANEXO</t>
  </si>
  <si>
    <t>Exceso de renta presuntiva y pérdidas fiscales, efecto reajustes</t>
  </si>
  <si>
    <t>Renta presuntiva</t>
  </si>
  <si>
    <t>Relación de pagos a independientes y aportes a la seguridad social</t>
  </si>
  <si>
    <t>Control de RUT al RS</t>
  </si>
  <si>
    <t>Conciliación parafiscales</t>
  </si>
  <si>
    <t>Gastos en el exterior</t>
  </si>
  <si>
    <t>Compensación de pérdidas líquidas de años anteriores</t>
  </si>
  <si>
    <t>Deterioro de cartera</t>
  </si>
  <si>
    <t>Industria y comercio</t>
  </si>
  <si>
    <t>Descuento comercial condicionado</t>
  </si>
  <si>
    <t>Anexo intangibles</t>
  </si>
  <si>
    <t>Anexo PPYE</t>
  </si>
  <si>
    <t>Retenciones que nos practicaron</t>
  </si>
  <si>
    <t>Forward</t>
  </si>
  <si>
    <t>Interés presuntivo cxc socios</t>
  </si>
  <si>
    <t>Venta de activos fijos</t>
  </si>
  <si>
    <t>GMF</t>
  </si>
  <si>
    <t>Contratos de colaboración empresarial</t>
  </si>
  <si>
    <t>Límite pagos en efectivo</t>
  </si>
  <si>
    <t>Conciliación tasa efectiva</t>
  </si>
  <si>
    <t>Anexo arrendamientos NIIF 16</t>
  </si>
  <si>
    <t>Costo fiscal acciones</t>
  </si>
  <si>
    <t>Conciliación ingresos RENTA- IVA- ICA</t>
  </si>
  <si>
    <t>Cálculo utilidad no gravada</t>
  </si>
  <si>
    <t>Valores con clasificación de diferencias</t>
  </si>
  <si>
    <t>Ingresar el balance fiscal al nivel de detalle deseado en la hoja "BP FISCAL"</t>
  </si>
  <si>
    <t>Costos prestadores de servicios</t>
  </si>
  <si>
    <t>Reserva matemática y/o técnica y otros pasivos exclusivos en compañías de seguros</t>
  </si>
  <si>
    <t>Saldo crédito Inversión suplementaria</t>
  </si>
  <si>
    <t>Saldo débito Inversión suplementaria</t>
  </si>
  <si>
    <t>Ajuste positivo por efecto de conversión</t>
  </si>
  <si>
    <t>Ajuste negativo por efecto de conversión</t>
  </si>
  <si>
    <t>VALOR CONTABLE
(VAL1)</t>
  </si>
  <si>
    <t>VALOR FISCAL
(VAL5)</t>
  </si>
  <si>
    <t>Menor costo- ajuste Precios de Transferencia</t>
  </si>
  <si>
    <t>GANANCIA O PÉRDIDA ANTES DE IMPUESTO A LA RENTA (Incluyendo dividendos)</t>
  </si>
  <si>
    <t>Ajuste por atribución de rentas establecimientos permanentes y sucursales</t>
  </si>
  <si>
    <t>RENTA LÍQUIDA ORDINARIA DEL EJERCICIO (incluyendo dividendos)</t>
  </si>
  <si>
    <t>o, PÉRDIDA LÍQUIDA DEL EJERCICIO (incluyendo dividendos)</t>
  </si>
  <si>
    <t>AJUSTES PARA LIQUIDACIÓN</t>
  </si>
  <si>
    <t>ESAL 
(R.T.E.)</t>
  </si>
  <si>
    <t>Valores inversiones realizadas en el periodo</t>
  </si>
  <si>
    <t>Valores inversiones liquidadas en el periodo</t>
  </si>
  <si>
    <t>RENTA LÍQUIDA PASIVA</t>
  </si>
  <si>
    <t>Excedentes no reinvertidos</t>
  </si>
  <si>
    <t>Asignaciones permanentes no ejecutadas</t>
  </si>
  <si>
    <t>Inversiones liquidadas y no reinvertidas</t>
  </si>
  <si>
    <t>IMPUESTO SOBRE LA RENTA LÍQUIDA GRAVABLE</t>
  </si>
  <si>
    <t xml:space="preserve"> impuesto corriente</t>
  </si>
  <si>
    <t>Gasto por ajustes respecto a periodos anteriores</t>
  </si>
  <si>
    <t>Ingreso por ajustes rspecto a periodos anteriores</t>
  </si>
  <si>
    <t>Costos y deducciones no procedentes-Actividad meritoria (Regimen Tributario Especial)</t>
  </si>
  <si>
    <t>costos prestdores de servicios</t>
  </si>
  <si>
    <t>Reserva matematica y/o tecnica y otros pasivos exclusivos en compañias de seguros</t>
  </si>
  <si>
    <t>Saldo crédito inversion suplementaria</t>
  </si>
  <si>
    <t>Saldo débito inversion suplementaria</t>
  </si>
  <si>
    <t>Menor gasto o deduccion- Ajuste precios de transferencia</t>
  </si>
  <si>
    <t>Ingreso ajustes respecto a periodos anteriores</t>
  </si>
  <si>
    <t>Impuestos asumidos del exterior-convenios o tratados</t>
  </si>
  <si>
    <t>Menor gasto o deducción - Ajuste precios de transferencia</t>
  </si>
  <si>
    <t>Impuestos asumidos en el exterior- convenios o tratados</t>
  </si>
  <si>
    <t>Ajustes al valor facturado( descuentos, notas)</t>
  </si>
  <si>
    <t>Saldo al inicio del período
(Val1)</t>
  </si>
  <si>
    <t>Registrado como ingreso contable en el período
(Val 2)</t>
  </si>
  <si>
    <t>Generado en el período
(Val 3)</t>
  </si>
  <si>
    <t>Saldo al final del período
(Val 4)</t>
  </si>
  <si>
    <t>Devengada como ingreso en períodos anteriores
(Val 5)</t>
  </si>
  <si>
    <t>Devengada como ingresos del periodo
(Val 6)</t>
  </si>
  <si>
    <t>Registrada como pasivo por ingreso diferido
(Val 7)</t>
  </si>
  <si>
    <t>Solo facturado      (No ha generado ingreso ni pasivo diferido)
(Val 8)</t>
  </si>
  <si>
    <t>Valor total
(Val 9)</t>
  </si>
  <si>
    <t>Sin facturar
(Val 10)</t>
  </si>
  <si>
    <t>Facturado períodos anteriores
(Val 11)</t>
  </si>
  <si>
    <t>Valor total
(Val 12)</t>
  </si>
  <si>
    <t>Menor costo- Ajuste por Precios de Transferencia</t>
  </si>
  <si>
    <t>Menor gasto o deducción- Ajuste Precios de Transferencia</t>
  </si>
  <si>
    <t>29. Tarifas:</t>
  </si>
  <si>
    <t>Otra</t>
  </si>
  <si>
    <t>VALOR CONTABLE 
(Val 1)</t>
  </si>
  <si>
    <t>EFECTO DE CONVERSION                                                (Moneda Funcional Diferente al Peso Colombiano)
(Val 2)</t>
  </si>
  <si>
    <t>MENOR VALOR FISCAL (por reconocimiento, exenciones, etc.)
(Val 3)</t>
  </si>
  <si>
    <t>MAYOR VALOR FISCAL (por reconocimiento, exenciones, etc.)
(Val 4)</t>
  </si>
  <si>
    <t>VALOR FISCAL
(Val 5)</t>
  </si>
  <si>
    <t>Renta líquida por tarifa</t>
  </si>
  <si>
    <t>Tarifa del 0%</t>
  </si>
  <si>
    <t>Tarifa del 9%</t>
  </si>
  <si>
    <t>Tarifa del 15%</t>
  </si>
  <si>
    <t>Tarifa del 20%</t>
  </si>
  <si>
    <t>Tarifa del 24%</t>
  </si>
  <si>
    <t>130505</t>
  </si>
  <si>
    <t>1380</t>
  </si>
  <si>
    <t>1805</t>
  </si>
  <si>
    <t>1504</t>
  </si>
  <si>
    <t>1365</t>
  </si>
  <si>
    <t>1370</t>
  </si>
  <si>
    <t>1390</t>
  </si>
  <si>
    <t>130590</t>
  </si>
  <si>
    <t>1410</t>
  </si>
  <si>
    <t>1415</t>
  </si>
  <si>
    <t>1420</t>
  </si>
  <si>
    <t>1440</t>
  </si>
  <si>
    <t>1465</t>
  </si>
  <si>
    <t>1455</t>
  </si>
  <si>
    <t>1499</t>
  </si>
  <si>
    <t>135515</t>
  </si>
  <si>
    <t>135520</t>
  </si>
  <si>
    <t>1508</t>
  </si>
  <si>
    <t>edificios</t>
  </si>
  <si>
    <t>otros PPYE</t>
  </si>
  <si>
    <t>1516</t>
  </si>
  <si>
    <t>1512</t>
  </si>
  <si>
    <t>1520</t>
  </si>
  <si>
    <t>1524</t>
  </si>
  <si>
    <t>1528</t>
  </si>
  <si>
    <t>1532</t>
  </si>
  <si>
    <t>1536</t>
  </si>
  <si>
    <t>1544</t>
  </si>
  <si>
    <t>1548</t>
  </si>
  <si>
    <t>1552</t>
  </si>
  <si>
    <t>1556</t>
  </si>
  <si>
    <t>1560</t>
  </si>
  <si>
    <t>1562</t>
  </si>
  <si>
    <t>Arrendamiento financiero</t>
  </si>
  <si>
    <t>Marcas</t>
  </si>
  <si>
    <t>Otros intangibles</t>
  </si>
  <si>
    <t>1610</t>
  </si>
  <si>
    <t>1635</t>
  </si>
  <si>
    <t>1620</t>
  </si>
  <si>
    <t>1625</t>
  </si>
  <si>
    <t>1630</t>
  </si>
  <si>
    <t>1698</t>
  </si>
  <si>
    <t>1699</t>
  </si>
  <si>
    <t>2105</t>
  </si>
  <si>
    <t>2110</t>
  </si>
  <si>
    <t>2205</t>
  </si>
  <si>
    <t>2210</t>
  </si>
  <si>
    <t>2355</t>
  </si>
  <si>
    <t>2380</t>
  </si>
  <si>
    <t>240405</t>
  </si>
  <si>
    <t>2408</t>
  </si>
  <si>
    <t>2805</t>
  </si>
  <si>
    <t>31</t>
  </si>
  <si>
    <t>7</t>
  </si>
  <si>
    <t>5105</t>
  </si>
  <si>
    <t>5115</t>
  </si>
  <si>
    <t>5120</t>
  </si>
  <si>
    <t>5125</t>
  </si>
  <si>
    <t>5110</t>
  </si>
  <si>
    <t>5130</t>
  </si>
  <si>
    <t>Regalía</t>
  </si>
  <si>
    <t>5135</t>
  </si>
  <si>
    <t>5140</t>
  </si>
  <si>
    <t>5145</t>
  </si>
  <si>
    <t>5195</t>
  </si>
  <si>
    <t>5160</t>
  </si>
  <si>
    <t>5260</t>
  </si>
  <si>
    <t>5205</t>
  </si>
  <si>
    <t>5215</t>
  </si>
  <si>
    <t>5220</t>
  </si>
  <si>
    <t>5225</t>
  </si>
  <si>
    <t>5210</t>
  </si>
  <si>
    <t>5230</t>
  </si>
  <si>
    <t>5235</t>
  </si>
  <si>
    <t>5240</t>
  </si>
  <si>
    <t>5245</t>
  </si>
  <si>
    <t>5295</t>
  </si>
  <si>
    <t>5395</t>
  </si>
  <si>
    <t>Retención en la fuente trasladable(art. 242-1 E.T.)</t>
  </si>
  <si>
    <t>Contribuciones a educación de los empleados</t>
  </si>
  <si>
    <t>Renta por recuperación de deducciones</t>
  </si>
  <si>
    <t>Sobretasa instituciones financieras</t>
  </si>
  <si>
    <t>Liquidacuión privada</t>
  </si>
  <si>
    <t>Recuperación de deducciones (valor fiscal)</t>
  </si>
  <si>
    <t>NUM</t>
  </si>
  <si>
    <t>Rentas Pasivas - ECE sin residencia fiscal en Colombia</t>
  </si>
  <si>
    <t>RENTA LÍQUIDA POR RECUPERACIÓN DE DEDUCCIONES</t>
  </si>
  <si>
    <t>Anticipo sobretasa instituciones financieras año gravable anterior</t>
  </si>
  <si>
    <t>Anticipo sobretasa instituciones financieras año gravable siguiente</t>
  </si>
  <si>
    <t>1115</t>
  </si>
  <si>
    <t>1220</t>
  </si>
  <si>
    <t>1310</t>
  </si>
  <si>
    <t>1345</t>
  </si>
  <si>
    <t>15400501</t>
  </si>
  <si>
    <t>15400504</t>
  </si>
  <si>
    <t>19150501</t>
  </si>
  <si>
    <t>19150502</t>
  </si>
  <si>
    <t>2365</t>
  </si>
  <si>
    <t>2367</t>
  </si>
  <si>
    <t>2370</t>
  </si>
  <si>
    <t>2510</t>
  </si>
  <si>
    <t>2515</t>
  </si>
  <si>
    <t>2705</t>
  </si>
  <si>
    <t>3305</t>
  </si>
  <si>
    <t>3315</t>
  </si>
  <si>
    <t>3605</t>
  </si>
  <si>
    <t>3815</t>
  </si>
  <si>
    <t>4210</t>
  </si>
  <si>
    <t>4215</t>
  </si>
  <si>
    <t>4220</t>
  </si>
  <si>
    <t>4240</t>
  </si>
  <si>
    <t>5310</t>
  </si>
  <si>
    <t>5320</t>
  </si>
  <si>
    <t>5405</t>
  </si>
  <si>
    <t>5410</t>
  </si>
  <si>
    <t>5415</t>
  </si>
  <si>
    <t>Instrumentos finanacieros, diferente a inversiones en subsidiarias, asociadas y/o negocios conjuntos</t>
  </si>
  <si>
    <t>44. Mega inversiones</t>
  </si>
  <si>
    <t>45. Empresa de economía naranja</t>
  </si>
  <si>
    <t>46. Compañía Holding Colombiana</t>
  </si>
  <si>
    <t>47. Zona Económica y Social Empresarial</t>
  </si>
  <si>
    <t>RENTAS LÍQUIDAS GRAVABLES (incluye unicamente dividendos sociedades nacionales a tarifa general</t>
  </si>
  <si>
    <t>Descuento IVA activos reales productivos</t>
  </si>
  <si>
    <t>Declaración de Renta y Complementario o de Ingresos y Patrimonio
para Personas Jurídicas y Asimiladas y Personas Naturales y Asimiladas
no Residentes y Suce siones Ilíquidas de Causantes no Residentes</t>
  </si>
  <si>
    <t>135521</t>
  </si>
  <si>
    <r>
      <t xml:space="preserve">EFECTO DE CONVERSION                                               </t>
    </r>
    <r>
      <rPr>
        <sz val="11"/>
        <color theme="0"/>
        <rFont val="Calibri"/>
        <family val="2"/>
        <scheme val="minor"/>
      </rPr>
      <t xml:space="preserve"> (Moneda Funcional Diferente al Peso Colombiano)</t>
    </r>
    <r>
      <rPr>
        <b/>
        <sz val="12"/>
        <color theme="0"/>
        <rFont val="Arial"/>
        <family val="2"/>
      </rPr>
      <t xml:space="preserve">
(VAL2)</t>
    </r>
  </si>
  <si>
    <r>
      <t xml:space="preserve">MENOR VALOR FISCAL </t>
    </r>
    <r>
      <rPr>
        <sz val="9"/>
        <color theme="0"/>
        <rFont val="Calibri"/>
        <family val="2"/>
        <scheme val="minor"/>
      </rPr>
      <t xml:space="preserve">(por reconocimiento, exenciones, limitaciones, etc.)
</t>
    </r>
    <r>
      <rPr>
        <b/>
        <sz val="9"/>
        <color theme="0"/>
        <rFont val="Calibri"/>
        <family val="2"/>
        <scheme val="minor"/>
      </rPr>
      <t>(VAL3)</t>
    </r>
  </si>
  <si>
    <r>
      <t xml:space="preserve">MAYOR VALOR FISCAL </t>
    </r>
    <r>
      <rPr>
        <sz val="9"/>
        <color theme="0"/>
        <rFont val="Calibri"/>
        <family val="2"/>
        <scheme val="minor"/>
      </rPr>
      <t xml:space="preserve">(por reconocimiento, recuperaciones, deducciones, etc.)
</t>
    </r>
    <r>
      <rPr>
        <b/>
        <sz val="9"/>
        <color theme="0"/>
        <rFont val="Calibri"/>
        <family val="2"/>
        <scheme val="minor"/>
      </rPr>
      <t>(VAL4)</t>
    </r>
  </si>
  <si>
    <t>Dividendos y/o participaciones NO constitutivos de renta ni ganancia ocasional (incluye capitalizaciones no gravadas)</t>
  </si>
  <si>
    <t>Dividendos o participaciones distribuida por entidades no residentes en Colombia a una CHC y prima en colocación de acciones</t>
  </si>
  <si>
    <t>Dividendos y/o participaciones gravadas a la tarifa general provenientes de sociedades y entidades extranjeras o de sociedades nacionales.</t>
  </si>
  <si>
    <t>Dividendos y/o participaciones gravadas recibidas por personas naturales sin residencia fiscal (año 2016 y anteriores)</t>
  </si>
  <si>
    <t>Dividendos y/o participaciones gravadas recibidas por personas naturales sin residencia fiscal (año 2017 y siguientes)</t>
  </si>
  <si>
    <t>Dividendos y/o participaciones gravadas al 10%</t>
  </si>
  <si>
    <t>Dividendos y/o participaciones gravadas a tarifa general (EP y sociedades extranjeras- utilidades generadas a partir del año 2017)</t>
  </si>
  <si>
    <t>Dividendos y/o participaciones provenientes de proyectos calificados como megainversiones gravadas al 27%</t>
  </si>
  <si>
    <t>Calculo renta presuntiva</t>
  </si>
  <si>
    <t>Rentas deudores régimen Ley 1116 de 2006, Decretos 560 y 772 de 2020</t>
  </si>
  <si>
    <t>Impuesto de ganancia ocacional</t>
  </si>
  <si>
    <t>Credito fiscal para inversiones en proyectos de investigación, desarrollo tecnologico e innovación o vinculación de capital humano de alto nivel</t>
  </si>
  <si>
    <t>Utilización perdidas fiscales acumuladas (Inc. 2, Art 15 Decretos  772 de 2020)</t>
  </si>
  <si>
    <t>Renta líquida</t>
  </si>
  <si>
    <t>Subcapitalización/Certificados</t>
  </si>
  <si>
    <t>Límite de pagos factura electrónica</t>
  </si>
  <si>
    <t>29. Fracción año gravable  (Marque "X")</t>
  </si>
  <si>
    <t>30. Renuncio a pertencer al Régimen Tributario especial (Marque X)</t>
  </si>
  <si>
    <t>31.Vinculado al pago de obras por impuestos (Marque "X")</t>
  </si>
  <si>
    <t>32. Perdidas fiscales acumuladas años anteriores, sin compemsar.</t>
  </si>
  <si>
    <t>33. Total costos y gastos de nómina</t>
  </si>
  <si>
    <t>34.Aportes al sistema de seguridad social</t>
  </si>
  <si>
    <t>35. Aportes al SENA,ICBF, Cajas compensación</t>
  </si>
  <si>
    <t>Total patrimonio bruto (sume 36 a 43)</t>
  </si>
  <si>
    <t>Total patrimonio líquido (44-45)</t>
  </si>
  <si>
    <t xml:space="preserve">Dividendos y/o participaciones no constitutivos de renta ni ganancia ocasional (incluye capitalizaciones no gravadas) </t>
  </si>
  <si>
    <t>Dividendos y/o participaciones distribuidos por entidades no residentes en Colombia a una CHC y prima en colocación de acción.</t>
  </si>
  <si>
    <r>
      <t xml:space="preserve">Total ingresos brutos </t>
    </r>
    <r>
      <rPr>
        <sz val="10"/>
        <rFont val="Arial"/>
        <family val="2"/>
      </rPr>
      <t>(Sume 47 a 57)</t>
    </r>
    <r>
      <rPr>
        <b/>
        <sz val="10"/>
        <rFont val="Arial"/>
        <family val="2"/>
      </rPr>
      <t xml:space="preserve">                                                                                       </t>
    </r>
  </si>
  <si>
    <t>Total ingresos netos (58-59-60)</t>
  </si>
  <si>
    <t>Total costos y gastos deducibles (sume 62 a 66)</t>
  </si>
  <si>
    <t>Pérdida líquida del ejercicio  (51+52+53+54+55+56+67+68-61-69-70-71)</t>
  </si>
  <si>
    <t>Renta liquida (72-74)</t>
  </si>
  <si>
    <t xml:space="preserve">Ganancias ocasionales gravables </t>
  </si>
  <si>
    <t>Renta líquida gravada (al mayor valor entre 75 y 76 reste 77 y sume 78)</t>
  </si>
  <si>
    <t>edificis</t>
  </si>
  <si>
    <t>RENTA LÍQUIDA ORDINARIA DEL EJERCICIO - EXCEDENTE NETO (incluye DIVIDENDOS)</t>
  </si>
  <si>
    <t>PERDIDA LÍQUIDA  DEL EJERCICIO   (incluye dividendos)</t>
  </si>
  <si>
    <t>Renta líquida ordinaria del ejercicio  (61+69+70+71-52-53-54-55-56-67-68)</t>
  </si>
  <si>
    <t>Tarifa del 32%</t>
  </si>
  <si>
    <t>Impuestos sobre las rentas
 líquidas gravables</t>
  </si>
  <si>
    <t>Valor a adicionar (VAA)</t>
  </si>
  <si>
    <t>Sobre la renta líquida gravable</t>
  </si>
  <si>
    <t>Puntos adicionales a la tarifa de impuesto sobre la renta</t>
  </si>
  <si>
    <t>De dividendos y/o participaciones gravados a la tarifa del 10%año 2022 y 20% año 2023 (base casilla 54)</t>
  </si>
  <si>
    <t>De dividendos y/o participaciones gravadas a la tarifa del artículo 240 del ET (base casilla 55)</t>
  </si>
  <si>
    <t>De de dividendos y/o participaciones gravadas a la tarifa del 27% (base casilla 56)</t>
  </si>
  <si>
    <t>De dividendos y/o participaciones gravadas a la tarifa del artículo 240 E.T. (base casilla 53)</t>
  </si>
  <si>
    <t>De dividendos y/o participaciones gravadas a la tarifa del 33% (base casilla 53)</t>
  </si>
  <si>
    <t>Total impuesto sobre las rentas líquidas gravables (84+85+86+87+88+89+90)</t>
  </si>
  <si>
    <t>Impuesto neto de renta sin impuesto adicionado (91+92-93)</t>
  </si>
  <si>
    <t>Impuesto a adicionar (IA)</t>
  </si>
  <si>
    <t>Impuesto neto de renta con impuesto adicionado (94+95)</t>
  </si>
  <si>
    <t>Impuesto de ganancias ocasionales (casilla 83 por tarifa)</t>
  </si>
  <si>
    <t>Descuento por impuesto pagado en el exterior por ganancias ocasionales</t>
  </si>
  <si>
    <t>Total impuesto a cargo (96+97-98)</t>
  </si>
  <si>
    <t>Esta casilla es editable únicamente para aumentar el valor del impuesto neto de renta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</si>
</sst>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 #,##0_ ;_ * \-#,##0_ ;_ * &quot;-&quot;_ ;_ @_ "/>
    <numFmt numFmtId="165" formatCode="_ * #,##0.00_ ;_ * \-#,##0.00_ ;_ * &quot;-&quot;??_ ;_ @_ "/>
    <numFmt numFmtId="166" formatCode="_(* #,##0_);_(* \(#,##0\);_(* &quot;-&quot;_);_(@_)"/>
    <numFmt numFmtId="167" formatCode="_(* #,##0.00_);_(* \(#,##0.00\);_(* &quot;-&quot;??_);_(@_)"/>
    <numFmt numFmtId="168" formatCode="_(* #,##0_);_(* \(#,##0\);_(* &quot;-&quot;??_);_(@_)"/>
    <numFmt numFmtId="169" formatCode="0.0%"/>
    <numFmt numFmtId="170" formatCode="_ &quot;$&quot;\ * #,##0.00_ ;_ &quot;$&quot;\ * \-#,##0.00_ ;_ &quot;$&quot;\ * &quot;-&quot;??_ ;_ @_ "/>
    <numFmt numFmtId="171" formatCode="_ * #,##0_ ;_ * \-#,##0_ ;_ * &quot;-&quot;??_ ;_ @_ "/>
    <numFmt numFmtId="172" formatCode="#,##0;[Red]\(#,##0\)"/>
    <numFmt numFmtId="173" formatCode="###,###,###,###,##0.00"/>
    <numFmt numFmtId="174" formatCode="###,###,###,###,##0"/>
  </numFmts>
  <fonts count="124">
    <font>
      <sz val="11"/>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sz val="14"/>
      <color theme="1"/>
      <name val="Arial"/>
      <family val="2"/>
    </font>
    <font>
      <sz val="10"/>
      <name val="Arial"/>
      <family val="2"/>
    </font>
    <font>
      <sz val="11"/>
      <color rgb="FF000000"/>
      <name val="Calibri"/>
      <family val="2"/>
    </font>
    <font>
      <u/>
      <sz val="11"/>
      <color theme="10"/>
      <name val="Calibri"/>
      <family val="2"/>
    </font>
    <font>
      <b/>
      <sz val="22"/>
      <color theme="1"/>
      <name val="Arial"/>
      <family val="2"/>
    </font>
    <font>
      <b/>
      <sz val="11"/>
      <color theme="1"/>
      <name val="Calibri"/>
      <family val="2"/>
      <scheme val="minor"/>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sz val="11"/>
      <color rgb="FF000000"/>
      <name val="Calibri"/>
      <family val="2"/>
    </font>
    <font>
      <u/>
      <sz val="11"/>
      <color theme="10"/>
      <name val="Calibri"/>
      <family val="2"/>
    </font>
    <font>
      <sz val="11"/>
      <color theme="1"/>
      <name val="Arial"/>
      <family val="2"/>
    </font>
    <font>
      <b/>
      <sz val="11"/>
      <color rgb="FF000000"/>
      <name val="Calibri"/>
      <family val="2"/>
    </font>
    <font>
      <sz val="11"/>
      <color rgb="FF008000"/>
      <name val="Calibri"/>
      <family val="2"/>
    </font>
    <font>
      <b/>
      <sz val="28"/>
      <color rgb="FFFFFFFF"/>
      <name val="Arial Narrow"/>
      <family val="2"/>
    </font>
    <font>
      <b/>
      <sz val="6"/>
      <color rgb="FF000000"/>
      <name val="Arial"/>
      <family val="2"/>
    </font>
    <font>
      <b/>
      <sz val="8"/>
      <color indexed="8"/>
      <name val="Arial"/>
      <family val="2"/>
    </font>
    <font>
      <sz val="12"/>
      <color theme="0" tint="-0.249977111117893"/>
      <name val="Arial"/>
      <family val="2"/>
    </font>
    <font>
      <sz val="7"/>
      <color rgb="FF000000"/>
      <name val="Arial"/>
      <family val="2"/>
    </font>
    <font>
      <sz val="10"/>
      <color theme="1"/>
      <name val="Arial"/>
      <family val="2"/>
    </font>
    <font>
      <sz val="6"/>
      <color rgb="FF000000"/>
      <name val="Arial"/>
      <family val="2"/>
    </font>
    <font>
      <sz val="11"/>
      <color theme="1"/>
      <name val="Calibri"/>
      <family val="2"/>
      <scheme val="minor"/>
    </font>
    <font>
      <sz val="10"/>
      <color rgb="FF000000"/>
      <name val="Arial"/>
      <family val="2"/>
    </font>
    <font>
      <sz val="11"/>
      <color rgb="FF000000"/>
      <name val="Arial"/>
      <family val="2"/>
    </font>
    <font>
      <b/>
      <sz val="11"/>
      <color theme="1"/>
      <name val="Calibri"/>
      <family val="2"/>
      <scheme val="minor"/>
    </font>
    <font>
      <sz val="6"/>
      <color theme="1"/>
      <name val="Arial"/>
      <family val="2"/>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b/>
      <sz val="11"/>
      <color theme="1"/>
      <name val="Calibri"/>
      <family val="2"/>
      <scheme val="minor"/>
    </font>
    <font>
      <sz val="18"/>
      <color theme="1"/>
      <name val="Arial"/>
      <family val="2"/>
    </font>
    <font>
      <sz val="18"/>
      <color theme="1"/>
      <name val="Calibri"/>
      <family val="2"/>
      <scheme val="minor"/>
    </font>
    <font>
      <sz val="16"/>
      <color theme="1"/>
      <name val="Arial"/>
      <family val="2"/>
    </font>
    <font>
      <sz val="12"/>
      <color rgb="FFFF0000"/>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2"/>
      <color rgb="FF000000"/>
      <name val="Arial"/>
      <family val="2"/>
    </font>
    <font>
      <b/>
      <sz val="12"/>
      <color theme="0"/>
      <name val="Arial"/>
      <family val="2"/>
    </font>
    <font>
      <sz val="16"/>
      <color theme="1"/>
      <name val="Calibri"/>
      <family val="2"/>
      <scheme val="minor"/>
    </font>
    <font>
      <sz val="11"/>
      <color theme="1"/>
      <name val="Arial"/>
      <family val="2"/>
    </font>
    <font>
      <sz val="12"/>
      <color theme="1"/>
      <name val="Calibri"/>
      <family val="2"/>
      <scheme val="minor"/>
    </font>
    <font>
      <b/>
      <sz val="11"/>
      <color theme="1"/>
      <name val="Arial"/>
      <family val="2"/>
    </font>
    <font>
      <sz val="12"/>
      <color theme="0"/>
      <name val="Arial"/>
      <family val="2"/>
    </font>
    <font>
      <sz val="9"/>
      <color indexed="81"/>
      <name val="Tahoma"/>
      <family val="2"/>
    </font>
    <font>
      <sz val="12"/>
      <color theme="1"/>
      <name val="Arial"/>
      <family val="2"/>
    </font>
    <font>
      <b/>
      <sz val="24"/>
      <color theme="1"/>
      <name val="Arial"/>
      <family val="2"/>
    </font>
    <font>
      <sz val="11"/>
      <color theme="1"/>
      <name val="Calibri"/>
      <family val="2"/>
      <scheme val="minor"/>
    </font>
    <font>
      <sz val="14"/>
      <color theme="1"/>
      <name val="Arial"/>
      <family val="2"/>
    </font>
    <font>
      <b/>
      <sz val="12"/>
      <color theme="1"/>
      <name val="Arial"/>
      <family val="2"/>
    </font>
    <font>
      <sz val="11"/>
      <color theme="1"/>
      <name val="Arial"/>
      <family val="2"/>
    </font>
    <font>
      <b/>
      <sz val="11"/>
      <color theme="1"/>
      <name val="Arial"/>
      <family val="2"/>
    </font>
    <font>
      <b/>
      <sz val="16"/>
      <color theme="1"/>
      <name val="Arial"/>
      <family val="2"/>
    </font>
    <font>
      <b/>
      <sz val="11"/>
      <color theme="1"/>
      <name val="Calibri"/>
      <family val="2"/>
      <scheme val="minor"/>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color rgb="FFFF0000"/>
      <name val="Arial"/>
      <family val="2"/>
    </font>
    <font>
      <sz val="11"/>
      <name val="Arial"/>
      <family val="2"/>
    </font>
    <font>
      <b/>
      <sz val="12"/>
      <name val="Arial"/>
      <family val="2"/>
    </font>
    <font>
      <sz val="12"/>
      <name val="Arial"/>
      <family val="2"/>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b/>
      <sz val="12"/>
      <name val="Arial"/>
      <family val="2"/>
    </font>
    <font>
      <sz val="12"/>
      <name val="Arial"/>
      <family val="2"/>
    </font>
    <font>
      <b/>
      <sz val="11"/>
      <color theme="0"/>
      <name val="Calibri"/>
      <family val="2"/>
      <scheme val="minor"/>
    </font>
    <font>
      <sz val="11"/>
      <color rgb="FFFF0000"/>
      <name val="Calibri"/>
      <family val="2"/>
      <scheme val="minor"/>
    </font>
    <font>
      <sz val="10"/>
      <name val="Arial"/>
      <family val="2"/>
    </font>
    <font>
      <u/>
      <sz val="10"/>
      <color indexed="12"/>
      <name val="Arial"/>
      <family val="2"/>
    </font>
    <font>
      <b/>
      <sz val="10"/>
      <name val="Arial"/>
      <family val="2"/>
    </font>
    <font>
      <sz val="10"/>
      <color indexed="12"/>
      <name val="Arial"/>
      <family val="2"/>
    </font>
    <font>
      <b/>
      <sz val="10"/>
      <color indexed="12"/>
      <name val="Arial"/>
      <family val="2"/>
    </font>
    <font>
      <b/>
      <sz val="10"/>
      <color indexed="10"/>
      <name val="Arial"/>
      <family val="2"/>
    </font>
    <font>
      <b/>
      <sz val="10"/>
      <color indexed="48"/>
      <name val="Arial"/>
      <family val="2"/>
    </font>
    <font>
      <b/>
      <sz val="10"/>
      <color indexed="17"/>
      <name val="Arial"/>
      <family val="2"/>
    </font>
    <font>
      <sz val="45"/>
      <color indexed="9"/>
      <name val="Arial"/>
      <family val="2"/>
    </font>
    <font>
      <sz val="10"/>
      <color indexed="57"/>
      <name val="Arial"/>
      <family val="2"/>
    </font>
    <font>
      <sz val="10"/>
      <color indexed="9"/>
      <name val="Arial"/>
      <family val="2"/>
    </font>
    <font>
      <b/>
      <sz val="10"/>
      <color indexed="8"/>
      <name val="Arial"/>
      <family val="2"/>
    </font>
    <font>
      <sz val="8"/>
      <color indexed="8"/>
      <name val="Arial"/>
      <family val="2"/>
    </font>
    <font>
      <sz val="10"/>
      <color indexed="8"/>
      <name val="Arial"/>
      <family val="2"/>
    </font>
    <font>
      <sz val="9"/>
      <color indexed="8"/>
      <name val="Arial"/>
      <family val="2"/>
    </font>
    <font>
      <sz val="9"/>
      <name val="Arial"/>
      <family val="2"/>
    </font>
    <font>
      <sz val="10"/>
      <color indexed="17"/>
      <name val="Arial"/>
      <family val="2"/>
    </font>
    <font>
      <b/>
      <sz val="10"/>
      <color rgb="FF3366FF"/>
      <name val="Arial"/>
      <family val="2"/>
    </font>
    <font>
      <b/>
      <sz val="12"/>
      <color theme="1"/>
      <name val="Calibri"/>
      <family val="2"/>
      <scheme val="minor"/>
    </font>
    <font>
      <sz val="11"/>
      <name val="Calibri"/>
      <family val="2"/>
      <scheme val="minor"/>
    </font>
    <font>
      <sz val="11"/>
      <color theme="0"/>
      <name val="Arial"/>
      <family val="2"/>
    </font>
    <font>
      <sz val="8"/>
      <name val="Calibri"/>
      <family val="2"/>
      <scheme val="minor"/>
    </font>
    <font>
      <b/>
      <sz val="9"/>
      <name val="Arial"/>
      <family val="2"/>
    </font>
    <font>
      <sz val="8"/>
      <color theme="1"/>
      <name val="MS Sans Serif"/>
      <family val="2"/>
    </font>
    <font>
      <sz val="8"/>
      <color theme="1"/>
      <name val="MS Sans Serif"/>
    </font>
    <font>
      <sz val="11"/>
      <color theme="0"/>
      <name val="Calibri"/>
      <family val="2"/>
      <scheme val="minor"/>
    </font>
    <font>
      <sz val="8"/>
      <color theme="0"/>
      <name val="MS Sans Serif"/>
    </font>
    <font>
      <b/>
      <sz val="10"/>
      <color theme="0"/>
      <name val="Arial"/>
      <family val="2"/>
    </font>
    <font>
      <sz val="9"/>
      <color theme="0"/>
      <name val="Calibri"/>
      <family val="2"/>
      <scheme val="minor"/>
    </font>
    <font>
      <b/>
      <sz val="9"/>
      <color theme="0"/>
      <name val="Calibri"/>
      <family val="2"/>
      <scheme val="minor"/>
    </font>
    <font>
      <sz val="8"/>
      <color rgb="FFFF0000"/>
      <name val="MS Sans Serif"/>
    </font>
    <font>
      <sz val="10"/>
      <color theme="0"/>
      <name val="Arial"/>
      <family val="2"/>
    </font>
  </fonts>
  <fills count="45">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00B05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theme="8"/>
        <bgColor indexed="64"/>
      </patternFill>
    </fill>
    <fill>
      <patternFill patternType="solid">
        <fgColor theme="1"/>
        <bgColor indexed="64"/>
      </patternFill>
    </fill>
    <fill>
      <patternFill patternType="solid">
        <fgColor indexed="9"/>
        <bgColor indexed="9"/>
      </patternFill>
    </fill>
    <fill>
      <patternFill patternType="solid">
        <fgColor indexed="9"/>
        <bgColor indexed="64"/>
      </patternFill>
    </fill>
    <fill>
      <patternFill patternType="solid">
        <fgColor indexed="42"/>
        <bgColor indexed="9"/>
      </patternFill>
    </fill>
    <fill>
      <patternFill patternType="solid">
        <fgColor indexed="42"/>
        <bgColor indexed="64"/>
      </patternFill>
    </fill>
    <fill>
      <patternFill patternType="solid">
        <fgColor rgb="FFCCFFCC"/>
        <bgColor indexed="64"/>
      </patternFill>
    </fill>
    <fill>
      <patternFill patternType="solid">
        <fgColor theme="0"/>
        <bgColor indexed="9"/>
      </patternFill>
    </fill>
    <fill>
      <patternFill patternType="solid">
        <fgColor theme="0" tint="-0.499984740745262"/>
        <bgColor indexed="64"/>
      </patternFill>
    </fill>
    <fill>
      <patternFill patternType="solid">
        <fgColor rgb="FFFFFF00"/>
        <bgColor indexed="64"/>
      </patternFill>
    </fill>
    <fill>
      <patternFill patternType="solid">
        <fgColor theme="5" tint="-0.249977111117893"/>
        <bgColor indexed="64"/>
      </patternFill>
    </fill>
    <fill>
      <patternFill patternType="solid">
        <fgColor rgb="FFC00000"/>
        <bgColor indexed="64"/>
      </patternFill>
    </fill>
    <fill>
      <patternFill patternType="solid">
        <fgColor rgb="FF36963F"/>
        <bgColor indexed="64"/>
      </patternFill>
    </fill>
    <fill>
      <patternFill patternType="solid">
        <fgColor theme="5" tint="0.39997558519241921"/>
        <bgColor indexed="64"/>
      </patternFill>
    </fill>
    <fill>
      <patternFill patternType="solid">
        <fgColor rgb="FF003366"/>
        <bgColor indexed="9"/>
      </patternFill>
    </fill>
    <fill>
      <patternFill patternType="solid">
        <fgColor rgb="FF003366"/>
        <bgColor indexed="64"/>
      </patternFill>
    </fill>
    <fill>
      <patternFill patternType="solid">
        <fgColor theme="8" tint="0.79998168889431442"/>
        <bgColor indexed="9"/>
      </patternFill>
    </fill>
    <fill>
      <patternFill patternType="solid">
        <fgColor theme="4" tint="-0.499984740745262"/>
        <bgColor indexed="64"/>
      </patternFill>
    </fill>
    <fill>
      <patternFill patternType="solid">
        <fgColor rgb="FFFFCCFF"/>
        <bgColor indexed="64"/>
      </patternFill>
    </fill>
    <fill>
      <patternFill patternType="solid">
        <fgColor rgb="FF003366"/>
        <bgColor rgb="FF000000"/>
      </patternFill>
    </fill>
    <fill>
      <patternFill patternType="solid">
        <fgColor theme="1" tint="0.499984740745262"/>
        <bgColor indexed="9"/>
      </patternFill>
    </fill>
    <fill>
      <patternFill patternType="solid">
        <fgColor theme="1" tint="0.499984740745262"/>
        <bgColor indexed="64"/>
      </patternFill>
    </fill>
  </fills>
  <borders count="237">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ck">
        <color rgb="FF008B28"/>
      </top>
      <bottom/>
      <diagonal/>
    </border>
    <border>
      <left style="thick">
        <color rgb="FF008B28"/>
      </left>
      <right style="thick">
        <color rgb="FF008B28"/>
      </right>
      <top style="thin">
        <color rgb="FF008B28"/>
      </top>
      <bottom style="thin">
        <color rgb="FF008B28"/>
      </bottom>
      <diagonal/>
    </border>
    <border>
      <left style="thick">
        <color rgb="FF008B28"/>
      </left>
      <right/>
      <top/>
      <bottom/>
      <diagonal/>
    </border>
    <border>
      <left/>
      <right style="thick">
        <color rgb="FF008B28"/>
      </right>
      <top/>
      <bottom/>
      <diagonal/>
    </border>
    <border>
      <left style="thick">
        <color rgb="FF008B28"/>
      </left>
      <right style="thick">
        <color rgb="FF008B28"/>
      </right>
      <top style="thin">
        <color rgb="FF008B28"/>
      </top>
      <bottom style="thick">
        <color rgb="FF008B28"/>
      </bottom>
      <diagonal/>
    </border>
    <border>
      <left style="thick">
        <color rgb="FF008B28"/>
      </left>
      <right/>
      <top/>
      <bottom style="thick">
        <color rgb="FF008B28"/>
      </bottom>
      <diagonal/>
    </border>
    <border>
      <left/>
      <right/>
      <top/>
      <bottom style="thick">
        <color rgb="FF008B28"/>
      </bottom>
      <diagonal/>
    </border>
    <border>
      <left/>
      <right style="thick">
        <color rgb="FF008B28"/>
      </right>
      <top/>
      <bottom style="thick">
        <color rgb="FF008B28"/>
      </bottom>
      <diagonal/>
    </border>
    <border>
      <left style="thin">
        <color rgb="FF008B28"/>
      </left>
      <right style="thin">
        <color rgb="FF008B28"/>
      </right>
      <top style="thick">
        <color rgb="FF008B28"/>
      </top>
      <bottom/>
      <diagonal/>
    </border>
    <border>
      <left style="thin">
        <color rgb="FF008B28"/>
      </left>
      <right style="thin">
        <color rgb="FF008B28"/>
      </right>
      <top style="thick">
        <color rgb="FF008B28"/>
      </top>
      <bottom style="thin">
        <color rgb="FF008B28"/>
      </bottom>
      <diagonal/>
    </border>
    <border>
      <left style="thin">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right style="thin">
        <color rgb="FF008B28"/>
      </right>
      <top/>
      <bottom/>
      <diagonal/>
    </border>
    <border>
      <left style="thin">
        <color rgb="FF008B28"/>
      </left>
      <right/>
      <top/>
      <bottom/>
      <diagonal/>
    </border>
    <border>
      <left/>
      <right style="thin">
        <color rgb="FF008B28"/>
      </right>
      <top/>
      <bottom style="thick">
        <color rgb="FF008B28"/>
      </bottom>
      <diagonal/>
    </border>
    <border>
      <left style="thin">
        <color rgb="FF008B28"/>
      </left>
      <right/>
      <top/>
      <bottom style="thick">
        <color rgb="FF008B28"/>
      </bottom>
      <diagonal/>
    </border>
    <border>
      <left/>
      <right style="thin">
        <color rgb="FF008B28"/>
      </right>
      <top style="thick">
        <color rgb="FF008B28"/>
      </top>
      <bottom/>
      <diagonal/>
    </border>
    <border>
      <left style="thin">
        <color rgb="FF008B28"/>
      </left>
      <right style="thin">
        <color rgb="FF008B28"/>
      </right>
      <top/>
      <bottom style="thin">
        <color rgb="FF008B28"/>
      </bottom>
      <diagonal/>
    </border>
    <border>
      <left style="thin">
        <color rgb="FF008B28"/>
      </left>
      <right/>
      <top style="thin">
        <color rgb="FF008B28"/>
      </top>
      <bottom/>
      <diagonal/>
    </border>
    <border>
      <left/>
      <right/>
      <top style="thin">
        <color rgb="FF008B28"/>
      </top>
      <bottom/>
      <diagonal/>
    </border>
    <border>
      <left/>
      <right style="thin">
        <color rgb="FF008B28"/>
      </right>
      <top style="thin">
        <color rgb="FF008B28"/>
      </top>
      <bottom/>
      <diagonal/>
    </border>
    <border>
      <left style="thin">
        <color rgb="FF008B28"/>
      </left>
      <right/>
      <top style="thin">
        <color rgb="FF008B28"/>
      </top>
      <bottom style="thin">
        <color rgb="FF008B28"/>
      </bottom>
      <diagonal/>
    </border>
    <border>
      <left/>
      <right/>
      <top style="thin">
        <color rgb="FF008B28"/>
      </top>
      <bottom style="thin">
        <color rgb="FF008B2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thin">
        <color indexed="64"/>
      </left>
      <right style="double">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right style="thin">
        <color auto="1"/>
      </right>
      <top style="thin">
        <color auto="1"/>
      </top>
      <bottom style="medium">
        <color auto="1"/>
      </bottom>
      <diagonal/>
    </border>
    <border>
      <left/>
      <right style="double">
        <color indexed="64"/>
      </right>
      <top style="thin">
        <color indexed="64"/>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indexed="64"/>
      </left>
      <right/>
      <top style="medium">
        <color indexed="64"/>
      </top>
      <bottom/>
      <diagonal/>
    </border>
    <border>
      <left style="thin">
        <color auto="1"/>
      </left>
      <right style="medium">
        <color auto="1"/>
      </right>
      <top/>
      <bottom/>
      <diagonal/>
    </border>
    <border>
      <left/>
      <right/>
      <top style="thin">
        <color rgb="FF008B28"/>
      </top>
      <bottom style="thick">
        <color rgb="FF008B28"/>
      </bottom>
      <diagonal/>
    </border>
    <border>
      <left style="medium">
        <color auto="1"/>
      </left>
      <right style="thin">
        <color auto="1"/>
      </right>
      <top style="thin">
        <color auto="1"/>
      </top>
      <bottom/>
      <diagonal/>
    </border>
    <border>
      <left style="thin">
        <color auto="1"/>
      </left>
      <right/>
      <top style="medium">
        <color indexed="64"/>
      </top>
      <bottom style="thin">
        <color indexed="64"/>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medium">
        <color auto="1"/>
      </left>
      <right style="thin">
        <color indexed="64"/>
      </right>
      <top/>
      <bottom style="medium">
        <color auto="1"/>
      </bottom>
      <diagonal/>
    </border>
    <border>
      <left style="thin">
        <color rgb="FF008B28"/>
      </left>
      <right/>
      <top style="thin">
        <color rgb="FF008B28"/>
      </top>
      <bottom style="thick">
        <color rgb="FF008B28"/>
      </bottom>
      <diagonal/>
    </border>
    <border>
      <left/>
      <right style="thin">
        <color rgb="FF008B28"/>
      </right>
      <top style="thin">
        <color rgb="FF008B28"/>
      </top>
      <bottom style="thin">
        <color rgb="FF008B28"/>
      </bottom>
      <diagonal/>
    </border>
    <border>
      <left/>
      <right style="thin">
        <color rgb="FF008B28"/>
      </right>
      <top/>
      <bottom style="thin">
        <color rgb="FF008B28"/>
      </bottom>
      <diagonal/>
    </border>
    <border>
      <left/>
      <right/>
      <top/>
      <bottom style="medium">
        <color indexed="17"/>
      </bottom>
      <diagonal/>
    </border>
    <border>
      <left style="medium">
        <color indexed="17"/>
      </left>
      <right/>
      <top/>
      <bottom style="medium">
        <color indexed="17"/>
      </bottom>
      <diagonal/>
    </border>
    <border>
      <left/>
      <right style="medium">
        <color indexed="17"/>
      </right>
      <top/>
      <bottom/>
      <diagonal/>
    </border>
    <border>
      <left style="medium">
        <color indexed="17"/>
      </left>
      <right/>
      <top/>
      <bottom/>
      <diagonal/>
    </border>
    <border>
      <left/>
      <right style="medium">
        <color auto="1"/>
      </right>
      <top/>
      <bottom/>
      <diagonal/>
    </border>
    <border>
      <left style="medium">
        <color auto="1"/>
      </left>
      <right/>
      <top/>
      <bottom style="medium">
        <color indexed="17"/>
      </bottom>
      <diagonal/>
    </border>
    <border>
      <left/>
      <right style="medium">
        <color indexed="17"/>
      </right>
      <top/>
      <bottom style="medium">
        <color indexed="17"/>
      </bottom>
      <diagonal/>
    </border>
    <border>
      <left style="thin">
        <color auto="1"/>
      </left>
      <right style="thin">
        <color auto="1"/>
      </right>
      <top style="thin">
        <color auto="1"/>
      </top>
      <bottom style="thin">
        <color auto="1"/>
      </bottom>
      <diagonal/>
    </border>
    <border>
      <left/>
      <right/>
      <top style="medium">
        <color indexed="57"/>
      </top>
      <bottom/>
      <diagonal/>
    </border>
    <border>
      <left/>
      <right/>
      <top style="medium">
        <color auto="1"/>
      </top>
      <bottom/>
      <diagonal/>
    </border>
    <border>
      <left style="thin">
        <color auto="1"/>
      </left>
      <right/>
      <top/>
      <bottom style="medium">
        <color auto="1"/>
      </bottom>
      <diagonal/>
    </border>
    <border>
      <left/>
      <right style="thin">
        <color auto="1"/>
      </right>
      <top/>
      <bottom style="medium">
        <color auto="1"/>
      </bottom>
      <diagonal/>
    </border>
    <border>
      <left style="medium">
        <color indexed="17"/>
      </left>
      <right/>
      <top/>
      <bottom style="medium">
        <color auto="1"/>
      </bottom>
      <diagonal/>
    </border>
    <border>
      <left style="thin">
        <color auto="1"/>
      </left>
      <right style="thin">
        <color auto="1"/>
      </right>
      <top style="medium">
        <color auto="1"/>
      </top>
      <bottom/>
      <diagonal/>
    </border>
    <border>
      <left style="medium">
        <color indexed="17"/>
      </left>
      <right/>
      <top/>
      <bottom style="thin">
        <color indexed="17"/>
      </bottom>
      <diagonal/>
    </border>
    <border>
      <left style="medium">
        <color indexed="57"/>
      </left>
      <right/>
      <top/>
      <bottom style="thin">
        <color indexed="17"/>
      </bottom>
      <diagonal/>
    </border>
    <border>
      <left/>
      <right style="thin">
        <color indexed="17"/>
      </right>
      <top/>
      <bottom style="thin">
        <color indexed="17"/>
      </bottom>
      <diagonal/>
    </border>
    <border>
      <left/>
      <right style="medium">
        <color indexed="17"/>
      </right>
      <top/>
      <bottom style="thin">
        <color auto="1"/>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thin">
        <color auto="1"/>
      </left>
      <right style="thin">
        <color auto="1"/>
      </right>
      <top/>
      <bottom style="thin">
        <color auto="1"/>
      </bottom>
      <diagonal/>
    </border>
    <border>
      <left/>
      <right/>
      <top style="medium">
        <color indexed="17"/>
      </top>
      <bottom style="medium">
        <color indexed="17"/>
      </bottom>
      <diagonal/>
    </border>
    <border>
      <left/>
      <right/>
      <top style="medium">
        <color indexed="17"/>
      </top>
      <bottom style="thin">
        <color indexed="17"/>
      </bottom>
      <diagonal/>
    </border>
    <border>
      <left/>
      <right/>
      <top/>
      <bottom style="thin">
        <color indexed="17"/>
      </bottom>
      <diagonal/>
    </border>
    <border>
      <left style="thin">
        <color indexed="17"/>
      </left>
      <right style="thin">
        <color indexed="17"/>
      </right>
      <top style="medium">
        <color indexed="17"/>
      </top>
      <bottom style="thin">
        <color indexed="17"/>
      </bottom>
      <diagonal/>
    </border>
    <border>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right/>
      <top style="thin">
        <color indexed="17"/>
      </top>
      <bottom style="medium">
        <color indexed="17"/>
      </bottom>
      <diagonal/>
    </border>
    <border>
      <left style="thin">
        <color indexed="17"/>
      </left>
      <right style="thin">
        <color indexed="17"/>
      </right>
      <top style="thin">
        <color indexed="17"/>
      </top>
      <bottom style="medium">
        <color indexed="17"/>
      </bottom>
      <diagonal/>
    </border>
    <border>
      <left/>
      <right/>
      <top/>
      <bottom style="medium">
        <color auto="1"/>
      </bottom>
      <diagonal/>
    </border>
    <border>
      <left style="thin">
        <color auto="1"/>
      </left>
      <right/>
      <top/>
      <bottom style="thin">
        <color auto="1"/>
      </bottom>
      <diagonal/>
    </border>
    <border>
      <left/>
      <right/>
      <top/>
      <bottom style="medium">
        <color indexed="57"/>
      </bottom>
      <diagonal/>
    </border>
    <border>
      <left/>
      <right/>
      <top style="thin">
        <color indexed="57"/>
      </top>
      <bottom style="thin">
        <color indexed="57"/>
      </bottom>
      <diagonal/>
    </border>
    <border>
      <left/>
      <right style="medium">
        <color indexed="57"/>
      </right>
      <top style="thin">
        <color indexed="57"/>
      </top>
      <bottom style="thin">
        <color indexed="57"/>
      </bottom>
      <diagonal/>
    </border>
    <border>
      <left style="medium">
        <color indexed="57"/>
      </left>
      <right/>
      <top style="thin">
        <color indexed="57"/>
      </top>
      <bottom style="thin">
        <color indexed="57"/>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style="medium">
        <color indexed="57"/>
      </right>
      <top/>
      <bottom style="thin">
        <color indexed="57"/>
      </bottom>
      <diagonal/>
    </border>
    <border>
      <left style="medium">
        <color indexed="17"/>
      </left>
      <right style="medium">
        <color indexed="17"/>
      </right>
      <top style="medium">
        <color indexed="17"/>
      </top>
      <bottom style="medium">
        <color indexed="17"/>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17"/>
      </left>
      <right/>
      <top style="medium">
        <color indexed="17"/>
      </top>
      <bottom style="thin">
        <color indexed="17"/>
      </bottom>
      <diagonal/>
    </border>
    <border>
      <left style="medium">
        <color indexed="17"/>
      </left>
      <right/>
      <top style="thin">
        <color indexed="17"/>
      </top>
      <bottom style="thin">
        <color indexed="17"/>
      </bottom>
      <diagonal/>
    </border>
    <border>
      <left style="medium">
        <color indexed="17"/>
      </left>
      <right/>
      <top style="thin">
        <color indexed="17"/>
      </top>
      <bottom style="medium">
        <color indexed="17"/>
      </bottom>
      <diagonal/>
    </border>
    <border>
      <left style="medium">
        <color indexed="17"/>
      </left>
      <right style="medium">
        <color indexed="17"/>
      </right>
      <top/>
      <bottom style="medium">
        <color indexed="17"/>
      </bottom>
      <diagonal/>
    </border>
    <border>
      <left/>
      <right/>
      <top style="medium">
        <color indexed="57"/>
      </top>
      <bottom style="thin">
        <color indexed="57"/>
      </bottom>
      <diagonal/>
    </border>
    <border>
      <left/>
      <right/>
      <top style="thin">
        <color indexed="57"/>
      </top>
      <bottom style="thick">
        <color indexed="17"/>
      </bottom>
      <diagonal/>
    </border>
    <border>
      <left/>
      <right/>
      <top style="medium">
        <color indexed="57"/>
      </top>
      <bottom style="medium">
        <color indexed="57"/>
      </bottom>
      <diagonal/>
    </border>
    <border>
      <left/>
      <right/>
      <top/>
      <bottom style="thin">
        <color indexed="57"/>
      </bottom>
      <diagonal/>
    </border>
    <border>
      <left/>
      <right/>
      <top style="medium">
        <color auto="1"/>
      </top>
      <bottom style="medium">
        <color auto="1"/>
      </bottom>
      <diagonal/>
    </border>
    <border>
      <left style="medium">
        <color indexed="57"/>
      </left>
      <right/>
      <top style="thin">
        <color indexed="17"/>
      </top>
      <bottom style="thin">
        <color indexed="17"/>
      </bottom>
      <diagonal/>
    </border>
    <border>
      <left/>
      <right style="medium">
        <color indexed="57"/>
      </right>
      <top style="thin">
        <color indexed="17"/>
      </top>
      <bottom style="thin">
        <color indexed="17"/>
      </bottom>
      <diagonal/>
    </border>
    <border>
      <left/>
      <right style="thin">
        <color indexed="17"/>
      </right>
      <top style="thin">
        <color indexed="17"/>
      </top>
      <bottom style="thin">
        <color indexed="17"/>
      </bottom>
      <diagonal/>
    </border>
    <border>
      <left style="medium">
        <color indexed="57"/>
      </left>
      <right/>
      <top style="medium">
        <color indexed="17"/>
      </top>
      <bottom style="thin">
        <color indexed="17"/>
      </bottom>
      <diagonal/>
    </border>
    <border>
      <left/>
      <right style="medium">
        <color indexed="57"/>
      </right>
      <top style="medium">
        <color indexed="17"/>
      </top>
      <bottom style="thin">
        <color indexed="17"/>
      </bottom>
      <diagonal/>
    </border>
    <border>
      <left/>
      <right/>
      <top style="medium">
        <color indexed="57"/>
      </top>
      <bottom style="medium">
        <color indexed="17"/>
      </bottom>
      <diagonal/>
    </border>
    <border>
      <left/>
      <right style="thin">
        <color indexed="17"/>
      </right>
      <top style="medium">
        <color indexed="17"/>
      </top>
      <bottom style="thin">
        <color indexed="17"/>
      </bottom>
      <diagonal/>
    </border>
    <border>
      <left style="thin">
        <color auto="1"/>
      </left>
      <right/>
      <top style="medium">
        <color indexed="17"/>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auto="1"/>
      </left>
      <right/>
      <top/>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medium">
        <color rgb="FF008B28"/>
      </left>
      <right style="medium">
        <color rgb="FF008B28"/>
      </right>
      <top style="medium">
        <color rgb="FF008B28"/>
      </top>
      <bottom style="medium">
        <color rgb="FF008B28"/>
      </bottom>
      <diagonal/>
    </border>
    <border>
      <left style="thin">
        <color indexed="64"/>
      </left>
      <right style="thin">
        <color indexed="64"/>
      </right>
      <top/>
      <bottom/>
      <diagonal/>
    </border>
    <border>
      <left/>
      <right/>
      <top style="thin">
        <color indexed="17"/>
      </top>
      <bottom style="thin">
        <color indexed="17"/>
      </bottom>
      <diagonal/>
    </border>
    <border>
      <left/>
      <right/>
      <top style="thin">
        <color indexed="57"/>
      </top>
      <bottom style="thin">
        <color indexed="57"/>
      </bottom>
      <diagonal/>
    </border>
    <border>
      <left/>
      <right style="medium">
        <color indexed="57"/>
      </right>
      <top style="thin">
        <color indexed="57"/>
      </top>
      <bottom style="thin">
        <color indexed="57"/>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indexed="64"/>
      </left>
      <right/>
      <top/>
      <bottom style="thin">
        <color indexed="57"/>
      </bottom>
      <diagonal/>
    </border>
    <border>
      <left/>
      <right/>
      <top style="thin">
        <color indexed="57"/>
      </top>
      <bottom style="thin">
        <color indexed="17"/>
      </bottom>
      <diagonal/>
    </border>
    <border>
      <left style="thin">
        <color indexed="17"/>
      </left>
      <right/>
      <top/>
      <bottom style="thin">
        <color indexed="17"/>
      </bottom>
      <diagonal/>
    </border>
    <border>
      <left style="thin">
        <color indexed="17"/>
      </left>
      <right/>
      <top style="thin">
        <color indexed="17"/>
      </top>
      <bottom style="thin">
        <color indexed="17"/>
      </bottom>
      <diagonal/>
    </border>
    <border>
      <left style="thin">
        <color indexed="64"/>
      </left>
      <right/>
      <top style="thin">
        <color indexed="64"/>
      </top>
      <bottom style="thin">
        <color indexed="57"/>
      </bottom>
      <diagonal/>
    </border>
    <border>
      <left/>
      <right/>
      <top style="thin">
        <color indexed="64"/>
      </top>
      <bottom style="thin">
        <color indexed="57"/>
      </bottom>
      <diagonal/>
    </border>
    <border>
      <left/>
      <right style="thin">
        <color indexed="64"/>
      </right>
      <top style="thin">
        <color indexed="64"/>
      </top>
      <bottom style="thin">
        <color indexed="57"/>
      </bottom>
      <diagonal/>
    </border>
    <border>
      <left/>
      <right style="thin">
        <color indexed="64"/>
      </right>
      <top/>
      <bottom style="thin">
        <color indexed="57"/>
      </bottom>
      <diagonal/>
    </border>
    <border>
      <left style="thin">
        <color indexed="64"/>
      </left>
      <right/>
      <top style="thin">
        <color indexed="57"/>
      </top>
      <bottom style="thin">
        <color indexed="17"/>
      </bottom>
      <diagonal/>
    </border>
    <border>
      <left/>
      <right style="thin">
        <color indexed="64"/>
      </right>
      <top style="thin">
        <color indexed="57"/>
      </top>
      <bottom style="thin">
        <color indexed="17"/>
      </bottom>
      <diagonal/>
    </border>
    <border>
      <left style="thin">
        <color indexed="64"/>
      </left>
      <right/>
      <top style="thin">
        <color indexed="57"/>
      </top>
      <bottom style="thin">
        <color indexed="57"/>
      </bottom>
      <diagonal/>
    </border>
    <border>
      <left/>
      <right style="thin">
        <color indexed="64"/>
      </right>
      <top style="thin">
        <color indexed="57"/>
      </top>
      <bottom style="thin">
        <color indexed="57"/>
      </bottom>
      <diagonal/>
    </border>
    <border>
      <left style="thin">
        <color indexed="64"/>
      </left>
      <right/>
      <top style="thin">
        <color indexed="57"/>
      </top>
      <bottom style="thin">
        <color indexed="64"/>
      </bottom>
      <diagonal/>
    </border>
    <border>
      <left/>
      <right/>
      <top style="thin">
        <color indexed="57"/>
      </top>
      <bottom style="thin">
        <color indexed="64"/>
      </bottom>
      <diagonal/>
    </border>
    <border>
      <left/>
      <right style="thin">
        <color indexed="64"/>
      </right>
      <top style="thin">
        <color indexed="57"/>
      </top>
      <bottom style="thin">
        <color indexed="64"/>
      </bottom>
      <diagonal/>
    </border>
    <border>
      <left style="medium">
        <color indexed="57"/>
      </left>
      <right/>
      <top/>
      <bottom style="thin">
        <color indexed="57"/>
      </bottom>
      <diagonal/>
    </border>
    <border>
      <left/>
      <right/>
      <top style="thin">
        <color indexed="17"/>
      </top>
      <bottom/>
      <diagonal/>
    </border>
    <border>
      <left/>
      <right/>
      <top style="thin">
        <color indexed="57"/>
      </top>
      <bottom style="thin">
        <color indexed="57"/>
      </bottom>
      <diagonal/>
    </border>
    <border>
      <left/>
      <right/>
      <top/>
      <bottom style="medium">
        <color indexed="17"/>
      </bottom>
      <diagonal/>
    </border>
    <border>
      <left style="medium">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rgb="FFC0C0C0"/>
      </left>
      <right style="thin">
        <color rgb="FFC0C0C0"/>
      </right>
      <top style="thin">
        <color rgb="FFC0C0C0"/>
      </top>
      <bottom style="thin">
        <color rgb="FFC0C0C0"/>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17"/>
      </top>
      <bottom style="thin">
        <color indexed="17"/>
      </bottom>
      <diagonal/>
    </border>
    <border>
      <left/>
      <right/>
      <top style="thin">
        <color indexed="57"/>
      </top>
      <bottom style="thin">
        <color indexed="57"/>
      </bottom>
      <diagonal/>
    </border>
    <border>
      <left style="medium">
        <color indexed="17"/>
      </left>
      <right/>
      <top style="thin">
        <color indexed="17"/>
      </top>
      <bottom style="thin">
        <color indexed="17"/>
      </bottom>
      <diagonal/>
    </border>
    <border>
      <left/>
      <right style="thin">
        <color indexed="17"/>
      </right>
      <top style="thin">
        <color indexed="17"/>
      </top>
      <bottom style="thin">
        <color indexed="17"/>
      </bottom>
      <diagonal/>
    </border>
    <border>
      <left style="medium">
        <color indexed="17"/>
      </left>
      <right/>
      <top/>
      <bottom style="thin">
        <color indexed="64"/>
      </bottom>
      <diagonal/>
    </border>
    <border>
      <left/>
      <right style="medium">
        <color indexed="17"/>
      </right>
      <top/>
      <bottom style="thin">
        <color indexed="64"/>
      </bottom>
      <diagonal/>
    </border>
    <border>
      <left style="thin">
        <color indexed="64"/>
      </left>
      <right/>
      <top style="thin">
        <color indexed="57"/>
      </top>
      <bottom style="thin">
        <color indexed="64"/>
      </bottom>
      <diagonal/>
    </border>
    <border>
      <left/>
      <right/>
      <top style="thin">
        <color indexed="57"/>
      </top>
      <bottom style="thin">
        <color indexed="64"/>
      </bottom>
      <diagonal/>
    </border>
    <border>
      <left/>
      <right style="medium">
        <color indexed="57"/>
      </right>
      <top style="thin">
        <color indexed="57"/>
      </top>
      <bottom style="thin">
        <color indexed="64"/>
      </bottom>
      <diagonal/>
    </border>
    <border>
      <left/>
      <right/>
      <top/>
      <bottom style="thin">
        <color indexed="57"/>
      </bottom>
      <diagonal/>
    </border>
    <border>
      <left/>
      <right style="medium">
        <color indexed="57"/>
      </right>
      <top/>
      <bottom style="thin">
        <color indexed="57"/>
      </bottom>
      <diagonal/>
    </border>
    <border>
      <left style="thin">
        <color indexed="64"/>
      </left>
      <right/>
      <top style="thin">
        <color indexed="57"/>
      </top>
      <bottom style="thin">
        <color indexed="57"/>
      </bottom>
      <diagonal/>
    </border>
    <border>
      <left style="medium">
        <color indexed="57"/>
      </left>
      <right/>
      <top style="thin">
        <color indexed="17"/>
      </top>
      <bottom style="thin">
        <color indexed="17"/>
      </bottom>
      <diagonal/>
    </border>
    <border>
      <left/>
      <right/>
      <top style="thin">
        <color indexed="17"/>
      </top>
      <bottom style="thin">
        <color indexed="17"/>
      </bottom>
      <diagonal/>
    </border>
    <border>
      <left style="medium">
        <color theme="8" tint="-0.499984740745262"/>
      </left>
      <right style="thick">
        <color rgb="FF008B28"/>
      </right>
      <top style="medium">
        <color theme="8" tint="-0.499984740745262"/>
      </top>
      <bottom style="thin">
        <color rgb="FF008B28"/>
      </bottom>
      <diagonal/>
    </border>
    <border>
      <left style="thick">
        <color rgb="FF008B28"/>
      </left>
      <right style="thick">
        <color rgb="FF008B28"/>
      </right>
      <top style="medium">
        <color theme="8" tint="-0.499984740745262"/>
      </top>
      <bottom style="thin">
        <color rgb="FF008B28"/>
      </bottom>
      <diagonal/>
    </border>
    <border>
      <left style="thick">
        <color rgb="FF008B28"/>
      </left>
      <right/>
      <top style="medium">
        <color theme="8" tint="-0.499984740745262"/>
      </top>
      <bottom/>
      <diagonal/>
    </border>
    <border>
      <left/>
      <right/>
      <top style="medium">
        <color theme="8" tint="-0.499984740745262"/>
      </top>
      <bottom/>
      <diagonal/>
    </border>
    <border>
      <left/>
      <right style="thick">
        <color rgb="FF008B28"/>
      </right>
      <top style="medium">
        <color theme="8" tint="-0.499984740745262"/>
      </top>
      <bottom/>
      <diagonal/>
    </border>
    <border>
      <left/>
      <right style="medium">
        <color theme="8" tint="-0.499984740745262"/>
      </right>
      <top style="medium">
        <color theme="8" tint="-0.499984740745262"/>
      </top>
      <bottom/>
      <diagonal/>
    </border>
    <border>
      <left style="medium">
        <color theme="8" tint="-0.499984740745262"/>
      </left>
      <right style="thick">
        <color rgb="FF008B28"/>
      </right>
      <top style="thin">
        <color rgb="FF008B28"/>
      </top>
      <bottom style="thin">
        <color rgb="FF008B28"/>
      </bottom>
      <diagonal/>
    </border>
    <border>
      <left/>
      <right style="medium">
        <color theme="8" tint="-0.499984740745262"/>
      </right>
      <top/>
      <bottom/>
      <diagonal/>
    </border>
    <border>
      <left style="medium">
        <color theme="8" tint="-0.499984740745262"/>
      </left>
      <right style="thick">
        <color rgb="FF008B28"/>
      </right>
      <top style="thin">
        <color rgb="FF008B28"/>
      </top>
      <bottom style="thick">
        <color rgb="FF008B28"/>
      </bottom>
      <diagonal/>
    </border>
    <border>
      <left/>
      <right style="medium">
        <color theme="8" tint="-0.499984740745262"/>
      </right>
      <top/>
      <bottom style="thick">
        <color rgb="FF008B28"/>
      </bottom>
      <diagonal/>
    </border>
    <border>
      <left style="medium">
        <color theme="8" tint="-0.499984740745262"/>
      </left>
      <right style="thin">
        <color rgb="FF008B28"/>
      </right>
      <top style="thick">
        <color rgb="FF008B28"/>
      </top>
      <bottom/>
      <diagonal/>
    </border>
    <border>
      <left/>
      <right style="medium">
        <color theme="8" tint="-0.499984740745262"/>
      </right>
      <top style="thick">
        <color rgb="FF008B28"/>
      </top>
      <bottom/>
      <diagonal/>
    </border>
    <border>
      <left style="medium">
        <color theme="8" tint="-0.499984740745262"/>
      </left>
      <right/>
      <top/>
      <bottom/>
      <diagonal/>
    </border>
    <border>
      <left style="medium">
        <color theme="8" tint="-0.499984740745262"/>
      </left>
      <right/>
      <top/>
      <bottom style="thick">
        <color rgb="FF008B28"/>
      </bottom>
      <diagonal/>
    </border>
    <border>
      <left style="medium">
        <color theme="8" tint="-0.499984740745262"/>
      </left>
      <right/>
      <top style="thick">
        <color rgb="FF008B28"/>
      </top>
      <bottom/>
      <diagonal/>
    </border>
    <border>
      <left style="thin">
        <color rgb="FF008B28"/>
      </left>
      <right style="medium">
        <color theme="8" tint="-0.499984740745262"/>
      </right>
      <top/>
      <bottom style="thin">
        <color rgb="FF008B28"/>
      </bottom>
      <diagonal/>
    </border>
    <border>
      <left/>
      <right style="medium">
        <color theme="8" tint="-0.499984740745262"/>
      </right>
      <top style="thin">
        <color rgb="FF008B28"/>
      </top>
      <bottom style="thin">
        <color rgb="FF008B28"/>
      </bottom>
      <diagonal/>
    </border>
    <border>
      <left/>
      <right style="medium">
        <color theme="8" tint="-0.499984740745262"/>
      </right>
      <top style="thin">
        <color rgb="FF008B28"/>
      </top>
      <bottom/>
      <diagonal/>
    </border>
    <border>
      <left style="medium">
        <color theme="8" tint="-0.499984740745262"/>
      </left>
      <right/>
      <top style="thin">
        <color rgb="FF008B28"/>
      </top>
      <bottom style="thin">
        <color rgb="FF008B28"/>
      </bottom>
      <diagonal/>
    </border>
    <border>
      <left style="medium">
        <color theme="8" tint="-0.499984740745262"/>
      </left>
      <right/>
      <top style="thin">
        <color rgb="FF008B28"/>
      </top>
      <bottom style="thick">
        <color rgb="FF008B28"/>
      </bottom>
      <diagonal/>
    </border>
    <border>
      <left style="medium">
        <color theme="8" tint="-0.499984740745262"/>
      </left>
      <right/>
      <top style="thin">
        <color rgb="FF008B28"/>
      </top>
      <bottom/>
      <diagonal/>
    </border>
    <border>
      <left/>
      <right style="medium">
        <color theme="8" tint="-0.499984740745262"/>
      </right>
      <top style="thin">
        <color rgb="FF008B28"/>
      </top>
      <bottom style="thick">
        <color rgb="FF008B28"/>
      </bottom>
      <diagonal/>
    </border>
    <border>
      <left style="medium">
        <color theme="8" tint="-0.499984740745262"/>
      </left>
      <right/>
      <top/>
      <bottom style="medium">
        <color theme="8" tint="-0.499984740745262"/>
      </bottom>
      <diagonal/>
    </border>
    <border>
      <left style="thick">
        <color rgb="FF008B28"/>
      </left>
      <right/>
      <top/>
      <bottom style="medium">
        <color theme="8" tint="-0.499984740745262"/>
      </bottom>
      <diagonal/>
    </border>
    <border>
      <left/>
      <right/>
      <top/>
      <bottom style="medium">
        <color theme="8" tint="-0.499984740745262"/>
      </bottom>
      <diagonal/>
    </border>
    <border>
      <left/>
      <right style="thin">
        <color rgb="FF008B28"/>
      </right>
      <top/>
      <bottom style="medium">
        <color theme="8" tint="-0.499984740745262"/>
      </bottom>
      <diagonal/>
    </border>
    <border>
      <left style="thin">
        <color rgb="FF008B28"/>
      </left>
      <right/>
      <top/>
      <bottom style="medium">
        <color theme="8" tint="-0.499984740745262"/>
      </bottom>
      <diagonal/>
    </border>
    <border>
      <left/>
      <right style="medium">
        <color theme="8" tint="-0.499984740745262"/>
      </right>
      <top/>
      <bottom style="medium">
        <color theme="8" tint="-0.499984740745262"/>
      </bottom>
      <diagonal/>
    </border>
    <border>
      <left/>
      <right/>
      <top style="thin">
        <color indexed="57"/>
      </top>
      <bottom/>
      <diagonal/>
    </border>
    <border>
      <left style="thin">
        <color indexed="64"/>
      </left>
      <right/>
      <top style="thin">
        <color indexed="64"/>
      </top>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indexed="64"/>
      </left>
      <right/>
      <top style="thin">
        <color indexed="57"/>
      </top>
      <bottom/>
      <diagonal/>
    </border>
    <border>
      <left/>
      <right style="medium">
        <color indexed="57"/>
      </right>
      <top style="thin">
        <color indexed="57"/>
      </top>
      <bottom/>
      <diagonal/>
    </border>
    <border>
      <left style="medium">
        <color indexed="57"/>
      </left>
      <right/>
      <top style="thin">
        <color indexed="17"/>
      </top>
      <bottom/>
      <diagonal/>
    </border>
    <border>
      <left/>
      <right style="medium">
        <color indexed="57"/>
      </right>
      <top style="thin">
        <color indexed="17"/>
      </top>
      <bottom/>
      <diagonal/>
    </border>
    <border>
      <left/>
      <right/>
      <top style="thin">
        <color indexed="17"/>
      </top>
      <bottom/>
      <diagonal/>
    </border>
    <border>
      <left style="medium">
        <color indexed="17"/>
      </left>
      <right/>
      <top/>
      <bottom/>
      <diagonal/>
    </border>
  </borders>
  <cellStyleXfs count="25">
    <xf numFmtId="0" fontId="0" fillId="0" borderId="0"/>
    <xf numFmtId="43" fontId="1" fillId="0" borderId="0" applyFont="0" applyFill="0" applyBorder="0" applyAlignment="0" applyProtection="0"/>
    <xf numFmtId="0" fontId="2" fillId="0" borderId="0" applyNumberFormat="0" applyFill="0" applyBorder="0">
      <alignment vertical="center"/>
    </xf>
    <xf numFmtId="0" fontId="8" fillId="0" borderId="0"/>
    <xf numFmtId="165"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0" fontId="10" fillId="0" borderId="0" applyNumberFormat="0" applyFill="0" applyBorder="0" applyAlignment="0" applyProtection="0"/>
    <xf numFmtId="167" fontId="9" fillId="0" borderId="0" applyFont="0" applyFill="0" applyBorder="0" applyAlignment="0" applyProtection="0"/>
    <xf numFmtId="166" fontId="9" fillId="0" borderId="0" applyFont="0" applyFill="0" applyBorder="0" applyAlignment="0" applyProtection="0"/>
    <xf numFmtId="0" fontId="9" fillId="0" borderId="0"/>
    <xf numFmtId="41" fontId="1" fillId="0" borderId="0" applyFont="0" applyFill="0" applyBorder="0" applyAlignment="0" applyProtection="0"/>
    <xf numFmtId="9" fontId="1" fillId="0" borderId="0" applyFont="0" applyFill="0" applyBorder="0" applyAlignment="0" applyProtection="0"/>
    <xf numFmtId="0" fontId="92" fillId="0" borderId="0"/>
    <xf numFmtId="0" fontId="93" fillId="0" borderId="0" applyNumberFormat="0" applyFill="0" applyBorder="0" applyAlignment="0" applyProtection="0">
      <alignment vertical="top"/>
      <protection locked="0"/>
    </xf>
    <xf numFmtId="165"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0" fontId="8" fillId="0" borderId="0"/>
    <xf numFmtId="9"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43" fontId="9" fillId="0" borderId="0" applyFont="0" applyFill="0" applyBorder="0" applyAlignment="0" applyProtection="0"/>
    <xf numFmtId="165" fontId="8" fillId="0" borderId="0" applyFont="0" applyFill="0" applyBorder="0" applyAlignment="0" applyProtection="0"/>
  </cellStyleXfs>
  <cellXfs count="1789">
    <xf numFmtId="0" fontId="0" fillId="0" borderId="0" xfId="0"/>
    <xf numFmtId="0" fontId="4" fillId="0" borderId="0" xfId="0" applyFont="1"/>
    <xf numFmtId="3" fontId="3" fillId="2" borderId="4" xfId="1" applyNumberFormat="1" applyFont="1" applyFill="1" applyBorder="1" applyAlignment="1">
      <alignment horizontal="center" vertical="center"/>
    </xf>
    <xf numFmtId="0" fontId="4" fillId="7" borderId="38" xfId="0" applyFont="1" applyFill="1" applyBorder="1" applyAlignment="1">
      <alignment wrapText="1"/>
    </xf>
    <xf numFmtId="0" fontId="4" fillId="7" borderId="40" xfId="0" applyFont="1" applyFill="1" applyBorder="1" applyAlignment="1">
      <alignment wrapText="1"/>
    </xf>
    <xf numFmtId="0" fontId="7" fillId="7" borderId="40" xfId="0" applyFont="1" applyFill="1" applyBorder="1" applyAlignment="1">
      <alignment wrapText="1"/>
    </xf>
    <xf numFmtId="0" fontId="3" fillId="4" borderId="4" xfId="0" applyFont="1" applyFill="1" applyBorder="1" applyAlignment="1">
      <alignment horizontal="center" vertical="center" wrapText="1"/>
    </xf>
    <xf numFmtId="0" fontId="4" fillId="0" borderId="4" xfId="0" applyFont="1" applyBorder="1"/>
    <xf numFmtId="0" fontId="3" fillId="0" borderId="4" xfId="0" applyFont="1" applyBorder="1" applyAlignment="1">
      <alignment horizontal="center"/>
    </xf>
    <xf numFmtId="0" fontId="0" fillId="0" borderId="0" xfId="0" applyAlignment="1">
      <alignment wrapText="1"/>
    </xf>
    <xf numFmtId="0" fontId="6" fillId="2" borderId="4" xfId="0" applyFont="1" applyFill="1" applyBorder="1" applyAlignment="1">
      <alignment horizontal="left" vertical="center" wrapText="1"/>
    </xf>
    <xf numFmtId="41" fontId="3" fillId="0" borderId="4" xfId="0" applyNumberFormat="1" applyFont="1" applyBorder="1" applyAlignment="1">
      <alignment horizontal="center"/>
    </xf>
    <xf numFmtId="9" fontId="3" fillId="0" borderId="4" xfId="0" applyNumberFormat="1" applyFont="1" applyBorder="1" applyAlignment="1">
      <alignment horizontal="center"/>
    </xf>
    <xf numFmtId="0" fontId="5" fillId="0" borderId="0" xfId="0" applyFont="1"/>
    <xf numFmtId="0" fontId="5" fillId="0" borderId="4" xfId="0" applyFont="1" applyBorder="1"/>
    <xf numFmtId="0" fontId="12" fillId="0" borderId="0" xfId="0" applyFont="1"/>
    <xf numFmtId="0" fontId="0" fillId="7" borderId="0" xfId="0" applyFill="1"/>
    <xf numFmtId="0" fontId="0" fillId="0" borderId="43" xfId="0" applyBorder="1"/>
    <xf numFmtId="0" fontId="4" fillId="7" borderId="42" xfId="0" applyFont="1" applyFill="1" applyBorder="1" applyAlignment="1">
      <alignment wrapText="1"/>
    </xf>
    <xf numFmtId="0" fontId="0" fillId="7" borderId="0" xfId="0" applyFill="1" applyAlignment="1">
      <alignment wrapText="1"/>
    </xf>
    <xf numFmtId="0" fontId="0" fillId="0" borderId="56" xfId="0" applyBorder="1" applyAlignment="1">
      <alignment horizontal="center" vertical="center" wrapText="1"/>
    </xf>
    <xf numFmtId="0" fontId="0" fillId="7" borderId="39" xfId="0" applyFill="1" applyBorder="1" applyAlignment="1">
      <alignment wrapText="1"/>
    </xf>
    <xf numFmtId="0" fontId="0" fillId="0" borderId="57" xfId="0" applyBorder="1" applyAlignment="1">
      <alignment horizontal="center" vertical="center" wrapText="1"/>
    </xf>
    <xf numFmtId="0" fontId="0" fillId="7" borderId="55" xfId="0" applyFill="1" applyBorder="1" applyAlignment="1">
      <alignment horizontal="center" vertical="center" wrapText="1"/>
    </xf>
    <xf numFmtId="0" fontId="0" fillId="0" borderId="55" xfId="0" applyBorder="1" applyAlignment="1">
      <alignment horizontal="center" vertical="center" wrapText="1"/>
    </xf>
    <xf numFmtId="0" fontId="0" fillId="7" borderId="48" xfId="0" applyFill="1" applyBorder="1"/>
    <xf numFmtId="0" fontId="0" fillId="0" borderId="4" xfId="0" applyBorder="1"/>
    <xf numFmtId="0" fontId="12" fillId="0" borderId="51" xfId="0" applyFont="1" applyBorder="1" applyAlignment="1">
      <alignment horizontal="center" vertical="center"/>
    </xf>
    <xf numFmtId="0" fontId="12" fillId="0" borderId="52" xfId="0" applyFont="1" applyBorder="1" applyAlignment="1">
      <alignment horizontal="center" vertical="center"/>
    </xf>
    <xf numFmtId="0" fontId="0" fillId="0" borderId="3" xfId="0" applyBorder="1"/>
    <xf numFmtId="0" fontId="0" fillId="0" borderId="48" xfId="0" applyBorder="1"/>
    <xf numFmtId="0" fontId="4" fillId="7" borderId="43" xfId="0" applyFont="1" applyFill="1" applyBorder="1" applyAlignment="1">
      <alignment horizontal="left"/>
    </xf>
    <xf numFmtId="0" fontId="4" fillId="7" borderId="0" xfId="0" applyFont="1" applyFill="1" applyAlignment="1">
      <alignment horizontal="left"/>
    </xf>
    <xf numFmtId="0" fontId="7" fillId="7" borderId="0" xfId="0" applyFont="1" applyFill="1"/>
    <xf numFmtId="0" fontId="3" fillId="7" borderId="44" xfId="0" applyFont="1" applyFill="1" applyBorder="1" applyAlignment="1">
      <alignment horizontal="left"/>
    </xf>
    <xf numFmtId="0" fontId="0" fillId="0" borderId="37" xfId="0" applyBorder="1"/>
    <xf numFmtId="0" fontId="0" fillId="0" borderId="39" xfId="0" applyBorder="1"/>
    <xf numFmtId="0" fontId="0" fillId="0" borderId="41" xfId="0" applyBorder="1"/>
    <xf numFmtId="0" fontId="0" fillId="0" borderId="11" xfId="0" applyBorder="1" applyAlignment="1">
      <alignment horizontal="center" vertical="center" wrapText="1"/>
    </xf>
    <xf numFmtId="0" fontId="0" fillId="10" borderId="48" xfId="0" applyFill="1" applyBorder="1"/>
    <xf numFmtId="0" fontId="0" fillId="10" borderId="4" xfId="0" applyFill="1" applyBorder="1"/>
    <xf numFmtId="0" fontId="0" fillId="0" borderId="62" xfId="0" applyBorder="1" applyAlignment="1">
      <alignment horizontal="center" vertical="center" wrapText="1"/>
    </xf>
    <xf numFmtId="0" fontId="0" fillId="10" borderId="63" xfId="0" applyFill="1" applyBorder="1" applyAlignment="1">
      <alignment horizontal="center" vertical="center" wrapText="1"/>
    </xf>
    <xf numFmtId="0" fontId="0" fillId="0" borderId="49" xfId="0" applyBorder="1" applyAlignment="1">
      <alignment horizontal="center" vertical="center" wrapText="1"/>
    </xf>
    <xf numFmtId="0" fontId="0" fillId="0" borderId="64" xfId="0" applyBorder="1" applyAlignment="1">
      <alignment horizontal="center" vertical="center" wrapText="1"/>
    </xf>
    <xf numFmtId="0" fontId="0" fillId="7" borderId="62" xfId="0" applyFill="1" applyBorder="1" applyAlignment="1">
      <alignment horizontal="center" vertical="center" wrapText="1"/>
    </xf>
    <xf numFmtId="0" fontId="0" fillId="7" borderId="49" xfId="0" applyFill="1" applyBorder="1" applyAlignment="1">
      <alignment horizontal="center" vertical="center" wrapText="1"/>
    </xf>
    <xf numFmtId="0" fontId="0" fillId="7" borderId="65" xfId="0" applyFill="1" applyBorder="1" applyAlignment="1">
      <alignment horizontal="center" vertical="center" wrapText="1"/>
    </xf>
    <xf numFmtId="0" fontId="15" fillId="0" borderId="0" xfId="0" applyFont="1"/>
    <xf numFmtId="0" fontId="15" fillId="0" borderId="1" xfId="0" applyFont="1" applyBorder="1" applyAlignment="1">
      <alignment horizontal="center" vertical="center"/>
    </xf>
    <xf numFmtId="0" fontId="15" fillId="19" borderId="4" xfId="0" applyFont="1" applyFill="1" applyBorder="1"/>
    <xf numFmtId="0" fontId="15" fillId="0" borderId="5" xfId="0" applyFont="1" applyBorder="1" applyAlignment="1">
      <alignment horizontal="center" vertical="center"/>
    </xf>
    <xf numFmtId="0" fontId="15" fillId="0" borderId="4" xfId="0" applyFont="1" applyBorder="1" applyAlignment="1">
      <alignment vertical="center" wrapText="1"/>
    </xf>
    <xf numFmtId="0" fontId="15" fillId="0" borderId="4" xfId="0" applyFont="1" applyBorder="1"/>
    <xf numFmtId="0" fontId="15" fillId="9" borderId="4" xfId="0" applyFont="1" applyFill="1" applyBorder="1"/>
    <xf numFmtId="0" fontId="15" fillId="19" borderId="3" xfId="0" applyFont="1" applyFill="1" applyBorder="1" applyAlignment="1">
      <alignment vertical="center" wrapText="1"/>
    </xf>
    <xf numFmtId="0" fontId="15" fillId="19" borderId="4" xfId="0" applyFont="1" applyFill="1" applyBorder="1" applyAlignment="1">
      <alignment vertical="center"/>
    </xf>
    <xf numFmtId="0" fontId="15" fillId="3" borderId="4" xfId="0" applyFont="1" applyFill="1" applyBorder="1"/>
    <xf numFmtId="0" fontId="15" fillId="3" borderId="3" xfId="0" applyFont="1" applyFill="1" applyBorder="1" applyAlignment="1">
      <alignment vertical="center" wrapText="1"/>
    </xf>
    <xf numFmtId="0" fontId="15" fillId="3" borderId="4" xfId="0" applyFont="1" applyFill="1" applyBorder="1" applyAlignment="1">
      <alignment vertical="center"/>
    </xf>
    <xf numFmtId="0" fontId="17" fillId="9" borderId="4" xfId="0" applyFont="1" applyFill="1" applyBorder="1" applyAlignment="1">
      <alignment vertical="center"/>
    </xf>
    <xf numFmtId="0" fontId="15" fillId="17" borderId="4" xfId="0" applyFont="1" applyFill="1" applyBorder="1"/>
    <xf numFmtId="0" fontId="15" fillId="17" borderId="3" xfId="0" applyFont="1" applyFill="1" applyBorder="1" applyAlignment="1">
      <alignment vertical="center" wrapText="1"/>
    </xf>
    <xf numFmtId="0" fontId="15" fillId="17" borderId="4" xfId="0" applyFont="1" applyFill="1" applyBorder="1" applyAlignment="1">
      <alignment vertical="center"/>
    </xf>
    <xf numFmtId="0" fontId="18" fillId="7" borderId="0" xfId="7" applyFont="1" applyFill="1"/>
    <xf numFmtId="0" fontId="19" fillId="7" borderId="0" xfId="8" applyFont="1" applyFill="1"/>
    <xf numFmtId="0" fontId="18" fillId="7" borderId="0" xfId="7" applyFont="1" applyFill="1" applyAlignment="1">
      <alignment horizontal="center"/>
    </xf>
    <xf numFmtId="0" fontId="18" fillId="7" borderId="0" xfId="7" applyFont="1" applyFill="1" applyAlignment="1">
      <alignment horizontal="center" vertical="center"/>
    </xf>
    <xf numFmtId="0" fontId="20" fillId="7" borderId="0" xfId="0" applyFont="1" applyFill="1"/>
    <xf numFmtId="0" fontId="18" fillId="0" borderId="0" xfId="7" applyFont="1"/>
    <xf numFmtId="0" fontId="18" fillId="0" borderId="25" xfId="7" applyFont="1" applyBorder="1"/>
    <xf numFmtId="0" fontId="26" fillId="7" borderId="26" xfId="7" applyFont="1" applyFill="1" applyBorder="1" applyAlignment="1">
      <alignment vertical="top"/>
    </xf>
    <xf numFmtId="0" fontId="29" fillId="7" borderId="0" xfId="7" applyFont="1" applyFill="1"/>
    <xf numFmtId="0" fontId="24" fillId="0" borderId="30" xfId="7" applyFont="1" applyBorder="1" applyAlignment="1">
      <alignment horizontal="center" vertical="center" textRotation="90"/>
    </xf>
    <xf numFmtId="0" fontId="29" fillId="0" borderId="0" xfId="7" applyFont="1"/>
    <xf numFmtId="0" fontId="24" fillId="0" borderId="26" xfId="7" applyFont="1" applyBorder="1" applyAlignment="1">
      <alignment horizontal="center" vertical="center" textRotation="90"/>
    </xf>
    <xf numFmtId="0" fontId="29" fillId="0" borderId="33" xfId="7" applyFont="1" applyBorder="1"/>
    <xf numFmtId="0" fontId="29" fillId="0" borderId="31" xfId="7" applyFont="1" applyBorder="1"/>
    <xf numFmtId="0" fontId="29" fillId="0" borderId="25" xfId="7" applyFont="1" applyBorder="1"/>
    <xf numFmtId="0" fontId="18" fillId="0" borderId="0" xfId="7" applyFont="1" applyAlignment="1">
      <alignment horizontal="center"/>
    </xf>
    <xf numFmtId="0" fontId="29" fillId="0" borderId="0" xfId="7" applyFont="1" applyAlignment="1">
      <alignment horizontal="center" vertical="center"/>
    </xf>
    <xf numFmtId="0" fontId="18" fillId="0" borderId="0" xfId="7" applyFont="1" applyAlignment="1">
      <alignment horizontal="center" vertical="center"/>
    </xf>
    <xf numFmtId="0" fontId="0" fillId="7" borderId="68" xfId="0" applyFill="1" applyBorder="1"/>
    <xf numFmtId="0" fontId="0" fillId="7" borderId="6" xfId="0" applyFill="1" applyBorder="1"/>
    <xf numFmtId="0" fontId="29" fillId="0" borderId="33" xfId="7" applyFont="1" applyBorder="1" applyAlignment="1">
      <alignment horizontal="left" vertical="center"/>
    </xf>
    <xf numFmtId="0" fontId="29" fillId="0" borderId="34" xfId="7" applyFont="1" applyBorder="1" applyAlignment="1">
      <alignment horizontal="left" vertical="center"/>
    </xf>
    <xf numFmtId="0" fontId="30" fillId="0" borderId="33" xfId="0" applyFont="1" applyBorder="1" applyAlignment="1">
      <alignment horizontal="left" vertical="center"/>
    </xf>
    <xf numFmtId="0" fontId="29" fillId="0" borderId="14" xfId="7" applyFont="1" applyBorder="1" applyAlignment="1">
      <alignment horizontal="left" vertical="center"/>
    </xf>
    <xf numFmtId="0" fontId="30" fillId="0" borderId="14" xfId="0" applyFont="1" applyBorder="1" applyAlignment="1">
      <alignment horizontal="left" vertical="center"/>
    </xf>
    <xf numFmtId="0" fontId="0" fillId="7" borderId="69" xfId="0" applyFill="1" applyBorder="1" applyAlignment="1">
      <alignment horizontal="center"/>
    </xf>
    <xf numFmtId="0" fontId="0" fillId="7" borderId="70" xfId="0" applyFill="1" applyBorder="1" applyAlignment="1">
      <alignment horizontal="center"/>
    </xf>
    <xf numFmtId="0" fontId="0" fillId="7" borderId="71" xfId="0" applyFill="1" applyBorder="1" applyAlignment="1">
      <alignment horizontal="center"/>
    </xf>
    <xf numFmtId="0" fontId="29" fillId="0" borderId="72" xfId="7" applyFont="1" applyBorder="1" applyAlignment="1">
      <alignment horizontal="left" vertical="center"/>
    </xf>
    <xf numFmtId="0" fontId="29" fillId="0" borderId="24" xfId="7" applyFont="1" applyBorder="1" applyAlignment="1">
      <alignment horizontal="left" vertical="center"/>
    </xf>
    <xf numFmtId="0" fontId="29" fillId="0" borderId="30" xfId="7" applyFont="1" applyBorder="1" applyAlignment="1">
      <alignment horizontal="left" vertical="center"/>
    </xf>
    <xf numFmtId="0" fontId="29" fillId="0" borderId="26" xfId="7" applyFont="1" applyBorder="1" applyAlignment="1">
      <alignment horizontal="left" vertical="center"/>
    </xf>
    <xf numFmtId="0" fontId="29" fillId="0" borderId="27" xfId="7" applyFont="1" applyBorder="1" applyAlignment="1">
      <alignment horizontal="left" vertical="center"/>
    </xf>
    <xf numFmtId="0" fontId="35" fillId="7" borderId="37" xfId="0" applyFont="1" applyFill="1" applyBorder="1" applyAlignment="1">
      <alignment horizontal="center" vertical="center"/>
    </xf>
    <xf numFmtId="0" fontId="35" fillId="7" borderId="43" xfId="0" applyFont="1" applyFill="1" applyBorder="1"/>
    <xf numFmtId="0" fontId="35" fillId="7" borderId="43" xfId="0" applyFont="1" applyFill="1" applyBorder="1" applyAlignment="1">
      <alignment horizontal="left"/>
    </xf>
    <xf numFmtId="0" fontId="35" fillId="7" borderId="38" xfId="0" applyFont="1" applyFill="1" applyBorder="1" applyAlignment="1">
      <alignment wrapText="1"/>
    </xf>
    <xf numFmtId="0" fontId="35" fillId="7" borderId="0" xfId="0" applyFont="1" applyFill="1"/>
    <xf numFmtId="0" fontId="35" fillId="7" borderId="39" xfId="0" applyFont="1" applyFill="1" applyBorder="1" applyAlignment="1">
      <alignment horizontal="center" vertical="center"/>
    </xf>
    <xf numFmtId="0" fontId="35" fillId="7" borderId="0" xfId="0" applyFont="1" applyFill="1" applyAlignment="1">
      <alignment horizontal="left"/>
    </xf>
    <xf numFmtId="0" fontId="35" fillId="7" borderId="40" xfId="0" applyFont="1" applyFill="1" applyBorder="1" applyAlignment="1">
      <alignment wrapText="1"/>
    </xf>
    <xf numFmtId="0" fontId="38" fillId="7" borderId="39" xfId="0" applyFont="1" applyFill="1" applyBorder="1" applyAlignment="1">
      <alignment horizontal="center" vertical="center"/>
    </xf>
    <xf numFmtId="0" fontId="38" fillId="7" borderId="0" xfId="0" applyFont="1" applyFill="1"/>
    <xf numFmtId="0" fontId="38" fillId="7" borderId="40" xfId="0" applyFont="1" applyFill="1" applyBorder="1" applyAlignment="1">
      <alignment wrapText="1"/>
    </xf>
    <xf numFmtId="0" fontId="35" fillId="7" borderId="41" xfId="0" applyFont="1" applyFill="1" applyBorder="1" applyAlignment="1">
      <alignment horizontal="center" vertical="center"/>
    </xf>
    <xf numFmtId="0" fontId="35" fillId="7" borderId="44" xfId="0" applyFont="1" applyFill="1" applyBorder="1"/>
    <xf numFmtId="0" fontId="39" fillId="7" borderId="44" xfId="0" applyFont="1" applyFill="1" applyBorder="1" applyAlignment="1">
      <alignment horizontal="left"/>
    </xf>
    <xf numFmtId="0" fontId="35" fillId="7" borderId="42" xfId="0" applyFont="1" applyFill="1" applyBorder="1" applyAlignment="1">
      <alignment wrapText="1"/>
    </xf>
    <xf numFmtId="0" fontId="35" fillId="7" borderId="0" xfId="0" applyFont="1" applyFill="1" applyAlignment="1">
      <alignment horizontal="center" vertical="center"/>
    </xf>
    <xf numFmtId="0" fontId="39" fillId="7" borderId="0" xfId="0" applyFont="1" applyFill="1" applyAlignment="1">
      <alignment horizontal="left"/>
    </xf>
    <xf numFmtId="0" fontId="35" fillId="7" borderId="0" xfId="0" applyFont="1" applyFill="1" applyAlignment="1">
      <alignment wrapText="1"/>
    </xf>
    <xf numFmtId="168" fontId="35" fillId="7" borderId="0" xfId="1" applyNumberFormat="1" applyFont="1" applyFill="1" applyAlignment="1">
      <alignment horizontal="center"/>
    </xf>
    <xf numFmtId="0" fontId="35" fillId="7" borderId="0" xfId="0" applyFont="1" applyFill="1" applyAlignment="1">
      <alignment horizontal="center"/>
    </xf>
    <xf numFmtId="0" fontId="35" fillId="0" borderId="0" xfId="0" applyFont="1"/>
    <xf numFmtId="0" fontId="35" fillId="0" borderId="1" xfId="0" applyFont="1" applyBorder="1" applyAlignment="1">
      <alignment horizontal="center" vertical="center"/>
    </xf>
    <xf numFmtId="0" fontId="41" fillId="12" borderId="1" xfId="0" applyFont="1" applyFill="1" applyBorder="1" applyAlignment="1">
      <alignment vertical="center"/>
    </xf>
    <xf numFmtId="0" fontId="35" fillId="0" borderId="5" xfId="0" applyFont="1" applyBorder="1" applyAlignment="1">
      <alignment horizontal="center" vertical="center"/>
    </xf>
    <xf numFmtId="0" fontId="35" fillId="0" borderId="4" xfId="0" applyFont="1" applyBorder="1" applyAlignment="1">
      <alignment horizontal="left" vertical="center" wrapText="1"/>
    </xf>
    <xf numFmtId="3" fontId="35" fillId="0" borderId="4" xfId="1" applyNumberFormat="1" applyFont="1" applyBorder="1" applyAlignment="1">
      <alignment horizontal="right"/>
    </xf>
    <xf numFmtId="3" fontId="35" fillId="0" borderId="4" xfId="1" applyNumberFormat="1" applyFont="1" applyBorder="1" applyAlignment="1" applyProtection="1">
      <alignment horizontal="right"/>
      <protection locked="0"/>
    </xf>
    <xf numFmtId="3" fontId="39" fillId="0" borderId="4" xfId="0" applyNumberFormat="1" applyFont="1" applyBorder="1" applyAlignment="1">
      <alignment horizontal="right" vertical="center"/>
    </xf>
    <xf numFmtId="0" fontId="39" fillId="0" borderId="4" xfId="0" applyFont="1" applyBorder="1" applyAlignment="1">
      <alignment horizontal="right" vertical="center"/>
    </xf>
    <xf numFmtId="3" fontId="35" fillId="10" borderId="4" xfId="1" applyNumberFormat="1" applyFont="1" applyFill="1" applyBorder="1" applyAlignment="1">
      <alignment horizontal="right"/>
    </xf>
    <xf numFmtId="3" fontId="35" fillId="10" borderId="4" xfId="1" applyNumberFormat="1" applyFont="1" applyFill="1" applyBorder="1" applyAlignment="1" applyProtection="1">
      <alignment horizontal="right"/>
      <protection locked="0"/>
    </xf>
    <xf numFmtId="3" fontId="35" fillId="7" borderId="0" xfId="0" applyNumberFormat="1" applyFont="1" applyFill="1"/>
    <xf numFmtId="0" fontId="37" fillId="6" borderId="1" xfId="0" applyFont="1" applyFill="1" applyBorder="1" applyAlignment="1">
      <alignment horizontal="left" vertical="center" wrapText="1"/>
    </xf>
    <xf numFmtId="3" fontId="35" fillId="0" borderId="7" xfId="1" applyNumberFormat="1" applyFont="1" applyBorder="1" applyAlignment="1">
      <alignment horizontal="right"/>
    </xf>
    <xf numFmtId="0" fontId="35" fillId="0" borderId="6" xfId="0" applyFont="1" applyBorder="1" applyAlignment="1">
      <alignment vertical="center" wrapText="1"/>
    </xf>
    <xf numFmtId="0" fontId="35" fillId="0" borderId="4" xfId="0" applyFont="1" applyBorder="1" applyAlignment="1">
      <alignment vertical="center" wrapText="1"/>
    </xf>
    <xf numFmtId="0" fontId="39" fillId="7" borderId="0" xfId="0" applyFont="1" applyFill="1"/>
    <xf numFmtId="0" fontId="39" fillId="5" borderId="0" xfId="0" applyFont="1" applyFill="1"/>
    <xf numFmtId="0" fontId="37" fillId="13" borderId="1" xfId="0" applyFont="1" applyFill="1" applyBorder="1" applyAlignment="1">
      <alignment horizontal="left" vertical="center" wrapText="1"/>
    </xf>
    <xf numFmtId="0" fontId="39" fillId="0" borderId="0" xfId="0" applyFont="1"/>
    <xf numFmtId="3" fontId="45" fillId="0" borderId="0" xfId="0" applyNumberFormat="1" applyFont="1"/>
    <xf numFmtId="0" fontId="49" fillId="7" borderId="0" xfId="0" applyFont="1" applyFill="1" applyAlignment="1">
      <alignment vertical="center" wrapText="1"/>
    </xf>
    <xf numFmtId="0" fontId="49" fillId="7" borderId="0" xfId="0" applyFont="1" applyFill="1" applyAlignment="1">
      <alignment wrapText="1"/>
    </xf>
    <xf numFmtId="0" fontId="35" fillId="9" borderId="6" xfId="0" applyFont="1" applyFill="1" applyBorder="1"/>
    <xf numFmtId="0" fontId="35" fillId="9" borderId="2" xfId="0" applyFont="1" applyFill="1" applyBorder="1"/>
    <xf numFmtId="0" fontId="48" fillId="9" borderId="2" xfId="0" applyFont="1" applyFill="1" applyBorder="1" applyAlignment="1">
      <alignment horizontal="left" vertical="center" wrapText="1"/>
    </xf>
    <xf numFmtId="0" fontId="48" fillId="9" borderId="4" xfId="0" applyFont="1" applyFill="1" applyBorder="1" applyAlignment="1">
      <alignment horizontal="center" vertical="center" wrapText="1"/>
    </xf>
    <xf numFmtId="3" fontId="48" fillId="9" borderId="4" xfId="0" applyNumberFormat="1" applyFont="1" applyFill="1" applyBorder="1" applyAlignment="1">
      <alignment horizontal="center" vertical="center" wrapText="1"/>
    </xf>
    <xf numFmtId="0" fontId="48" fillId="10" borderId="4" xfId="0" applyFont="1" applyFill="1" applyBorder="1" applyAlignment="1">
      <alignment horizontal="left" vertical="center" wrapText="1"/>
    </xf>
    <xf numFmtId="0" fontId="48" fillId="2" borderId="4" xfId="0" applyFont="1" applyFill="1" applyBorder="1" applyAlignment="1">
      <alignment horizontal="left" vertical="center" wrapText="1"/>
    </xf>
    <xf numFmtId="4" fontId="45" fillId="7" borderId="0" xfId="0" applyNumberFormat="1" applyFont="1" applyFill="1" applyAlignment="1">
      <alignment horizontal="center" vertical="center" wrapText="1"/>
    </xf>
    <xf numFmtId="0" fontId="45" fillId="7" borderId="0" xfId="0" applyFont="1" applyFill="1" applyAlignment="1">
      <alignment horizontal="center" wrapText="1"/>
    </xf>
    <xf numFmtId="0" fontId="35" fillId="10" borderId="4" xfId="0" applyFont="1" applyFill="1" applyBorder="1" applyAlignment="1">
      <alignment horizontal="left" vertical="center" wrapText="1"/>
    </xf>
    <xf numFmtId="0" fontId="35" fillId="9" borderId="4" xfId="0" applyFont="1" applyFill="1" applyBorder="1" applyAlignment="1">
      <alignment horizontal="left" vertical="center" wrapText="1"/>
    </xf>
    <xf numFmtId="3" fontId="35" fillId="9" borderId="4" xfId="1" applyNumberFormat="1" applyFont="1" applyFill="1" applyBorder="1" applyAlignment="1">
      <alignment horizontal="right" vertical="center"/>
    </xf>
    <xf numFmtId="3" fontId="35" fillId="7" borderId="0" xfId="1" applyNumberFormat="1" applyFont="1" applyFill="1" applyAlignment="1">
      <alignment horizontal="right" vertical="center"/>
    </xf>
    <xf numFmtId="3" fontId="35" fillId="7" borderId="0" xfId="1" applyNumberFormat="1" applyFont="1" applyFill="1" applyAlignment="1">
      <alignment horizontal="right"/>
    </xf>
    <xf numFmtId="3" fontId="35" fillId="0" borderId="4" xfId="1" applyNumberFormat="1" applyFont="1" applyBorder="1" applyAlignment="1">
      <alignment horizontal="right" vertical="center"/>
    </xf>
    <xf numFmtId="0" fontId="37" fillId="10" borderId="4" xfId="0" applyFont="1" applyFill="1" applyBorder="1" applyAlignment="1">
      <alignment wrapText="1"/>
    </xf>
    <xf numFmtId="3" fontId="39" fillId="7" borderId="0" xfId="1" applyNumberFormat="1" applyFont="1" applyFill="1" applyAlignment="1">
      <alignment horizontal="right" vertical="center"/>
    </xf>
    <xf numFmtId="3" fontId="39" fillId="7" borderId="0" xfId="1" applyNumberFormat="1" applyFont="1" applyFill="1" applyAlignment="1">
      <alignment horizontal="right"/>
    </xf>
    <xf numFmtId="0" fontId="51" fillId="10" borderId="4" xfId="0" applyFont="1" applyFill="1" applyBorder="1" applyAlignment="1">
      <alignment horizontal="left" vertical="center" wrapText="1"/>
    </xf>
    <xf numFmtId="0" fontId="51" fillId="0" borderId="4" xfId="0" applyFont="1" applyBorder="1" applyAlignment="1">
      <alignment horizontal="left" vertical="center" wrapText="1"/>
    </xf>
    <xf numFmtId="0" fontId="39" fillId="15" borderId="2" xfId="0" applyFont="1" applyFill="1" applyBorder="1" applyAlignment="1">
      <alignment horizontal="left" vertical="center" wrapText="1"/>
    </xf>
    <xf numFmtId="0" fontId="39" fillId="15" borderId="3" xfId="0" applyFont="1" applyFill="1" applyBorder="1" applyAlignment="1">
      <alignment horizontal="left" vertical="center" wrapText="1"/>
    </xf>
    <xf numFmtId="41" fontId="52" fillId="0" borderId="0" xfId="12" applyFont="1" applyAlignment="1">
      <alignment horizontal="left" vertical="center" wrapText="1"/>
    </xf>
    <xf numFmtId="0" fontId="48" fillId="9" borderId="4" xfId="0" applyFont="1" applyFill="1" applyBorder="1" applyAlignment="1">
      <alignment horizontal="left" vertical="center" wrapText="1"/>
    </xf>
    <xf numFmtId="3" fontId="39" fillId="2" borderId="4" xfId="1" applyNumberFormat="1" applyFont="1" applyFill="1" applyBorder="1" applyAlignment="1">
      <alignment horizontal="center" vertical="center"/>
    </xf>
    <xf numFmtId="0" fontId="49" fillId="9" borderId="4" xfId="0" applyFont="1" applyFill="1" applyBorder="1" applyAlignment="1">
      <alignment horizontal="center" wrapText="1"/>
    </xf>
    <xf numFmtId="3" fontId="38" fillId="0" borderId="4" xfId="1" applyNumberFormat="1" applyFont="1" applyBorder="1" applyAlignment="1" applyProtection="1">
      <alignment horizontal="right" vertical="center"/>
      <protection locked="0"/>
    </xf>
    <xf numFmtId="0" fontId="45" fillId="7" borderId="0" xfId="0" applyFont="1" applyFill="1"/>
    <xf numFmtId="0" fontId="37" fillId="10" borderId="4" xfId="0" applyFont="1" applyFill="1" applyBorder="1" applyAlignment="1">
      <alignment horizontal="left" vertical="center" wrapText="1"/>
    </xf>
    <xf numFmtId="0" fontId="35" fillId="10" borderId="4" xfId="0" applyFont="1" applyFill="1" applyBorder="1" applyAlignment="1">
      <alignment vertical="center" wrapText="1"/>
    </xf>
    <xf numFmtId="0" fontId="41" fillId="9" borderId="4" xfId="0" applyFont="1" applyFill="1" applyBorder="1" applyAlignment="1">
      <alignment horizontal="left" vertical="center" wrapText="1"/>
    </xf>
    <xf numFmtId="3" fontId="39" fillId="9" borderId="4" xfId="1" applyNumberFormat="1" applyFont="1" applyFill="1" applyBorder="1" applyAlignment="1">
      <alignment horizontal="right" vertical="center"/>
    </xf>
    <xf numFmtId="3" fontId="35" fillId="9" borderId="4" xfId="1" applyNumberFormat="1" applyFont="1" applyFill="1" applyBorder="1" applyAlignment="1">
      <alignment horizontal="right"/>
    </xf>
    <xf numFmtId="0" fontId="37" fillId="10" borderId="4" xfId="0" applyFont="1" applyFill="1" applyBorder="1" applyAlignment="1">
      <alignment vertical="center" wrapText="1"/>
    </xf>
    <xf numFmtId="0" fontId="54" fillId="10" borderId="4" xfId="0" applyFont="1" applyFill="1" applyBorder="1" applyAlignment="1">
      <alignment vertical="center" wrapText="1"/>
    </xf>
    <xf numFmtId="3" fontId="39" fillId="9" borderId="4" xfId="1" applyNumberFormat="1" applyFont="1" applyFill="1" applyBorder="1" applyAlignment="1">
      <alignment horizontal="center" vertical="center" wrapText="1"/>
    </xf>
    <xf numFmtId="0" fontId="37" fillId="10" borderId="4" xfId="0" applyFont="1" applyFill="1" applyBorder="1" applyAlignment="1">
      <alignment horizontal="left" wrapText="1"/>
    </xf>
    <xf numFmtId="0" fontId="52" fillId="12" borderId="2" xfId="0" applyFont="1" applyFill="1" applyBorder="1" applyAlignment="1">
      <alignment horizontal="left" vertical="center" wrapText="1"/>
    </xf>
    <xf numFmtId="0" fontId="52" fillId="12" borderId="3" xfId="0" applyFont="1" applyFill="1" applyBorder="1" applyAlignment="1">
      <alignment horizontal="left" vertical="center" wrapText="1"/>
    </xf>
    <xf numFmtId="0" fontId="39" fillId="9" borderId="3" xfId="0" applyFont="1" applyFill="1" applyBorder="1" applyAlignment="1">
      <alignment horizontal="left" vertical="center" wrapText="1"/>
    </xf>
    <xf numFmtId="3" fontId="35" fillId="0" borderId="0" xfId="1" applyNumberFormat="1" applyFont="1" applyAlignment="1">
      <alignment horizontal="right"/>
    </xf>
    <xf numFmtId="0" fontId="39" fillId="9" borderId="0" xfId="0" applyFont="1" applyFill="1" applyAlignment="1">
      <alignment vertical="center" wrapText="1"/>
    </xf>
    <xf numFmtId="3" fontId="35" fillId="0" borderId="4" xfId="1" applyNumberFormat="1" applyFont="1" applyBorder="1" applyAlignment="1" applyProtection="1">
      <alignment horizontal="right" vertical="center"/>
      <protection locked="0"/>
    </xf>
    <xf numFmtId="0" fontId="39" fillId="10" borderId="4" xfId="0" applyFont="1" applyFill="1" applyBorder="1" applyAlignment="1">
      <alignment horizontal="left" vertical="center" wrapText="1"/>
    </xf>
    <xf numFmtId="0" fontId="37" fillId="9" borderId="2" xfId="0" applyFont="1" applyFill="1" applyBorder="1" applyAlignment="1">
      <alignment horizontal="left" vertical="center" wrapText="1"/>
    </xf>
    <xf numFmtId="0" fontId="37" fillId="9" borderId="3" xfId="0" applyFont="1" applyFill="1" applyBorder="1" applyAlignment="1">
      <alignment horizontal="left" vertical="center" wrapText="1"/>
    </xf>
    <xf numFmtId="0" fontId="41" fillId="10" borderId="4" xfId="0" applyFont="1" applyFill="1" applyBorder="1" applyAlignment="1">
      <alignment horizontal="left" vertical="center" wrapText="1"/>
    </xf>
    <xf numFmtId="0" fontId="35" fillId="7" borderId="0" xfId="0" applyFont="1" applyFill="1" applyAlignment="1">
      <alignment vertical="center"/>
    </xf>
    <xf numFmtId="0" fontId="35" fillId="0" borderId="0" xfId="0" applyFont="1" applyAlignment="1">
      <alignment vertical="center"/>
    </xf>
    <xf numFmtId="0" fontId="56" fillId="10" borderId="4" xfId="0" applyFont="1" applyFill="1" applyBorder="1" applyAlignment="1">
      <alignment vertical="center" wrapText="1"/>
    </xf>
    <xf numFmtId="3" fontId="39" fillId="0" borderId="4" xfId="1" applyNumberFormat="1" applyFont="1" applyBorder="1" applyAlignment="1">
      <alignment horizontal="right" vertical="center"/>
    </xf>
    <xf numFmtId="0" fontId="39" fillId="7" borderId="0" xfId="0" applyFont="1" applyFill="1" applyAlignment="1">
      <alignment vertical="center"/>
    </xf>
    <xf numFmtId="0" fontId="39" fillId="0" borderId="0" xfId="0" applyFont="1" applyAlignment="1">
      <alignment vertical="center"/>
    </xf>
    <xf numFmtId="0" fontId="56" fillId="9" borderId="4" xfId="0" applyFont="1" applyFill="1" applyBorder="1" applyAlignment="1">
      <alignment vertical="center" wrapText="1"/>
    </xf>
    <xf numFmtId="0" fontId="39" fillId="9" borderId="4" xfId="0" applyFont="1" applyFill="1" applyBorder="1" applyAlignment="1">
      <alignment vertical="center" wrapText="1"/>
    </xf>
    <xf numFmtId="0" fontId="39" fillId="10" borderId="4" xfId="0" applyFont="1" applyFill="1" applyBorder="1" applyAlignment="1">
      <alignment vertical="center" wrapText="1"/>
    </xf>
    <xf numFmtId="3" fontId="35" fillId="0" borderId="0" xfId="1" applyNumberFormat="1" applyFont="1" applyAlignment="1">
      <alignment horizontal="right" vertical="center"/>
    </xf>
    <xf numFmtId="3" fontId="39" fillId="0" borderId="4" xfId="1" applyNumberFormat="1" applyFont="1" applyBorder="1" applyAlignment="1" applyProtection="1">
      <alignment horizontal="right"/>
      <protection locked="0"/>
    </xf>
    <xf numFmtId="0" fontId="52" fillId="14" borderId="4" xfId="0" applyFont="1" applyFill="1" applyBorder="1" applyAlignment="1">
      <alignment horizontal="left" vertical="center" wrapText="1"/>
    </xf>
    <xf numFmtId="0" fontId="57" fillId="14" borderId="4" xfId="0" applyFont="1" applyFill="1" applyBorder="1"/>
    <xf numFmtId="0" fontId="52" fillId="14" borderId="4" xfId="0" applyFont="1" applyFill="1" applyBorder="1" applyAlignment="1">
      <alignment horizontal="center" vertical="center" wrapText="1"/>
    </xf>
    <xf numFmtId="41" fontId="35" fillId="0" borderId="4" xfId="12" applyFont="1" applyBorder="1" applyAlignment="1">
      <alignment horizontal="center"/>
    </xf>
    <xf numFmtId="41" fontId="35" fillId="0" borderId="4" xfId="12" applyFont="1" applyBorder="1" applyAlignment="1">
      <alignment horizontal="left" vertical="center" wrapText="1"/>
    </xf>
    <xf numFmtId="0" fontId="35" fillId="10" borderId="4" xfId="0" applyFont="1" applyFill="1" applyBorder="1"/>
    <xf numFmtId="41" fontId="35" fillId="0" borderId="4" xfId="12" applyFont="1" applyBorder="1" applyAlignment="1">
      <alignment horizontal="left" vertical="center"/>
    </xf>
    <xf numFmtId="0" fontId="35" fillId="10" borderId="4" xfId="0" applyFont="1" applyFill="1" applyBorder="1" applyAlignment="1">
      <alignment horizontal="left" vertical="center"/>
    </xf>
    <xf numFmtId="41" fontId="35" fillId="0" borderId="4" xfId="12" applyFont="1" applyBorder="1"/>
    <xf numFmtId="0" fontId="39" fillId="12" borderId="4" xfId="0" applyFont="1" applyFill="1" applyBorder="1" applyAlignment="1">
      <alignment horizontal="left" vertical="center" wrapText="1"/>
    </xf>
    <xf numFmtId="0" fontId="35" fillId="12" borderId="4" xfId="0" applyFont="1" applyFill="1" applyBorder="1"/>
    <xf numFmtId="41" fontId="39" fillId="9" borderId="2" xfId="12" applyFont="1" applyFill="1" applyBorder="1" applyAlignment="1" applyProtection="1">
      <alignment horizontal="center" vertical="center"/>
      <protection locked="0"/>
    </xf>
    <xf numFmtId="41" fontId="39" fillId="9" borderId="2" xfId="12" applyFont="1" applyFill="1" applyBorder="1" applyAlignment="1">
      <alignment horizontal="center" vertical="center" wrapText="1"/>
    </xf>
    <xf numFmtId="0" fontId="35" fillId="9" borderId="4" xfId="0" applyFont="1" applyFill="1" applyBorder="1"/>
    <xf numFmtId="0" fontId="39" fillId="9" borderId="46" xfId="0" applyFont="1" applyFill="1" applyBorder="1" applyAlignment="1">
      <alignment horizontal="center" vertical="center" wrapText="1"/>
    </xf>
    <xf numFmtId="41" fontId="39" fillId="10" borderId="4" xfId="12" applyFont="1" applyFill="1" applyBorder="1" applyAlignment="1" applyProtection="1">
      <alignment horizontal="center" vertical="center"/>
      <protection locked="0"/>
    </xf>
    <xf numFmtId="41" fontId="39" fillId="10" borderId="4" xfId="12" applyFont="1" applyFill="1" applyBorder="1" applyAlignment="1">
      <alignment horizontal="center" vertical="center" wrapText="1"/>
    </xf>
    <xf numFmtId="0" fontId="35" fillId="9" borderId="46" xfId="0" applyFont="1" applyFill="1" applyBorder="1"/>
    <xf numFmtId="0" fontId="39" fillId="9" borderId="11" xfId="0" applyFont="1" applyFill="1" applyBorder="1" applyAlignment="1">
      <alignment horizontal="center" vertical="center" wrapText="1"/>
    </xf>
    <xf numFmtId="41" fontId="39" fillId="9" borderId="4" xfId="12" applyFont="1" applyFill="1" applyBorder="1" applyAlignment="1" applyProtection="1">
      <alignment horizontal="center" vertical="center"/>
      <protection locked="0"/>
    </xf>
    <xf numFmtId="41" fontId="39" fillId="9" borderId="4" xfId="12" applyFont="1" applyFill="1" applyBorder="1" applyAlignment="1">
      <alignment horizontal="center" vertical="center" wrapText="1"/>
    </xf>
    <xf numFmtId="0" fontId="39" fillId="9" borderId="4" xfId="0" applyFont="1" applyFill="1" applyBorder="1" applyAlignment="1">
      <alignment horizontal="left" vertical="center" wrapText="1"/>
    </xf>
    <xf numFmtId="0" fontId="39" fillId="9" borderId="4" xfId="0" applyFont="1" applyFill="1" applyBorder="1"/>
    <xf numFmtId="2" fontId="39" fillId="13" borderId="4" xfId="0" applyNumberFormat="1" applyFont="1" applyFill="1" applyBorder="1" applyAlignment="1">
      <alignment horizontal="center" vertical="center" wrapText="1"/>
    </xf>
    <xf numFmtId="2" fontId="39" fillId="13" borderId="2" xfId="0" applyNumberFormat="1" applyFont="1" applyFill="1" applyBorder="1" applyAlignment="1">
      <alignment horizontal="center" vertical="center" wrapText="1"/>
    </xf>
    <xf numFmtId="2" fontId="39" fillId="13" borderId="3" xfId="0" applyNumberFormat="1" applyFont="1" applyFill="1" applyBorder="1" applyAlignment="1">
      <alignment horizontal="center" vertical="center" wrapText="1"/>
    </xf>
    <xf numFmtId="2" fontId="39" fillId="13" borderId="4" xfId="1" applyNumberFormat="1" applyFont="1" applyFill="1" applyBorder="1" applyAlignment="1">
      <alignment horizontal="center" vertical="center" wrapText="1"/>
    </xf>
    <xf numFmtId="0" fontId="37" fillId="0" borderId="4" xfId="0" applyFont="1" applyBorder="1" applyAlignment="1">
      <alignment horizontal="left" vertical="center" wrapText="1"/>
    </xf>
    <xf numFmtId="0" fontId="37" fillId="10" borderId="9" xfId="0" applyFont="1" applyFill="1" applyBorder="1" applyAlignment="1">
      <alignment horizontal="left" vertical="center" wrapText="1"/>
    </xf>
    <xf numFmtId="0" fontId="37" fillId="10" borderId="8" xfId="0" applyFont="1" applyFill="1" applyBorder="1" applyAlignment="1">
      <alignment horizontal="left" vertical="center" wrapText="1"/>
    </xf>
    <xf numFmtId="0" fontId="54" fillId="0" borderId="4" xfId="0" applyFont="1" applyBorder="1" applyAlignment="1">
      <alignment horizontal="center" vertical="center" wrapText="1"/>
    </xf>
    <xf numFmtId="0" fontId="37" fillId="10" borderId="0" xfId="0" applyFont="1" applyFill="1" applyAlignment="1">
      <alignment horizontal="left" vertical="center" wrapText="1"/>
    </xf>
    <xf numFmtId="0" fontId="37" fillId="10" borderId="13" xfId="0" applyFont="1" applyFill="1" applyBorder="1" applyAlignment="1">
      <alignment horizontal="left" vertical="center" wrapText="1"/>
    </xf>
    <xf numFmtId="0" fontId="35" fillId="10" borderId="0" xfId="0" applyFont="1" applyFill="1" applyAlignment="1">
      <alignment horizontal="left" vertical="center" wrapText="1"/>
    </xf>
    <xf numFmtId="0" fontId="35" fillId="10" borderId="13" xfId="0" applyFont="1" applyFill="1" applyBorder="1" applyAlignment="1">
      <alignment horizontal="left" vertical="center" wrapText="1"/>
    </xf>
    <xf numFmtId="3" fontId="35" fillId="0" borderId="0" xfId="1" applyNumberFormat="1" applyFont="1" applyAlignment="1" applyProtection="1">
      <alignment horizontal="right"/>
      <protection locked="0"/>
    </xf>
    <xf numFmtId="0" fontId="54" fillId="10" borderId="4" xfId="0" applyFont="1" applyFill="1" applyBorder="1" applyAlignment="1">
      <alignment horizontal="center" vertical="center" wrapText="1"/>
    </xf>
    <xf numFmtId="3" fontId="35" fillId="7" borderId="0" xfId="1" applyNumberFormat="1" applyFont="1" applyFill="1" applyAlignment="1" applyProtection="1">
      <alignment horizontal="right"/>
      <protection locked="0"/>
    </xf>
    <xf numFmtId="0" fontId="35" fillId="7" borderId="4" xfId="0" applyFont="1" applyFill="1" applyBorder="1" applyAlignment="1">
      <alignment vertical="center" wrapText="1"/>
    </xf>
    <xf numFmtId="0" fontId="35" fillId="0" borderId="4" xfId="0" applyFont="1" applyBorder="1" applyAlignment="1">
      <alignment wrapText="1"/>
    </xf>
    <xf numFmtId="0" fontId="35" fillId="10" borderId="0" xfId="0" applyFont="1" applyFill="1" applyAlignment="1">
      <alignment wrapText="1"/>
    </xf>
    <xf numFmtId="0" fontId="35" fillId="10" borderId="13" xfId="0" applyFont="1" applyFill="1" applyBorder="1" applyAlignment="1">
      <alignment wrapText="1"/>
    </xf>
    <xf numFmtId="168" fontId="35" fillId="7" borderId="4" xfId="1" applyNumberFormat="1" applyFont="1" applyFill="1" applyBorder="1" applyAlignment="1">
      <alignment horizontal="center"/>
    </xf>
    <xf numFmtId="0" fontId="35" fillId="10" borderId="45" xfId="0" applyFont="1" applyFill="1" applyBorder="1" applyAlignment="1">
      <alignment wrapText="1"/>
    </xf>
    <xf numFmtId="0" fontId="35" fillId="10" borderId="12" xfId="0" applyFont="1" applyFill="1" applyBorder="1" applyAlignment="1">
      <alignment wrapText="1"/>
    </xf>
    <xf numFmtId="0" fontId="35" fillId="0" borderId="0" xfId="0" applyFont="1" applyAlignment="1">
      <alignment horizontal="center" vertical="center"/>
    </xf>
    <xf numFmtId="0" fontId="35" fillId="0" borderId="0" xfId="0" applyFont="1" applyAlignment="1">
      <alignment horizontal="left"/>
    </xf>
    <xf numFmtId="0" fontId="35" fillId="0" borderId="0" xfId="0" applyFont="1" applyAlignment="1">
      <alignment wrapText="1"/>
    </xf>
    <xf numFmtId="168" fontId="35" fillId="0" borderId="0" xfId="1" applyNumberFormat="1" applyFont="1" applyAlignment="1">
      <alignment horizontal="center"/>
    </xf>
    <xf numFmtId="0" fontId="35" fillId="0" borderId="0" xfId="0" applyFont="1" applyAlignment="1">
      <alignment horizontal="center"/>
    </xf>
    <xf numFmtId="0" fontId="18" fillId="0" borderId="73" xfId="7" applyFont="1" applyBorder="1"/>
    <xf numFmtId="0" fontId="29" fillId="0" borderId="74" xfId="7" applyFont="1" applyBorder="1"/>
    <xf numFmtId="0" fontId="29" fillId="0" borderId="73" xfId="7" applyFont="1" applyBorder="1"/>
    <xf numFmtId="2" fontId="39" fillId="9" borderId="4" xfId="0" applyNumberFormat="1" applyFont="1" applyFill="1" applyBorder="1" applyAlignment="1">
      <alignment horizontal="center" vertical="center" wrapText="1"/>
    </xf>
    <xf numFmtId="0" fontId="59" fillId="7" borderId="37" xfId="0" applyFont="1" applyFill="1" applyBorder="1"/>
    <xf numFmtId="0" fontId="59" fillId="7" borderId="43" xfId="0" applyFont="1" applyFill="1" applyBorder="1"/>
    <xf numFmtId="0" fontId="59" fillId="7" borderId="43" xfId="0" applyFont="1" applyFill="1" applyBorder="1" applyAlignment="1">
      <alignment horizontal="left"/>
    </xf>
    <xf numFmtId="0" fontId="59" fillId="7" borderId="38" xfId="0" applyFont="1" applyFill="1" applyBorder="1" applyAlignment="1">
      <alignment wrapText="1"/>
    </xf>
    <xf numFmtId="0" fontId="61" fillId="0" borderId="39" xfId="0" applyFont="1" applyBorder="1" applyAlignment="1">
      <alignment wrapText="1"/>
    </xf>
    <xf numFmtId="0" fontId="61" fillId="0" borderId="0" xfId="0" applyFont="1" applyAlignment="1">
      <alignment wrapText="1"/>
    </xf>
    <xf numFmtId="0" fontId="59" fillId="7" borderId="0" xfId="0" applyFont="1" applyFill="1"/>
    <xf numFmtId="0" fontId="59" fillId="7" borderId="39" xfId="0" applyFont="1" applyFill="1" applyBorder="1"/>
    <xf numFmtId="0" fontId="59" fillId="7" borderId="0" xfId="0" applyFont="1" applyFill="1" applyAlignment="1">
      <alignment horizontal="left"/>
    </xf>
    <xf numFmtId="0" fontId="59" fillId="7" borderId="40" xfId="0" applyFont="1" applyFill="1" applyBorder="1" applyAlignment="1">
      <alignment wrapText="1"/>
    </xf>
    <xf numFmtId="0" fontId="62" fillId="7" borderId="39" xfId="0" applyFont="1" applyFill="1" applyBorder="1"/>
    <xf numFmtId="0" fontId="62" fillId="7" borderId="0" xfId="0" applyFont="1" applyFill="1"/>
    <xf numFmtId="0" fontId="62" fillId="7" borderId="40" xfId="0" applyFont="1" applyFill="1" applyBorder="1" applyAlignment="1">
      <alignment wrapText="1"/>
    </xf>
    <xf numFmtId="0" fontId="59" fillId="7" borderId="41" xfId="0" applyFont="1" applyFill="1" applyBorder="1"/>
    <xf numFmtId="0" fontId="59" fillId="7" borderId="44" xfId="0" applyFont="1" applyFill="1" applyBorder="1"/>
    <xf numFmtId="0" fontId="63" fillId="7" borderId="44" xfId="0" applyFont="1" applyFill="1" applyBorder="1" applyAlignment="1">
      <alignment horizontal="left"/>
    </xf>
    <xf numFmtId="0" fontId="59" fillId="7" borderId="42" xfId="0" applyFont="1" applyFill="1" applyBorder="1" applyAlignment="1">
      <alignment wrapText="1"/>
    </xf>
    <xf numFmtId="0" fontId="64" fillId="7" borderId="0" xfId="0" applyFont="1" applyFill="1"/>
    <xf numFmtId="0" fontId="65" fillId="7" borderId="0" xfId="0" applyFont="1" applyFill="1" applyAlignment="1">
      <alignment horizontal="center"/>
    </xf>
    <xf numFmtId="0" fontId="66" fillId="7" borderId="0" xfId="0" applyFont="1" applyFill="1"/>
    <xf numFmtId="0" fontId="63" fillId="7" borderId="0" xfId="0" applyFont="1" applyFill="1" applyAlignment="1">
      <alignment horizontal="center"/>
    </xf>
    <xf numFmtId="0" fontId="63" fillId="7" borderId="0" xfId="0" applyFont="1" applyFill="1"/>
    <xf numFmtId="0" fontId="63" fillId="0" borderId="46" xfId="0" applyFont="1" applyBorder="1" applyAlignment="1">
      <alignment horizontal="center" vertical="center" wrapText="1"/>
    </xf>
    <xf numFmtId="0" fontId="63" fillId="0" borderId="0" xfId="0" applyFont="1" applyAlignment="1">
      <alignment horizontal="center" vertical="center" wrapText="1"/>
    </xf>
    <xf numFmtId="0" fontId="59" fillId="0" borderId="0" xfId="0" applyFont="1"/>
    <xf numFmtId="0" fontId="59" fillId="0" borderId="5" xfId="0" applyFont="1" applyBorder="1" applyAlignment="1">
      <alignment horizontal="center" vertical="center" wrapText="1"/>
    </xf>
    <xf numFmtId="0" fontId="61" fillId="12" borderId="9" xfId="0" applyFont="1" applyFill="1" applyBorder="1" applyAlignment="1">
      <alignment vertical="center" wrapText="1"/>
    </xf>
    <xf numFmtId="0" fontId="61" fillId="12" borderId="8" xfId="0" applyFont="1" applyFill="1" applyBorder="1" applyAlignment="1">
      <alignment vertical="center" wrapText="1"/>
    </xf>
    <xf numFmtId="0" fontId="61" fillId="0" borderId="0" xfId="0" applyFont="1" applyAlignment="1">
      <alignment vertical="center" wrapText="1"/>
    </xf>
    <xf numFmtId="0" fontId="59" fillId="12" borderId="5" xfId="0" applyFont="1" applyFill="1" applyBorder="1"/>
    <xf numFmtId="0" fontId="61" fillId="0" borderId="4" xfId="0" applyFont="1" applyBorder="1" applyAlignment="1">
      <alignment wrapText="1"/>
    </xf>
    <xf numFmtId="41" fontId="63" fillId="0" borderId="4" xfId="12" applyFont="1" applyBorder="1" applyAlignment="1">
      <alignment horizontal="center"/>
    </xf>
    <xf numFmtId="41" fontId="63" fillId="0" borderId="4" xfId="0" applyNumberFormat="1" applyFont="1" applyBorder="1" applyAlignment="1">
      <alignment horizontal="center"/>
    </xf>
    <xf numFmtId="1" fontId="63" fillId="0" borderId="4" xfId="0" applyNumberFormat="1" applyFont="1" applyBorder="1" applyAlignment="1">
      <alignment horizontal="center"/>
    </xf>
    <xf numFmtId="169" fontId="63" fillId="0" borderId="4" xfId="13" applyNumberFormat="1" applyFont="1" applyBorder="1" applyAlignment="1">
      <alignment horizontal="center"/>
    </xf>
    <xf numFmtId="41" fontId="63" fillId="0" borderId="46" xfId="0" applyNumberFormat="1" applyFont="1" applyBorder="1" applyAlignment="1">
      <alignment horizontal="center"/>
    </xf>
    <xf numFmtId="41" fontId="63" fillId="0" borderId="0" xfId="0" applyNumberFormat="1" applyFont="1" applyAlignment="1">
      <alignment horizontal="center"/>
    </xf>
    <xf numFmtId="0" fontId="63" fillId="0" borderId="0" xfId="0" applyFont="1" applyAlignment="1">
      <alignment horizontal="center"/>
    </xf>
    <xf numFmtId="0" fontId="59" fillId="0" borderId="4" xfId="0" applyFont="1" applyBorder="1"/>
    <xf numFmtId="0" fontId="63" fillId="0" borderId="4" xfId="0" applyFont="1" applyBorder="1" applyAlignment="1">
      <alignment horizontal="center"/>
    </xf>
    <xf numFmtId="0" fontId="63" fillId="0" borderId="46" xfId="0" applyFont="1" applyBorder="1" applyAlignment="1">
      <alignment horizontal="center"/>
    </xf>
    <xf numFmtId="0" fontId="59" fillId="12" borderId="11" xfId="0" applyFont="1" applyFill="1" applyBorder="1"/>
    <xf numFmtId="0" fontId="63" fillId="12" borderId="3" xfId="0" applyFont="1" applyFill="1" applyBorder="1" applyAlignment="1">
      <alignment horizontal="center" vertical="center"/>
    </xf>
    <xf numFmtId="0" fontId="63" fillId="9" borderId="4" xfId="0" applyFont="1" applyFill="1" applyBorder="1" applyAlignment="1">
      <alignment horizontal="center"/>
    </xf>
    <xf numFmtId="41" fontId="63" fillId="9" borderId="4" xfId="0" applyNumberFormat="1" applyFont="1" applyFill="1" applyBorder="1" applyAlignment="1">
      <alignment horizontal="center"/>
    </xf>
    <xf numFmtId="0" fontId="61" fillId="20" borderId="9" xfId="0" applyFont="1" applyFill="1" applyBorder="1" applyAlignment="1">
      <alignment vertical="center" wrapText="1"/>
    </xf>
    <xf numFmtId="0" fontId="61" fillId="20" borderId="8" xfId="0" applyFont="1" applyFill="1" applyBorder="1" applyAlignment="1">
      <alignment vertical="center" wrapText="1"/>
    </xf>
    <xf numFmtId="0" fontId="59" fillId="20" borderId="5" xfId="0" applyFont="1" applyFill="1" applyBorder="1"/>
    <xf numFmtId="0" fontId="59" fillId="0" borderId="7" xfId="0" applyFont="1" applyBorder="1" applyAlignment="1">
      <alignment horizontal="center" vertical="center" wrapText="1"/>
    </xf>
    <xf numFmtId="0" fontId="59" fillId="20" borderId="11" xfId="0" applyFont="1" applyFill="1" applyBorder="1"/>
    <xf numFmtId="0" fontId="63" fillId="20" borderId="3" xfId="0" applyFont="1" applyFill="1" applyBorder="1" applyAlignment="1">
      <alignment horizontal="center" vertical="center"/>
    </xf>
    <xf numFmtId="0" fontId="59" fillId="7" borderId="0" xfId="0" applyFont="1" applyFill="1" applyAlignment="1">
      <alignment horizontal="center" vertical="center" wrapText="1"/>
    </xf>
    <xf numFmtId="41" fontId="63" fillId="7" borderId="0" xfId="0" applyNumberFormat="1" applyFont="1" applyFill="1" applyAlignment="1">
      <alignment horizontal="center"/>
    </xf>
    <xf numFmtId="0" fontId="67" fillId="0" borderId="46" xfId="0" applyFont="1" applyBorder="1" applyAlignment="1">
      <alignment horizontal="center" vertical="center" wrapText="1"/>
    </xf>
    <xf numFmtId="0" fontId="63" fillId="14" borderId="4" xfId="0" applyFont="1" applyFill="1" applyBorder="1" applyAlignment="1">
      <alignment horizontal="center" vertical="center" wrapText="1"/>
    </xf>
    <xf numFmtId="0" fontId="59" fillId="0" borderId="1" xfId="0" applyFont="1" applyBorder="1" applyAlignment="1">
      <alignment horizontal="center" vertical="center" wrapText="1"/>
    </xf>
    <xf numFmtId="43" fontId="63" fillId="0" borderId="4" xfId="1" applyFont="1" applyBorder="1" applyAlignment="1">
      <alignment horizontal="center"/>
    </xf>
    <xf numFmtId="0" fontId="63" fillId="0" borderId="6" xfId="0" applyFont="1" applyBorder="1" applyAlignment="1">
      <alignment horizontal="center"/>
    </xf>
    <xf numFmtId="0" fontId="59" fillId="0" borderId="46" xfId="0" applyFont="1" applyBorder="1"/>
    <xf numFmtId="0" fontId="66" fillId="7" borderId="0" xfId="0" applyFont="1" applyFill="1" applyAlignment="1">
      <alignment horizontal="left"/>
    </xf>
    <xf numFmtId="0" fontId="63" fillId="7" borderId="4" xfId="0" applyFont="1" applyFill="1" applyBorder="1" applyAlignment="1">
      <alignment horizontal="center"/>
    </xf>
    <xf numFmtId="0" fontId="59" fillId="7" borderId="4" xfId="0" applyFont="1" applyFill="1" applyBorder="1"/>
    <xf numFmtId="0" fontId="59" fillId="7" borderId="5" xfId="0" applyFont="1" applyFill="1" applyBorder="1" applyAlignment="1">
      <alignment horizontal="center" vertical="center" wrapText="1"/>
    </xf>
    <xf numFmtId="0" fontId="65" fillId="0" borderId="4" xfId="0" applyFont="1" applyBorder="1" applyAlignment="1">
      <alignment horizontal="center"/>
    </xf>
    <xf numFmtId="0" fontId="64" fillId="0" borderId="4" xfId="0" applyFont="1" applyBorder="1"/>
    <xf numFmtId="0" fontId="64" fillId="0" borderId="0" xfId="0" applyFont="1"/>
    <xf numFmtId="0" fontId="59" fillId="7" borderId="7" xfId="0" applyFont="1" applyFill="1" applyBorder="1" applyAlignment="1">
      <alignment horizontal="center" vertical="center" wrapText="1"/>
    </xf>
    <xf numFmtId="0" fontId="65" fillId="0" borderId="0" xfId="0" applyFont="1" applyAlignment="1">
      <alignment horizontal="center"/>
    </xf>
    <xf numFmtId="0" fontId="67" fillId="0" borderId="1" xfId="0" applyFont="1" applyBorder="1" applyAlignment="1">
      <alignment horizontal="center" vertical="center" wrapText="1"/>
    </xf>
    <xf numFmtId="0" fontId="68" fillId="7" borderId="37" xfId="0" applyFont="1" applyFill="1" applyBorder="1" applyAlignment="1">
      <alignment horizontal="left"/>
    </xf>
    <xf numFmtId="0" fontId="68" fillId="7" borderId="43" xfId="0" applyFont="1" applyFill="1" applyBorder="1" applyAlignment="1">
      <alignment horizontal="left"/>
    </xf>
    <xf numFmtId="0" fontId="68" fillId="7" borderId="38" xfId="0" applyFont="1" applyFill="1" applyBorder="1" applyAlignment="1">
      <alignment wrapText="1"/>
    </xf>
    <xf numFmtId="0" fontId="68" fillId="7" borderId="0" xfId="0" applyFont="1" applyFill="1"/>
    <xf numFmtId="0" fontId="68" fillId="7" borderId="39" xfId="0" applyFont="1" applyFill="1" applyBorder="1" applyAlignment="1">
      <alignment horizontal="left"/>
    </xf>
    <xf numFmtId="0" fontId="68" fillId="7" borderId="0" xfId="0" applyFont="1" applyFill="1" applyAlignment="1">
      <alignment horizontal="left"/>
    </xf>
    <xf numFmtId="0" fontId="68" fillId="7" borderId="40" xfId="0" applyFont="1" applyFill="1" applyBorder="1" applyAlignment="1">
      <alignment wrapText="1"/>
    </xf>
    <xf numFmtId="0" fontId="70" fillId="7" borderId="39" xfId="0" applyFont="1" applyFill="1" applyBorder="1"/>
    <xf numFmtId="0" fontId="70" fillId="7" borderId="0" xfId="0" applyFont="1" applyFill="1"/>
    <xf numFmtId="0" fontId="70" fillId="7" borderId="40" xfId="0" applyFont="1" applyFill="1" applyBorder="1" applyAlignment="1">
      <alignment wrapText="1"/>
    </xf>
    <xf numFmtId="0" fontId="71" fillId="7" borderId="41" xfId="0" applyFont="1" applyFill="1" applyBorder="1" applyAlignment="1">
      <alignment horizontal="left"/>
    </xf>
    <xf numFmtId="0" fontId="71" fillId="7" borderId="44" xfId="0" applyFont="1" applyFill="1" applyBorder="1" applyAlignment="1">
      <alignment horizontal="left"/>
    </xf>
    <xf numFmtId="0" fontId="68" fillId="7" borderId="42" xfId="0" applyFont="1" applyFill="1" applyBorder="1" applyAlignment="1">
      <alignment wrapText="1"/>
    </xf>
    <xf numFmtId="0" fontId="71" fillId="7" borderId="0" xfId="0" applyFont="1" applyFill="1" applyAlignment="1">
      <alignment horizontal="left"/>
    </xf>
    <xf numFmtId="0" fontId="72" fillId="7" borderId="0" xfId="0" applyFont="1" applyFill="1" applyAlignment="1">
      <alignment wrapText="1"/>
    </xf>
    <xf numFmtId="168" fontId="72" fillId="7" borderId="0" xfId="1" applyNumberFormat="1" applyFont="1" applyFill="1" applyAlignment="1">
      <alignment horizontal="center"/>
    </xf>
    <xf numFmtId="0" fontId="72" fillId="7" borderId="0" xfId="0" applyFont="1" applyFill="1" applyAlignment="1">
      <alignment horizontal="center"/>
    </xf>
    <xf numFmtId="0" fontId="72" fillId="7" borderId="0" xfId="0" applyFont="1" applyFill="1"/>
    <xf numFmtId="0" fontId="72" fillId="0" borderId="0" xfId="0" applyFont="1"/>
    <xf numFmtId="0" fontId="74" fillId="12" borderId="9" xfId="0" applyFont="1" applyFill="1" applyBorder="1" applyAlignment="1">
      <alignment wrapText="1"/>
    </xf>
    <xf numFmtId="0" fontId="74" fillId="12" borderId="8" xfId="0" applyFont="1" applyFill="1" applyBorder="1" applyAlignment="1">
      <alignment wrapText="1"/>
    </xf>
    <xf numFmtId="0" fontId="75" fillId="12" borderId="46" xfId="0" applyFont="1" applyFill="1" applyBorder="1" applyAlignment="1">
      <alignment vertical="center" wrapText="1"/>
    </xf>
    <xf numFmtId="3" fontId="72" fillId="0" borderId="4" xfId="1" applyNumberFormat="1" applyFont="1" applyBorder="1" applyAlignment="1" applyProtection="1">
      <alignment horizontal="right"/>
      <protection locked="0"/>
    </xf>
    <xf numFmtId="0" fontId="72" fillId="0" borderId="3" xfId="0" applyFont="1" applyBorder="1" applyAlignment="1">
      <alignment horizontal="left" vertical="center" wrapText="1"/>
    </xf>
    <xf numFmtId="3" fontId="72" fillId="0" borderId="4" xfId="1" applyNumberFormat="1" applyFont="1" applyBorder="1" applyAlignment="1">
      <alignment horizontal="right"/>
    </xf>
    <xf numFmtId="3" fontId="72" fillId="7" borderId="0" xfId="0" applyNumberFormat="1" applyFont="1" applyFill="1"/>
    <xf numFmtId="0" fontId="75" fillId="0" borderId="0" xfId="0" applyFont="1" applyAlignment="1">
      <alignment horizontal="left" vertical="center"/>
    </xf>
    <xf numFmtId="3" fontId="72" fillId="0" borderId="0" xfId="1" applyNumberFormat="1" applyFont="1" applyAlignment="1" applyProtection="1">
      <alignment horizontal="right"/>
      <protection locked="0"/>
    </xf>
    <xf numFmtId="3" fontId="72" fillId="0" borderId="0" xfId="1" applyNumberFormat="1" applyFont="1" applyAlignment="1">
      <alignment horizontal="right"/>
    </xf>
    <xf numFmtId="0" fontId="72" fillId="0" borderId="0" xfId="0" applyFont="1" applyAlignment="1">
      <alignment vertical="center" wrapText="1"/>
    </xf>
    <xf numFmtId="0" fontId="72" fillId="0" borderId="3" xfId="0" applyFont="1" applyBorder="1" applyAlignment="1">
      <alignment vertical="center" wrapText="1"/>
    </xf>
    <xf numFmtId="0" fontId="72" fillId="0" borderId="4" xfId="0" applyFont="1" applyBorder="1" applyAlignment="1">
      <alignment vertical="center" wrapText="1"/>
    </xf>
    <xf numFmtId="0" fontId="72" fillId="0" borderId="4" xfId="0" applyFont="1" applyBorder="1" applyAlignment="1">
      <alignment horizontal="left" vertical="center" wrapText="1"/>
    </xf>
    <xf numFmtId="3" fontId="72" fillId="0" borderId="1" xfId="1" applyNumberFormat="1" applyFont="1" applyBorder="1" applyAlignment="1" applyProtection="1">
      <alignment horizontal="right"/>
      <protection locked="0"/>
    </xf>
    <xf numFmtId="3" fontId="72" fillId="10" borderId="4" xfId="1" applyNumberFormat="1" applyFont="1" applyFill="1" applyBorder="1" applyAlignment="1" applyProtection="1">
      <alignment horizontal="right"/>
      <protection locked="0"/>
    </xf>
    <xf numFmtId="0" fontId="68" fillId="0" borderId="0" xfId="0" applyFont="1"/>
    <xf numFmtId="0" fontId="74" fillId="21" borderId="9" xfId="0" applyFont="1" applyFill="1" applyBorder="1" applyAlignment="1">
      <alignment vertical="center" wrapText="1"/>
    </xf>
    <xf numFmtId="0" fontId="74" fillId="21" borderId="61" xfId="0" applyFont="1" applyFill="1" applyBorder="1" applyAlignment="1">
      <alignment vertical="center" wrapText="1"/>
    </xf>
    <xf numFmtId="3" fontId="72" fillId="0" borderId="4" xfId="0" applyNumberFormat="1" applyFont="1" applyBorder="1" applyAlignment="1">
      <alignment vertical="center" wrapText="1"/>
    </xf>
    <xf numFmtId="0" fontId="77" fillId="7" borderId="0" xfId="0" applyFont="1" applyFill="1"/>
    <xf numFmtId="3" fontId="72" fillId="10" borderId="0" xfId="1" applyNumberFormat="1" applyFont="1" applyFill="1" applyAlignment="1">
      <alignment horizontal="right"/>
    </xf>
    <xf numFmtId="3" fontId="72" fillId="10" borderId="8" xfId="1" applyNumberFormat="1" applyFont="1" applyFill="1" applyBorder="1" applyAlignment="1">
      <alignment horizontal="right"/>
    </xf>
    <xf numFmtId="3" fontId="72" fillId="10" borderId="13" xfId="1" applyNumberFormat="1" applyFont="1" applyFill="1" applyBorder="1" applyAlignment="1">
      <alignment horizontal="right"/>
    </xf>
    <xf numFmtId="3" fontId="72" fillId="9" borderId="4" xfId="1" applyNumberFormat="1" applyFont="1" applyFill="1" applyBorder="1" applyAlignment="1">
      <alignment horizontal="right"/>
    </xf>
    <xf numFmtId="3" fontId="78" fillId="10" borderId="13" xfId="1" applyNumberFormat="1" applyFont="1" applyFill="1" applyBorder="1" applyAlignment="1">
      <alignment horizontal="right"/>
    </xf>
    <xf numFmtId="168" fontId="68" fillId="0" borderId="4" xfId="1" applyNumberFormat="1" applyFont="1" applyBorder="1" applyAlignment="1">
      <alignment horizontal="center"/>
    </xf>
    <xf numFmtId="3" fontId="72" fillId="10" borderId="12" xfId="1" applyNumberFormat="1" applyFont="1" applyFill="1" applyBorder="1" applyAlignment="1">
      <alignment horizontal="right"/>
    </xf>
    <xf numFmtId="0" fontId="71" fillId="13" borderId="4" xfId="0" applyFont="1" applyFill="1" applyBorder="1" applyAlignment="1">
      <alignment horizontal="center" vertical="center" wrapText="1"/>
    </xf>
    <xf numFmtId="0" fontId="74" fillId="13" borderId="9" xfId="0" applyFont="1" applyFill="1" applyBorder="1" applyAlignment="1">
      <alignment horizontal="center" vertical="center" wrapText="1"/>
    </xf>
    <xf numFmtId="0" fontId="74" fillId="13" borderId="8" xfId="0" applyFont="1" applyFill="1" applyBorder="1" applyAlignment="1">
      <alignment horizontal="center" vertical="center" wrapText="1"/>
    </xf>
    <xf numFmtId="2" fontId="79" fillId="13" borderId="1" xfId="1" applyNumberFormat="1" applyFont="1" applyFill="1" applyBorder="1" applyAlignment="1">
      <alignment horizontal="center" vertical="center" wrapText="1"/>
    </xf>
    <xf numFmtId="0" fontId="72" fillId="0" borderId="0" xfId="0" applyFont="1" applyAlignment="1">
      <alignment horizontal="center"/>
    </xf>
    <xf numFmtId="0" fontId="71" fillId="0" borderId="4" xfId="0" applyFont="1" applyBorder="1" applyAlignment="1">
      <alignment horizontal="left" vertical="center" wrapText="1"/>
    </xf>
    <xf numFmtId="0" fontId="71" fillId="10" borderId="4" xfId="0" applyFont="1" applyFill="1" applyBorder="1" applyAlignment="1">
      <alignment horizontal="left" vertical="center" wrapText="1"/>
    </xf>
    <xf numFmtId="3" fontId="80" fillId="10" borderId="4" xfId="1" applyNumberFormat="1" applyFont="1" applyFill="1" applyBorder="1" applyAlignment="1">
      <alignment horizontal="right"/>
    </xf>
    <xf numFmtId="3" fontId="80" fillId="0" borderId="4" xfId="1" applyNumberFormat="1" applyFont="1" applyBorder="1" applyAlignment="1">
      <alignment horizontal="right"/>
    </xf>
    <xf numFmtId="0" fontId="71" fillId="0" borderId="3" xfId="0" applyFont="1" applyBorder="1" applyAlignment="1">
      <alignment horizontal="left" vertical="center" wrapText="1"/>
    </xf>
    <xf numFmtId="0" fontId="71" fillId="10" borderId="3" xfId="0" applyFont="1" applyFill="1" applyBorder="1" applyAlignment="1">
      <alignment horizontal="left" vertical="center" wrapText="1"/>
    </xf>
    <xf numFmtId="168" fontId="72" fillId="0" borderId="4" xfId="1" applyNumberFormat="1" applyFont="1" applyBorder="1" applyAlignment="1">
      <alignment horizontal="center"/>
    </xf>
    <xf numFmtId="0" fontId="72" fillId="10" borderId="4" xfId="0" applyFont="1" applyFill="1" applyBorder="1" applyAlignment="1">
      <alignment horizontal="center"/>
    </xf>
    <xf numFmtId="0" fontId="72" fillId="10" borderId="4" xfId="0" applyFont="1" applyFill="1" applyBorder="1"/>
    <xf numFmtId="0" fontId="72" fillId="0" borderId="0" xfId="0" applyFont="1" applyAlignment="1">
      <alignment horizontal="left"/>
    </xf>
    <xf numFmtId="0" fontId="72" fillId="0" borderId="0" xfId="0" applyFont="1" applyAlignment="1">
      <alignment wrapText="1"/>
    </xf>
    <xf numFmtId="168" fontId="72" fillId="0" borderId="0" xfId="1" applyNumberFormat="1" applyFont="1" applyAlignment="1">
      <alignment horizontal="center"/>
    </xf>
    <xf numFmtId="3" fontId="72" fillId="2" borderId="4" xfId="1" applyNumberFormat="1" applyFont="1" applyFill="1" applyBorder="1" applyAlignment="1">
      <alignment horizontal="right"/>
    </xf>
    <xf numFmtId="3" fontId="68" fillId="12" borderId="4" xfId="1" applyNumberFormat="1" applyFont="1" applyFill="1" applyBorder="1" applyAlignment="1">
      <alignment horizontal="center" vertical="center"/>
    </xf>
    <xf numFmtId="3" fontId="68" fillId="12" borderId="47" xfId="1" applyNumberFormat="1" applyFont="1" applyFill="1" applyBorder="1" applyAlignment="1">
      <alignment horizontal="center" vertical="center"/>
    </xf>
    <xf numFmtId="3" fontId="68" fillId="21" borderId="4" xfId="1" applyNumberFormat="1" applyFont="1" applyFill="1" applyBorder="1" applyAlignment="1">
      <alignment horizontal="center" vertical="center"/>
    </xf>
    <xf numFmtId="3" fontId="68" fillId="14" borderId="4" xfId="1" applyNumberFormat="1" applyFont="1" applyFill="1" applyBorder="1" applyAlignment="1">
      <alignment horizontal="right"/>
    </xf>
    <xf numFmtId="0" fontId="72" fillId="0" borderId="5" xfId="0" applyFont="1" applyBorder="1" applyAlignment="1">
      <alignment horizontal="center" vertical="center" wrapText="1"/>
    </xf>
    <xf numFmtId="3" fontId="39" fillId="9" borderId="4" xfId="0" applyNumberFormat="1" applyFont="1" applyFill="1" applyBorder="1" applyAlignment="1">
      <alignment horizontal="right" vertical="center"/>
    </xf>
    <xf numFmtId="3" fontId="39" fillId="2" borderId="4" xfId="0" applyNumberFormat="1" applyFont="1" applyFill="1" applyBorder="1" applyAlignment="1">
      <alignment horizontal="right" vertical="center"/>
    </xf>
    <xf numFmtId="3" fontId="35" fillId="2" borderId="4" xfId="1" applyNumberFormat="1" applyFont="1" applyFill="1" applyBorder="1" applyAlignment="1">
      <alignment horizontal="right"/>
    </xf>
    <xf numFmtId="3" fontId="39" fillId="12" borderId="4" xfId="1" applyNumberFormat="1" applyFont="1" applyFill="1" applyBorder="1" applyAlignment="1">
      <alignment horizontal="right" vertical="center"/>
    </xf>
    <xf numFmtId="3" fontId="39" fillId="9" borderId="4" xfId="1" applyNumberFormat="1" applyFont="1" applyFill="1" applyBorder="1" applyAlignment="1">
      <alignment horizontal="right"/>
    </xf>
    <xf numFmtId="3" fontId="39" fillId="6" borderId="4" xfId="1" applyNumberFormat="1" applyFont="1" applyFill="1" applyBorder="1" applyAlignment="1">
      <alignment horizontal="right" vertical="center"/>
    </xf>
    <xf numFmtId="3" fontId="39" fillId="13" borderId="4" xfId="1" applyNumberFormat="1" applyFont="1" applyFill="1" applyBorder="1" applyAlignment="1">
      <alignment horizontal="right" vertical="center"/>
    </xf>
    <xf numFmtId="3" fontId="35" fillId="12" borderId="4" xfId="1" applyNumberFormat="1" applyFont="1" applyFill="1" applyBorder="1" applyAlignment="1">
      <alignment horizontal="right" vertical="center"/>
    </xf>
    <xf numFmtId="3" fontId="50" fillId="2" borderId="4" xfId="0" applyNumberFormat="1" applyFont="1" applyFill="1" applyBorder="1" applyAlignment="1">
      <alignment horizontal="right" vertical="center" wrapText="1"/>
    </xf>
    <xf numFmtId="3" fontId="35" fillId="10" borderId="4" xfId="0" applyNumberFormat="1" applyFont="1" applyFill="1" applyBorder="1" applyAlignment="1">
      <alignment horizontal="right" vertical="center" wrapText="1"/>
    </xf>
    <xf numFmtId="3" fontId="50" fillId="2" borderId="4" xfId="0" applyNumberFormat="1" applyFont="1" applyFill="1" applyBorder="1" applyAlignment="1">
      <alignment horizontal="center" vertical="center" wrapText="1"/>
    </xf>
    <xf numFmtId="41" fontId="39" fillId="15" borderId="4" xfId="12" applyFont="1" applyFill="1" applyBorder="1" applyAlignment="1">
      <alignment horizontal="left" vertical="center" wrapText="1"/>
    </xf>
    <xf numFmtId="3" fontId="39" fillId="0" borderId="4" xfId="1" applyNumberFormat="1" applyFont="1" applyBorder="1" applyAlignment="1">
      <alignment horizontal="right"/>
    </xf>
    <xf numFmtId="41" fontId="35" fillId="14" borderId="4" xfId="12" applyFont="1" applyFill="1" applyBorder="1" applyAlignment="1">
      <alignment horizontal="center" vertical="center"/>
    </xf>
    <xf numFmtId="41" fontId="39" fillId="14" borderId="4" xfId="12" applyFont="1" applyFill="1" applyBorder="1" applyAlignment="1">
      <alignment horizontal="center" vertical="center" wrapText="1"/>
    </xf>
    <xf numFmtId="41" fontId="39" fillId="12" borderId="4" xfId="12" applyFont="1" applyFill="1" applyBorder="1" applyAlignment="1">
      <alignment horizontal="center" vertical="center"/>
    </xf>
    <xf numFmtId="41" fontId="39" fillId="12" borderId="4" xfId="12" applyFont="1" applyFill="1" applyBorder="1" applyAlignment="1">
      <alignment horizontal="center" vertical="center" wrapText="1"/>
    </xf>
    <xf numFmtId="0" fontId="81" fillId="7" borderId="37" xfId="0" applyFont="1" applyFill="1" applyBorder="1" applyAlignment="1">
      <alignment horizontal="left"/>
    </xf>
    <xf numFmtId="0" fontId="81" fillId="7" borderId="43" xfId="0" applyFont="1" applyFill="1" applyBorder="1" applyAlignment="1">
      <alignment horizontal="left"/>
    </xf>
    <xf numFmtId="0" fontId="82" fillId="0" borderId="39" xfId="0" applyFont="1" applyBorder="1" applyAlignment="1">
      <alignment horizontal="center" vertical="center" wrapText="1"/>
    </xf>
    <xf numFmtId="0" fontId="82" fillId="0" borderId="0" xfId="0" applyFont="1" applyAlignment="1">
      <alignment horizontal="center" vertical="center" wrapText="1"/>
    </xf>
    <xf numFmtId="0" fontId="84" fillId="0" borderId="0" xfId="0" applyFont="1"/>
    <xf numFmtId="0" fontId="81" fillId="7" borderId="39" xfId="0" applyFont="1" applyFill="1" applyBorder="1" applyAlignment="1">
      <alignment horizontal="left"/>
    </xf>
    <xf numFmtId="0" fontId="81" fillId="7" borderId="0" xfId="0" applyFont="1" applyFill="1" applyAlignment="1">
      <alignment horizontal="left"/>
    </xf>
    <xf numFmtId="0" fontId="85" fillId="7" borderId="39" xfId="0" applyFont="1" applyFill="1" applyBorder="1"/>
    <xf numFmtId="0" fontId="85" fillId="7" borderId="0" xfId="0" applyFont="1" applyFill="1"/>
    <xf numFmtId="0" fontId="86" fillId="7" borderId="41" xfId="0" applyFont="1" applyFill="1" applyBorder="1" applyAlignment="1">
      <alignment horizontal="left"/>
    </xf>
    <xf numFmtId="0" fontId="86" fillId="7" borderId="44" xfId="0" applyFont="1" applyFill="1" applyBorder="1" applyAlignment="1">
      <alignment horizontal="left"/>
    </xf>
    <xf numFmtId="0" fontId="81" fillId="0" borderId="1" xfId="0" applyFont="1" applyBorder="1" applyAlignment="1">
      <alignment horizontal="center" vertical="center"/>
    </xf>
    <xf numFmtId="0" fontId="87" fillId="12" borderId="1" xfId="0" applyFont="1" applyFill="1" applyBorder="1"/>
    <xf numFmtId="0" fontId="81" fillId="0" borderId="5" xfId="0" applyFont="1" applyBorder="1" applyAlignment="1">
      <alignment horizontal="center" vertical="center"/>
    </xf>
    <xf numFmtId="0" fontId="86" fillId="9" borderId="1" xfId="0" applyFont="1" applyFill="1" applyBorder="1"/>
    <xf numFmtId="41" fontId="81" fillId="0" borderId="4" xfId="12" applyFont="1" applyBorder="1" applyAlignment="1">
      <alignment horizontal="left" vertical="center" wrapText="1"/>
    </xf>
    <xf numFmtId="41" fontId="81" fillId="0" borderId="4" xfId="12" applyFont="1" applyBorder="1"/>
    <xf numFmtId="41" fontId="81" fillId="0" borderId="4" xfId="0" applyNumberFormat="1" applyFont="1" applyBorder="1"/>
    <xf numFmtId="41" fontId="88" fillId="9" borderId="4" xfId="12" applyFont="1" applyFill="1" applyBorder="1" applyAlignment="1">
      <alignment horizontal="left" vertical="center" wrapText="1"/>
    </xf>
    <xf numFmtId="41" fontId="86" fillId="9" borderId="4" xfId="0" applyNumberFormat="1" applyFont="1" applyFill="1" applyBorder="1"/>
    <xf numFmtId="0" fontId="87" fillId="9" borderId="1" xfId="0" applyFont="1" applyFill="1" applyBorder="1" applyAlignment="1">
      <alignment vertical="center" wrapText="1"/>
    </xf>
    <xf numFmtId="41" fontId="89" fillId="0" borderId="4" xfId="12" applyFont="1" applyBorder="1" applyAlignment="1">
      <alignment horizontal="left" vertical="center" wrapText="1"/>
    </xf>
    <xf numFmtId="41" fontId="88" fillId="10" borderId="4" xfId="12" applyFont="1" applyFill="1" applyBorder="1" applyAlignment="1">
      <alignment horizontal="left" vertical="center" wrapText="1"/>
    </xf>
    <xf numFmtId="41" fontId="81" fillId="10" borderId="4" xfId="0" applyNumberFormat="1" applyFont="1" applyFill="1" applyBorder="1"/>
    <xf numFmtId="41" fontId="81" fillId="9" borderId="4" xfId="0" applyNumberFormat="1" applyFont="1" applyFill="1" applyBorder="1"/>
    <xf numFmtId="0" fontId="83" fillId="6" borderId="1" xfId="0" applyFont="1" applyFill="1" applyBorder="1" applyAlignment="1">
      <alignment vertical="center" wrapText="1"/>
    </xf>
    <xf numFmtId="0" fontId="84" fillId="0" borderId="0" xfId="0" applyFont="1" applyAlignment="1">
      <alignment horizontal="left" vertical="center" wrapText="1"/>
    </xf>
    <xf numFmtId="41" fontId="89" fillId="9" borderId="4" xfId="12" applyFont="1" applyFill="1" applyBorder="1" applyAlignment="1">
      <alignment horizontal="left" vertical="center" wrapText="1"/>
    </xf>
    <xf numFmtId="0" fontId="83" fillId="9" borderId="1" xfId="0" applyFont="1" applyFill="1" applyBorder="1" applyAlignment="1">
      <alignment vertical="center" wrapText="1"/>
    </xf>
    <xf numFmtId="41" fontId="89" fillId="6" borderId="4" xfId="12" applyFont="1" applyFill="1" applyBorder="1" applyAlignment="1">
      <alignment horizontal="left" vertical="center" wrapText="1"/>
    </xf>
    <xf numFmtId="0" fontId="81" fillId="0" borderId="0" xfId="0" applyFont="1" applyAlignment="1">
      <alignment horizontal="left" vertical="center" wrapText="1"/>
    </xf>
    <xf numFmtId="0" fontId="15" fillId="0" borderId="7" xfId="0" applyFont="1" applyBorder="1" applyAlignment="1">
      <alignment horizontal="center" vertical="center"/>
    </xf>
    <xf numFmtId="3" fontId="35" fillId="0" borderId="4" xfId="0" applyNumberFormat="1" applyFont="1" applyBorder="1" applyAlignment="1">
      <alignment horizontal="left" vertical="center" wrapText="1"/>
    </xf>
    <xf numFmtId="3" fontId="35" fillId="0" borderId="4" xfId="0" applyNumberFormat="1" applyFont="1" applyBorder="1" applyAlignment="1">
      <alignment horizontal="right" vertical="center" wrapText="1"/>
    </xf>
    <xf numFmtId="3" fontId="35" fillId="10" borderId="4" xfId="0" applyNumberFormat="1" applyFont="1" applyFill="1" applyBorder="1" applyAlignment="1">
      <alignment horizontal="left" vertical="center" wrapText="1"/>
    </xf>
    <xf numFmtId="3" fontId="37" fillId="10" borderId="4" xfId="0" applyNumberFormat="1" applyFont="1" applyFill="1" applyBorder="1" applyAlignment="1">
      <alignment wrapText="1"/>
    </xf>
    <xf numFmtId="3" fontId="51" fillId="10" borderId="4" xfId="0" applyNumberFormat="1" applyFont="1" applyFill="1" applyBorder="1" applyAlignment="1">
      <alignment horizontal="right" vertical="center" wrapText="1"/>
    </xf>
    <xf numFmtId="3" fontId="35" fillId="0" borderId="4" xfId="0" applyNumberFormat="1" applyFont="1" applyBorder="1" applyAlignment="1">
      <alignment vertical="center" wrapText="1"/>
    </xf>
    <xf numFmtId="3" fontId="37" fillId="0" borderId="4" xfId="0" applyNumberFormat="1" applyFont="1" applyBorder="1" applyAlignment="1">
      <alignment horizontal="left" wrapText="1"/>
    </xf>
    <xf numFmtId="2" fontId="3" fillId="23" borderId="4" xfId="1" applyNumberFormat="1" applyFont="1" applyFill="1" applyBorder="1" applyAlignment="1">
      <alignment horizontal="center" vertical="center" wrapText="1"/>
    </xf>
    <xf numFmtId="4" fontId="35" fillId="0" borderId="0" xfId="0" applyNumberFormat="1" applyFont="1" applyAlignment="1">
      <alignment horizontal="right" vertical="center" wrapText="1"/>
    </xf>
    <xf numFmtId="3" fontId="37" fillId="0" borderId="0" xfId="0" applyNumberFormat="1" applyFont="1" applyAlignment="1">
      <alignment horizontal="left" wrapText="1"/>
    </xf>
    <xf numFmtId="3" fontId="35" fillId="0" borderId="0" xfId="1" applyNumberFormat="1" applyFont="1" applyAlignment="1" applyProtection="1">
      <alignment horizontal="right" vertical="center"/>
      <protection locked="0"/>
    </xf>
    <xf numFmtId="3" fontId="39" fillId="0" borderId="0" xfId="1" applyNumberFormat="1" applyFont="1" applyAlignment="1">
      <alignment horizontal="right" vertical="center"/>
    </xf>
    <xf numFmtId="3" fontId="39" fillId="0" borderId="0" xfId="1" applyNumberFormat="1" applyFont="1" applyAlignment="1" applyProtection="1">
      <alignment horizontal="right"/>
      <protection locked="0"/>
    </xf>
    <xf numFmtId="3" fontId="39" fillId="0" borderId="0" xfId="1" applyNumberFormat="1" applyFont="1" applyAlignment="1">
      <alignment horizontal="right"/>
    </xf>
    <xf numFmtId="0" fontId="54" fillId="0" borderId="0" xfId="0" applyFont="1" applyAlignment="1">
      <alignment horizontal="center" vertical="center" wrapText="1"/>
    </xf>
    <xf numFmtId="3" fontId="48" fillId="0" borderId="0" xfId="0" applyNumberFormat="1" applyFont="1" applyAlignment="1">
      <alignment horizontal="center" vertical="center" wrapText="1"/>
    </xf>
    <xf numFmtId="3" fontId="50" fillId="0" borderId="0" xfId="0" applyNumberFormat="1" applyFont="1" applyAlignment="1">
      <alignment horizontal="right" vertical="center" wrapText="1"/>
    </xf>
    <xf numFmtId="3" fontId="50" fillId="0" borderId="0" xfId="0" applyNumberFormat="1" applyFont="1" applyAlignment="1">
      <alignment horizontal="center" vertical="center" wrapText="1"/>
    </xf>
    <xf numFmtId="41" fontId="39" fillId="0" borderId="0" xfId="12" applyFont="1" applyAlignment="1">
      <alignment horizontal="left" vertical="center" wrapText="1"/>
    </xf>
    <xf numFmtId="0" fontId="49" fillId="0" borderId="0" xfId="0" applyFont="1" applyAlignment="1">
      <alignment horizontal="center" wrapText="1"/>
    </xf>
    <xf numFmtId="3" fontId="39" fillId="0" borderId="0" xfId="1" applyNumberFormat="1" applyFont="1" applyAlignment="1">
      <alignment horizontal="center" vertical="center" wrapText="1"/>
    </xf>
    <xf numFmtId="2" fontId="39" fillId="0" borderId="0" xfId="1" applyNumberFormat="1" applyFont="1" applyAlignment="1">
      <alignment horizontal="center" vertical="center" wrapText="1"/>
    </xf>
    <xf numFmtId="0" fontId="57" fillId="0" borderId="0" xfId="0" applyFont="1"/>
    <xf numFmtId="0" fontId="90" fillId="23" borderId="0" xfId="0" applyFont="1" applyFill="1"/>
    <xf numFmtId="3" fontId="37" fillId="0" borderId="4" xfId="0" applyNumberFormat="1" applyFont="1" applyBorder="1" applyAlignment="1">
      <alignment wrapText="1"/>
    </xf>
    <xf numFmtId="0" fontId="12" fillId="2" borderId="0" xfId="0" applyFont="1" applyFill="1"/>
    <xf numFmtId="0" fontId="0" fillId="0" borderId="0" xfId="0" quotePrefix="1"/>
    <xf numFmtId="41" fontId="90" fillId="23" borderId="0" xfId="12" applyFont="1" applyFill="1"/>
    <xf numFmtId="41" fontId="0" fillId="0" borderId="0" xfId="12" applyFont="1"/>
    <xf numFmtId="0" fontId="0" fillId="0" borderId="0" xfId="0" applyAlignment="1">
      <alignment horizontal="center"/>
    </xf>
    <xf numFmtId="49" fontId="90" fillId="23" borderId="0" xfId="0" applyNumberFormat="1" applyFont="1" applyFill="1"/>
    <xf numFmtId="49" fontId="0" fillId="0" borderId="0" xfId="0" applyNumberFormat="1"/>
    <xf numFmtId="41" fontId="0" fillId="0" borderId="0" xfId="0" applyNumberFormat="1"/>
    <xf numFmtId="0" fontId="91" fillId="0" borderId="0" xfId="0" applyFont="1"/>
    <xf numFmtId="3" fontId="0" fillId="0" borderId="0" xfId="0" applyNumberFormat="1"/>
    <xf numFmtId="0" fontId="91" fillId="0" borderId="4" xfId="0" applyFont="1" applyBorder="1" applyAlignment="1">
      <alignment horizontal="center"/>
    </xf>
    <xf numFmtId="41" fontId="91" fillId="0" borderId="4" xfId="0" applyNumberFormat="1" applyFont="1" applyBorder="1" applyAlignment="1">
      <alignment horizontal="center"/>
    </xf>
    <xf numFmtId="0" fontId="12" fillId="0" borderId="0" xfId="0" applyFont="1" applyAlignment="1">
      <alignment vertical="top"/>
    </xf>
    <xf numFmtId="0" fontId="0" fillId="2" borderId="0" xfId="0" applyFill="1"/>
    <xf numFmtId="0" fontId="0" fillId="19" borderId="0" xfId="0" applyFill="1"/>
    <xf numFmtId="0" fontId="0" fillId="8" borderId="0" xfId="0" applyFill="1"/>
    <xf numFmtId="0" fontId="0" fillId="13" borderId="0" xfId="0" applyFill="1"/>
    <xf numFmtId="0" fontId="0" fillId="3" borderId="0" xfId="0" applyFill="1"/>
    <xf numFmtId="0" fontId="0" fillId="12" borderId="0" xfId="0" applyFill="1"/>
    <xf numFmtId="0" fontId="0" fillId="22" borderId="0" xfId="0" applyFill="1"/>
    <xf numFmtId="0" fontId="92" fillId="0" borderId="0" xfId="14"/>
    <xf numFmtId="0" fontId="95" fillId="26" borderId="85" xfId="14" applyFont="1" applyFill="1" applyBorder="1"/>
    <xf numFmtId="0" fontId="95" fillId="26" borderId="86" xfId="14" applyFont="1" applyFill="1" applyBorder="1"/>
    <xf numFmtId="3" fontId="92" fillId="0" borderId="83" xfId="22" applyNumberFormat="1" applyFont="1" applyBorder="1" applyAlignment="1">
      <alignment horizontal="right" vertical="center"/>
    </xf>
    <xf numFmtId="3" fontId="92" fillId="0" borderId="104" xfId="22" applyNumberFormat="1" applyFont="1" applyBorder="1" applyAlignment="1">
      <alignment horizontal="right" vertical="center"/>
    </xf>
    <xf numFmtId="3" fontId="92" fillId="0" borderId="108" xfId="22" applyNumberFormat="1" applyFont="1" applyBorder="1" applyAlignment="1">
      <alignment horizontal="right" vertical="center"/>
    </xf>
    <xf numFmtId="3" fontId="92" fillId="0" borderId="124" xfId="22" applyNumberFormat="1" applyFont="1" applyBorder="1" applyAlignment="1">
      <alignment horizontal="right" vertical="center"/>
    </xf>
    <xf numFmtId="3" fontId="92" fillId="28" borderId="0" xfId="22" applyNumberFormat="1" applyFont="1" applyFill="1" applyAlignment="1">
      <alignment horizontal="right" vertical="center"/>
    </xf>
    <xf numFmtId="0" fontId="92" fillId="25" borderId="0" xfId="14" applyFill="1" applyProtection="1">
      <protection locked="0"/>
    </xf>
    <xf numFmtId="0" fontId="94" fillId="25" borderId="0" xfId="14" applyFont="1" applyFill="1" applyProtection="1">
      <protection locked="0"/>
    </xf>
    <xf numFmtId="0" fontId="92" fillId="25" borderId="0" xfId="14" applyFill="1" applyAlignment="1" applyProtection="1">
      <alignment horizontal="left"/>
      <protection locked="0"/>
    </xf>
    <xf numFmtId="0" fontId="94" fillId="25" borderId="93" xfId="14" applyFont="1" applyFill="1" applyBorder="1" applyProtection="1">
      <protection locked="0"/>
    </xf>
    <xf numFmtId="0" fontId="92" fillId="25" borderId="94" xfId="14" applyFill="1" applyBorder="1" applyProtection="1">
      <protection locked="0"/>
    </xf>
    <xf numFmtId="0" fontId="92" fillId="25" borderId="93" xfId="14" applyFill="1" applyBorder="1" applyProtection="1">
      <protection locked="0"/>
    </xf>
    <xf numFmtId="0" fontId="92" fillId="25" borderId="95" xfId="14" applyFill="1" applyBorder="1" applyProtection="1">
      <protection locked="0"/>
    </xf>
    <xf numFmtId="0" fontId="92" fillId="25" borderId="77" xfId="14" applyFill="1" applyBorder="1" applyProtection="1">
      <protection locked="0"/>
    </xf>
    <xf numFmtId="0" fontId="94" fillId="25" borderId="76" xfId="14" applyFont="1" applyFill="1" applyBorder="1" applyProtection="1">
      <protection locked="0"/>
    </xf>
    <xf numFmtId="0" fontId="92" fillId="25" borderId="75" xfId="14" applyFill="1" applyBorder="1" applyProtection="1">
      <protection locked="0"/>
    </xf>
    <xf numFmtId="0" fontId="94" fillId="25" borderId="78" xfId="14" applyFont="1" applyFill="1" applyBorder="1" applyProtection="1">
      <protection locked="0"/>
    </xf>
    <xf numFmtId="0" fontId="92" fillId="26" borderId="94" xfId="14" applyFill="1" applyBorder="1" applyProtection="1">
      <protection locked="0"/>
    </xf>
    <xf numFmtId="0" fontId="92" fillId="26" borderId="0" xfId="14" applyFill="1" applyProtection="1">
      <protection locked="0"/>
    </xf>
    <xf numFmtId="0" fontId="92" fillId="26" borderId="77" xfId="14" applyFill="1" applyBorder="1" applyProtection="1">
      <protection locked="0"/>
    </xf>
    <xf numFmtId="0" fontId="92" fillId="26" borderId="0" xfId="14" applyFill="1" applyAlignment="1" applyProtection="1">
      <alignment vertical="center"/>
      <protection locked="0"/>
    </xf>
    <xf numFmtId="0" fontId="102" fillId="25" borderId="75" xfId="14" applyFont="1" applyFill="1" applyBorder="1" applyProtection="1">
      <protection locked="0"/>
    </xf>
    <xf numFmtId="0" fontId="102" fillId="25" borderId="81" xfId="14" applyFont="1" applyFill="1" applyBorder="1" applyProtection="1">
      <protection locked="0"/>
    </xf>
    <xf numFmtId="3" fontId="96" fillId="0" borderId="121" xfId="14" applyNumberFormat="1" applyFont="1" applyBorder="1" applyAlignment="1" applyProtection="1">
      <alignment horizontal="right" vertical="top"/>
      <protection locked="0"/>
    </xf>
    <xf numFmtId="3" fontId="96" fillId="0" borderId="121" xfId="14" applyNumberFormat="1" applyFont="1" applyBorder="1" applyAlignment="1" applyProtection="1">
      <alignment horizontal="center" vertical="top"/>
      <protection locked="0"/>
    </xf>
    <xf numFmtId="3" fontId="96" fillId="0" borderId="81" xfId="14" applyNumberFormat="1" applyFont="1" applyBorder="1" applyAlignment="1" applyProtection="1">
      <alignment horizontal="center" vertical="top"/>
      <protection locked="0"/>
    </xf>
    <xf numFmtId="0" fontId="96" fillId="0" borderId="75" xfId="14" applyFont="1" applyBorder="1" applyAlignment="1" applyProtection="1">
      <alignment horizontal="left"/>
      <protection locked="0"/>
    </xf>
    <xf numFmtId="0" fontId="96" fillId="0" borderId="81" xfId="14" applyFont="1" applyBorder="1" applyAlignment="1" applyProtection="1">
      <alignment horizontal="left"/>
      <protection locked="0"/>
    </xf>
    <xf numFmtId="0" fontId="105" fillId="25" borderId="0" xfId="14" applyFont="1" applyFill="1" applyProtection="1">
      <protection locked="0"/>
    </xf>
    <xf numFmtId="0" fontId="95" fillId="25" borderId="96" xfId="14" applyFont="1" applyFill="1" applyBorder="1" applyProtection="1">
      <protection locked="0"/>
    </xf>
    <xf numFmtId="0" fontId="105" fillId="25" borderId="88" xfId="14" applyFont="1" applyFill="1" applyBorder="1" applyProtection="1">
      <protection locked="0"/>
    </xf>
    <xf numFmtId="0" fontId="105" fillId="25" borderId="84" xfId="14" applyFont="1" applyFill="1" applyBorder="1" applyProtection="1">
      <protection locked="0"/>
    </xf>
    <xf numFmtId="0" fontId="105" fillId="25" borderId="84" xfId="14" applyFont="1" applyFill="1" applyBorder="1" applyAlignment="1" applyProtection="1">
      <alignment vertical="top"/>
      <protection locked="0"/>
    </xf>
    <xf numFmtId="0" fontId="105" fillId="25" borderId="0" xfId="14" applyFont="1" applyFill="1" applyAlignment="1" applyProtection="1">
      <alignment vertical="top"/>
      <protection locked="0"/>
    </xf>
    <xf numFmtId="0" fontId="105" fillId="25" borderId="0" xfId="14" applyFont="1" applyFill="1" applyAlignment="1" applyProtection="1">
      <alignment horizontal="left" vertical="top"/>
      <protection locked="0"/>
    </xf>
    <xf numFmtId="0" fontId="105" fillId="26" borderId="0" xfId="14" applyFont="1" applyFill="1" applyAlignment="1" applyProtection="1">
      <alignment vertical="top" wrapText="1"/>
      <protection locked="0"/>
    </xf>
    <xf numFmtId="0" fontId="95" fillId="26" borderId="0" xfId="14" applyFont="1" applyFill="1" applyAlignment="1" applyProtection="1">
      <alignment vertical="top" wrapText="1"/>
      <protection locked="0"/>
    </xf>
    <xf numFmtId="1" fontId="103" fillId="26" borderId="0" xfId="14" applyNumberFormat="1" applyFont="1" applyFill="1" applyAlignment="1" applyProtection="1">
      <alignment horizontal="center" vertical="center" wrapText="1"/>
      <protection locked="0"/>
    </xf>
    <xf numFmtId="0" fontId="105" fillId="25" borderId="75" xfId="14" applyFont="1" applyFill="1" applyBorder="1" applyAlignment="1" applyProtection="1">
      <alignment vertical="top"/>
      <protection locked="0"/>
    </xf>
    <xf numFmtId="0" fontId="105" fillId="25" borderId="75" xfId="14" applyFont="1" applyFill="1" applyBorder="1" applyProtection="1">
      <protection locked="0"/>
    </xf>
    <xf numFmtId="0" fontId="105" fillId="25" borderId="75" xfId="14" applyFont="1" applyFill="1" applyBorder="1" applyAlignment="1" applyProtection="1">
      <alignment horizontal="left" wrapText="1"/>
      <protection locked="0"/>
    </xf>
    <xf numFmtId="0" fontId="105" fillId="25" borderId="75" xfId="14" applyFont="1" applyFill="1" applyBorder="1" applyAlignment="1" applyProtection="1">
      <alignment horizontal="left" vertical="top"/>
      <protection locked="0"/>
    </xf>
    <xf numFmtId="0" fontId="103" fillId="25" borderId="75" xfId="14" applyFont="1" applyFill="1" applyBorder="1" applyAlignment="1" applyProtection="1">
      <alignment horizontal="center" vertical="center" wrapText="1"/>
      <protection locked="0"/>
    </xf>
    <xf numFmtId="0" fontId="105" fillId="26" borderId="75" xfId="14" applyFont="1" applyFill="1" applyBorder="1" applyAlignment="1" applyProtection="1">
      <alignment vertical="top" wrapText="1"/>
      <protection locked="0"/>
    </xf>
    <xf numFmtId="1" fontId="103" fillId="26" borderId="75" xfId="14" applyNumberFormat="1" applyFont="1" applyFill="1" applyBorder="1" applyAlignment="1" applyProtection="1">
      <alignment horizontal="center" vertical="center" wrapText="1"/>
      <protection locked="0"/>
    </xf>
    <xf numFmtId="0" fontId="92" fillId="26" borderId="112" xfId="14" applyFill="1" applyBorder="1" applyAlignment="1">
      <alignment vertical="center"/>
    </xf>
    <xf numFmtId="0" fontId="92" fillId="26" borderId="97" xfId="14" applyFill="1" applyBorder="1"/>
    <xf numFmtId="0" fontId="105" fillId="25" borderId="97" xfId="14" applyFont="1" applyFill="1" applyBorder="1" applyAlignment="1" applyProtection="1">
      <alignment vertical="top"/>
      <protection locked="0"/>
    </xf>
    <xf numFmtId="0" fontId="105" fillId="25" borderId="97" xfId="14" applyFont="1" applyFill="1" applyBorder="1" applyProtection="1">
      <protection locked="0"/>
    </xf>
    <xf numFmtId="0" fontId="105" fillId="25" borderId="115" xfId="14" applyFont="1" applyFill="1" applyBorder="1" applyProtection="1">
      <protection locked="0"/>
    </xf>
    <xf numFmtId="0" fontId="95" fillId="25" borderId="112" xfId="14" applyFont="1" applyFill="1" applyBorder="1" applyAlignment="1" applyProtection="1">
      <alignment vertical="center"/>
      <protection locked="0"/>
    </xf>
    <xf numFmtId="0" fontId="95" fillId="30" borderId="97" xfId="14" applyFont="1" applyFill="1" applyBorder="1" applyAlignment="1" applyProtection="1">
      <alignment vertical="center"/>
      <protection locked="0"/>
    </xf>
    <xf numFmtId="0" fontId="92" fillId="26" borderId="97" xfId="14" applyFill="1" applyBorder="1" applyAlignment="1">
      <alignment vertical="center"/>
    </xf>
    <xf numFmtId="0" fontId="92" fillId="25" borderId="119" xfId="14" applyFill="1" applyBorder="1" applyAlignment="1" applyProtection="1">
      <alignment horizontal="left" vertical="center"/>
      <protection locked="0"/>
    </xf>
    <xf numFmtId="0" fontId="92" fillId="25" borderId="101" xfId="14" applyFill="1" applyBorder="1" applyAlignment="1" applyProtection="1">
      <alignment horizontal="left" vertical="center"/>
      <protection locked="0"/>
    </xf>
    <xf numFmtId="0" fontId="92" fillId="25" borderId="102" xfId="14" applyFill="1" applyBorder="1" applyAlignment="1" applyProtection="1">
      <alignment horizontal="center" vertical="center"/>
      <protection locked="0"/>
    </xf>
    <xf numFmtId="0" fontId="92" fillId="25" borderId="99" xfId="14" applyFill="1" applyBorder="1" applyAlignment="1" applyProtection="1">
      <alignment horizontal="left" vertical="center"/>
      <protection locked="0"/>
    </xf>
    <xf numFmtId="0" fontId="92" fillId="30" borderId="114" xfId="14" applyFill="1" applyBorder="1" applyAlignment="1" applyProtection="1">
      <alignment horizontal="center" vertical="center"/>
      <protection locked="0"/>
    </xf>
    <xf numFmtId="0" fontId="92" fillId="30" borderId="110" xfId="14" applyFill="1" applyBorder="1" applyAlignment="1" applyProtection="1">
      <alignment horizontal="center" vertical="center"/>
      <protection locked="0"/>
    </xf>
    <xf numFmtId="0" fontId="94" fillId="25" borderId="101" xfId="14" applyFont="1" applyFill="1" applyBorder="1" applyAlignment="1" applyProtection="1">
      <alignment horizontal="left" vertical="center"/>
      <protection locked="0"/>
    </xf>
    <xf numFmtId="0" fontId="94" fillId="25" borderId="102" xfId="14" applyFont="1" applyFill="1" applyBorder="1" applyAlignment="1" applyProtection="1">
      <alignment horizontal="center" vertical="center"/>
      <protection locked="0"/>
    </xf>
    <xf numFmtId="3" fontId="92" fillId="0" borderId="122" xfId="14" applyNumberFormat="1" applyBorder="1" applyAlignment="1">
      <alignment horizontal="right" vertical="center"/>
    </xf>
    <xf numFmtId="0" fontId="92" fillId="29" borderId="110" xfId="14" applyFill="1" applyBorder="1" applyAlignment="1" applyProtection="1">
      <alignment horizontal="center" vertical="center"/>
      <protection locked="0"/>
    </xf>
    <xf numFmtId="0" fontId="94" fillId="25" borderId="78" xfId="14" applyFont="1" applyFill="1" applyBorder="1" applyAlignment="1" applyProtection="1">
      <alignment vertical="center" textRotation="90" wrapText="1"/>
      <protection locked="0"/>
    </xf>
    <xf numFmtId="0" fontId="94" fillId="25" borderId="77" xfId="14" applyFont="1" applyFill="1" applyBorder="1" applyAlignment="1" applyProtection="1">
      <alignment vertical="center" textRotation="90" wrapText="1"/>
      <protection locked="0"/>
    </xf>
    <xf numFmtId="0" fontId="92" fillId="25" borderId="100" xfId="14" applyFill="1" applyBorder="1" applyAlignment="1" applyProtection="1">
      <alignment horizontal="center" vertical="center"/>
      <protection locked="0"/>
    </xf>
    <xf numFmtId="3" fontId="92" fillId="0" borderId="123" xfId="14" applyNumberFormat="1" applyBorder="1" applyAlignment="1">
      <alignment vertical="center"/>
    </xf>
    <xf numFmtId="3" fontId="92" fillId="0" borderId="108" xfId="14" applyNumberFormat="1" applyBorder="1" applyAlignment="1">
      <alignment vertical="center"/>
    </xf>
    <xf numFmtId="3" fontId="92" fillId="0" borderId="124" xfId="14" applyNumberFormat="1" applyBorder="1" applyAlignment="1">
      <alignment vertical="center"/>
    </xf>
    <xf numFmtId="3" fontId="92" fillId="0" borderId="83" xfId="14" applyNumberFormat="1" applyBorder="1" applyAlignment="1">
      <alignment vertical="center"/>
    </xf>
    <xf numFmtId="0" fontId="92" fillId="25" borderId="0" xfId="14" applyFill="1" applyAlignment="1" applyProtection="1">
      <alignment vertical="center"/>
      <protection locked="0"/>
    </xf>
    <xf numFmtId="0" fontId="94" fillId="7" borderId="0" xfId="14" applyFont="1" applyFill="1" applyProtection="1">
      <protection locked="0"/>
    </xf>
    <xf numFmtId="0" fontId="92" fillId="7" borderId="0" xfId="14" applyFill="1" applyProtection="1">
      <protection locked="0"/>
    </xf>
    <xf numFmtId="0" fontId="92" fillId="30" borderId="84" xfId="14" applyFill="1" applyBorder="1" applyProtection="1">
      <protection locked="0"/>
    </xf>
    <xf numFmtId="0" fontId="92" fillId="26" borderId="78" xfId="14" applyFill="1" applyBorder="1" applyAlignment="1" applyProtection="1">
      <alignment vertical="center"/>
      <protection locked="0"/>
    </xf>
    <xf numFmtId="0" fontId="92" fillId="0" borderId="0" xfId="14" applyAlignment="1" applyProtection="1">
      <alignment vertical="center" wrapText="1"/>
      <protection locked="0"/>
    </xf>
    <xf numFmtId="0" fontId="92" fillId="26" borderId="0" xfId="14" applyFill="1" applyAlignment="1" applyProtection="1">
      <alignment vertical="center" wrapText="1"/>
      <protection locked="0"/>
    </xf>
    <xf numFmtId="0" fontId="92" fillId="25" borderId="77" xfId="14" applyFill="1" applyBorder="1" applyAlignment="1" applyProtection="1">
      <alignment vertical="center"/>
      <protection locked="0"/>
    </xf>
    <xf numFmtId="3" fontId="94" fillId="7" borderId="0" xfId="14" applyNumberFormat="1" applyFont="1" applyFill="1" applyAlignment="1" applyProtection="1">
      <alignment horizontal="center"/>
      <protection locked="0"/>
    </xf>
    <xf numFmtId="0" fontId="94" fillId="7" borderId="0" xfId="14" applyFont="1" applyFill="1" applyAlignment="1" applyProtection="1">
      <alignment horizontal="center"/>
      <protection locked="0"/>
    </xf>
    <xf numFmtId="0" fontId="92" fillId="30" borderId="0" xfId="14" applyFill="1" applyProtection="1">
      <protection locked="0"/>
    </xf>
    <xf numFmtId="0" fontId="92" fillId="7" borderId="87" xfId="14" applyFill="1" applyBorder="1" applyProtection="1">
      <protection locked="0"/>
    </xf>
    <xf numFmtId="0" fontId="92" fillId="7" borderId="106" xfId="14" applyFill="1" applyBorder="1" applyProtection="1">
      <protection locked="0"/>
    </xf>
    <xf numFmtId="0" fontId="94" fillId="7" borderId="106" xfId="14" applyFont="1" applyFill="1" applyBorder="1" applyAlignment="1" applyProtection="1">
      <alignment horizontal="center"/>
      <protection locked="0"/>
    </xf>
    <xf numFmtId="0" fontId="92" fillId="26" borderId="75" xfId="14" applyFill="1" applyBorder="1" applyAlignment="1" applyProtection="1">
      <alignment vertical="center"/>
      <protection locked="0"/>
    </xf>
    <xf numFmtId="0" fontId="98" fillId="26" borderId="79" xfId="14" applyFont="1" applyFill="1" applyBorder="1" applyAlignment="1" applyProtection="1">
      <alignment vertical="center"/>
      <protection locked="0"/>
    </xf>
    <xf numFmtId="0" fontId="92" fillId="30" borderId="106" xfId="14" applyFill="1" applyBorder="1" applyProtection="1">
      <protection locked="0"/>
    </xf>
    <xf numFmtId="0" fontId="92" fillId="26" borderId="0" xfId="14" applyFill="1" applyAlignment="1" applyProtection="1">
      <alignment horizontal="center" vertical="center"/>
      <protection locked="0"/>
    </xf>
    <xf numFmtId="0" fontId="92" fillId="26" borderId="82" xfId="14" applyFill="1" applyBorder="1" applyAlignment="1" applyProtection="1">
      <alignment vertical="center" wrapText="1"/>
      <protection locked="0"/>
    </xf>
    <xf numFmtId="0" fontId="92" fillId="26" borderId="76" xfId="14" applyFill="1" applyBorder="1" applyAlignment="1" applyProtection="1">
      <alignment vertical="center"/>
      <protection locked="0"/>
    </xf>
    <xf numFmtId="0" fontId="94" fillId="26" borderId="75" xfId="14" applyFont="1" applyFill="1" applyBorder="1" applyAlignment="1" applyProtection="1">
      <alignment horizontal="left" vertical="center"/>
      <protection locked="0"/>
    </xf>
    <xf numFmtId="0" fontId="92" fillId="26" borderId="75" xfId="14" applyFill="1" applyBorder="1" applyAlignment="1" applyProtection="1">
      <alignment horizontal="left" vertical="center"/>
      <protection locked="0"/>
    </xf>
    <xf numFmtId="0" fontId="108" fillId="25" borderId="75" xfId="14" applyFont="1" applyFill="1" applyBorder="1" applyAlignment="1" applyProtection="1">
      <alignment vertical="center" wrapText="1"/>
      <protection locked="0"/>
    </xf>
    <xf numFmtId="0" fontId="108" fillId="25" borderId="81" xfId="14" applyFont="1" applyFill="1" applyBorder="1" applyAlignment="1" applyProtection="1">
      <alignment vertical="center" wrapText="1"/>
      <protection locked="0"/>
    </xf>
    <xf numFmtId="3" fontId="20" fillId="32" borderId="135" xfId="1" applyNumberFormat="1" applyFont="1" applyFill="1" applyBorder="1" applyAlignment="1" applyProtection="1">
      <alignment horizontal="right"/>
      <protection locked="0"/>
    </xf>
    <xf numFmtId="3" fontId="20" fillId="0" borderId="135" xfId="1" applyNumberFormat="1" applyFont="1" applyBorder="1" applyAlignment="1" applyProtection="1">
      <alignment horizontal="right"/>
      <protection locked="0"/>
    </xf>
    <xf numFmtId="3" fontId="3" fillId="9" borderId="135" xfId="0" applyNumberFormat="1" applyFont="1" applyFill="1" applyBorder="1" applyAlignment="1">
      <alignment horizontal="right" vertical="center"/>
    </xf>
    <xf numFmtId="3" fontId="4" fillId="9" borderId="135" xfId="1" applyNumberFormat="1" applyFont="1" applyFill="1" applyBorder="1" applyAlignment="1">
      <alignment horizontal="right" vertical="center"/>
    </xf>
    <xf numFmtId="3" fontId="4" fillId="9" borderId="135" xfId="1" applyNumberFormat="1" applyFont="1" applyFill="1" applyBorder="1" applyAlignment="1">
      <alignment horizontal="right"/>
    </xf>
    <xf numFmtId="3" fontId="3" fillId="2" borderId="135" xfId="0" applyNumberFormat="1" applyFont="1" applyFill="1" applyBorder="1" applyAlignment="1">
      <alignment horizontal="right" vertical="center"/>
    </xf>
    <xf numFmtId="3" fontId="4" fillId="2" borderId="135" xfId="1" applyNumberFormat="1" applyFont="1" applyFill="1" applyBorder="1" applyAlignment="1">
      <alignment horizontal="right"/>
    </xf>
    <xf numFmtId="3" fontId="4" fillId="10" borderId="135" xfId="1" applyNumberFormat="1" applyFont="1" applyFill="1" applyBorder="1" applyAlignment="1">
      <alignment horizontal="right"/>
    </xf>
    <xf numFmtId="3" fontId="4" fillId="10" borderId="135" xfId="1" applyNumberFormat="1" applyFont="1" applyFill="1" applyBorder="1" applyAlignment="1" applyProtection="1">
      <alignment horizontal="right"/>
      <protection locked="0"/>
    </xf>
    <xf numFmtId="3" fontId="4" fillId="32" borderId="135" xfId="1" applyNumberFormat="1" applyFont="1" applyFill="1" applyBorder="1" applyAlignment="1" applyProtection="1">
      <alignment horizontal="right"/>
      <protection locked="0"/>
    </xf>
    <xf numFmtId="3" fontId="4" fillId="0" borderId="135" xfId="1" applyNumberFormat="1" applyFont="1" applyBorder="1" applyAlignment="1" applyProtection="1">
      <alignment horizontal="right"/>
      <protection locked="0"/>
    </xf>
    <xf numFmtId="3" fontId="4" fillId="32" borderId="135" xfId="1" applyNumberFormat="1" applyFont="1" applyFill="1" applyBorder="1" applyAlignment="1">
      <alignment horizontal="right"/>
    </xf>
    <xf numFmtId="3" fontId="3" fillId="9" borderId="135" xfId="1" applyNumberFormat="1" applyFont="1" applyFill="1" applyBorder="1" applyAlignment="1">
      <alignment horizontal="right"/>
    </xf>
    <xf numFmtId="3" fontId="3" fillId="6" borderId="135" xfId="1" applyNumberFormat="1" applyFont="1" applyFill="1" applyBorder="1" applyAlignment="1">
      <alignment horizontal="right" vertical="center"/>
    </xf>
    <xf numFmtId="0" fontId="1" fillId="13" borderId="136" xfId="0" applyFont="1" applyFill="1" applyBorder="1" applyAlignment="1">
      <alignment horizontal="left" vertical="center" wrapText="1"/>
    </xf>
    <xf numFmtId="3" fontId="4" fillId="0" borderId="135" xfId="1" applyNumberFormat="1" applyFont="1" applyBorder="1" applyAlignment="1">
      <alignment horizontal="right"/>
    </xf>
    <xf numFmtId="3" fontId="3" fillId="13" borderId="135" xfId="1" applyNumberFormat="1" applyFont="1" applyFill="1" applyBorder="1" applyAlignment="1">
      <alignment horizontal="right" vertical="center"/>
    </xf>
    <xf numFmtId="0" fontId="38" fillId="32" borderId="135" xfId="0" applyFont="1" applyFill="1" applyBorder="1"/>
    <xf numFmtId="0" fontId="38" fillId="0" borderId="0" xfId="0" applyFont="1"/>
    <xf numFmtId="2" fontId="3" fillId="33" borderId="4" xfId="1" applyNumberFormat="1" applyFont="1" applyFill="1" applyBorder="1" applyAlignment="1">
      <alignment horizontal="center" vertical="center" wrapText="1"/>
    </xf>
    <xf numFmtId="2" fontId="3" fillId="34" borderId="4" xfId="1" applyNumberFormat="1" applyFont="1" applyFill="1" applyBorder="1" applyAlignment="1">
      <alignment horizontal="center" vertical="center" wrapText="1"/>
    </xf>
    <xf numFmtId="2" fontId="3" fillId="5" borderId="4" xfId="1" applyNumberFormat="1" applyFont="1" applyFill="1" applyBorder="1" applyAlignment="1">
      <alignment horizontal="center" vertical="center" wrapText="1"/>
    </xf>
    <xf numFmtId="0" fontId="7" fillId="0" borderId="0" xfId="0" applyFont="1"/>
    <xf numFmtId="3" fontId="72" fillId="0" borderId="135" xfId="1" applyNumberFormat="1" applyFont="1" applyBorder="1" applyAlignment="1" applyProtection="1">
      <alignment horizontal="right"/>
      <protection locked="0"/>
    </xf>
    <xf numFmtId="3" fontId="72" fillId="0" borderId="135" xfId="1" applyNumberFormat="1" applyFont="1" applyBorder="1" applyAlignment="1">
      <alignment horizontal="right"/>
    </xf>
    <xf numFmtId="0" fontId="74" fillId="9" borderId="46" xfId="0" applyFont="1" applyFill="1" applyBorder="1" applyAlignment="1">
      <alignment horizontal="left" vertical="center"/>
    </xf>
    <xf numFmtId="0" fontId="75" fillId="9" borderId="140" xfId="0" applyFont="1" applyFill="1" applyBorder="1" applyAlignment="1">
      <alignment vertical="center" wrapText="1"/>
    </xf>
    <xf numFmtId="3" fontId="35" fillId="0" borderId="135" xfId="1" applyNumberFormat="1" applyFont="1" applyBorder="1" applyAlignment="1">
      <alignment horizontal="right"/>
    </xf>
    <xf numFmtId="3" fontId="35" fillId="10" borderId="135" xfId="1" applyNumberFormat="1" applyFont="1" applyFill="1" applyBorder="1" applyAlignment="1" applyProtection="1">
      <alignment horizontal="right"/>
      <protection locked="0"/>
    </xf>
    <xf numFmtId="0" fontId="35" fillId="10" borderId="135" xfId="0" applyFont="1" applyFill="1" applyBorder="1" applyAlignment="1">
      <alignment horizontal="left" vertical="center" wrapText="1"/>
    </xf>
    <xf numFmtId="3" fontId="35" fillId="10" borderId="135" xfId="0" applyNumberFormat="1" applyFont="1" applyFill="1" applyBorder="1" applyAlignment="1">
      <alignment horizontal="left" vertical="center" wrapText="1"/>
    </xf>
    <xf numFmtId="3" fontId="35" fillId="10" borderId="135" xfId="1" applyNumberFormat="1" applyFont="1" applyFill="1" applyBorder="1" applyAlignment="1">
      <alignment horizontal="right" vertical="center"/>
    </xf>
    <xf numFmtId="0" fontId="37" fillId="10" borderId="135" xfId="0" applyFont="1" applyFill="1" applyBorder="1" applyAlignment="1">
      <alignment wrapText="1"/>
    </xf>
    <xf numFmtId="3" fontId="37" fillId="10" borderId="135" xfId="0" applyNumberFormat="1" applyFont="1" applyFill="1" applyBorder="1" applyAlignment="1">
      <alignment wrapText="1"/>
    </xf>
    <xf numFmtId="3" fontId="37" fillId="0" borderId="135" xfId="0" applyNumberFormat="1" applyFont="1" applyBorder="1" applyAlignment="1">
      <alignment wrapText="1"/>
    </xf>
    <xf numFmtId="3" fontId="35" fillId="0" borderId="135" xfId="1" applyNumberFormat="1" applyFont="1" applyBorder="1" applyAlignment="1">
      <alignment horizontal="right" vertical="center"/>
    </xf>
    <xf numFmtId="0" fontId="56" fillId="20" borderId="4" xfId="0" applyFont="1" applyFill="1" applyBorder="1" applyAlignment="1">
      <alignment vertical="center" wrapText="1"/>
    </xf>
    <xf numFmtId="3" fontId="39" fillId="20" borderId="4" xfId="1" applyNumberFormat="1" applyFont="1" applyFill="1" applyBorder="1" applyAlignment="1">
      <alignment horizontal="right" vertical="center"/>
    </xf>
    <xf numFmtId="0" fontId="54" fillId="10" borderId="138" xfId="0" applyFont="1" applyFill="1" applyBorder="1" applyAlignment="1">
      <alignment vertical="center" wrapText="1"/>
    </xf>
    <xf numFmtId="0" fontId="54" fillId="10" borderId="139" xfId="0" applyFont="1" applyFill="1" applyBorder="1" applyAlignment="1">
      <alignment vertical="center" wrapText="1"/>
    </xf>
    <xf numFmtId="3" fontId="35" fillId="2" borderId="135" xfId="1" applyNumberFormat="1" applyFont="1" applyFill="1" applyBorder="1" applyAlignment="1">
      <alignment horizontal="right" vertical="center"/>
    </xf>
    <xf numFmtId="0" fontId="56" fillId="2" borderId="4" xfId="0" applyFont="1" applyFill="1" applyBorder="1" applyAlignment="1">
      <alignment vertical="center" wrapText="1"/>
    </xf>
    <xf numFmtId="0" fontId="54" fillId="2" borderId="138" xfId="0" applyFont="1" applyFill="1" applyBorder="1" applyAlignment="1">
      <alignment vertical="center" wrapText="1"/>
    </xf>
    <xf numFmtId="3" fontId="39" fillId="2" borderId="4" xfId="1" applyNumberFormat="1" applyFont="1" applyFill="1" applyBorder="1" applyAlignment="1">
      <alignment horizontal="right" vertical="center"/>
    </xf>
    <xf numFmtId="0" fontId="54" fillId="0" borderId="4" xfId="0" applyFont="1" applyBorder="1" applyAlignment="1">
      <alignment vertical="center" wrapText="1"/>
    </xf>
    <xf numFmtId="3" fontId="35" fillId="2" borderId="4" xfId="1" applyNumberFormat="1" applyFont="1" applyFill="1" applyBorder="1" applyAlignment="1">
      <alignment horizontal="right" vertical="center"/>
    </xf>
    <xf numFmtId="0" fontId="37" fillId="10" borderId="135" xfId="0" applyFont="1" applyFill="1" applyBorder="1" applyAlignment="1">
      <alignment horizontal="left" vertical="center" wrapText="1"/>
    </xf>
    <xf numFmtId="3" fontId="5" fillId="0" borderId="0" xfId="1" applyNumberFormat="1" applyFont="1" applyAlignment="1">
      <alignment horizontal="right" vertical="center"/>
    </xf>
    <xf numFmtId="0" fontId="37" fillId="0" borderId="5" xfId="0" applyFont="1" applyBorder="1" applyAlignment="1">
      <alignment vertical="center"/>
    </xf>
    <xf numFmtId="0" fontId="54" fillId="10" borderId="135" xfId="0" applyFont="1" applyFill="1" applyBorder="1" applyAlignment="1">
      <alignment vertical="center" wrapText="1"/>
    </xf>
    <xf numFmtId="168" fontId="73" fillId="14" borderId="1" xfId="1" applyNumberFormat="1" applyFont="1" applyFill="1" applyBorder="1" applyAlignment="1">
      <alignment horizontal="center" vertical="center" wrapText="1"/>
    </xf>
    <xf numFmtId="168" fontId="73" fillId="14" borderId="6" xfId="1" applyNumberFormat="1" applyFont="1" applyFill="1" applyBorder="1" applyAlignment="1">
      <alignment horizontal="center" vertical="center" wrapText="1"/>
    </xf>
    <xf numFmtId="41" fontId="39" fillId="10" borderId="135" xfId="12" applyFont="1" applyFill="1" applyBorder="1" applyAlignment="1" applyProtection="1">
      <alignment horizontal="center" vertical="center"/>
      <protection locked="0"/>
    </xf>
    <xf numFmtId="41" fontId="39" fillId="10" borderId="135" xfId="12" applyFont="1" applyFill="1" applyBorder="1" applyAlignment="1">
      <alignment horizontal="center" vertical="center" wrapText="1"/>
    </xf>
    <xf numFmtId="0" fontId="39" fillId="10" borderId="135" xfId="0" applyFont="1" applyFill="1" applyBorder="1" applyAlignment="1">
      <alignment horizontal="left" vertical="center" wrapText="1"/>
    </xf>
    <xf numFmtId="0" fontId="35" fillId="10" borderId="135" xfId="0" applyFont="1" applyFill="1" applyBorder="1"/>
    <xf numFmtId="3" fontId="35" fillId="10" borderId="135" xfId="1" applyNumberFormat="1" applyFont="1" applyFill="1" applyBorder="1" applyAlignment="1">
      <alignment horizontal="right"/>
    </xf>
    <xf numFmtId="3" fontId="39" fillId="0" borderId="135" xfId="1" applyNumberFormat="1" applyFont="1" applyBorder="1" applyAlignment="1" applyProtection="1">
      <alignment horizontal="right"/>
      <protection locked="0"/>
    </xf>
    <xf numFmtId="0" fontId="111" fillId="0" borderId="0" xfId="0" applyFont="1"/>
    <xf numFmtId="0" fontId="0" fillId="10" borderId="8" xfId="0" applyFill="1" applyBorder="1"/>
    <xf numFmtId="0" fontId="0" fillId="10" borderId="136" xfId="0" applyFill="1" applyBorder="1"/>
    <xf numFmtId="0" fontId="0" fillId="10" borderId="146" xfId="0" applyFill="1" applyBorder="1" applyAlignment="1">
      <alignment horizontal="center" vertical="center" wrapText="1"/>
    </xf>
    <xf numFmtId="0" fontId="0" fillId="0" borderId="8" xfId="0" applyBorder="1"/>
    <xf numFmtId="0" fontId="0" fillId="0" borderId="136" xfId="0" applyBorder="1"/>
    <xf numFmtId="0" fontId="0" fillId="7" borderId="147" xfId="0" applyFill="1" applyBorder="1" applyAlignment="1">
      <alignment horizontal="center" vertical="center" wrapText="1"/>
    </xf>
    <xf numFmtId="0" fontId="0" fillId="7" borderId="140" xfId="0" applyFill="1" applyBorder="1" applyAlignment="1">
      <alignment wrapText="1"/>
    </xf>
    <xf numFmtId="0" fontId="0" fillId="7" borderId="70" xfId="0" applyFill="1" applyBorder="1" applyAlignment="1">
      <alignment horizontal="center" vertical="center"/>
    </xf>
    <xf numFmtId="0" fontId="0" fillId="4" borderId="48" xfId="0" applyFill="1" applyBorder="1"/>
    <xf numFmtId="0" fontId="0" fillId="4" borderId="4" xfId="0" applyFill="1" applyBorder="1"/>
    <xf numFmtId="0" fontId="0" fillId="0" borderId="135" xfId="0" applyBorder="1" applyAlignment="1">
      <alignment horizontal="center" vertical="center" wrapText="1"/>
    </xf>
    <xf numFmtId="0" fontId="0" fillId="0" borderId="135" xfId="0" applyBorder="1"/>
    <xf numFmtId="41" fontId="89" fillId="0" borderId="135" xfId="12" applyFont="1" applyBorder="1" applyAlignment="1">
      <alignment horizontal="left" vertical="center" wrapText="1"/>
    </xf>
    <xf numFmtId="0" fontId="24" fillId="0" borderId="66" xfId="7" applyFont="1" applyBorder="1"/>
    <xf numFmtId="0" fontId="32" fillId="0" borderId="0" xfId="7" applyFont="1"/>
    <xf numFmtId="2" fontId="3" fillId="0" borderId="2" xfId="0" applyNumberFormat="1" applyFont="1" applyBorder="1" applyAlignment="1">
      <alignment horizontal="center" vertical="center" wrapText="1"/>
    </xf>
    <xf numFmtId="3" fontId="35" fillId="0" borderId="0" xfId="0" applyNumberFormat="1" applyFont="1"/>
    <xf numFmtId="0" fontId="49" fillId="0" borderId="0" xfId="0" applyFont="1" applyAlignment="1">
      <alignment vertical="center" wrapText="1"/>
    </xf>
    <xf numFmtId="4" fontId="45" fillId="0" borderId="0" xfId="0" applyNumberFormat="1" applyFont="1" applyAlignment="1">
      <alignment horizontal="center" vertical="center" wrapText="1"/>
    </xf>
    <xf numFmtId="0" fontId="45" fillId="0" borderId="0" xfId="0" applyFont="1"/>
    <xf numFmtId="49" fontId="0" fillId="0" borderId="0" xfId="0" quotePrefix="1" applyNumberFormat="1"/>
    <xf numFmtId="3" fontId="92" fillId="27" borderId="101" xfId="21" applyNumberFormat="1" applyFont="1" applyFill="1" applyBorder="1" applyAlignment="1" applyProtection="1">
      <alignment horizontal="right" vertical="center"/>
      <protection locked="0"/>
    </xf>
    <xf numFmtId="0" fontId="92" fillId="30" borderId="101" xfId="14" applyFill="1" applyBorder="1" applyAlignment="1" applyProtection="1">
      <alignment vertical="center" wrapText="1"/>
      <protection locked="0"/>
    </xf>
    <xf numFmtId="3" fontId="92" fillId="25" borderId="151" xfId="21" applyNumberFormat="1" applyFont="1" applyFill="1" applyBorder="1" applyAlignment="1" applyProtection="1">
      <alignment horizontal="right" vertical="center"/>
      <protection locked="0"/>
    </xf>
    <xf numFmtId="0" fontId="92" fillId="30" borderId="153" xfId="14" applyFill="1" applyBorder="1" applyAlignment="1" applyProtection="1">
      <alignment horizontal="center" vertical="center"/>
      <protection locked="0"/>
    </xf>
    <xf numFmtId="3" fontId="92" fillId="30" borderId="0" xfId="22" applyNumberFormat="1" applyFont="1" applyFill="1" applyBorder="1" applyAlignment="1" applyProtection="1">
      <alignment horizontal="right" vertical="center"/>
      <protection locked="0"/>
    </xf>
    <xf numFmtId="0" fontId="94" fillId="26" borderId="0" xfId="14" applyFont="1" applyFill="1" applyAlignment="1" applyProtection="1">
      <alignment vertical="center" textRotation="90"/>
      <protection locked="0"/>
    </xf>
    <xf numFmtId="0" fontId="98" fillId="26" borderId="155" xfId="14" applyFont="1" applyFill="1" applyBorder="1" applyAlignment="1" applyProtection="1">
      <alignment vertical="center"/>
      <protection locked="0"/>
    </xf>
    <xf numFmtId="0" fontId="92" fillId="25" borderId="140" xfId="14" applyFill="1" applyBorder="1" applyAlignment="1" applyProtection="1">
      <alignment vertical="center"/>
      <protection locked="0"/>
    </xf>
    <xf numFmtId="0" fontId="92" fillId="25" borderId="9" xfId="14" applyFill="1" applyBorder="1" applyAlignment="1" applyProtection="1">
      <alignment vertical="center"/>
      <protection locked="0"/>
    </xf>
    <xf numFmtId="0" fontId="92" fillId="25" borderId="142" xfId="14" applyFill="1" applyBorder="1" applyAlignment="1" applyProtection="1">
      <alignment vertical="center"/>
      <protection locked="0"/>
    </xf>
    <xf numFmtId="0" fontId="92" fillId="25" borderId="146" xfId="14" applyFill="1" applyBorder="1" applyAlignment="1" applyProtection="1">
      <alignment vertical="center"/>
      <protection locked="0"/>
    </xf>
    <xf numFmtId="0" fontId="92" fillId="25" borderId="13" xfId="14" applyFill="1" applyBorder="1" applyAlignment="1" applyProtection="1">
      <alignment vertical="center"/>
      <protection locked="0"/>
    </xf>
    <xf numFmtId="0" fontId="94" fillId="26" borderId="141" xfId="14" applyFont="1" applyFill="1" applyBorder="1" applyAlignment="1" applyProtection="1">
      <alignment vertical="center" textRotation="90"/>
      <protection locked="0"/>
    </xf>
    <xf numFmtId="0" fontId="94" fillId="26" borderId="144" xfId="14" applyFont="1" applyFill="1" applyBorder="1" applyAlignment="1" applyProtection="1">
      <alignment vertical="center" textRotation="90"/>
      <protection locked="0"/>
    </xf>
    <xf numFmtId="0" fontId="92" fillId="26" borderId="144" xfId="14" applyFill="1" applyBorder="1" applyAlignment="1" applyProtection="1">
      <alignment vertical="center"/>
      <protection locked="0"/>
    </xf>
    <xf numFmtId="0" fontId="92" fillId="25" borderId="144" xfId="14" applyFill="1" applyBorder="1" applyAlignment="1" applyProtection="1">
      <alignment vertical="center"/>
      <protection locked="0"/>
    </xf>
    <xf numFmtId="0" fontId="92" fillId="25" borderId="145" xfId="14" applyFill="1" applyBorder="1" applyAlignment="1" applyProtection="1">
      <alignment vertical="center"/>
      <protection locked="0"/>
    </xf>
    <xf numFmtId="0" fontId="92" fillId="25" borderId="159" xfId="14" applyFill="1" applyBorder="1" applyAlignment="1" applyProtection="1">
      <alignment horizontal="center" vertical="center"/>
      <protection locked="0"/>
    </xf>
    <xf numFmtId="0" fontId="92" fillId="25" borderId="158" xfId="14" applyFill="1" applyBorder="1" applyAlignment="1" applyProtection="1">
      <alignment horizontal="center" vertical="center"/>
      <protection locked="0"/>
    </xf>
    <xf numFmtId="0" fontId="108" fillId="30" borderId="0" xfId="14" applyFont="1" applyFill="1" applyProtection="1">
      <protection locked="0"/>
    </xf>
    <xf numFmtId="0" fontId="92" fillId="25" borderId="174" xfId="14" applyFill="1" applyBorder="1" applyAlignment="1" applyProtection="1">
      <alignment vertical="center"/>
      <protection locked="0"/>
    </xf>
    <xf numFmtId="0" fontId="108" fillId="30" borderId="175" xfId="14" applyFont="1" applyFill="1" applyBorder="1" applyProtection="1">
      <protection locked="0"/>
    </xf>
    <xf numFmtId="0" fontId="108" fillId="30" borderId="84" xfId="14" applyFont="1" applyFill="1" applyBorder="1" applyProtection="1">
      <protection locked="0"/>
    </xf>
    <xf numFmtId="0" fontId="108" fillId="30" borderId="84" xfId="14" applyFont="1" applyFill="1" applyBorder="1" applyAlignment="1" applyProtection="1">
      <alignment vertical="center"/>
      <protection locked="0"/>
    </xf>
    <xf numFmtId="0" fontId="99" fillId="30" borderId="84" xfId="14" applyFont="1" applyFill="1" applyBorder="1" applyAlignment="1" applyProtection="1">
      <alignment horizontal="center"/>
      <protection locked="0"/>
    </xf>
    <xf numFmtId="0" fontId="94" fillId="30" borderId="84" xfId="14" applyFont="1" applyFill="1" applyBorder="1" applyAlignment="1" applyProtection="1">
      <alignment horizontal="center"/>
      <protection locked="0"/>
    </xf>
    <xf numFmtId="0" fontId="92" fillId="30" borderId="38" xfId="14" applyFill="1" applyBorder="1" applyProtection="1">
      <protection locked="0"/>
    </xf>
    <xf numFmtId="0" fontId="108" fillId="30" borderId="39" xfId="14" applyFont="1" applyFill="1" applyBorder="1" applyProtection="1">
      <protection locked="0"/>
    </xf>
    <xf numFmtId="0" fontId="0" fillId="0" borderId="79" xfId="0" applyBorder="1"/>
    <xf numFmtId="0" fontId="92" fillId="30" borderId="39" xfId="14" applyFill="1" applyBorder="1" applyProtection="1">
      <protection locked="0"/>
    </xf>
    <xf numFmtId="0" fontId="92" fillId="30" borderId="79" xfId="14" applyFill="1" applyBorder="1" applyProtection="1">
      <protection locked="0"/>
    </xf>
    <xf numFmtId="0" fontId="92" fillId="30" borderId="41" xfId="14" applyFill="1" applyBorder="1" applyProtection="1">
      <protection locked="0"/>
    </xf>
    <xf numFmtId="0" fontId="92" fillId="30" borderId="176" xfId="14" applyFill="1" applyBorder="1" applyProtection="1">
      <protection locked="0"/>
    </xf>
    <xf numFmtId="0" fontId="92" fillId="30" borderId="177" xfId="14" applyFill="1" applyBorder="1" applyProtection="1">
      <protection locked="0"/>
    </xf>
    <xf numFmtId="3" fontId="39" fillId="0" borderId="4" xfId="1" applyNumberFormat="1" applyFont="1" applyFill="1" applyBorder="1" applyAlignment="1" applyProtection="1">
      <alignment horizontal="right"/>
      <protection locked="0"/>
    </xf>
    <xf numFmtId="3" fontId="35" fillId="0" borderId="0" xfId="1" applyNumberFormat="1" applyFont="1" applyFill="1" applyAlignment="1">
      <alignment horizontal="right"/>
    </xf>
    <xf numFmtId="3" fontId="39" fillId="0" borderId="0" xfId="1" applyNumberFormat="1" applyFont="1" applyFill="1" applyAlignment="1" applyProtection="1">
      <alignment horizontal="right"/>
      <protection locked="0"/>
    </xf>
    <xf numFmtId="3" fontId="39" fillId="0" borderId="135" xfId="1" applyNumberFormat="1" applyFont="1" applyBorder="1" applyAlignment="1">
      <alignment horizontal="right"/>
    </xf>
    <xf numFmtId="3" fontId="3" fillId="36" borderId="135" xfId="1" applyNumberFormat="1" applyFont="1" applyFill="1" applyBorder="1" applyAlignment="1">
      <alignment horizontal="right" vertical="center"/>
    </xf>
    <xf numFmtId="0" fontId="0" fillId="36" borderId="0" xfId="0" applyFill="1"/>
    <xf numFmtId="41" fontId="39" fillId="9" borderId="4" xfId="12" applyFont="1" applyFill="1" applyBorder="1"/>
    <xf numFmtId="41" fontId="15" fillId="0" borderId="4" xfId="12" applyFont="1" applyBorder="1"/>
    <xf numFmtId="41" fontId="15" fillId="19" borderId="4" xfId="12" applyFont="1" applyFill="1" applyBorder="1" applyAlignment="1">
      <alignment vertical="center"/>
    </xf>
    <xf numFmtId="41" fontId="17" fillId="9" borderId="4" xfId="12" applyFont="1" applyFill="1" applyBorder="1" applyAlignment="1">
      <alignment vertical="center"/>
    </xf>
    <xf numFmtId="174" fontId="115" fillId="0" borderId="178" xfId="7" applyNumberFormat="1" applyFont="1" applyBorder="1" applyAlignment="1">
      <alignment horizontal="right"/>
    </xf>
    <xf numFmtId="41" fontId="15" fillId="3" borderId="4" xfId="12" applyFont="1" applyFill="1" applyBorder="1" applyAlignment="1">
      <alignment vertical="center"/>
    </xf>
    <xf numFmtId="41" fontId="15" fillId="0" borderId="4" xfId="12" applyFont="1" applyFill="1" applyBorder="1"/>
    <xf numFmtId="4" fontId="0" fillId="0" borderId="0" xfId="0" applyNumberFormat="1"/>
    <xf numFmtId="3" fontId="72" fillId="0" borderId="4" xfId="1" applyNumberFormat="1" applyFont="1" applyFill="1" applyBorder="1" applyAlignment="1">
      <alignment horizontal="right"/>
    </xf>
    <xf numFmtId="41" fontId="81" fillId="0" borderId="0" xfId="12" applyFont="1" applyAlignment="1">
      <alignment horizontal="left" vertical="center" wrapText="1"/>
    </xf>
    <xf numFmtId="3" fontId="72" fillId="0" borderId="4" xfId="1" applyNumberFormat="1" applyFont="1" applyFill="1" applyBorder="1" applyAlignment="1" applyProtection="1">
      <alignment horizontal="right"/>
      <protection locked="0"/>
    </xf>
    <xf numFmtId="41" fontId="84" fillId="0" borderId="0" xfId="0" applyNumberFormat="1" applyFont="1"/>
    <xf numFmtId="0" fontId="81" fillId="0" borderId="0" xfId="0" applyFont="1" applyAlignment="1">
      <alignment horizontal="right" vertical="center" wrapText="1"/>
    </xf>
    <xf numFmtId="3" fontId="35" fillId="0" borderId="4" xfId="1" applyNumberFormat="1" applyFont="1" applyFill="1" applyBorder="1" applyAlignment="1" applyProtection="1">
      <alignment horizontal="right"/>
      <protection locked="0"/>
    </xf>
    <xf numFmtId="0" fontId="8" fillId="26" borderId="112" xfId="14" applyFont="1" applyFill="1" applyBorder="1" applyAlignment="1">
      <alignment vertical="center"/>
    </xf>
    <xf numFmtId="0" fontId="92" fillId="39" borderId="89" xfId="14" applyFill="1" applyBorder="1" applyAlignment="1" applyProtection="1">
      <alignment vertical="center"/>
      <protection locked="0"/>
    </xf>
    <xf numFmtId="0" fontId="92" fillId="39" borderId="99" xfId="14" applyFill="1" applyBorder="1" applyAlignment="1" applyProtection="1">
      <alignment vertical="center"/>
      <protection locked="0"/>
    </xf>
    <xf numFmtId="0" fontId="92" fillId="39" borderId="103" xfId="14" applyFill="1" applyBorder="1" applyAlignment="1" applyProtection="1">
      <alignment horizontal="center" vertical="center"/>
      <protection locked="0"/>
    </xf>
    <xf numFmtId="0" fontId="94" fillId="39" borderId="120" xfId="14" applyFont="1" applyFill="1" applyBorder="1" applyAlignment="1" applyProtection="1">
      <alignment horizontal="left" vertical="center"/>
      <protection locked="0"/>
    </xf>
    <xf numFmtId="0" fontId="94" fillId="39" borderId="104" xfId="14" applyFont="1" applyFill="1" applyBorder="1" applyAlignment="1" applyProtection="1">
      <alignment horizontal="left" vertical="center"/>
      <protection locked="0"/>
    </xf>
    <xf numFmtId="0" fontId="92" fillId="39" borderId="104" xfId="14" applyFill="1" applyBorder="1" applyAlignment="1" applyProtection="1">
      <alignment horizontal="left" vertical="center"/>
      <protection locked="0"/>
    </xf>
    <xf numFmtId="0" fontId="92" fillId="39" borderId="105" xfId="14" applyFill="1" applyBorder="1" applyAlignment="1" applyProtection="1">
      <alignment horizontal="center" vertical="center"/>
      <protection locked="0"/>
    </xf>
    <xf numFmtId="0" fontId="92" fillId="39" borderId="101" xfId="14" applyFill="1" applyBorder="1" applyAlignment="1" applyProtection="1">
      <alignment horizontal="left" vertical="center"/>
      <protection locked="0"/>
    </xf>
    <xf numFmtId="0" fontId="92" fillId="39" borderId="102" xfId="14" applyFill="1" applyBorder="1" applyAlignment="1" applyProtection="1">
      <alignment horizontal="center" vertical="center"/>
      <protection locked="0"/>
    </xf>
    <xf numFmtId="0" fontId="94" fillId="39" borderId="101" xfId="14" applyFont="1" applyFill="1" applyBorder="1" applyAlignment="1" applyProtection="1">
      <alignment horizontal="left" vertical="center"/>
      <protection locked="0"/>
    </xf>
    <xf numFmtId="0" fontId="92" fillId="39" borderId="159" xfId="14" applyFill="1" applyBorder="1" applyAlignment="1" applyProtection="1">
      <alignment horizontal="center" vertical="center"/>
      <protection locked="0"/>
    </xf>
    <xf numFmtId="0" fontId="92" fillId="39" borderId="119" xfId="14" applyFill="1" applyBorder="1" applyAlignment="1" applyProtection="1">
      <alignment horizontal="left" vertical="center"/>
      <protection locked="0"/>
    </xf>
    <xf numFmtId="0" fontId="92" fillId="39" borderId="89" xfId="14" applyFill="1" applyBorder="1" applyAlignment="1" applyProtection="1">
      <alignment horizontal="left" vertical="center"/>
      <protection locked="0"/>
    </xf>
    <xf numFmtId="0" fontId="92" fillId="39" borderId="99" xfId="14" applyFill="1" applyBorder="1" applyAlignment="1" applyProtection="1">
      <alignment horizontal="left" vertical="center"/>
      <protection locked="0"/>
    </xf>
    <xf numFmtId="0" fontId="92" fillId="39" borderId="158" xfId="14" applyFill="1" applyBorder="1" applyAlignment="1" applyProtection="1">
      <alignment horizontal="center" vertical="center"/>
      <protection locked="0"/>
    </xf>
    <xf numFmtId="0" fontId="105" fillId="39" borderId="0" xfId="14" applyFont="1" applyFill="1" applyAlignment="1" applyProtection="1">
      <alignment vertical="top"/>
      <protection locked="0"/>
    </xf>
    <xf numFmtId="0" fontId="103" fillId="39" borderId="0" xfId="14" applyFont="1" applyFill="1" applyProtection="1">
      <protection locked="0"/>
    </xf>
    <xf numFmtId="0" fontId="103" fillId="39" borderId="94" xfId="14" applyFont="1" applyFill="1" applyBorder="1" applyProtection="1">
      <protection locked="0"/>
    </xf>
    <xf numFmtId="0" fontId="103" fillId="39" borderId="94" xfId="14" applyFont="1" applyFill="1" applyBorder="1" applyAlignment="1" applyProtection="1">
      <alignment horizontal="left" wrapText="1"/>
      <protection locked="0"/>
    </xf>
    <xf numFmtId="0" fontId="103" fillId="39" borderId="0" xfId="14" applyFont="1" applyFill="1" applyAlignment="1" applyProtection="1">
      <alignment horizontal="left" wrapText="1"/>
      <protection locked="0"/>
    </xf>
    <xf numFmtId="0" fontId="104" fillId="39" borderId="0" xfId="14" applyFont="1" applyFill="1" applyAlignment="1" applyProtection="1">
      <alignment vertical="top"/>
      <protection locked="0"/>
    </xf>
    <xf numFmtId="0" fontId="105" fillId="39" borderId="0" xfId="14" applyFont="1" applyFill="1" applyProtection="1">
      <protection locked="0"/>
    </xf>
    <xf numFmtId="0" fontId="105" fillId="39" borderId="94" xfId="14" applyFont="1" applyFill="1" applyBorder="1" applyProtection="1">
      <protection locked="0"/>
    </xf>
    <xf numFmtId="0" fontId="105" fillId="39" borderId="94" xfId="14" applyFont="1" applyFill="1" applyBorder="1" applyAlignment="1" applyProtection="1">
      <alignment vertical="top"/>
      <protection locked="0"/>
    </xf>
    <xf numFmtId="0" fontId="105" fillId="39" borderId="95" xfId="14" applyFont="1" applyFill="1" applyBorder="1" applyAlignment="1" applyProtection="1">
      <alignment vertical="top"/>
      <protection locked="0"/>
    </xf>
    <xf numFmtId="0" fontId="92" fillId="39" borderId="0" xfId="14" applyFill="1" applyProtection="1">
      <protection locked="0"/>
    </xf>
    <xf numFmtId="0" fontId="105" fillId="39" borderId="94" xfId="14" applyFont="1" applyFill="1" applyBorder="1" applyAlignment="1" applyProtection="1">
      <alignment horizontal="left" vertical="top"/>
      <protection locked="0"/>
    </xf>
    <xf numFmtId="0" fontId="103" fillId="39" borderId="94" xfId="14" applyFont="1" applyFill="1" applyBorder="1" applyAlignment="1" applyProtection="1">
      <alignment vertical="top"/>
      <protection locked="0"/>
    </xf>
    <xf numFmtId="0" fontId="92" fillId="13" borderId="78" xfId="19" applyFont="1" applyFill="1" applyBorder="1" applyAlignment="1">
      <alignment horizontal="left"/>
    </xf>
    <xf numFmtId="0" fontId="101" fillId="13" borderId="0" xfId="19" applyFont="1" applyFill="1" applyAlignment="1">
      <alignment horizontal="center"/>
    </xf>
    <xf numFmtId="0" fontId="94" fillId="13" borderId="0" xfId="19" applyFont="1" applyFill="1" applyAlignment="1">
      <alignment horizontal="center"/>
    </xf>
    <xf numFmtId="0" fontId="92" fillId="39" borderId="94" xfId="14" applyFill="1" applyBorder="1" applyProtection="1">
      <protection locked="0"/>
    </xf>
    <xf numFmtId="0" fontId="92" fillId="13" borderId="94" xfId="14" applyFill="1" applyBorder="1" applyProtection="1">
      <protection locked="0"/>
    </xf>
    <xf numFmtId="0" fontId="92" fillId="13" borderId="95" xfId="14" applyFill="1" applyBorder="1" applyProtection="1">
      <protection locked="0"/>
    </xf>
    <xf numFmtId="0" fontId="92" fillId="39" borderId="101" xfId="14" applyFill="1" applyBorder="1" applyAlignment="1" applyProtection="1">
      <alignment vertical="center" wrapText="1"/>
      <protection locked="0"/>
    </xf>
    <xf numFmtId="0" fontId="94" fillId="39" borderId="110" xfId="14" applyFont="1" applyFill="1" applyBorder="1" applyAlignment="1" applyProtection="1">
      <alignment vertical="center"/>
      <protection locked="0"/>
    </xf>
    <xf numFmtId="9" fontId="24" fillId="0" borderId="66" xfId="7" applyNumberFormat="1" applyFont="1" applyBorder="1"/>
    <xf numFmtId="0" fontId="24" fillId="0" borderId="149" xfId="7" applyFont="1" applyBorder="1"/>
    <xf numFmtId="0" fontId="24" fillId="0" borderId="149" xfId="0" applyFont="1" applyBorder="1"/>
    <xf numFmtId="0" fontId="25" fillId="13" borderId="23" xfId="7" applyFont="1" applyFill="1" applyBorder="1" applyAlignment="1">
      <alignment horizontal="center"/>
    </xf>
    <xf numFmtId="0" fontId="29" fillId="13" borderId="14" xfId="7" applyFont="1" applyFill="1" applyBorder="1" applyAlignment="1">
      <alignment horizontal="left" vertical="center"/>
    </xf>
    <xf numFmtId="3" fontId="35" fillId="0" borderId="135" xfId="1" applyNumberFormat="1" applyFont="1" applyFill="1" applyBorder="1" applyAlignment="1">
      <alignment horizontal="right" vertical="center"/>
    </xf>
    <xf numFmtId="3" fontId="35" fillId="0" borderId="0" xfId="1" applyNumberFormat="1" applyFont="1" applyFill="1" applyAlignment="1">
      <alignment horizontal="right" vertical="center"/>
    </xf>
    <xf numFmtId="0" fontId="37" fillId="5" borderId="135" xfId="0" applyFont="1" applyFill="1" applyBorder="1" applyAlignment="1">
      <alignment horizontal="left" vertical="center" wrapText="1"/>
    </xf>
    <xf numFmtId="0" fontId="13" fillId="7" borderId="37" xfId="7" applyFont="1" applyFill="1" applyBorder="1"/>
    <xf numFmtId="0" fontId="13" fillId="7" borderId="43" xfId="7" applyFont="1" applyFill="1" applyBorder="1" applyAlignment="1">
      <alignment horizontal="right"/>
    </xf>
    <xf numFmtId="0" fontId="13" fillId="7" borderId="43" xfId="7" applyFont="1" applyFill="1" applyBorder="1"/>
    <xf numFmtId="0" fontId="13" fillId="7" borderId="39" xfId="7" applyFont="1" applyFill="1" applyBorder="1"/>
    <xf numFmtId="0" fontId="13" fillId="7" borderId="0" xfId="7" applyFont="1" applyFill="1" applyAlignment="1">
      <alignment horizontal="right"/>
    </xf>
    <xf numFmtId="0" fontId="13" fillId="7" borderId="0" xfId="7" applyFont="1" applyFill="1"/>
    <xf numFmtId="0" fontId="13" fillId="7" borderId="41" xfId="7" applyFont="1" applyFill="1" applyBorder="1"/>
    <xf numFmtId="0" fontId="13" fillId="7" borderId="44" xfId="7" applyFont="1" applyFill="1" applyBorder="1" applyAlignment="1">
      <alignment horizontal="right"/>
    </xf>
    <xf numFmtId="0" fontId="13" fillId="7" borderId="44" xfId="7" applyFont="1" applyFill="1" applyBorder="1"/>
    <xf numFmtId="0" fontId="28" fillId="13" borderId="0" xfId="19" applyFont="1" applyFill="1" applyAlignment="1">
      <alignment horizontal="center"/>
    </xf>
    <xf numFmtId="0" fontId="40" fillId="13" borderId="82" xfId="19" applyFont="1" applyFill="1" applyBorder="1" applyAlignment="1">
      <alignment horizontal="center"/>
    </xf>
    <xf numFmtId="0" fontId="71" fillId="0" borderId="135" xfId="0" applyFont="1" applyBorder="1" applyAlignment="1">
      <alignment horizontal="left" vertical="center" wrapText="1"/>
    </xf>
    <xf numFmtId="3" fontId="80" fillId="0" borderId="135" xfId="1" applyNumberFormat="1" applyFont="1" applyFill="1" applyBorder="1" applyAlignment="1">
      <alignment horizontal="right"/>
    </xf>
    <xf numFmtId="3" fontId="72" fillId="0" borderId="0" xfId="1" applyNumberFormat="1" applyFont="1" applyFill="1" applyAlignment="1" applyProtection="1">
      <alignment horizontal="right"/>
      <protection locked="0"/>
    </xf>
    <xf numFmtId="3" fontId="72" fillId="0" borderId="0" xfId="1" applyNumberFormat="1" applyFont="1" applyFill="1" applyAlignment="1">
      <alignment horizontal="right"/>
    </xf>
    <xf numFmtId="0" fontId="12" fillId="18" borderId="4" xfId="0" applyFont="1" applyFill="1" applyBorder="1" applyAlignment="1">
      <alignment horizontal="center" vertical="center" wrapText="1"/>
    </xf>
    <xf numFmtId="3" fontId="35" fillId="0" borderId="135" xfId="1" applyNumberFormat="1" applyFont="1" applyFill="1" applyBorder="1" applyAlignment="1" applyProtection="1">
      <alignment horizontal="right"/>
      <protection locked="0"/>
    </xf>
    <xf numFmtId="3" fontId="35" fillId="0" borderId="135" xfId="1" applyNumberFormat="1" applyFont="1" applyFill="1" applyBorder="1" applyAlignment="1">
      <alignment horizontal="right"/>
    </xf>
    <xf numFmtId="3" fontId="35" fillId="0" borderId="4" xfId="1" applyNumberFormat="1" applyFont="1" applyFill="1" applyBorder="1" applyAlignment="1">
      <alignment horizontal="right"/>
    </xf>
    <xf numFmtId="49" fontId="115" fillId="0" borderId="178" xfId="7" quotePrefix="1" applyNumberFormat="1" applyFont="1" applyBorder="1" applyAlignment="1">
      <alignment horizontal="left"/>
    </xf>
    <xf numFmtId="49" fontId="115" fillId="0" borderId="178" xfId="7" applyNumberFormat="1" applyFont="1" applyBorder="1" applyAlignment="1">
      <alignment horizontal="left"/>
    </xf>
    <xf numFmtId="173" fontId="116" fillId="0" borderId="178" xfId="0" applyNumberFormat="1" applyFont="1" applyBorder="1" applyAlignment="1">
      <alignment horizontal="right"/>
    </xf>
    <xf numFmtId="173" fontId="115" fillId="0" borderId="178" xfId="7" applyNumberFormat="1" applyFont="1" applyBorder="1" applyAlignment="1">
      <alignment horizontal="right"/>
    </xf>
    <xf numFmtId="49" fontId="118" fillId="0" borderId="178" xfId="7" quotePrefix="1" applyNumberFormat="1" applyFont="1" applyBorder="1" applyAlignment="1">
      <alignment horizontal="left"/>
    </xf>
    <xf numFmtId="49" fontId="118" fillId="0" borderId="178" xfId="7" applyNumberFormat="1" applyFont="1" applyBorder="1" applyAlignment="1">
      <alignment horizontal="left"/>
    </xf>
    <xf numFmtId="173" fontId="118" fillId="0" borderId="178" xfId="0" applyNumberFormat="1" applyFont="1" applyBorder="1" applyAlignment="1">
      <alignment horizontal="right"/>
    </xf>
    <xf numFmtId="173" fontId="118" fillId="0" borderId="178" xfId="7" applyNumberFormat="1" applyFont="1" applyBorder="1" applyAlignment="1">
      <alignment horizontal="right"/>
    </xf>
    <xf numFmtId="0" fontId="35" fillId="10" borderId="135" xfId="0" applyFont="1" applyFill="1" applyBorder="1" applyAlignment="1">
      <alignment vertical="center" wrapText="1"/>
    </xf>
    <xf numFmtId="0" fontId="52" fillId="38" borderId="4" xfId="0" applyFont="1" applyFill="1" applyBorder="1" applyAlignment="1">
      <alignment horizontal="center" vertical="center" wrapText="1"/>
    </xf>
    <xf numFmtId="0" fontId="52" fillId="38" borderId="6" xfId="0" applyFont="1" applyFill="1" applyBorder="1" applyAlignment="1">
      <alignment horizontal="center" vertical="center" wrapText="1"/>
    </xf>
    <xf numFmtId="2" fontId="119" fillId="38" borderId="6" xfId="0" applyNumberFormat="1" applyFont="1" applyFill="1" applyBorder="1" applyAlignment="1">
      <alignment horizontal="center" vertical="center" wrapText="1"/>
    </xf>
    <xf numFmtId="2" fontId="52" fillId="38" borderId="4" xfId="1" applyNumberFormat="1" applyFont="1" applyFill="1" applyBorder="1" applyAlignment="1">
      <alignment horizontal="center" vertical="center" wrapText="1"/>
    </xf>
    <xf numFmtId="2" fontId="52" fillId="38" borderId="4" xfId="0" applyNumberFormat="1" applyFont="1" applyFill="1" applyBorder="1" applyAlignment="1">
      <alignment horizontal="center" vertical="center" wrapText="1"/>
    </xf>
    <xf numFmtId="2" fontId="52" fillId="38" borderId="2" xfId="0" applyNumberFormat="1" applyFont="1" applyFill="1" applyBorder="1" applyAlignment="1">
      <alignment horizontal="center" vertical="center" wrapText="1"/>
    </xf>
    <xf numFmtId="0" fontId="90" fillId="38" borderId="48" xfId="0" applyFont="1" applyFill="1" applyBorder="1" applyAlignment="1">
      <alignment horizontal="center" vertical="center" wrapText="1"/>
    </xf>
    <xf numFmtId="0" fontId="90" fillId="38" borderId="4" xfId="0" applyFont="1" applyFill="1" applyBorder="1" applyAlignment="1">
      <alignment horizontal="center" vertical="center" wrapText="1"/>
    </xf>
    <xf numFmtId="0" fontId="90" fillId="38" borderId="49" xfId="0" applyFont="1" applyFill="1" applyBorder="1" applyAlignment="1">
      <alignment horizontal="center" vertical="center" wrapText="1"/>
    </xf>
    <xf numFmtId="0" fontId="90" fillId="38" borderId="3" xfId="0" applyFont="1" applyFill="1" applyBorder="1" applyAlignment="1">
      <alignment horizontal="center" vertical="center" wrapText="1"/>
    </xf>
    <xf numFmtId="0" fontId="90" fillId="38" borderId="6" xfId="0" applyFont="1" applyFill="1" applyBorder="1" applyAlignment="1">
      <alignment horizontal="center" vertical="center" wrapText="1"/>
    </xf>
    <xf numFmtId="0" fontId="90" fillId="38" borderId="50" xfId="0" applyFont="1" applyFill="1" applyBorder="1" applyAlignment="1">
      <alignment horizontal="center" vertical="center" wrapText="1"/>
    </xf>
    <xf numFmtId="0" fontId="90" fillId="38" borderId="51" xfId="0" applyFont="1" applyFill="1" applyBorder="1" applyAlignment="1">
      <alignment horizontal="center" vertical="center" wrapText="1"/>
    </xf>
    <xf numFmtId="0" fontId="90" fillId="38" borderId="52" xfId="0" applyFont="1" applyFill="1" applyBorder="1" applyAlignment="1">
      <alignment horizontal="center" vertical="center" wrapText="1"/>
    </xf>
    <xf numFmtId="0" fontId="90" fillId="38" borderId="60" xfId="0" applyFont="1" applyFill="1" applyBorder="1" applyAlignment="1">
      <alignment horizontal="center" vertical="center" wrapText="1"/>
    </xf>
    <xf numFmtId="0" fontId="90" fillId="38" borderId="53" xfId="0" applyFont="1" applyFill="1" applyBorder="1" applyAlignment="1">
      <alignment horizontal="center" vertical="center" wrapText="1"/>
    </xf>
    <xf numFmtId="0" fontId="0" fillId="41" borderId="0" xfId="0" quotePrefix="1" applyFill="1"/>
    <xf numFmtId="0" fontId="0" fillId="41" borderId="0" xfId="0" applyFill="1"/>
    <xf numFmtId="0" fontId="8" fillId="30" borderId="97" xfId="14" applyFont="1" applyFill="1" applyBorder="1" applyAlignment="1" applyProtection="1">
      <alignment vertical="center"/>
      <protection locked="0"/>
    </xf>
    <xf numFmtId="3" fontId="92" fillId="27" borderId="0" xfId="21" applyNumberFormat="1" applyFont="1" applyFill="1" applyBorder="1" applyAlignment="1" applyProtection="1">
      <alignment horizontal="right" vertical="center"/>
      <protection locked="0"/>
    </xf>
    <xf numFmtId="0" fontId="92" fillId="0" borderId="102" xfId="14" applyBorder="1" applyAlignment="1" applyProtection="1">
      <alignment horizontal="center" vertical="center"/>
      <protection locked="0"/>
    </xf>
    <xf numFmtId="0" fontId="94" fillId="0" borderId="102" xfId="14" applyFont="1" applyBorder="1" applyAlignment="1" applyProtection="1">
      <alignment horizontal="center" vertical="center"/>
      <protection locked="0"/>
    </xf>
    <xf numFmtId="3" fontId="3" fillId="35" borderId="135" xfId="1" applyNumberFormat="1" applyFont="1" applyFill="1" applyBorder="1" applyAlignment="1">
      <alignment horizontal="right" vertical="center"/>
    </xf>
    <xf numFmtId="49" fontId="122" fillId="0" borderId="178" xfId="7" quotePrefix="1" applyNumberFormat="1" applyFont="1" applyBorder="1" applyAlignment="1">
      <alignment horizontal="left"/>
    </xf>
    <xf numFmtId="49" fontId="122" fillId="0" borderId="178" xfId="7" applyNumberFormat="1" applyFont="1" applyBorder="1" applyAlignment="1">
      <alignment horizontal="left"/>
    </xf>
    <xf numFmtId="173" fontId="122" fillId="0" borderId="178" xfId="0" applyNumberFormat="1" applyFont="1" applyBorder="1" applyAlignment="1">
      <alignment horizontal="right"/>
    </xf>
    <xf numFmtId="41" fontId="116" fillId="0" borderId="178" xfId="12" applyFont="1" applyFill="1" applyBorder="1" applyAlignment="1">
      <alignment horizontal="right"/>
    </xf>
    <xf numFmtId="0" fontId="29" fillId="13" borderId="33" xfId="7" applyFont="1" applyFill="1" applyBorder="1" applyAlignment="1">
      <alignment horizontal="left" vertical="center"/>
    </xf>
    <xf numFmtId="0" fontId="26" fillId="7" borderId="0" xfId="7" applyFont="1" applyFill="1" applyAlignment="1">
      <alignment vertical="top"/>
    </xf>
    <xf numFmtId="0" fontId="26" fillId="7" borderId="0" xfId="7" applyFont="1" applyFill="1" applyAlignment="1">
      <alignment horizontal="center" vertical="top"/>
    </xf>
    <xf numFmtId="0" fontId="29" fillId="13" borderId="0" xfId="7" applyFont="1" applyFill="1" applyAlignment="1">
      <alignment horizontal="left" vertical="center"/>
    </xf>
    <xf numFmtId="0" fontId="29" fillId="0" borderId="0" xfId="7" applyFont="1" applyAlignment="1">
      <alignment horizontal="left" vertical="center"/>
    </xf>
    <xf numFmtId="0" fontId="30" fillId="0" borderId="0" xfId="0" applyFont="1" applyAlignment="1">
      <alignment horizontal="left" vertical="center"/>
    </xf>
    <xf numFmtId="0" fontId="26" fillId="7" borderId="208" xfId="7" applyFont="1" applyFill="1" applyBorder="1" applyAlignment="1">
      <alignment vertical="top" wrapText="1"/>
    </xf>
    <xf numFmtId="0" fontId="26" fillId="7" borderId="208" xfId="7" applyFont="1" applyFill="1" applyBorder="1" applyAlignment="1">
      <alignment vertical="top"/>
    </xf>
    <xf numFmtId="0" fontId="24" fillId="0" borderId="215" xfId="7" applyFont="1" applyBorder="1"/>
    <xf numFmtId="0" fontId="29" fillId="0" borderId="205" xfId="7" applyFont="1" applyBorder="1" applyAlignment="1">
      <alignment horizontal="center"/>
    </xf>
    <xf numFmtId="0" fontId="29" fillId="13" borderId="216" xfId="7" applyFont="1" applyFill="1" applyBorder="1" applyAlignment="1">
      <alignment horizontal="left" vertical="center"/>
    </xf>
    <xf numFmtId="0" fontId="29" fillId="0" borderId="216" xfId="7" applyFont="1" applyBorder="1" applyAlignment="1">
      <alignment horizontal="left" vertical="center"/>
    </xf>
    <xf numFmtId="0" fontId="30" fillId="0" borderId="217" xfId="0" applyFont="1" applyBorder="1" applyAlignment="1">
      <alignment horizontal="left" vertical="center"/>
    </xf>
    <xf numFmtId="0" fontId="29" fillId="13" borderId="210" xfId="7" applyFont="1" applyFill="1" applyBorder="1" applyAlignment="1">
      <alignment horizontal="left" vertical="center"/>
    </xf>
    <xf numFmtId="0" fontId="30" fillId="0" borderId="207" xfId="0" applyFont="1" applyBorder="1" applyAlignment="1">
      <alignment horizontal="left" vertical="center"/>
    </xf>
    <xf numFmtId="0" fontId="29" fillId="13" borderId="208" xfId="7" applyFont="1" applyFill="1" applyBorder="1" applyAlignment="1">
      <alignment horizontal="left" vertical="center"/>
    </xf>
    <xf numFmtId="0" fontId="30" fillId="0" borderId="203" xfId="0" applyFont="1" applyBorder="1" applyAlignment="1">
      <alignment horizontal="left" vertical="center"/>
    </xf>
    <xf numFmtId="0" fontId="29" fillId="13" borderId="218" xfId="7" applyFont="1" applyFill="1" applyBorder="1" applyAlignment="1">
      <alignment horizontal="left" vertical="center"/>
    </xf>
    <xf numFmtId="0" fontId="29" fillId="13" borderId="219" xfId="7" applyFont="1" applyFill="1" applyBorder="1" applyAlignment="1">
      <alignment horizontal="left" vertical="center"/>
    </xf>
    <xf numFmtId="0" fontId="29" fillId="13" borderId="220" xfId="7" applyFont="1" applyFill="1" applyBorder="1" applyAlignment="1">
      <alignment horizontal="left" vertical="center"/>
    </xf>
    <xf numFmtId="0" fontId="29" fillId="13" borderId="221" xfId="7" applyFont="1" applyFill="1" applyBorder="1" applyAlignment="1">
      <alignment horizontal="left" vertical="center"/>
    </xf>
    <xf numFmtId="0" fontId="29" fillId="0" borderId="222" xfId="7" applyFont="1" applyBorder="1" applyAlignment="1">
      <alignment horizontal="left" vertical="center"/>
    </xf>
    <xf numFmtId="0" fontId="29" fillId="0" borderId="220" xfId="7" applyFont="1" applyBorder="1" applyAlignment="1">
      <alignment horizontal="left" vertical="center"/>
    </xf>
    <xf numFmtId="0" fontId="29" fillId="0" borderId="221" xfId="7" applyFont="1" applyBorder="1" applyAlignment="1">
      <alignment horizontal="left" vertical="center"/>
    </xf>
    <xf numFmtId="0" fontId="30" fillId="0" borderId="220" xfId="0" applyFont="1" applyBorder="1" applyAlignment="1">
      <alignment horizontal="left" vertical="center"/>
    </xf>
    <xf numFmtId="0" fontId="30" fillId="0" borderId="223" xfId="0" applyFont="1" applyBorder="1" applyAlignment="1">
      <alignment horizontal="left" vertical="center"/>
    </xf>
    <xf numFmtId="0" fontId="90" fillId="24" borderId="0" xfId="0" applyFont="1" applyFill="1" applyAlignment="1">
      <alignment horizontal="center"/>
    </xf>
    <xf numFmtId="0" fontId="90" fillId="24" borderId="0" xfId="0" applyFont="1" applyFill="1" applyAlignment="1">
      <alignment horizontal="center" wrapText="1"/>
    </xf>
    <xf numFmtId="0" fontId="107" fillId="25" borderId="118" xfId="14" applyFont="1" applyFill="1" applyBorder="1" applyAlignment="1" applyProtection="1">
      <alignment horizontal="left" vertical="center" wrapText="1"/>
      <protection locked="0"/>
    </xf>
    <xf numFmtId="0" fontId="107" fillId="25" borderId="98" xfId="14" applyFont="1" applyFill="1" applyBorder="1" applyAlignment="1" applyProtection="1">
      <alignment horizontal="left" vertical="center" wrapText="1"/>
      <protection locked="0"/>
    </xf>
    <xf numFmtId="0" fontId="107" fillId="25" borderId="133" xfId="14" applyFont="1" applyFill="1" applyBorder="1" applyAlignment="1" applyProtection="1">
      <alignment horizontal="left" vertical="center" wrapText="1"/>
      <protection locked="0"/>
    </xf>
    <xf numFmtId="3" fontId="92" fillId="25" borderId="98" xfId="21" applyNumberFormat="1" applyFont="1" applyFill="1" applyBorder="1" applyAlignment="1" applyProtection="1">
      <alignment horizontal="right" vertical="center"/>
      <protection locked="0"/>
    </xf>
    <xf numFmtId="0" fontId="107" fillId="13" borderId="89" xfId="14" applyFont="1" applyFill="1" applyBorder="1" applyAlignment="1" applyProtection="1">
      <alignment horizontal="left" vertical="center" wrapText="1"/>
      <protection locked="0"/>
    </xf>
    <xf numFmtId="0" fontId="107" fillId="13" borderId="99" xfId="14" applyFont="1" applyFill="1" applyBorder="1" applyAlignment="1" applyProtection="1">
      <alignment horizontal="left" vertical="center" wrapText="1"/>
      <protection locked="0"/>
    </xf>
    <xf numFmtId="0" fontId="107" fillId="13" borderId="91" xfId="14" applyFont="1" applyFill="1" applyBorder="1" applyAlignment="1" applyProtection="1">
      <alignment horizontal="left" vertical="center" wrapText="1"/>
      <protection locked="0"/>
    </xf>
    <xf numFmtId="3" fontId="92" fillId="39" borderId="101" xfId="21" applyNumberFormat="1" applyFont="1" applyFill="1" applyBorder="1" applyAlignment="1" applyProtection="1">
      <alignment horizontal="right" vertical="center"/>
      <protection locked="0"/>
    </xf>
    <xf numFmtId="0" fontId="94" fillId="25" borderId="93" xfId="14" applyFont="1" applyFill="1" applyBorder="1" applyAlignment="1" applyProtection="1">
      <alignment horizontal="center" vertical="center" textRotation="90" wrapText="1"/>
      <protection locked="0"/>
    </xf>
    <xf numFmtId="0" fontId="94" fillId="25" borderId="95" xfId="14" applyFont="1" applyFill="1" applyBorder="1" applyAlignment="1" applyProtection="1">
      <alignment horizontal="center" vertical="center" textRotation="90" wrapText="1"/>
      <protection locked="0"/>
    </xf>
    <xf numFmtId="0" fontId="94" fillId="25" borderId="78" xfId="14" applyFont="1" applyFill="1" applyBorder="1" applyAlignment="1" applyProtection="1">
      <alignment horizontal="center" vertical="center" textRotation="90" wrapText="1"/>
      <protection locked="0"/>
    </xf>
    <xf numFmtId="0" fontId="94" fillId="25" borderId="77" xfId="14" applyFont="1" applyFill="1" applyBorder="1" applyAlignment="1" applyProtection="1">
      <alignment horizontal="center" vertical="center" textRotation="90" wrapText="1"/>
      <protection locked="0"/>
    </xf>
    <xf numFmtId="0" fontId="94" fillId="25" borderId="186" xfId="14" applyFont="1" applyFill="1" applyBorder="1" applyAlignment="1" applyProtection="1">
      <alignment horizontal="center" vertical="center" textRotation="90" wrapText="1"/>
      <protection locked="0"/>
    </xf>
    <xf numFmtId="0" fontId="94" fillId="25" borderId="187" xfId="14" applyFont="1" applyFill="1" applyBorder="1" applyAlignment="1" applyProtection="1">
      <alignment horizontal="center" vertical="center" textRotation="90" wrapText="1"/>
      <protection locked="0"/>
    </xf>
    <xf numFmtId="0" fontId="107" fillId="0" borderId="89" xfId="14" applyFont="1" applyBorder="1" applyAlignment="1" applyProtection="1">
      <alignment horizontal="left" vertical="center" wrapText="1"/>
      <protection locked="0"/>
    </xf>
    <xf numFmtId="0" fontId="107" fillId="0" borderId="99" xfId="14" applyFont="1" applyBorder="1" applyAlignment="1" applyProtection="1">
      <alignment horizontal="left" vertical="center" wrapText="1"/>
      <protection locked="0"/>
    </xf>
    <xf numFmtId="0" fontId="107" fillId="0" borderId="91" xfId="14" applyFont="1" applyBorder="1" applyAlignment="1" applyProtection="1">
      <alignment horizontal="left" vertical="center" wrapText="1"/>
      <protection locked="0"/>
    </xf>
    <xf numFmtId="0" fontId="114" fillId="0" borderId="89" xfId="14" applyFont="1" applyBorder="1" applyAlignment="1" applyProtection="1">
      <alignment horizontal="left" vertical="center" wrapText="1"/>
      <protection locked="0"/>
    </xf>
    <xf numFmtId="0" fontId="114" fillId="0" borderId="99" xfId="14" applyFont="1" applyBorder="1" applyAlignment="1" applyProtection="1">
      <alignment horizontal="left" vertical="center" wrapText="1"/>
      <protection locked="0"/>
    </xf>
    <xf numFmtId="0" fontId="114" fillId="0" borderId="91" xfId="14" applyFont="1" applyBorder="1" applyAlignment="1" applyProtection="1">
      <alignment horizontal="left" vertical="center" wrapText="1"/>
      <protection locked="0"/>
    </xf>
    <xf numFmtId="3" fontId="92" fillId="0" borderId="99" xfId="21" applyNumberFormat="1" applyFont="1" applyFill="1" applyBorder="1" applyAlignment="1" applyProtection="1">
      <alignment horizontal="right" vertical="center"/>
      <protection locked="0"/>
    </xf>
    <xf numFmtId="3" fontId="92" fillId="0" borderId="101" xfId="21" applyNumberFormat="1" applyFont="1" applyFill="1" applyBorder="1" applyAlignment="1" applyProtection="1">
      <alignment horizontal="right" vertical="center"/>
      <protection locked="0"/>
    </xf>
    <xf numFmtId="0" fontId="94" fillId="25" borderId="76" xfId="14" applyFont="1" applyFill="1" applyBorder="1" applyAlignment="1" applyProtection="1">
      <alignment horizontal="center" vertical="center" textRotation="90" wrapText="1"/>
      <protection locked="0"/>
    </xf>
    <xf numFmtId="0" fontId="94" fillId="25" borderId="81" xfId="14" applyFont="1" applyFill="1" applyBorder="1" applyAlignment="1" applyProtection="1">
      <alignment horizontal="center" vertical="center" textRotation="90" wrapText="1"/>
      <protection locked="0"/>
    </xf>
    <xf numFmtId="3" fontId="92" fillId="39" borderId="99" xfId="21" applyNumberFormat="1" applyFont="1" applyFill="1" applyBorder="1" applyAlignment="1" applyProtection="1">
      <alignment horizontal="right" vertical="center"/>
      <protection locked="0"/>
    </xf>
    <xf numFmtId="3" fontId="92" fillId="30" borderId="98" xfId="22" applyNumberFormat="1" applyFont="1" applyFill="1" applyBorder="1" applyAlignment="1" applyProtection="1">
      <alignment horizontal="right" vertical="center"/>
      <protection locked="0"/>
    </xf>
    <xf numFmtId="0" fontId="92" fillId="30" borderId="127" xfId="14" applyFill="1" applyBorder="1" applyAlignment="1" applyProtection="1">
      <alignment horizontal="center" vertical="center"/>
      <protection locked="0"/>
    </xf>
    <xf numFmtId="0" fontId="92" fillId="30" borderId="128" xfId="14" applyFill="1" applyBorder="1" applyAlignment="1" applyProtection="1">
      <alignment horizontal="center" vertical="center"/>
      <protection locked="0"/>
    </xf>
    <xf numFmtId="0" fontId="94" fillId="30" borderId="127" xfId="14" applyFont="1" applyFill="1" applyBorder="1" applyAlignment="1" applyProtection="1">
      <alignment horizontal="center" vertical="center"/>
      <protection locked="0"/>
    </xf>
    <xf numFmtId="0" fontId="94" fillId="30" borderId="128" xfId="14" applyFont="1" applyFill="1" applyBorder="1" applyAlignment="1" applyProtection="1">
      <alignment horizontal="center" vertical="center"/>
      <protection locked="0"/>
    </xf>
    <xf numFmtId="0" fontId="28" fillId="30" borderId="97" xfId="14" applyFont="1" applyFill="1" applyBorder="1" applyAlignment="1" applyProtection="1">
      <alignment horizontal="left" vertical="center" wrapText="1"/>
      <protection locked="0"/>
    </xf>
    <xf numFmtId="0" fontId="28" fillId="30" borderId="113" xfId="14" applyFont="1" applyFill="1" applyBorder="1" applyAlignment="1" applyProtection="1">
      <alignment horizontal="left" vertical="center" wrapText="1"/>
      <protection locked="0"/>
    </xf>
    <xf numFmtId="0" fontId="28" fillId="30" borderId="112" xfId="14" applyFont="1" applyFill="1" applyBorder="1" applyAlignment="1" applyProtection="1">
      <alignment horizontal="center" vertical="center" wrapText="1"/>
      <protection locked="0"/>
    </xf>
    <xf numFmtId="0" fontId="28" fillId="30" borderId="97" xfId="14" applyFont="1" applyFill="1" applyBorder="1" applyAlignment="1" applyProtection="1">
      <alignment horizontal="center" vertical="center" wrapText="1"/>
      <protection locked="0"/>
    </xf>
    <xf numFmtId="0" fontId="107" fillId="0" borderId="184" xfId="14" applyFont="1" applyBorder="1" applyAlignment="1" applyProtection="1">
      <alignment horizontal="left" vertical="center" wrapText="1"/>
      <protection locked="0"/>
    </xf>
    <xf numFmtId="0" fontId="107" fillId="0" borderId="182" xfId="14" applyFont="1" applyBorder="1" applyAlignment="1" applyProtection="1">
      <alignment horizontal="left" vertical="center" wrapText="1"/>
      <protection locked="0"/>
    </xf>
    <xf numFmtId="0" fontId="107" fillId="0" borderId="185" xfId="14" applyFont="1" applyBorder="1" applyAlignment="1" applyProtection="1">
      <alignment horizontal="left" vertical="center" wrapText="1"/>
      <protection locked="0"/>
    </xf>
    <xf numFmtId="0" fontId="94" fillId="26" borderId="1" xfId="14" applyFont="1" applyFill="1" applyBorder="1" applyAlignment="1" applyProtection="1">
      <alignment horizontal="center" vertical="center" textRotation="90" wrapText="1"/>
      <protection locked="0"/>
    </xf>
    <xf numFmtId="0" fontId="94" fillId="26" borderId="150" xfId="14" applyFont="1" applyFill="1" applyBorder="1" applyAlignment="1" applyProtection="1">
      <alignment horizontal="center" vertical="center" textRotation="90" wrapText="1"/>
      <protection locked="0"/>
    </xf>
    <xf numFmtId="0" fontId="8" fillId="30" borderId="109" xfId="14" applyFont="1" applyFill="1" applyBorder="1" applyAlignment="1" applyProtection="1">
      <alignment vertical="center" wrapText="1"/>
      <protection locked="0"/>
    </xf>
    <xf numFmtId="0" fontId="92" fillId="30" borderId="109" xfId="14" applyFill="1" applyBorder="1" applyAlignment="1" applyProtection="1">
      <alignment vertical="center" wrapText="1"/>
      <protection locked="0"/>
    </xf>
    <xf numFmtId="0" fontId="8" fillId="39" borderId="193" xfId="14" applyFont="1" applyFill="1" applyBorder="1" applyAlignment="1" applyProtection="1">
      <alignment horizontal="left" vertical="center" wrapText="1"/>
      <protection locked="0"/>
    </xf>
    <xf numFmtId="0" fontId="92" fillId="39" borderId="183" xfId="14" applyFill="1" applyBorder="1" applyAlignment="1" applyProtection="1">
      <alignment horizontal="left" vertical="center" wrapText="1"/>
      <protection locked="0"/>
    </xf>
    <xf numFmtId="0" fontId="8" fillId="0" borderId="152" xfId="14" applyFont="1" applyBorder="1" applyAlignment="1" applyProtection="1">
      <alignment horizontal="left" vertical="center" wrapText="1"/>
      <protection locked="0"/>
    </xf>
    <xf numFmtId="0" fontId="8" fillId="13" borderId="152" xfId="14" applyFont="1" applyFill="1" applyBorder="1" applyAlignment="1" applyProtection="1">
      <alignment horizontal="left" vertical="center" wrapText="1"/>
      <protection locked="0"/>
    </xf>
    <xf numFmtId="0" fontId="92" fillId="13" borderId="127" xfId="14" applyFill="1" applyBorder="1" applyAlignment="1" applyProtection="1">
      <alignment horizontal="center" vertical="center"/>
      <protection locked="0"/>
    </xf>
    <xf numFmtId="0" fontId="92" fillId="13" borderId="128" xfId="14" applyFill="1" applyBorder="1" applyAlignment="1" applyProtection="1">
      <alignment horizontal="center" vertical="center"/>
      <protection locked="0"/>
    </xf>
    <xf numFmtId="0" fontId="95" fillId="26" borderId="78" xfId="14" applyFont="1" applyFill="1" applyBorder="1" applyAlignment="1" applyProtection="1">
      <alignment vertical="center"/>
      <protection locked="0"/>
    </xf>
    <xf numFmtId="0" fontId="95" fillId="0" borderId="0" xfId="14" applyFont="1" applyAlignment="1">
      <alignment vertical="center"/>
    </xf>
    <xf numFmtId="0" fontId="95" fillId="0" borderId="78" xfId="14" applyFont="1" applyBorder="1" applyAlignment="1">
      <alignment vertical="center"/>
    </xf>
    <xf numFmtId="0" fontId="98" fillId="26" borderId="80" xfId="14" applyFont="1" applyFill="1" applyBorder="1" applyAlignment="1" applyProtection="1">
      <alignment vertical="center"/>
      <protection locked="0"/>
    </xf>
    <xf numFmtId="0" fontId="98" fillId="0" borderId="75" xfId="14" applyFont="1" applyBorder="1" applyAlignment="1">
      <alignment vertical="center"/>
    </xf>
    <xf numFmtId="3" fontId="92" fillId="0" borderId="172" xfId="21" applyNumberFormat="1" applyFont="1" applyFill="1" applyBorder="1" applyAlignment="1" applyProtection="1">
      <alignment horizontal="right" vertical="center"/>
      <protection locked="0"/>
    </xf>
    <xf numFmtId="0" fontId="114" fillId="13" borderId="89" xfId="14" applyFont="1" applyFill="1" applyBorder="1" applyAlignment="1" applyProtection="1">
      <alignment horizontal="left" vertical="center" wrapText="1"/>
      <protection locked="0"/>
    </xf>
    <xf numFmtId="0" fontId="114" fillId="13" borderId="99" xfId="14" applyFont="1" applyFill="1" applyBorder="1" applyAlignment="1" applyProtection="1">
      <alignment horizontal="left" vertical="center" wrapText="1"/>
      <protection locked="0"/>
    </xf>
    <xf numFmtId="0" fontId="114" fillId="13" borderId="91" xfId="14" applyFont="1" applyFill="1" applyBorder="1" applyAlignment="1" applyProtection="1">
      <alignment horizontal="left" vertical="center" wrapText="1"/>
      <protection locked="0"/>
    </xf>
    <xf numFmtId="0" fontId="94" fillId="25" borderId="0" xfId="14" applyFont="1" applyFill="1" applyAlignment="1" applyProtection="1">
      <alignment horizontal="left" vertical="center" wrapText="1"/>
      <protection locked="0"/>
    </xf>
    <xf numFmtId="0" fontId="94" fillId="25" borderId="77" xfId="14" applyFont="1" applyFill="1" applyBorder="1" applyAlignment="1" applyProtection="1">
      <alignment horizontal="left" vertical="center" wrapText="1"/>
      <protection locked="0"/>
    </xf>
    <xf numFmtId="0" fontId="92" fillId="7" borderId="78" xfId="14" applyFill="1" applyBorder="1" applyAlignment="1" applyProtection="1">
      <alignment horizontal="center"/>
      <protection locked="0"/>
    </xf>
    <xf numFmtId="0" fontId="92" fillId="7" borderId="0" xfId="14" applyFill="1" applyAlignment="1" applyProtection="1">
      <alignment horizontal="center"/>
      <protection locked="0"/>
    </xf>
    <xf numFmtId="171" fontId="97" fillId="7" borderId="116" xfId="14" applyNumberFormat="1" applyFont="1" applyFill="1" applyBorder="1" applyAlignment="1" applyProtection="1">
      <alignment horizontal="right"/>
      <protection locked="0"/>
    </xf>
    <xf numFmtId="0" fontId="92" fillId="7" borderId="126" xfId="14" applyFill="1" applyBorder="1"/>
    <xf numFmtId="0" fontId="92" fillId="7" borderId="117" xfId="14" applyFill="1" applyBorder="1"/>
    <xf numFmtId="0" fontId="92" fillId="30" borderId="39" xfId="14" applyFill="1" applyBorder="1" applyAlignment="1" applyProtection="1">
      <alignment horizontal="center"/>
      <protection locked="0"/>
    </xf>
    <xf numFmtId="0" fontId="92" fillId="30" borderId="0" xfId="14" applyFill="1" applyAlignment="1" applyProtection="1">
      <alignment horizontal="center"/>
      <protection locked="0"/>
    </xf>
    <xf numFmtId="0" fontId="92" fillId="30" borderId="79" xfId="14" applyFill="1" applyBorder="1" applyAlignment="1" applyProtection="1">
      <alignment horizontal="center"/>
      <protection locked="0"/>
    </xf>
    <xf numFmtId="3" fontId="92" fillId="25" borderId="101" xfId="21" applyNumberFormat="1" applyFont="1" applyFill="1" applyBorder="1" applyAlignment="1" applyProtection="1">
      <alignment horizontal="right" vertical="center"/>
      <protection locked="0"/>
    </xf>
    <xf numFmtId="3" fontId="94" fillId="0" borderId="101" xfId="21" applyNumberFormat="1" applyFont="1" applyFill="1" applyBorder="1" applyAlignment="1" applyProtection="1">
      <alignment horizontal="right" vertical="center"/>
      <protection locked="0"/>
    </xf>
    <xf numFmtId="0" fontId="8" fillId="13" borderId="119" xfId="14" applyFont="1" applyFill="1" applyBorder="1" applyAlignment="1" applyProtection="1">
      <alignment horizontal="justify" vertical="top"/>
      <protection locked="0"/>
    </xf>
    <xf numFmtId="0" fontId="8" fillId="13" borderId="101" xfId="14" applyFont="1" applyFill="1" applyBorder="1" applyAlignment="1" applyProtection="1">
      <alignment horizontal="justify" vertical="top"/>
      <protection locked="0"/>
    </xf>
    <xf numFmtId="0" fontId="8" fillId="13" borderId="129" xfId="14" applyFont="1" applyFill="1" applyBorder="1" applyAlignment="1" applyProtection="1">
      <alignment horizontal="justify" vertical="top"/>
      <protection locked="0"/>
    </xf>
    <xf numFmtId="0" fontId="94" fillId="30" borderId="193" xfId="14" applyFont="1" applyFill="1" applyBorder="1" applyAlignment="1" applyProtection="1">
      <alignment horizontal="left" vertical="center" wrapText="1"/>
      <protection locked="0"/>
    </xf>
    <xf numFmtId="0" fontId="94" fillId="30" borderId="183" xfId="14" applyFont="1" applyFill="1" applyBorder="1" applyAlignment="1" applyProtection="1">
      <alignment horizontal="left" vertical="center" wrapText="1"/>
      <protection locked="0"/>
    </xf>
    <xf numFmtId="0" fontId="94" fillId="13" borderId="173" xfId="14" applyFont="1" applyFill="1" applyBorder="1" applyAlignment="1" applyProtection="1">
      <alignment vertical="center" wrapText="1"/>
      <protection locked="0"/>
    </xf>
    <xf numFmtId="0" fontId="94" fillId="13" borderId="109" xfId="14" applyFont="1" applyFill="1" applyBorder="1" applyAlignment="1" applyProtection="1">
      <alignment vertical="center" wrapText="1"/>
      <protection locked="0"/>
    </xf>
    <xf numFmtId="0" fontId="107" fillId="0" borderId="118" xfId="14" applyFont="1" applyBorder="1" applyAlignment="1" applyProtection="1">
      <alignment horizontal="left" vertical="center" wrapText="1"/>
      <protection locked="0"/>
    </xf>
    <xf numFmtId="0" fontId="107" fillId="0" borderId="98" xfId="14" applyFont="1" applyBorder="1" applyAlignment="1" applyProtection="1">
      <alignment horizontal="left" vertical="center" wrapText="1"/>
      <protection locked="0"/>
    </xf>
    <xf numFmtId="0" fontId="107" fillId="0" borderId="133" xfId="14" applyFont="1" applyBorder="1" applyAlignment="1" applyProtection="1">
      <alignment horizontal="left" vertical="center" wrapText="1"/>
      <protection locked="0"/>
    </xf>
    <xf numFmtId="0" fontId="92" fillId="39" borderId="130" xfId="14" applyFill="1" applyBorder="1" applyAlignment="1" applyProtection="1">
      <alignment horizontal="center" vertical="center"/>
      <protection locked="0"/>
    </xf>
    <xf numFmtId="0" fontId="92" fillId="39" borderId="98" xfId="14" applyFill="1" applyBorder="1" applyAlignment="1" applyProtection="1">
      <alignment horizontal="center" vertical="center"/>
      <protection locked="0"/>
    </xf>
    <xf numFmtId="3" fontId="92" fillId="39" borderId="135" xfId="22" applyNumberFormat="1" applyFont="1" applyFill="1" applyBorder="1" applyAlignment="1" applyProtection="1">
      <alignment horizontal="right" vertical="center"/>
      <protection locked="0"/>
    </xf>
    <xf numFmtId="0" fontId="8" fillId="39" borderId="156" xfId="14" applyFont="1" applyFill="1" applyBorder="1" applyAlignment="1" applyProtection="1">
      <alignment horizontal="justify" vertical="center"/>
      <protection locked="0"/>
    </xf>
    <xf numFmtId="0" fontId="8" fillId="39" borderId="191" xfId="14" applyFont="1" applyFill="1" applyBorder="1" applyAlignment="1" applyProtection="1">
      <alignment horizontal="justify" vertical="center"/>
      <protection locked="0"/>
    </xf>
    <xf numFmtId="0" fontId="8" fillId="39" borderId="192" xfId="14" applyFont="1" applyFill="1" applyBorder="1" applyAlignment="1" applyProtection="1">
      <alignment horizontal="justify" vertical="center"/>
      <protection locked="0"/>
    </xf>
    <xf numFmtId="0" fontId="92" fillId="30" borderId="130" xfId="14" applyFill="1" applyBorder="1" applyAlignment="1" applyProtection="1">
      <alignment horizontal="center" vertical="center"/>
      <protection locked="0"/>
    </xf>
    <xf numFmtId="0" fontId="92" fillId="30" borderId="98" xfId="14" applyFill="1" applyBorder="1" applyAlignment="1" applyProtection="1">
      <alignment horizontal="center" vertical="center"/>
      <protection locked="0"/>
    </xf>
    <xf numFmtId="3" fontId="92" fillId="26" borderId="109" xfId="21" applyNumberFormat="1" applyFont="1" applyFill="1" applyBorder="1" applyAlignment="1" applyProtection="1">
      <alignment vertical="center"/>
      <protection locked="0"/>
    </xf>
    <xf numFmtId="3" fontId="92" fillId="0" borderId="109" xfId="14" applyNumberFormat="1" applyBorder="1" applyAlignment="1">
      <alignment vertical="center"/>
    </xf>
    <xf numFmtId="3" fontId="92" fillId="26" borderId="146" xfId="21" applyNumberFormat="1" applyFont="1" applyFill="1" applyBorder="1" applyAlignment="1" applyProtection="1">
      <alignment vertical="center"/>
      <protection locked="0"/>
    </xf>
    <xf numFmtId="3" fontId="92" fillId="0" borderId="0" xfId="14" applyNumberFormat="1" applyAlignment="1">
      <alignment vertical="center"/>
    </xf>
    <xf numFmtId="3" fontId="92" fillId="0" borderId="13" xfId="14" applyNumberFormat="1" applyBorder="1" applyAlignment="1">
      <alignment vertical="center"/>
    </xf>
    <xf numFmtId="3" fontId="92" fillId="30" borderId="135" xfId="22" applyNumberFormat="1" applyFont="1" applyFill="1" applyBorder="1" applyAlignment="1" applyProtection="1">
      <alignment horizontal="right" vertical="center"/>
      <protection locked="0"/>
    </xf>
    <xf numFmtId="0" fontId="8" fillId="30" borderId="135" xfId="14" applyFont="1" applyFill="1" applyBorder="1" applyAlignment="1" applyProtection="1">
      <alignment horizontal="left" vertical="center" wrapText="1"/>
      <protection locked="0"/>
    </xf>
    <xf numFmtId="0" fontId="92" fillId="39" borderId="172" xfId="14" applyFill="1" applyBorder="1" applyAlignment="1" applyProtection="1">
      <alignment horizontal="left" vertical="center" wrapText="1"/>
      <protection locked="0"/>
    </xf>
    <xf numFmtId="0" fontId="40" fillId="39" borderId="93" xfId="14" applyFont="1" applyFill="1" applyBorder="1" applyAlignment="1" applyProtection="1">
      <alignment horizontal="center" vertical="center"/>
      <protection locked="0"/>
    </xf>
    <xf numFmtId="0" fontId="40" fillId="13" borderId="94" xfId="14" applyFont="1" applyFill="1" applyBorder="1" applyAlignment="1">
      <alignment horizontal="center" vertical="center"/>
    </xf>
    <xf numFmtId="0" fontId="40" fillId="13" borderId="95" xfId="14" applyFont="1" applyFill="1" applyBorder="1" applyAlignment="1">
      <alignment horizontal="center" vertical="center"/>
    </xf>
    <xf numFmtId="0" fontId="40" fillId="13" borderId="76" xfId="14" applyFont="1" applyFill="1" applyBorder="1" applyAlignment="1">
      <alignment horizontal="center" vertical="center"/>
    </xf>
    <xf numFmtId="0" fontId="40" fillId="13" borderId="75" xfId="14" applyFont="1" applyFill="1" applyBorder="1" applyAlignment="1">
      <alignment horizontal="center" vertical="center"/>
    </xf>
    <xf numFmtId="0" fontId="40" fillId="13" borderId="81" xfId="14" applyFont="1" applyFill="1" applyBorder="1" applyAlignment="1">
      <alignment horizontal="center" vertical="center"/>
    </xf>
    <xf numFmtId="0" fontId="100" fillId="37" borderId="94" xfId="14" applyFont="1" applyFill="1" applyBorder="1" applyAlignment="1" applyProtection="1">
      <alignment horizontal="center" vertical="center" wrapText="1"/>
      <protection locked="0"/>
    </xf>
    <xf numFmtId="0" fontId="100" fillId="38" borderId="94" xfId="14" applyFont="1" applyFill="1" applyBorder="1" applyProtection="1">
      <protection locked="0"/>
    </xf>
    <xf numFmtId="0" fontId="100" fillId="38" borderId="0" xfId="14" applyFont="1" applyFill="1" applyProtection="1">
      <protection locked="0"/>
    </xf>
    <xf numFmtId="0" fontId="94" fillId="25" borderId="75" xfId="14" applyFont="1" applyFill="1" applyBorder="1" applyAlignment="1" applyProtection="1">
      <alignment horizontal="center" vertical="top"/>
      <protection locked="0"/>
    </xf>
    <xf numFmtId="0" fontId="6" fillId="25" borderId="76" xfId="14" applyFont="1" applyFill="1" applyBorder="1" applyAlignment="1" applyProtection="1">
      <alignment horizontal="center" vertical="top" wrapText="1"/>
      <protection locked="0"/>
    </xf>
    <xf numFmtId="0" fontId="6" fillId="25" borderId="75" xfId="14" applyFont="1" applyFill="1" applyBorder="1" applyAlignment="1" applyProtection="1">
      <alignment horizontal="center" vertical="top" wrapText="1"/>
      <protection locked="0"/>
    </xf>
    <xf numFmtId="0" fontId="6" fillId="25" borderId="81" xfId="14" applyFont="1" applyFill="1" applyBorder="1" applyAlignment="1" applyProtection="1">
      <alignment horizontal="center" vertical="top" wrapText="1"/>
      <protection locked="0"/>
    </xf>
    <xf numFmtId="0" fontId="92" fillId="25" borderId="78" xfId="14" applyFill="1" applyBorder="1" applyAlignment="1" applyProtection="1">
      <alignment horizontal="left"/>
      <protection locked="0"/>
    </xf>
    <xf numFmtId="0" fontId="92" fillId="25" borderId="0" xfId="14" applyFill="1" applyAlignment="1" applyProtection="1">
      <alignment horizontal="left"/>
      <protection locked="0"/>
    </xf>
    <xf numFmtId="3" fontId="92" fillId="13" borderId="135" xfId="24" applyNumberFormat="1" applyFont="1" applyFill="1" applyBorder="1" applyAlignment="1" applyProtection="1">
      <alignment vertical="center"/>
      <protection locked="0"/>
    </xf>
    <xf numFmtId="3" fontId="92" fillId="13" borderId="135" xfId="14" applyNumberFormat="1" applyFill="1" applyBorder="1" applyAlignment="1">
      <alignment vertical="center"/>
    </xf>
    <xf numFmtId="0" fontId="106" fillId="25" borderId="112" xfId="14" applyFont="1" applyFill="1" applyBorder="1" applyAlignment="1" applyProtection="1">
      <alignment horizontal="justify" vertical="top"/>
      <protection locked="0"/>
    </xf>
    <xf numFmtId="0" fontId="106" fillId="25" borderId="97" xfId="14" applyFont="1" applyFill="1" applyBorder="1" applyAlignment="1" applyProtection="1">
      <alignment horizontal="justify" vertical="top"/>
      <protection locked="0"/>
    </xf>
    <xf numFmtId="3" fontId="109" fillId="25" borderId="97" xfId="14" applyNumberFormat="1" applyFont="1" applyFill="1" applyBorder="1" applyAlignment="1" applyProtection="1">
      <alignment horizontal="right"/>
      <protection locked="0"/>
    </xf>
    <xf numFmtId="0" fontId="8" fillId="30" borderId="112" xfId="14" applyFont="1" applyFill="1" applyBorder="1" applyAlignment="1" applyProtection="1">
      <alignment horizontal="distributed" vertical="top"/>
      <protection locked="0"/>
    </xf>
    <xf numFmtId="0" fontId="92" fillId="30" borderId="97" xfId="14" applyFill="1" applyBorder="1" applyAlignment="1" applyProtection="1">
      <alignment horizontal="distributed" vertical="top"/>
      <protection locked="0"/>
    </xf>
    <xf numFmtId="0" fontId="92" fillId="30" borderId="94" xfId="14" applyFill="1" applyBorder="1" applyAlignment="1" applyProtection="1">
      <alignment horizontal="distributed" vertical="top"/>
      <protection locked="0"/>
    </xf>
    <xf numFmtId="3" fontId="109" fillId="30" borderId="94" xfId="14" applyNumberFormat="1" applyFont="1" applyFill="1" applyBorder="1" applyAlignment="1" applyProtection="1">
      <alignment horizontal="right" vertical="center"/>
      <protection locked="0"/>
    </xf>
    <xf numFmtId="3" fontId="109" fillId="30" borderId="97" xfId="14" applyNumberFormat="1" applyFont="1" applyFill="1" applyBorder="1" applyAlignment="1" applyProtection="1">
      <alignment horizontal="right" vertical="center"/>
      <protection locked="0"/>
    </xf>
    <xf numFmtId="3" fontId="92" fillId="25" borderId="156" xfId="21" applyNumberFormat="1" applyFont="1" applyFill="1" applyBorder="1" applyAlignment="1" applyProtection="1">
      <alignment vertical="center"/>
      <protection locked="0"/>
    </xf>
    <xf numFmtId="3" fontId="92" fillId="0" borderId="125" xfId="14" applyNumberFormat="1" applyBorder="1" applyAlignment="1">
      <alignment vertical="center"/>
    </xf>
    <xf numFmtId="3" fontId="92" fillId="0" borderId="163" xfId="14" applyNumberFormat="1" applyBorder="1" applyAlignment="1">
      <alignment vertical="center"/>
    </xf>
    <xf numFmtId="3" fontId="92" fillId="13" borderId="164" xfId="21" applyNumberFormat="1" applyFont="1" applyFill="1" applyBorder="1" applyAlignment="1" applyProtection="1">
      <alignment vertical="center"/>
      <protection locked="0"/>
    </xf>
    <xf numFmtId="3" fontId="92" fillId="13" borderId="157" xfId="14" applyNumberFormat="1" applyFill="1" applyBorder="1" applyAlignment="1">
      <alignment vertical="center"/>
    </xf>
    <xf numFmtId="3" fontId="92" fillId="13" borderId="165" xfId="14" applyNumberFormat="1" applyFill="1" applyBorder="1" applyAlignment="1">
      <alignment vertical="center"/>
    </xf>
    <xf numFmtId="3" fontId="92" fillId="13" borderId="166" xfId="21" applyNumberFormat="1" applyFont="1" applyFill="1" applyBorder="1" applyAlignment="1" applyProtection="1">
      <alignment vertical="center"/>
      <protection locked="0"/>
    </xf>
    <xf numFmtId="3" fontId="92" fillId="13" borderId="152" xfId="14" applyNumberFormat="1" applyFill="1" applyBorder="1" applyAlignment="1">
      <alignment vertical="center"/>
    </xf>
    <xf numFmtId="3" fontId="92" fillId="13" borderId="167" xfId="14" applyNumberFormat="1" applyFill="1" applyBorder="1" applyAlignment="1">
      <alignment vertical="center"/>
    </xf>
    <xf numFmtId="3" fontId="94" fillId="13" borderId="109" xfId="21" applyNumberFormat="1" applyFont="1" applyFill="1" applyBorder="1" applyAlignment="1" applyProtection="1">
      <alignment horizontal="right" vertical="center"/>
      <protection locked="0"/>
    </xf>
    <xf numFmtId="3" fontId="94" fillId="13" borderId="109" xfId="14" applyNumberFormat="1" applyFont="1" applyFill="1" applyBorder="1" applyAlignment="1">
      <alignment horizontal="right" vertical="center"/>
    </xf>
    <xf numFmtId="3" fontId="94" fillId="26" borderId="109" xfId="21" applyNumberFormat="1" applyFont="1" applyFill="1" applyBorder="1" applyAlignment="1" applyProtection="1">
      <alignment horizontal="right" vertical="center"/>
      <protection locked="0"/>
    </xf>
    <xf numFmtId="3" fontId="94" fillId="26" borderId="109" xfId="14" applyNumberFormat="1" applyFont="1" applyFill="1" applyBorder="1" applyAlignment="1">
      <alignment horizontal="right" vertical="center"/>
    </xf>
    <xf numFmtId="0" fontId="92" fillId="39" borderId="134" xfId="14" applyFill="1" applyBorder="1" applyAlignment="1" applyProtection="1">
      <alignment vertical="center" wrapText="1"/>
      <protection locked="0"/>
    </xf>
    <xf numFmtId="0" fontId="92" fillId="39" borderId="94" xfId="14" applyFill="1" applyBorder="1" applyAlignment="1" applyProtection="1">
      <alignment vertical="center" wrapText="1"/>
      <protection locked="0"/>
    </xf>
    <xf numFmtId="0" fontId="92" fillId="39" borderId="131" xfId="14" applyFill="1" applyBorder="1" applyAlignment="1" applyProtection="1">
      <alignment horizontal="center" vertical="center"/>
      <protection locked="0"/>
    </xf>
    <xf numFmtId="37" fontId="92" fillId="7" borderId="171" xfId="14" applyNumberFormat="1" applyFill="1" applyBorder="1" applyAlignment="1">
      <alignment vertical="center"/>
    </xf>
    <xf numFmtId="37" fontId="92" fillId="7" borderId="125" xfId="14" applyNumberFormat="1" applyFill="1" applyBorder="1" applyAlignment="1">
      <alignment vertical="center"/>
    </xf>
    <xf numFmtId="3" fontId="92" fillId="13" borderId="125" xfId="21" applyNumberFormat="1" applyFont="1" applyFill="1" applyBorder="1" applyAlignment="1" applyProtection="1">
      <alignment vertical="center"/>
      <protection locked="0"/>
    </xf>
    <xf numFmtId="3" fontId="92" fillId="13" borderId="125" xfId="14" applyNumberFormat="1" applyFill="1" applyBorder="1" applyAlignment="1">
      <alignment vertical="center"/>
    </xf>
    <xf numFmtId="0" fontId="103" fillId="0" borderId="93" xfId="14" applyFont="1" applyBorder="1" applyAlignment="1" applyProtection="1">
      <alignment horizontal="center" vertical="center" textRotation="90" wrapText="1"/>
      <protection locked="0"/>
    </xf>
    <xf numFmtId="0" fontId="103" fillId="0" borderId="95" xfId="14" applyFont="1" applyBorder="1" applyAlignment="1" applyProtection="1">
      <alignment horizontal="center" vertical="center" textRotation="90" wrapText="1"/>
      <protection locked="0"/>
    </xf>
    <xf numFmtId="0" fontId="103" fillId="0" borderId="78" xfId="14" applyFont="1" applyBorder="1" applyAlignment="1" applyProtection="1">
      <alignment horizontal="center" vertical="center" textRotation="90" wrapText="1"/>
      <protection locked="0"/>
    </xf>
    <xf numFmtId="0" fontId="103" fillId="0" borderId="77" xfId="14" applyFont="1" applyBorder="1" applyAlignment="1" applyProtection="1">
      <alignment horizontal="center" vertical="center" textRotation="90" wrapText="1"/>
      <protection locked="0"/>
    </xf>
    <xf numFmtId="0" fontId="92" fillId="0" borderId="78" xfId="14" applyBorder="1"/>
    <xf numFmtId="0" fontId="92" fillId="0" borderId="77" xfId="14" applyBorder="1"/>
    <xf numFmtId="0" fontId="92" fillId="0" borderId="76" xfId="14" applyBorder="1"/>
    <xf numFmtId="0" fontId="92" fillId="0" borderId="81" xfId="14" applyBorder="1"/>
    <xf numFmtId="0" fontId="96" fillId="0" borderId="76" xfId="14" applyFont="1" applyBorder="1" applyAlignment="1" applyProtection="1">
      <alignment horizontal="left"/>
      <protection locked="0"/>
    </xf>
    <xf numFmtId="0" fontId="96" fillId="0" borderId="75" xfId="14" applyFont="1" applyBorder="1" applyAlignment="1" applyProtection="1">
      <alignment horizontal="left"/>
      <protection locked="0"/>
    </xf>
    <xf numFmtId="0" fontId="96" fillId="25" borderId="87" xfId="14" applyFont="1" applyFill="1" applyBorder="1" applyAlignment="1" applyProtection="1">
      <alignment horizontal="left" vertical="top"/>
      <protection locked="0"/>
    </xf>
    <xf numFmtId="0" fontId="96" fillId="25" borderId="106" xfId="14" applyFont="1" applyFill="1" applyBorder="1" applyAlignment="1" applyProtection="1">
      <alignment horizontal="left" vertical="top"/>
      <protection locked="0"/>
    </xf>
    <xf numFmtId="0" fontId="96" fillId="25" borderId="0" xfId="14" applyFont="1" applyFill="1" applyAlignment="1" applyProtection="1">
      <alignment horizontal="left" vertical="top"/>
      <protection locked="0"/>
    </xf>
    <xf numFmtId="0" fontId="96" fillId="25" borderId="86" xfId="14" applyFont="1" applyFill="1" applyBorder="1" applyAlignment="1" applyProtection="1">
      <alignment horizontal="left" vertical="top"/>
      <protection locked="0"/>
    </xf>
    <xf numFmtId="3" fontId="92" fillId="13" borderId="160" xfId="24" applyNumberFormat="1" applyFont="1" applyFill="1" applyBorder="1" applyAlignment="1" applyProtection="1">
      <alignment vertical="center"/>
      <protection locked="0"/>
    </xf>
    <xf numFmtId="3" fontId="92" fillId="13" borderId="161" xfId="14" applyNumberFormat="1" applyFill="1" applyBorder="1" applyAlignment="1">
      <alignment vertical="center"/>
    </xf>
    <xf numFmtId="3" fontId="92" fillId="13" borderId="162" xfId="14" applyNumberFormat="1" applyFill="1" applyBorder="1" applyAlignment="1">
      <alignment vertical="center"/>
    </xf>
    <xf numFmtId="0" fontId="92" fillId="39" borderId="90" xfId="14" applyFill="1" applyBorder="1" applyAlignment="1" applyProtection="1">
      <alignment horizontal="center" vertical="center"/>
      <protection locked="0"/>
    </xf>
    <xf numFmtId="0" fontId="92" fillId="39" borderId="99" xfId="14" applyFill="1" applyBorder="1" applyAlignment="1" applyProtection="1">
      <alignment horizontal="center" vertical="center"/>
      <protection locked="0"/>
    </xf>
    <xf numFmtId="3" fontId="92" fillId="39" borderId="194" xfId="21" applyNumberFormat="1" applyFont="1" applyFill="1" applyBorder="1" applyAlignment="1" applyProtection="1">
      <alignment horizontal="right" vertical="center"/>
      <protection locked="0"/>
    </xf>
    <xf numFmtId="3" fontId="92" fillId="39" borderId="195" xfId="21" applyNumberFormat="1" applyFont="1" applyFill="1" applyBorder="1" applyAlignment="1" applyProtection="1">
      <alignment horizontal="right" vertical="center"/>
      <protection locked="0"/>
    </xf>
    <xf numFmtId="3" fontId="92" fillId="25" borderId="194" xfId="21" applyNumberFormat="1" applyFont="1" applyFill="1" applyBorder="1" applyAlignment="1" applyProtection="1">
      <alignment horizontal="right" vertical="center"/>
      <protection locked="0"/>
    </xf>
    <xf numFmtId="3" fontId="92" fillId="25" borderId="195" xfId="21" applyNumberFormat="1" applyFont="1" applyFill="1" applyBorder="1" applyAlignment="1" applyProtection="1">
      <alignment horizontal="right" vertical="center"/>
      <protection locked="0"/>
    </xf>
    <xf numFmtId="0" fontId="104" fillId="39" borderId="134" xfId="14" applyFont="1" applyFill="1" applyBorder="1" applyAlignment="1" applyProtection="1">
      <alignment horizontal="center" vertical="top"/>
      <protection locked="0"/>
    </xf>
    <xf numFmtId="0" fontId="104" fillId="39" borderId="94" xfId="14" applyFont="1" applyFill="1" applyBorder="1" applyAlignment="1" applyProtection="1">
      <alignment horizontal="center" vertical="top"/>
      <protection locked="0"/>
    </xf>
    <xf numFmtId="0" fontId="104" fillId="39" borderId="95" xfId="14" applyFont="1" applyFill="1" applyBorder="1" applyAlignment="1" applyProtection="1">
      <alignment horizontal="center" vertical="top"/>
      <protection locked="0"/>
    </xf>
    <xf numFmtId="0" fontId="96" fillId="25" borderId="107" xfId="14" applyFont="1" applyFill="1" applyBorder="1" applyAlignment="1" applyProtection="1">
      <alignment horizontal="center" wrapText="1"/>
      <protection locked="0"/>
    </xf>
    <xf numFmtId="0" fontId="96" fillId="25" borderId="92" xfId="14" applyFont="1" applyFill="1" applyBorder="1" applyAlignment="1" applyProtection="1">
      <alignment horizontal="center" wrapText="1"/>
      <protection locked="0"/>
    </xf>
    <xf numFmtId="0" fontId="94" fillId="30" borderId="188" xfId="14" applyFont="1" applyFill="1" applyBorder="1" applyAlignment="1" applyProtection="1">
      <alignment horizontal="left" vertical="top" wrapText="1"/>
      <protection locked="0"/>
    </xf>
    <xf numFmtId="0" fontId="94" fillId="30" borderId="189" xfId="14" applyFont="1" applyFill="1" applyBorder="1" applyAlignment="1" applyProtection="1">
      <alignment horizontal="left" vertical="top" wrapText="1"/>
      <protection locked="0"/>
    </xf>
    <xf numFmtId="0" fontId="94" fillId="30" borderId="190" xfId="14" applyFont="1" applyFill="1" applyBorder="1" applyAlignment="1" applyProtection="1">
      <alignment horizontal="left" vertical="top" wrapText="1"/>
      <protection locked="0"/>
    </xf>
    <xf numFmtId="3" fontId="92" fillId="26" borderId="168" xfId="21" applyNumberFormat="1" applyFont="1" applyFill="1" applyBorder="1" applyAlignment="1" applyProtection="1">
      <alignment vertical="center"/>
      <protection locked="0"/>
    </xf>
    <xf numFmtId="3" fontId="92" fillId="26" borderId="169" xfId="14" applyNumberFormat="1" applyFill="1" applyBorder="1" applyAlignment="1">
      <alignment vertical="center"/>
    </xf>
    <xf numFmtId="3" fontId="92" fillId="26" borderId="170" xfId="14" applyNumberFormat="1" applyFill="1" applyBorder="1" applyAlignment="1">
      <alignment vertical="center"/>
    </xf>
    <xf numFmtId="3" fontId="94" fillId="13" borderId="132" xfId="21" applyNumberFormat="1" applyFont="1" applyFill="1" applyBorder="1" applyAlignment="1" applyProtection="1">
      <alignment horizontal="right" vertical="center"/>
      <protection locked="0"/>
    </xf>
    <xf numFmtId="37" fontId="92" fillId="13" borderId="111" xfId="14" applyNumberFormat="1" applyFill="1" applyBorder="1" applyAlignment="1">
      <alignment vertical="center"/>
    </xf>
    <xf numFmtId="37" fontId="92" fillId="13" borderId="109" xfId="14" applyNumberFormat="1" applyFill="1" applyBorder="1" applyAlignment="1">
      <alignment vertical="center"/>
    </xf>
    <xf numFmtId="3" fontId="109" fillId="30" borderId="98" xfId="14" applyNumberFormat="1" applyFont="1" applyFill="1" applyBorder="1" applyAlignment="1" applyProtection="1">
      <alignment horizontal="right" vertical="center"/>
      <protection locked="0"/>
    </xf>
    <xf numFmtId="3" fontId="109" fillId="30" borderId="95" xfId="14" applyNumberFormat="1" applyFont="1" applyFill="1" applyBorder="1" applyAlignment="1" applyProtection="1">
      <alignment horizontal="right" vertical="center"/>
      <protection locked="0"/>
    </xf>
    <xf numFmtId="0" fontId="92" fillId="39" borderId="119" xfId="14" applyFill="1" applyBorder="1" applyAlignment="1" applyProtection="1">
      <alignment horizontal="left" vertical="center" wrapText="1"/>
      <protection locked="0"/>
    </xf>
    <xf numFmtId="0" fontId="92" fillId="39" borderId="101" xfId="14" applyFill="1" applyBorder="1" applyAlignment="1" applyProtection="1">
      <alignment horizontal="left" vertical="center" wrapText="1"/>
      <protection locked="0"/>
    </xf>
    <xf numFmtId="0" fontId="92" fillId="39" borderId="129" xfId="14" applyFill="1" applyBorder="1" applyAlignment="1" applyProtection="1">
      <alignment horizontal="left" vertical="center" wrapText="1"/>
      <protection locked="0"/>
    </xf>
    <xf numFmtId="3" fontId="92" fillId="0" borderId="194" xfId="21" applyNumberFormat="1" applyFont="1" applyFill="1" applyBorder="1" applyAlignment="1" applyProtection="1">
      <alignment horizontal="right" vertical="center"/>
      <protection locked="0"/>
    </xf>
    <xf numFmtId="3" fontId="92" fillId="0" borderId="195" xfId="21" applyNumberFormat="1" applyFont="1" applyFill="1" applyBorder="1" applyAlignment="1" applyProtection="1">
      <alignment horizontal="right" vertical="center"/>
      <protection locked="0"/>
    </xf>
    <xf numFmtId="0" fontId="24" fillId="0" borderId="0" xfId="7" applyFont="1" applyAlignment="1">
      <alignment horizontal="left" vertical="center" wrapText="1"/>
    </xf>
    <xf numFmtId="168" fontId="31" fillId="0" borderId="0" xfId="9" applyNumberFormat="1" applyFont="1" applyAlignment="1">
      <alignment horizontal="center"/>
    </xf>
    <xf numFmtId="0" fontId="34" fillId="0" borderId="214" xfId="0" applyFont="1" applyBorder="1" applyAlignment="1">
      <alignment vertical="center" wrapText="1"/>
    </xf>
    <xf numFmtId="0" fontId="34" fillId="0" borderId="36" xfId="0" applyFont="1" applyBorder="1" applyAlignment="1">
      <alignment vertical="center" wrapText="1"/>
    </xf>
    <xf numFmtId="0" fontId="34" fillId="0" borderId="212" xfId="0" applyFont="1" applyBorder="1" applyAlignment="1">
      <alignment vertical="center" wrapText="1"/>
    </xf>
    <xf numFmtId="0" fontId="29" fillId="13" borderId="214" xfId="7" applyFont="1" applyFill="1" applyBorder="1" applyAlignment="1">
      <alignment horizontal="left" vertical="center"/>
    </xf>
    <xf numFmtId="0" fontId="29" fillId="13" borderId="36" xfId="7" applyFont="1" applyFill="1" applyBorder="1" applyAlignment="1">
      <alignment horizontal="left" vertical="center"/>
    </xf>
    <xf numFmtId="0" fontId="30" fillId="13" borderId="36" xfId="0" applyFont="1" applyFill="1" applyBorder="1" applyAlignment="1">
      <alignment horizontal="left" vertical="center"/>
    </xf>
    <xf numFmtId="0" fontId="30" fillId="13" borderId="212" xfId="0" applyFont="1" applyFill="1" applyBorder="1" applyAlignment="1">
      <alignment horizontal="left" vertical="center"/>
    </xf>
    <xf numFmtId="0" fontId="34" fillId="0" borderId="208" xfId="0" applyFont="1" applyBorder="1" applyAlignment="1">
      <alignment vertical="center" wrapText="1"/>
    </xf>
    <xf numFmtId="0" fontId="34" fillId="0" borderId="0" xfId="0" applyFont="1" applyAlignment="1">
      <alignment vertical="center" wrapText="1"/>
    </xf>
    <xf numFmtId="0" fontId="34" fillId="0" borderId="203" xfId="0" applyFont="1" applyBorder="1" applyAlignment="1">
      <alignment vertical="center" wrapText="1"/>
    </xf>
    <xf numFmtId="0" fontId="29" fillId="13" borderId="216" xfId="7" applyFont="1" applyFill="1" applyBorder="1" applyAlignment="1">
      <alignment horizontal="left" vertical="center"/>
    </xf>
    <xf numFmtId="0" fontId="29" fillId="13" borderId="33" xfId="7" applyFont="1" applyFill="1" applyBorder="1" applyAlignment="1">
      <alignment horizontal="left" vertical="center"/>
    </xf>
    <xf numFmtId="0" fontId="30" fillId="13" borderId="33" xfId="0" applyFont="1" applyFill="1" applyBorder="1" applyAlignment="1">
      <alignment horizontal="left" vertical="center"/>
    </xf>
    <xf numFmtId="0" fontId="30" fillId="13" borderId="213" xfId="0" applyFont="1" applyFill="1" applyBorder="1" applyAlignment="1">
      <alignment horizontal="left" vertical="center"/>
    </xf>
    <xf numFmtId="0" fontId="18" fillId="0" borderId="196" xfId="7" applyFont="1" applyBorder="1" applyAlignment="1">
      <alignment horizontal="center"/>
    </xf>
    <xf numFmtId="0" fontId="18" fillId="0" borderId="197" xfId="7" applyFont="1" applyBorder="1"/>
    <xf numFmtId="0" fontId="18" fillId="0" borderId="202" xfId="7" applyFont="1" applyBorder="1"/>
    <xf numFmtId="0" fontId="18" fillId="0" borderId="15" xfId="7" applyFont="1" applyBorder="1"/>
    <xf numFmtId="0" fontId="18" fillId="0" borderId="204" xfId="7" applyFont="1" applyBorder="1"/>
    <xf numFmtId="0" fontId="18" fillId="0" borderId="18" xfId="7" applyFont="1" applyBorder="1"/>
    <xf numFmtId="0" fontId="21" fillId="0" borderId="197" xfId="7" applyFont="1" applyBorder="1" applyAlignment="1">
      <alignment horizontal="center" vertical="center" wrapText="1"/>
    </xf>
    <xf numFmtId="0" fontId="21" fillId="0" borderId="15" xfId="7" applyFont="1" applyBorder="1" applyAlignment="1">
      <alignment horizontal="center" vertical="center" wrapText="1"/>
    </xf>
    <xf numFmtId="0" fontId="21" fillId="0" borderId="18" xfId="7" applyFont="1" applyBorder="1" applyAlignment="1">
      <alignment horizontal="center" vertical="center" wrapText="1"/>
    </xf>
    <xf numFmtId="0" fontId="22" fillId="13" borderId="198" xfId="7" applyFont="1" applyFill="1" applyBorder="1" applyAlignment="1">
      <alignment horizontal="center" vertical="center"/>
    </xf>
    <xf numFmtId="0" fontId="22" fillId="13" borderId="199" xfId="7" applyFont="1" applyFill="1" applyBorder="1" applyAlignment="1">
      <alignment horizontal="center" vertical="center"/>
    </xf>
    <xf numFmtId="0" fontId="22" fillId="13" borderId="200" xfId="7" applyFont="1" applyFill="1" applyBorder="1" applyAlignment="1">
      <alignment horizontal="center" vertical="center"/>
    </xf>
    <xf numFmtId="0" fontId="22" fillId="13" borderId="16" xfId="7" applyFont="1" applyFill="1" applyBorder="1" applyAlignment="1">
      <alignment horizontal="center" vertical="center"/>
    </xf>
    <xf numFmtId="0" fontId="22" fillId="13" borderId="0" xfId="7" applyFont="1" applyFill="1" applyAlignment="1">
      <alignment horizontal="center" vertical="center"/>
    </xf>
    <xf numFmtId="0" fontId="22" fillId="13" borderId="17" xfId="7" applyFont="1" applyFill="1" applyBorder="1" applyAlignment="1">
      <alignment horizontal="center" vertical="center"/>
    </xf>
    <xf numFmtId="0" fontId="22" fillId="13" borderId="19" xfId="7" applyFont="1" applyFill="1" applyBorder="1" applyAlignment="1">
      <alignment horizontal="center" vertical="center"/>
    </xf>
    <xf numFmtId="0" fontId="22" fillId="13" borderId="20" xfId="7" applyFont="1" applyFill="1" applyBorder="1" applyAlignment="1">
      <alignment horizontal="center" vertical="center"/>
    </xf>
    <xf numFmtId="0" fontId="22" fillId="13" borderId="21" xfId="7" applyFont="1" applyFill="1" applyBorder="1" applyAlignment="1">
      <alignment horizontal="center" vertical="center"/>
    </xf>
    <xf numFmtId="0" fontId="23" fillId="40" borderId="198" xfId="7" applyFont="1" applyFill="1" applyBorder="1" applyAlignment="1">
      <alignment horizontal="center" vertical="center"/>
    </xf>
    <xf numFmtId="0" fontId="23" fillId="40" borderId="199" xfId="7" applyFont="1" applyFill="1" applyBorder="1" applyAlignment="1">
      <alignment horizontal="center" vertical="center"/>
    </xf>
    <xf numFmtId="0" fontId="23" fillId="40" borderId="201" xfId="7" applyFont="1" applyFill="1" applyBorder="1" applyAlignment="1">
      <alignment horizontal="center" vertical="center"/>
    </xf>
    <xf numFmtId="0" fontId="23" fillId="40" borderId="16" xfId="7" applyFont="1" applyFill="1" applyBorder="1" applyAlignment="1">
      <alignment horizontal="center" vertical="center"/>
    </xf>
    <xf numFmtId="0" fontId="23" fillId="40" borderId="0" xfId="7" applyFont="1" applyFill="1" applyAlignment="1">
      <alignment horizontal="center" vertical="center"/>
    </xf>
    <xf numFmtId="0" fontId="23" fillId="40" borderId="203" xfId="7" applyFont="1" applyFill="1" applyBorder="1" applyAlignment="1">
      <alignment horizontal="center" vertical="center"/>
    </xf>
    <xf numFmtId="0" fontId="23" fillId="40" borderId="19" xfId="7" applyFont="1" applyFill="1" applyBorder="1" applyAlignment="1">
      <alignment horizontal="center" vertical="center"/>
    </xf>
    <xf numFmtId="0" fontId="23" fillId="40" borderId="20" xfId="7" applyFont="1" applyFill="1" applyBorder="1" applyAlignment="1">
      <alignment horizontal="center" vertical="center"/>
    </xf>
    <xf numFmtId="0" fontId="23" fillId="40" borderId="205" xfId="7" applyFont="1" applyFill="1" applyBorder="1" applyAlignment="1">
      <alignment horizontal="center" vertical="center"/>
    </xf>
    <xf numFmtId="0" fontId="24" fillId="13" borderId="206" xfId="7" applyFont="1" applyFill="1" applyBorder="1" applyAlignment="1">
      <alignment horizontal="center"/>
    </xf>
    <xf numFmtId="0" fontId="24" fillId="13" borderId="22" xfId="7" applyFont="1" applyFill="1" applyBorder="1" applyAlignment="1">
      <alignment horizontal="center"/>
    </xf>
    <xf numFmtId="0" fontId="18" fillId="13" borderId="24" xfId="7" applyFont="1" applyFill="1" applyBorder="1" applyAlignment="1">
      <alignment horizontal="center"/>
    </xf>
    <xf numFmtId="0" fontId="18" fillId="13" borderId="14" xfId="7" applyFont="1" applyFill="1" applyBorder="1" applyAlignment="1">
      <alignment horizontal="center"/>
    </xf>
    <xf numFmtId="0" fontId="18" fillId="13" borderId="30" xfId="7" applyFont="1" applyFill="1" applyBorder="1" applyAlignment="1">
      <alignment horizontal="center"/>
    </xf>
    <xf numFmtId="0" fontId="24" fillId="7" borderId="14" xfId="7" applyFont="1" applyFill="1" applyBorder="1" applyAlignment="1">
      <alignment horizontal="right" vertical="top"/>
    </xf>
    <xf numFmtId="0" fontId="24" fillId="7" borderId="207" xfId="7" applyFont="1" applyFill="1" applyBorder="1" applyAlignment="1">
      <alignment horizontal="right" vertical="top"/>
    </xf>
    <xf numFmtId="0" fontId="27" fillId="7" borderId="27" xfId="7" applyFont="1" applyFill="1" applyBorder="1" applyAlignment="1">
      <alignment horizontal="left" vertical="top"/>
    </xf>
    <xf numFmtId="0" fontId="27" fillId="7" borderId="0" xfId="7" applyFont="1" applyFill="1" applyAlignment="1">
      <alignment horizontal="left" vertical="top"/>
    </xf>
    <xf numFmtId="0" fontId="27" fillId="7" borderId="203" xfId="7" applyFont="1" applyFill="1" applyBorder="1" applyAlignment="1">
      <alignment horizontal="left" vertical="top"/>
    </xf>
    <xf numFmtId="0" fontId="27" fillId="7" borderId="29" xfId="7" applyFont="1" applyFill="1" applyBorder="1" applyAlignment="1">
      <alignment horizontal="left" vertical="top"/>
    </xf>
    <xf numFmtId="0" fontId="27" fillId="7" borderId="20" xfId="7" applyFont="1" applyFill="1" applyBorder="1" applyAlignment="1">
      <alignment horizontal="left" vertical="top"/>
    </xf>
    <xf numFmtId="0" fontId="27" fillId="7" borderId="205" xfId="7" applyFont="1" applyFill="1" applyBorder="1" applyAlignment="1">
      <alignment horizontal="left" vertical="top"/>
    </xf>
    <xf numFmtId="0" fontId="26" fillId="7" borderId="0" xfId="7" applyFont="1" applyFill="1" applyAlignment="1">
      <alignment horizontal="right" vertical="top"/>
    </xf>
    <xf numFmtId="0" fontId="28" fillId="7" borderId="209" xfId="7" applyFont="1" applyFill="1" applyBorder="1" applyAlignment="1">
      <alignment horizontal="center" vertical="center"/>
    </xf>
    <xf numFmtId="0" fontId="28" fillId="7" borderId="20" xfId="7" applyFont="1" applyFill="1" applyBorder="1" applyAlignment="1">
      <alignment horizontal="center" vertical="center"/>
    </xf>
    <xf numFmtId="0" fontId="28" fillId="7" borderId="28" xfId="7" applyFont="1" applyFill="1" applyBorder="1" applyAlignment="1">
      <alignment horizontal="center" vertical="center"/>
    </xf>
    <xf numFmtId="0" fontId="24" fillId="13" borderId="24" xfId="7" applyFont="1" applyFill="1" applyBorder="1" applyAlignment="1">
      <alignment horizontal="left"/>
    </xf>
    <xf numFmtId="0" fontId="24" fillId="13" borderId="14" xfId="7" applyFont="1" applyFill="1" applyBorder="1" applyAlignment="1">
      <alignment horizontal="left"/>
    </xf>
    <xf numFmtId="0" fontId="24" fillId="0" borderId="210" xfId="7" applyFont="1" applyBorder="1" applyAlignment="1">
      <alignment horizontal="center" vertical="center" textRotation="90" wrapText="1"/>
    </xf>
    <xf numFmtId="0" fontId="30" fillId="0" borderId="208" xfId="0" applyFont="1" applyBorder="1" applyAlignment="1">
      <alignment horizontal="center" vertical="center" textRotation="90"/>
    </xf>
    <xf numFmtId="0" fontId="24" fillId="13" borderId="32" xfId="7" applyFont="1" applyFill="1" applyBorder="1" applyAlignment="1">
      <alignment horizontal="left" vertical="center"/>
    </xf>
    <xf numFmtId="0" fontId="29" fillId="13" borderId="34" xfId="7" applyFont="1" applyFill="1" applyBorder="1" applyAlignment="1">
      <alignment horizontal="left" vertical="center"/>
    </xf>
    <xf numFmtId="0" fontId="24" fillId="13" borderId="35" xfId="7" applyFont="1" applyFill="1" applyBorder="1" applyAlignment="1">
      <alignment horizontal="left" vertical="top" wrapText="1"/>
    </xf>
    <xf numFmtId="0" fontId="24" fillId="13" borderId="36" xfId="7" applyFont="1" applyFill="1" applyBorder="1" applyAlignment="1">
      <alignment vertical="top"/>
    </xf>
    <xf numFmtId="0" fontId="24" fillId="13" borderId="212" xfId="7" applyFont="1" applyFill="1" applyBorder="1" applyAlignment="1">
      <alignment vertical="top"/>
    </xf>
    <xf numFmtId="0" fontId="32" fillId="0" borderId="27" xfId="7" applyFont="1" applyBorder="1" applyAlignment="1">
      <alignment horizontal="left"/>
    </xf>
    <xf numFmtId="0" fontId="32" fillId="0" borderId="0" xfId="7" applyFont="1" applyAlignment="1">
      <alignment horizontal="left"/>
    </xf>
    <xf numFmtId="0" fontId="32" fillId="0" borderId="26" xfId="7" applyFont="1" applyBorder="1" applyAlignment="1">
      <alignment horizontal="left"/>
    </xf>
    <xf numFmtId="0" fontId="31" fillId="0" borderId="32" xfId="7" applyFont="1" applyBorder="1" applyAlignment="1">
      <alignment horizontal="center"/>
    </xf>
    <xf numFmtId="0" fontId="31" fillId="0" borderId="27" xfId="7" applyFont="1" applyBorder="1" applyAlignment="1">
      <alignment horizontal="center"/>
    </xf>
    <xf numFmtId="0" fontId="31" fillId="0" borderId="33" xfId="7" applyFont="1" applyBorder="1" applyAlignment="1">
      <alignment horizontal="center"/>
    </xf>
    <xf numFmtId="0" fontId="31" fillId="0" borderId="213" xfId="7" applyFont="1" applyBorder="1" applyAlignment="1">
      <alignment horizontal="center"/>
    </xf>
    <xf numFmtId="0" fontId="31" fillId="0" borderId="0" xfId="7" applyFont="1" applyAlignment="1">
      <alignment horizontal="center"/>
    </xf>
    <xf numFmtId="0" fontId="31" fillId="0" borderId="203" xfId="7" applyFont="1" applyBorder="1" applyAlignment="1">
      <alignment horizontal="center"/>
    </xf>
    <xf numFmtId="0" fontId="24" fillId="0" borderId="210" xfId="7" applyFont="1" applyBorder="1" applyAlignment="1">
      <alignment horizontal="center" vertical="center" wrapText="1"/>
    </xf>
    <xf numFmtId="0" fontId="30" fillId="0" borderId="14" xfId="0" applyFont="1" applyBorder="1" applyAlignment="1">
      <alignment wrapText="1"/>
    </xf>
    <xf numFmtId="0" fontId="30" fillId="0" borderId="207" xfId="0" applyFont="1" applyBorder="1" applyAlignment="1">
      <alignment wrapText="1"/>
    </xf>
    <xf numFmtId="0" fontId="29" fillId="13" borderId="212" xfId="7" applyFont="1" applyFill="1" applyBorder="1" applyAlignment="1">
      <alignment horizontal="left" vertical="center"/>
    </xf>
    <xf numFmtId="0" fontId="24" fillId="13" borderId="30" xfId="7" applyFont="1" applyFill="1" applyBorder="1" applyAlignment="1">
      <alignment horizontal="left"/>
    </xf>
    <xf numFmtId="0" fontId="24" fillId="0" borderId="36" xfId="7" applyFont="1" applyBorder="1" applyAlignment="1">
      <alignment horizontal="left"/>
    </xf>
    <xf numFmtId="0" fontId="24" fillId="0" borderId="212" xfId="7" applyFont="1" applyBorder="1" applyAlignment="1">
      <alignment horizontal="left"/>
    </xf>
    <xf numFmtId="0" fontId="24" fillId="13" borderId="207" xfId="7" applyFont="1" applyFill="1" applyBorder="1" applyAlignment="1">
      <alignment horizontal="left"/>
    </xf>
    <xf numFmtId="168" fontId="31" fillId="0" borderId="31" xfId="9" applyNumberFormat="1" applyFont="1" applyBorder="1" applyAlignment="1">
      <alignment horizontal="right"/>
    </xf>
    <xf numFmtId="0" fontId="31" fillId="0" borderId="31" xfId="7" applyFont="1" applyBorder="1" applyAlignment="1">
      <alignment horizontal="center"/>
    </xf>
    <xf numFmtId="0" fontId="24" fillId="0" borderId="214" xfId="7" applyFont="1" applyBorder="1" applyAlignment="1">
      <alignment horizontal="left"/>
    </xf>
    <xf numFmtId="0" fontId="33" fillId="0" borderId="36" xfId="0" applyFont="1" applyBorder="1"/>
    <xf numFmtId="0" fontId="31" fillId="0" borderId="31" xfId="7" applyFont="1" applyBorder="1" applyAlignment="1">
      <alignment horizontal="left"/>
    </xf>
    <xf numFmtId="0" fontId="31" fillId="0" borderId="211" xfId="7" applyFont="1" applyBorder="1" applyAlignment="1">
      <alignment horizontal="left"/>
    </xf>
    <xf numFmtId="0" fontId="34" fillId="13" borderId="214" xfId="7" applyFont="1" applyFill="1" applyBorder="1" applyAlignment="1">
      <alignment horizontal="left" vertical="center"/>
    </xf>
    <xf numFmtId="0" fontId="34" fillId="13" borderId="36" xfId="7" applyFont="1" applyFill="1" applyBorder="1" applyAlignment="1">
      <alignment horizontal="left" vertical="center"/>
    </xf>
    <xf numFmtId="0" fontId="30" fillId="0" borderId="36" xfId="0" applyFont="1" applyBorder="1" applyAlignment="1">
      <alignment vertical="center" wrapText="1"/>
    </xf>
    <xf numFmtId="0" fontId="30" fillId="0" borderId="212" xfId="0" applyFont="1" applyBorder="1" applyAlignment="1">
      <alignment vertical="center" wrapText="1"/>
    </xf>
    <xf numFmtId="0" fontId="68" fillId="0" borderId="6" xfId="0" applyFont="1" applyBorder="1" applyAlignment="1">
      <alignment horizontal="left" vertical="center" wrapText="1"/>
    </xf>
    <xf numFmtId="0" fontId="74" fillId="0" borderId="3" xfId="0" applyFont="1" applyBorder="1" applyAlignment="1">
      <alignment horizontal="left" vertical="center" wrapText="1"/>
    </xf>
    <xf numFmtId="0" fontId="72" fillId="0" borderId="0" xfId="0" applyFont="1" applyAlignment="1">
      <alignment vertical="center" wrapText="1"/>
    </xf>
    <xf numFmtId="168" fontId="73" fillId="33" borderId="4" xfId="1" applyNumberFormat="1" applyFont="1" applyFill="1" applyBorder="1" applyAlignment="1">
      <alignment horizontal="center" vertical="center" wrapText="1"/>
    </xf>
    <xf numFmtId="168" fontId="73" fillId="34" borderId="4" xfId="1" applyNumberFormat="1" applyFont="1" applyFill="1" applyBorder="1" applyAlignment="1">
      <alignment horizontal="center" vertical="center" wrapText="1"/>
    </xf>
    <xf numFmtId="168" fontId="73" fillId="31" borderId="4" xfId="1" applyNumberFormat="1" applyFont="1" applyFill="1" applyBorder="1" applyAlignment="1">
      <alignment horizontal="center" vertical="center" wrapText="1"/>
    </xf>
    <xf numFmtId="0" fontId="75" fillId="12" borderId="10" xfId="0" applyFont="1" applyFill="1" applyBorder="1" applyAlignment="1">
      <alignment vertical="center" wrapText="1"/>
    </xf>
    <xf numFmtId="0" fontId="74" fillId="0" borderId="9" xfId="0" applyFont="1" applyBorder="1" applyAlignment="1">
      <alignment vertical="center" wrapText="1"/>
    </xf>
    <xf numFmtId="0" fontId="68" fillId="0" borderId="3" xfId="0" applyFont="1" applyBorder="1" applyAlignment="1">
      <alignment horizontal="left" vertical="center" wrapText="1"/>
    </xf>
    <xf numFmtId="0" fontId="74" fillId="13" borderId="5" xfId="0" applyFont="1" applyFill="1" applyBorder="1" applyAlignment="1">
      <alignment horizontal="left"/>
    </xf>
    <xf numFmtId="0" fontId="74" fillId="13" borderId="150" xfId="0" applyFont="1" applyFill="1" applyBorder="1" applyAlignment="1">
      <alignment horizontal="left"/>
    </xf>
    <xf numFmtId="0" fontId="74" fillId="0" borderId="5" xfId="0" applyFont="1" applyBorder="1" applyAlignment="1">
      <alignment horizontal="left"/>
    </xf>
    <xf numFmtId="0" fontId="74" fillId="0" borderId="7" xfId="0" applyFont="1" applyBorder="1" applyAlignment="1">
      <alignment horizontal="left"/>
    </xf>
    <xf numFmtId="0" fontId="72" fillId="16" borderId="10" xfId="0" applyFont="1" applyFill="1" applyBorder="1" applyAlignment="1">
      <alignment horizontal="center" vertical="center" textRotation="90" wrapText="1"/>
    </xf>
    <xf numFmtId="0" fontId="74" fillId="16" borderId="8" xfId="0" applyFont="1" applyFill="1" applyBorder="1" applyAlignment="1">
      <alignment horizontal="center" vertical="center" textRotation="90" wrapText="1"/>
    </xf>
    <xf numFmtId="0" fontId="74" fillId="16" borderId="46" xfId="0" applyFont="1" applyFill="1" applyBorder="1" applyAlignment="1">
      <alignment horizontal="center" vertical="center" textRotation="90" wrapText="1"/>
    </xf>
    <xf numFmtId="0" fontId="74" fillId="16" borderId="13" xfId="0" applyFont="1" applyFill="1" applyBorder="1" applyAlignment="1">
      <alignment horizontal="center" vertical="center" textRotation="90" wrapText="1"/>
    </xf>
    <xf numFmtId="0" fontId="74" fillId="0" borderId="46" xfId="0" applyFont="1" applyBorder="1"/>
    <xf numFmtId="0" fontId="74" fillId="0" borderId="13" xfId="0" applyFont="1" applyBorder="1"/>
    <xf numFmtId="0" fontId="74" fillId="0" borderId="11" xfId="0" applyFont="1" applyBorder="1"/>
    <xf numFmtId="0" fontId="74" fillId="0" borderId="12" xfId="0" applyFont="1" applyBorder="1"/>
    <xf numFmtId="0" fontId="72" fillId="0" borderId="6" xfId="0" applyFont="1" applyBorder="1" applyAlignment="1">
      <alignment horizontal="left" vertical="center" wrapText="1"/>
    </xf>
    <xf numFmtId="0" fontId="75" fillId="0" borderId="6" xfId="0" applyFont="1" applyBorder="1" applyAlignment="1">
      <alignment horizontal="left" vertical="center" wrapText="1"/>
    </xf>
    <xf numFmtId="0" fontId="76" fillId="0" borderId="3" xfId="0" applyFont="1" applyBorder="1" applyAlignment="1">
      <alignment horizontal="left" vertical="center" wrapText="1"/>
    </xf>
    <xf numFmtId="0" fontId="72" fillId="0" borderId="6" xfId="0" applyFont="1" applyBorder="1" applyAlignment="1">
      <alignment vertical="center" wrapText="1"/>
    </xf>
    <xf numFmtId="0" fontId="74" fillId="0" borderId="2" xfId="0" applyFont="1" applyBorder="1" applyAlignment="1">
      <alignment vertical="center" wrapText="1"/>
    </xf>
    <xf numFmtId="0" fontId="74" fillId="0" borderId="3" xfId="0" applyFont="1" applyBorder="1" applyAlignment="1">
      <alignment vertical="center" wrapText="1"/>
    </xf>
    <xf numFmtId="0" fontId="72" fillId="0" borderId="1" xfId="0" applyFont="1" applyBorder="1" applyAlignment="1">
      <alignment horizontal="center" vertical="center" wrapText="1"/>
    </xf>
    <xf numFmtId="0" fontId="74" fillId="0" borderId="5" xfId="0" applyFont="1" applyBorder="1" applyAlignment="1">
      <alignment horizontal="center" vertical="center" wrapText="1"/>
    </xf>
    <xf numFmtId="0" fontId="74" fillId="0" borderId="7" xfId="0" applyFont="1" applyBorder="1" applyAlignment="1">
      <alignment horizontal="center" vertical="center" wrapText="1"/>
    </xf>
    <xf numFmtId="0" fontId="72" fillId="0" borderId="1" xfId="0" applyFont="1" applyBorder="1" applyAlignment="1">
      <alignment horizontal="left" vertical="center" wrapText="1"/>
    </xf>
    <xf numFmtId="0" fontId="74" fillId="0" borderId="7" xfId="0" applyFont="1" applyBorder="1" applyAlignment="1">
      <alignment horizontal="left" vertical="center" wrapText="1"/>
    </xf>
    <xf numFmtId="0" fontId="72" fillId="0" borderId="3" xfId="0" applyFont="1" applyBorder="1" applyAlignment="1">
      <alignment vertical="center" wrapText="1"/>
    </xf>
    <xf numFmtId="0" fontId="72" fillId="0" borderId="3" xfId="0" applyFont="1" applyBorder="1" applyAlignment="1">
      <alignment horizontal="left" vertical="center" wrapText="1"/>
    </xf>
    <xf numFmtId="0" fontId="75" fillId="0" borderId="3" xfId="0" applyFont="1" applyBorder="1" applyAlignment="1">
      <alignment horizontal="left" vertical="center" wrapText="1"/>
    </xf>
    <xf numFmtId="0" fontId="72" fillId="9" borderId="5" xfId="0" applyFont="1" applyFill="1" applyBorder="1" applyAlignment="1">
      <alignment horizontal="left" vertical="center"/>
    </xf>
    <xf numFmtId="0" fontId="74" fillId="9" borderId="5" xfId="0" applyFont="1" applyFill="1" applyBorder="1" applyAlignment="1">
      <alignment horizontal="left" vertical="center"/>
    </xf>
    <xf numFmtId="0" fontId="74" fillId="9" borderId="7" xfId="0" applyFont="1" applyFill="1" applyBorder="1" applyAlignment="1">
      <alignment horizontal="left" vertical="center"/>
    </xf>
    <xf numFmtId="0" fontId="75" fillId="9" borderId="6" xfId="0" applyFont="1" applyFill="1" applyBorder="1" applyAlignment="1">
      <alignment vertical="center" wrapText="1"/>
    </xf>
    <xf numFmtId="0" fontId="75" fillId="9" borderId="1" xfId="0" applyFont="1" applyFill="1" applyBorder="1" applyAlignment="1">
      <alignment horizontal="left" vertical="center"/>
    </xf>
    <xf numFmtId="0" fontId="75" fillId="9" borderId="5" xfId="0" applyFont="1" applyFill="1" applyBorder="1" applyAlignment="1">
      <alignment horizontal="left" vertical="center"/>
    </xf>
    <xf numFmtId="0" fontId="72" fillId="0" borderId="10" xfId="0" applyFont="1" applyBorder="1" applyAlignment="1">
      <alignment vertical="center" wrapText="1"/>
    </xf>
    <xf numFmtId="0" fontId="74" fillId="0" borderId="8" xfId="0" applyFont="1" applyBorder="1" applyAlignment="1">
      <alignment vertical="center" wrapText="1"/>
    </xf>
    <xf numFmtId="0" fontId="74" fillId="0" borderId="11" xfId="0" applyFont="1" applyBorder="1" applyAlignment="1">
      <alignment vertical="center" wrapText="1"/>
    </xf>
    <xf numFmtId="0" fontId="74" fillId="0" borderId="12" xfId="0" applyFont="1" applyBorder="1" applyAlignment="1">
      <alignment vertical="center" wrapText="1"/>
    </xf>
    <xf numFmtId="0" fontId="75" fillId="0" borderId="6" xfId="0" applyFont="1" applyBorder="1" applyAlignment="1">
      <alignment vertical="center" wrapText="1"/>
    </xf>
    <xf numFmtId="0" fontId="75" fillId="9" borderId="10" xfId="0" applyFont="1" applyFill="1" applyBorder="1" applyAlignment="1">
      <alignment vertical="center" wrapText="1"/>
    </xf>
    <xf numFmtId="1" fontId="79" fillId="13" borderId="10" xfId="0" applyNumberFormat="1" applyFont="1" applyFill="1" applyBorder="1" applyAlignment="1">
      <alignment horizontal="center" vertical="center" wrapText="1"/>
    </xf>
    <xf numFmtId="0" fontId="74" fillId="0" borderId="9" xfId="0" applyFont="1" applyBorder="1" applyAlignment="1">
      <alignment horizontal="center" vertical="center" wrapText="1"/>
    </xf>
    <xf numFmtId="0" fontId="72" fillId="0" borderId="10" xfId="0" applyFont="1" applyBorder="1" applyAlignment="1">
      <alignment horizontal="left" vertical="center" wrapText="1"/>
    </xf>
    <xf numFmtId="0" fontId="72" fillId="0" borderId="8" xfId="0" applyFont="1" applyBorder="1" applyAlignment="1">
      <alignment horizontal="left" vertical="center" wrapText="1"/>
    </xf>
    <xf numFmtId="0" fontId="74" fillId="0" borderId="2" xfId="0" applyFont="1" applyBorder="1" applyAlignment="1">
      <alignment horizontal="left" vertical="center" wrapText="1"/>
    </xf>
    <xf numFmtId="0" fontId="75" fillId="21" borderId="10" xfId="0" applyFont="1" applyFill="1" applyBorder="1" applyAlignment="1">
      <alignment vertical="center" wrapText="1"/>
    </xf>
    <xf numFmtId="0" fontId="74" fillId="9" borderId="5" xfId="0" applyFont="1" applyFill="1" applyBorder="1" applyAlignment="1">
      <alignment horizontal="left"/>
    </xf>
    <xf numFmtId="0" fontId="74" fillId="9" borderId="7" xfId="0" applyFont="1" applyFill="1" applyBorder="1" applyAlignment="1">
      <alignment horizontal="left"/>
    </xf>
    <xf numFmtId="0" fontId="75" fillId="2" borderId="10" xfId="0" applyFont="1" applyFill="1" applyBorder="1" applyAlignment="1">
      <alignment horizontal="left" vertical="center" wrapText="1"/>
    </xf>
    <xf numFmtId="0" fontId="74" fillId="0" borderId="9" xfId="0" applyFont="1" applyBorder="1" applyAlignment="1">
      <alignment horizontal="left" vertical="center" wrapText="1"/>
    </xf>
    <xf numFmtId="0" fontId="74" fillId="0" borderId="8" xfId="0" applyFont="1" applyBorder="1" applyAlignment="1">
      <alignment horizontal="left" vertical="center" wrapText="1"/>
    </xf>
    <xf numFmtId="0" fontId="20" fillId="0" borderId="137" xfId="0" applyFont="1" applyBorder="1" applyAlignment="1">
      <alignment horizontal="left" vertical="center" wrapText="1"/>
    </xf>
    <xf numFmtId="0" fontId="72" fillId="0" borderId="138" xfId="0" applyFont="1" applyBorder="1" applyAlignment="1">
      <alignment horizontal="left" vertical="center" wrapText="1"/>
    </xf>
    <xf numFmtId="0" fontId="72" fillId="0" borderId="139" xfId="0" applyFont="1" applyBorder="1" applyAlignment="1">
      <alignment horizontal="left" vertical="center" wrapText="1"/>
    </xf>
    <xf numFmtId="0" fontId="72" fillId="9" borderId="5" xfId="0" applyFont="1" applyFill="1" applyBorder="1" applyAlignment="1">
      <alignment horizontal="left"/>
    </xf>
    <xf numFmtId="0" fontId="69" fillId="0" borderId="37" xfId="0" applyFont="1" applyBorder="1" applyAlignment="1">
      <alignment horizontal="center" vertical="center" wrapText="1"/>
    </xf>
    <xf numFmtId="0" fontId="69" fillId="0" borderId="43" xfId="0" applyFont="1" applyBorder="1" applyAlignment="1">
      <alignment horizontal="center" vertical="center" wrapText="1"/>
    </xf>
    <xf numFmtId="0" fontId="69" fillId="0" borderId="38" xfId="0" applyFont="1" applyBorder="1" applyAlignment="1">
      <alignment horizontal="center" vertical="center" wrapText="1"/>
    </xf>
    <xf numFmtId="0" fontId="69" fillId="0" borderId="39" xfId="0" applyFont="1" applyBorder="1" applyAlignment="1">
      <alignment horizontal="center" vertical="center" wrapText="1"/>
    </xf>
    <xf numFmtId="0" fontId="69" fillId="0" borderId="0" xfId="0" applyFont="1" applyAlignment="1">
      <alignment horizontal="center" vertical="center" wrapText="1"/>
    </xf>
    <xf numFmtId="0" fontId="69" fillId="0" borderId="40" xfId="0" applyFont="1" applyBorder="1" applyAlignment="1">
      <alignment horizontal="center" vertical="center" wrapText="1"/>
    </xf>
    <xf numFmtId="0" fontId="69" fillId="0" borderId="41" xfId="0" applyFont="1" applyBorder="1" applyAlignment="1">
      <alignment horizontal="center" vertical="center" wrapText="1"/>
    </xf>
    <xf numFmtId="0" fontId="69" fillId="0" borderId="44" xfId="0" applyFont="1" applyBorder="1" applyAlignment="1">
      <alignment horizontal="center" vertical="center" wrapText="1"/>
    </xf>
    <xf numFmtId="0" fontId="69" fillId="0" borderId="42" xfId="0" applyFont="1" applyBorder="1" applyAlignment="1">
      <alignment horizontal="center" vertical="center" wrapText="1"/>
    </xf>
    <xf numFmtId="0" fontId="68" fillId="0" borderId="4" xfId="0" applyFont="1" applyBorder="1" applyAlignment="1">
      <alignment horizontal="left" vertical="center" wrapText="1"/>
    </xf>
    <xf numFmtId="0" fontId="72" fillId="0" borderId="7" xfId="0" applyFont="1" applyBorder="1" applyAlignment="1">
      <alignment horizontal="left" vertical="center" wrapText="1"/>
    </xf>
    <xf numFmtId="0" fontId="75" fillId="0" borderId="3" xfId="0" applyFont="1" applyBorder="1" applyAlignment="1">
      <alignment vertical="center" wrapText="1"/>
    </xf>
    <xf numFmtId="0" fontId="75" fillId="0" borderId="10" xfId="0" applyFont="1" applyBorder="1" applyAlignment="1">
      <alignment vertical="center" wrapText="1"/>
    </xf>
    <xf numFmtId="0" fontId="73" fillId="38" borderId="4" xfId="0" applyFont="1" applyFill="1" applyBorder="1" applyAlignment="1">
      <alignment horizontal="left" vertical="center"/>
    </xf>
    <xf numFmtId="168" fontId="73" fillId="38" borderId="4" xfId="1" applyNumberFormat="1" applyFont="1" applyFill="1" applyBorder="1" applyAlignment="1">
      <alignment horizontal="center" vertical="center" wrapText="1"/>
    </xf>
    <xf numFmtId="0" fontId="73" fillId="38" borderId="1" xfId="0" applyFont="1" applyFill="1" applyBorder="1" applyAlignment="1">
      <alignment horizontal="center" vertical="center" wrapText="1"/>
    </xf>
    <xf numFmtId="0" fontId="74" fillId="38" borderId="7" xfId="0" applyFont="1" applyFill="1" applyBorder="1" applyAlignment="1">
      <alignment horizontal="center" vertical="center" wrapText="1"/>
    </xf>
    <xf numFmtId="0" fontId="73" fillId="38" borderId="10" xfId="0" applyFont="1" applyFill="1" applyBorder="1" applyAlignment="1">
      <alignment horizontal="center" vertical="center" wrapText="1"/>
    </xf>
    <xf numFmtId="0" fontId="74" fillId="38" borderId="9" xfId="0" applyFont="1" applyFill="1" applyBorder="1" applyAlignment="1">
      <alignment horizontal="center" vertical="center" wrapText="1"/>
    </xf>
    <xf numFmtId="0" fontId="74" fillId="38" borderId="8" xfId="0" applyFont="1" applyFill="1" applyBorder="1" applyAlignment="1">
      <alignment horizontal="center" vertical="center" wrapText="1"/>
    </xf>
    <xf numFmtId="0" fontId="74" fillId="38" borderId="11" xfId="0" applyFont="1" applyFill="1" applyBorder="1" applyAlignment="1">
      <alignment horizontal="center" vertical="center" wrapText="1"/>
    </xf>
    <xf numFmtId="0" fontId="74" fillId="38" borderId="45" xfId="0" applyFont="1" applyFill="1" applyBorder="1" applyAlignment="1">
      <alignment horizontal="center" vertical="center" wrapText="1"/>
    </xf>
    <xf numFmtId="0" fontId="74" fillId="38" borderId="12" xfId="0" applyFont="1" applyFill="1" applyBorder="1" applyAlignment="1">
      <alignment horizontal="center" vertical="center" wrapText="1"/>
    </xf>
    <xf numFmtId="0" fontId="72" fillId="12" borderId="5" xfId="0" applyFont="1" applyFill="1" applyBorder="1" applyAlignment="1">
      <alignment horizontal="left" vertical="center"/>
    </xf>
    <xf numFmtId="0" fontId="74" fillId="12" borderId="5" xfId="0" applyFont="1" applyFill="1" applyBorder="1" applyAlignment="1">
      <alignment horizontal="left"/>
    </xf>
    <xf numFmtId="0" fontId="74" fillId="12" borderId="11" xfId="0" applyFont="1" applyFill="1" applyBorder="1" applyAlignment="1">
      <alignment horizontal="left"/>
    </xf>
    <xf numFmtId="0" fontId="75" fillId="9" borderId="9" xfId="0" applyFont="1" applyFill="1" applyBorder="1" applyAlignment="1">
      <alignment vertical="center" wrapText="1"/>
    </xf>
    <xf numFmtId="0" fontId="75" fillId="9" borderId="5" xfId="0" applyFont="1" applyFill="1" applyBorder="1" applyAlignment="1">
      <alignment vertical="center" wrapText="1"/>
    </xf>
    <xf numFmtId="0" fontId="74" fillId="0" borderId="5" xfId="0" applyFont="1" applyBorder="1" applyAlignment="1">
      <alignment vertical="center" wrapText="1"/>
    </xf>
    <xf numFmtId="0" fontId="74" fillId="0" borderId="7" xfId="0" applyFont="1" applyBorder="1" applyAlignment="1">
      <alignment vertical="center" wrapText="1"/>
    </xf>
    <xf numFmtId="0" fontId="75" fillId="2" borderId="10" xfId="0" applyFont="1" applyFill="1" applyBorder="1" applyAlignment="1">
      <alignment vertical="center" wrapText="1"/>
    </xf>
    <xf numFmtId="0" fontId="75" fillId="2" borderId="5" xfId="0" applyFont="1" applyFill="1" applyBorder="1" applyAlignment="1">
      <alignment horizontal="left" vertical="center"/>
    </xf>
    <xf numFmtId="0" fontId="74" fillId="0" borderId="5" xfId="0" applyFont="1" applyBorder="1" applyAlignment="1">
      <alignment horizontal="left" vertical="center"/>
    </xf>
    <xf numFmtId="0" fontId="74" fillId="0" borderId="7" xfId="0" applyFont="1" applyBorder="1" applyAlignment="1">
      <alignment horizontal="left" vertical="center"/>
    </xf>
    <xf numFmtId="0" fontId="72" fillId="0" borderId="4" xfId="0" applyFont="1" applyBorder="1" applyAlignment="1">
      <alignment vertical="center" wrapText="1"/>
    </xf>
    <xf numFmtId="0" fontId="74" fillId="0" borderId="4" xfId="0" applyFont="1" applyBorder="1" applyAlignment="1">
      <alignment vertical="center" wrapText="1"/>
    </xf>
    <xf numFmtId="0" fontId="75" fillId="2" borderId="1" xfId="0" applyFont="1" applyFill="1" applyBorder="1" applyAlignment="1">
      <alignment vertical="center" wrapText="1"/>
    </xf>
    <xf numFmtId="0" fontId="74" fillId="0" borderId="1" xfId="0" applyFont="1" applyBorder="1" applyAlignment="1">
      <alignment vertical="center" wrapText="1"/>
    </xf>
    <xf numFmtId="0" fontId="75" fillId="0" borderId="1" xfId="0" applyFont="1" applyBorder="1" applyAlignment="1">
      <alignment horizontal="left" vertical="center"/>
    </xf>
    <xf numFmtId="0" fontId="71" fillId="12" borderId="2" xfId="0" applyFont="1" applyFill="1" applyBorder="1" applyAlignment="1">
      <alignment horizontal="center" vertical="center" wrapText="1"/>
    </xf>
    <xf numFmtId="0" fontId="74" fillId="12" borderId="2" xfId="0" applyFont="1" applyFill="1" applyBorder="1" applyAlignment="1">
      <alignment horizontal="center" vertical="center" wrapText="1"/>
    </xf>
    <xf numFmtId="0" fontId="74" fillId="12" borderId="3" xfId="0" applyFont="1" applyFill="1" applyBorder="1" applyAlignment="1">
      <alignment horizontal="center" vertical="center" wrapText="1"/>
    </xf>
    <xf numFmtId="0" fontId="72" fillId="9" borderId="5" xfId="0" applyFont="1" applyFill="1" applyBorder="1"/>
    <xf numFmtId="0" fontId="74" fillId="9" borderId="5" xfId="0" applyFont="1" applyFill="1" applyBorder="1"/>
    <xf numFmtId="0" fontId="74" fillId="9" borderId="7" xfId="0" applyFont="1" applyFill="1" applyBorder="1"/>
    <xf numFmtId="0" fontId="75" fillId="9" borderId="8" xfId="0" applyFont="1" applyFill="1" applyBorder="1" applyAlignment="1">
      <alignment vertical="center" wrapText="1"/>
    </xf>
    <xf numFmtId="0" fontId="75" fillId="21" borderId="5" xfId="0" applyFont="1" applyFill="1" applyBorder="1" applyAlignment="1">
      <alignment horizontal="left" vertical="center"/>
    </xf>
    <xf numFmtId="0" fontId="74" fillId="21" borderId="5" xfId="0" applyFont="1" applyFill="1" applyBorder="1" applyAlignment="1">
      <alignment horizontal="left"/>
    </xf>
    <xf numFmtId="0" fontId="74" fillId="21" borderId="11" xfId="0" applyFont="1" applyFill="1" applyBorder="1" applyAlignment="1">
      <alignment horizontal="left"/>
    </xf>
    <xf numFmtId="0" fontId="75" fillId="9" borderId="1" xfId="0" applyFont="1" applyFill="1" applyBorder="1" applyAlignment="1">
      <alignment vertical="center" wrapText="1"/>
    </xf>
    <xf numFmtId="0" fontId="20" fillId="0" borderId="6" xfId="0" applyFont="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75" fillId="9" borderId="5" xfId="0" applyFont="1" applyFill="1" applyBorder="1" applyAlignment="1">
      <alignment horizontal="left"/>
    </xf>
    <xf numFmtId="0" fontId="76" fillId="0" borderId="2" xfId="0" applyFont="1" applyBorder="1" applyAlignment="1">
      <alignment vertical="center" wrapText="1"/>
    </xf>
    <xf numFmtId="0" fontId="76" fillId="0" borderId="3" xfId="0" applyFont="1" applyBorder="1" applyAlignment="1">
      <alignment vertical="center" wrapText="1"/>
    </xf>
    <xf numFmtId="0" fontId="72" fillId="9" borderId="1" xfId="0" applyFont="1" applyFill="1" applyBorder="1" applyAlignment="1">
      <alignment horizontal="left"/>
    </xf>
    <xf numFmtId="0" fontId="20" fillId="0" borderId="138" xfId="0" applyFont="1" applyBorder="1" applyAlignment="1">
      <alignment horizontal="left" vertical="center" wrapText="1"/>
    </xf>
    <xf numFmtId="0" fontId="20" fillId="0" borderId="139" xfId="0" applyFont="1" applyBorder="1" applyAlignment="1">
      <alignment horizontal="left" vertical="center" wrapText="1"/>
    </xf>
    <xf numFmtId="0" fontId="56" fillId="0" borderId="138" xfId="0" applyFont="1" applyBorder="1" applyAlignment="1">
      <alignment horizontal="left" vertical="center" wrapText="1"/>
    </xf>
    <xf numFmtId="0" fontId="56" fillId="0" borderId="139" xfId="0" applyFont="1" applyBorder="1" applyAlignment="1">
      <alignment horizontal="left" vertical="center" wrapText="1"/>
    </xf>
    <xf numFmtId="0" fontId="0" fillId="0" borderId="138" xfId="0" applyBorder="1" applyAlignment="1">
      <alignment horizontal="left" vertical="center" wrapText="1"/>
    </xf>
    <xf numFmtId="0" fontId="0" fillId="0" borderId="139" xfId="0" applyBorder="1" applyAlignment="1">
      <alignment horizontal="left" vertical="center" wrapText="1"/>
    </xf>
    <xf numFmtId="0" fontId="12" fillId="0" borderId="138" xfId="0" applyFont="1" applyBorder="1" applyAlignment="1">
      <alignment horizontal="left" vertical="center" wrapText="1"/>
    </xf>
    <xf numFmtId="0" fontId="12" fillId="0" borderId="139" xfId="0" applyFont="1" applyBorder="1" applyAlignment="1">
      <alignment horizontal="left" vertical="center" wrapText="1"/>
    </xf>
    <xf numFmtId="0" fontId="74" fillId="19" borderId="10" xfId="0" applyFont="1" applyFill="1" applyBorder="1" applyAlignment="1">
      <alignment horizontal="center" vertical="center" textRotation="90" wrapText="1"/>
    </xf>
    <xf numFmtId="0" fontId="74" fillId="19" borderId="8" xfId="0" applyFont="1" applyFill="1" applyBorder="1" applyAlignment="1">
      <alignment horizontal="center" vertical="center" textRotation="90" wrapText="1"/>
    </xf>
    <xf numFmtId="0" fontId="74" fillId="19" borderId="146" xfId="0" applyFont="1" applyFill="1" applyBorder="1" applyAlignment="1">
      <alignment horizontal="center" vertical="center" textRotation="90" wrapText="1"/>
    </xf>
    <xf numFmtId="0" fontId="74" fillId="19" borderId="13" xfId="0" applyFont="1" applyFill="1" applyBorder="1" applyAlignment="1">
      <alignment horizontal="center" vertical="center" textRotation="90" wrapText="1"/>
    </xf>
    <xf numFmtId="0" fontId="74" fillId="19" borderId="179" xfId="0" applyFont="1" applyFill="1" applyBorder="1" applyAlignment="1">
      <alignment horizontal="center" vertical="center" textRotation="90" wrapText="1"/>
    </xf>
    <xf numFmtId="0" fontId="74" fillId="19" borderId="180" xfId="0" applyFont="1" applyFill="1" applyBorder="1" applyAlignment="1">
      <alignment horizontal="center" vertical="center" textRotation="90" wrapText="1"/>
    </xf>
    <xf numFmtId="168" fontId="73" fillId="23" borderId="4" xfId="1" applyNumberFormat="1" applyFont="1" applyFill="1" applyBorder="1" applyAlignment="1">
      <alignment horizontal="center" vertical="center" wrapText="1"/>
    </xf>
    <xf numFmtId="168" fontId="73" fillId="38" borderId="1" xfId="1" applyNumberFormat="1" applyFont="1" applyFill="1" applyBorder="1" applyAlignment="1">
      <alignment horizontal="center" vertical="center" wrapText="1"/>
    </xf>
    <xf numFmtId="0" fontId="68" fillId="22" borderId="9" xfId="0" applyFont="1" applyFill="1" applyBorder="1" applyAlignment="1">
      <alignment horizontal="center" vertical="center" textRotation="90" wrapText="1"/>
    </xf>
    <xf numFmtId="0" fontId="74" fillId="22" borderId="8" xfId="0" applyFont="1" applyFill="1" applyBorder="1" applyAlignment="1">
      <alignment horizontal="center" vertical="center" textRotation="90" wrapText="1"/>
    </xf>
    <xf numFmtId="0" fontId="74" fillId="22" borderId="0" xfId="0" applyFont="1" applyFill="1" applyAlignment="1">
      <alignment horizontal="center" vertical="center" textRotation="90" wrapText="1"/>
    </xf>
    <xf numFmtId="0" fontId="74" fillId="22" borderId="13" xfId="0" applyFont="1" applyFill="1" applyBorder="1" applyAlignment="1">
      <alignment horizontal="center" vertical="center" textRotation="90" wrapText="1"/>
    </xf>
    <xf numFmtId="0" fontId="71" fillId="21" borderId="2" xfId="0" applyFont="1" applyFill="1" applyBorder="1" applyAlignment="1">
      <alignment horizontal="center" vertical="center" wrapText="1"/>
    </xf>
    <xf numFmtId="0" fontId="74" fillId="21" borderId="2" xfId="0" applyFont="1" applyFill="1" applyBorder="1" applyAlignment="1">
      <alignment horizontal="center" vertical="center" wrapText="1"/>
    </xf>
    <xf numFmtId="0" fontId="74" fillId="21" borderId="3" xfId="0" applyFont="1" applyFill="1" applyBorder="1" applyAlignment="1">
      <alignment horizontal="center" vertical="center" wrapText="1"/>
    </xf>
    <xf numFmtId="0" fontId="71" fillId="12" borderId="4" xfId="0" applyFont="1" applyFill="1" applyBorder="1" applyAlignment="1">
      <alignment horizontal="center" vertical="center" wrapText="1"/>
    </xf>
    <xf numFmtId="0" fontId="74" fillId="12" borderId="4" xfId="0" applyFont="1" applyFill="1" applyBorder="1" applyAlignment="1">
      <alignment horizontal="center" vertical="center" wrapText="1"/>
    </xf>
    <xf numFmtId="0" fontId="73" fillId="14" borderId="10" xfId="0" applyFont="1" applyFill="1" applyBorder="1" applyAlignment="1">
      <alignment horizontal="center" vertical="center" wrapText="1"/>
    </xf>
    <xf numFmtId="0" fontId="74" fillId="14" borderId="9" xfId="0" applyFont="1" applyFill="1" applyBorder="1" applyAlignment="1">
      <alignment horizontal="center" vertical="center" wrapText="1"/>
    </xf>
    <xf numFmtId="0" fontId="74" fillId="14" borderId="8" xfId="0" applyFont="1" applyFill="1" applyBorder="1" applyAlignment="1">
      <alignment horizontal="center" vertical="center" wrapText="1"/>
    </xf>
    <xf numFmtId="0" fontId="75" fillId="14" borderId="5" xfId="0" applyFont="1" applyFill="1" applyBorder="1" applyAlignment="1">
      <alignment horizontal="left" vertical="center"/>
    </xf>
    <xf numFmtId="0" fontId="74" fillId="14" borderId="5" xfId="0" applyFont="1" applyFill="1" applyBorder="1" applyAlignment="1">
      <alignment horizontal="left"/>
    </xf>
    <xf numFmtId="0" fontId="74" fillId="14" borderId="11" xfId="0" applyFont="1" applyFill="1" applyBorder="1" applyAlignment="1">
      <alignment horizontal="left"/>
    </xf>
    <xf numFmtId="0" fontId="71" fillId="14" borderId="2" xfId="0" applyFont="1" applyFill="1" applyBorder="1" applyAlignment="1">
      <alignment horizontal="center" vertical="center" wrapText="1"/>
    </xf>
    <xf numFmtId="0" fontId="74" fillId="0" borderId="2" xfId="0" applyFont="1" applyBorder="1" applyAlignment="1">
      <alignment horizontal="center" vertical="center" wrapText="1"/>
    </xf>
    <xf numFmtId="0" fontId="74" fillId="0" borderId="3" xfId="0" applyFont="1" applyBorder="1" applyAlignment="1">
      <alignment horizontal="center" vertical="center" wrapText="1"/>
    </xf>
    <xf numFmtId="0" fontId="35" fillId="0" borderId="6" xfId="0" applyFont="1" applyBorder="1" applyAlignment="1">
      <alignment vertical="center" wrapText="1"/>
    </xf>
    <xf numFmtId="0" fontId="35" fillId="0" borderId="3" xfId="0" applyFont="1" applyBorder="1" applyAlignment="1">
      <alignment vertical="center" wrapText="1"/>
    </xf>
    <xf numFmtId="0" fontId="37" fillId="0" borderId="2" xfId="0" applyFont="1" applyBorder="1" applyAlignment="1">
      <alignment vertical="center" wrapText="1"/>
    </xf>
    <xf numFmtId="0" fontId="37" fillId="0" borderId="3" xfId="0" applyFont="1" applyBorder="1" applyAlignment="1">
      <alignment vertical="center" wrapText="1"/>
    </xf>
    <xf numFmtId="0" fontId="4" fillId="0" borderId="6" xfId="0" applyFont="1" applyBorder="1" applyAlignment="1">
      <alignment vertical="center" wrapText="1"/>
    </xf>
    <xf numFmtId="0" fontId="35" fillId="0" borderId="2" xfId="0" applyFont="1" applyBorder="1" applyAlignment="1">
      <alignment vertical="center" wrapText="1"/>
    </xf>
    <xf numFmtId="172" fontId="112" fillId="42" borderId="0" xfId="0" applyNumberFormat="1" applyFont="1" applyFill="1" applyAlignment="1">
      <alignment horizontal="center" vertical="center"/>
    </xf>
    <xf numFmtId="0" fontId="39" fillId="12" borderId="10" xfId="0" applyFont="1" applyFill="1" applyBorder="1" applyAlignment="1">
      <alignment vertical="center"/>
    </xf>
    <xf numFmtId="0" fontId="37" fillId="0" borderId="9" xfId="0" applyFont="1" applyBorder="1" applyAlignment="1">
      <alignment vertical="center"/>
    </xf>
    <xf numFmtId="0" fontId="37" fillId="0" borderId="8" xfId="0" applyFont="1" applyBorder="1" applyAlignment="1">
      <alignment vertical="center"/>
    </xf>
    <xf numFmtId="2" fontId="39" fillId="6" borderId="10" xfId="0" applyNumberFormat="1" applyFont="1" applyFill="1" applyBorder="1" applyAlignment="1">
      <alignment horizontal="left" vertical="center" wrapText="1"/>
    </xf>
    <xf numFmtId="0" fontId="37" fillId="0" borderId="9" xfId="0" applyFont="1" applyBorder="1" applyAlignment="1">
      <alignment horizontal="left" vertical="center" wrapText="1"/>
    </xf>
    <xf numFmtId="0" fontId="37" fillId="0" borderId="8" xfId="0" applyFont="1" applyBorder="1" applyAlignment="1">
      <alignment horizontal="left" vertical="center" wrapText="1"/>
    </xf>
    <xf numFmtId="2" fontId="39" fillId="13" borderId="10" xfId="0" applyNumberFormat="1" applyFont="1" applyFill="1" applyBorder="1" applyAlignment="1">
      <alignment horizontal="left" vertical="center" wrapText="1"/>
    </xf>
    <xf numFmtId="0" fontId="35" fillId="9" borderId="5" xfId="0" applyFont="1" applyFill="1" applyBorder="1"/>
    <xf numFmtId="0" fontId="37" fillId="9" borderId="5" xfId="0" applyFont="1" applyFill="1" applyBorder="1"/>
    <xf numFmtId="0" fontId="37" fillId="9" borderId="7" xfId="0" applyFont="1" applyFill="1" applyBorder="1"/>
    <xf numFmtId="0" fontId="39" fillId="9" borderId="10" xfId="0" applyFont="1" applyFill="1" applyBorder="1" applyAlignment="1">
      <alignment horizontal="left" vertical="center" wrapText="1"/>
    </xf>
    <xf numFmtId="0" fontId="39" fillId="9" borderId="9" xfId="0" applyFont="1" applyFill="1" applyBorder="1" applyAlignment="1">
      <alignment horizontal="left" vertical="center" wrapText="1"/>
    </xf>
    <xf numFmtId="0" fontId="39" fillId="9" borderId="5" xfId="0" applyFont="1" applyFill="1" applyBorder="1" applyAlignment="1">
      <alignment horizontal="left" vertical="center" wrapText="1"/>
    </xf>
    <xf numFmtId="0" fontId="37" fillId="0" borderId="5" xfId="0" applyFont="1" applyBorder="1"/>
    <xf numFmtId="0" fontId="37" fillId="0" borderId="7" xfId="0" applyFont="1" applyBorder="1"/>
    <xf numFmtId="0" fontId="3" fillId="20" borderId="10" xfId="0" applyFont="1" applyFill="1" applyBorder="1" applyAlignment="1">
      <alignment vertical="center" wrapText="1"/>
    </xf>
    <xf numFmtId="0" fontId="41" fillId="20" borderId="9" xfId="0" applyFont="1" applyFill="1" applyBorder="1" applyAlignment="1">
      <alignment vertical="center"/>
    </xf>
    <xf numFmtId="0" fontId="41" fillId="20" borderId="8" xfId="0" applyFont="1" applyFill="1" applyBorder="1" applyAlignment="1">
      <alignment vertical="center"/>
    </xf>
    <xf numFmtId="0" fontId="55" fillId="0" borderId="10" xfId="0" applyFont="1" applyBorder="1" applyAlignment="1">
      <alignment horizontal="center" vertical="center" textRotation="90" wrapText="1"/>
    </xf>
    <xf numFmtId="0" fontId="55" fillId="0" borderId="8" xfId="0" applyFont="1" applyBorder="1" applyAlignment="1">
      <alignment horizontal="center" vertical="center" textRotation="90" wrapText="1"/>
    </xf>
    <xf numFmtId="0" fontId="55" fillId="0" borderId="46" xfId="0" applyFont="1" applyBorder="1" applyAlignment="1">
      <alignment horizontal="center" vertical="center" textRotation="90" wrapText="1"/>
    </xf>
    <xf numFmtId="0" fontId="55" fillId="0" borderId="13" xfId="0" applyFont="1" applyBorder="1" applyAlignment="1">
      <alignment horizontal="center" vertical="center" textRotation="90" wrapText="1"/>
    </xf>
    <xf numFmtId="0" fontId="55" fillId="0" borderId="11" xfId="0" applyFont="1" applyBorder="1" applyAlignment="1">
      <alignment horizontal="center" vertical="center" textRotation="90" wrapText="1"/>
    </xf>
    <xf numFmtId="0" fontId="55" fillId="0" borderId="12" xfId="0" applyFont="1" applyBorder="1" applyAlignment="1">
      <alignment horizontal="center" vertical="center" textRotation="90" wrapText="1"/>
    </xf>
    <xf numFmtId="0" fontId="35"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39" fillId="2" borderId="10"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44" fillId="0" borderId="4" xfId="0" applyFont="1" applyBorder="1" applyAlignment="1">
      <alignment horizontal="center" vertical="center" textRotation="90" wrapText="1"/>
    </xf>
    <xf numFmtId="0" fontId="35" fillId="0" borderId="6" xfId="0" applyFont="1" applyBorder="1" applyAlignment="1">
      <alignment horizontal="left" vertical="center" wrapText="1"/>
    </xf>
    <xf numFmtId="0" fontId="35" fillId="0" borderId="2" xfId="0" applyFont="1" applyBorder="1" applyAlignment="1">
      <alignment horizontal="left" vertical="center" wrapText="1"/>
    </xf>
    <xf numFmtId="0" fontId="35" fillId="0" borderId="3" xfId="0" applyFont="1" applyBorder="1" applyAlignment="1">
      <alignment horizontal="left" vertical="center" wrapText="1"/>
    </xf>
    <xf numFmtId="0" fontId="35" fillId="0" borderId="10" xfId="0" applyFont="1" applyBorder="1" applyAlignment="1">
      <alignment horizontal="left" vertical="center" wrapText="1"/>
    </xf>
    <xf numFmtId="0" fontId="35" fillId="0" borderId="8" xfId="0" applyFont="1" applyBorder="1" applyAlignment="1">
      <alignment horizontal="left" vertical="center" wrapText="1"/>
    </xf>
    <xf numFmtId="0" fontId="35" fillId="0" borderId="46" xfId="0" applyFont="1" applyBorder="1" applyAlignment="1">
      <alignment horizontal="left" vertical="center" wrapText="1"/>
    </xf>
    <xf numFmtId="0" fontId="35" fillId="0" borderId="13" xfId="0" applyFont="1" applyBorder="1" applyAlignment="1">
      <alignment horizontal="left" vertical="center" wrapText="1"/>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5" fillId="0" borderId="4" xfId="0" applyFont="1" applyBorder="1" applyAlignment="1">
      <alignment horizontal="left" vertical="center" wrapText="1"/>
    </xf>
    <xf numFmtId="0" fontId="35" fillId="13" borderId="7" xfId="0" applyFont="1" applyFill="1" applyBorder="1"/>
    <xf numFmtId="0" fontId="35" fillId="13" borderId="4" xfId="0" applyFont="1" applyFill="1" applyBorder="1"/>
    <xf numFmtId="0" fontId="37" fillId="13" borderId="4" xfId="0" applyFont="1" applyFill="1" applyBorder="1"/>
    <xf numFmtId="0" fontId="37" fillId="13" borderId="135" xfId="0" applyFont="1" applyFill="1" applyBorder="1"/>
    <xf numFmtId="0" fontId="37" fillId="13" borderId="137" xfId="0" applyFont="1" applyFill="1" applyBorder="1"/>
    <xf numFmtId="0" fontId="37" fillId="13" borderId="6" xfId="0" applyFont="1" applyFill="1" applyBorder="1"/>
    <xf numFmtId="0" fontId="39" fillId="13" borderId="2" xfId="0" applyFont="1" applyFill="1" applyBorder="1" applyAlignment="1">
      <alignment horizontal="center" vertical="center" wrapText="1"/>
    </xf>
    <xf numFmtId="0" fontId="39" fillId="13" borderId="3" xfId="0" applyFont="1" applyFill="1" applyBorder="1" applyAlignment="1">
      <alignment horizontal="center" vertical="center" wrapText="1"/>
    </xf>
    <xf numFmtId="0" fontId="41" fillId="9" borderId="9" xfId="0" applyFont="1" applyFill="1" applyBorder="1" applyAlignment="1">
      <alignment horizontal="left" vertical="center" wrapText="1"/>
    </xf>
    <xf numFmtId="0" fontId="41" fillId="9" borderId="8" xfId="0" applyFont="1" applyFill="1" applyBorder="1" applyAlignment="1">
      <alignment horizontal="left" vertical="center" wrapText="1"/>
    </xf>
    <xf numFmtId="0" fontId="37" fillId="9" borderId="9" xfId="0" applyFont="1" applyFill="1" applyBorder="1" applyAlignment="1">
      <alignment horizontal="left" vertical="center" wrapText="1"/>
    </xf>
    <xf numFmtId="0" fontId="37" fillId="9" borderId="8" xfId="0" applyFont="1" applyFill="1" applyBorder="1" applyAlignment="1">
      <alignment horizontal="left" vertical="center" wrapText="1"/>
    </xf>
    <xf numFmtId="0" fontId="41" fillId="0" borderId="9" xfId="0" applyFont="1" applyBorder="1" applyAlignment="1">
      <alignment horizontal="left" vertical="center" wrapText="1"/>
    </xf>
    <xf numFmtId="0" fontId="41" fillId="0" borderId="8" xfId="0" applyFont="1" applyBorder="1" applyAlignment="1">
      <alignment horizontal="left" vertical="center" wrapText="1"/>
    </xf>
    <xf numFmtId="0" fontId="39" fillId="9" borderId="5" xfId="0" applyFont="1" applyFill="1" applyBorder="1"/>
    <xf numFmtId="0" fontId="35" fillId="0" borderId="4" xfId="0" applyFont="1" applyBorder="1" applyAlignment="1">
      <alignment vertical="center" wrapText="1"/>
    </xf>
    <xf numFmtId="0" fontId="35" fillId="0" borderId="10" xfId="0" applyFont="1" applyBorder="1" applyAlignment="1">
      <alignment vertical="center" wrapText="1"/>
    </xf>
    <xf numFmtId="0" fontId="37" fillId="0" borderId="8" xfId="0" applyFont="1" applyBorder="1" applyAlignment="1">
      <alignment vertical="center" wrapText="1"/>
    </xf>
    <xf numFmtId="0" fontId="37" fillId="0" borderId="46" xfId="0" applyFont="1" applyBorder="1" applyAlignment="1">
      <alignment vertical="center" wrapText="1"/>
    </xf>
    <xf numFmtId="0" fontId="37" fillId="0" borderId="13" xfId="0" applyFont="1" applyBorder="1" applyAlignment="1">
      <alignment vertical="center" wrapText="1"/>
    </xf>
    <xf numFmtId="0" fontId="37" fillId="0" borderId="11" xfId="0" applyFont="1" applyBorder="1" applyAlignment="1">
      <alignment vertical="center" wrapText="1"/>
    </xf>
    <xf numFmtId="0" fontId="37" fillId="0" borderId="12" xfId="0" applyFont="1" applyBorder="1" applyAlignment="1">
      <alignment vertical="center" wrapText="1"/>
    </xf>
    <xf numFmtId="0" fontId="37" fillId="0" borderId="9" xfId="0" applyFont="1" applyBorder="1" applyAlignment="1">
      <alignment vertical="center" wrapText="1"/>
    </xf>
    <xf numFmtId="0" fontId="37" fillId="0" borderId="45" xfId="0" applyFont="1" applyBorder="1" applyAlignment="1">
      <alignment vertical="center" wrapText="1"/>
    </xf>
    <xf numFmtId="0" fontId="37" fillId="0" borderId="2" xfId="0" applyFont="1" applyBorder="1" applyAlignment="1">
      <alignment horizontal="left" vertical="center" wrapText="1"/>
    </xf>
    <xf numFmtId="0" fontId="37" fillId="0" borderId="3" xfId="0" applyFont="1" applyBorder="1" applyAlignment="1">
      <alignment horizontal="left" vertical="center" wrapText="1"/>
    </xf>
    <xf numFmtId="0" fontId="35" fillId="0" borderId="10"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46" xfId="0" applyFont="1" applyBorder="1" applyAlignment="1">
      <alignment horizontal="center" vertical="center" wrapText="1"/>
    </xf>
    <xf numFmtId="0" fontId="37" fillId="0" borderId="0" xfId="0" applyFont="1" applyAlignment="1">
      <alignment horizontal="center" vertical="center" wrapText="1"/>
    </xf>
    <xf numFmtId="0" fontId="37" fillId="0" borderId="13"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45" xfId="0" applyFont="1" applyBorder="1" applyAlignment="1">
      <alignment horizontal="center" vertical="center" wrapText="1"/>
    </xf>
    <xf numFmtId="0" fontId="37" fillId="0" borderId="12" xfId="0" applyFont="1" applyBorder="1" applyAlignment="1">
      <alignment horizontal="center" vertical="center" wrapText="1"/>
    </xf>
    <xf numFmtId="0" fontId="35" fillId="0" borderId="9" xfId="0" applyFont="1" applyBorder="1" applyAlignment="1">
      <alignment vertical="center" wrapText="1"/>
    </xf>
    <xf numFmtId="0" fontId="35" fillId="0" borderId="8" xfId="0" applyFont="1" applyBorder="1" applyAlignment="1">
      <alignment vertical="center" wrapText="1"/>
    </xf>
    <xf numFmtId="0" fontId="35" fillId="6" borderId="7" xfId="0" applyFont="1" applyFill="1" applyBorder="1"/>
    <xf numFmtId="0" fontId="37" fillId="6" borderId="4" xfId="0" applyFont="1" applyFill="1" applyBorder="1"/>
    <xf numFmtId="0" fontId="37" fillId="6" borderId="137" xfId="0" applyFont="1" applyFill="1" applyBorder="1"/>
    <xf numFmtId="0" fontId="37" fillId="6" borderId="6" xfId="0" applyFont="1" applyFill="1" applyBorder="1"/>
    <xf numFmtId="0" fontId="39" fillId="6" borderId="3" xfId="0" applyFont="1" applyFill="1" applyBorder="1" applyAlignment="1">
      <alignment horizontal="center" vertical="center" wrapText="1"/>
    </xf>
    <xf numFmtId="0" fontId="41" fillId="6" borderId="4" xfId="0" applyFont="1" applyFill="1" applyBorder="1" applyAlignment="1">
      <alignment horizontal="center" vertical="center" wrapText="1"/>
    </xf>
    <xf numFmtId="0" fontId="35" fillId="0" borderId="11" xfId="0" applyFont="1" applyBorder="1" applyAlignment="1">
      <alignment vertical="center" wrapText="1"/>
    </xf>
    <xf numFmtId="0" fontId="35" fillId="0" borderId="45" xfId="0" applyFont="1" applyBorder="1" applyAlignment="1">
      <alignment vertical="center" wrapText="1"/>
    </xf>
    <xf numFmtId="0" fontId="35" fillId="0" borderId="12" xfId="0" applyFont="1" applyBorder="1" applyAlignment="1">
      <alignment vertical="center" wrapText="1"/>
    </xf>
    <xf numFmtId="0" fontId="42" fillId="0" borderId="10" xfId="0" applyFont="1" applyBorder="1" applyAlignment="1">
      <alignment horizontal="center" vertical="center" textRotation="90" wrapText="1"/>
    </xf>
    <xf numFmtId="0" fontId="43" fillId="0" borderId="8" xfId="0" applyFont="1" applyBorder="1" applyAlignment="1">
      <alignment horizontal="center" vertical="center" textRotation="90" wrapText="1"/>
    </xf>
    <xf numFmtId="0" fontId="43" fillId="0" borderId="46" xfId="0" applyFont="1" applyBorder="1" applyAlignment="1">
      <alignment horizontal="center" vertical="center" textRotation="90" wrapText="1"/>
    </xf>
    <xf numFmtId="0" fontId="43" fillId="0" borderId="13" xfId="0" applyFont="1" applyBorder="1" applyAlignment="1">
      <alignment horizontal="center" vertical="center" textRotation="90" wrapText="1"/>
    </xf>
    <xf numFmtId="0" fontId="43" fillId="0" borderId="11" xfId="0" applyFont="1" applyBorder="1" applyAlignment="1">
      <alignment horizontal="center" vertical="center" textRotation="90" wrapText="1"/>
    </xf>
    <xf numFmtId="0" fontId="43" fillId="0" borderId="12" xfId="0" applyFont="1" applyBorder="1" applyAlignment="1">
      <alignment horizontal="center" vertical="center" textRotation="90" wrapText="1"/>
    </xf>
    <xf numFmtId="0" fontId="39" fillId="9" borderId="1" xfId="0" applyFont="1" applyFill="1" applyBorder="1" applyAlignment="1">
      <alignment horizontal="left" vertical="center" wrapText="1"/>
    </xf>
    <xf numFmtId="0" fontId="37" fillId="9" borderId="1" xfId="0" applyFont="1" applyFill="1" applyBorder="1" applyAlignment="1">
      <alignment horizontal="left" vertical="center" wrapText="1"/>
    </xf>
    <xf numFmtId="0" fontId="37" fillId="0" borderId="0" xfId="0" applyFont="1" applyAlignment="1">
      <alignment vertical="center" wrapText="1"/>
    </xf>
    <xf numFmtId="0" fontId="39" fillId="12" borderId="2" xfId="0" applyFont="1" applyFill="1" applyBorder="1" applyAlignment="1">
      <alignment horizontal="center" vertical="center" wrapText="1"/>
    </xf>
    <xf numFmtId="0" fontId="37" fillId="12" borderId="2" xfId="0" applyFont="1" applyFill="1" applyBorder="1" applyAlignment="1">
      <alignment vertical="center"/>
    </xf>
    <xf numFmtId="0" fontId="37" fillId="12" borderId="3" xfId="0" applyFont="1" applyFill="1" applyBorder="1" applyAlignment="1">
      <alignment vertical="center"/>
    </xf>
    <xf numFmtId="0" fontId="4" fillId="0" borderId="4" xfId="0" applyFont="1" applyBorder="1" applyAlignment="1">
      <alignment horizontal="left" vertical="center" wrapText="1"/>
    </xf>
    <xf numFmtId="0" fontId="39" fillId="0" borderId="137" xfId="0" applyFont="1" applyBorder="1" applyAlignment="1">
      <alignment vertical="center" wrapText="1"/>
    </xf>
    <xf numFmtId="0" fontId="39" fillId="0" borderId="154" xfId="0" applyFont="1" applyBorder="1" applyAlignment="1">
      <alignment vertical="center" wrapText="1"/>
    </xf>
    <xf numFmtId="0" fontId="39" fillId="0" borderId="3" xfId="0" applyFont="1" applyBorder="1" applyAlignment="1">
      <alignment vertical="center" wrapText="1"/>
    </xf>
    <xf numFmtId="0" fontId="37" fillId="0" borderId="9" xfId="0" applyFont="1" applyBorder="1" applyAlignment="1">
      <alignment horizontal="left" vertical="center"/>
    </xf>
    <xf numFmtId="0" fontId="37" fillId="0" borderId="8" xfId="0" applyFont="1" applyBorder="1" applyAlignment="1">
      <alignment horizontal="left" vertical="center"/>
    </xf>
    <xf numFmtId="0" fontId="39" fillId="0" borderId="6" xfId="0" applyFont="1" applyBorder="1" applyAlignment="1">
      <alignment horizontal="left" vertical="center" wrapText="1"/>
    </xf>
    <xf numFmtId="0" fontId="39" fillId="0" borderId="2" xfId="0" applyFont="1" applyBorder="1" applyAlignment="1">
      <alignment horizontal="left" vertical="center" wrapText="1"/>
    </xf>
    <xf numFmtId="0" fontId="37" fillId="0" borderId="2" xfId="0" applyFont="1" applyBorder="1" applyAlignment="1">
      <alignment horizontal="left" vertical="center"/>
    </xf>
    <xf numFmtId="0" fontId="37" fillId="0" borderId="3" xfId="0" applyFont="1" applyBorder="1" applyAlignment="1">
      <alignment horizontal="left" vertical="center"/>
    </xf>
    <xf numFmtId="0" fontId="41" fillId="0" borderId="9" xfId="0" applyFont="1" applyBorder="1"/>
    <xf numFmtId="0" fontId="41" fillId="0" borderId="8" xfId="0" applyFont="1" applyBorder="1"/>
    <xf numFmtId="0" fontId="41" fillId="0" borderId="2" xfId="0" applyFont="1" applyBorder="1" applyAlignment="1">
      <alignment horizontal="left" vertical="center"/>
    </xf>
    <xf numFmtId="0" fontId="41" fillId="0" borderId="3" xfId="0" applyFont="1" applyBorder="1" applyAlignment="1">
      <alignment horizontal="left" vertical="center"/>
    </xf>
    <xf numFmtId="0" fontId="52" fillId="14" borderId="4" xfId="0" applyFont="1" applyFill="1" applyBorder="1" applyAlignment="1">
      <alignment horizontal="center" vertical="center" wrapText="1"/>
    </xf>
    <xf numFmtId="0" fontId="37" fillId="14" borderId="4" xfId="0" applyFont="1" applyFill="1" applyBorder="1" applyAlignment="1">
      <alignment horizontal="center" vertical="center" wrapText="1"/>
    </xf>
    <xf numFmtId="0" fontId="37" fillId="9" borderId="9" xfId="0" applyFont="1" applyFill="1" applyBorder="1" applyAlignment="1">
      <alignment horizontal="left" vertical="center"/>
    </xf>
    <xf numFmtId="0" fontId="37" fillId="9" borderId="8" xfId="0" applyFont="1" applyFill="1" applyBorder="1" applyAlignment="1">
      <alignment horizontal="left" vertical="center"/>
    </xf>
    <xf numFmtId="0" fontId="37" fillId="9" borderId="4" xfId="0" applyFont="1" applyFill="1" applyBorder="1"/>
    <xf numFmtId="0" fontId="39" fillId="9" borderId="1" xfId="0" applyFont="1" applyFill="1" applyBorder="1" applyAlignment="1">
      <alignment vertical="center" wrapText="1"/>
    </xf>
    <xf numFmtId="0" fontId="41" fillId="9" borderId="1" xfId="0" applyFont="1" applyFill="1" applyBorder="1" applyAlignment="1">
      <alignment vertical="center" wrapText="1"/>
    </xf>
    <xf numFmtId="0" fontId="35" fillId="0" borderId="6" xfId="0" applyFont="1" applyBorder="1" applyAlignment="1">
      <alignment horizontal="left" vertical="center"/>
    </xf>
    <xf numFmtId="0" fontId="37" fillId="9" borderId="5" xfId="0" applyFont="1" applyFill="1" applyBorder="1" applyAlignment="1">
      <alignment vertical="center"/>
    </xf>
    <xf numFmtId="0" fontId="35" fillId="0" borderId="2" xfId="0" applyFont="1" applyBorder="1" applyAlignment="1">
      <alignment horizontal="left" vertical="center"/>
    </xf>
    <xf numFmtId="0" fontId="35" fillId="0" borderId="3" xfId="0" applyFont="1" applyBorder="1" applyAlignment="1">
      <alignment horizontal="left" vertical="center"/>
    </xf>
    <xf numFmtId="0" fontId="4" fillId="41" borderId="137" xfId="0" applyFont="1" applyFill="1" applyBorder="1" applyAlignment="1">
      <alignment horizontal="left" vertical="center" wrapText="1"/>
    </xf>
    <xf numFmtId="0" fontId="4" fillId="41" borderId="154" xfId="0" applyFont="1" applyFill="1" applyBorder="1" applyAlignment="1">
      <alignment horizontal="left" vertical="center" wrapText="1"/>
    </xf>
    <xf numFmtId="0" fontId="4" fillId="41" borderId="3" xfId="0" applyFont="1" applyFill="1" applyBorder="1" applyAlignment="1">
      <alignment horizontal="left" vertical="center" wrapText="1"/>
    </xf>
    <xf numFmtId="0" fontId="37" fillId="9" borderId="150" xfId="0" applyFont="1" applyFill="1" applyBorder="1"/>
    <xf numFmtId="0" fontId="3" fillId="9" borderId="10" xfId="0" applyFont="1" applyFill="1" applyBorder="1" applyAlignment="1">
      <alignment horizontal="left" vertical="center" wrapText="1"/>
    </xf>
    <xf numFmtId="0" fontId="35" fillId="0" borderId="6" xfId="0" applyFont="1" applyBorder="1" applyAlignment="1">
      <alignment vertical="center"/>
    </xf>
    <xf numFmtId="0" fontId="37" fillId="0" borderId="2" xfId="0" applyFont="1" applyBorder="1" applyAlignment="1">
      <alignment vertical="center"/>
    </xf>
    <xf numFmtId="0" fontId="37" fillId="0" borderId="3" xfId="0" applyFont="1" applyBorder="1" applyAlignment="1">
      <alignment vertical="center"/>
    </xf>
    <xf numFmtId="0" fontId="3" fillId="8" borderId="138" xfId="0" applyFont="1" applyFill="1" applyBorder="1" applyAlignment="1">
      <alignment horizontal="left"/>
    </xf>
    <xf numFmtId="0" fontId="3" fillId="8" borderId="139" xfId="0" applyFont="1" applyFill="1" applyBorder="1" applyAlignment="1">
      <alignment horizontal="left"/>
    </xf>
    <xf numFmtId="0" fontId="35" fillId="0" borderId="2" xfId="0" applyFont="1" applyBorder="1" applyAlignment="1">
      <alignment vertical="center"/>
    </xf>
    <xf numFmtId="0" fontId="35" fillId="0" borderId="3" xfId="0" applyFont="1" applyBorder="1" applyAlignment="1">
      <alignment vertical="center"/>
    </xf>
    <xf numFmtId="0" fontId="39" fillId="9" borderId="10" xfId="0" applyFont="1" applyFill="1" applyBorder="1" applyAlignment="1">
      <alignment vertical="center" wrapText="1"/>
    </xf>
    <xf numFmtId="0" fontId="41" fillId="9" borderId="9" xfId="0" applyFont="1" applyFill="1" applyBorder="1" applyAlignment="1">
      <alignment vertical="center" wrapText="1"/>
    </xf>
    <xf numFmtId="0" fontId="41" fillId="9" borderId="8" xfId="0" applyFont="1" applyFill="1" applyBorder="1" applyAlignment="1">
      <alignment vertical="center" wrapText="1"/>
    </xf>
    <xf numFmtId="0" fontId="11" fillId="0" borderId="37" xfId="0" applyFont="1" applyBorder="1" applyAlignment="1">
      <alignment horizontal="center" vertical="center" wrapText="1"/>
    </xf>
    <xf numFmtId="0" fontId="36" fillId="0" borderId="43" xfId="0" applyFont="1" applyBorder="1" applyAlignment="1">
      <alignment horizontal="center" vertical="center" wrapText="1"/>
    </xf>
    <xf numFmtId="0" fontId="37" fillId="0" borderId="38" xfId="0" applyFont="1" applyBorder="1"/>
    <xf numFmtId="0" fontId="36" fillId="0" borderId="39" xfId="0" applyFont="1" applyBorder="1" applyAlignment="1">
      <alignment horizontal="center" vertical="center" wrapText="1"/>
    </xf>
    <xf numFmtId="0" fontId="36" fillId="0" borderId="0" xfId="0" applyFont="1" applyAlignment="1">
      <alignment horizontal="center" vertical="center" wrapText="1"/>
    </xf>
    <xf numFmtId="0" fontId="37" fillId="0" borderId="40" xfId="0" applyFont="1" applyBorder="1"/>
    <xf numFmtId="0" fontId="36" fillId="0" borderId="41" xfId="0" applyFont="1" applyBorder="1" applyAlignment="1">
      <alignment horizontal="center" vertical="center" wrapText="1"/>
    </xf>
    <xf numFmtId="0" fontId="36" fillId="0" borderId="44" xfId="0" applyFont="1" applyBorder="1" applyAlignment="1">
      <alignment horizontal="center" vertical="center" wrapText="1"/>
    </xf>
    <xf numFmtId="0" fontId="37" fillId="0" borderId="42" xfId="0" applyFont="1" applyBorder="1"/>
    <xf numFmtId="2" fontId="52" fillId="38" borderId="6" xfId="0" applyNumberFormat="1" applyFont="1" applyFill="1" applyBorder="1" applyAlignment="1">
      <alignment horizontal="center" vertical="center" wrapText="1"/>
    </xf>
    <xf numFmtId="0" fontId="117" fillId="38" borderId="2" xfId="0" applyFont="1" applyFill="1" applyBorder="1" applyAlignment="1">
      <alignment vertical="center" wrapText="1"/>
    </xf>
    <xf numFmtId="0" fontId="117" fillId="38" borderId="3" xfId="0" applyFont="1" applyFill="1" applyBorder="1" applyAlignment="1">
      <alignment vertical="center" wrapText="1"/>
    </xf>
    <xf numFmtId="0" fontId="35" fillId="12" borderId="7" xfId="0" applyFont="1" applyFill="1" applyBorder="1"/>
    <xf numFmtId="0" fontId="37" fillId="12" borderId="4" xfId="0" applyFont="1" applyFill="1" applyBorder="1"/>
    <xf numFmtId="0" fontId="37" fillId="12" borderId="135" xfId="0" applyFont="1" applyFill="1" applyBorder="1"/>
    <xf numFmtId="0" fontId="37" fillId="12" borderId="6" xfId="0" applyFont="1" applyFill="1" applyBorder="1"/>
    <xf numFmtId="0" fontId="35" fillId="9" borderId="7" xfId="0" applyFont="1" applyFill="1" applyBorder="1"/>
    <xf numFmtId="0" fontId="39" fillId="9" borderId="1" xfId="0" applyFont="1" applyFill="1" applyBorder="1" applyAlignment="1">
      <alignment horizontal="left" vertical="center"/>
    </xf>
    <xf numFmtId="0" fontId="37" fillId="9" borderId="1" xfId="0" applyFont="1" applyFill="1" applyBorder="1" applyAlignment="1">
      <alignment horizontal="left" vertical="center"/>
    </xf>
    <xf numFmtId="0" fontId="37" fillId="0" borderId="4" xfId="0" applyFont="1" applyBorder="1" applyAlignment="1">
      <alignment horizontal="left" vertical="center" wrapText="1"/>
    </xf>
    <xf numFmtId="0" fontId="39" fillId="9" borderId="10" xfId="0" applyFont="1" applyFill="1" applyBorder="1" applyAlignment="1">
      <alignment vertical="center"/>
    </xf>
    <xf numFmtId="0" fontId="39" fillId="0" borderId="9" xfId="0" applyFont="1" applyBorder="1" applyAlignment="1">
      <alignment vertical="center"/>
    </xf>
    <xf numFmtId="0" fontId="39" fillId="0" borderId="8" xfId="0" applyFont="1" applyBorder="1" applyAlignment="1">
      <alignment vertical="center"/>
    </xf>
    <xf numFmtId="0" fontId="39" fillId="9" borderId="9" xfId="0" applyFont="1" applyFill="1" applyBorder="1" applyAlignment="1">
      <alignment vertical="center" wrapText="1"/>
    </xf>
    <xf numFmtId="0" fontId="35" fillId="15" borderId="11" xfId="0" applyFont="1" applyFill="1" applyBorder="1"/>
    <xf numFmtId="0" fontId="37" fillId="15" borderId="4" xfId="0" applyFont="1" applyFill="1" applyBorder="1"/>
    <xf numFmtId="0" fontId="37" fillId="15" borderId="135" xfId="0" applyFont="1" applyFill="1" applyBorder="1"/>
    <xf numFmtId="0" fontId="37" fillId="15" borderId="6" xfId="0" applyFont="1" applyFill="1" applyBorder="1"/>
    <xf numFmtId="0" fontId="48" fillId="2" borderId="10" xfId="0" applyFont="1" applyFill="1" applyBorder="1" applyAlignment="1">
      <alignment horizontal="left" vertical="center" wrapText="1"/>
    </xf>
    <xf numFmtId="0" fontId="48" fillId="2" borderId="9" xfId="0" applyFont="1" applyFill="1" applyBorder="1" applyAlignment="1">
      <alignment horizontal="left" vertical="center" wrapText="1"/>
    </xf>
    <xf numFmtId="0" fontId="4" fillId="0" borderId="137" xfId="0" applyFont="1" applyBorder="1" applyAlignment="1">
      <alignment horizontal="left" vertical="center" wrapText="1"/>
    </xf>
    <xf numFmtId="0" fontId="4" fillId="0" borderId="138" xfId="0" applyFont="1" applyBorder="1" applyAlignment="1">
      <alignment horizontal="left" vertical="center" wrapText="1"/>
    </xf>
    <xf numFmtId="0" fontId="4" fillId="0" borderId="139" xfId="0" applyFont="1" applyBorder="1" applyAlignment="1">
      <alignment horizontal="left" vertical="center" wrapText="1"/>
    </xf>
    <xf numFmtId="0" fontId="3" fillId="0" borderId="6" xfId="0" applyFont="1" applyBorder="1" applyAlignment="1">
      <alignment horizontal="left" vertical="center" wrapText="1"/>
    </xf>
    <xf numFmtId="0" fontId="46" fillId="14" borderId="6" xfId="0" applyFont="1" applyFill="1" applyBorder="1" applyAlignment="1">
      <alignment horizontal="center" vertical="center" wrapText="1"/>
    </xf>
    <xf numFmtId="0" fontId="47" fillId="14" borderId="2" xfId="0" applyFont="1" applyFill="1" applyBorder="1" applyAlignment="1">
      <alignment horizontal="center" vertical="center" wrapText="1"/>
    </xf>
    <xf numFmtId="0" fontId="47" fillId="14" borderId="3" xfId="0" applyFont="1" applyFill="1" applyBorder="1" applyAlignment="1">
      <alignment horizontal="center" vertical="center" wrapText="1"/>
    </xf>
    <xf numFmtId="0" fontId="48" fillId="15" borderId="10" xfId="0" applyFont="1" applyFill="1" applyBorder="1" applyAlignment="1">
      <alignment horizontal="left" vertical="center" wrapText="1"/>
    </xf>
    <xf numFmtId="0" fontId="48" fillId="15" borderId="9" xfId="0" applyFont="1" applyFill="1" applyBorder="1" applyAlignment="1">
      <alignment horizontal="left" vertical="center" wrapText="1"/>
    </xf>
    <xf numFmtId="0" fontId="37" fillId="15" borderId="9" xfId="0" applyFont="1" applyFill="1" applyBorder="1" applyAlignment="1">
      <alignment wrapText="1"/>
    </xf>
    <xf numFmtId="0" fontId="37" fillId="0" borderId="9" xfId="0" applyFont="1" applyBorder="1" applyAlignment="1">
      <alignment wrapText="1"/>
    </xf>
    <xf numFmtId="0" fontId="37" fillId="0" borderId="8" xfId="0" applyFont="1" applyBorder="1" applyAlignment="1">
      <alignment wrapText="1"/>
    </xf>
    <xf numFmtId="0" fontId="48" fillId="2" borderId="1" xfId="0" applyFont="1" applyFill="1" applyBorder="1" applyAlignment="1">
      <alignment horizontal="left" vertical="center" wrapText="1"/>
    </xf>
    <xf numFmtId="0" fontId="37" fillId="0" borderId="1" xfId="0" applyFont="1" applyBorder="1" applyAlignment="1">
      <alignment horizontal="left" vertical="center" wrapText="1"/>
    </xf>
    <xf numFmtId="0" fontId="39" fillId="0" borderId="6" xfId="0" applyFont="1" applyBorder="1" applyAlignment="1">
      <alignment vertical="center" wrapText="1"/>
    </xf>
    <xf numFmtId="0" fontId="35" fillId="0" borderId="154" xfId="0" applyFont="1" applyBorder="1" applyAlignment="1">
      <alignment vertical="center" wrapText="1"/>
    </xf>
    <xf numFmtId="0" fontId="37" fillId="9" borderId="1" xfId="0" applyFont="1" applyFill="1" applyBorder="1" applyAlignment="1">
      <alignment vertical="center" wrapText="1"/>
    </xf>
    <xf numFmtId="0" fontId="39" fillId="0" borderId="2" xfId="0" applyFont="1" applyBorder="1" applyAlignment="1">
      <alignment vertical="center" wrapText="1"/>
    </xf>
    <xf numFmtId="0" fontId="39" fillId="9" borderId="1" xfId="0" applyFont="1" applyFill="1" applyBorder="1" applyAlignment="1">
      <alignment horizontal="center" vertical="center"/>
    </xf>
    <xf numFmtId="0" fontId="39" fillId="9" borderId="150" xfId="0" applyFont="1" applyFill="1" applyBorder="1" applyAlignment="1">
      <alignment horizontal="center" vertical="center"/>
    </xf>
    <xf numFmtId="0" fontId="39" fillId="9" borderId="181" xfId="0" applyFont="1" applyFill="1" applyBorder="1" applyAlignment="1">
      <alignment horizontal="center" vertical="center"/>
    </xf>
    <xf numFmtId="0" fontId="4" fillId="41" borderId="154" xfId="0" applyFont="1" applyFill="1" applyBorder="1" applyAlignment="1">
      <alignment vertical="center" wrapText="1"/>
    </xf>
    <xf numFmtId="0" fontId="35" fillId="41" borderId="2" xfId="0" applyFont="1" applyFill="1" applyBorder="1" applyAlignment="1">
      <alignment vertical="center" wrapText="1"/>
    </xf>
    <xf numFmtId="0" fontId="35" fillId="41" borderId="3" xfId="0" applyFont="1" applyFill="1" applyBorder="1" applyAlignment="1">
      <alignment vertical="center" wrapText="1"/>
    </xf>
    <xf numFmtId="0" fontId="35" fillId="7" borderId="10" xfId="0" applyFont="1" applyFill="1" applyBorder="1" applyAlignment="1">
      <alignment horizontal="center" vertical="center" wrapText="1"/>
    </xf>
    <xf numFmtId="0" fontId="35" fillId="8" borderId="4" xfId="0" applyFont="1" applyFill="1" applyBorder="1" applyAlignment="1">
      <alignment horizontal="center" vertical="center" textRotation="90" wrapText="1"/>
    </xf>
    <xf numFmtId="0" fontId="37" fillId="8" borderId="4" xfId="0" applyFont="1" applyFill="1" applyBorder="1" applyAlignment="1">
      <alignment horizontal="center" vertical="center" textRotation="90" wrapText="1"/>
    </xf>
    <xf numFmtId="0" fontId="37" fillId="14" borderId="1" xfId="0" applyFont="1" applyFill="1" applyBorder="1" applyAlignment="1">
      <alignment horizontal="center" vertical="center" wrapText="1"/>
    </xf>
    <xf numFmtId="0" fontId="35" fillId="14" borderId="7" xfId="0" applyFont="1" applyFill="1" applyBorder="1"/>
    <xf numFmtId="0" fontId="37" fillId="14" borderId="4" xfId="0" applyFont="1" applyFill="1" applyBorder="1"/>
    <xf numFmtId="0" fontId="37" fillId="14" borderId="6" xfId="0" applyFont="1" applyFill="1" applyBorder="1"/>
    <xf numFmtId="0" fontId="35" fillId="0" borderId="4" xfId="0" applyFont="1" applyBorder="1" applyAlignment="1">
      <alignment horizontal="center" vertical="center" textRotation="90" wrapText="1"/>
    </xf>
    <xf numFmtId="0" fontId="39" fillId="14" borderId="3" xfId="0" applyFont="1" applyFill="1" applyBorder="1" applyAlignment="1">
      <alignment horizontal="center" vertical="center" wrapText="1"/>
    </xf>
    <xf numFmtId="0" fontId="41" fillId="14" borderId="4" xfId="0" applyFont="1" applyFill="1" applyBorder="1" applyAlignment="1">
      <alignment horizontal="center" vertical="center" wrapText="1"/>
    </xf>
    <xf numFmtId="0" fontId="37" fillId="0" borderId="11" xfId="0" applyFont="1" applyBorder="1"/>
    <xf numFmtId="0" fontId="3" fillId="9" borderId="137" xfId="0" applyFont="1" applyFill="1" applyBorder="1" applyAlignment="1">
      <alignment horizontal="left" vertical="center" wrapText="1"/>
    </xf>
    <xf numFmtId="0" fontId="3" fillId="9" borderId="138" xfId="0" applyFont="1" applyFill="1" applyBorder="1" applyAlignment="1">
      <alignment horizontal="left" vertical="center" wrapText="1"/>
    </xf>
    <xf numFmtId="0" fontId="3" fillId="9" borderId="139" xfId="0" applyFont="1" applyFill="1" applyBorder="1" applyAlignment="1">
      <alignment horizontal="left" vertical="center" wrapText="1"/>
    </xf>
    <xf numFmtId="0" fontId="39" fillId="16" borderId="5" xfId="0" applyFont="1" applyFill="1" applyBorder="1"/>
    <xf numFmtId="0" fontId="37" fillId="9" borderId="11" xfId="0" applyFont="1" applyFill="1" applyBorder="1"/>
    <xf numFmtId="0" fontId="3" fillId="0" borderId="6" xfId="0" applyFont="1" applyBorder="1" applyAlignment="1">
      <alignment vertical="center" wrapText="1"/>
    </xf>
    <xf numFmtId="0" fontId="12" fillId="0" borderId="2" xfId="0" applyFont="1" applyBorder="1" applyAlignment="1">
      <alignment vertical="center" wrapText="1"/>
    </xf>
    <xf numFmtId="0" fontId="12" fillId="0" borderId="3" xfId="0" applyFont="1" applyBorder="1" applyAlignment="1">
      <alignment vertical="center" wrapText="1"/>
    </xf>
    <xf numFmtId="0" fontId="35" fillId="20" borderId="46" xfId="0" applyFont="1" applyFill="1" applyBorder="1" applyAlignment="1">
      <alignment horizontal="center" vertical="center"/>
    </xf>
    <xf numFmtId="0" fontId="35" fillId="20" borderId="146" xfId="0" applyFont="1" applyFill="1" applyBorder="1" applyAlignment="1">
      <alignment horizontal="center" vertical="center"/>
    </xf>
    <xf numFmtId="0" fontId="35" fillId="20" borderId="141" xfId="0" applyFont="1" applyFill="1" applyBorder="1" applyAlignment="1">
      <alignment horizontal="center" vertical="center"/>
    </xf>
    <xf numFmtId="0" fontId="3" fillId="12" borderId="6" xfId="0" applyFont="1" applyFill="1" applyBorder="1" applyAlignment="1">
      <alignment horizontal="center" vertical="center" wrapText="1"/>
    </xf>
    <xf numFmtId="0" fontId="41" fillId="12" borderId="2" xfId="0" applyFont="1" applyFill="1" applyBorder="1" applyAlignment="1">
      <alignment horizontal="center" vertical="center" wrapText="1"/>
    </xf>
    <xf numFmtId="0" fontId="20" fillId="2" borderId="138" xfId="0" applyFont="1" applyFill="1" applyBorder="1" applyAlignment="1">
      <alignment horizontal="left" vertical="center" wrapText="1"/>
    </xf>
    <xf numFmtId="0" fontId="35" fillId="0" borderId="139" xfId="0" applyFont="1" applyBorder="1" applyAlignment="1">
      <alignment horizontal="left" vertical="center" wrapText="1"/>
    </xf>
    <xf numFmtId="2" fontId="3" fillId="14" borderId="137" xfId="0" applyNumberFormat="1" applyFont="1" applyFill="1" applyBorder="1" applyAlignment="1">
      <alignment horizontal="left" vertical="center" wrapText="1"/>
    </xf>
    <xf numFmtId="2" fontId="39" fillId="14" borderId="138" xfId="0" applyNumberFormat="1" applyFont="1" applyFill="1" applyBorder="1" applyAlignment="1">
      <alignment horizontal="left" vertical="center" wrapText="1"/>
    </xf>
    <xf numFmtId="2" fontId="39" fillId="14" borderId="139" xfId="0" applyNumberFormat="1" applyFont="1" applyFill="1" applyBorder="1" applyAlignment="1">
      <alignment horizontal="left" vertical="center" wrapText="1"/>
    </xf>
    <xf numFmtId="0" fontId="39" fillId="9" borderId="2" xfId="0" applyFont="1" applyFill="1" applyBorder="1" applyAlignment="1">
      <alignment horizontal="center" vertical="center" wrapText="1"/>
    </xf>
    <xf numFmtId="0" fontId="39" fillId="9" borderId="3" xfId="0" applyFont="1" applyFill="1" applyBorder="1" applyAlignment="1">
      <alignment horizontal="center" vertical="center" wrapText="1"/>
    </xf>
    <xf numFmtId="0" fontId="53" fillId="0" borderId="4" xfId="0" applyFont="1" applyBorder="1" applyAlignment="1">
      <alignment horizontal="center" vertical="center" textRotation="90" wrapText="1"/>
    </xf>
    <xf numFmtId="0" fontId="37" fillId="9" borderId="135" xfId="0" applyFont="1" applyFill="1" applyBorder="1"/>
    <xf numFmtId="0" fontId="48" fillId="9" borderId="6" xfId="0" applyFont="1" applyFill="1" applyBorder="1" applyAlignment="1">
      <alignment horizontal="center" vertical="center" wrapText="1"/>
    </xf>
    <xf numFmtId="0" fontId="48" fillId="9" borderId="2" xfId="0" applyFont="1" applyFill="1" applyBorder="1" applyAlignment="1">
      <alignment horizontal="center" vertical="center" wrapText="1"/>
    </xf>
    <xf numFmtId="0" fontId="37" fillId="0" borderId="3" xfId="0" applyFont="1" applyBorder="1" applyAlignment="1">
      <alignment horizontal="center" vertical="center" wrapText="1"/>
    </xf>
    <xf numFmtId="3" fontId="39" fillId="2" borderId="6" xfId="1" applyNumberFormat="1" applyFont="1" applyFill="1" applyBorder="1" applyAlignment="1">
      <alignment horizontal="center" vertical="center" wrapText="1"/>
    </xf>
    <xf numFmtId="0" fontId="39" fillId="16" borderId="10" xfId="0" applyFont="1" applyFill="1" applyBorder="1" applyAlignment="1">
      <alignment vertical="center" wrapText="1"/>
    </xf>
    <xf numFmtId="0" fontId="37" fillId="16" borderId="9" xfId="0" applyFont="1" applyFill="1" applyBorder="1" applyAlignment="1">
      <alignment vertical="center" wrapText="1"/>
    </xf>
    <xf numFmtId="0" fontId="37" fillId="16" borderId="8" xfId="0" applyFont="1" applyFill="1" applyBorder="1" applyAlignment="1">
      <alignment vertical="center" wrapText="1"/>
    </xf>
    <xf numFmtId="0" fontId="37" fillId="0" borderId="5" xfId="0" applyFont="1" applyBorder="1" applyAlignment="1">
      <alignment vertical="center"/>
    </xf>
    <xf numFmtId="0" fontId="37" fillId="0" borderId="7" xfId="0" applyFont="1" applyBorder="1" applyAlignment="1">
      <alignment vertical="center"/>
    </xf>
    <xf numFmtId="0" fontId="37" fillId="9" borderId="9" xfId="0" applyFont="1" applyFill="1" applyBorder="1" applyAlignment="1">
      <alignment vertical="center" wrapText="1"/>
    </xf>
    <xf numFmtId="0" fontId="37" fillId="0" borderId="1" xfId="0" applyFont="1" applyBorder="1" applyAlignment="1">
      <alignment vertical="center" wrapText="1"/>
    </xf>
    <xf numFmtId="0" fontId="35" fillId="9" borderId="7" xfId="0" applyFont="1" applyFill="1" applyBorder="1" applyAlignment="1">
      <alignment vertical="center"/>
    </xf>
    <xf numFmtId="0" fontId="37" fillId="9" borderId="4" xfId="0" applyFont="1" applyFill="1" applyBorder="1" applyAlignment="1">
      <alignment vertical="center"/>
    </xf>
    <xf numFmtId="0" fontId="37" fillId="9" borderId="135" xfId="0" applyFont="1" applyFill="1" applyBorder="1" applyAlignment="1">
      <alignment vertical="center"/>
    </xf>
    <xf numFmtId="0" fontId="39" fillId="0" borderId="4" xfId="0" applyFont="1" applyBorder="1" applyAlignment="1">
      <alignment vertical="center" wrapText="1"/>
    </xf>
    <xf numFmtId="0" fontId="55" fillId="0" borderId="4" xfId="0" applyFont="1" applyBorder="1" applyAlignment="1">
      <alignment vertical="center"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0" xfId="0" applyFont="1" applyAlignment="1">
      <alignment horizontal="center" vertical="center" wrapText="1"/>
    </xf>
    <xf numFmtId="0" fontId="3" fillId="0" borderId="13" xfId="0" applyFont="1" applyBorder="1" applyAlignment="1">
      <alignment horizontal="center" vertical="center" wrapText="1"/>
    </xf>
    <xf numFmtId="0" fontId="4" fillId="2" borderId="6" xfId="0" applyFont="1" applyFill="1" applyBorder="1" applyAlignment="1">
      <alignmen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44" fillId="0" borderId="135" xfId="0" applyFont="1" applyBorder="1" applyAlignment="1">
      <alignment horizontal="center" vertical="center" textRotation="90" wrapText="1"/>
    </xf>
    <xf numFmtId="0" fontId="3" fillId="12" borderId="4" xfId="0" applyFont="1" applyFill="1" applyBorder="1" applyAlignment="1">
      <alignment horizontal="left" vertical="center" wrapText="1"/>
    </xf>
    <xf numFmtId="0" fontId="39" fillId="12" borderId="4" xfId="0" applyFont="1" applyFill="1" applyBorder="1" applyAlignment="1">
      <alignment horizontal="left" vertical="center" wrapText="1"/>
    </xf>
    <xf numFmtId="0" fontId="37" fillId="12" borderId="4" xfId="0" applyFont="1" applyFill="1" applyBorder="1" applyAlignment="1">
      <alignment wrapText="1"/>
    </xf>
    <xf numFmtId="0" fontId="35" fillId="0" borderId="9" xfId="0" applyFont="1" applyBorder="1" applyAlignment="1">
      <alignment horizontal="left" vertical="center" wrapText="1"/>
    </xf>
    <xf numFmtId="0" fontId="35" fillId="0" borderId="0" xfId="0" applyFont="1" applyAlignment="1">
      <alignment horizontal="left" vertical="center" wrapText="1"/>
    </xf>
    <xf numFmtId="0" fontId="35" fillId="0" borderId="45" xfId="0" applyFont="1" applyBorder="1" applyAlignment="1">
      <alignment horizontal="left" vertical="center" wrapText="1"/>
    </xf>
    <xf numFmtId="0" fontId="39" fillId="15" borderId="2" xfId="0" applyFont="1" applyFill="1" applyBorder="1" applyAlignment="1">
      <alignment horizontal="center" vertical="center" wrapText="1"/>
    </xf>
    <xf numFmtId="0" fontId="37" fillId="15" borderId="2" xfId="0" applyFont="1" applyFill="1" applyBorder="1" applyAlignment="1">
      <alignment horizontal="center" vertical="center" wrapText="1"/>
    </xf>
    <xf numFmtId="0" fontId="39" fillId="12" borderId="4" xfId="0" applyFont="1" applyFill="1" applyBorder="1" applyAlignment="1">
      <alignment horizontal="center" vertical="center" wrapText="1"/>
    </xf>
    <xf numFmtId="0" fontId="41" fillId="12" borderId="4" xfId="0" applyFont="1" applyFill="1" applyBorder="1" applyAlignment="1">
      <alignment horizontal="center" vertical="center" wrapText="1"/>
    </xf>
    <xf numFmtId="0" fontId="4" fillId="0" borderId="4" xfId="0" applyFont="1" applyBorder="1" applyAlignment="1">
      <alignment vertical="center" wrapText="1"/>
    </xf>
    <xf numFmtId="0" fontId="37" fillId="9" borderId="2" xfId="0" applyFont="1" applyFill="1" applyBorder="1" applyAlignment="1">
      <alignment vertical="center" wrapText="1"/>
    </xf>
    <xf numFmtId="0" fontId="4" fillId="0" borderId="4" xfId="0" applyFont="1" applyBorder="1" applyAlignment="1">
      <alignment horizontal="center" vertical="center" wrapText="1"/>
    </xf>
    <xf numFmtId="0" fontId="4" fillId="0" borderId="135" xfId="0" applyFont="1" applyBorder="1" applyAlignment="1">
      <alignment horizontal="center" vertical="center" wrapText="1"/>
    </xf>
    <xf numFmtId="0" fontId="35" fillId="0" borderId="135" xfId="0" applyFont="1" applyBorder="1" applyAlignment="1">
      <alignment horizontal="center" vertical="center" wrapText="1"/>
    </xf>
    <xf numFmtId="0" fontId="39" fillId="9" borderId="4" xfId="0" applyFont="1" applyFill="1" applyBorder="1" applyAlignment="1">
      <alignment vertical="center" wrapText="1"/>
    </xf>
    <xf numFmtId="0" fontId="39" fillId="13" borderId="10" xfId="0" applyFont="1" applyFill="1" applyBorder="1" applyAlignment="1">
      <alignment horizontal="center" vertical="center" wrapText="1"/>
    </xf>
    <xf numFmtId="0" fontId="41" fillId="13" borderId="9" xfId="0" applyFont="1" applyFill="1" applyBorder="1" applyAlignment="1">
      <alignment horizontal="center" vertical="center" wrapText="1"/>
    </xf>
    <xf numFmtId="0" fontId="37" fillId="13" borderId="7" xfId="0" applyFont="1" applyFill="1" applyBorder="1"/>
    <xf numFmtId="0" fontId="4" fillId="8" borderId="4" xfId="0" applyFont="1" applyFill="1" applyBorder="1" applyAlignment="1">
      <alignment vertical="center" wrapText="1"/>
    </xf>
    <xf numFmtId="0" fontId="35" fillId="8" borderId="4" xfId="0" applyFont="1" applyFill="1" applyBorder="1" applyAlignment="1">
      <alignment vertical="center" wrapText="1"/>
    </xf>
    <xf numFmtId="0" fontId="35" fillId="11" borderId="4" xfId="0" applyFont="1" applyFill="1" applyBorder="1" applyAlignment="1">
      <alignment horizontal="center" vertical="center" textRotation="90" wrapText="1"/>
    </xf>
    <xf numFmtId="0" fontId="37" fillId="11" borderId="4" xfId="0" applyFont="1" applyFill="1" applyBorder="1" applyAlignment="1">
      <alignment horizontal="center" vertical="center" textRotation="90" wrapText="1"/>
    </xf>
    <xf numFmtId="0" fontId="4" fillId="8" borderId="6" xfId="0" applyFont="1" applyFill="1" applyBorder="1" applyAlignment="1">
      <alignment vertical="center" wrapText="1"/>
    </xf>
    <xf numFmtId="0" fontId="37" fillId="8" borderId="2" xfId="0" applyFont="1" applyFill="1" applyBorder="1" applyAlignment="1">
      <alignment vertical="center" wrapText="1"/>
    </xf>
    <xf numFmtId="0" fontId="37" fillId="8" borderId="3" xfId="0" applyFont="1" applyFill="1" applyBorder="1" applyAlignment="1">
      <alignment vertical="center" wrapText="1"/>
    </xf>
    <xf numFmtId="0" fontId="35" fillId="15" borderId="140" xfId="0" applyFont="1" applyFill="1" applyBorder="1" applyAlignment="1">
      <alignment horizontal="center" vertical="center" textRotation="90" wrapText="1"/>
    </xf>
    <xf numFmtId="0" fontId="35" fillId="15" borderId="142" xfId="0" applyFont="1" applyFill="1" applyBorder="1" applyAlignment="1">
      <alignment horizontal="center" vertical="center" textRotation="90" wrapText="1"/>
    </xf>
    <xf numFmtId="0" fontId="35" fillId="15" borderId="46" xfId="0" applyFont="1" applyFill="1" applyBorder="1" applyAlignment="1">
      <alignment horizontal="center" vertical="center" textRotation="90" wrapText="1"/>
    </xf>
    <xf numFmtId="0" fontId="35" fillId="15" borderId="13" xfId="0" applyFont="1" applyFill="1" applyBorder="1" applyAlignment="1">
      <alignment horizontal="center" vertical="center" textRotation="90" wrapText="1"/>
    </xf>
    <xf numFmtId="0" fontId="35" fillId="15" borderId="141" xfId="0" applyFont="1" applyFill="1" applyBorder="1" applyAlignment="1">
      <alignment horizontal="center" vertical="center" textRotation="90" wrapText="1"/>
    </xf>
    <xf numFmtId="0" fontId="35" fillId="15" borderId="145" xfId="0" applyFont="1" applyFill="1" applyBorder="1" applyAlignment="1">
      <alignment horizontal="center" vertical="center" textRotation="90" wrapText="1"/>
    </xf>
    <xf numFmtId="0" fontId="4" fillId="0" borderId="140" xfId="0" applyFont="1" applyBorder="1" applyAlignment="1">
      <alignment horizontal="center" vertical="center" wrapText="1"/>
    </xf>
    <xf numFmtId="0" fontId="35" fillId="0" borderId="143" xfId="0" applyFont="1" applyBorder="1" applyAlignment="1">
      <alignment horizontal="center" vertical="center" wrapText="1"/>
    </xf>
    <xf numFmtId="0" fontId="35" fillId="0" borderId="142" xfId="0" applyFont="1" applyBorder="1" applyAlignment="1">
      <alignment horizontal="center" vertical="center" wrapText="1"/>
    </xf>
    <xf numFmtId="0" fontId="35" fillId="0" borderId="46" xfId="0" applyFont="1" applyBorder="1" applyAlignment="1">
      <alignment horizontal="center" vertical="center" wrapText="1"/>
    </xf>
    <xf numFmtId="0" fontId="35" fillId="0" borderId="0" xfId="0" applyFont="1" applyAlignment="1">
      <alignment horizontal="center" vertical="center" wrapText="1"/>
    </xf>
    <xf numFmtId="0" fontId="35" fillId="0" borderId="13" xfId="0" applyFont="1" applyBorder="1" applyAlignment="1">
      <alignment horizontal="center" vertical="center" wrapText="1"/>
    </xf>
    <xf numFmtId="0" fontId="110" fillId="35" borderId="141" xfId="0" applyFont="1" applyFill="1" applyBorder="1" applyAlignment="1">
      <alignment horizontal="left" vertical="center" wrapText="1"/>
    </xf>
    <xf numFmtId="0" fontId="110" fillId="35" borderId="144" xfId="0" applyFont="1" applyFill="1" applyBorder="1" applyAlignment="1">
      <alignment horizontal="left" vertical="center" wrapText="1"/>
    </xf>
    <xf numFmtId="0" fontId="110" fillId="35" borderId="145" xfId="0" applyFont="1" applyFill="1" applyBorder="1" applyAlignment="1">
      <alignment horizontal="left" vertical="center" wrapText="1"/>
    </xf>
    <xf numFmtId="0" fontId="110" fillId="35" borderId="141" xfId="0" applyFont="1" applyFill="1" applyBorder="1" applyAlignment="1">
      <alignment horizontal="left" vertical="center"/>
    </xf>
    <xf numFmtId="0" fontId="110" fillId="35" borderId="144" xfId="0" applyFont="1" applyFill="1" applyBorder="1" applyAlignment="1">
      <alignment horizontal="left" vertical="center"/>
    </xf>
    <xf numFmtId="0" fontId="110" fillId="35" borderId="145" xfId="0" applyFont="1" applyFill="1" applyBorder="1" applyAlignment="1">
      <alignment horizontal="left" vertical="center"/>
    </xf>
    <xf numFmtId="3" fontId="35" fillId="0" borderId="6" xfId="1" applyNumberFormat="1" applyFont="1" applyBorder="1" applyAlignment="1">
      <alignment vertical="center" wrapText="1"/>
    </xf>
    <xf numFmtId="0" fontId="44" fillId="0" borderId="10" xfId="0" applyFont="1" applyBorder="1" applyAlignment="1">
      <alignment horizontal="center" vertical="center" textRotation="90" wrapText="1"/>
    </xf>
    <xf numFmtId="0" fontId="37" fillId="0" borderId="8" xfId="0" applyFont="1" applyBorder="1" applyAlignment="1">
      <alignment horizontal="center" vertical="center" textRotation="90" wrapText="1"/>
    </xf>
    <xf numFmtId="0" fontId="37" fillId="0" borderId="46" xfId="0" applyFont="1" applyBorder="1" applyAlignment="1">
      <alignment horizontal="center" vertical="center" textRotation="90" wrapText="1"/>
    </xf>
    <xf numFmtId="0" fontId="37" fillId="0" borderId="13" xfId="0" applyFont="1" applyBorder="1" applyAlignment="1">
      <alignment horizontal="center" vertical="center" textRotation="90" wrapText="1"/>
    </xf>
    <xf numFmtId="0" fontId="37" fillId="0" borderId="11" xfId="0" applyFont="1" applyBorder="1" applyAlignment="1">
      <alignment horizontal="center" vertical="center" textRotation="90" wrapText="1"/>
    </xf>
    <xf numFmtId="0" fontId="37" fillId="0" borderId="12" xfId="0" applyFont="1" applyBorder="1" applyAlignment="1">
      <alignment horizontal="center" vertical="center" textRotation="90" wrapText="1"/>
    </xf>
    <xf numFmtId="0" fontId="37" fillId="0" borderId="46" xfId="0" applyFont="1" applyBorder="1" applyAlignment="1">
      <alignment horizontal="left" vertical="center" wrapText="1"/>
    </xf>
    <xf numFmtId="0" fontId="37" fillId="0" borderId="0" xfId="0" applyFont="1" applyAlignment="1">
      <alignment horizontal="left" vertical="center" wrapText="1"/>
    </xf>
    <xf numFmtId="0" fontId="37" fillId="0" borderId="13" xfId="0" applyFont="1" applyBorder="1" applyAlignment="1">
      <alignment horizontal="left" vertical="center" wrapText="1"/>
    </xf>
    <xf numFmtId="0" fontId="63" fillId="7" borderId="4" xfId="0" applyFont="1" applyFill="1" applyBorder="1" applyAlignment="1">
      <alignment horizontal="center" vertical="center" wrapText="1"/>
    </xf>
    <xf numFmtId="0" fontId="67" fillId="0" borderId="4" xfId="0" applyFont="1" applyBorder="1" applyAlignment="1">
      <alignment horizontal="center" vertical="center" wrapText="1"/>
    </xf>
    <xf numFmtId="0" fontId="63" fillId="0" borderId="4" xfId="0" applyFont="1" applyBorder="1" applyAlignment="1">
      <alignment horizontal="center" vertical="center" wrapText="1"/>
    </xf>
    <xf numFmtId="0" fontId="52" fillId="38" borderId="4" xfId="0" applyFont="1" applyFill="1" applyBorder="1" applyAlignment="1">
      <alignment horizontal="center" vertical="center" wrapText="1"/>
    </xf>
    <xf numFmtId="0" fontId="117" fillId="38" borderId="4" xfId="0" applyFont="1" applyFill="1" applyBorder="1" applyAlignment="1">
      <alignment horizontal="center" vertical="center" wrapText="1"/>
    </xf>
    <xf numFmtId="0" fontId="90" fillId="38" borderId="4" xfId="0" applyFont="1" applyFill="1" applyBorder="1" applyAlignment="1">
      <alignment horizontal="center" vertical="center" wrapText="1"/>
    </xf>
    <xf numFmtId="0" fontId="59" fillId="0" borderId="6" xfId="0" applyFont="1" applyBorder="1" applyAlignment="1">
      <alignment horizontal="left" vertical="center" wrapText="1"/>
    </xf>
    <xf numFmtId="0" fontId="61" fillId="0" borderId="3" xfId="0" applyFont="1" applyBorder="1" applyAlignment="1">
      <alignment horizontal="left" vertical="center" wrapText="1"/>
    </xf>
    <xf numFmtId="0" fontId="67" fillId="0" borderId="0" xfId="0" applyFont="1" applyAlignment="1">
      <alignment horizontal="center" vertical="center" wrapText="1"/>
    </xf>
    <xf numFmtId="0" fontId="63" fillId="0" borderId="0" xfId="0" applyFont="1" applyAlignment="1">
      <alignment horizontal="center" vertical="center" wrapText="1"/>
    </xf>
    <xf numFmtId="0" fontId="52" fillId="38" borderId="1" xfId="0" applyFont="1" applyFill="1" applyBorder="1" applyAlignment="1">
      <alignment horizontal="center" vertical="center" wrapText="1"/>
    </xf>
    <xf numFmtId="0" fontId="52" fillId="38" borderId="150" xfId="0" applyFont="1" applyFill="1" applyBorder="1" applyAlignment="1">
      <alignment horizontal="center" vertical="center" wrapText="1"/>
    </xf>
    <xf numFmtId="0" fontId="52" fillId="38" borderId="181" xfId="0" applyFont="1" applyFill="1" applyBorder="1" applyAlignment="1">
      <alignment horizontal="center" vertical="center" wrapText="1"/>
    </xf>
    <xf numFmtId="0" fontId="90" fillId="38" borderId="7" xfId="0" applyFont="1" applyFill="1" applyBorder="1" applyAlignment="1">
      <alignment horizontal="center" vertical="center" wrapText="1"/>
    </xf>
    <xf numFmtId="0" fontId="90" fillId="38" borderId="5" xfId="0" applyFont="1" applyFill="1" applyBorder="1" applyAlignment="1">
      <alignment horizontal="center" vertical="center" wrapText="1"/>
    </xf>
    <xf numFmtId="0" fontId="63" fillId="0" borderId="46" xfId="0" applyFont="1" applyBorder="1" applyAlignment="1">
      <alignment horizontal="center" vertical="center" wrapText="1"/>
    </xf>
    <xf numFmtId="0" fontId="67" fillId="0" borderId="46" xfId="0" applyFont="1" applyBorder="1" applyAlignment="1">
      <alignment horizontal="center" vertical="center" wrapText="1"/>
    </xf>
    <xf numFmtId="0" fontId="117" fillId="38" borderId="7" xfId="0" applyFont="1" applyFill="1" applyBorder="1" applyAlignment="1">
      <alignment horizontal="center" vertical="center" wrapText="1"/>
    </xf>
    <xf numFmtId="0" fontId="52" fillId="38" borderId="6" xfId="0" applyFont="1" applyFill="1" applyBorder="1" applyAlignment="1">
      <alignment horizontal="center" vertical="center" wrapText="1"/>
    </xf>
    <xf numFmtId="0" fontId="90" fillId="38" borderId="3" xfId="0" applyFont="1" applyFill="1" applyBorder="1" applyAlignment="1">
      <alignment horizontal="center" vertical="center" wrapText="1"/>
    </xf>
    <xf numFmtId="0" fontId="63" fillId="14" borderId="4" xfId="0" applyFont="1" applyFill="1" applyBorder="1" applyAlignment="1">
      <alignment horizontal="center" vertical="center" wrapText="1"/>
    </xf>
    <xf numFmtId="0" fontId="61" fillId="14" borderId="4" xfId="0" applyFont="1" applyFill="1" applyBorder="1" applyAlignment="1">
      <alignment horizontal="center" vertical="center" wrapText="1"/>
    </xf>
    <xf numFmtId="0" fontId="67" fillId="14" borderId="4" xfId="0" applyFont="1" applyFill="1" applyBorder="1" applyAlignment="1">
      <alignment horizontal="center" vertical="center" wrapText="1"/>
    </xf>
    <xf numFmtId="0" fontId="90" fillId="38" borderId="2" xfId="0" applyFont="1" applyFill="1" applyBorder="1" applyAlignment="1">
      <alignment horizontal="center" vertical="center" wrapText="1"/>
    </xf>
    <xf numFmtId="0" fontId="52" fillId="38" borderId="10" xfId="0" applyFont="1" applyFill="1" applyBorder="1" applyAlignment="1">
      <alignment horizontal="center" vertical="center" wrapText="1"/>
    </xf>
    <xf numFmtId="0" fontId="90" fillId="38" borderId="8" xfId="0" applyFont="1" applyFill="1" applyBorder="1" applyAlignment="1">
      <alignment horizontal="center" vertical="center" wrapText="1"/>
    </xf>
    <xf numFmtId="0" fontId="90" fillId="38" borderId="46" xfId="0" applyFont="1" applyFill="1" applyBorder="1" applyAlignment="1">
      <alignment horizontal="center" vertical="center" wrapText="1"/>
    </xf>
    <xf numFmtId="0" fontId="90" fillId="38" borderId="13" xfId="0" applyFont="1" applyFill="1" applyBorder="1" applyAlignment="1">
      <alignment horizontal="center" vertical="center" wrapText="1"/>
    </xf>
    <xf numFmtId="0" fontId="90" fillId="38" borderId="11" xfId="0" applyFont="1" applyFill="1" applyBorder="1" applyAlignment="1">
      <alignment horizontal="center" vertical="center" wrapText="1"/>
    </xf>
    <xf numFmtId="0" fontId="90" fillId="38" borderId="12" xfId="0" applyFont="1" applyFill="1" applyBorder="1" applyAlignment="1">
      <alignment horizontal="center" vertical="center" wrapText="1"/>
    </xf>
    <xf numFmtId="0" fontId="117" fillId="38" borderId="2" xfId="0" applyFont="1" applyFill="1" applyBorder="1" applyAlignment="1">
      <alignment horizontal="center" vertical="center" wrapText="1"/>
    </xf>
    <xf numFmtId="0" fontId="59" fillId="12" borderId="10" xfId="0" applyFont="1" applyFill="1" applyBorder="1" applyAlignment="1">
      <alignment vertical="center" wrapText="1"/>
    </xf>
    <xf numFmtId="0" fontId="61" fillId="0" borderId="9" xfId="0" applyFont="1" applyBorder="1" applyAlignment="1">
      <alignment vertical="center" wrapText="1"/>
    </xf>
    <xf numFmtId="0" fontId="59" fillId="20" borderId="10" xfId="0" applyFont="1" applyFill="1" applyBorder="1" applyAlignment="1">
      <alignment vertical="center" wrapText="1"/>
    </xf>
    <xf numFmtId="0" fontId="59" fillId="0" borderId="4" xfId="0" applyFont="1" applyBorder="1" applyAlignment="1">
      <alignment horizontal="left" vertical="center" wrapText="1"/>
    </xf>
    <xf numFmtId="0" fontId="61" fillId="0" borderId="4" xfId="0" applyFont="1" applyBorder="1" applyAlignment="1">
      <alignment horizontal="left" vertical="center" wrapText="1"/>
    </xf>
    <xf numFmtId="0" fontId="60" fillId="0" borderId="37" xfId="0" applyFont="1" applyBorder="1" applyAlignment="1">
      <alignment horizontal="center" vertical="center" wrapText="1"/>
    </xf>
    <xf numFmtId="0" fontId="61" fillId="0" borderId="43" xfId="0" applyFont="1" applyBorder="1" applyAlignment="1">
      <alignment wrapText="1"/>
    </xf>
    <xf numFmtId="0" fontId="61" fillId="0" borderId="39" xfId="0" applyFont="1" applyBorder="1" applyAlignment="1">
      <alignment wrapText="1"/>
    </xf>
    <xf numFmtId="0" fontId="61" fillId="0" borderId="0" xfId="0" applyFont="1" applyAlignment="1">
      <alignment wrapText="1"/>
    </xf>
    <xf numFmtId="0" fontId="61" fillId="0" borderId="41" xfId="0" applyFont="1" applyBorder="1" applyAlignment="1">
      <alignment wrapText="1"/>
    </xf>
    <xf numFmtId="0" fontId="61" fillId="0" borderId="44" xfId="0" applyFont="1" applyBorder="1" applyAlignment="1">
      <alignment wrapText="1"/>
    </xf>
    <xf numFmtId="0" fontId="11" fillId="0" borderId="43" xfId="0" applyFont="1" applyBorder="1" applyAlignment="1">
      <alignment horizontal="center" vertical="center" wrapText="1"/>
    </xf>
    <xf numFmtId="0" fontId="0" fillId="0" borderId="43" xfId="0" applyBorder="1" applyAlignment="1">
      <alignment horizontal="center" vertical="center" wrapText="1"/>
    </xf>
    <xf numFmtId="0" fontId="0" fillId="0" borderId="43" xfId="0" applyBorder="1" applyAlignment="1">
      <alignment wrapText="1"/>
    </xf>
    <xf numFmtId="0" fontId="0" fillId="0" borderId="38" xfId="0" applyBorder="1" applyAlignment="1">
      <alignment wrapText="1"/>
    </xf>
    <xf numFmtId="0" fontId="0" fillId="0" borderId="39" xfId="0" applyBorder="1" applyAlignment="1">
      <alignment horizontal="center" vertical="center" wrapText="1"/>
    </xf>
    <xf numFmtId="0" fontId="0" fillId="0" borderId="0" xfId="0" applyAlignment="1">
      <alignment horizontal="center" vertical="center" wrapText="1"/>
    </xf>
    <xf numFmtId="0" fontId="0" fillId="0" borderId="0" xfId="0" applyAlignment="1">
      <alignment wrapText="1"/>
    </xf>
    <xf numFmtId="0" fontId="0" fillId="0" borderId="40" xfId="0" applyBorder="1" applyAlignment="1">
      <alignment wrapText="1"/>
    </xf>
    <xf numFmtId="0" fontId="0" fillId="0" borderId="41" xfId="0" applyBorder="1" applyAlignment="1">
      <alignment horizontal="center" vertical="center" wrapText="1"/>
    </xf>
    <xf numFmtId="0" fontId="0" fillId="0" borderId="44" xfId="0" applyBorder="1" applyAlignment="1">
      <alignment horizontal="center" vertical="center" wrapText="1"/>
    </xf>
    <xf numFmtId="0" fontId="0" fillId="0" borderId="44" xfId="0" applyBorder="1" applyAlignment="1">
      <alignment wrapText="1"/>
    </xf>
    <xf numFmtId="0" fontId="0" fillId="0" borderId="42" xfId="0" applyBorder="1" applyAlignment="1">
      <alignment wrapText="1"/>
    </xf>
    <xf numFmtId="0" fontId="90" fillId="38" borderId="55" xfId="0" applyFont="1" applyFill="1" applyBorder="1" applyAlignment="1">
      <alignment horizontal="center" vertical="center" wrapText="1"/>
    </xf>
    <xf numFmtId="0" fontId="90" fillId="38" borderId="48" xfId="0" applyFont="1" applyFill="1" applyBorder="1" applyAlignment="1">
      <alignment horizontal="center" vertical="center" wrapText="1"/>
    </xf>
    <xf numFmtId="0" fontId="90" fillId="38" borderId="67" xfId="0" applyFont="1" applyFill="1" applyBorder="1" applyAlignment="1">
      <alignment horizontal="center" vertical="center" wrapText="1"/>
    </xf>
    <xf numFmtId="0" fontId="90" fillId="38" borderId="43" xfId="0" applyFont="1" applyFill="1" applyBorder="1" applyAlignment="1">
      <alignment horizontal="center" vertical="center" wrapText="1"/>
    </xf>
    <xf numFmtId="0" fontId="90" fillId="38" borderId="0" xfId="0" applyFont="1" applyFill="1" applyAlignment="1">
      <alignment horizontal="center" vertical="center" wrapText="1"/>
    </xf>
    <xf numFmtId="0" fontId="90" fillId="38" borderId="44" xfId="0" applyFont="1" applyFill="1" applyBorder="1" applyAlignment="1">
      <alignment horizontal="center" vertical="center" wrapText="1"/>
    </xf>
    <xf numFmtId="0" fontId="90" fillId="38" borderId="59" xfId="0" applyFont="1" applyFill="1" applyBorder="1" applyAlignment="1">
      <alignment horizontal="center" vertical="center" wrapText="1"/>
    </xf>
    <xf numFmtId="0" fontId="90" fillId="38" borderId="54" xfId="0" applyFont="1" applyFill="1" applyBorder="1" applyAlignment="1">
      <alignment horizontal="center" vertical="center" wrapText="1"/>
    </xf>
    <xf numFmtId="0" fontId="90" fillId="38" borderId="58" xfId="0" applyFont="1" applyFill="1" applyBorder="1" applyAlignment="1">
      <alignment horizontal="center" vertical="center" wrapText="1"/>
    </xf>
    <xf numFmtId="0" fontId="14" fillId="0" borderId="37" xfId="0" applyFont="1" applyBorder="1" applyAlignment="1">
      <alignment horizontal="center" vertical="center" wrapText="1"/>
    </xf>
    <xf numFmtId="0" fontId="15" fillId="0" borderId="43" xfId="0" applyFont="1" applyBorder="1"/>
    <xf numFmtId="0" fontId="15" fillId="0" borderId="38" xfId="0" applyFont="1" applyBorder="1"/>
    <xf numFmtId="0" fontId="15" fillId="0" borderId="39" xfId="0" applyFont="1" applyBorder="1"/>
    <xf numFmtId="0" fontId="15" fillId="0" borderId="0" xfId="0" applyFont="1"/>
    <xf numFmtId="0" fontId="15" fillId="0" borderId="40" xfId="0" applyFont="1" applyBorder="1"/>
    <xf numFmtId="0" fontId="15" fillId="0" borderId="41" xfId="0" applyFont="1" applyBorder="1"/>
    <xf numFmtId="0" fontId="15" fillId="0" borderId="44" xfId="0" applyFont="1" applyBorder="1"/>
    <xf numFmtId="0" fontId="15" fillId="0" borderId="42" xfId="0" applyFont="1" applyBorder="1"/>
    <xf numFmtId="0" fontId="12" fillId="20" borderId="4" xfId="0" applyFont="1" applyFill="1" applyBorder="1" applyAlignment="1">
      <alignment horizontal="center" vertical="center" wrapText="1"/>
    </xf>
    <xf numFmtId="0" fontId="12" fillId="18" borderId="4" xfId="0" applyFont="1" applyFill="1" applyBorder="1" applyAlignment="1">
      <alignment horizontal="center" vertical="center" wrapText="1"/>
    </xf>
    <xf numFmtId="0" fontId="16"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6" fillId="17" borderId="7" xfId="0" applyFont="1" applyFill="1" applyBorder="1" applyAlignment="1">
      <alignment horizontal="center" vertical="center" wrapText="1"/>
    </xf>
    <xf numFmtId="0" fontId="16" fillId="17" borderId="10" xfId="0" applyFont="1" applyFill="1" applyBorder="1" applyAlignment="1">
      <alignment horizontal="center" vertical="center" wrapText="1"/>
    </xf>
    <xf numFmtId="0" fontId="16" fillId="17" borderId="8" xfId="0" applyFont="1" applyFill="1" applyBorder="1" applyAlignment="1">
      <alignment horizontal="center" vertical="center" wrapText="1"/>
    </xf>
    <xf numFmtId="0" fontId="16" fillId="17" borderId="46" xfId="0" applyFont="1" applyFill="1" applyBorder="1" applyAlignment="1">
      <alignment horizontal="center" vertical="center" wrapText="1"/>
    </xf>
    <xf numFmtId="0" fontId="16" fillId="17" borderId="13" xfId="0" applyFont="1" applyFill="1" applyBorder="1" applyAlignment="1">
      <alignment horizontal="center" vertical="center" wrapText="1"/>
    </xf>
    <xf numFmtId="0" fontId="16" fillId="17" borderId="11" xfId="0" applyFont="1" applyFill="1" applyBorder="1" applyAlignment="1">
      <alignment horizontal="center" vertical="center" wrapText="1"/>
    </xf>
    <xf numFmtId="0" fontId="16" fillId="17" borderId="12" xfId="0" applyFont="1" applyFill="1" applyBorder="1" applyAlignment="1">
      <alignment horizontal="center" vertical="center" wrapText="1"/>
    </xf>
    <xf numFmtId="0" fontId="15" fillId="19" borderId="5" xfId="0" applyFont="1" applyFill="1" applyBorder="1"/>
    <xf numFmtId="0" fontId="15" fillId="19" borderId="11" xfId="0" applyFont="1" applyFill="1" applyBorder="1"/>
    <xf numFmtId="0" fontId="15" fillId="3" borderId="5" xfId="0" applyFont="1" applyFill="1" applyBorder="1"/>
    <xf numFmtId="0" fontId="15" fillId="3" borderId="11" xfId="0" applyFont="1" applyFill="1" applyBorder="1"/>
    <xf numFmtId="0" fontId="15" fillId="17" borderId="5" xfId="0" applyFont="1" applyFill="1" applyBorder="1"/>
    <xf numFmtId="0" fontId="15" fillId="17" borderId="11" xfId="0" applyFont="1" applyFill="1" applyBorder="1"/>
    <xf numFmtId="0" fontId="17" fillId="19" borderId="10" xfId="0" applyFont="1" applyFill="1" applyBorder="1" applyAlignment="1">
      <alignment vertical="center"/>
    </xf>
    <xf numFmtId="0" fontId="17" fillId="19" borderId="8" xfId="0" applyFont="1" applyFill="1" applyBorder="1" applyAlignment="1">
      <alignment vertical="center"/>
    </xf>
    <xf numFmtId="0" fontId="17" fillId="0" borderId="6" xfId="0" applyFont="1" applyBorder="1" applyAlignment="1">
      <alignment vertical="center" wrapText="1"/>
    </xf>
    <xf numFmtId="0" fontId="17" fillId="0" borderId="3" xfId="0" applyFont="1" applyBorder="1" applyAlignment="1">
      <alignment vertical="center" wrapText="1"/>
    </xf>
    <xf numFmtId="0" fontId="17" fillId="3" borderId="10" xfId="0" applyFont="1" applyFill="1" applyBorder="1" applyAlignment="1">
      <alignment vertical="center"/>
    </xf>
    <xf numFmtId="0" fontId="17" fillId="0" borderId="8" xfId="0" applyFont="1" applyBorder="1" applyAlignment="1">
      <alignment vertical="center"/>
    </xf>
    <xf numFmtId="0" fontId="17" fillId="17" borderId="10" xfId="0" applyFont="1" applyFill="1" applyBorder="1" applyAlignment="1">
      <alignment vertical="center"/>
    </xf>
    <xf numFmtId="0" fontId="17" fillId="9" borderId="6" xfId="0" applyFont="1" applyFill="1" applyBorder="1" applyAlignment="1">
      <alignment vertical="center" wrapText="1"/>
    </xf>
    <xf numFmtId="0" fontId="17" fillId="9" borderId="3" xfId="0" applyFont="1" applyFill="1" applyBorder="1" applyAlignment="1">
      <alignment vertical="center" wrapText="1"/>
    </xf>
    <xf numFmtId="0" fontId="4" fillId="8" borderId="135" xfId="0" applyFont="1" applyFill="1" applyBorder="1" applyAlignment="1">
      <alignment horizontal="center" vertical="center" wrapText="1"/>
    </xf>
    <xf numFmtId="0" fontId="81" fillId="8" borderId="135" xfId="0" applyFont="1" applyFill="1" applyBorder="1" applyAlignment="1">
      <alignment horizontal="center" vertical="center" wrapText="1"/>
    </xf>
    <xf numFmtId="0" fontId="81" fillId="6" borderId="10" xfId="0" applyFont="1" applyFill="1" applyBorder="1" applyAlignment="1">
      <alignment vertical="center" wrapText="1"/>
    </xf>
    <xf numFmtId="0" fontId="83" fillId="0" borderId="9" xfId="0" applyFont="1" applyBorder="1" applyAlignment="1">
      <alignment vertical="center" wrapText="1"/>
    </xf>
    <xf numFmtId="0" fontId="83" fillId="0" borderId="8" xfId="0" applyFont="1" applyBorder="1" applyAlignment="1">
      <alignment vertical="center" wrapText="1"/>
    </xf>
    <xf numFmtId="0" fontId="86" fillId="9" borderId="10" xfId="0" applyFont="1" applyFill="1" applyBorder="1"/>
    <xf numFmtId="0" fontId="83" fillId="0" borderId="9" xfId="0" applyFont="1" applyBorder="1"/>
    <xf numFmtId="0" fontId="83" fillId="0" borderId="8" xfId="0" applyFont="1" applyBorder="1"/>
    <xf numFmtId="0" fontId="86" fillId="9" borderId="10" xfId="0" applyFont="1" applyFill="1" applyBorder="1" applyAlignment="1">
      <alignment vertical="center" wrapText="1"/>
    </xf>
    <xf numFmtId="0" fontId="81" fillId="0" borderId="4" xfId="0" applyFont="1" applyBorder="1" applyAlignment="1">
      <alignment vertical="center" wrapText="1"/>
    </xf>
    <xf numFmtId="0" fontId="86" fillId="9" borderId="3" xfId="0" applyFont="1" applyFill="1" applyBorder="1" applyAlignment="1">
      <alignment horizontal="center" vertical="center" wrapText="1"/>
    </xf>
    <xf numFmtId="0" fontId="87" fillId="9" borderId="4" xfId="0" applyFont="1" applyFill="1" applyBorder="1" applyAlignment="1">
      <alignment horizontal="center" vertical="center" wrapText="1"/>
    </xf>
    <xf numFmtId="0" fontId="86" fillId="9" borderId="4" xfId="0" applyFont="1" applyFill="1" applyBorder="1" applyAlignment="1">
      <alignment horizontal="center" vertical="center" wrapText="1"/>
    </xf>
    <xf numFmtId="0" fontId="81" fillId="9" borderId="7" xfId="0" applyFont="1" applyFill="1" applyBorder="1"/>
    <xf numFmtId="0" fontId="83" fillId="9" borderId="4" xfId="0" applyFont="1" applyFill="1" applyBorder="1"/>
    <xf numFmtId="0" fontId="83" fillId="9" borderId="6" xfId="0" applyFont="1" applyFill="1" applyBorder="1"/>
    <xf numFmtId="0" fontId="83" fillId="0" borderId="4" xfId="0" applyFont="1" applyBorder="1" applyAlignment="1">
      <alignment vertical="center" wrapText="1"/>
    </xf>
    <xf numFmtId="0" fontId="82" fillId="0" borderId="37" xfId="0" applyFont="1" applyBorder="1" applyAlignment="1">
      <alignment horizontal="center" vertical="center" wrapText="1"/>
    </xf>
    <xf numFmtId="0" fontId="83" fillId="0" borderId="43" xfId="0" applyFont="1" applyBorder="1" applyAlignment="1">
      <alignment wrapText="1"/>
    </xf>
    <xf numFmtId="0" fontId="83" fillId="0" borderId="38" xfId="0" applyFont="1" applyBorder="1" applyAlignment="1">
      <alignment wrapText="1"/>
    </xf>
    <xf numFmtId="0" fontId="83" fillId="0" borderId="39" xfId="0" applyFont="1" applyBorder="1" applyAlignment="1">
      <alignment wrapText="1"/>
    </xf>
    <xf numFmtId="0" fontId="83" fillId="0" borderId="0" xfId="0" applyFont="1" applyAlignment="1">
      <alignment wrapText="1"/>
    </xf>
    <xf numFmtId="0" fontId="83" fillId="0" borderId="40" xfId="0" applyFont="1" applyBorder="1" applyAlignment="1">
      <alignment wrapText="1"/>
    </xf>
    <xf numFmtId="0" fontId="83" fillId="0" borderId="41" xfId="0" applyFont="1" applyBorder="1" applyAlignment="1">
      <alignment wrapText="1"/>
    </xf>
    <xf numFmtId="0" fontId="83" fillId="0" borderId="44" xfId="0" applyFont="1" applyBorder="1" applyAlignment="1">
      <alignment wrapText="1"/>
    </xf>
    <xf numFmtId="0" fontId="83" fillId="0" borderId="42" xfId="0" applyFont="1" applyBorder="1" applyAlignment="1">
      <alignment wrapText="1"/>
    </xf>
    <xf numFmtId="0" fontId="81" fillId="9" borderId="7" xfId="0" applyFont="1" applyFill="1" applyBorder="1" applyAlignment="1">
      <alignment horizontal="left" vertical="center" wrapText="1"/>
    </xf>
    <xf numFmtId="0" fontId="83" fillId="9" borderId="4" xfId="0" applyFont="1" applyFill="1" applyBorder="1" applyAlignment="1">
      <alignment horizontal="left" vertical="center" wrapText="1"/>
    </xf>
    <xf numFmtId="0" fontId="83" fillId="9" borderId="6" xfId="0" applyFont="1" applyFill="1" applyBorder="1" applyAlignment="1">
      <alignment horizontal="left" vertical="center" wrapText="1"/>
    </xf>
    <xf numFmtId="0" fontId="86" fillId="0" borderId="4" xfId="0" applyFont="1" applyBorder="1" applyAlignment="1">
      <alignment horizontal="center" vertical="center" wrapText="1"/>
    </xf>
    <xf numFmtId="0" fontId="87" fillId="0" borderId="4" xfId="0" applyFont="1" applyBorder="1" applyAlignment="1">
      <alignment horizontal="center" vertical="center" wrapText="1"/>
    </xf>
    <xf numFmtId="0" fontId="83" fillId="8" borderId="4" xfId="0" applyFont="1" applyFill="1" applyBorder="1" applyAlignment="1">
      <alignment vertical="center" wrapText="1"/>
    </xf>
    <xf numFmtId="0" fontId="81" fillId="9" borderId="10" xfId="0" applyFont="1" applyFill="1" applyBorder="1" applyAlignment="1">
      <alignment vertical="center" wrapText="1"/>
    </xf>
    <xf numFmtId="0" fontId="81" fillId="6" borderId="7" xfId="0" applyFont="1" applyFill="1" applyBorder="1"/>
    <xf numFmtId="0" fontId="83" fillId="6" borderId="4" xfId="0" applyFont="1" applyFill="1" applyBorder="1"/>
    <xf numFmtId="0" fontId="83" fillId="6" borderId="135" xfId="0" applyFont="1" applyFill="1" applyBorder="1"/>
    <xf numFmtId="0" fontId="83" fillId="6" borderId="6" xfId="0" applyFont="1" applyFill="1" applyBorder="1"/>
    <xf numFmtId="0" fontId="83" fillId="9" borderId="137" xfId="0" applyFont="1" applyFill="1" applyBorder="1" applyAlignment="1">
      <alignment horizontal="left" vertical="center" wrapText="1"/>
    </xf>
    <xf numFmtId="0" fontId="86" fillId="6" borderId="3" xfId="0" applyFont="1" applyFill="1" applyBorder="1" applyAlignment="1">
      <alignment horizontal="center" vertical="center" wrapText="1"/>
    </xf>
    <xf numFmtId="0" fontId="87" fillId="6" borderId="4" xfId="0" applyFont="1" applyFill="1" applyBorder="1" applyAlignment="1">
      <alignment horizontal="center" vertical="center" wrapText="1"/>
    </xf>
    <xf numFmtId="0" fontId="81" fillId="9" borderId="148" xfId="0" applyFont="1" applyFill="1" applyBorder="1" applyAlignment="1">
      <alignment horizontal="left" vertical="center" wrapText="1"/>
    </xf>
    <xf numFmtId="0" fontId="83" fillId="0" borderId="6" xfId="0" applyFont="1" applyBorder="1" applyAlignment="1">
      <alignment horizontal="left" vertical="center" wrapText="1"/>
    </xf>
    <xf numFmtId="0" fontId="4" fillId="8" borderId="137" xfId="0" applyFont="1" applyFill="1" applyBorder="1" applyAlignment="1">
      <alignment horizontal="left" vertical="center" wrapText="1"/>
    </xf>
    <xf numFmtId="0" fontId="81" fillId="8" borderId="138" xfId="0" applyFont="1" applyFill="1" applyBorder="1" applyAlignment="1">
      <alignment horizontal="left" vertical="center" wrapText="1"/>
    </xf>
    <xf numFmtId="0" fontId="81" fillId="8" borderId="139" xfId="0" applyFont="1" applyFill="1" applyBorder="1" applyAlignment="1">
      <alignment horizontal="left" vertical="center" wrapText="1"/>
    </xf>
    <xf numFmtId="0" fontId="81" fillId="9" borderId="4" xfId="0" applyFont="1" applyFill="1" applyBorder="1"/>
    <xf numFmtId="0" fontId="81" fillId="9" borderId="6" xfId="0" applyFont="1" applyFill="1" applyBorder="1"/>
    <xf numFmtId="0" fontId="86" fillId="12" borderId="10" xfId="0" applyFont="1" applyFill="1" applyBorder="1"/>
    <xf numFmtId="0" fontId="81" fillId="12" borderId="7" xfId="0" applyFont="1" applyFill="1" applyBorder="1"/>
    <xf numFmtId="0" fontId="81" fillId="12" borderId="4" xfId="0" applyFont="1" applyFill="1" applyBorder="1"/>
    <xf numFmtId="0" fontId="6" fillId="2" borderId="4" xfId="0" applyFont="1" applyFill="1" applyBorder="1" applyAlignment="1">
      <alignment horizontal="left" vertical="center" wrapText="1"/>
    </xf>
    <xf numFmtId="0" fontId="4" fillId="0" borderId="6" xfId="0" applyFont="1" applyFill="1" applyBorder="1" applyAlignment="1">
      <alignment vertical="center" wrapText="1"/>
    </xf>
    <xf numFmtId="0" fontId="37" fillId="0" borderId="2" xfId="0" applyFont="1" applyFill="1" applyBorder="1" applyAlignment="1">
      <alignment vertical="center" wrapText="1"/>
    </xf>
    <xf numFmtId="0" fontId="37" fillId="0" borderId="3" xfId="0" applyFont="1" applyFill="1" applyBorder="1" applyAlignment="1">
      <alignment vertical="center" wrapText="1"/>
    </xf>
    <xf numFmtId="0" fontId="123" fillId="30" borderId="110" xfId="14" applyFont="1" applyFill="1" applyBorder="1" applyAlignment="1" applyProtection="1">
      <alignment horizontal="center" vertical="center"/>
      <protection locked="0"/>
    </xf>
    <xf numFmtId="0" fontId="94" fillId="26" borderId="179" xfId="14" applyFont="1" applyFill="1" applyBorder="1" applyAlignment="1" applyProtection="1">
      <alignment horizontal="center" vertical="center" textRotation="90" wrapText="1"/>
      <protection locked="0"/>
    </xf>
    <xf numFmtId="0" fontId="94" fillId="26" borderId="225" xfId="14" applyFont="1" applyFill="1" applyBorder="1" applyAlignment="1" applyProtection="1">
      <alignment horizontal="center" vertical="center" textRotation="90" wrapText="1"/>
      <protection locked="0"/>
    </xf>
    <xf numFmtId="0" fontId="94" fillId="26" borderId="146" xfId="14" applyFont="1" applyFill="1" applyBorder="1" applyAlignment="1" applyProtection="1">
      <alignment horizontal="center" vertical="center" textRotation="90" wrapText="1"/>
      <protection locked="0"/>
    </xf>
    <xf numFmtId="0" fontId="12" fillId="0" borderId="226" xfId="0" applyFont="1" applyBorder="1" applyAlignment="1">
      <alignment horizontal="center" vertical="center" textRotation="90" wrapText="1"/>
    </xf>
    <xf numFmtId="0" fontId="12" fillId="0" borderId="227" xfId="0" applyFont="1" applyBorder="1" applyAlignment="1">
      <alignment horizontal="center" vertical="center" textRotation="90" wrapText="1"/>
    </xf>
    <xf numFmtId="0" fontId="8" fillId="30" borderId="224" xfId="14" applyFont="1" applyFill="1" applyBorder="1" applyAlignment="1" applyProtection="1">
      <alignment vertical="center" wrapText="1"/>
      <protection locked="0"/>
    </xf>
    <xf numFmtId="0" fontId="94" fillId="30" borderId="153" xfId="14" applyFont="1" applyFill="1" applyBorder="1" applyAlignment="1" applyProtection="1">
      <alignment horizontal="center" vertical="center"/>
      <protection locked="0"/>
    </xf>
    <xf numFmtId="0" fontId="94" fillId="13" borderId="127" xfId="14" applyFont="1" applyFill="1" applyBorder="1" applyAlignment="1" applyProtection="1">
      <alignment horizontal="center" vertical="center"/>
      <protection locked="0"/>
    </xf>
    <xf numFmtId="0" fontId="94" fillId="13" borderId="128" xfId="14" applyFont="1" applyFill="1" applyBorder="1" applyAlignment="1" applyProtection="1">
      <alignment horizontal="center" vertical="center"/>
      <protection locked="0"/>
    </xf>
    <xf numFmtId="3" fontId="94" fillId="39" borderId="194" xfId="21" applyNumberFormat="1" applyFont="1" applyFill="1" applyBorder="1" applyAlignment="1" applyProtection="1">
      <alignment horizontal="right" vertical="center"/>
      <protection locked="0"/>
    </xf>
    <xf numFmtId="3" fontId="94" fillId="39" borderId="195" xfId="21" applyNumberFormat="1" applyFont="1" applyFill="1" applyBorder="1" applyAlignment="1" applyProtection="1">
      <alignment horizontal="right" vertical="center"/>
      <protection locked="0"/>
    </xf>
    <xf numFmtId="0" fontId="8" fillId="13" borderId="224" xfId="14" applyFont="1" applyFill="1" applyBorder="1" applyAlignment="1" applyProtection="1">
      <alignment horizontal="left" vertical="center" wrapText="1"/>
      <protection locked="0"/>
    </xf>
    <xf numFmtId="0" fontId="8" fillId="13" borderId="125" xfId="14" applyFont="1" applyFill="1" applyBorder="1" applyAlignment="1" applyProtection="1">
      <alignment vertical="center" wrapText="1"/>
      <protection locked="0"/>
    </xf>
    <xf numFmtId="0" fontId="92" fillId="13" borderId="125" xfId="14" applyFill="1" applyBorder="1" applyAlignment="1" applyProtection="1">
      <alignment vertical="center" wrapText="1"/>
      <protection locked="0"/>
    </xf>
    <xf numFmtId="0" fontId="94" fillId="30" borderId="228" xfId="14" applyFont="1" applyFill="1" applyBorder="1" applyAlignment="1" applyProtection="1">
      <alignment vertical="center" wrapText="1"/>
      <protection locked="0"/>
    </xf>
    <xf numFmtId="0" fontId="94" fillId="30" borderId="229" xfId="14" applyFont="1" applyFill="1" applyBorder="1" applyAlignment="1" applyProtection="1">
      <alignment vertical="center" wrapText="1"/>
      <protection locked="0"/>
    </xf>
    <xf numFmtId="0" fontId="94" fillId="30" borderId="230" xfId="14" applyFont="1" applyFill="1" applyBorder="1" applyAlignment="1" applyProtection="1">
      <alignment vertical="center" wrapText="1"/>
      <protection locked="0"/>
    </xf>
    <xf numFmtId="0" fontId="94" fillId="30" borderId="231" xfId="14" applyFont="1" applyFill="1" applyBorder="1" applyAlignment="1" applyProtection="1">
      <alignment horizontal="left" vertical="center" wrapText="1"/>
      <protection locked="0"/>
    </xf>
    <xf numFmtId="0" fontId="94" fillId="30" borderId="224" xfId="14" applyFont="1" applyFill="1" applyBorder="1" applyAlignment="1" applyProtection="1">
      <alignment horizontal="left" vertical="center" wrapText="1"/>
      <protection locked="0"/>
    </xf>
    <xf numFmtId="0" fontId="92" fillId="30" borderId="232" xfId="14" applyFill="1" applyBorder="1" applyAlignment="1" applyProtection="1">
      <alignment horizontal="center" vertical="center"/>
      <protection locked="0"/>
    </xf>
    <xf numFmtId="0" fontId="94" fillId="30" borderId="233" xfId="14" applyFont="1" applyFill="1" applyBorder="1" applyAlignment="1" applyProtection="1">
      <alignment horizontal="center" vertical="center"/>
      <protection locked="0"/>
    </xf>
    <xf numFmtId="0" fontId="94" fillId="30" borderId="234" xfId="14" applyFont="1" applyFill="1" applyBorder="1" applyAlignment="1" applyProtection="1">
      <alignment horizontal="center" vertical="center"/>
      <protection locked="0"/>
    </xf>
    <xf numFmtId="3" fontId="92" fillId="0" borderId="233" xfId="21" applyNumberFormat="1" applyFont="1" applyFill="1" applyBorder="1" applyAlignment="1" applyProtection="1">
      <alignment horizontal="right" vertical="center"/>
      <protection locked="0"/>
    </xf>
    <xf numFmtId="3" fontId="92" fillId="0" borderId="235" xfId="21" applyNumberFormat="1" applyFont="1" applyFill="1" applyBorder="1" applyAlignment="1" applyProtection="1">
      <alignment horizontal="right" vertical="center"/>
      <protection locked="0"/>
    </xf>
    <xf numFmtId="0" fontId="8" fillId="43" borderId="0" xfId="14" applyFont="1" applyFill="1" applyBorder="1" applyAlignment="1" applyProtection="1">
      <alignment vertical="center" wrapText="1"/>
      <protection locked="0"/>
    </xf>
    <xf numFmtId="0" fontId="92" fillId="43" borderId="0" xfId="14" applyFill="1" applyBorder="1" applyAlignment="1" applyProtection="1">
      <alignment vertical="center" wrapText="1"/>
      <protection locked="0"/>
    </xf>
    <xf numFmtId="0" fontId="92" fillId="44" borderId="0" xfId="14" applyFill="1" applyBorder="1" applyAlignment="1" applyProtection="1">
      <alignment horizontal="center" vertical="center"/>
      <protection locked="0"/>
    </xf>
    <xf numFmtId="0" fontId="92" fillId="43" borderId="0" xfId="14" applyFill="1" applyBorder="1" applyAlignment="1" applyProtection="1">
      <alignment horizontal="center" vertical="center"/>
      <protection locked="0"/>
    </xf>
    <xf numFmtId="37" fontId="92" fillId="44" borderId="0" xfId="14" applyNumberFormat="1" applyFill="1" applyBorder="1" applyAlignment="1">
      <alignment horizontal="right" vertical="center"/>
    </xf>
    <xf numFmtId="0" fontId="8" fillId="44" borderId="0" xfId="14" applyFont="1" applyFill="1" applyBorder="1" applyAlignment="1" applyProtection="1">
      <alignment vertical="center" wrapText="1"/>
      <protection locked="0"/>
    </xf>
    <xf numFmtId="0" fontId="0" fillId="44" borderId="0" xfId="0" applyFill="1" applyBorder="1"/>
    <xf numFmtId="0" fontId="92" fillId="44" borderId="0" xfId="14" applyFill="1" applyBorder="1" applyAlignment="1" applyProtection="1">
      <alignment horizontal="center" vertical="center"/>
      <protection locked="0"/>
    </xf>
    <xf numFmtId="0" fontId="114" fillId="44" borderId="0" xfId="14" applyFont="1" applyFill="1" applyBorder="1" applyAlignment="1" applyProtection="1">
      <alignment horizontal="center" vertical="center" textRotation="90" wrapText="1"/>
      <protection locked="0"/>
    </xf>
    <xf numFmtId="0" fontId="92" fillId="44" borderId="0" xfId="14" applyFill="1" applyBorder="1" applyAlignment="1" applyProtection="1">
      <alignment horizontal="left" vertical="center" wrapText="1"/>
      <protection locked="0"/>
    </xf>
    <xf numFmtId="0" fontId="8" fillId="44" borderId="0" xfId="14" applyFont="1" applyFill="1" applyBorder="1" applyAlignment="1" applyProtection="1">
      <alignment horizontal="left" vertical="center" wrapText="1"/>
      <protection locked="0"/>
    </xf>
    <xf numFmtId="0" fontId="92" fillId="44" borderId="0" xfId="14" applyFill="1" applyBorder="1" applyAlignment="1" applyProtection="1">
      <alignment vertical="center" wrapText="1"/>
      <protection locked="0"/>
    </xf>
    <xf numFmtId="0" fontId="92" fillId="43" borderId="0" xfId="14" applyFill="1" applyBorder="1" applyAlignment="1" applyProtection="1">
      <alignment horizontal="center" vertical="center"/>
      <protection locked="0"/>
    </xf>
    <xf numFmtId="37" fontId="94" fillId="44" borderId="0" xfId="14" applyNumberFormat="1" applyFont="1" applyFill="1" applyBorder="1" applyAlignment="1">
      <alignment horizontal="right" vertical="center"/>
    </xf>
    <xf numFmtId="0" fontId="94" fillId="44" borderId="0" xfId="14" applyFont="1" applyFill="1" applyBorder="1" applyAlignment="1" applyProtection="1">
      <alignment horizontal="left" vertical="center" wrapText="1"/>
      <protection locked="0"/>
    </xf>
    <xf numFmtId="0" fontId="94" fillId="43" borderId="0" xfId="14" applyFont="1" applyFill="1" applyBorder="1" applyAlignment="1" applyProtection="1">
      <alignment horizontal="left" vertical="center" wrapText="1"/>
      <protection locked="0"/>
    </xf>
    <xf numFmtId="37" fontId="92" fillId="44" borderId="0" xfId="14" applyNumberFormat="1" applyFill="1" applyBorder="1" applyAlignment="1">
      <alignment horizontal="right" vertical="center"/>
    </xf>
    <xf numFmtId="0" fontId="92" fillId="44" borderId="0" xfId="14" applyFill="1" applyBorder="1" applyAlignment="1" applyProtection="1">
      <alignment vertical="center" wrapText="1"/>
      <protection locked="0"/>
    </xf>
    <xf numFmtId="0" fontId="94" fillId="43" borderId="0" xfId="14" applyFont="1" applyFill="1" applyBorder="1" applyAlignment="1" applyProtection="1">
      <alignment horizontal="center" vertical="center"/>
      <protection locked="0"/>
    </xf>
    <xf numFmtId="0" fontId="94" fillId="43" borderId="0" xfId="14" applyFont="1" applyFill="1" applyBorder="1" applyAlignment="1" applyProtection="1">
      <alignment vertical="center" wrapText="1"/>
      <protection locked="0"/>
    </xf>
    <xf numFmtId="0" fontId="94" fillId="43" borderId="0" xfId="14" applyFont="1" applyFill="1" applyBorder="1" applyAlignment="1" applyProtection="1">
      <alignment horizontal="justify" vertical="top" wrapText="1"/>
      <protection locked="0"/>
    </xf>
    <xf numFmtId="37" fontId="94" fillId="44" borderId="0" xfId="14" applyNumberFormat="1" applyFont="1" applyFill="1" applyBorder="1" applyAlignment="1">
      <alignment horizontal="right" vertical="center"/>
    </xf>
    <xf numFmtId="0" fontId="8" fillId="44" borderId="0" xfId="14" applyFont="1" applyFill="1" applyBorder="1" applyAlignment="1" applyProtection="1">
      <alignment vertical="center" wrapText="1"/>
      <protection locked="0"/>
    </xf>
    <xf numFmtId="0" fontId="8" fillId="7" borderId="0" xfId="14" applyFont="1" applyFill="1" applyBorder="1" applyAlignment="1" applyProtection="1">
      <alignment vertical="center" wrapText="1"/>
      <protection locked="0"/>
    </xf>
    <xf numFmtId="0" fontId="94" fillId="7" borderId="236" xfId="14" applyFont="1" applyFill="1" applyBorder="1" applyProtection="1">
      <protection locked="0"/>
    </xf>
    <xf numFmtId="0" fontId="92" fillId="30" borderId="0" xfId="14" applyFill="1" applyBorder="1" applyProtection="1">
      <protection locked="0"/>
    </xf>
  </cellXfs>
  <cellStyles count="25">
    <cellStyle name="Hipervínculo" xfId="8" builtinId="8"/>
    <cellStyle name="Hipervínculo 2" xfId="15" xr:uid="{00000000-0005-0000-0000-000039000000}"/>
    <cellStyle name="Millares" xfId="1" builtinId="3"/>
    <cellStyle name="Millares [0]" xfId="12" builtinId="6"/>
    <cellStyle name="Millares [0] 2" xfId="10" xr:uid="{00000000-0005-0000-0000-000003000000}"/>
    <cellStyle name="Millares [0] 3" xfId="17" xr:uid="{00000000-0005-0000-0000-00003B000000}"/>
    <cellStyle name="Millares [0] 4 2" xfId="22" xr:uid="{00000000-0005-0000-0000-00004B040000}"/>
    <cellStyle name="Millares 2" xfId="4" xr:uid="{00000000-0005-0000-0000-000004000000}"/>
    <cellStyle name="Millares 3" xfId="9" xr:uid="{00000000-0005-0000-0000-000005000000}"/>
    <cellStyle name="Millares 3 2" xfId="23" xr:uid="{00000000-0005-0000-0000-00004D040000}"/>
    <cellStyle name="Millares 4" xfId="16" xr:uid="{00000000-0005-0000-0000-00003A000000}"/>
    <cellStyle name="Millares 4 2" xfId="21" xr:uid="{00000000-0005-0000-0000-00004E040000}"/>
    <cellStyle name="Millares 5" xfId="24" xr:uid="{00000000-0005-0000-0000-000047000000}"/>
    <cellStyle name="Moneda 2" xfId="18" xr:uid="{00000000-0005-0000-0000-000041000000}"/>
    <cellStyle name="Normal" xfId="0" builtinId="0"/>
    <cellStyle name="Normal 2" xfId="2" xr:uid="{00000000-0005-0000-0000-000007000000}"/>
    <cellStyle name="Normal 2 2" xfId="3" xr:uid="{00000000-0005-0000-0000-000008000000}"/>
    <cellStyle name="Normal 3" xfId="7" xr:uid="{00000000-0005-0000-0000-000009000000}"/>
    <cellStyle name="Normal 4" xfId="14" xr:uid="{00000000-0005-0000-0000-000042000000}"/>
    <cellStyle name="Normal 7" xfId="11" xr:uid="{00000000-0005-0000-0000-00000A000000}"/>
    <cellStyle name="Normal_Cabrera renta  y anexos 2003" xfId="19" xr:uid="{00000000-0005-0000-0000-000054040000}"/>
    <cellStyle name="Porcentaje" xfId="13" builtinId="5"/>
    <cellStyle name="Porcentaje 2" xfId="20" xr:uid="{00000000-0005-0000-0000-000046000000}"/>
    <cellStyle name="Porcentual 2" xfId="6" xr:uid="{00000000-0005-0000-0000-00000C000000}"/>
    <cellStyle name="Porcentual 3" xfId="5" xr:uid="{00000000-0005-0000-0000-00000D000000}"/>
  </cellStyles>
  <dxfs count="0"/>
  <tableStyles count="0" defaultTableStyle="TableStyleMedium2" defaultPivotStyle="PivotStyleLight16"/>
  <colors>
    <mruColors>
      <color rgb="FFEA06B9"/>
      <color rgb="FF36963F"/>
      <color rgb="FFFFCCFF"/>
      <color rgb="FF003366"/>
      <color rgb="FF034563"/>
      <color rgb="FF3366CC"/>
      <color rgb="FF457F31"/>
      <color rgb="FFFB79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220580</xdr:colOff>
      <xdr:row>1</xdr:row>
      <xdr:rowOff>110289</xdr:rowOff>
    </xdr:from>
    <xdr:to>
      <xdr:col>12</xdr:col>
      <xdr:colOff>70881</xdr:colOff>
      <xdr:row>2</xdr:row>
      <xdr:rowOff>681694</xdr:rowOff>
    </xdr:to>
    <xdr:pic>
      <xdr:nvPicPr>
        <xdr:cNvPr id="2" name="Imagen 1">
          <a:extLst>
            <a:ext uri="{FF2B5EF4-FFF2-40B4-BE49-F238E27FC236}">
              <a16:creationId xmlns:a16="http://schemas.microsoft.com/office/drawing/2014/main" id="{DA845D23-BF8D-462C-AAB0-39C0F1097AA4}"/>
            </a:ext>
          </a:extLst>
        </xdr:cNvPr>
        <xdr:cNvPicPr>
          <a:picLocks noChangeAspect="1"/>
        </xdr:cNvPicPr>
      </xdr:nvPicPr>
      <xdr:blipFill>
        <a:blip xmlns:r="http://schemas.openxmlformats.org/officeDocument/2006/relationships" r:embed="rId1"/>
        <a:stretch>
          <a:fillRect/>
        </a:stretch>
      </xdr:blipFill>
      <xdr:spPr>
        <a:xfrm>
          <a:off x="571501" y="310815"/>
          <a:ext cx="2457143" cy="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76200</xdr:colOff>
      <xdr:row>1</xdr:row>
      <xdr:rowOff>38100</xdr:rowOff>
    </xdr:from>
    <xdr:to>
      <xdr:col>9</xdr:col>
      <xdr:colOff>76200</xdr:colOff>
      <xdr:row>4</xdr:row>
      <xdr:rowOff>0</xdr:rowOff>
    </xdr:to>
    <xdr:pic>
      <xdr:nvPicPr>
        <xdr:cNvPr id="5" name="Picture 2">
          <a:extLst>
            <a:ext uri="{FF2B5EF4-FFF2-40B4-BE49-F238E27FC236}">
              <a16:creationId xmlns:a16="http://schemas.microsoft.com/office/drawing/2014/main" id="{BA6C81C2-9BC8-4F32-8B89-5FD6ECEC0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161925"/>
          <a:ext cx="291414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50131</xdr:colOff>
      <xdr:row>19</xdr:row>
      <xdr:rowOff>35092</xdr:rowOff>
    </xdr:from>
    <xdr:to>
      <xdr:col>35</xdr:col>
      <xdr:colOff>130342</xdr:colOff>
      <xdr:row>19</xdr:row>
      <xdr:rowOff>150395</xdr:rowOff>
    </xdr:to>
    <xdr:sp macro="" textlink="">
      <xdr:nvSpPr>
        <xdr:cNvPr id="6" name="Rectángulo 5">
          <a:extLst>
            <a:ext uri="{FF2B5EF4-FFF2-40B4-BE49-F238E27FC236}">
              <a16:creationId xmlns:a16="http://schemas.microsoft.com/office/drawing/2014/main" id="{99B44C4D-E3A0-4A9F-90C0-AE06416BBC9B}"/>
            </a:ext>
          </a:extLst>
        </xdr:cNvPr>
        <xdr:cNvSpPr/>
      </xdr:nvSpPr>
      <xdr:spPr>
        <a:xfrm>
          <a:off x="4747460" y="3183355"/>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52137</xdr:colOff>
      <xdr:row>20</xdr:row>
      <xdr:rowOff>42110</xdr:rowOff>
    </xdr:from>
    <xdr:to>
      <xdr:col>35</xdr:col>
      <xdr:colOff>132348</xdr:colOff>
      <xdr:row>20</xdr:row>
      <xdr:rowOff>157413</xdr:rowOff>
    </xdr:to>
    <xdr:sp macro="" textlink="">
      <xdr:nvSpPr>
        <xdr:cNvPr id="7" name="Rectángulo 6">
          <a:extLst>
            <a:ext uri="{FF2B5EF4-FFF2-40B4-BE49-F238E27FC236}">
              <a16:creationId xmlns:a16="http://schemas.microsoft.com/office/drawing/2014/main" id="{E6B819ED-DE60-4911-B40C-D428D54F289B}"/>
            </a:ext>
          </a:extLst>
        </xdr:cNvPr>
        <xdr:cNvSpPr/>
      </xdr:nvSpPr>
      <xdr:spPr>
        <a:xfrm>
          <a:off x="4749466" y="3370847"/>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49129</xdr:colOff>
      <xdr:row>21</xdr:row>
      <xdr:rowOff>19050</xdr:rowOff>
    </xdr:from>
    <xdr:to>
      <xdr:col>35</xdr:col>
      <xdr:colOff>129340</xdr:colOff>
      <xdr:row>21</xdr:row>
      <xdr:rowOff>134353</xdr:rowOff>
    </xdr:to>
    <xdr:sp macro="" textlink="">
      <xdr:nvSpPr>
        <xdr:cNvPr id="9" name="Rectángulo 8">
          <a:extLst>
            <a:ext uri="{FF2B5EF4-FFF2-40B4-BE49-F238E27FC236}">
              <a16:creationId xmlns:a16="http://schemas.microsoft.com/office/drawing/2014/main" id="{6691C195-0854-4346-9509-E2FB857B4A96}"/>
            </a:ext>
          </a:extLst>
        </xdr:cNvPr>
        <xdr:cNvSpPr/>
      </xdr:nvSpPr>
      <xdr:spPr>
        <a:xfrm>
          <a:off x="4746458" y="3548313"/>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51134</xdr:colOff>
      <xdr:row>22</xdr:row>
      <xdr:rowOff>41107</xdr:rowOff>
    </xdr:from>
    <xdr:to>
      <xdr:col>35</xdr:col>
      <xdr:colOff>131345</xdr:colOff>
      <xdr:row>22</xdr:row>
      <xdr:rowOff>156410</xdr:rowOff>
    </xdr:to>
    <xdr:sp macro="" textlink="">
      <xdr:nvSpPr>
        <xdr:cNvPr id="10" name="Rectángulo 9">
          <a:extLst>
            <a:ext uri="{FF2B5EF4-FFF2-40B4-BE49-F238E27FC236}">
              <a16:creationId xmlns:a16="http://schemas.microsoft.com/office/drawing/2014/main" id="{55B68E94-501A-4490-99AA-27473B5A7FBF}"/>
            </a:ext>
          </a:extLst>
        </xdr:cNvPr>
        <xdr:cNvSpPr/>
      </xdr:nvSpPr>
      <xdr:spPr>
        <a:xfrm>
          <a:off x="4748463" y="3740818"/>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24</xdr:row>
      <xdr:rowOff>28073</xdr:rowOff>
    </xdr:from>
    <xdr:to>
      <xdr:col>35</xdr:col>
      <xdr:colOff>123325</xdr:colOff>
      <xdr:row>24</xdr:row>
      <xdr:rowOff>143376</xdr:rowOff>
    </xdr:to>
    <xdr:sp macro="" textlink="">
      <xdr:nvSpPr>
        <xdr:cNvPr id="11" name="Rectángulo 10">
          <a:extLst>
            <a:ext uri="{FF2B5EF4-FFF2-40B4-BE49-F238E27FC236}">
              <a16:creationId xmlns:a16="http://schemas.microsoft.com/office/drawing/2014/main" id="{EE852FDE-73BF-43BC-BAA4-318A355DC3F2}"/>
            </a:ext>
          </a:extLst>
        </xdr:cNvPr>
        <xdr:cNvSpPr/>
      </xdr:nvSpPr>
      <xdr:spPr>
        <a:xfrm>
          <a:off x="4740443" y="3928310"/>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50132</xdr:colOff>
      <xdr:row>26</xdr:row>
      <xdr:rowOff>30078</xdr:rowOff>
    </xdr:from>
    <xdr:to>
      <xdr:col>35</xdr:col>
      <xdr:colOff>130343</xdr:colOff>
      <xdr:row>26</xdr:row>
      <xdr:rowOff>145381</xdr:rowOff>
    </xdr:to>
    <xdr:sp macro="" textlink="">
      <xdr:nvSpPr>
        <xdr:cNvPr id="12" name="Rectángulo 11">
          <a:extLst>
            <a:ext uri="{FF2B5EF4-FFF2-40B4-BE49-F238E27FC236}">
              <a16:creationId xmlns:a16="http://schemas.microsoft.com/office/drawing/2014/main" id="{2BA4C352-C4EB-420C-B9A9-45E0F1538EC0}"/>
            </a:ext>
          </a:extLst>
        </xdr:cNvPr>
        <xdr:cNvSpPr/>
      </xdr:nvSpPr>
      <xdr:spPr>
        <a:xfrm>
          <a:off x="4747461" y="4100762"/>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52137</xdr:colOff>
      <xdr:row>27</xdr:row>
      <xdr:rowOff>32084</xdr:rowOff>
    </xdr:from>
    <xdr:to>
      <xdr:col>35</xdr:col>
      <xdr:colOff>132348</xdr:colOff>
      <xdr:row>27</xdr:row>
      <xdr:rowOff>147387</xdr:rowOff>
    </xdr:to>
    <xdr:sp macro="" textlink="">
      <xdr:nvSpPr>
        <xdr:cNvPr id="13" name="Rectángulo 12">
          <a:extLst>
            <a:ext uri="{FF2B5EF4-FFF2-40B4-BE49-F238E27FC236}">
              <a16:creationId xmlns:a16="http://schemas.microsoft.com/office/drawing/2014/main" id="{D268AE87-00FF-4F55-B999-26BA44F4E6D4}"/>
            </a:ext>
          </a:extLst>
        </xdr:cNvPr>
        <xdr:cNvSpPr/>
      </xdr:nvSpPr>
      <xdr:spPr>
        <a:xfrm>
          <a:off x="4749466" y="4273216"/>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49129</xdr:colOff>
      <xdr:row>28</xdr:row>
      <xdr:rowOff>49129</xdr:rowOff>
    </xdr:from>
    <xdr:to>
      <xdr:col>35</xdr:col>
      <xdr:colOff>129340</xdr:colOff>
      <xdr:row>28</xdr:row>
      <xdr:rowOff>164432</xdr:rowOff>
    </xdr:to>
    <xdr:sp macro="" textlink="">
      <xdr:nvSpPr>
        <xdr:cNvPr id="14" name="Rectángulo 13">
          <a:extLst>
            <a:ext uri="{FF2B5EF4-FFF2-40B4-BE49-F238E27FC236}">
              <a16:creationId xmlns:a16="http://schemas.microsoft.com/office/drawing/2014/main" id="{770642C0-91A9-4F52-88B8-98E1541ADF8A}"/>
            </a:ext>
          </a:extLst>
        </xdr:cNvPr>
        <xdr:cNvSpPr/>
      </xdr:nvSpPr>
      <xdr:spPr>
        <a:xfrm>
          <a:off x="4746458" y="4470734"/>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51135</xdr:colOff>
      <xdr:row>29</xdr:row>
      <xdr:rowOff>16041</xdr:rowOff>
    </xdr:from>
    <xdr:to>
      <xdr:col>35</xdr:col>
      <xdr:colOff>131346</xdr:colOff>
      <xdr:row>29</xdr:row>
      <xdr:rowOff>131344</xdr:rowOff>
    </xdr:to>
    <xdr:sp macro="" textlink="">
      <xdr:nvSpPr>
        <xdr:cNvPr id="15" name="Rectángulo 14">
          <a:extLst>
            <a:ext uri="{FF2B5EF4-FFF2-40B4-BE49-F238E27FC236}">
              <a16:creationId xmlns:a16="http://schemas.microsoft.com/office/drawing/2014/main" id="{218BB249-6E8A-40C2-A60A-40BCD0E18E70}"/>
            </a:ext>
          </a:extLst>
        </xdr:cNvPr>
        <xdr:cNvSpPr/>
      </xdr:nvSpPr>
      <xdr:spPr>
        <a:xfrm>
          <a:off x="4748464" y="4648199"/>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43113</xdr:colOff>
      <xdr:row>30</xdr:row>
      <xdr:rowOff>53139</xdr:rowOff>
    </xdr:from>
    <xdr:to>
      <xdr:col>35</xdr:col>
      <xdr:colOff>123324</xdr:colOff>
      <xdr:row>30</xdr:row>
      <xdr:rowOff>168442</xdr:rowOff>
    </xdr:to>
    <xdr:sp macro="" textlink="">
      <xdr:nvSpPr>
        <xdr:cNvPr id="16" name="Rectángulo 15">
          <a:extLst>
            <a:ext uri="{FF2B5EF4-FFF2-40B4-BE49-F238E27FC236}">
              <a16:creationId xmlns:a16="http://schemas.microsoft.com/office/drawing/2014/main" id="{684C5A08-52BB-4E7A-A6F0-72475E38A093}"/>
            </a:ext>
          </a:extLst>
        </xdr:cNvPr>
        <xdr:cNvSpPr/>
      </xdr:nvSpPr>
      <xdr:spPr>
        <a:xfrm>
          <a:off x="4740442" y="4855744"/>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23</xdr:row>
      <xdr:rowOff>28073</xdr:rowOff>
    </xdr:from>
    <xdr:to>
      <xdr:col>35</xdr:col>
      <xdr:colOff>123325</xdr:colOff>
      <xdr:row>23</xdr:row>
      <xdr:rowOff>143376</xdr:rowOff>
    </xdr:to>
    <xdr:sp macro="" textlink="">
      <xdr:nvSpPr>
        <xdr:cNvPr id="17" name="Rectángulo 16">
          <a:extLst>
            <a:ext uri="{FF2B5EF4-FFF2-40B4-BE49-F238E27FC236}">
              <a16:creationId xmlns:a16="http://schemas.microsoft.com/office/drawing/2014/main" id="{4DF28E15-D41E-48EF-9AF8-295E2CC05186}"/>
            </a:ext>
          </a:extLst>
        </xdr:cNvPr>
        <xdr:cNvSpPr/>
      </xdr:nvSpPr>
      <xdr:spPr>
        <a:xfrm>
          <a:off x="4740443" y="39934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25</xdr:row>
      <xdr:rowOff>28073</xdr:rowOff>
    </xdr:from>
    <xdr:to>
      <xdr:col>35</xdr:col>
      <xdr:colOff>123325</xdr:colOff>
      <xdr:row>25</xdr:row>
      <xdr:rowOff>143376</xdr:rowOff>
    </xdr:to>
    <xdr:sp macro="" textlink="">
      <xdr:nvSpPr>
        <xdr:cNvPr id="18" name="Rectángulo 17">
          <a:extLst>
            <a:ext uri="{FF2B5EF4-FFF2-40B4-BE49-F238E27FC236}">
              <a16:creationId xmlns:a16="http://schemas.microsoft.com/office/drawing/2014/main" id="{B8745FFF-CAE6-4BFB-A806-ACDDA195C37B}"/>
            </a:ext>
          </a:extLst>
        </xdr:cNvPr>
        <xdr:cNvSpPr/>
      </xdr:nvSpPr>
      <xdr:spPr>
        <a:xfrm>
          <a:off x="4740443" y="39934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50132</xdr:colOff>
      <xdr:row>24</xdr:row>
      <xdr:rowOff>30078</xdr:rowOff>
    </xdr:from>
    <xdr:to>
      <xdr:col>35</xdr:col>
      <xdr:colOff>130343</xdr:colOff>
      <xdr:row>24</xdr:row>
      <xdr:rowOff>145381</xdr:rowOff>
    </xdr:to>
    <xdr:sp macro="" textlink="">
      <xdr:nvSpPr>
        <xdr:cNvPr id="19" name="Rectángulo 18">
          <a:extLst>
            <a:ext uri="{FF2B5EF4-FFF2-40B4-BE49-F238E27FC236}">
              <a16:creationId xmlns:a16="http://schemas.microsoft.com/office/drawing/2014/main" id="{8F5BC63D-EDDB-4E7A-AC1F-375EC001DE0C}"/>
            </a:ext>
          </a:extLst>
        </xdr:cNvPr>
        <xdr:cNvSpPr/>
      </xdr:nvSpPr>
      <xdr:spPr>
        <a:xfrm>
          <a:off x="4747461" y="43363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56148</xdr:colOff>
      <xdr:row>31</xdr:row>
      <xdr:rowOff>56146</xdr:rowOff>
    </xdr:from>
    <xdr:to>
      <xdr:col>35</xdr:col>
      <xdr:colOff>136359</xdr:colOff>
      <xdr:row>31</xdr:row>
      <xdr:rowOff>171449</xdr:rowOff>
    </xdr:to>
    <xdr:sp macro="" textlink="">
      <xdr:nvSpPr>
        <xdr:cNvPr id="20" name="Rectángulo 19">
          <a:extLst>
            <a:ext uri="{FF2B5EF4-FFF2-40B4-BE49-F238E27FC236}">
              <a16:creationId xmlns:a16="http://schemas.microsoft.com/office/drawing/2014/main" id="{36119C18-1C9A-4D8A-8E42-73F061660116}"/>
            </a:ext>
          </a:extLst>
        </xdr:cNvPr>
        <xdr:cNvSpPr/>
      </xdr:nvSpPr>
      <xdr:spPr>
        <a:xfrm>
          <a:off x="4753477" y="5314949"/>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43113</xdr:colOff>
      <xdr:row>32</xdr:row>
      <xdr:rowOff>53139</xdr:rowOff>
    </xdr:from>
    <xdr:to>
      <xdr:col>35</xdr:col>
      <xdr:colOff>123324</xdr:colOff>
      <xdr:row>32</xdr:row>
      <xdr:rowOff>168442</xdr:rowOff>
    </xdr:to>
    <xdr:sp macro="" textlink="">
      <xdr:nvSpPr>
        <xdr:cNvPr id="21" name="Rectángulo 20">
          <a:extLst>
            <a:ext uri="{FF2B5EF4-FFF2-40B4-BE49-F238E27FC236}">
              <a16:creationId xmlns:a16="http://schemas.microsoft.com/office/drawing/2014/main" id="{629B5305-C93E-426E-B6F6-B18322F59990}"/>
            </a:ext>
          </a:extLst>
        </xdr:cNvPr>
        <xdr:cNvSpPr/>
      </xdr:nvSpPr>
      <xdr:spPr>
        <a:xfrm>
          <a:off x="4740442" y="5091363"/>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16377</xdr:colOff>
      <xdr:row>38</xdr:row>
      <xdr:rowOff>38099</xdr:rowOff>
    </xdr:from>
    <xdr:to>
      <xdr:col>11</xdr:col>
      <xdr:colOff>6350</xdr:colOff>
      <xdr:row>38</xdr:row>
      <xdr:rowOff>146050</xdr:rowOff>
    </xdr:to>
    <xdr:sp macro="" textlink="">
      <xdr:nvSpPr>
        <xdr:cNvPr id="22" name="Rectángulo 21">
          <a:extLst>
            <a:ext uri="{FF2B5EF4-FFF2-40B4-BE49-F238E27FC236}">
              <a16:creationId xmlns:a16="http://schemas.microsoft.com/office/drawing/2014/main" id="{53CB7686-1834-43B9-9AC3-CA7CEE74002E}"/>
            </a:ext>
          </a:extLst>
        </xdr:cNvPr>
        <xdr:cNvSpPr/>
      </xdr:nvSpPr>
      <xdr:spPr>
        <a:xfrm>
          <a:off x="1051427" y="6210299"/>
          <a:ext cx="39002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58989</xdr:colOff>
      <xdr:row>38</xdr:row>
      <xdr:rowOff>38099</xdr:rowOff>
    </xdr:from>
    <xdr:to>
      <xdr:col>9</xdr:col>
      <xdr:colOff>58989</xdr:colOff>
      <xdr:row>38</xdr:row>
      <xdr:rowOff>146050</xdr:rowOff>
    </xdr:to>
    <xdr:cxnSp macro="">
      <xdr:nvCxnSpPr>
        <xdr:cNvPr id="3" name="Conector recto 2">
          <a:extLst>
            <a:ext uri="{FF2B5EF4-FFF2-40B4-BE49-F238E27FC236}">
              <a16:creationId xmlns:a16="http://schemas.microsoft.com/office/drawing/2014/main" id="{967F9CF7-DA4D-456B-A3A9-FD1718624793}"/>
            </a:ext>
          </a:extLst>
        </xdr:cNvPr>
        <xdr:cNvCxnSpPr>
          <a:stCxn id="22" idx="0"/>
          <a:endCxn id="22" idx="2"/>
        </xdr:cNvCxnSpPr>
      </xdr:nvCxnSpPr>
      <xdr:spPr>
        <a:xfrm>
          <a:off x="1246439" y="6210299"/>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22727</xdr:colOff>
      <xdr:row>42</xdr:row>
      <xdr:rowOff>44450</xdr:rowOff>
    </xdr:from>
    <xdr:to>
      <xdr:col>13</xdr:col>
      <xdr:colOff>146050</xdr:colOff>
      <xdr:row>42</xdr:row>
      <xdr:rowOff>152400</xdr:rowOff>
    </xdr:to>
    <xdr:sp macro="" textlink="">
      <xdr:nvSpPr>
        <xdr:cNvPr id="23" name="Rectángulo 22">
          <a:extLst>
            <a:ext uri="{FF2B5EF4-FFF2-40B4-BE49-F238E27FC236}">
              <a16:creationId xmlns:a16="http://schemas.microsoft.com/office/drawing/2014/main" id="{22C3FB67-0411-44DF-9E27-C343BAC83939}"/>
            </a:ext>
          </a:extLst>
        </xdr:cNvPr>
        <xdr:cNvSpPr/>
      </xdr:nvSpPr>
      <xdr:spPr>
        <a:xfrm>
          <a:off x="1457827" y="6902450"/>
          <a:ext cx="269373"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327527</xdr:colOff>
      <xdr:row>43</xdr:row>
      <xdr:rowOff>31750</xdr:rowOff>
    </xdr:from>
    <xdr:to>
      <xdr:col>20</xdr:col>
      <xdr:colOff>6350</xdr:colOff>
      <xdr:row>43</xdr:row>
      <xdr:rowOff>139700</xdr:rowOff>
    </xdr:to>
    <xdr:sp macro="" textlink="">
      <xdr:nvSpPr>
        <xdr:cNvPr id="24" name="Rectángulo 23">
          <a:extLst>
            <a:ext uri="{FF2B5EF4-FFF2-40B4-BE49-F238E27FC236}">
              <a16:creationId xmlns:a16="http://schemas.microsoft.com/office/drawing/2014/main" id="{E0576100-9022-4922-828F-FE3DEFA0FA08}"/>
            </a:ext>
          </a:extLst>
        </xdr:cNvPr>
        <xdr:cNvSpPr/>
      </xdr:nvSpPr>
      <xdr:spPr>
        <a:xfrm>
          <a:off x="2080127" y="7061200"/>
          <a:ext cx="269373"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44450</xdr:colOff>
      <xdr:row>33</xdr:row>
      <xdr:rowOff>76200</xdr:rowOff>
    </xdr:from>
    <xdr:to>
      <xdr:col>35</xdr:col>
      <xdr:colOff>124661</xdr:colOff>
      <xdr:row>33</xdr:row>
      <xdr:rowOff>191503</xdr:rowOff>
    </xdr:to>
    <xdr:sp macro="" textlink="">
      <xdr:nvSpPr>
        <xdr:cNvPr id="25" name="Rectángulo 24">
          <a:extLst>
            <a:ext uri="{FF2B5EF4-FFF2-40B4-BE49-F238E27FC236}">
              <a16:creationId xmlns:a16="http://schemas.microsoft.com/office/drawing/2014/main" id="{7630912F-08C2-43EF-8406-567C2689EB01}"/>
            </a:ext>
          </a:extLst>
        </xdr:cNvPr>
        <xdr:cNvSpPr/>
      </xdr:nvSpPr>
      <xdr:spPr>
        <a:xfrm>
          <a:off x="5238750" y="6032500"/>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38100</xdr:colOff>
      <xdr:row>34</xdr:row>
      <xdr:rowOff>63500</xdr:rowOff>
    </xdr:from>
    <xdr:to>
      <xdr:col>35</xdr:col>
      <xdr:colOff>118311</xdr:colOff>
      <xdr:row>34</xdr:row>
      <xdr:rowOff>178803</xdr:rowOff>
    </xdr:to>
    <xdr:sp macro="" textlink="">
      <xdr:nvSpPr>
        <xdr:cNvPr id="26" name="Rectángulo 25">
          <a:extLst>
            <a:ext uri="{FF2B5EF4-FFF2-40B4-BE49-F238E27FC236}">
              <a16:creationId xmlns:a16="http://schemas.microsoft.com/office/drawing/2014/main" id="{1C8B2A31-C47D-41CA-9DA7-398651F2DAB7}"/>
            </a:ext>
          </a:extLst>
        </xdr:cNvPr>
        <xdr:cNvSpPr/>
      </xdr:nvSpPr>
      <xdr:spPr>
        <a:xfrm>
          <a:off x="5232400" y="6248400"/>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38100</xdr:colOff>
      <xdr:row>35</xdr:row>
      <xdr:rowOff>76200</xdr:rowOff>
    </xdr:from>
    <xdr:to>
      <xdr:col>35</xdr:col>
      <xdr:colOff>118311</xdr:colOff>
      <xdr:row>35</xdr:row>
      <xdr:rowOff>191503</xdr:rowOff>
    </xdr:to>
    <xdr:sp macro="" textlink="">
      <xdr:nvSpPr>
        <xdr:cNvPr id="27" name="Rectángulo 26">
          <a:extLst>
            <a:ext uri="{FF2B5EF4-FFF2-40B4-BE49-F238E27FC236}">
              <a16:creationId xmlns:a16="http://schemas.microsoft.com/office/drawing/2014/main" id="{0E0FBD4F-B15B-4444-A7B2-BAE720821F20}"/>
            </a:ext>
          </a:extLst>
        </xdr:cNvPr>
        <xdr:cNvSpPr/>
      </xdr:nvSpPr>
      <xdr:spPr>
        <a:xfrm>
          <a:off x="5232400" y="6489700"/>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8742</xdr:colOff>
      <xdr:row>2</xdr:row>
      <xdr:rowOff>44451</xdr:rowOff>
    </xdr:from>
    <xdr:to>
      <xdr:col>7</xdr:col>
      <xdr:colOff>161618</xdr:colOff>
      <xdr:row>2</xdr:row>
      <xdr:rowOff>342901</xdr:rowOff>
    </xdr:to>
    <xdr:pic>
      <xdr:nvPicPr>
        <xdr:cNvPr id="28" name="Imagen 27">
          <a:extLst>
            <a:ext uri="{FF2B5EF4-FFF2-40B4-BE49-F238E27FC236}">
              <a16:creationId xmlns:a16="http://schemas.microsoft.com/office/drawing/2014/main" id="{0F987DE4-504E-442D-9994-1D8B29BBAA14}"/>
            </a:ext>
          </a:extLst>
        </xdr:cNvPr>
        <xdr:cNvPicPr>
          <a:picLocks noChangeAspect="1"/>
        </xdr:cNvPicPr>
      </xdr:nvPicPr>
      <xdr:blipFill>
        <a:blip xmlns:r="http://schemas.openxmlformats.org/officeDocument/2006/relationships" r:embed="rId2"/>
        <a:stretch>
          <a:fillRect/>
        </a:stretch>
      </xdr:blipFill>
      <xdr:spPr>
        <a:xfrm>
          <a:off x="237342" y="228601"/>
          <a:ext cx="962501" cy="298450"/>
        </a:xfrm>
        <a:prstGeom prst="rect">
          <a:avLst/>
        </a:prstGeom>
      </xdr:spPr>
    </xdr:pic>
    <xdr:clientData/>
  </xdr:twoCellAnchor>
  <xdr:twoCellAnchor editAs="oneCell">
    <xdr:from>
      <xdr:col>1</xdr:col>
      <xdr:colOff>9525</xdr:colOff>
      <xdr:row>16</xdr:row>
      <xdr:rowOff>158750</xdr:rowOff>
    </xdr:from>
    <xdr:to>
      <xdr:col>44</xdr:col>
      <xdr:colOff>25400</xdr:colOff>
      <xdr:row>19</xdr:row>
      <xdr:rowOff>28575</xdr:rowOff>
    </xdr:to>
    <xdr:pic>
      <xdr:nvPicPr>
        <xdr:cNvPr id="2" name="Imagen 1">
          <a:extLst>
            <a:ext uri="{FF2B5EF4-FFF2-40B4-BE49-F238E27FC236}">
              <a16:creationId xmlns:a16="http://schemas.microsoft.com/office/drawing/2014/main" id="{AE49E3D1-54CE-4423-988D-142A2ABF8F58}"/>
            </a:ext>
          </a:extLst>
        </xdr:cNvPr>
        <xdr:cNvPicPr>
          <a:picLocks noChangeAspect="1"/>
        </xdr:cNvPicPr>
      </xdr:nvPicPr>
      <xdr:blipFill rotWithShape="1">
        <a:blip xmlns:r="http://schemas.openxmlformats.org/officeDocument/2006/relationships" r:embed="rId3"/>
        <a:srcRect t="76607"/>
        <a:stretch/>
      </xdr:blipFill>
      <xdr:spPr>
        <a:xfrm>
          <a:off x="66675" y="2781300"/>
          <a:ext cx="7375525"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81936</xdr:rowOff>
    </xdr:from>
    <xdr:to>
      <xdr:col>4</xdr:col>
      <xdr:colOff>859806</xdr:colOff>
      <xdr:row>3</xdr:row>
      <xdr:rowOff>133145</xdr:rowOff>
    </xdr:to>
    <xdr:pic>
      <xdr:nvPicPr>
        <xdr:cNvPr id="3" name="Imagen 2">
          <a:extLst>
            <a:ext uri="{FF2B5EF4-FFF2-40B4-BE49-F238E27FC236}">
              <a16:creationId xmlns:a16="http://schemas.microsoft.com/office/drawing/2014/main" id="{BD9D943C-B1B9-40E4-BE37-A9D0949CD6F1}"/>
            </a:ext>
          </a:extLst>
        </xdr:cNvPr>
        <xdr:cNvPicPr>
          <a:picLocks noChangeAspect="1"/>
        </xdr:cNvPicPr>
      </xdr:nvPicPr>
      <xdr:blipFill>
        <a:blip xmlns:r="http://schemas.openxmlformats.org/officeDocument/2006/relationships" r:embed="rId1"/>
        <a:stretch>
          <a:fillRect/>
        </a:stretch>
      </xdr:blipFill>
      <xdr:spPr>
        <a:xfrm>
          <a:off x="0" y="81936"/>
          <a:ext cx="2047871" cy="6349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201705</xdr:rowOff>
    </xdr:from>
    <xdr:to>
      <xdr:col>5</xdr:col>
      <xdr:colOff>841290</xdr:colOff>
      <xdr:row>6</xdr:row>
      <xdr:rowOff>22412</xdr:rowOff>
    </xdr:to>
    <xdr:pic>
      <xdr:nvPicPr>
        <xdr:cNvPr id="5" name="Imagen 4">
          <a:extLst>
            <a:ext uri="{FF2B5EF4-FFF2-40B4-BE49-F238E27FC236}">
              <a16:creationId xmlns:a16="http://schemas.microsoft.com/office/drawing/2014/main" id="{90E69F0E-9D0E-4374-9964-05DE3C581D72}"/>
            </a:ext>
          </a:extLst>
        </xdr:cNvPr>
        <xdr:cNvPicPr>
          <a:picLocks noChangeAspect="1"/>
        </xdr:cNvPicPr>
      </xdr:nvPicPr>
      <xdr:blipFill>
        <a:blip xmlns:r="http://schemas.openxmlformats.org/officeDocument/2006/relationships" r:embed="rId1"/>
        <a:stretch>
          <a:fillRect/>
        </a:stretch>
      </xdr:blipFill>
      <xdr:spPr>
        <a:xfrm>
          <a:off x="0" y="201705"/>
          <a:ext cx="2656643" cy="10197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238125</xdr:colOff>
      <xdr:row>0</xdr:row>
      <xdr:rowOff>19049</xdr:rowOff>
    </xdr:from>
    <xdr:to>
      <xdr:col>3</xdr:col>
      <xdr:colOff>390525</xdr:colOff>
      <xdr:row>5</xdr:row>
      <xdr:rowOff>55599</xdr:rowOff>
    </xdr:to>
    <xdr:pic>
      <xdr:nvPicPr>
        <xdr:cNvPr id="4" name="Imagen 3">
          <a:extLst>
            <a:ext uri="{FF2B5EF4-FFF2-40B4-BE49-F238E27FC236}">
              <a16:creationId xmlns:a16="http://schemas.microsoft.com/office/drawing/2014/main" id="{1A33B862-A52F-4A3D-AEF6-D294787839F5}"/>
            </a:ext>
          </a:extLst>
        </xdr:cNvPr>
        <xdr:cNvPicPr>
          <a:picLocks noChangeAspect="1"/>
        </xdr:cNvPicPr>
      </xdr:nvPicPr>
      <xdr:blipFill>
        <a:blip xmlns:r="http://schemas.openxmlformats.org/officeDocument/2006/relationships" r:embed="rId1"/>
        <a:stretch>
          <a:fillRect/>
        </a:stretch>
      </xdr:blipFill>
      <xdr:spPr>
        <a:xfrm>
          <a:off x="752475" y="19049"/>
          <a:ext cx="3343275" cy="1036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2</xdr:col>
      <xdr:colOff>647700</xdr:colOff>
      <xdr:row>5</xdr:row>
      <xdr:rowOff>7975</xdr:rowOff>
    </xdr:to>
    <xdr:pic>
      <xdr:nvPicPr>
        <xdr:cNvPr id="3" name="Imagen 2">
          <a:extLst>
            <a:ext uri="{FF2B5EF4-FFF2-40B4-BE49-F238E27FC236}">
              <a16:creationId xmlns:a16="http://schemas.microsoft.com/office/drawing/2014/main" id="{BFC90FE8-3345-4438-A86D-0DAFE29464E6}"/>
            </a:ext>
          </a:extLst>
        </xdr:cNvPr>
        <xdr:cNvPicPr>
          <a:picLocks noChangeAspect="1"/>
        </xdr:cNvPicPr>
      </xdr:nvPicPr>
      <xdr:blipFill>
        <a:blip xmlns:r="http://schemas.openxmlformats.org/officeDocument/2006/relationships" r:embed="rId1"/>
        <a:stretch>
          <a:fillRect/>
        </a:stretch>
      </xdr:blipFill>
      <xdr:spPr>
        <a:xfrm>
          <a:off x="76200" y="0"/>
          <a:ext cx="3343275" cy="10366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66675</xdr:colOff>
      <xdr:row>0</xdr:row>
      <xdr:rowOff>66675</xdr:rowOff>
    </xdr:from>
    <xdr:to>
      <xdr:col>4</xdr:col>
      <xdr:colOff>228600</xdr:colOff>
      <xdr:row>5</xdr:row>
      <xdr:rowOff>103225</xdr:rowOff>
    </xdr:to>
    <xdr:pic>
      <xdr:nvPicPr>
        <xdr:cNvPr id="4" name="Imagen 3">
          <a:extLst>
            <a:ext uri="{FF2B5EF4-FFF2-40B4-BE49-F238E27FC236}">
              <a16:creationId xmlns:a16="http://schemas.microsoft.com/office/drawing/2014/main" id="{FAC0869F-B069-41B5-8FA1-F7C93CC403D2}"/>
            </a:ext>
          </a:extLst>
        </xdr:cNvPr>
        <xdr:cNvPicPr>
          <a:picLocks noChangeAspect="1"/>
        </xdr:cNvPicPr>
      </xdr:nvPicPr>
      <xdr:blipFill>
        <a:blip xmlns:r="http://schemas.openxmlformats.org/officeDocument/2006/relationships" r:embed="rId1"/>
        <a:stretch>
          <a:fillRect/>
        </a:stretch>
      </xdr:blipFill>
      <xdr:spPr>
        <a:xfrm>
          <a:off x="723900" y="66675"/>
          <a:ext cx="3343275" cy="10366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247650</xdr:rowOff>
    </xdr:from>
    <xdr:to>
      <xdr:col>4</xdr:col>
      <xdr:colOff>200026</xdr:colOff>
      <xdr:row>3</xdr:row>
      <xdr:rowOff>227050</xdr:rowOff>
    </xdr:to>
    <xdr:pic>
      <xdr:nvPicPr>
        <xdr:cNvPr id="3" name="Imagen 2">
          <a:extLst>
            <a:ext uri="{FF2B5EF4-FFF2-40B4-BE49-F238E27FC236}">
              <a16:creationId xmlns:a16="http://schemas.microsoft.com/office/drawing/2014/main" id="{18E0CE02-E23B-4988-833B-5B8061E50850}"/>
            </a:ext>
          </a:extLst>
        </xdr:cNvPr>
        <xdr:cNvPicPr>
          <a:picLocks noChangeAspect="1"/>
        </xdr:cNvPicPr>
      </xdr:nvPicPr>
      <xdr:blipFill>
        <a:blip xmlns:r="http://schemas.openxmlformats.org/officeDocument/2006/relationships" r:embed="rId1"/>
        <a:stretch>
          <a:fillRect/>
        </a:stretch>
      </xdr:blipFill>
      <xdr:spPr>
        <a:xfrm>
          <a:off x="1" y="247650"/>
          <a:ext cx="1885950" cy="1036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ian.gov.co/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gonzalezv\AppData\Local\Temp\Temp3_100066173967142.zip\100066173967142\100066173967142-AIPP-860005224-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YulyAlexandra Gil Sepúlveda" id="{38FA53FB-0178-4834-B94A-928FA55EC0D3}" userId="0e68125ceffbe2a7"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73" dT="2019-04-10T15:52:13.00" personId="{38FA53FB-0178-4834-B94A-928FA55EC0D3}" id="{9F7DD7AC-A6DB-4EC0-8F06-2249164BFD76}">
    <text>Fiscalmente debe quedar el ingreso por ganancias ocasionales,  este valor pasa automáticamente a la sección de ganancias ocasionales y se ingresa el costo de forma manual.</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C1D79-330D-44CF-87AD-7E39A48D5101}">
  <sheetPr codeName="Hoja14">
    <tabColor theme="5" tint="0.79998168889431442"/>
  </sheetPr>
  <dimension ref="A2:B15"/>
  <sheetViews>
    <sheetView showGridLines="0" workbookViewId="0">
      <selection activeCell="B18" sqref="B18"/>
    </sheetView>
  </sheetViews>
  <sheetFormatPr baseColWidth="10" defaultRowHeight="15"/>
  <cols>
    <col min="1" max="1" width="3.140625" style="15" customWidth="1"/>
    <col min="2" max="2" width="76.5703125" customWidth="1"/>
  </cols>
  <sheetData>
    <row r="2" spans="1:2">
      <c r="A2" s="15">
        <v>1</v>
      </c>
      <c r="B2" t="s">
        <v>865</v>
      </c>
    </row>
    <row r="3" spans="1:2">
      <c r="B3" t="s">
        <v>945</v>
      </c>
    </row>
    <row r="5" spans="1:2">
      <c r="A5" s="15">
        <v>2</v>
      </c>
      <c r="B5" t="s">
        <v>866</v>
      </c>
    </row>
    <row r="7" spans="1:2" ht="60">
      <c r="A7" s="477">
        <v>3</v>
      </c>
      <c r="B7" s="9" t="s">
        <v>867</v>
      </c>
    </row>
    <row r="8" spans="1:2">
      <c r="A8" s="477"/>
      <c r="B8" s="9"/>
    </row>
    <row r="9" spans="1:2">
      <c r="A9" s="15">
        <v>4</v>
      </c>
      <c r="B9" t="s">
        <v>868</v>
      </c>
    </row>
    <row r="11" spans="1:2">
      <c r="A11" s="15">
        <v>5</v>
      </c>
      <c r="B11" t="s">
        <v>869</v>
      </c>
    </row>
    <row r="13" spans="1:2">
      <c r="A13" s="15">
        <v>6</v>
      </c>
      <c r="B13" t="s">
        <v>870</v>
      </c>
    </row>
    <row r="15" spans="1:2">
      <c r="A15" s="15">
        <v>7</v>
      </c>
      <c r="B15" t="s">
        <v>871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13A4C-302D-4F93-AE22-099E43DE8835}">
  <dimension ref="A1:B31"/>
  <sheetViews>
    <sheetView showGridLines="0" workbookViewId="0">
      <selection activeCell="B36" sqref="B36"/>
    </sheetView>
  </sheetViews>
  <sheetFormatPr baseColWidth="10" defaultRowHeight="15"/>
  <cols>
    <col min="1" max="1" width="7.140625" customWidth="1"/>
    <col min="2" max="2" width="60.7109375" bestFit="1" customWidth="1"/>
  </cols>
  <sheetData>
    <row r="1" spans="1:2">
      <c r="A1" s="469">
        <v>1</v>
      </c>
      <c r="B1" t="s">
        <v>920</v>
      </c>
    </row>
    <row r="2" spans="1:2">
      <c r="A2" s="469">
        <v>2</v>
      </c>
      <c r="B2" t="s">
        <v>921</v>
      </c>
    </row>
    <row r="3" spans="1:2">
      <c r="A3" s="469">
        <v>3</v>
      </c>
      <c r="B3" t="s">
        <v>922</v>
      </c>
    </row>
    <row r="4" spans="1:2">
      <c r="A4" s="469">
        <v>4</v>
      </c>
      <c r="B4" t="s">
        <v>923</v>
      </c>
    </row>
    <row r="5" spans="1:2">
      <c r="A5" s="469">
        <v>5</v>
      </c>
      <c r="B5" t="s">
        <v>1151</v>
      </c>
    </row>
    <row r="6" spans="1:2">
      <c r="A6" s="469">
        <v>6</v>
      </c>
      <c r="B6" t="s">
        <v>924</v>
      </c>
    </row>
    <row r="7" spans="1:2">
      <c r="A7" s="469">
        <v>7</v>
      </c>
      <c r="B7" t="s">
        <v>925</v>
      </c>
    </row>
    <row r="8" spans="1:2">
      <c r="A8" s="469">
        <v>8</v>
      </c>
      <c r="B8" t="s">
        <v>926</v>
      </c>
    </row>
    <row r="9" spans="1:2">
      <c r="A9" s="469">
        <v>9</v>
      </c>
      <c r="B9" t="s">
        <v>927</v>
      </c>
    </row>
    <row r="10" spans="1:2">
      <c r="A10" s="469">
        <v>10</v>
      </c>
      <c r="B10" t="s">
        <v>928</v>
      </c>
    </row>
    <row r="11" spans="1:2">
      <c r="A11" s="469">
        <v>11</v>
      </c>
      <c r="B11" t="s">
        <v>24</v>
      </c>
    </row>
    <row r="12" spans="1:2">
      <c r="A12" s="469">
        <v>12</v>
      </c>
      <c r="B12" t="s">
        <v>929</v>
      </c>
    </row>
    <row r="13" spans="1:2">
      <c r="A13" s="469">
        <v>13</v>
      </c>
      <c r="B13" t="s">
        <v>930</v>
      </c>
    </row>
    <row r="14" spans="1:2">
      <c r="A14" s="469">
        <v>14</v>
      </c>
      <c r="B14" t="s">
        <v>931</v>
      </c>
    </row>
    <row r="15" spans="1:2">
      <c r="A15" s="469">
        <v>15</v>
      </c>
      <c r="B15" t="s">
        <v>932</v>
      </c>
    </row>
    <row r="16" spans="1:2">
      <c r="A16" s="469">
        <v>16</v>
      </c>
      <c r="B16" t="s">
        <v>212</v>
      </c>
    </row>
    <row r="17" spans="1:2">
      <c r="A17" s="469">
        <v>17</v>
      </c>
      <c r="B17" t="s">
        <v>933</v>
      </c>
    </row>
    <row r="18" spans="1:2">
      <c r="A18" s="469">
        <v>18</v>
      </c>
      <c r="B18" t="s">
        <v>934</v>
      </c>
    </row>
    <row r="19" spans="1:2">
      <c r="A19" s="469">
        <v>19</v>
      </c>
      <c r="B19" t="s">
        <v>935</v>
      </c>
    </row>
    <row r="20" spans="1:2">
      <c r="A20" s="469">
        <v>20</v>
      </c>
      <c r="B20" t="s">
        <v>936</v>
      </c>
    </row>
    <row r="21" spans="1:2">
      <c r="A21" s="469">
        <v>21</v>
      </c>
      <c r="B21" t="s">
        <v>937</v>
      </c>
    </row>
    <row r="22" spans="1:2">
      <c r="A22" s="469">
        <v>22</v>
      </c>
      <c r="B22" t="s">
        <v>786</v>
      </c>
    </row>
    <row r="23" spans="1:2">
      <c r="A23" s="469">
        <v>23</v>
      </c>
      <c r="B23" t="s">
        <v>938</v>
      </c>
    </row>
    <row r="24" spans="1:2">
      <c r="A24" s="469">
        <v>23</v>
      </c>
      <c r="B24" t="s">
        <v>1152</v>
      </c>
    </row>
    <row r="25" spans="1:2">
      <c r="A25" s="469">
        <v>23</v>
      </c>
      <c r="B25" t="s">
        <v>939</v>
      </c>
    </row>
    <row r="26" spans="1:2">
      <c r="A26" s="469">
        <v>23</v>
      </c>
      <c r="B26" t="s">
        <v>940</v>
      </c>
    </row>
    <row r="27" spans="1:2">
      <c r="A27" s="469">
        <v>23</v>
      </c>
      <c r="B27" t="s">
        <v>941</v>
      </c>
    </row>
    <row r="28" spans="1:2">
      <c r="A28" s="469">
        <v>23</v>
      </c>
      <c r="B28" t="s">
        <v>942</v>
      </c>
    </row>
    <row r="29" spans="1:2">
      <c r="A29" s="469">
        <v>23</v>
      </c>
      <c r="B29" t="s">
        <v>24</v>
      </c>
    </row>
    <row r="30" spans="1:2">
      <c r="A30" s="469">
        <v>23</v>
      </c>
      <c r="B30" t="s">
        <v>943</v>
      </c>
    </row>
    <row r="31" spans="1:2">
      <c r="A31" s="469">
        <v>23</v>
      </c>
      <c r="B31" t="s">
        <v>1131</v>
      </c>
    </row>
  </sheetData>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dimension ref="A1:Q97"/>
  <sheetViews>
    <sheetView showGridLines="0" topLeftCell="A76" zoomScaleNormal="100" workbookViewId="0">
      <selection activeCell="A97" sqref="A97:XFD1048576"/>
    </sheetView>
  </sheetViews>
  <sheetFormatPr baseColWidth="10" defaultColWidth="0" defaultRowHeight="15" zeroHeight="1"/>
  <cols>
    <col min="1" max="1" width="7.7109375" style="317" customWidth="1"/>
    <col min="2" max="2" width="4" style="317" customWidth="1"/>
    <col min="3" max="3" width="43.85546875" style="317" customWidth="1"/>
    <col min="4" max="4" width="22.85546875" style="319" customWidth="1"/>
    <col min="5" max="5" width="19" style="319" customWidth="1"/>
    <col min="6" max="6" width="20.7109375" style="319" customWidth="1"/>
    <col min="7" max="7" width="24.28515625" style="319" customWidth="1"/>
    <col min="8" max="8" width="27.7109375" style="319" customWidth="1"/>
    <col min="9" max="9" width="26.85546875" style="319" customWidth="1"/>
    <col min="10" max="10" width="24.85546875" style="317" customWidth="1"/>
    <col min="11" max="11" width="21.28515625" style="317" customWidth="1"/>
    <col min="12" max="12" width="27.7109375" style="317" hidden="1" customWidth="1"/>
    <col min="13" max="13" width="26.28515625" style="317" hidden="1" customWidth="1"/>
    <col min="14" max="15" width="24" style="317" hidden="1" customWidth="1"/>
    <col min="16" max="16" width="27.5703125" style="317" hidden="1" customWidth="1"/>
    <col min="17" max="17" width="24.85546875" style="317" hidden="1" customWidth="1"/>
    <col min="18" max="16384" width="11.42578125" style="317" hidden="1"/>
  </cols>
  <sheetData>
    <row r="1" spans="1:16" s="258" customFormat="1" ht="15" customHeight="1">
      <c r="A1" s="252"/>
      <c r="B1" s="253"/>
      <c r="C1" s="254"/>
      <c r="D1" s="255"/>
      <c r="E1" s="1622" t="s">
        <v>482</v>
      </c>
      <c r="F1" s="1623"/>
      <c r="G1" s="1623"/>
      <c r="H1" s="1623"/>
      <c r="I1" s="1623"/>
      <c r="J1" s="1623"/>
      <c r="K1" s="1623"/>
      <c r="L1" s="256"/>
      <c r="M1" s="257"/>
      <c r="N1" s="257"/>
      <c r="O1" s="257"/>
    </row>
    <row r="2" spans="1:16" s="258" customFormat="1" ht="15" customHeight="1">
      <c r="A2" s="259"/>
      <c r="C2" s="260"/>
      <c r="D2" s="261"/>
      <c r="E2" s="1624"/>
      <c r="F2" s="1625"/>
      <c r="G2" s="1625"/>
      <c r="H2" s="1625"/>
      <c r="I2" s="1625"/>
      <c r="J2" s="1625"/>
      <c r="K2" s="1625"/>
      <c r="L2" s="256"/>
      <c r="M2" s="257"/>
      <c r="N2" s="257"/>
      <c r="O2" s="257"/>
    </row>
    <row r="3" spans="1:16" s="258" customFormat="1" ht="15" customHeight="1">
      <c r="A3" s="259"/>
      <c r="C3" s="260"/>
      <c r="D3" s="261"/>
      <c r="E3" s="1624"/>
      <c r="F3" s="1625"/>
      <c r="G3" s="1625"/>
      <c r="H3" s="1625"/>
      <c r="I3" s="1625"/>
      <c r="J3" s="1625"/>
      <c r="K3" s="1625"/>
      <c r="L3" s="256"/>
      <c r="M3" s="257"/>
      <c r="N3" s="257"/>
      <c r="O3" s="257"/>
    </row>
    <row r="4" spans="1:16" s="258" customFormat="1" ht="15" customHeight="1">
      <c r="A4" s="259"/>
      <c r="C4" s="260"/>
      <c r="D4" s="261"/>
      <c r="E4" s="1624"/>
      <c r="F4" s="1625"/>
      <c r="G4" s="1625"/>
      <c r="H4" s="1625"/>
      <c r="I4" s="1625"/>
      <c r="J4" s="1625"/>
      <c r="K4" s="1625"/>
      <c r="L4" s="256"/>
      <c r="M4" s="257"/>
      <c r="N4" s="257"/>
      <c r="O4" s="257"/>
    </row>
    <row r="5" spans="1:16" s="263" customFormat="1" ht="18.75" customHeight="1">
      <c r="A5" s="262"/>
      <c r="D5" s="264"/>
      <c r="E5" s="1624"/>
      <c r="F5" s="1625"/>
      <c r="G5" s="1625"/>
      <c r="H5" s="1625"/>
      <c r="I5" s="1625"/>
      <c r="J5" s="1625"/>
      <c r="K5" s="1625"/>
      <c r="L5" s="256"/>
      <c r="M5" s="257"/>
      <c r="N5" s="257"/>
      <c r="O5" s="257"/>
    </row>
    <row r="6" spans="1:16" s="258" customFormat="1" ht="15" customHeight="1" thickBot="1">
      <c r="A6" s="265"/>
      <c r="B6" s="266"/>
      <c r="C6" s="267"/>
      <c r="D6" s="268"/>
      <c r="E6" s="1626"/>
      <c r="F6" s="1627"/>
      <c r="G6" s="1627"/>
      <c r="H6" s="1627"/>
      <c r="I6" s="1627"/>
      <c r="J6" s="1627"/>
      <c r="K6" s="1627"/>
      <c r="L6" s="256"/>
      <c r="M6" s="257"/>
      <c r="N6" s="257"/>
      <c r="O6" s="257"/>
    </row>
    <row r="7" spans="1:16" s="269" customFormat="1">
      <c r="D7" s="270"/>
      <c r="E7" s="270"/>
      <c r="F7" s="270"/>
      <c r="G7" s="270"/>
      <c r="H7" s="270"/>
      <c r="I7" s="270"/>
    </row>
    <row r="8" spans="1:16" s="258" customFormat="1" ht="20.25">
      <c r="A8" s="271" t="s">
        <v>592</v>
      </c>
      <c r="B8" s="271"/>
      <c r="C8" s="272"/>
      <c r="D8" s="272"/>
      <c r="E8" s="272"/>
      <c r="F8" s="272"/>
      <c r="G8" s="272"/>
      <c r="H8" s="272"/>
      <c r="K8" s="273"/>
    </row>
    <row r="9" spans="1:16" s="258" customFormat="1" ht="15.75">
      <c r="C9" s="273"/>
      <c r="D9" s="272"/>
      <c r="E9" s="272"/>
      <c r="F9" s="272"/>
      <c r="G9" s="272"/>
      <c r="H9" s="272"/>
      <c r="I9" s="272"/>
    </row>
    <row r="10" spans="1:16" s="258" customFormat="1" ht="15" customHeight="1">
      <c r="A10" s="1596" t="s">
        <v>591</v>
      </c>
      <c r="B10" s="1589" t="s">
        <v>528</v>
      </c>
      <c r="C10" s="1591"/>
      <c r="D10" s="1589" t="s">
        <v>769</v>
      </c>
      <c r="E10" s="1589" t="s">
        <v>85</v>
      </c>
      <c r="F10" s="1589" t="s">
        <v>86</v>
      </c>
      <c r="G10" s="1596" t="s">
        <v>721</v>
      </c>
      <c r="H10" s="1589" t="s">
        <v>595</v>
      </c>
      <c r="I10" s="1589" t="s">
        <v>760</v>
      </c>
      <c r="J10" s="1589" t="s">
        <v>89</v>
      </c>
      <c r="K10" s="1589" t="s">
        <v>91</v>
      </c>
      <c r="L10" s="1601"/>
      <c r="M10" s="1594"/>
      <c r="N10" s="1594"/>
      <c r="O10" s="1594"/>
      <c r="P10" s="1595"/>
    </row>
    <row r="11" spans="1:16" s="276" customFormat="1" ht="63.75" customHeight="1">
      <c r="A11" s="1599"/>
      <c r="B11" s="1591"/>
      <c r="C11" s="1591"/>
      <c r="D11" s="1591"/>
      <c r="E11" s="1591"/>
      <c r="F11" s="1591"/>
      <c r="G11" s="1603"/>
      <c r="H11" s="1591"/>
      <c r="I11" s="1591"/>
      <c r="J11" s="1591"/>
      <c r="K11" s="1591"/>
      <c r="L11" s="274"/>
      <c r="M11" s="275"/>
      <c r="N11" s="275"/>
      <c r="O11" s="1594"/>
      <c r="P11" s="1594"/>
    </row>
    <row r="12" spans="1:16" s="276" customFormat="1" ht="21.75" customHeight="1">
      <c r="A12" s="277">
        <v>12</v>
      </c>
      <c r="B12" s="1617" t="s">
        <v>593</v>
      </c>
      <c r="C12" s="1618"/>
      <c r="D12" s="278"/>
      <c r="E12" s="278"/>
      <c r="F12" s="278"/>
      <c r="G12" s="278"/>
      <c r="H12" s="278"/>
      <c r="I12" s="278"/>
      <c r="J12" s="278"/>
      <c r="K12" s="279"/>
      <c r="L12" s="280"/>
      <c r="M12" s="280"/>
      <c r="N12" s="280"/>
      <c r="O12" s="280"/>
      <c r="P12" s="280"/>
    </row>
    <row r="13" spans="1:16" s="276" customFormat="1" ht="18.75" customHeight="1">
      <c r="A13" s="277">
        <f>A12+1</f>
        <v>13</v>
      </c>
      <c r="B13" s="281"/>
      <c r="C13" s="282" t="s">
        <v>1</v>
      </c>
      <c r="D13" s="283">
        <f ca="1">+IF('ESF - Patrimonio'!G11-'ESF - Patrimonio'!K11&lt;0,'ESF - Patrimonio'!G11,0)</f>
        <v>0</v>
      </c>
      <c r="E13" s="283">
        <f ca="1">+IF(D13&gt;0,'ESF - Patrimonio'!K11,0)</f>
        <v>0</v>
      </c>
      <c r="F13" s="284"/>
      <c r="G13" s="284"/>
      <c r="H13" s="285"/>
      <c r="I13" s="283"/>
      <c r="J13" s="284">
        <f>I13-H13</f>
        <v>0</v>
      </c>
      <c r="K13" s="286">
        <f>IF(F13=" ",0,IF(F13=0,0,H13/F13))</f>
        <v>0</v>
      </c>
      <c r="L13" s="287"/>
      <c r="M13" s="288"/>
      <c r="N13" s="288"/>
      <c r="O13" s="289"/>
      <c r="P13" s="289"/>
    </row>
    <row r="14" spans="1:16" s="276" customFormat="1" ht="15.95" customHeight="1">
      <c r="A14" s="277">
        <f t="shared" ref="A14:A51" si="0">A13+1</f>
        <v>14</v>
      </c>
      <c r="B14" s="281"/>
      <c r="C14" s="282" t="s">
        <v>587</v>
      </c>
      <c r="D14" s="283">
        <f ca="1">+IF('ESF - Patrimonio'!G15-'ESF - Patrimonio'!K15&lt;0,'ESF - Patrimonio'!G15,0)</f>
        <v>0</v>
      </c>
      <c r="E14" s="283">
        <f ca="1">+IF(D14&gt;0,'ESF - Patrimonio'!K15,0)</f>
        <v>0</v>
      </c>
      <c r="F14" s="284"/>
      <c r="G14" s="284"/>
      <c r="H14" s="285"/>
      <c r="I14" s="283">
        <v>0</v>
      </c>
      <c r="J14" s="284">
        <f t="shared" ref="J14:J30" si="1">I14-H14</f>
        <v>0</v>
      </c>
      <c r="K14" s="286">
        <f t="shared" ref="K14:K30" si="2">IF(F14=" ",0,IF(F14=0,0,H14/F14))</f>
        <v>0</v>
      </c>
      <c r="L14" s="287"/>
      <c r="M14" s="288"/>
      <c r="N14" s="288"/>
      <c r="O14" s="289"/>
      <c r="P14" s="289"/>
    </row>
    <row r="15" spans="1:16" s="276" customFormat="1" ht="15.75">
      <c r="A15" s="277">
        <f t="shared" si="0"/>
        <v>15</v>
      </c>
      <c r="B15" s="281"/>
      <c r="C15" s="282" t="s">
        <v>5</v>
      </c>
      <c r="D15" s="283">
        <f ca="1">+IF('ESF - Patrimonio'!G38-'ESF - Patrimonio'!K38&lt;0,'ESF - Patrimonio'!G38,0)</f>
        <v>0</v>
      </c>
      <c r="E15" s="283">
        <f ca="1">+IF(D15&gt;0,'ESF - Patrimonio'!K38,0)</f>
        <v>0</v>
      </c>
      <c r="F15" s="284"/>
      <c r="G15" s="284"/>
      <c r="H15" s="285"/>
      <c r="I15" s="283"/>
      <c r="J15" s="284">
        <f t="shared" si="1"/>
        <v>0</v>
      </c>
      <c r="K15" s="286">
        <f t="shared" si="2"/>
        <v>0</v>
      </c>
      <c r="L15" s="287"/>
      <c r="M15" s="288"/>
      <c r="N15" s="288"/>
      <c r="O15" s="289"/>
      <c r="P15" s="289"/>
    </row>
    <row r="16" spans="1:16" s="276" customFormat="1" ht="15.75">
      <c r="A16" s="277">
        <f t="shared" si="0"/>
        <v>16</v>
      </c>
      <c r="B16" s="281"/>
      <c r="C16" s="282" t="s">
        <v>6</v>
      </c>
      <c r="D16" s="283">
        <f ca="1">+IF('ESF - Patrimonio'!G61-'ESF - Patrimonio'!K61&lt;0,'ESF - Patrimonio'!G61,0)</f>
        <v>0</v>
      </c>
      <c r="E16" s="283">
        <f ca="1">+IF(D16&gt;0,'ESF - Patrimonio'!K61,0)</f>
        <v>0</v>
      </c>
      <c r="F16" s="284"/>
      <c r="G16" s="284"/>
      <c r="H16" s="285"/>
      <c r="I16" s="283"/>
      <c r="J16" s="284">
        <f t="shared" si="1"/>
        <v>0</v>
      </c>
      <c r="K16" s="286">
        <f t="shared" si="2"/>
        <v>0</v>
      </c>
      <c r="L16" s="287"/>
      <c r="M16" s="288"/>
      <c r="N16" s="288"/>
      <c r="O16" s="289"/>
      <c r="P16" s="289"/>
    </row>
    <row r="17" spans="1:16" s="276" customFormat="1" ht="15.75">
      <c r="A17" s="277">
        <f t="shared" si="0"/>
        <v>17</v>
      </c>
      <c r="B17" s="281"/>
      <c r="C17" s="282" t="s">
        <v>11</v>
      </c>
      <c r="D17" s="283">
        <f ca="1">+IF('ESF - Patrimonio'!G84-'ESF - Patrimonio'!K84&lt;0,'ESF - Patrimonio'!G84,0)</f>
        <v>0</v>
      </c>
      <c r="E17" s="283">
        <f ca="1">+IF(D17&gt;0,'ESF - Patrimonio'!K84,0)</f>
        <v>0</v>
      </c>
      <c r="F17" s="284"/>
      <c r="G17" s="284"/>
      <c r="H17" s="285"/>
      <c r="I17" s="283"/>
      <c r="J17" s="284">
        <f t="shared" si="1"/>
        <v>0</v>
      </c>
      <c r="K17" s="286">
        <f t="shared" si="2"/>
        <v>0</v>
      </c>
      <c r="L17" s="287"/>
      <c r="M17" s="288"/>
      <c r="N17" s="288"/>
      <c r="O17" s="289"/>
      <c r="P17" s="289"/>
    </row>
    <row r="18" spans="1:16" s="276" customFormat="1" ht="15.75">
      <c r="A18" s="277">
        <f t="shared" si="0"/>
        <v>18</v>
      </c>
      <c r="B18" s="281"/>
      <c r="C18" s="282" t="s">
        <v>408</v>
      </c>
      <c r="D18" s="283">
        <f ca="1">+IF('ESF - Patrimonio'!G94-'ESF - Patrimonio'!K94&lt;0,'ESF - Patrimonio'!G94,0)</f>
        <v>0</v>
      </c>
      <c r="E18" s="283">
        <f ca="1">+IF(D18&gt;0,'ESF - Patrimonio'!K94,0)</f>
        <v>0</v>
      </c>
      <c r="F18" s="284"/>
      <c r="G18" s="284"/>
      <c r="H18" s="285"/>
      <c r="I18" s="283"/>
      <c r="J18" s="284">
        <f t="shared" si="1"/>
        <v>0</v>
      </c>
      <c r="K18" s="286">
        <f t="shared" si="2"/>
        <v>0</v>
      </c>
      <c r="L18" s="287"/>
      <c r="M18" s="288"/>
      <c r="N18" s="288"/>
      <c r="O18" s="289"/>
      <c r="P18" s="289"/>
    </row>
    <row r="19" spans="1:16" s="276" customFormat="1" ht="15.75">
      <c r="A19" s="277">
        <f t="shared" si="0"/>
        <v>19</v>
      </c>
      <c r="B19" s="281"/>
      <c r="C19" s="282" t="s">
        <v>208</v>
      </c>
      <c r="D19" s="283">
        <f ca="1">+IF('ESF - Patrimonio'!G113-'ESF - Patrimonio'!K113&lt;0,'ESF - Patrimonio'!G113,0)</f>
        <v>0</v>
      </c>
      <c r="E19" s="283">
        <f ca="1">+IF(D19&gt;0,'ESF - Patrimonio'!K113,0)</f>
        <v>0</v>
      </c>
      <c r="F19" s="284"/>
      <c r="G19" s="284"/>
      <c r="H19" s="285"/>
      <c r="I19" s="283"/>
      <c r="J19" s="284">
        <f t="shared" si="1"/>
        <v>0</v>
      </c>
      <c r="K19" s="286">
        <f t="shared" si="2"/>
        <v>0</v>
      </c>
      <c r="L19" s="287"/>
      <c r="M19" s="288"/>
      <c r="N19" s="288"/>
      <c r="O19" s="289"/>
      <c r="P19" s="289"/>
    </row>
    <row r="20" spans="1:16" s="276" customFormat="1" ht="15.75">
      <c r="A20" s="277">
        <f t="shared" si="0"/>
        <v>20</v>
      </c>
      <c r="B20" s="281"/>
      <c r="C20" s="282" t="s">
        <v>203</v>
      </c>
      <c r="D20" s="283">
        <f ca="1">+IF('ESF - Patrimonio'!G123-'ESF - Patrimonio'!K123&lt;0,'ESF - Patrimonio'!G123,0)</f>
        <v>0</v>
      </c>
      <c r="E20" s="283">
        <f ca="1">+IF(D20&gt;0,'ESF - Patrimonio'!K123,0)</f>
        <v>0</v>
      </c>
      <c r="F20" s="284"/>
      <c r="G20" s="284"/>
      <c r="H20" s="285"/>
      <c r="I20" s="283"/>
      <c r="J20" s="284">
        <f t="shared" si="1"/>
        <v>0</v>
      </c>
      <c r="K20" s="286">
        <f t="shared" si="2"/>
        <v>0</v>
      </c>
      <c r="L20" s="287"/>
      <c r="M20" s="288"/>
      <c r="N20" s="288"/>
      <c r="O20" s="289"/>
      <c r="P20" s="289"/>
    </row>
    <row r="21" spans="1:16" s="276" customFormat="1" ht="30">
      <c r="A21" s="277">
        <f t="shared" si="0"/>
        <v>21</v>
      </c>
      <c r="B21" s="281"/>
      <c r="C21" s="282" t="s">
        <v>406</v>
      </c>
      <c r="D21" s="283">
        <f ca="1">+IF('ESF - Patrimonio'!G118-'ESF - Patrimonio'!K118&lt;0,'ESF - Patrimonio'!G118,0)</f>
        <v>0</v>
      </c>
      <c r="E21" s="283">
        <f ca="1">+IF(D21&gt;0,'ESF - Patrimonio'!K118,0)</f>
        <v>0</v>
      </c>
      <c r="F21" s="284"/>
      <c r="G21" s="284"/>
      <c r="H21" s="285"/>
      <c r="I21" s="283"/>
      <c r="J21" s="284">
        <f t="shared" si="1"/>
        <v>0</v>
      </c>
      <c r="K21" s="286">
        <f t="shared" si="2"/>
        <v>0</v>
      </c>
      <c r="L21" s="287"/>
      <c r="M21" s="288"/>
      <c r="N21" s="288"/>
      <c r="O21" s="289"/>
      <c r="P21" s="289"/>
    </row>
    <row r="22" spans="1:16" s="276" customFormat="1" ht="15.75">
      <c r="A22" s="277">
        <f t="shared" si="0"/>
        <v>22</v>
      </c>
      <c r="B22" s="281"/>
      <c r="C22" s="282" t="s">
        <v>588</v>
      </c>
      <c r="D22" s="283">
        <f ca="1">+IF('ESF - Patrimonio'!G146-'ESF - Patrimonio'!K146&gt;0,'ESF - Patrimonio'!G146,0)</f>
        <v>0</v>
      </c>
      <c r="E22" s="283">
        <f ca="1">+IF(D22&gt;0,'ESF - Patrimonio'!K146,0)</f>
        <v>0</v>
      </c>
      <c r="F22" s="284"/>
      <c r="G22" s="284"/>
      <c r="H22" s="285"/>
      <c r="I22" s="283"/>
      <c r="J22" s="284">
        <f t="shared" si="1"/>
        <v>0</v>
      </c>
      <c r="K22" s="286">
        <f t="shared" si="2"/>
        <v>0</v>
      </c>
      <c r="L22" s="287"/>
      <c r="M22" s="288"/>
      <c r="N22" s="288"/>
      <c r="O22" s="289"/>
      <c r="P22" s="289"/>
    </row>
    <row r="23" spans="1:16" s="276" customFormat="1" ht="15.75">
      <c r="A23" s="277">
        <f t="shared" si="0"/>
        <v>23</v>
      </c>
      <c r="B23" s="281"/>
      <c r="C23" s="282" t="s">
        <v>647</v>
      </c>
      <c r="D23" s="283">
        <f ca="1">+IF('ESF - Patrimonio'!G169-'ESF - Patrimonio'!K169&gt;0,'ESF - Patrimonio'!G169,0)</f>
        <v>0</v>
      </c>
      <c r="E23" s="283">
        <f ca="1">+IF(D23&gt;0,'ESF - Patrimonio'!K169,0)</f>
        <v>0</v>
      </c>
      <c r="F23" s="284"/>
      <c r="G23" s="284"/>
      <c r="H23" s="285"/>
      <c r="I23" s="283"/>
      <c r="J23" s="284">
        <f t="shared" si="1"/>
        <v>0</v>
      </c>
      <c r="K23" s="286">
        <f t="shared" si="2"/>
        <v>0</v>
      </c>
      <c r="L23" s="287"/>
      <c r="M23" s="288"/>
      <c r="N23" s="288"/>
      <c r="O23" s="289"/>
      <c r="P23" s="289"/>
    </row>
    <row r="24" spans="1:16" s="276" customFormat="1" ht="15.75">
      <c r="A24" s="277">
        <f t="shared" si="0"/>
        <v>24</v>
      </c>
      <c r="B24" s="281"/>
      <c r="C24" s="282" t="s">
        <v>829</v>
      </c>
      <c r="D24" s="283">
        <f ca="1">+IF('ESF - Patrimonio'!G174-'ESF - Patrimonio'!K174&gt;0,'ESF - Patrimonio'!G174,0)</f>
        <v>0</v>
      </c>
      <c r="E24" s="283">
        <f ca="1">+IF(D24&gt;0,'ESF - Patrimonio'!K174,0)</f>
        <v>0</v>
      </c>
      <c r="F24" s="284"/>
      <c r="G24" s="284"/>
      <c r="H24" s="285"/>
      <c r="I24" s="283"/>
      <c r="J24" s="284">
        <f t="shared" si="1"/>
        <v>0</v>
      </c>
      <c r="K24" s="286">
        <f t="shared" si="2"/>
        <v>0</v>
      </c>
      <c r="L24" s="287"/>
      <c r="M24" s="288"/>
      <c r="N24" s="288"/>
      <c r="O24" s="289"/>
      <c r="P24" s="289"/>
    </row>
    <row r="25" spans="1:16" s="276" customFormat="1" ht="15.75">
      <c r="A25" s="277">
        <f t="shared" si="0"/>
        <v>25</v>
      </c>
      <c r="B25" s="281"/>
      <c r="C25" s="282" t="s">
        <v>12</v>
      </c>
      <c r="D25" s="283">
        <f ca="1">+IF('ESF - Patrimonio'!G179-'ESF - Patrimonio'!K179&gt;0,'ESF - Patrimonio'!G179,0)</f>
        <v>0</v>
      </c>
      <c r="E25" s="283">
        <f ca="1">+IF(D25&gt;0,'ESF - Patrimonio'!K179,0)</f>
        <v>0</v>
      </c>
      <c r="F25" s="284"/>
      <c r="G25" s="284"/>
      <c r="H25" s="285"/>
      <c r="I25" s="283"/>
      <c r="J25" s="284">
        <f t="shared" si="1"/>
        <v>0</v>
      </c>
      <c r="K25" s="286">
        <f t="shared" si="2"/>
        <v>0</v>
      </c>
      <c r="L25" s="287"/>
      <c r="M25" s="288"/>
      <c r="N25" s="288"/>
      <c r="O25" s="289"/>
      <c r="P25" s="289"/>
    </row>
    <row r="26" spans="1:16" s="276" customFormat="1" ht="15.75">
      <c r="A26" s="277">
        <f t="shared" si="0"/>
        <v>26</v>
      </c>
      <c r="B26" s="281"/>
      <c r="C26" s="282" t="s">
        <v>589</v>
      </c>
      <c r="D26" s="283">
        <f ca="1">+IF('ESF - Patrimonio'!G191-'ESF - Patrimonio'!K191&gt;0,'ESF - Patrimonio'!G191,0)+IF('ESF - Patrimonio'!G196-'ESF - Patrimonio'!K196&gt;0,'ESF - Patrimonio'!G196,0)</f>
        <v>0</v>
      </c>
      <c r="E26" s="283">
        <f ca="1">+IF(D26&gt;0,'ESF - Patrimonio'!K191+'ESF - Patrimonio'!K196,0)</f>
        <v>0</v>
      </c>
      <c r="F26" s="284"/>
      <c r="G26" s="284"/>
      <c r="H26" s="285"/>
      <c r="I26" s="283"/>
      <c r="J26" s="284">
        <f t="shared" si="1"/>
        <v>0</v>
      </c>
      <c r="K26" s="286">
        <f t="shared" si="2"/>
        <v>0</v>
      </c>
      <c r="L26" s="287"/>
      <c r="M26" s="288"/>
      <c r="N26" s="288"/>
      <c r="O26" s="289"/>
      <c r="P26" s="289"/>
    </row>
    <row r="27" spans="1:16" s="276" customFormat="1" ht="15.75">
      <c r="A27" s="277">
        <f t="shared" si="0"/>
        <v>27</v>
      </c>
      <c r="B27" s="281"/>
      <c r="C27" s="282" t="s">
        <v>590</v>
      </c>
      <c r="D27" s="283"/>
      <c r="E27" s="283"/>
      <c r="F27" s="284"/>
      <c r="G27" s="284"/>
      <c r="H27" s="285"/>
      <c r="I27" s="283"/>
      <c r="J27" s="284">
        <f t="shared" si="1"/>
        <v>0</v>
      </c>
      <c r="K27" s="286">
        <f t="shared" si="2"/>
        <v>0</v>
      </c>
      <c r="L27" s="287"/>
      <c r="M27" s="288"/>
      <c r="N27" s="288"/>
      <c r="O27" s="289"/>
      <c r="P27" s="289"/>
    </row>
    <row r="28" spans="1:16" s="276" customFormat="1" ht="30">
      <c r="A28" s="277">
        <f t="shared" si="0"/>
        <v>28</v>
      </c>
      <c r="B28" s="281"/>
      <c r="C28" s="282" t="s">
        <v>828</v>
      </c>
      <c r="D28" s="291"/>
      <c r="E28" s="291"/>
      <c r="F28" s="291"/>
      <c r="G28" s="291"/>
      <c r="H28" s="285"/>
      <c r="I28" s="291"/>
      <c r="J28" s="284">
        <f t="shared" si="1"/>
        <v>0</v>
      </c>
      <c r="K28" s="286">
        <f t="shared" si="2"/>
        <v>0</v>
      </c>
      <c r="L28" s="292"/>
      <c r="M28" s="289"/>
      <c r="N28" s="289"/>
      <c r="O28" s="289"/>
      <c r="P28" s="289"/>
    </row>
    <row r="29" spans="1:16" s="276" customFormat="1" ht="30">
      <c r="A29" s="277">
        <f t="shared" si="0"/>
        <v>29</v>
      </c>
      <c r="B29" s="281"/>
      <c r="C29" s="282" t="s">
        <v>394</v>
      </c>
      <c r="D29" s="291"/>
      <c r="E29" s="291"/>
      <c r="F29" s="291"/>
      <c r="G29" s="291"/>
      <c r="H29" s="285"/>
      <c r="I29" s="291"/>
      <c r="J29" s="284">
        <f t="shared" si="1"/>
        <v>0</v>
      </c>
      <c r="K29" s="286">
        <f t="shared" si="2"/>
        <v>0</v>
      </c>
      <c r="L29" s="292"/>
      <c r="M29" s="289"/>
      <c r="N29" s="289"/>
      <c r="O29" s="289"/>
      <c r="P29" s="289"/>
    </row>
    <row r="30" spans="1:16" s="276" customFormat="1" ht="15.75">
      <c r="A30" s="277">
        <f t="shared" si="0"/>
        <v>30</v>
      </c>
      <c r="B30" s="281"/>
      <c r="C30" s="290" t="s">
        <v>9</v>
      </c>
      <c r="D30" s="291">
        <f ca="1">+IF('ESF - Patrimonio'!G55-'ESF - Patrimonio'!K55&lt;0,'ESF - Patrimonio'!G55,0)</f>
        <v>0</v>
      </c>
      <c r="E30" s="291"/>
      <c r="F30" s="291"/>
      <c r="G30" s="291"/>
      <c r="H30" s="285"/>
      <c r="I30" s="291"/>
      <c r="J30" s="284">
        <f t="shared" si="1"/>
        <v>0</v>
      </c>
      <c r="K30" s="286">
        <f t="shared" si="2"/>
        <v>0</v>
      </c>
      <c r="L30" s="292"/>
      <c r="M30" s="289"/>
      <c r="N30" s="289"/>
      <c r="O30" s="289"/>
      <c r="P30" s="289"/>
    </row>
    <row r="31" spans="1:16" s="276" customFormat="1" ht="20.25" customHeight="1">
      <c r="A31" s="277">
        <f t="shared" si="0"/>
        <v>31</v>
      </c>
      <c r="B31" s="293"/>
      <c r="C31" s="294" t="s">
        <v>529</v>
      </c>
      <c r="D31" s="295"/>
      <c r="E31" s="295"/>
      <c r="F31" s="295"/>
      <c r="G31" s="295"/>
      <c r="H31" s="296">
        <f>SUM(H13:H30)</f>
        <v>0</v>
      </c>
      <c r="I31" s="296">
        <f>SUM(I13:I30)</f>
        <v>0</v>
      </c>
      <c r="J31" s="296">
        <f>SUM(J13:J30)</f>
        <v>0</v>
      </c>
      <c r="K31" s="296"/>
      <c r="L31" s="287"/>
      <c r="M31" s="288"/>
      <c r="N31" s="288"/>
      <c r="O31" s="289"/>
      <c r="P31" s="289"/>
    </row>
    <row r="32" spans="1:16" s="276" customFormat="1" ht="23.45" customHeight="1">
      <c r="A32" s="277">
        <f t="shared" si="0"/>
        <v>32</v>
      </c>
      <c r="B32" s="1619" t="s">
        <v>594</v>
      </c>
      <c r="C32" s="1618"/>
      <c r="D32" s="297"/>
      <c r="E32" s="297"/>
      <c r="F32" s="297"/>
      <c r="G32" s="297"/>
      <c r="H32" s="297"/>
      <c r="I32" s="297"/>
      <c r="J32" s="297"/>
      <c r="K32" s="298"/>
      <c r="L32" s="280"/>
      <c r="M32" s="280"/>
      <c r="N32" s="280"/>
      <c r="O32" s="280"/>
      <c r="P32" s="280"/>
    </row>
    <row r="33" spans="1:16" s="276" customFormat="1" ht="15.75">
      <c r="A33" s="277">
        <f t="shared" si="0"/>
        <v>33</v>
      </c>
      <c r="B33" s="299"/>
      <c r="C33" s="282" t="s">
        <v>1</v>
      </c>
      <c r="D33" s="284">
        <f ca="1">+IF('ESF - Patrimonio'!G11-'ESF - Patrimonio'!K11&gt;0,'ESF - Patrimonio'!G11,0)</f>
        <v>0</v>
      </c>
      <c r="E33" s="284">
        <f ca="1">+IF(D33&gt;0,'ESF - Patrimonio'!K11,0)</f>
        <v>0</v>
      </c>
      <c r="F33" s="291"/>
      <c r="G33" s="291"/>
      <c r="H33" s="291"/>
      <c r="I33" s="291"/>
      <c r="J33" s="284">
        <f t="shared" ref="J33:J50" si="3">I33-H33</f>
        <v>0</v>
      </c>
      <c r="K33" s="286">
        <f>IF(F33=" ",0,IF(F33=0,0,H33/F33))</f>
        <v>0</v>
      </c>
      <c r="L33" s="292"/>
      <c r="M33" s="289"/>
      <c r="N33" s="289"/>
      <c r="O33" s="289"/>
      <c r="P33" s="289"/>
    </row>
    <row r="34" spans="1:16" s="276" customFormat="1" ht="15.75">
      <c r="A34" s="277">
        <f t="shared" si="0"/>
        <v>34</v>
      </c>
      <c r="B34" s="299"/>
      <c r="C34" s="282" t="s">
        <v>587</v>
      </c>
      <c r="D34" s="284">
        <f ca="1">+IF('ESF - Patrimonio'!G15-'ESF - Patrimonio'!K15&gt;0,'ESF - Patrimonio'!G15,0)</f>
        <v>0</v>
      </c>
      <c r="E34" s="284">
        <f ca="1">+IF(D34&gt;0,'ESF - Patrimonio'!K15,0)</f>
        <v>0</v>
      </c>
      <c r="F34" s="291"/>
      <c r="G34" s="291"/>
      <c r="H34" s="291"/>
      <c r="I34" s="291"/>
      <c r="J34" s="284">
        <f t="shared" si="3"/>
        <v>0</v>
      </c>
      <c r="K34" s="286">
        <f t="shared" ref="K34:K50" si="4">IF(F34=" ",0,IF(F34=0,0,H34/F34))</f>
        <v>0</v>
      </c>
      <c r="L34" s="292"/>
      <c r="M34" s="289"/>
      <c r="N34" s="289"/>
      <c r="O34" s="289"/>
      <c r="P34" s="289"/>
    </row>
    <row r="35" spans="1:16" s="276" customFormat="1" ht="15.75">
      <c r="A35" s="277">
        <f t="shared" si="0"/>
        <v>35</v>
      </c>
      <c r="B35" s="299"/>
      <c r="C35" s="282" t="s">
        <v>5</v>
      </c>
      <c r="D35" s="284">
        <f ca="1">+IF('ESF - Patrimonio'!G38-'ESF - Patrimonio'!K38&gt;0,'ESF - Patrimonio'!G38,0)</f>
        <v>0</v>
      </c>
      <c r="E35" s="284">
        <f ca="1">+IF(D35&gt;0,'ESF - Patrimonio'!K38,0)</f>
        <v>0</v>
      </c>
      <c r="F35" s="291"/>
      <c r="G35" s="291"/>
      <c r="H35" s="291"/>
      <c r="I35" s="291"/>
      <c r="J35" s="284">
        <f t="shared" si="3"/>
        <v>0</v>
      </c>
      <c r="K35" s="286">
        <f t="shared" si="4"/>
        <v>0</v>
      </c>
      <c r="L35" s="292"/>
      <c r="M35" s="289"/>
      <c r="N35" s="289"/>
      <c r="O35" s="289"/>
      <c r="P35" s="289"/>
    </row>
    <row r="36" spans="1:16" s="276" customFormat="1" ht="15.75">
      <c r="A36" s="277">
        <f t="shared" si="0"/>
        <v>36</v>
      </c>
      <c r="B36" s="299"/>
      <c r="C36" s="282" t="s">
        <v>6</v>
      </c>
      <c r="D36" s="284">
        <f ca="1">+IF('ESF - Patrimonio'!G61-'ESF - Patrimonio'!K61&gt;0,'ESF - Patrimonio'!G61,0)</f>
        <v>0</v>
      </c>
      <c r="E36" s="284">
        <f ca="1">+IF(D36&gt;0,'ESF - Patrimonio'!K61,0)</f>
        <v>0</v>
      </c>
      <c r="F36" s="291"/>
      <c r="G36" s="291"/>
      <c r="H36" s="291"/>
      <c r="I36" s="291"/>
      <c r="J36" s="284">
        <f t="shared" si="3"/>
        <v>0</v>
      </c>
      <c r="K36" s="286">
        <f t="shared" si="4"/>
        <v>0</v>
      </c>
      <c r="L36" s="292"/>
      <c r="M36" s="289"/>
      <c r="N36" s="289"/>
      <c r="O36" s="289"/>
      <c r="P36" s="289"/>
    </row>
    <row r="37" spans="1:16" s="276" customFormat="1" ht="15.75">
      <c r="A37" s="277">
        <f t="shared" si="0"/>
        <v>37</v>
      </c>
      <c r="B37" s="299"/>
      <c r="C37" s="282" t="s">
        <v>11</v>
      </c>
      <c r="D37" s="284">
        <f ca="1">+IF('ESF - Patrimonio'!G84-'ESF - Patrimonio'!K84&gt;0,'ESF - Patrimonio'!G84,0)</f>
        <v>3000000</v>
      </c>
      <c r="E37" s="284">
        <f ca="1">+IF(D37&gt;0,'ESF - Patrimonio'!K84,0)</f>
        <v>2000000</v>
      </c>
      <c r="F37" s="291"/>
      <c r="G37" s="291"/>
      <c r="H37" s="291"/>
      <c r="I37" s="291"/>
      <c r="J37" s="284">
        <f t="shared" si="3"/>
        <v>0</v>
      </c>
      <c r="K37" s="286">
        <f t="shared" si="4"/>
        <v>0</v>
      </c>
      <c r="L37" s="292"/>
      <c r="M37" s="289"/>
      <c r="N37" s="289"/>
      <c r="O37" s="289"/>
      <c r="P37" s="289"/>
    </row>
    <row r="38" spans="1:16" s="276" customFormat="1" ht="15.75">
      <c r="A38" s="277">
        <f t="shared" si="0"/>
        <v>38</v>
      </c>
      <c r="B38" s="299"/>
      <c r="C38" s="282" t="s">
        <v>408</v>
      </c>
      <c r="D38" s="284">
        <f ca="1">+IF('ESF - Patrimonio'!G94-'ESF - Patrimonio'!K94&gt;0,'ESF - Patrimonio'!G94,0)</f>
        <v>0</v>
      </c>
      <c r="E38" s="284">
        <f ca="1">+IF(D38&gt;0,'ESF - Patrimonio'!K94,0)</f>
        <v>0</v>
      </c>
      <c r="F38" s="291"/>
      <c r="G38" s="291"/>
      <c r="H38" s="291"/>
      <c r="I38" s="291"/>
      <c r="J38" s="284">
        <f t="shared" si="3"/>
        <v>0</v>
      </c>
      <c r="K38" s="286">
        <f t="shared" si="4"/>
        <v>0</v>
      </c>
      <c r="L38" s="292"/>
      <c r="M38" s="289"/>
      <c r="N38" s="289"/>
      <c r="O38" s="289"/>
      <c r="P38" s="289"/>
    </row>
    <row r="39" spans="1:16" s="276" customFormat="1" ht="15.75">
      <c r="A39" s="277">
        <f t="shared" si="0"/>
        <v>39</v>
      </c>
      <c r="B39" s="299"/>
      <c r="C39" s="282" t="s">
        <v>208</v>
      </c>
      <c r="D39" s="284">
        <f ca="1">+IF('ESF - Patrimonio'!G113-'ESF - Patrimonio'!K113&gt;0,'ESF - Patrimonio'!G113,0)</f>
        <v>0</v>
      </c>
      <c r="E39" s="284">
        <f ca="1">+IF(D39&gt;0,'ESF - Patrimonio'!K113,0)</f>
        <v>0</v>
      </c>
      <c r="F39" s="291"/>
      <c r="G39" s="291"/>
      <c r="H39" s="291"/>
      <c r="I39" s="291"/>
      <c r="J39" s="284">
        <f t="shared" si="3"/>
        <v>0</v>
      </c>
      <c r="K39" s="286">
        <f t="shared" si="4"/>
        <v>0</v>
      </c>
      <c r="L39" s="292"/>
      <c r="M39" s="289"/>
      <c r="N39" s="289"/>
      <c r="O39" s="289"/>
      <c r="P39" s="289"/>
    </row>
    <row r="40" spans="1:16" s="276" customFormat="1" ht="15.75">
      <c r="A40" s="277">
        <f t="shared" si="0"/>
        <v>40</v>
      </c>
      <c r="B40" s="299"/>
      <c r="C40" s="282" t="s">
        <v>203</v>
      </c>
      <c r="D40" s="284">
        <f ca="1">+IF('ESF - Patrimonio'!G123-'ESF - Patrimonio'!K123&gt;0,'ESF - Patrimonio'!G123,0)</f>
        <v>0</v>
      </c>
      <c r="E40" s="284">
        <f ca="1">+IF(D40&gt;0,'ESF - Patrimonio'!K123,0)</f>
        <v>0</v>
      </c>
      <c r="F40" s="291"/>
      <c r="G40" s="291"/>
      <c r="H40" s="291"/>
      <c r="I40" s="291"/>
      <c r="J40" s="284">
        <f t="shared" si="3"/>
        <v>0</v>
      </c>
      <c r="K40" s="286">
        <f t="shared" si="4"/>
        <v>0</v>
      </c>
      <c r="L40" s="292"/>
      <c r="M40" s="289"/>
      <c r="N40" s="289"/>
      <c r="O40" s="289"/>
      <c r="P40" s="289"/>
    </row>
    <row r="41" spans="1:16" s="276" customFormat="1" ht="30">
      <c r="A41" s="277">
        <f t="shared" si="0"/>
        <v>41</v>
      </c>
      <c r="B41" s="299"/>
      <c r="C41" s="282" t="s">
        <v>406</v>
      </c>
      <c r="D41" s="284">
        <f ca="1">+IF('ESF - Patrimonio'!G118-'ESF - Patrimonio'!K118&gt;0,'ESF - Patrimonio'!G118,0)</f>
        <v>0</v>
      </c>
      <c r="E41" s="284">
        <f ca="1">+IF(D41&gt;0,'ESF - Patrimonio'!K118,0)</f>
        <v>0</v>
      </c>
      <c r="F41" s="291"/>
      <c r="G41" s="291"/>
      <c r="H41" s="291"/>
      <c r="I41" s="291"/>
      <c r="J41" s="284">
        <f t="shared" si="3"/>
        <v>0</v>
      </c>
      <c r="K41" s="286">
        <f t="shared" si="4"/>
        <v>0</v>
      </c>
      <c r="L41" s="292"/>
      <c r="M41" s="289"/>
      <c r="N41" s="289"/>
      <c r="O41" s="289"/>
      <c r="P41" s="289"/>
    </row>
    <row r="42" spans="1:16" s="276" customFormat="1" ht="15.75">
      <c r="A42" s="277">
        <f t="shared" si="0"/>
        <v>42</v>
      </c>
      <c r="B42" s="299"/>
      <c r="C42" s="282" t="s">
        <v>588</v>
      </c>
      <c r="D42" s="284">
        <f ca="1">+IF('ESF - Patrimonio'!G146-'ESF - Patrimonio'!K146&lt;0,'ESF - Patrimonio'!G146,0)</f>
        <v>0</v>
      </c>
      <c r="E42" s="284">
        <f ca="1">+IF(D42&gt;0,'ESF - Patrimonio'!K146,0)</f>
        <v>0</v>
      </c>
      <c r="F42" s="291"/>
      <c r="G42" s="291"/>
      <c r="H42" s="291"/>
      <c r="I42" s="291"/>
      <c r="J42" s="284">
        <f t="shared" si="3"/>
        <v>0</v>
      </c>
      <c r="K42" s="286">
        <f t="shared" si="4"/>
        <v>0</v>
      </c>
      <c r="L42" s="292"/>
      <c r="M42" s="289"/>
      <c r="N42" s="289"/>
      <c r="O42" s="289"/>
      <c r="P42" s="289"/>
    </row>
    <row r="43" spans="1:16" s="276" customFormat="1" ht="15.75">
      <c r="A43" s="277">
        <f t="shared" si="0"/>
        <v>43</v>
      </c>
      <c r="B43" s="299"/>
      <c r="C43" s="282" t="s">
        <v>647</v>
      </c>
      <c r="D43" s="284">
        <f ca="1">+IF('ESF - Patrimonio'!G169-'ESF - Patrimonio'!K169&lt;0,'ESF - Patrimonio'!G169,0)</f>
        <v>0</v>
      </c>
      <c r="E43" s="284">
        <f ca="1">+IF(D43&gt;0,'ESF - Patrimonio'!K169,0)</f>
        <v>0</v>
      </c>
      <c r="F43" s="291"/>
      <c r="G43" s="291"/>
      <c r="H43" s="291"/>
      <c r="I43" s="291"/>
      <c r="J43" s="284">
        <f t="shared" si="3"/>
        <v>0</v>
      </c>
      <c r="K43" s="286">
        <f t="shared" si="4"/>
        <v>0</v>
      </c>
      <c r="L43" s="292"/>
      <c r="M43" s="289"/>
      <c r="N43" s="289"/>
      <c r="O43" s="289"/>
      <c r="P43" s="289"/>
    </row>
    <row r="44" spans="1:16" s="276" customFormat="1" ht="15.75">
      <c r="A44" s="277">
        <f t="shared" si="0"/>
        <v>44</v>
      </c>
      <c r="B44" s="299"/>
      <c r="C44" s="282" t="s">
        <v>829</v>
      </c>
      <c r="D44" s="284">
        <f ca="1">+IF('ESF - Patrimonio'!G174-'ESF - Patrimonio'!K174&lt;0,'ESF - Patrimonio'!G174,0)</f>
        <v>0</v>
      </c>
      <c r="E44" s="284">
        <f ca="1">+IF(D44&gt;0,'ESF - Patrimonio'!K174,0)</f>
        <v>0</v>
      </c>
      <c r="F44" s="291"/>
      <c r="G44" s="291"/>
      <c r="H44" s="291"/>
      <c r="I44" s="291"/>
      <c r="J44" s="284">
        <f t="shared" si="3"/>
        <v>0</v>
      </c>
      <c r="K44" s="286">
        <f t="shared" si="4"/>
        <v>0</v>
      </c>
      <c r="L44" s="292"/>
      <c r="M44" s="289"/>
      <c r="N44" s="289"/>
      <c r="O44" s="289"/>
      <c r="P44" s="289"/>
    </row>
    <row r="45" spans="1:16" s="276" customFormat="1" ht="15.75">
      <c r="A45" s="277">
        <f t="shared" si="0"/>
        <v>45</v>
      </c>
      <c r="B45" s="299"/>
      <c r="C45" s="282" t="s">
        <v>12</v>
      </c>
      <c r="D45" s="284">
        <f ca="1">+IF('ESF - Patrimonio'!G179-'ESF - Patrimonio'!K179&lt;0,'ESF - Patrimonio'!G179,0)</f>
        <v>0</v>
      </c>
      <c r="E45" s="284">
        <f ca="1">+IF(D45&gt;0,'ESF - Patrimonio'!K179,0)</f>
        <v>0</v>
      </c>
      <c r="F45" s="291"/>
      <c r="G45" s="291"/>
      <c r="H45" s="291"/>
      <c r="I45" s="291"/>
      <c r="J45" s="284">
        <f t="shared" si="3"/>
        <v>0</v>
      </c>
      <c r="K45" s="286">
        <f t="shared" si="4"/>
        <v>0</v>
      </c>
      <c r="L45" s="292"/>
      <c r="M45" s="289"/>
      <c r="N45" s="289"/>
      <c r="O45" s="289"/>
      <c r="P45" s="289"/>
    </row>
    <row r="46" spans="1:16" s="276" customFormat="1" ht="15.75">
      <c r="A46" s="277">
        <f t="shared" si="0"/>
        <v>46</v>
      </c>
      <c r="B46" s="299"/>
      <c r="C46" s="282" t="s">
        <v>589</v>
      </c>
      <c r="D46" s="284">
        <f ca="1">+IF('ESF - Patrimonio'!G191-'ESF - Patrimonio'!K191&lt;0,'ESF - Patrimonio'!G191,0)+IF('ESF - Patrimonio'!G196-'ESF - Patrimonio'!K196&lt;0,'ESF - Patrimonio'!G196,0)</f>
        <v>0</v>
      </c>
      <c r="E46" s="284">
        <f ca="1">+IF(D46&gt;0,'ESF - Patrimonio'!K191+'ESF - Patrimonio'!K196,0)</f>
        <v>0</v>
      </c>
      <c r="F46" s="291"/>
      <c r="G46" s="291"/>
      <c r="H46" s="291"/>
      <c r="I46" s="291"/>
      <c r="J46" s="284">
        <f t="shared" si="3"/>
        <v>0</v>
      </c>
      <c r="K46" s="286">
        <f t="shared" si="4"/>
        <v>0</v>
      </c>
      <c r="L46" s="292"/>
      <c r="M46" s="289"/>
      <c r="N46" s="289"/>
      <c r="O46" s="289"/>
      <c r="P46" s="289"/>
    </row>
    <row r="47" spans="1:16" s="276" customFormat="1" ht="15.75">
      <c r="A47" s="277">
        <f t="shared" si="0"/>
        <v>47</v>
      </c>
      <c r="B47" s="299"/>
      <c r="C47" s="282" t="s">
        <v>590</v>
      </c>
      <c r="D47" s="291"/>
      <c r="E47" s="291"/>
      <c r="F47" s="291"/>
      <c r="G47" s="291"/>
      <c r="H47" s="291"/>
      <c r="I47" s="291"/>
      <c r="J47" s="284">
        <f t="shared" si="3"/>
        <v>0</v>
      </c>
      <c r="K47" s="286">
        <f t="shared" si="4"/>
        <v>0</v>
      </c>
      <c r="L47" s="292"/>
      <c r="M47" s="289"/>
      <c r="N47" s="289"/>
      <c r="O47" s="289"/>
      <c r="P47" s="289"/>
    </row>
    <row r="48" spans="1:16" s="276" customFormat="1" ht="30">
      <c r="A48" s="277">
        <f t="shared" si="0"/>
        <v>48</v>
      </c>
      <c r="B48" s="299"/>
      <c r="C48" s="282" t="s">
        <v>828</v>
      </c>
      <c r="D48" s="291"/>
      <c r="E48" s="291"/>
      <c r="F48" s="291"/>
      <c r="G48" s="291"/>
      <c r="H48" s="291"/>
      <c r="I48" s="291"/>
      <c r="J48" s="284">
        <f t="shared" si="3"/>
        <v>0</v>
      </c>
      <c r="K48" s="286">
        <f t="shared" si="4"/>
        <v>0</v>
      </c>
      <c r="L48" s="292"/>
      <c r="M48" s="289"/>
      <c r="N48" s="289"/>
      <c r="O48" s="289"/>
      <c r="P48" s="289"/>
    </row>
    <row r="49" spans="1:16" s="276" customFormat="1" ht="30">
      <c r="A49" s="277">
        <f t="shared" si="0"/>
        <v>49</v>
      </c>
      <c r="B49" s="299"/>
      <c r="C49" s="282" t="s">
        <v>394</v>
      </c>
      <c r="D49" s="291"/>
      <c r="E49" s="291"/>
      <c r="F49" s="291"/>
      <c r="G49" s="291"/>
      <c r="H49" s="291"/>
      <c r="I49" s="291"/>
      <c r="J49" s="284">
        <f t="shared" si="3"/>
        <v>0</v>
      </c>
      <c r="K49" s="286">
        <f t="shared" si="4"/>
        <v>0</v>
      </c>
      <c r="L49" s="292"/>
      <c r="M49" s="289"/>
      <c r="N49" s="289"/>
      <c r="O49" s="289"/>
      <c r="P49" s="289"/>
    </row>
    <row r="50" spans="1:16" s="276" customFormat="1" ht="15.75">
      <c r="A50" s="277">
        <f t="shared" si="0"/>
        <v>50</v>
      </c>
      <c r="B50" s="299"/>
      <c r="C50" s="290" t="s">
        <v>9</v>
      </c>
      <c r="D50" s="291"/>
      <c r="E50" s="291"/>
      <c r="F50" s="291"/>
      <c r="G50" s="291"/>
      <c r="H50" s="291"/>
      <c r="I50" s="291"/>
      <c r="J50" s="284">
        <f t="shared" si="3"/>
        <v>0</v>
      </c>
      <c r="K50" s="286">
        <f t="shared" si="4"/>
        <v>0</v>
      </c>
      <c r="L50" s="292"/>
      <c r="M50" s="289"/>
      <c r="N50" s="289"/>
      <c r="O50" s="289"/>
      <c r="P50" s="289"/>
    </row>
    <row r="51" spans="1:16" s="276" customFormat="1" ht="22.5" customHeight="1">
      <c r="A51" s="277">
        <f t="shared" si="0"/>
        <v>51</v>
      </c>
      <c r="B51" s="301"/>
      <c r="C51" s="302" t="s">
        <v>529</v>
      </c>
      <c r="D51" s="295"/>
      <c r="E51" s="295"/>
      <c r="F51" s="295"/>
      <c r="G51" s="295"/>
      <c r="H51" s="296">
        <f>SUM(H33:H50)</f>
        <v>0</v>
      </c>
      <c r="I51" s="296">
        <f>SUM(I33:I50)</f>
        <v>0</v>
      </c>
      <c r="J51" s="296">
        <f>SUM(J33:J50)</f>
        <v>0</v>
      </c>
      <c r="K51" s="296"/>
      <c r="L51" s="287"/>
      <c r="M51" s="288"/>
      <c r="N51" s="288"/>
      <c r="O51" s="289"/>
      <c r="P51" s="289"/>
    </row>
    <row r="52" spans="1:16" s="258" customFormat="1" ht="15.75">
      <c r="A52" s="303"/>
      <c r="D52" s="272"/>
      <c r="E52" s="272"/>
      <c r="F52" s="272"/>
      <c r="G52" s="272"/>
      <c r="H52" s="272"/>
      <c r="I52" s="272"/>
    </row>
    <row r="53" spans="1:16" s="258" customFormat="1" ht="15.75">
      <c r="D53" s="272"/>
      <c r="E53" s="272"/>
      <c r="F53" s="272"/>
      <c r="G53" s="272"/>
      <c r="H53" s="272"/>
      <c r="I53" s="272"/>
      <c r="J53" s="304"/>
      <c r="K53" s="304"/>
      <c r="L53" s="272"/>
    </row>
    <row r="54" spans="1:16" s="258" customFormat="1" ht="15.75">
      <c r="D54" s="272"/>
      <c r="E54" s="272"/>
      <c r="F54" s="272"/>
      <c r="G54" s="272"/>
      <c r="H54" s="272"/>
      <c r="I54" s="272"/>
    </row>
    <row r="55" spans="1:16" s="258" customFormat="1" ht="20.25">
      <c r="A55" s="271" t="s">
        <v>832</v>
      </c>
      <c r="B55" s="272"/>
      <c r="C55" s="272"/>
      <c r="D55" s="272"/>
      <c r="E55" s="272"/>
      <c r="F55" s="272"/>
      <c r="G55" s="272"/>
    </row>
    <row r="56" spans="1:16" s="258" customFormat="1" ht="15.75">
      <c r="C56" s="273"/>
      <c r="D56" s="272"/>
      <c r="E56" s="272"/>
      <c r="F56" s="272"/>
      <c r="G56" s="272"/>
      <c r="H56" s="272"/>
      <c r="I56" s="272"/>
    </row>
    <row r="57" spans="1:16" s="258" customFormat="1" ht="15.95" customHeight="1">
      <c r="A57" s="1596" t="s">
        <v>591</v>
      </c>
      <c r="B57" s="1610" t="s">
        <v>185</v>
      </c>
      <c r="C57" s="1611"/>
      <c r="D57" s="1596" t="s">
        <v>597</v>
      </c>
      <c r="E57" s="1596" t="s">
        <v>596</v>
      </c>
      <c r="F57" s="1596" t="s">
        <v>89</v>
      </c>
      <c r="G57" s="1604" t="s">
        <v>250</v>
      </c>
      <c r="H57" s="1616"/>
      <c r="I57" s="1616"/>
      <c r="J57" s="1616"/>
      <c r="K57" s="1616"/>
      <c r="L57" s="305"/>
    </row>
    <row r="58" spans="1:16" s="276" customFormat="1" ht="35.25" customHeight="1">
      <c r="A58" s="1597"/>
      <c r="B58" s="1612"/>
      <c r="C58" s="1613"/>
      <c r="D58" s="1600"/>
      <c r="E58" s="1600"/>
      <c r="F58" s="1600"/>
      <c r="G58" s="1596" t="s">
        <v>517</v>
      </c>
      <c r="H58" s="1604" t="s">
        <v>600</v>
      </c>
      <c r="I58" s="1605"/>
      <c r="J58" s="1604" t="s">
        <v>251</v>
      </c>
      <c r="K58" s="1609"/>
      <c r="L58" s="1601"/>
    </row>
    <row r="59" spans="1:16" s="276" customFormat="1" ht="30" customHeight="1">
      <c r="A59" s="1598"/>
      <c r="B59" s="1614"/>
      <c r="C59" s="1615"/>
      <c r="D59" s="1599"/>
      <c r="E59" s="1599"/>
      <c r="F59" s="1599"/>
      <c r="G59" s="1599"/>
      <c r="H59" s="788" t="s">
        <v>598</v>
      </c>
      <c r="I59" s="788" t="s">
        <v>599</v>
      </c>
      <c r="J59" s="788" t="s">
        <v>598</v>
      </c>
      <c r="K59" s="789" t="s">
        <v>599</v>
      </c>
      <c r="L59" s="1602"/>
    </row>
    <row r="60" spans="1:16" s="276" customFormat="1" ht="18" customHeight="1">
      <c r="A60" s="307">
        <v>60</v>
      </c>
      <c r="B60" s="1620" t="s">
        <v>516</v>
      </c>
      <c r="C60" s="1621"/>
      <c r="D60" s="291"/>
      <c r="E60" s="291"/>
      <c r="F60" s="308">
        <f>D60-E60</f>
        <v>0</v>
      </c>
      <c r="G60" s="291"/>
      <c r="H60" s="291"/>
      <c r="I60" s="291"/>
      <c r="J60" s="291"/>
      <c r="K60" s="309"/>
      <c r="L60" s="310"/>
    </row>
    <row r="61" spans="1:16" s="276" customFormat="1" ht="18" customHeight="1">
      <c r="A61" s="300">
        <f>A60+1</f>
        <v>61</v>
      </c>
      <c r="B61" s="1592" t="s">
        <v>707</v>
      </c>
      <c r="C61" s="1593"/>
      <c r="D61" s="291"/>
      <c r="E61" s="291"/>
      <c r="F61" s="308">
        <f t="shared" ref="F61" si="5">D61-E61</f>
        <v>0</v>
      </c>
      <c r="G61" s="291"/>
      <c r="H61" s="291"/>
      <c r="I61" s="291"/>
      <c r="J61" s="291"/>
      <c r="K61" s="309"/>
      <c r="L61" s="310"/>
    </row>
    <row r="62" spans="1:16" s="258" customFormat="1" ht="15.75">
      <c r="C62" s="272"/>
      <c r="D62" s="272"/>
      <c r="E62" s="272"/>
      <c r="F62" s="272"/>
      <c r="G62" s="272"/>
      <c r="H62" s="272"/>
      <c r="I62" s="272"/>
    </row>
    <row r="63" spans="1:16" s="258" customFormat="1" ht="15.75">
      <c r="C63" s="272"/>
      <c r="D63" s="272"/>
      <c r="E63" s="272"/>
      <c r="F63" s="272"/>
      <c r="G63" s="272"/>
      <c r="H63" s="272"/>
      <c r="I63" s="272"/>
    </row>
    <row r="64" spans="1:16" s="258" customFormat="1" ht="20.25">
      <c r="A64" s="311" t="s">
        <v>833</v>
      </c>
      <c r="B64" s="272"/>
      <c r="C64" s="272"/>
      <c r="D64" s="272"/>
      <c r="E64" s="272"/>
      <c r="F64" s="272"/>
      <c r="G64" s="272"/>
    </row>
    <row r="65" spans="1:16" s="258" customFormat="1" ht="15.75">
      <c r="C65" s="272"/>
      <c r="D65" s="272"/>
      <c r="E65" s="272"/>
      <c r="F65" s="272"/>
      <c r="G65" s="272"/>
      <c r="H65" s="272"/>
      <c r="I65" s="272"/>
    </row>
    <row r="66" spans="1:16" s="258" customFormat="1" ht="15.75">
      <c r="C66" s="272"/>
      <c r="D66" s="272"/>
      <c r="E66" s="272"/>
      <c r="F66" s="272"/>
      <c r="G66" s="272"/>
      <c r="H66" s="272"/>
      <c r="I66" s="272"/>
    </row>
    <row r="67" spans="1:16" s="258" customFormat="1" ht="55.7" customHeight="1">
      <c r="A67" s="1589" t="s">
        <v>591</v>
      </c>
      <c r="B67" s="1589" t="s">
        <v>812</v>
      </c>
      <c r="C67" s="1591"/>
      <c r="D67" s="1589" t="s">
        <v>521</v>
      </c>
      <c r="E67" s="1589" t="s">
        <v>518</v>
      </c>
      <c r="F67" s="1589" t="s">
        <v>522</v>
      </c>
      <c r="G67" s="1589" t="s">
        <v>519</v>
      </c>
      <c r="H67" s="1589" t="s">
        <v>601</v>
      </c>
      <c r="I67" s="1590"/>
      <c r="J67" s="1589" t="s">
        <v>526</v>
      </c>
      <c r="K67" s="1589" t="s">
        <v>520</v>
      </c>
    </row>
    <row r="68" spans="1:16" s="258" customFormat="1" ht="23.45" customHeight="1">
      <c r="A68" s="1590"/>
      <c r="B68" s="1591"/>
      <c r="C68" s="1591"/>
      <c r="D68" s="1590"/>
      <c r="E68" s="1590"/>
      <c r="F68" s="1590"/>
      <c r="G68" s="1590"/>
      <c r="H68" s="788" t="s">
        <v>598</v>
      </c>
      <c r="I68" s="788" t="s">
        <v>599</v>
      </c>
      <c r="J68" s="1590"/>
      <c r="K68" s="1590"/>
    </row>
    <row r="69" spans="1:16" s="258" customFormat="1" ht="23.45" customHeight="1">
      <c r="A69" s="307">
        <v>69</v>
      </c>
      <c r="B69" s="1586">
        <v>2017</v>
      </c>
      <c r="C69" s="1587"/>
      <c r="D69" s="312"/>
      <c r="E69" s="312"/>
      <c r="F69" s="312"/>
      <c r="G69" s="312"/>
      <c r="H69" s="312"/>
      <c r="I69" s="312"/>
      <c r="J69" s="312">
        <f>D69+E69-F69-G69+H69-I69</f>
        <v>0</v>
      </c>
      <c r="K69" s="313"/>
    </row>
    <row r="70" spans="1:16" s="258" customFormat="1" ht="22.5" customHeight="1">
      <c r="A70" s="314">
        <f>A69+1</f>
        <v>70</v>
      </c>
      <c r="B70" s="1586">
        <v>2018</v>
      </c>
      <c r="C70" s="1587"/>
      <c r="D70" s="312"/>
      <c r="E70" s="312"/>
      <c r="F70" s="312"/>
      <c r="G70" s="312"/>
      <c r="H70" s="312"/>
      <c r="I70" s="312"/>
      <c r="J70" s="312">
        <f t="shared" ref="J70:J81" si="6">D70+E70-F70-G70+H70-I70</f>
        <v>0</v>
      </c>
      <c r="K70" s="313"/>
    </row>
    <row r="71" spans="1:16" s="258" customFormat="1" ht="20.25" customHeight="1">
      <c r="A71" s="314">
        <f t="shared" ref="A71:A81" si="7">A70+1</f>
        <v>71</v>
      </c>
      <c r="B71" s="1586">
        <v>2019</v>
      </c>
      <c r="C71" s="1587"/>
      <c r="D71" s="312"/>
      <c r="E71" s="312"/>
      <c r="F71" s="312"/>
      <c r="G71" s="312"/>
      <c r="H71" s="312"/>
      <c r="I71" s="312"/>
      <c r="J71" s="312">
        <f t="shared" si="6"/>
        <v>0</v>
      </c>
      <c r="K71" s="313"/>
      <c r="M71" s="273"/>
    </row>
    <row r="72" spans="1:16" s="258" customFormat="1" ht="23.45" customHeight="1">
      <c r="A72" s="314">
        <f t="shared" si="7"/>
        <v>72</v>
      </c>
      <c r="B72" s="1586">
        <v>2020</v>
      </c>
      <c r="C72" s="1587"/>
      <c r="D72" s="312"/>
      <c r="E72" s="312"/>
      <c r="F72" s="312"/>
      <c r="G72" s="312"/>
      <c r="H72" s="312"/>
      <c r="I72" s="312"/>
      <c r="J72" s="312">
        <f t="shared" si="6"/>
        <v>0</v>
      </c>
      <c r="K72" s="313"/>
    </row>
    <row r="73" spans="1:16" s="276" customFormat="1" ht="22.5" customHeight="1">
      <c r="A73" s="314">
        <f t="shared" si="7"/>
        <v>73</v>
      </c>
      <c r="B73" s="1588">
        <v>2021</v>
      </c>
      <c r="C73" s="1587"/>
      <c r="D73" s="315"/>
      <c r="E73" s="315"/>
      <c r="F73" s="315"/>
      <c r="G73" s="315"/>
      <c r="H73" s="315"/>
      <c r="I73" s="315"/>
      <c r="J73" s="312">
        <f t="shared" si="6"/>
        <v>0</v>
      </c>
      <c r="K73" s="316"/>
      <c r="L73" s="317"/>
      <c r="M73" s="317"/>
      <c r="N73" s="317"/>
      <c r="O73" s="317"/>
      <c r="P73" s="317"/>
    </row>
    <row r="74" spans="1:16" s="276" customFormat="1" ht="22.5" customHeight="1">
      <c r="A74" s="314">
        <f t="shared" si="7"/>
        <v>74</v>
      </c>
      <c r="B74" s="1588">
        <v>2022</v>
      </c>
      <c r="C74" s="1587"/>
      <c r="D74" s="315"/>
      <c r="E74" s="315"/>
      <c r="F74" s="315"/>
      <c r="G74" s="315"/>
      <c r="H74" s="315"/>
      <c r="I74" s="315"/>
      <c r="J74" s="312">
        <f t="shared" si="6"/>
        <v>0</v>
      </c>
      <c r="K74" s="316"/>
      <c r="L74" s="317"/>
      <c r="M74" s="317"/>
      <c r="N74" s="317"/>
      <c r="O74" s="317"/>
      <c r="P74" s="317"/>
    </row>
    <row r="75" spans="1:16" s="276" customFormat="1" ht="24" customHeight="1">
      <c r="A75" s="314">
        <f t="shared" si="7"/>
        <v>75</v>
      </c>
      <c r="B75" s="1588">
        <v>2023</v>
      </c>
      <c r="C75" s="1587"/>
      <c r="D75" s="315"/>
      <c r="E75" s="315"/>
      <c r="F75" s="315"/>
      <c r="G75" s="315"/>
      <c r="H75" s="315"/>
      <c r="I75" s="315"/>
      <c r="J75" s="312">
        <f t="shared" si="6"/>
        <v>0</v>
      </c>
      <c r="K75" s="316"/>
      <c r="L75" s="317"/>
      <c r="M75" s="317"/>
      <c r="N75" s="317"/>
      <c r="O75" s="317"/>
      <c r="P75" s="317"/>
    </row>
    <row r="76" spans="1:16" s="276" customFormat="1" ht="24" customHeight="1">
      <c r="A76" s="314">
        <f t="shared" si="7"/>
        <v>76</v>
      </c>
      <c r="B76" s="1588">
        <v>2024</v>
      </c>
      <c r="C76" s="1587"/>
      <c r="D76" s="315"/>
      <c r="E76" s="315"/>
      <c r="F76" s="315"/>
      <c r="G76" s="315"/>
      <c r="H76" s="315"/>
      <c r="I76" s="315"/>
      <c r="J76" s="312">
        <f t="shared" si="6"/>
        <v>0</v>
      </c>
      <c r="K76" s="316"/>
      <c r="L76" s="317"/>
      <c r="M76" s="317"/>
      <c r="N76" s="317"/>
      <c r="O76" s="317"/>
      <c r="P76" s="317"/>
    </row>
    <row r="77" spans="1:16" s="276" customFormat="1" ht="23.45" customHeight="1">
      <c r="A77" s="314">
        <f t="shared" si="7"/>
        <v>77</v>
      </c>
      <c r="B77" s="1588">
        <v>2025</v>
      </c>
      <c r="C77" s="1587"/>
      <c r="D77" s="315"/>
      <c r="E77" s="315"/>
      <c r="F77" s="315"/>
      <c r="G77" s="315"/>
      <c r="H77" s="315"/>
      <c r="I77" s="315"/>
      <c r="J77" s="312">
        <f t="shared" si="6"/>
        <v>0</v>
      </c>
      <c r="K77" s="316"/>
      <c r="L77" s="317"/>
      <c r="M77" s="317"/>
      <c r="N77" s="317"/>
      <c r="O77" s="317"/>
      <c r="P77" s="317"/>
    </row>
    <row r="78" spans="1:16" s="276" customFormat="1" ht="23.45" customHeight="1">
      <c r="A78" s="314">
        <f t="shared" si="7"/>
        <v>78</v>
      </c>
      <c r="B78" s="1588">
        <v>2026</v>
      </c>
      <c r="C78" s="1587"/>
      <c r="D78" s="315"/>
      <c r="E78" s="315"/>
      <c r="F78" s="315"/>
      <c r="G78" s="315"/>
      <c r="H78" s="315"/>
      <c r="I78" s="315"/>
      <c r="J78" s="312">
        <f t="shared" si="6"/>
        <v>0</v>
      </c>
      <c r="K78" s="316"/>
      <c r="L78" s="317"/>
      <c r="M78" s="317"/>
      <c r="N78" s="317"/>
      <c r="O78" s="317"/>
      <c r="P78" s="317"/>
    </row>
    <row r="79" spans="1:16" s="276" customFormat="1" ht="22.5" customHeight="1">
      <c r="A79" s="314">
        <f t="shared" si="7"/>
        <v>79</v>
      </c>
      <c r="B79" s="1588">
        <v>2027</v>
      </c>
      <c r="C79" s="1587"/>
      <c r="D79" s="315"/>
      <c r="E79" s="315"/>
      <c r="F79" s="315"/>
      <c r="G79" s="315"/>
      <c r="H79" s="315"/>
      <c r="I79" s="315"/>
      <c r="J79" s="312">
        <f t="shared" si="6"/>
        <v>0</v>
      </c>
      <c r="K79" s="316"/>
      <c r="L79" s="317"/>
      <c r="M79" s="317"/>
      <c r="N79" s="317"/>
      <c r="O79" s="317"/>
      <c r="P79" s="317"/>
    </row>
    <row r="80" spans="1:16" s="276" customFormat="1" ht="19.7" customHeight="1">
      <c r="A80" s="314">
        <f t="shared" si="7"/>
        <v>80</v>
      </c>
      <c r="B80" s="1588">
        <v>2028</v>
      </c>
      <c r="C80" s="1587"/>
      <c r="D80" s="315"/>
      <c r="E80" s="315"/>
      <c r="F80" s="315"/>
      <c r="G80" s="315"/>
      <c r="H80" s="315"/>
      <c r="I80" s="315"/>
      <c r="J80" s="312">
        <f t="shared" si="6"/>
        <v>0</v>
      </c>
      <c r="K80" s="316"/>
      <c r="L80" s="317"/>
      <c r="M80" s="317"/>
      <c r="N80" s="317"/>
      <c r="O80" s="317"/>
      <c r="P80" s="317"/>
    </row>
    <row r="81" spans="1:16" s="276" customFormat="1" ht="23.45" customHeight="1">
      <c r="A81" s="318">
        <f t="shared" si="7"/>
        <v>81</v>
      </c>
      <c r="B81" s="1588">
        <v>2029</v>
      </c>
      <c r="C81" s="1587"/>
      <c r="D81" s="315"/>
      <c r="E81" s="315"/>
      <c r="F81" s="315"/>
      <c r="G81" s="315"/>
      <c r="H81" s="315"/>
      <c r="I81" s="315"/>
      <c r="J81" s="312">
        <f t="shared" si="6"/>
        <v>0</v>
      </c>
      <c r="K81" s="316"/>
      <c r="L81" s="317"/>
      <c r="M81" s="317"/>
      <c r="N81" s="317"/>
      <c r="O81" s="317"/>
      <c r="P81" s="317"/>
    </row>
    <row r="82" spans="1:16" s="276" customFormat="1" ht="21" customHeight="1">
      <c r="C82" s="317"/>
      <c r="D82" s="319"/>
      <c r="E82" s="319"/>
      <c r="F82" s="319"/>
      <c r="G82" s="319"/>
      <c r="H82" s="319"/>
      <c r="I82" s="319"/>
      <c r="J82" s="317"/>
      <c r="K82" s="317"/>
      <c r="L82" s="317"/>
      <c r="M82" s="317"/>
      <c r="N82" s="317"/>
      <c r="O82" s="317"/>
    </row>
    <row r="83" spans="1:16" s="276" customFormat="1" ht="21" customHeight="1">
      <c r="C83" s="317"/>
      <c r="D83" s="319"/>
      <c r="E83" s="319"/>
      <c r="F83" s="319"/>
      <c r="G83" s="319"/>
      <c r="H83" s="319"/>
      <c r="I83" s="319"/>
      <c r="J83" s="317"/>
      <c r="K83" s="317"/>
      <c r="L83" s="317"/>
      <c r="M83" s="317"/>
      <c r="N83" s="317"/>
      <c r="O83" s="317"/>
    </row>
    <row r="84" spans="1:16" s="276" customFormat="1" ht="21" customHeight="1">
      <c r="A84" s="311" t="s">
        <v>835</v>
      </c>
      <c r="C84" s="317"/>
      <c r="D84" s="319"/>
      <c r="E84" s="319"/>
      <c r="F84" s="319"/>
      <c r="G84" s="319"/>
      <c r="H84" s="319"/>
      <c r="I84" s="319"/>
      <c r="J84" s="317"/>
      <c r="K84" s="317"/>
      <c r="L84" s="317"/>
      <c r="M84" s="317"/>
      <c r="N84" s="317"/>
      <c r="O84" s="317"/>
    </row>
    <row r="85" spans="1:16" s="276" customFormat="1" ht="21" customHeight="1">
      <c r="C85" s="317"/>
      <c r="D85" s="319"/>
      <c r="E85" s="319"/>
      <c r="F85" s="319"/>
      <c r="G85" s="319"/>
      <c r="H85" s="319"/>
      <c r="I85" s="319"/>
      <c r="J85" s="317"/>
      <c r="K85" s="317"/>
      <c r="L85" s="317"/>
      <c r="M85" s="317"/>
      <c r="N85" s="317"/>
      <c r="O85" s="317"/>
    </row>
    <row r="86" spans="1:16" s="276" customFormat="1" ht="21" customHeight="1">
      <c r="C86" s="317"/>
      <c r="D86" s="319"/>
      <c r="E86" s="319"/>
      <c r="F86" s="319"/>
      <c r="G86" s="319"/>
      <c r="H86" s="319"/>
      <c r="I86" s="319"/>
      <c r="J86" s="317"/>
      <c r="K86" s="317"/>
      <c r="L86" s="317"/>
      <c r="M86" s="317"/>
      <c r="N86" s="317"/>
      <c r="O86" s="317"/>
    </row>
    <row r="87" spans="1:16" s="276" customFormat="1" ht="38.25" customHeight="1">
      <c r="A87" s="1606" t="s">
        <v>591</v>
      </c>
      <c r="B87" s="1606" t="s">
        <v>812</v>
      </c>
      <c r="C87" s="1608"/>
      <c r="D87" s="1606" t="s">
        <v>523</v>
      </c>
      <c r="E87" s="1606" t="s">
        <v>524</v>
      </c>
      <c r="F87" s="1606" t="s">
        <v>602</v>
      </c>
      <c r="G87" s="1606" t="s">
        <v>519</v>
      </c>
      <c r="H87" s="1606" t="s">
        <v>601</v>
      </c>
      <c r="I87" s="1607"/>
      <c r="J87" s="1606" t="s">
        <v>525</v>
      </c>
      <c r="K87" s="1606" t="s">
        <v>520</v>
      </c>
      <c r="L87" s="317"/>
      <c r="M87" s="317"/>
      <c r="N87" s="317"/>
      <c r="O87" s="317"/>
    </row>
    <row r="88" spans="1:16" s="276" customFormat="1" ht="31.5" customHeight="1">
      <c r="A88" s="1607"/>
      <c r="B88" s="1608"/>
      <c r="C88" s="1608"/>
      <c r="D88" s="1607"/>
      <c r="E88" s="1607"/>
      <c r="F88" s="1607"/>
      <c r="G88" s="1607"/>
      <c r="H88" s="306" t="s">
        <v>598</v>
      </c>
      <c r="I88" s="306" t="s">
        <v>599</v>
      </c>
      <c r="J88" s="1607"/>
      <c r="K88" s="1607"/>
      <c r="L88" s="317"/>
      <c r="M88" s="317"/>
      <c r="N88" s="317"/>
      <c r="O88" s="317"/>
    </row>
    <row r="89" spans="1:16" s="276" customFormat="1" ht="21" customHeight="1">
      <c r="A89" s="320">
        <v>89</v>
      </c>
      <c r="B89" s="1586">
        <v>2017</v>
      </c>
      <c r="C89" s="1587"/>
      <c r="D89" s="312"/>
      <c r="E89" s="312"/>
      <c r="F89" s="312"/>
      <c r="G89" s="312"/>
      <c r="H89" s="312"/>
      <c r="I89" s="312"/>
      <c r="J89" s="312">
        <f>D89+E89-F89-G89+H89-I89</f>
        <v>0</v>
      </c>
      <c r="K89" s="313"/>
      <c r="L89" s="317"/>
      <c r="M89" s="317"/>
      <c r="N89" s="317"/>
      <c r="O89" s="317"/>
    </row>
    <row r="90" spans="1:16" s="276" customFormat="1" ht="21" customHeight="1">
      <c r="A90" s="314">
        <f>A89+1</f>
        <v>90</v>
      </c>
      <c r="B90" s="1586">
        <v>2018</v>
      </c>
      <c r="C90" s="1587"/>
      <c r="D90" s="312"/>
      <c r="E90" s="312"/>
      <c r="F90" s="312"/>
      <c r="G90" s="312"/>
      <c r="H90" s="312"/>
      <c r="I90" s="312"/>
      <c r="J90" s="312">
        <f t="shared" ref="J90:J95" si="8">D90+E90-F90-G90+H90-I90</f>
        <v>0</v>
      </c>
      <c r="K90" s="313"/>
      <c r="L90" s="317"/>
      <c r="M90" s="317"/>
      <c r="N90" s="317"/>
      <c r="O90" s="317"/>
    </row>
    <row r="91" spans="1:16" s="276" customFormat="1" ht="21" customHeight="1">
      <c r="A91" s="314">
        <f t="shared" ref="A91:A95" si="9">A90+1</f>
        <v>91</v>
      </c>
      <c r="B91" s="1586">
        <v>2019</v>
      </c>
      <c r="C91" s="1587"/>
      <c r="D91" s="312"/>
      <c r="E91" s="312"/>
      <c r="F91" s="312"/>
      <c r="G91" s="312"/>
      <c r="H91" s="312"/>
      <c r="I91" s="312"/>
      <c r="J91" s="312">
        <f t="shared" si="8"/>
        <v>0</v>
      </c>
      <c r="K91" s="313"/>
      <c r="L91" s="317"/>
      <c r="M91" s="317"/>
      <c r="N91" s="317"/>
      <c r="O91" s="317"/>
    </row>
    <row r="92" spans="1:16" s="276" customFormat="1" ht="21" customHeight="1">
      <c r="A92" s="314">
        <f t="shared" si="9"/>
        <v>92</v>
      </c>
      <c r="B92" s="1586">
        <v>2020</v>
      </c>
      <c r="C92" s="1587"/>
      <c r="D92" s="312"/>
      <c r="E92" s="312"/>
      <c r="F92" s="312"/>
      <c r="G92" s="312"/>
      <c r="H92" s="312"/>
      <c r="I92" s="312"/>
      <c r="J92" s="312">
        <f t="shared" si="8"/>
        <v>0</v>
      </c>
      <c r="K92" s="313"/>
      <c r="L92" s="317"/>
      <c r="M92" s="317"/>
      <c r="N92" s="317"/>
      <c r="O92" s="317"/>
    </row>
    <row r="93" spans="1:16" s="276" customFormat="1" ht="21" customHeight="1">
      <c r="A93" s="314">
        <f t="shared" si="9"/>
        <v>93</v>
      </c>
      <c r="B93" s="1588">
        <v>2021</v>
      </c>
      <c r="C93" s="1587"/>
      <c r="D93" s="315"/>
      <c r="E93" s="315"/>
      <c r="F93" s="315"/>
      <c r="G93" s="315"/>
      <c r="H93" s="315"/>
      <c r="I93" s="315"/>
      <c r="J93" s="312">
        <f t="shared" si="8"/>
        <v>0</v>
      </c>
      <c r="K93" s="316"/>
      <c r="L93" s="317"/>
      <c r="M93" s="317"/>
      <c r="N93" s="317"/>
      <c r="O93" s="317"/>
    </row>
    <row r="94" spans="1:16" s="276" customFormat="1" ht="21" customHeight="1">
      <c r="A94" s="314">
        <f t="shared" si="9"/>
        <v>94</v>
      </c>
      <c r="B94" s="1588">
        <v>2022</v>
      </c>
      <c r="C94" s="1587"/>
      <c r="D94" s="315"/>
      <c r="E94" s="315"/>
      <c r="F94" s="315"/>
      <c r="G94" s="315"/>
      <c r="H94" s="315"/>
      <c r="I94" s="315"/>
      <c r="J94" s="312">
        <f t="shared" si="8"/>
        <v>0</v>
      </c>
      <c r="K94" s="316"/>
      <c r="L94" s="317"/>
      <c r="M94" s="317"/>
      <c r="N94" s="317"/>
      <c r="O94" s="317"/>
    </row>
    <row r="95" spans="1:16" s="276" customFormat="1" ht="21" customHeight="1">
      <c r="A95" s="318">
        <f t="shared" si="9"/>
        <v>95</v>
      </c>
      <c r="B95" s="1588">
        <v>2023</v>
      </c>
      <c r="C95" s="1587"/>
      <c r="D95" s="315"/>
      <c r="E95" s="315"/>
      <c r="F95" s="315"/>
      <c r="G95" s="315"/>
      <c r="H95" s="315"/>
      <c r="I95" s="315"/>
      <c r="J95" s="312">
        <f t="shared" si="8"/>
        <v>0</v>
      </c>
      <c r="K95" s="316"/>
      <c r="L95" s="317"/>
      <c r="M95" s="317"/>
      <c r="N95" s="317"/>
      <c r="O95" s="317"/>
    </row>
    <row r="96" spans="1:16" ht="15.75">
      <c r="C96" s="272"/>
      <c r="D96" s="272"/>
      <c r="E96" s="272"/>
      <c r="F96" s="272"/>
      <c r="G96" s="272"/>
      <c r="H96" s="272"/>
      <c r="I96" s="272"/>
      <c r="J96" s="258"/>
    </row>
    <row r="97" spans="3:10" ht="15.75" hidden="1">
      <c r="C97" s="272"/>
      <c r="D97" s="272"/>
      <c r="E97" s="272"/>
      <c r="F97" s="272"/>
      <c r="G97" s="272"/>
      <c r="H97" s="272"/>
      <c r="I97" s="272"/>
      <c r="J97" s="258"/>
    </row>
  </sheetData>
  <mergeCells count="66">
    <mergeCell ref="E1:K6"/>
    <mergeCell ref="B94:C94"/>
    <mergeCell ref="B95:C95"/>
    <mergeCell ref="B89:C89"/>
    <mergeCell ref="B90:C90"/>
    <mergeCell ref="B91:C91"/>
    <mergeCell ref="B92:C92"/>
    <mergeCell ref="B93:C93"/>
    <mergeCell ref="G87:G88"/>
    <mergeCell ref="H87:I87"/>
    <mergeCell ref="J87:J88"/>
    <mergeCell ref="K87:K88"/>
    <mergeCell ref="F10:F11"/>
    <mergeCell ref="H10:H11"/>
    <mergeCell ref="I10:I11"/>
    <mergeCell ref="J10:J11"/>
    <mergeCell ref="J58:K58"/>
    <mergeCell ref="B57:C59"/>
    <mergeCell ref="G67:G68"/>
    <mergeCell ref="G57:K57"/>
    <mergeCell ref="B12:C12"/>
    <mergeCell ref="B32:C32"/>
    <mergeCell ref="H67:I67"/>
    <mergeCell ref="J67:J68"/>
    <mergeCell ref="K67:K68"/>
    <mergeCell ref="F67:F68"/>
    <mergeCell ref="B60:C60"/>
    <mergeCell ref="A87:A88"/>
    <mergeCell ref="B87:C88"/>
    <mergeCell ref="D87:D88"/>
    <mergeCell ref="E87:E88"/>
    <mergeCell ref="F87:F88"/>
    <mergeCell ref="O10:O11"/>
    <mergeCell ref="P10:P11"/>
    <mergeCell ref="A57:A59"/>
    <mergeCell ref="A10:A11"/>
    <mergeCell ref="B10:C11"/>
    <mergeCell ref="D10:D11"/>
    <mergeCell ref="E10:E11"/>
    <mergeCell ref="D57:D59"/>
    <mergeCell ref="E57:E59"/>
    <mergeCell ref="F57:F59"/>
    <mergeCell ref="L58:L59"/>
    <mergeCell ref="G10:G11"/>
    <mergeCell ref="L10:N10"/>
    <mergeCell ref="G58:G59"/>
    <mergeCell ref="H58:I58"/>
    <mergeCell ref="K10:K11"/>
    <mergeCell ref="A67:A68"/>
    <mergeCell ref="B67:C68"/>
    <mergeCell ref="D67:D68"/>
    <mergeCell ref="E67:E68"/>
    <mergeCell ref="B61:C61"/>
    <mergeCell ref="B79:C79"/>
    <mergeCell ref="B80:C80"/>
    <mergeCell ref="B81:C81"/>
    <mergeCell ref="B74:C74"/>
    <mergeCell ref="B75:C75"/>
    <mergeCell ref="B76:C76"/>
    <mergeCell ref="B77:C77"/>
    <mergeCell ref="B78:C78"/>
    <mergeCell ref="B69:C69"/>
    <mergeCell ref="B70:C70"/>
    <mergeCell ref="B71:C71"/>
    <mergeCell ref="B72:C72"/>
    <mergeCell ref="B73:C73"/>
  </mergeCells>
  <dataValidations count="1">
    <dataValidation type="whole" operator="greaterThanOrEqual" showInputMessage="1" showErrorMessage="1" sqref="D89:I95 D69:I81 D13:I30 D33:I50" xr:uid="{00000000-0002-0000-0300-000000000000}">
      <formula1>0</formula1>
    </dataValidation>
  </dataValidations>
  <pageMargins left="0.70866141732283472" right="0.70866141732283472" top="0.74803149606299213" bottom="0.74803149606299213" header="0.31496062992125984" footer="0.31496062992125984"/>
  <pageSetup scale="4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O18"/>
  <sheetViews>
    <sheetView showGridLines="0" topLeftCell="H1" zoomScaleNormal="100" workbookViewId="0">
      <selection activeCell="O1" sqref="O1:XFD1048576"/>
    </sheetView>
  </sheetViews>
  <sheetFormatPr baseColWidth="10" defaultColWidth="0" defaultRowHeight="15" zeroHeight="1"/>
  <cols>
    <col min="1" max="1" width="7.7109375" customWidth="1"/>
    <col min="2" max="2" width="33.85546875" customWidth="1"/>
    <col min="3" max="3" width="16.42578125" customWidth="1"/>
    <col min="4" max="4" width="20.7109375" customWidth="1"/>
    <col min="5" max="6" width="16.85546875" customWidth="1"/>
    <col min="7" max="7" width="19.140625" customWidth="1"/>
    <col min="8" max="9" width="18.7109375" customWidth="1"/>
    <col min="10" max="10" width="17.5703125" customWidth="1"/>
    <col min="11" max="11" width="16.5703125" customWidth="1"/>
    <col min="12" max="12" width="14.42578125" customWidth="1"/>
    <col min="13" max="13" width="19.5703125" customWidth="1"/>
    <col min="14" max="14" width="14.140625" customWidth="1"/>
    <col min="15" max="15" width="20.7109375" hidden="1" customWidth="1"/>
    <col min="16" max="16384" width="11.42578125" hidden="1"/>
  </cols>
  <sheetData>
    <row r="1" spans="1:15" ht="15.75">
      <c r="A1" s="35"/>
      <c r="B1" s="31"/>
      <c r="C1" s="3"/>
      <c r="D1" s="1419" t="s">
        <v>527</v>
      </c>
      <c r="E1" s="1628"/>
      <c r="F1" s="1629"/>
      <c r="G1" s="1629"/>
      <c r="H1" s="1629"/>
      <c r="I1" s="1629"/>
      <c r="J1" s="1629"/>
      <c r="K1" s="1629"/>
      <c r="L1" s="1629"/>
      <c r="M1" s="1630"/>
      <c r="N1" s="1631"/>
    </row>
    <row r="2" spans="1:15" ht="15.75">
      <c r="A2" s="36"/>
      <c r="B2" s="32"/>
      <c r="C2" s="4"/>
      <c r="D2" s="1632"/>
      <c r="E2" s="1633"/>
      <c r="F2" s="1633"/>
      <c r="G2" s="1633"/>
      <c r="H2" s="1633"/>
      <c r="I2" s="1633"/>
      <c r="J2" s="1633"/>
      <c r="K2" s="1633"/>
      <c r="L2" s="1633"/>
      <c r="M2" s="1634"/>
      <c r="N2" s="1635"/>
    </row>
    <row r="3" spans="1:15" ht="15.75">
      <c r="A3" s="36"/>
      <c r="B3" s="32"/>
      <c r="C3" s="4"/>
      <c r="D3" s="1632"/>
      <c r="E3" s="1633"/>
      <c r="F3" s="1633"/>
      <c r="G3" s="1633"/>
      <c r="H3" s="1633"/>
      <c r="I3" s="1633"/>
      <c r="J3" s="1633"/>
      <c r="K3" s="1633"/>
      <c r="L3" s="1633"/>
      <c r="M3" s="1634"/>
      <c r="N3" s="1635"/>
    </row>
    <row r="4" spans="1:15" ht="15.75">
      <c r="A4" s="36"/>
      <c r="B4" s="32"/>
      <c r="C4" s="4"/>
      <c r="D4" s="1632"/>
      <c r="E4" s="1633"/>
      <c r="F4" s="1633"/>
      <c r="G4" s="1633"/>
      <c r="H4" s="1633"/>
      <c r="I4" s="1633"/>
      <c r="J4" s="1633"/>
      <c r="K4" s="1633"/>
      <c r="L4" s="1633"/>
      <c r="M4" s="1634"/>
      <c r="N4" s="1635"/>
    </row>
    <row r="5" spans="1:15" ht="18">
      <c r="A5" s="36"/>
      <c r="B5" s="33"/>
      <c r="C5" s="5"/>
      <c r="D5" s="1632"/>
      <c r="E5" s="1633"/>
      <c r="F5" s="1633"/>
      <c r="G5" s="1633"/>
      <c r="H5" s="1633"/>
      <c r="I5" s="1633"/>
      <c r="J5" s="1633"/>
      <c r="K5" s="1633"/>
      <c r="L5" s="1633"/>
      <c r="M5" s="1634"/>
      <c r="N5" s="1635"/>
    </row>
    <row r="6" spans="1:15" ht="16.5" thickBot="1">
      <c r="A6" s="37"/>
      <c r="B6" s="34"/>
      <c r="C6" s="18"/>
      <c r="D6" s="1636"/>
      <c r="E6" s="1637"/>
      <c r="F6" s="1637"/>
      <c r="G6" s="1637"/>
      <c r="H6" s="1637"/>
      <c r="I6" s="1637"/>
      <c r="J6" s="1637"/>
      <c r="K6" s="1637"/>
      <c r="L6" s="1637"/>
      <c r="M6" s="1638"/>
      <c r="N6" s="1639"/>
    </row>
    <row r="7" spans="1:15">
      <c r="B7" s="17"/>
      <c r="C7" s="17"/>
      <c r="D7" s="17"/>
      <c r="E7" s="17"/>
      <c r="F7" s="17"/>
      <c r="G7" s="17"/>
      <c r="H7" s="17"/>
      <c r="I7" s="17"/>
      <c r="J7" s="17"/>
      <c r="K7" s="17"/>
      <c r="L7" s="17"/>
      <c r="M7" s="17"/>
      <c r="N7" s="17"/>
    </row>
    <row r="8" spans="1:15" s="16" customFormat="1" ht="15.75" thickBot="1">
      <c r="D8"/>
      <c r="E8"/>
      <c r="F8"/>
      <c r="G8"/>
      <c r="H8"/>
      <c r="I8"/>
      <c r="J8"/>
      <c r="K8"/>
      <c r="L8"/>
      <c r="M8"/>
    </row>
    <row r="9" spans="1:15" s="16" customFormat="1">
      <c r="A9" s="1640" t="s">
        <v>591</v>
      </c>
      <c r="B9" s="1643" t="s">
        <v>528</v>
      </c>
      <c r="C9" s="1646" t="s">
        <v>530</v>
      </c>
      <c r="D9" s="1647"/>
      <c r="E9" s="1647"/>
      <c r="F9" s="1648"/>
      <c r="G9" s="1647" t="s">
        <v>648</v>
      </c>
      <c r="H9" s="1647"/>
      <c r="I9" s="1647"/>
      <c r="J9" s="1647"/>
      <c r="K9" s="1647"/>
      <c r="L9" s="1646" t="s">
        <v>531</v>
      </c>
      <c r="M9" s="1647"/>
      <c r="N9" s="1648"/>
    </row>
    <row r="10" spans="1:15" s="19" customFormat="1" ht="70.5" customHeight="1">
      <c r="A10" s="1641"/>
      <c r="B10" s="1644"/>
      <c r="C10" s="794" t="s">
        <v>982</v>
      </c>
      <c r="D10" s="795" t="s">
        <v>983</v>
      </c>
      <c r="E10" s="795" t="s">
        <v>984</v>
      </c>
      <c r="F10" s="796" t="s">
        <v>985</v>
      </c>
      <c r="G10" s="797" t="s">
        <v>986</v>
      </c>
      <c r="H10" s="795" t="s">
        <v>987</v>
      </c>
      <c r="I10" s="795" t="s">
        <v>988</v>
      </c>
      <c r="J10" s="795" t="s">
        <v>989</v>
      </c>
      <c r="K10" s="798" t="s">
        <v>990</v>
      </c>
      <c r="L10" s="794" t="s">
        <v>991</v>
      </c>
      <c r="M10" s="795" t="s">
        <v>992</v>
      </c>
      <c r="N10" s="796" t="s">
        <v>993</v>
      </c>
      <c r="O10" s="21"/>
    </row>
    <row r="11" spans="1:15" s="16" customFormat="1" ht="15.75" thickBot="1">
      <c r="A11" s="1642"/>
      <c r="B11" s="1645"/>
      <c r="C11" s="799">
        <v>1</v>
      </c>
      <c r="D11" s="800">
        <v>2</v>
      </c>
      <c r="E11" s="800">
        <v>3</v>
      </c>
      <c r="F11" s="801" t="s">
        <v>532</v>
      </c>
      <c r="G11" s="802">
        <v>5</v>
      </c>
      <c r="H11" s="800">
        <v>6</v>
      </c>
      <c r="I11" s="800">
        <v>7</v>
      </c>
      <c r="J11" s="800">
        <v>8</v>
      </c>
      <c r="K11" s="803" t="s">
        <v>533</v>
      </c>
      <c r="L11" s="799">
        <v>10</v>
      </c>
      <c r="M11" s="800">
        <v>11</v>
      </c>
      <c r="N11" s="801" t="s">
        <v>750</v>
      </c>
    </row>
    <row r="12" spans="1:15" s="16" customFormat="1">
      <c r="A12" s="89">
        <v>12</v>
      </c>
      <c r="B12" s="82" t="s">
        <v>30</v>
      </c>
      <c r="C12" s="23"/>
      <c r="D12" s="20"/>
      <c r="E12" s="20"/>
      <c r="F12" s="41">
        <f>C12-D12+E12</f>
        <v>0</v>
      </c>
      <c r="G12" s="22"/>
      <c r="H12" s="20"/>
      <c r="I12" s="20"/>
      <c r="J12" s="20"/>
      <c r="K12" s="44">
        <f>G12+H12+I12+J12</f>
        <v>0</v>
      </c>
      <c r="L12" s="24"/>
      <c r="M12" s="20"/>
      <c r="N12" s="45">
        <f>H12+L12+M12</f>
        <v>0</v>
      </c>
    </row>
    <row r="13" spans="1:15" s="16" customFormat="1">
      <c r="A13" s="90">
        <v>13</v>
      </c>
      <c r="B13" s="83" t="s">
        <v>534</v>
      </c>
      <c r="C13" s="25"/>
      <c r="D13" s="26"/>
      <c r="E13" s="26"/>
      <c r="F13" s="43">
        <f t="shared" ref="F13:F14" si="0">C13-D13+E13</f>
        <v>0</v>
      </c>
      <c r="G13" s="29"/>
      <c r="H13" s="26"/>
      <c r="I13" s="26"/>
      <c r="J13" s="26"/>
      <c r="K13" s="43">
        <f t="shared" ref="K13:K15" si="1">G13+H13+I13+J13</f>
        <v>0</v>
      </c>
      <c r="L13" s="30"/>
      <c r="M13" s="26"/>
      <c r="N13" s="46">
        <f t="shared" ref="N13:N15" si="2">H13+L13+M13</f>
        <v>0</v>
      </c>
    </row>
    <row r="14" spans="1:15" s="16" customFormat="1">
      <c r="A14" s="90">
        <v>14</v>
      </c>
      <c r="B14" s="83" t="s">
        <v>723</v>
      </c>
      <c r="C14" s="25"/>
      <c r="D14" s="26"/>
      <c r="E14" s="26"/>
      <c r="F14" s="43">
        <f t="shared" si="0"/>
        <v>0</v>
      </c>
      <c r="G14" s="29"/>
      <c r="H14" s="26"/>
      <c r="I14" s="26"/>
      <c r="J14" s="26"/>
      <c r="K14" s="43">
        <f t="shared" si="1"/>
        <v>0</v>
      </c>
      <c r="L14" s="30"/>
      <c r="M14" s="26"/>
      <c r="N14" s="46">
        <f t="shared" si="2"/>
        <v>0</v>
      </c>
    </row>
    <row r="15" spans="1:15" s="16" customFormat="1">
      <c r="A15" s="90">
        <v>15</v>
      </c>
      <c r="B15" s="83" t="s">
        <v>706</v>
      </c>
      <c r="C15" s="39"/>
      <c r="D15" s="40"/>
      <c r="E15" s="40"/>
      <c r="F15" s="42"/>
      <c r="G15" s="29"/>
      <c r="H15" s="26"/>
      <c r="I15" s="26"/>
      <c r="J15" s="26"/>
      <c r="K15" s="38">
        <f t="shared" si="1"/>
        <v>0</v>
      </c>
      <c r="L15" s="648"/>
      <c r="M15" s="649"/>
      <c r="N15" s="47">
        <f t="shared" si="2"/>
        <v>0</v>
      </c>
    </row>
    <row r="16" spans="1:15" s="16" customFormat="1" ht="30">
      <c r="A16" s="647">
        <v>16</v>
      </c>
      <c r="B16" s="646" t="s">
        <v>981</v>
      </c>
      <c r="C16" s="640"/>
      <c r="D16" s="641"/>
      <c r="E16" s="641"/>
      <c r="F16" s="642"/>
      <c r="G16" s="643"/>
      <c r="H16" s="644"/>
      <c r="I16" s="644"/>
      <c r="J16" s="644"/>
      <c r="K16" s="650"/>
      <c r="L16" s="651"/>
      <c r="M16" s="644"/>
      <c r="N16" s="645"/>
    </row>
    <row r="17" spans="1:14" ht="15.75" thickBot="1">
      <c r="A17" s="91">
        <v>17</v>
      </c>
      <c r="B17" s="27" t="s">
        <v>535</v>
      </c>
      <c r="C17" s="27">
        <f t="shared" ref="C17:N17" si="3">SUM(C12:C15)</f>
        <v>0</v>
      </c>
      <c r="D17" s="27">
        <f t="shared" si="3"/>
        <v>0</v>
      </c>
      <c r="E17" s="27">
        <f t="shared" si="3"/>
        <v>0</v>
      </c>
      <c r="F17" s="27">
        <f t="shared" si="3"/>
        <v>0</v>
      </c>
      <c r="G17" s="27">
        <f t="shared" si="3"/>
        <v>0</v>
      </c>
      <c r="H17" s="27">
        <f t="shared" si="3"/>
        <v>0</v>
      </c>
      <c r="I17" s="27">
        <f t="shared" si="3"/>
        <v>0</v>
      </c>
      <c r="J17" s="27">
        <f t="shared" si="3"/>
        <v>0</v>
      </c>
      <c r="K17" s="27">
        <f t="shared" si="3"/>
        <v>0</v>
      </c>
      <c r="L17" s="27">
        <f t="shared" si="3"/>
        <v>0</v>
      </c>
      <c r="M17" s="27">
        <f t="shared" si="3"/>
        <v>0</v>
      </c>
      <c r="N17" s="28">
        <f t="shared" si="3"/>
        <v>0</v>
      </c>
    </row>
    <row r="18" spans="1:14"/>
  </sheetData>
  <mergeCells count="6">
    <mergeCell ref="D1:N6"/>
    <mergeCell ref="A9:A11"/>
    <mergeCell ref="B9:B11"/>
    <mergeCell ref="C9:F9"/>
    <mergeCell ref="G9:K9"/>
    <mergeCell ref="L9:N9"/>
  </mergeCells>
  <dataValidations count="1">
    <dataValidation type="whole" operator="greaterThanOrEqual" showInputMessage="1" showErrorMessage="1" sqref="C12:N16" xr:uid="{00000000-0002-0000-0400-000000000000}">
      <formula1>0</formula1>
    </dataValidation>
  </dataValidations>
  <printOptions horizontalCentered="1" verticalCentered="1"/>
  <pageMargins left="0.51181102362204722" right="0.51181102362204722" top="0.74803149606299213" bottom="0.74803149606299213" header="0.31496062992125984" footer="0.31496062992125984"/>
  <pageSetup scale="4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dimension ref="A1:AH54"/>
  <sheetViews>
    <sheetView showGridLines="0" topLeftCell="A37" zoomScaleNormal="100" workbookViewId="0">
      <selection activeCell="D11" sqref="D10:AH11"/>
    </sheetView>
  </sheetViews>
  <sheetFormatPr baseColWidth="10" defaultColWidth="11.42578125" defaultRowHeight="15"/>
  <cols>
    <col min="1" max="1" width="7" style="48" customWidth="1"/>
    <col min="2" max="2" width="2.85546875" style="48" customWidth="1"/>
    <col min="3" max="3" width="33.5703125" style="48" customWidth="1"/>
    <col min="4" max="4" width="14.140625" style="48" bestFit="1" customWidth="1"/>
    <col min="5" max="5" width="17.28515625" style="48" customWidth="1"/>
    <col min="6" max="6" width="16" style="48" customWidth="1"/>
    <col min="7" max="7" width="14.28515625" style="48" customWidth="1"/>
    <col min="8" max="8" width="11.42578125" style="48"/>
    <col min="9" max="9" width="14.7109375" style="48" customWidth="1"/>
    <col min="10" max="10" width="12.5703125" style="48" bestFit="1" customWidth="1"/>
    <col min="11" max="11" width="14.140625" style="48" customWidth="1"/>
    <col min="12" max="12" width="17.85546875" style="48" customWidth="1"/>
    <col min="13" max="13" width="16.28515625" style="48" customWidth="1"/>
    <col min="14" max="14" width="11.42578125" style="48"/>
    <col min="15" max="15" width="12.5703125" style="48" bestFit="1" customWidth="1"/>
    <col min="16" max="16" width="14.5703125" style="48" customWidth="1"/>
    <col min="17" max="17" width="11.42578125" style="48"/>
    <col min="18" max="18" width="13.5703125" style="48" customWidth="1"/>
    <col min="19" max="19" width="11.42578125" style="48"/>
    <col min="20" max="20" width="13.140625" style="48" customWidth="1"/>
    <col min="21" max="21" width="11.42578125" style="48"/>
    <col min="22" max="22" width="20.7109375" style="48" customWidth="1"/>
    <col min="23" max="23" width="11.42578125" style="48"/>
    <col min="24" max="24" width="12.5703125" style="48" bestFit="1" customWidth="1"/>
    <col min="25" max="25" width="14.5703125" style="48" customWidth="1"/>
    <col min="26" max="26" width="14.7109375" style="48" customWidth="1"/>
    <col min="27" max="27" width="12.5703125" style="48" bestFit="1" customWidth="1"/>
    <col min="28" max="28" width="13.42578125" style="48" customWidth="1"/>
    <col min="29" max="29" width="12.5703125" style="48" bestFit="1" customWidth="1"/>
    <col min="30" max="30" width="12.85546875" style="48" customWidth="1"/>
    <col min="31" max="31" width="11.42578125" style="48"/>
    <col min="32" max="32" width="13.42578125" style="48" customWidth="1"/>
    <col min="33" max="33" width="11.42578125" style="48"/>
    <col min="34" max="34" width="15.5703125" style="48" customWidth="1"/>
    <col min="35" max="16384" width="11.42578125" style="48"/>
  </cols>
  <sheetData>
    <row r="1" spans="1:34" ht="15.95" customHeight="1">
      <c r="A1" s="760"/>
      <c r="B1" s="761"/>
      <c r="C1" s="762"/>
      <c r="D1" s="762"/>
      <c r="E1" s="762"/>
      <c r="F1" s="1649" t="s">
        <v>577</v>
      </c>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1"/>
    </row>
    <row r="2" spans="1:34" ht="15.95" customHeight="1">
      <c r="A2" s="763"/>
      <c r="B2" s="764"/>
      <c r="C2" s="765"/>
      <c r="D2" s="765"/>
      <c r="E2" s="765"/>
      <c r="F2" s="1652"/>
      <c r="G2" s="1653"/>
      <c r="H2" s="1653"/>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4"/>
    </row>
    <row r="3" spans="1:34" ht="15.95" customHeight="1">
      <c r="A3" s="763"/>
      <c r="B3" s="764"/>
      <c r="C3" s="765"/>
      <c r="D3" s="765"/>
      <c r="E3" s="765"/>
      <c r="F3" s="1652"/>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4"/>
    </row>
    <row r="4" spans="1:34" ht="15.95" customHeight="1">
      <c r="A4" s="763"/>
      <c r="B4" s="764"/>
      <c r="C4" s="765"/>
      <c r="D4" s="765"/>
      <c r="E4" s="765"/>
      <c r="F4" s="1652"/>
      <c r="G4" s="1653"/>
      <c r="H4" s="1653"/>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4"/>
    </row>
    <row r="5" spans="1:34" ht="15.95" customHeight="1">
      <c r="A5" s="763"/>
      <c r="B5" s="764"/>
      <c r="C5" s="765"/>
      <c r="D5" s="765"/>
      <c r="E5" s="765"/>
      <c r="F5" s="1652"/>
      <c r="G5" s="1653"/>
      <c r="H5" s="1653"/>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4"/>
    </row>
    <row r="6" spans="1:34" ht="16.5" customHeight="1" thickBot="1">
      <c r="A6" s="766"/>
      <c r="B6" s="767"/>
      <c r="C6" s="768"/>
      <c r="D6" s="768"/>
      <c r="E6" s="768"/>
      <c r="F6" s="1655"/>
      <c r="G6" s="1656"/>
      <c r="H6" s="1656"/>
      <c r="I6" s="1656"/>
      <c r="J6" s="1656"/>
      <c r="K6" s="1656"/>
      <c r="L6" s="1656"/>
      <c r="M6" s="1656"/>
      <c r="N6" s="1656"/>
      <c r="O6" s="1656"/>
      <c r="P6" s="1656"/>
      <c r="Q6" s="1656"/>
      <c r="R6" s="1656"/>
      <c r="S6" s="1656"/>
      <c r="T6" s="1656"/>
      <c r="U6" s="1656"/>
      <c r="V6" s="1656"/>
      <c r="W6" s="1656"/>
      <c r="X6" s="1656"/>
      <c r="Y6" s="1656"/>
      <c r="Z6" s="1656"/>
      <c r="AA6" s="1656"/>
      <c r="AB6" s="1656"/>
      <c r="AC6" s="1656"/>
      <c r="AD6" s="1656"/>
      <c r="AE6" s="1656"/>
      <c r="AF6" s="1656"/>
      <c r="AG6" s="1656"/>
      <c r="AH6" s="1657"/>
    </row>
    <row r="8" spans="1:34" s="15" customFormat="1">
      <c r="A8" s="1660" t="s">
        <v>551</v>
      </c>
      <c r="B8" s="1663" t="s">
        <v>550</v>
      </c>
      <c r="C8" s="1664"/>
      <c r="D8" s="1659" t="s">
        <v>381</v>
      </c>
      <c r="E8" s="1659"/>
      <c r="F8" s="1659"/>
      <c r="G8" s="1659"/>
      <c r="H8" s="1659"/>
      <c r="I8" s="1659"/>
      <c r="J8" s="1659"/>
      <c r="K8" s="1659"/>
      <c r="L8" s="1659"/>
      <c r="M8" s="1659"/>
      <c r="N8" s="1659"/>
      <c r="O8" s="1659"/>
      <c r="P8" s="1659"/>
      <c r="Q8" s="1659"/>
      <c r="R8" s="1659"/>
      <c r="S8" s="1659"/>
      <c r="T8" s="1659"/>
      <c r="U8" s="1659"/>
      <c r="V8" s="1659"/>
      <c r="W8" s="1659"/>
      <c r="X8" s="1658" t="s">
        <v>382</v>
      </c>
      <c r="Y8" s="1658"/>
      <c r="Z8" s="1658"/>
      <c r="AA8" s="1658"/>
      <c r="AB8" s="1658"/>
      <c r="AC8" s="1658"/>
      <c r="AD8" s="1658"/>
      <c r="AE8" s="1658"/>
      <c r="AF8" s="1658"/>
      <c r="AG8" s="1658"/>
      <c r="AH8" s="1658"/>
    </row>
    <row r="9" spans="1:34" s="15" customFormat="1" ht="28.5" customHeight="1">
      <c r="A9" s="1661"/>
      <c r="B9" s="1665"/>
      <c r="C9" s="1666"/>
      <c r="D9" s="1659" t="s">
        <v>771</v>
      </c>
      <c r="E9" s="1659"/>
      <c r="F9" s="1659"/>
      <c r="G9" s="1659"/>
      <c r="H9" s="1659"/>
      <c r="I9" s="1659"/>
      <c r="J9" s="1659"/>
      <c r="K9" s="1659"/>
      <c r="L9" s="1659"/>
      <c r="M9" s="1659"/>
      <c r="N9" s="1659"/>
      <c r="O9" s="1659"/>
      <c r="P9" s="1659"/>
      <c r="Q9" s="1659"/>
      <c r="R9" s="1659"/>
      <c r="S9" s="1659"/>
      <c r="T9" s="1659"/>
      <c r="U9" s="1659" t="s">
        <v>368</v>
      </c>
      <c r="V9" s="1659"/>
      <c r="W9" s="1659"/>
      <c r="X9" s="1658" t="s">
        <v>773</v>
      </c>
      <c r="Y9" s="1658"/>
      <c r="Z9" s="1658"/>
      <c r="AA9" s="1658"/>
      <c r="AB9" s="1658"/>
      <c r="AC9" s="1658"/>
      <c r="AD9" s="1658"/>
      <c r="AE9" s="1658" t="s">
        <v>834</v>
      </c>
      <c r="AF9" s="1658"/>
      <c r="AG9" s="1658"/>
      <c r="AH9" s="1658"/>
    </row>
    <row r="10" spans="1:34" s="15" customFormat="1" ht="57" customHeight="1">
      <c r="A10" s="1661"/>
      <c r="B10" s="1665"/>
      <c r="C10" s="1666"/>
      <c r="D10" s="1659" t="s">
        <v>580</v>
      </c>
      <c r="E10" s="1659"/>
      <c r="F10" s="1659"/>
      <c r="G10" s="1659" t="s">
        <v>562</v>
      </c>
      <c r="H10" s="1659"/>
      <c r="I10" s="1659" t="s">
        <v>564</v>
      </c>
      <c r="J10" s="1659"/>
      <c r="K10" s="1659" t="s">
        <v>571</v>
      </c>
      <c r="L10" s="1659"/>
      <c r="M10" s="1659"/>
      <c r="N10" s="1659" t="s">
        <v>581</v>
      </c>
      <c r="O10" s="1659" t="s">
        <v>570</v>
      </c>
      <c r="P10" s="1659"/>
      <c r="Q10" s="1659" t="s">
        <v>380</v>
      </c>
      <c r="R10" s="1659"/>
      <c r="S10" s="1659" t="s">
        <v>379</v>
      </c>
      <c r="T10" s="1659" t="s">
        <v>378</v>
      </c>
      <c r="U10" s="1659" t="s">
        <v>772</v>
      </c>
      <c r="V10" s="1659" t="s">
        <v>582</v>
      </c>
      <c r="W10" s="1659" t="s">
        <v>583</v>
      </c>
      <c r="X10" s="1658" t="s">
        <v>383</v>
      </c>
      <c r="Y10" s="1658" t="s">
        <v>376</v>
      </c>
      <c r="Z10" s="1658" t="s">
        <v>377</v>
      </c>
      <c r="AA10" s="1658" t="s">
        <v>565</v>
      </c>
      <c r="AB10" s="1658" t="s">
        <v>384</v>
      </c>
      <c r="AC10" s="1658" t="s">
        <v>385</v>
      </c>
      <c r="AD10" s="1658" t="s">
        <v>584</v>
      </c>
      <c r="AE10" s="1658" t="s">
        <v>386</v>
      </c>
      <c r="AF10" s="1658" t="s">
        <v>585</v>
      </c>
      <c r="AG10" s="1658" t="s">
        <v>572</v>
      </c>
      <c r="AH10" s="1658" t="s">
        <v>586</v>
      </c>
    </row>
    <row r="11" spans="1:34" s="15" customFormat="1" ht="85.5" customHeight="1">
      <c r="A11" s="1662"/>
      <c r="B11" s="1667"/>
      <c r="C11" s="1668"/>
      <c r="D11" s="775" t="s">
        <v>766</v>
      </c>
      <c r="E11" s="775" t="s">
        <v>777</v>
      </c>
      <c r="F11" s="775" t="s">
        <v>567</v>
      </c>
      <c r="G11" s="775" t="s">
        <v>568</v>
      </c>
      <c r="H11" s="775" t="s">
        <v>563</v>
      </c>
      <c r="I11" s="775" t="s">
        <v>566</v>
      </c>
      <c r="J11" s="775" t="s">
        <v>563</v>
      </c>
      <c r="K11" s="775" t="s">
        <v>767</v>
      </c>
      <c r="L11" s="775" t="s">
        <v>777</v>
      </c>
      <c r="M11" s="775" t="s">
        <v>569</v>
      </c>
      <c r="N11" s="1659"/>
      <c r="O11" s="775" t="s">
        <v>766</v>
      </c>
      <c r="P11" s="775" t="s">
        <v>567</v>
      </c>
      <c r="Q11" s="775" t="s">
        <v>767</v>
      </c>
      <c r="R11" s="775" t="s">
        <v>569</v>
      </c>
      <c r="S11" s="1659"/>
      <c r="T11" s="1659"/>
      <c r="U11" s="1659"/>
      <c r="V11" s="1659"/>
      <c r="W11" s="1659"/>
      <c r="X11" s="1658"/>
      <c r="Y11" s="1658"/>
      <c r="Z11" s="1658"/>
      <c r="AA11" s="1658"/>
      <c r="AB11" s="1658"/>
      <c r="AC11" s="1658"/>
      <c r="AD11" s="1658"/>
      <c r="AE11" s="1658"/>
      <c r="AF11" s="1658"/>
      <c r="AG11" s="1658"/>
      <c r="AH11" s="1658"/>
    </row>
    <row r="12" spans="1:34" ht="20.25" customHeight="1">
      <c r="A12" s="49">
        <v>12</v>
      </c>
      <c r="B12" s="1675" t="s">
        <v>11</v>
      </c>
      <c r="C12" s="1676"/>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row>
    <row r="13" spans="1:34">
      <c r="A13" s="51">
        <f t="shared" ref="A13:A54" si="0">A12+1</f>
        <v>13</v>
      </c>
      <c r="B13" s="1669"/>
      <c r="C13" s="52" t="s">
        <v>141</v>
      </c>
      <c r="D13" s="702"/>
      <c r="E13" s="53"/>
      <c r="F13" s="53"/>
      <c r="G13" s="53"/>
      <c r="H13" s="53"/>
      <c r="I13" s="53"/>
      <c r="J13" s="53"/>
      <c r="K13" s="53"/>
      <c r="L13" s="53"/>
      <c r="M13" s="53"/>
      <c r="N13" s="53"/>
      <c r="O13" s="54">
        <f>D13+E13+G13-I13-K13-L13-N13</f>
        <v>0</v>
      </c>
      <c r="P13" s="54">
        <f t="shared" ref="P13:P30" si="1">F13+H13-J13-M13</f>
        <v>0</v>
      </c>
      <c r="Q13" s="53"/>
      <c r="R13" s="53"/>
      <c r="S13" s="53"/>
      <c r="T13" s="53"/>
      <c r="U13" s="53"/>
      <c r="V13" s="53"/>
      <c r="W13" s="53"/>
      <c r="X13" s="53"/>
      <c r="Y13" s="53"/>
      <c r="Z13" s="53"/>
      <c r="AA13" s="54">
        <f t="shared" ref="AA13:AA30" si="2">X13+Y13-Z13</f>
        <v>0</v>
      </c>
      <c r="AB13" s="53"/>
      <c r="AC13" s="54">
        <f t="shared" ref="AC13:AC30" si="3">AA13-AB13</f>
        <v>0</v>
      </c>
      <c r="AD13" s="53"/>
      <c r="AE13" s="53"/>
      <c r="AF13" s="53"/>
      <c r="AG13" s="54">
        <f t="shared" ref="AG13:AG30" si="4">AE13-AF13</f>
        <v>0</v>
      </c>
      <c r="AH13" s="53"/>
    </row>
    <row r="14" spans="1:34">
      <c r="A14" s="51">
        <f t="shared" si="0"/>
        <v>14</v>
      </c>
      <c r="B14" s="1669"/>
      <c r="C14" s="52" t="s">
        <v>364</v>
      </c>
      <c r="D14" s="702"/>
      <c r="E14" s="53"/>
      <c r="F14" s="53"/>
      <c r="G14" s="53"/>
      <c r="H14" s="53"/>
      <c r="I14" s="53"/>
      <c r="J14" s="53"/>
      <c r="K14" s="53"/>
      <c r="L14" s="53"/>
      <c r="M14" s="53"/>
      <c r="N14" s="53"/>
      <c r="O14" s="54">
        <f t="shared" ref="O14:O30" si="5">D14+E14+G14-I14-K14-L14-N14</f>
        <v>0</v>
      </c>
      <c r="P14" s="54">
        <f t="shared" si="1"/>
        <v>0</v>
      </c>
      <c r="Q14" s="53"/>
      <c r="R14" s="53"/>
      <c r="S14" s="53"/>
      <c r="T14" s="53"/>
      <c r="U14" s="53"/>
      <c r="V14" s="53"/>
      <c r="W14" s="53"/>
      <c r="X14" s="53"/>
      <c r="Y14" s="53"/>
      <c r="Z14" s="53"/>
      <c r="AA14" s="54">
        <f t="shared" si="2"/>
        <v>0</v>
      </c>
      <c r="AB14" s="53"/>
      <c r="AC14" s="54">
        <f t="shared" si="3"/>
        <v>0</v>
      </c>
      <c r="AD14" s="53"/>
      <c r="AE14" s="53"/>
      <c r="AF14" s="53"/>
      <c r="AG14" s="54">
        <f t="shared" si="4"/>
        <v>0</v>
      </c>
      <c r="AH14" s="53"/>
    </row>
    <row r="15" spans="1:34">
      <c r="A15" s="51">
        <f t="shared" si="0"/>
        <v>15</v>
      </c>
      <c r="B15" s="1669"/>
      <c r="C15" s="52" t="s">
        <v>352</v>
      </c>
      <c r="D15" s="53"/>
      <c r="E15" s="53"/>
      <c r="F15" s="53"/>
      <c r="G15" s="53"/>
      <c r="H15" s="53"/>
      <c r="I15" s="53"/>
      <c r="J15" s="53"/>
      <c r="K15" s="53"/>
      <c r="L15" s="53"/>
      <c r="M15" s="53"/>
      <c r="N15" s="53"/>
      <c r="O15" s="54">
        <f t="shared" si="5"/>
        <v>0</v>
      </c>
      <c r="P15" s="54">
        <f t="shared" si="1"/>
        <v>0</v>
      </c>
      <c r="Q15" s="53"/>
      <c r="R15" s="53"/>
      <c r="S15" s="53"/>
      <c r="T15" s="53"/>
      <c r="U15" s="53"/>
      <c r="V15" s="53"/>
      <c r="W15" s="53"/>
      <c r="X15" s="53"/>
      <c r="Y15" s="53"/>
      <c r="Z15" s="53"/>
      <c r="AA15" s="54">
        <f t="shared" si="2"/>
        <v>0</v>
      </c>
      <c r="AB15" s="53"/>
      <c r="AC15" s="54">
        <f t="shared" si="3"/>
        <v>0</v>
      </c>
      <c r="AD15" s="53"/>
      <c r="AE15" s="53"/>
      <c r="AF15" s="53"/>
      <c r="AG15" s="54">
        <f t="shared" si="4"/>
        <v>0</v>
      </c>
      <c r="AH15" s="53"/>
    </row>
    <row r="16" spans="1:34">
      <c r="A16" s="51">
        <f t="shared" si="0"/>
        <v>16</v>
      </c>
      <c r="B16" s="1669"/>
      <c r="C16" s="52" t="s">
        <v>365</v>
      </c>
      <c r="D16" s="53"/>
      <c r="E16" s="53"/>
      <c r="F16" s="53"/>
      <c r="G16" s="53"/>
      <c r="H16" s="53"/>
      <c r="I16" s="53"/>
      <c r="J16" s="53"/>
      <c r="K16" s="53"/>
      <c r="L16" s="53"/>
      <c r="M16" s="53"/>
      <c r="N16" s="53"/>
      <c r="O16" s="54">
        <f t="shared" si="5"/>
        <v>0</v>
      </c>
      <c r="P16" s="54">
        <f t="shared" si="1"/>
        <v>0</v>
      </c>
      <c r="Q16" s="53"/>
      <c r="R16" s="53"/>
      <c r="S16" s="53"/>
      <c r="T16" s="53"/>
      <c r="U16" s="53"/>
      <c r="V16" s="53"/>
      <c r="W16" s="53"/>
      <c r="X16" s="53"/>
      <c r="Y16" s="53"/>
      <c r="Z16" s="53"/>
      <c r="AA16" s="54">
        <f t="shared" si="2"/>
        <v>0</v>
      </c>
      <c r="AB16" s="53"/>
      <c r="AC16" s="54">
        <f t="shared" si="3"/>
        <v>0</v>
      </c>
      <c r="AD16" s="53"/>
      <c r="AE16" s="53"/>
      <c r="AF16" s="53"/>
      <c r="AG16" s="54">
        <f t="shared" si="4"/>
        <v>0</v>
      </c>
      <c r="AH16" s="53"/>
    </row>
    <row r="17" spans="1:34">
      <c r="A17" s="51">
        <f t="shared" si="0"/>
        <v>17</v>
      </c>
      <c r="B17" s="1669"/>
      <c r="C17" s="52" t="s">
        <v>366</v>
      </c>
      <c r="D17" s="53"/>
      <c r="E17" s="53"/>
      <c r="F17" s="53"/>
      <c r="G17" s="53"/>
      <c r="H17" s="53"/>
      <c r="I17" s="53"/>
      <c r="J17" s="53"/>
      <c r="K17" s="53"/>
      <c r="L17" s="53"/>
      <c r="M17" s="53"/>
      <c r="N17" s="53"/>
      <c r="O17" s="54">
        <f t="shared" si="5"/>
        <v>0</v>
      </c>
      <c r="P17" s="54">
        <f t="shared" si="1"/>
        <v>0</v>
      </c>
      <c r="Q17" s="53"/>
      <c r="R17" s="53"/>
      <c r="S17" s="53"/>
      <c r="T17" s="53"/>
      <c r="U17" s="53"/>
      <c r="V17" s="53"/>
      <c r="W17" s="53"/>
      <c r="X17" s="53"/>
      <c r="Y17" s="53"/>
      <c r="Z17" s="53"/>
      <c r="AA17" s="54">
        <f t="shared" si="2"/>
        <v>0</v>
      </c>
      <c r="AB17" s="53"/>
      <c r="AC17" s="54">
        <f t="shared" si="3"/>
        <v>0</v>
      </c>
      <c r="AD17" s="53"/>
      <c r="AE17" s="53"/>
      <c r="AF17" s="53"/>
      <c r="AG17" s="54">
        <f t="shared" si="4"/>
        <v>0</v>
      </c>
      <c r="AH17" s="53"/>
    </row>
    <row r="18" spans="1:34" ht="15.95" customHeight="1">
      <c r="A18" s="51">
        <f t="shared" si="0"/>
        <v>18</v>
      </c>
      <c r="B18" s="1669"/>
      <c r="C18" s="52" t="s">
        <v>367</v>
      </c>
      <c r="D18" s="707"/>
      <c r="E18" s="53"/>
      <c r="F18" s="53"/>
      <c r="G18" s="53"/>
      <c r="H18" s="53"/>
      <c r="I18" s="53"/>
      <c r="J18" s="53"/>
      <c r="K18" s="707"/>
      <c r="L18" s="53"/>
      <c r="M18" s="53"/>
      <c r="N18" s="53"/>
      <c r="O18" s="54">
        <f t="shared" ref="O18" si="6">D18+E18+G18-I18-K18-L18-N18</f>
        <v>0</v>
      </c>
      <c r="P18" s="54">
        <f t="shared" ref="P18" si="7">F18+H18-J18-M18</f>
        <v>0</v>
      </c>
      <c r="Q18" s="53"/>
      <c r="R18" s="53"/>
      <c r="S18" s="53"/>
      <c r="T18" s="53"/>
      <c r="U18" s="53"/>
      <c r="V18" s="53"/>
      <c r="W18" s="53"/>
      <c r="X18" s="53">
        <v>47000000</v>
      </c>
      <c r="Y18" s="53"/>
      <c r="Z18" s="53"/>
      <c r="AA18" s="53">
        <f t="shared" si="2"/>
        <v>47000000</v>
      </c>
      <c r="AB18" s="707">
        <v>4653460</v>
      </c>
      <c r="AC18" s="53">
        <f t="shared" si="3"/>
        <v>42346540</v>
      </c>
      <c r="AD18" s="53"/>
      <c r="AE18" s="53"/>
      <c r="AF18" s="53"/>
      <c r="AG18" s="53">
        <f t="shared" si="4"/>
        <v>0</v>
      </c>
      <c r="AH18" s="53"/>
    </row>
    <row r="19" spans="1:34" ht="20.25" customHeight="1">
      <c r="A19" s="51">
        <f t="shared" si="0"/>
        <v>19</v>
      </c>
      <c r="B19" s="1669"/>
      <c r="C19" s="52" t="s">
        <v>353</v>
      </c>
      <c r="D19" s="53"/>
      <c r="E19" s="53"/>
      <c r="F19" s="53"/>
      <c r="G19" s="53"/>
      <c r="H19" s="53"/>
      <c r="I19" s="53"/>
      <c r="J19" s="53"/>
      <c r="K19" s="53"/>
      <c r="L19" s="53"/>
      <c r="M19" s="53"/>
      <c r="N19" s="53"/>
      <c r="O19" s="54">
        <f t="shared" si="5"/>
        <v>0</v>
      </c>
      <c r="P19" s="54">
        <f t="shared" si="1"/>
        <v>0</v>
      </c>
      <c r="Q19" s="53"/>
      <c r="R19" s="53"/>
      <c r="S19" s="53"/>
      <c r="T19" s="53"/>
      <c r="U19" s="53"/>
      <c r="V19" s="53"/>
      <c r="W19" s="53"/>
      <c r="X19" s="53"/>
      <c r="Y19" s="53"/>
      <c r="Z19" s="53"/>
      <c r="AA19" s="54">
        <f t="shared" si="2"/>
        <v>0</v>
      </c>
      <c r="AB19" s="53"/>
      <c r="AC19" s="54">
        <f t="shared" si="3"/>
        <v>0</v>
      </c>
      <c r="AD19" s="53"/>
      <c r="AE19" s="53"/>
      <c r="AF19" s="53"/>
      <c r="AG19" s="54">
        <f t="shared" si="4"/>
        <v>0</v>
      </c>
      <c r="AH19" s="53"/>
    </row>
    <row r="20" spans="1:34" ht="22.5" customHeight="1">
      <c r="A20" s="51">
        <f t="shared" si="0"/>
        <v>20</v>
      </c>
      <c r="B20" s="1669"/>
      <c r="C20" s="52" t="s">
        <v>354</v>
      </c>
      <c r="D20" s="53"/>
      <c r="E20" s="53"/>
      <c r="F20" s="53"/>
      <c r="G20" s="53"/>
      <c r="H20" s="53"/>
      <c r="I20" s="53"/>
      <c r="J20" s="53"/>
      <c r="K20" s="53"/>
      <c r="L20" s="53"/>
      <c r="M20" s="53"/>
      <c r="N20" s="53"/>
      <c r="O20" s="54">
        <f t="shared" si="5"/>
        <v>0</v>
      </c>
      <c r="P20" s="54">
        <f t="shared" si="1"/>
        <v>0</v>
      </c>
      <c r="Q20" s="53"/>
      <c r="R20" s="53"/>
      <c r="S20" s="53"/>
      <c r="T20" s="53"/>
      <c r="U20" s="53"/>
      <c r="V20" s="53"/>
      <c r="W20" s="53"/>
      <c r="X20" s="53"/>
      <c r="Y20" s="53"/>
      <c r="Z20" s="53"/>
      <c r="AA20" s="54">
        <f t="shared" si="2"/>
        <v>0</v>
      </c>
      <c r="AB20" s="53"/>
      <c r="AC20" s="54">
        <f t="shared" si="3"/>
        <v>0</v>
      </c>
      <c r="AD20" s="53"/>
      <c r="AE20" s="53"/>
      <c r="AF20" s="53"/>
      <c r="AG20" s="54">
        <f t="shared" si="4"/>
        <v>0</v>
      </c>
      <c r="AH20" s="53"/>
    </row>
    <row r="21" spans="1:34" ht="21.75" customHeight="1">
      <c r="A21" s="51">
        <f t="shared" si="0"/>
        <v>21</v>
      </c>
      <c r="B21" s="1669"/>
      <c r="C21" s="52" t="s">
        <v>355</v>
      </c>
      <c r="D21" s="53"/>
      <c r="E21" s="53"/>
      <c r="F21" s="53"/>
      <c r="G21" s="53"/>
      <c r="H21" s="53"/>
      <c r="I21" s="53"/>
      <c r="J21" s="53"/>
      <c r="K21" s="53"/>
      <c r="L21" s="53"/>
      <c r="M21" s="53"/>
      <c r="N21" s="53"/>
      <c r="O21" s="54">
        <f t="shared" si="5"/>
        <v>0</v>
      </c>
      <c r="P21" s="54">
        <f t="shared" si="1"/>
        <v>0</v>
      </c>
      <c r="Q21" s="53"/>
      <c r="R21" s="53"/>
      <c r="S21" s="53"/>
      <c r="T21" s="53"/>
      <c r="U21" s="53"/>
      <c r="V21" s="53"/>
      <c r="W21" s="53"/>
      <c r="X21" s="53"/>
      <c r="Y21" s="53"/>
      <c r="Z21" s="53"/>
      <c r="AA21" s="54">
        <f t="shared" si="2"/>
        <v>0</v>
      </c>
      <c r="AB21" s="53"/>
      <c r="AC21" s="54">
        <f t="shared" si="3"/>
        <v>0</v>
      </c>
      <c r="AD21" s="53"/>
      <c r="AE21" s="53"/>
      <c r="AF21" s="53"/>
      <c r="AG21" s="54">
        <f t="shared" si="4"/>
        <v>0</v>
      </c>
      <c r="AH21" s="53"/>
    </row>
    <row r="22" spans="1:34" ht="17.25" customHeight="1">
      <c r="A22" s="51">
        <f t="shared" si="0"/>
        <v>22</v>
      </c>
      <c r="B22" s="1669"/>
      <c r="C22" s="52" t="s">
        <v>356</v>
      </c>
      <c r="D22" s="53"/>
      <c r="E22" s="53"/>
      <c r="F22" s="53"/>
      <c r="G22" s="53"/>
      <c r="H22" s="53"/>
      <c r="I22" s="53"/>
      <c r="J22" s="53"/>
      <c r="K22" s="53"/>
      <c r="L22" s="53"/>
      <c r="M22" s="53"/>
      <c r="N22" s="53"/>
      <c r="O22" s="54">
        <f t="shared" si="5"/>
        <v>0</v>
      </c>
      <c r="P22" s="54">
        <f t="shared" si="1"/>
        <v>0</v>
      </c>
      <c r="Q22" s="53"/>
      <c r="R22" s="53"/>
      <c r="S22" s="53"/>
      <c r="T22" s="53"/>
      <c r="U22" s="53"/>
      <c r="V22" s="53"/>
      <c r="W22" s="53"/>
      <c r="X22" s="53"/>
      <c r="Y22" s="53"/>
      <c r="Z22" s="53"/>
      <c r="AA22" s="54">
        <f t="shared" si="2"/>
        <v>0</v>
      </c>
      <c r="AB22" s="53"/>
      <c r="AC22" s="54">
        <f t="shared" si="3"/>
        <v>0</v>
      </c>
      <c r="AD22" s="53"/>
      <c r="AE22" s="53"/>
      <c r="AF22" s="53"/>
      <c r="AG22" s="54">
        <f t="shared" si="4"/>
        <v>0</v>
      </c>
      <c r="AH22" s="53"/>
    </row>
    <row r="23" spans="1:34" ht="33.950000000000003" customHeight="1">
      <c r="A23" s="51">
        <f t="shared" si="0"/>
        <v>23</v>
      </c>
      <c r="B23" s="1669"/>
      <c r="C23" s="52" t="s">
        <v>357</v>
      </c>
      <c r="D23" s="53"/>
      <c r="E23" s="53"/>
      <c r="F23" s="53"/>
      <c r="G23" s="53"/>
      <c r="H23" s="53"/>
      <c r="I23" s="53"/>
      <c r="J23" s="53"/>
      <c r="K23" s="53"/>
      <c r="L23" s="53"/>
      <c r="M23" s="53"/>
      <c r="N23" s="53"/>
      <c r="O23" s="54">
        <f t="shared" si="5"/>
        <v>0</v>
      </c>
      <c r="P23" s="54">
        <f t="shared" si="1"/>
        <v>0</v>
      </c>
      <c r="Q23" s="53"/>
      <c r="R23" s="53"/>
      <c r="S23" s="53"/>
      <c r="T23" s="53"/>
      <c r="U23" s="53"/>
      <c r="V23" s="53"/>
      <c r="W23" s="53"/>
      <c r="X23" s="53"/>
      <c r="Y23" s="53"/>
      <c r="Z23" s="53"/>
      <c r="AA23" s="54">
        <f t="shared" si="2"/>
        <v>0</v>
      </c>
      <c r="AB23" s="53"/>
      <c r="AC23" s="54">
        <f t="shared" si="3"/>
        <v>0</v>
      </c>
      <c r="AD23" s="53"/>
      <c r="AE23" s="53"/>
      <c r="AF23" s="53"/>
      <c r="AG23" s="54">
        <f t="shared" si="4"/>
        <v>0</v>
      </c>
      <c r="AH23" s="53"/>
    </row>
    <row r="24" spans="1:34" ht="16.5" customHeight="1">
      <c r="A24" s="51">
        <f t="shared" si="0"/>
        <v>24</v>
      </c>
      <c r="B24" s="1669"/>
      <c r="C24" s="52" t="s">
        <v>358</v>
      </c>
      <c r="D24" s="53"/>
      <c r="E24" s="53"/>
      <c r="F24" s="53"/>
      <c r="G24" s="53"/>
      <c r="H24" s="53"/>
      <c r="I24" s="53"/>
      <c r="J24" s="53"/>
      <c r="K24" s="53"/>
      <c r="L24" s="53"/>
      <c r="M24" s="53"/>
      <c r="N24" s="53"/>
      <c r="O24" s="54">
        <f t="shared" si="5"/>
        <v>0</v>
      </c>
      <c r="P24" s="54">
        <f t="shared" si="1"/>
        <v>0</v>
      </c>
      <c r="Q24" s="53"/>
      <c r="R24" s="53"/>
      <c r="S24" s="53"/>
      <c r="T24" s="53"/>
      <c r="U24" s="53"/>
      <c r="V24" s="53"/>
      <c r="W24" s="53"/>
      <c r="X24" s="53"/>
      <c r="Y24" s="53"/>
      <c r="Z24" s="53"/>
      <c r="AA24" s="54">
        <f t="shared" si="2"/>
        <v>0</v>
      </c>
      <c r="AB24" s="53"/>
      <c r="AC24" s="54">
        <f t="shared" si="3"/>
        <v>0</v>
      </c>
      <c r="AD24" s="53"/>
      <c r="AE24" s="53"/>
      <c r="AF24" s="53"/>
      <c r="AG24" s="54">
        <f t="shared" si="4"/>
        <v>0</v>
      </c>
      <c r="AH24" s="53"/>
    </row>
    <row r="25" spans="1:34" ht="17.25" customHeight="1">
      <c r="A25" s="51">
        <f t="shared" si="0"/>
        <v>25</v>
      </c>
      <c r="B25" s="1669"/>
      <c r="C25" s="52" t="s">
        <v>359</v>
      </c>
      <c r="D25" s="53"/>
      <c r="E25" s="53"/>
      <c r="F25" s="53"/>
      <c r="G25" s="53"/>
      <c r="H25" s="53"/>
      <c r="I25" s="53"/>
      <c r="J25" s="53"/>
      <c r="K25" s="53"/>
      <c r="L25" s="53"/>
      <c r="M25" s="53"/>
      <c r="N25" s="53"/>
      <c r="O25" s="54">
        <f t="shared" si="5"/>
        <v>0</v>
      </c>
      <c r="P25" s="54">
        <f t="shared" si="1"/>
        <v>0</v>
      </c>
      <c r="Q25" s="53"/>
      <c r="R25" s="53"/>
      <c r="S25" s="53"/>
      <c r="T25" s="53"/>
      <c r="U25" s="53"/>
      <c r="V25" s="53"/>
      <c r="W25" s="53"/>
      <c r="X25" s="53"/>
      <c r="Y25" s="53"/>
      <c r="Z25" s="53"/>
      <c r="AA25" s="54">
        <f t="shared" si="2"/>
        <v>0</v>
      </c>
      <c r="AB25" s="53"/>
      <c r="AC25" s="54">
        <f t="shared" si="3"/>
        <v>0</v>
      </c>
      <c r="AD25" s="53"/>
      <c r="AE25" s="53"/>
      <c r="AF25" s="53"/>
      <c r="AG25" s="54">
        <f t="shared" si="4"/>
        <v>0</v>
      </c>
      <c r="AH25" s="53"/>
    </row>
    <row r="26" spans="1:34" ht="24" customHeight="1">
      <c r="A26" s="51">
        <f t="shared" si="0"/>
        <v>26</v>
      </c>
      <c r="B26" s="1669"/>
      <c r="C26" s="52" t="s">
        <v>705</v>
      </c>
      <c r="D26" s="53"/>
      <c r="E26" s="53"/>
      <c r="F26" s="53"/>
      <c r="G26" s="53"/>
      <c r="H26" s="53"/>
      <c r="I26" s="53"/>
      <c r="J26" s="53"/>
      <c r="K26" s="53"/>
      <c r="L26" s="53"/>
      <c r="M26" s="53"/>
      <c r="N26" s="53"/>
      <c r="O26" s="54">
        <f t="shared" si="5"/>
        <v>0</v>
      </c>
      <c r="P26" s="54">
        <f t="shared" si="1"/>
        <v>0</v>
      </c>
      <c r="Q26" s="53"/>
      <c r="R26" s="53"/>
      <c r="S26" s="53"/>
      <c r="T26" s="53"/>
      <c r="U26" s="53"/>
      <c r="V26" s="53"/>
      <c r="W26" s="53"/>
      <c r="X26" s="53"/>
      <c r="Y26" s="53"/>
      <c r="Z26" s="53"/>
      <c r="AA26" s="54">
        <f t="shared" si="2"/>
        <v>0</v>
      </c>
      <c r="AB26" s="53"/>
      <c r="AC26" s="54">
        <f t="shared" si="3"/>
        <v>0</v>
      </c>
      <c r="AD26" s="53"/>
      <c r="AE26" s="53"/>
      <c r="AF26" s="53"/>
      <c r="AG26" s="54">
        <f t="shared" si="4"/>
        <v>0</v>
      </c>
      <c r="AH26" s="53"/>
    </row>
    <row r="27" spans="1:34" ht="17.25" customHeight="1">
      <c r="A27" s="51">
        <f t="shared" si="0"/>
        <v>27</v>
      </c>
      <c r="B27" s="1669"/>
      <c r="C27" s="52" t="s">
        <v>361</v>
      </c>
      <c r="D27" s="53"/>
      <c r="E27" s="53"/>
      <c r="F27" s="53"/>
      <c r="G27" s="53"/>
      <c r="H27" s="53"/>
      <c r="I27" s="53"/>
      <c r="J27" s="53"/>
      <c r="K27" s="53"/>
      <c r="L27" s="53"/>
      <c r="M27" s="53"/>
      <c r="N27" s="53"/>
      <c r="O27" s="54">
        <f t="shared" si="5"/>
        <v>0</v>
      </c>
      <c r="P27" s="54">
        <f t="shared" si="1"/>
        <v>0</v>
      </c>
      <c r="Q27" s="53"/>
      <c r="R27" s="53"/>
      <c r="S27" s="53"/>
      <c r="T27" s="53"/>
      <c r="U27" s="53"/>
      <c r="V27" s="53"/>
      <c r="W27" s="53"/>
      <c r="X27" s="53"/>
      <c r="Y27" s="53"/>
      <c r="Z27" s="53"/>
      <c r="AA27" s="54">
        <f t="shared" si="2"/>
        <v>0</v>
      </c>
      <c r="AB27" s="53"/>
      <c r="AC27" s="54">
        <f t="shared" si="3"/>
        <v>0</v>
      </c>
      <c r="AD27" s="53"/>
      <c r="AE27" s="53"/>
      <c r="AF27" s="53"/>
      <c r="AG27" s="54">
        <f t="shared" si="4"/>
        <v>0</v>
      </c>
      <c r="AH27" s="53"/>
    </row>
    <row r="28" spans="1:34" ht="16.5" customHeight="1">
      <c r="A28" s="51">
        <f t="shared" si="0"/>
        <v>28</v>
      </c>
      <c r="B28" s="1669"/>
      <c r="C28" s="52" t="s">
        <v>392</v>
      </c>
      <c r="D28" s="53"/>
      <c r="E28" s="53"/>
      <c r="F28" s="53"/>
      <c r="G28" s="53"/>
      <c r="H28" s="53"/>
      <c r="I28" s="53"/>
      <c r="J28" s="53"/>
      <c r="K28" s="53"/>
      <c r="L28" s="53"/>
      <c r="M28" s="53"/>
      <c r="N28" s="53"/>
      <c r="O28" s="54">
        <f t="shared" si="5"/>
        <v>0</v>
      </c>
      <c r="P28" s="54">
        <f t="shared" si="1"/>
        <v>0</v>
      </c>
      <c r="Q28" s="53"/>
      <c r="R28" s="53"/>
      <c r="S28" s="53"/>
      <c r="T28" s="53"/>
      <c r="U28" s="53"/>
      <c r="V28" s="53"/>
      <c r="W28" s="53"/>
      <c r="X28" s="53"/>
      <c r="Y28" s="53"/>
      <c r="Z28" s="53"/>
      <c r="AA28" s="54">
        <f t="shared" si="2"/>
        <v>0</v>
      </c>
      <c r="AB28" s="53"/>
      <c r="AC28" s="54">
        <f t="shared" si="3"/>
        <v>0</v>
      </c>
      <c r="AD28" s="53"/>
      <c r="AE28" s="53"/>
      <c r="AF28" s="53"/>
      <c r="AG28" s="54">
        <f t="shared" si="4"/>
        <v>0</v>
      </c>
      <c r="AH28" s="53"/>
    </row>
    <row r="29" spans="1:34" ht="17.25" customHeight="1">
      <c r="A29" s="51">
        <f t="shared" si="0"/>
        <v>29</v>
      </c>
      <c r="B29" s="1669"/>
      <c r="C29" s="52" t="s">
        <v>362</v>
      </c>
      <c r="D29" s="53"/>
      <c r="E29" s="53"/>
      <c r="F29" s="53"/>
      <c r="G29" s="53"/>
      <c r="H29" s="53"/>
      <c r="I29" s="53"/>
      <c r="J29" s="53"/>
      <c r="K29" s="53"/>
      <c r="L29" s="53"/>
      <c r="M29" s="53"/>
      <c r="N29" s="53"/>
      <c r="O29" s="54">
        <f t="shared" si="5"/>
        <v>0</v>
      </c>
      <c r="P29" s="54">
        <f t="shared" si="1"/>
        <v>0</v>
      </c>
      <c r="Q29" s="53"/>
      <c r="R29" s="53"/>
      <c r="S29" s="53"/>
      <c r="T29" s="53"/>
      <c r="U29" s="53"/>
      <c r="V29" s="53"/>
      <c r="W29" s="53"/>
      <c r="X29" s="53"/>
      <c r="Y29" s="53"/>
      <c r="Z29" s="53"/>
      <c r="AA29" s="54">
        <f t="shared" si="2"/>
        <v>0</v>
      </c>
      <c r="AB29" s="53"/>
      <c r="AC29" s="54">
        <f t="shared" si="3"/>
        <v>0</v>
      </c>
      <c r="AD29" s="53"/>
      <c r="AE29" s="53"/>
      <c r="AF29" s="53"/>
      <c r="AG29" s="54">
        <f t="shared" si="4"/>
        <v>0</v>
      </c>
      <c r="AH29" s="53"/>
    </row>
    <row r="30" spans="1:34" ht="18.75" customHeight="1">
      <c r="A30" s="51">
        <f t="shared" si="0"/>
        <v>30</v>
      </c>
      <c r="B30" s="1669"/>
      <c r="C30" s="52" t="s">
        <v>363</v>
      </c>
      <c r="D30" s="702"/>
      <c r="E30" s="53"/>
      <c r="F30" s="53"/>
      <c r="G30" s="53"/>
      <c r="H30" s="53"/>
      <c r="I30" s="53"/>
      <c r="J30" s="53"/>
      <c r="K30" s="705"/>
      <c r="L30" s="53"/>
      <c r="M30" s="53"/>
      <c r="N30" s="53"/>
      <c r="O30" s="54">
        <f t="shared" si="5"/>
        <v>0</v>
      </c>
      <c r="P30" s="54">
        <f t="shared" si="1"/>
        <v>0</v>
      </c>
      <c r="Q30" s="53"/>
      <c r="R30" s="53"/>
      <c r="S30" s="53"/>
      <c r="T30" s="53"/>
      <c r="U30" s="53"/>
      <c r="V30" s="53"/>
      <c r="W30" s="53"/>
      <c r="X30" s="53"/>
      <c r="Y30" s="53"/>
      <c r="Z30" s="53"/>
      <c r="AA30" s="54">
        <f t="shared" si="2"/>
        <v>0</v>
      </c>
      <c r="AB30" s="53"/>
      <c r="AC30" s="54">
        <f t="shared" si="3"/>
        <v>0</v>
      </c>
      <c r="AD30" s="53"/>
      <c r="AE30" s="53"/>
      <c r="AF30" s="53"/>
      <c r="AG30" s="54">
        <f t="shared" si="4"/>
        <v>0</v>
      </c>
      <c r="AH30" s="53"/>
    </row>
    <row r="31" spans="1:34" ht="34.5" customHeight="1">
      <c r="A31" s="51">
        <f t="shared" si="0"/>
        <v>31</v>
      </c>
      <c r="B31" s="1670"/>
      <c r="C31" s="55" t="s">
        <v>390</v>
      </c>
      <c r="D31" s="703">
        <f t="shared" ref="D31:AH31" si="8">SUM(D13:D30)</f>
        <v>0</v>
      </c>
      <c r="E31" s="56"/>
      <c r="F31" s="56">
        <f t="shared" si="8"/>
        <v>0</v>
      </c>
      <c r="G31" s="56">
        <f t="shared" si="8"/>
        <v>0</v>
      </c>
      <c r="H31" s="56">
        <f t="shared" si="8"/>
        <v>0</v>
      </c>
      <c r="I31" s="56">
        <f t="shared" si="8"/>
        <v>0</v>
      </c>
      <c r="J31" s="56">
        <f t="shared" si="8"/>
        <v>0</v>
      </c>
      <c r="K31" s="703">
        <f>SUM(K13:K30)</f>
        <v>0</v>
      </c>
      <c r="L31" s="56"/>
      <c r="M31" s="56">
        <f t="shared" si="8"/>
        <v>0</v>
      </c>
      <c r="N31" s="56">
        <f t="shared" si="8"/>
        <v>0</v>
      </c>
      <c r="O31" s="703">
        <f t="shared" si="8"/>
        <v>0</v>
      </c>
      <c r="P31" s="56">
        <f>SUM(P13:P30)</f>
        <v>0</v>
      </c>
      <c r="Q31" s="56">
        <f t="shared" si="8"/>
        <v>0</v>
      </c>
      <c r="R31" s="56">
        <f t="shared" si="8"/>
        <v>0</v>
      </c>
      <c r="S31" s="56">
        <f t="shared" si="8"/>
        <v>0</v>
      </c>
      <c r="T31" s="56">
        <f t="shared" si="8"/>
        <v>0</v>
      </c>
      <c r="U31" s="56">
        <f t="shared" si="8"/>
        <v>0</v>
      </c>
      <c r="V31" s="56">
        <f t="shared" si="8"/>
        <v>0</v>
      </c>
      <c r="W31" s="56">
        <f t="shared" si="8"/>
        <v>0</v>
      </c>
      <c r="X31" s="703">
        <f t="shared" si="8"/>
        <v>47000000</v>
      </c>
      <c r="Y31" s="703">
        <f t="shared" si="8"/>
        <v>0</v>
      </c>
      <c r="Z31" s="703">
        <f t="shared" si="8"/>
        <v>0</v>
      </c>
      <c r="AA31" s="703">
        <f t="shared" si="8"/>
        <v>47000000</v>
      </c>
      <c r="AB31" s="703">
        <f t="shared" si="8"/>
        <v>4653460</v>
      </c>
      <c r="AC31" s="703">
        <f t="shared" si="8"/>
        <v>42346540</v>
      </c>
      <c r="AD31" s="56">
        <f t="shared" si="8"/>
        <v>0</v>
      </c>
      <c r="AE31" s="56">
        <f t="shared" si="8"/>
        <v>0</v>
      </c>
      <c r="AF31" s="56">
        <f t="shared" si="8"/>
        <v>0</v>
      </c>
      <c r="AG31" s="56">
        <f t="shared" si="8"/>
        <v>0</v>
      </c>
      <c r="AH31" s="56">
        <f t="shared" si="8"/>
        <v>0</v>
      </c>
    </row>
    <row r="32" spans="1:34" ht="24" customHeight="1">
      <c r="A32" s="51">
        <f t="shared" si="0"/>
        <v>32</v>
      </c>
      <c r="B32" s="1679" t="s">
        <v>208</v>
      </c>
      <c r="C32" s="1680"/>
      <c r="D32" s="57"/>
      <c r="E32" s="57"/>
      <c r="F32" s="57"/>
      <c r="G32" s="57"/>
      <c r="H32" s="57"/>
      <c r="I32" s="57"/>
      <c r="J32" s="57"/>
      <c r="K32" s="57"/>
      <c r="L32" s="57"/>
      <c r="M32" s="57"/>
      <c r="N32" s="57"/>
      <c r="O32" s="57">
        <f>D32+G32-I32-K32-N32</f>
        <v>0</v>
      </c>
      <c r="P32" s="57">
        <f>F32+H32-J32-M32</f>
        <v>0</v>
      </c>
      <c r="Q32" s="57"/>
      <c r="R32" s="57"/>
      <c r="S32" s="57"/>
      <c r="T32" s="57"/>
      <c r="U32" s="57"/>
      <c r="V32" s="57"/>
      <c r="W32" s="57"/>
      <c r="X32" s="57"/>
      <c r="Y32" s="57"/>
      <c r="Z32" s="57"/>
      <c r="AA32" s="57">
        <f>X32+Y32-Z32</f>
        <v>0</v>
      </c>
      <c r="AB32" s="57"/>
      <c r="AC32" s="57">
        <f>AA32-AB32</f>
        <v>0</v>
      </c>
      <c r="AD32" s="57"/>
      <c r="AE32" s="57"/>
      <c r="AF32" s="57"/>
      <c r="AG32" s="57">
        <f>AE32-AF32</f>
        <v>0</v>
      </c>
      <c r="AH32" s="57"/>
    </row>
    <row r="33" spans="1:34">
      <c r="A33" s="51">
        <f t="shared" si="0"/>
        <v>33</v>
      </c>
      <c r="B33" s="1671"/>
      <c r="C33" s="52" t="s">
        <v>141</v>
      </c>
      <c r="D33" s="707"/>
      <c r="E33" s="53"/>
      <c r="F33" s="53"/>
      <c r="G33" s="53"/>
      <c r="H33" s="53"/>
      <c r="I33" s="53"/>
      <c r="J33" s="53"/>
      <c r="K33" s="53"/>
      <c r="L33" s="53"/>
      <c r="M33" s="53"/>
      <c r="N33" s="53"/>
      <c r="O33" s="53">
        <f t="shared" ref="O33" si="9">D33+E33+G33-I33-K33-L33-N33</f>
        <v>0</v>
      </c>
      <c r="P33" s="53">
        <f>F33+H33-J33-M33</f>
        <v>0</v>
      </c>
      <c r="Q33" s="53"/>
      <c r="R33" s="53"/>
      <c r="S33" s="53"/>
      <c r="T33" s="53"/>
      <c r="U33" s="53"/>
      <c r="V33" s="53"/>
      <c r="W33" s="53"/>
      <c r="X33" s="53"/>
      <c r="Y33" s="53"/>
      <c r="Z33" s="53"/>
      <c r="AA33" s="53">
        <f>X33+Y33-Z33</f>
        <v>0</v>
      </c>
      <c r="AB33" s="53"/>
      <c r="AC33" s="53">
        <f>AA33-AB33</f>
        <v>0</v>
      </c>
      <c r="AD33" s="53"/>
      <c r="AE33" s="53"/>
      <c r="AF33" s="53"/>
      <c r="AG33" s="53">
        <f>AE33-AF33</f>
        <v>0</v>
      </c>
      <c r="AH33" s="53"/>
    </row>
    <row r="34" spans="1:34">
      <c r="A34" s="51">
        <f t="shared" si="0"/>
        <v>34</v>
      </c>
      <c r="B34" s="1671"/>
      <c r="C34" s="52"/>
      <c r="D34" s="707"/>
      <c r="E34" s="53"/>
      <c r="F34" s="53"/>
      <c r="G34" s="53"/>
      <c r="H34" s="53"/>
      <c r="I34" s="53"/>
      <c r="J34" s="707"/>
      <c r="K34" s="707"/>
      <c r="L34" s="53"/>
      <c r="M34" s="53"/>
      <c r="N34" s="53"/>
      <c r="O34" s="707">
        <f>D34+E34+G34-I34-K34-L34-N34</f>
        <v>0</v>
      </c>
      <c r="P34" s="707">
        <f>F34+H34-J34-M34</f>
        <v>0</v>
      </c>
      <c r="Q34" s="53"/>
      <c r="R34" s="53"/>
      <c r="S34" s="53"/>
      <c r="T34" s="53"/>
      <c r="U34" s="53"/>
      <c r="V34" s="53"/>
      <c r="W34" s="53"/>
      <c r="X34" s="707">
        <v>634107729</v>
      </c>
      <c r="Y34" s="53"/>
      <c r="Z34" s="53"/>
      <c r="AA34" s="707">
        <f>X34+Y34-Z34</f>
        <v>634107729</v>
      </c>
      <c r="AB34" s="707">
        <v>113550554</v>
      </c>
      <c r="AC34" s="707">
        <f>AA34-AB34</f>
        <v>520557175</v>
      </c>
      <c r="AD34" s="53"/>
      <c r="AE34" s="53"/>
      <c r="AF34" s="53"/>
      <c r="AG34" s="53">
        <f>AE34-AF34</f>
        <v>0</v>
      </c>
      <c r="AH34" s="53"/>
    </row>
    <row r="35" spans="1:34" ht="24.75" customHeight="1">
      <c r="A35" s="51">
        <f t="shared" si="0"/>
        <v>35</v>
      </c>
      <c r="B35" s="1672"/>
      <c r="C35" s="58" t="s">
        <v>391</v>
      </c>
      <c r="D35" s="706">
        <f t="shared" ref="D35:AH35" si="10">SUM(D33:D34)</f>
        <v>0</v>
      </c>
      <c r="E35" s="59"/>
      <c r="F35" s="59">
        <f t="shared" si="10"/>
        <v>0</v>
      </c>
      <c r="G35" s="59">
        <f t="shared" si="10"/>
        <v>0</v>
      </c>
      <c r="H35" s="59">
        <f t="shared" si="10"/>
        <v>0</v>
      </c>
      <c r="I35" s="59">
        <f t="shared" si="10"/>
        <v>0</v>
      </c>
      <c r="J35" s="706">
        <f>SUM(J33:J34)</f>
        <v>0</v>
      </c>
      <c r="K35" s="706">
        <f t="shared" si="10"/>
        <v>0</v>
      </c>
      <c r="L35" s="59"/>
      <c r="M35" s="59">
        <f t="shared" si="10"/>
        <v>0</v>
      </c>
      <c r="N35" s="59">
        <f t="shared" si="10"/>
        <v>0</v>
      </c>
      <c r="O35" s="706">
        <f t="shared" si="10"/>
        <v>0</v>
      </c>
      <c r="P35" s="706">
        <f t="shared" si="10"/>
        <v>0</v>
      </c>
      <c r="Q35" s="59">
        <f t="shared" si="10"/>
        <v>0</v>
      </c>
      <c r="R35" s="59">
        <f t="shared" si="10"/>
        <v>0</v>
      </c>
      <c r="S35" s="59">
        <f t="shared" si="10"/>
        <v>0</v>
      </c>
      <c r="T35" s="59">
        <f t="shared" si="10"/>
        <v>0</v>
      </c>
      <c r="U35" s="59">
        <f t="shared" si="10"/>
        <v>0</v>
      </c>
      <c r="V35" s="59">
        <f t="shared" si="10"/>
        <v>0</v>
      </c>
      <c r="W35" s="59">
        <f t="shared" si="10"/>
        <v>0</v>
      </c>
      <c r="X35" s="706">
        <f t="shared" si="10"/>
        <v>634107729</v>
      </c>
      <c r="Y35" s="59">
        <f t="shared" si="10"/>
        <v>0</v>
      </c>
      <c r="Z35" s="59">
        <f t="shared" si="10"/>
        <v>0</v>
      </c>
      <c r="AA35" s="706">
        <f t="shared" si="10"/>
        <v>634107729</v>
      </c>
      <c r="AB35" s="706">
        <f t="shared" si="10"/>
        <v>113550554</v>
      </c>
      <c r="AC35" s="706">
        <f t="shared" si="10"/>
        <v>520557175</v>
      </c>
      <c r="AD35" s="59">
        <f t="shared" si="10"/>
        <v>0</v>
      </c>
      <c r="AE35" s="59">
        <f t="shared" si="10"/>
        <v>0</v>
      </c>
      <c r="AF35" s="59">
        <f t="shared" si="10"/>
        <v>0</v>
      </c>
      <c r="AG35" s="59">
        <f t="shared" si="10"/>
        <v>0</v>
      </c>
      <c r="AH35" s="59">
        <f t="shared" si="10"/>
        <v>0</v>
      </c>
    </row>
    <row r="36" spans="1:34" ht="23.45" customHeight="1">
      <c r="A36" s="51">
        <f t="shared" si="0"/>
        <v>36</v>
      </c>
      <c r="B36" s="1677" t="s">
        <v>573</v>
      </c>
      <c r="C36" s="1678"/>
      <c r="D36" s="53"/>
      <c r="E36" s="53"/>
      <c r="F36" s="53"/>
      <c r="G36" s="53"/>
      <c r="H36" s="53"/>
      <c r="I36" s="53"/>
      <c r="J36" s="53"/>
      <c r="K36" s="53"/>
      <c r="L36" s="53"/>
      <c r="M36" s="53"/>
      <c r="N36" s="53"/>
      <c r="O36" s="54">
        <f>D36+E36+G36-I36-K36-L36-N36</f>
        <v>0</v>
      </c>
      <c r="P36" s="54">
        <f>F36+H36-J36-M36</f>
        <v>0</v>
      </c>
      <c r="Q36" s="53"/>
      <c r="R36" s="53"/>
      <c r="S36" s="53"/>
      <c r="T36" s="53"/>
      <c r="U36" s="53"/>
      <c r="V36" s="53"/>
      <c r="W36" s="53"/>
      <c r="X36" s="53"/>
      <c r="Y36" s="53"/>
      <c r="Z36" s="53"/>
      <c r="AA36" s="54">
        <f>X36+Y36-Z36</f>
        <v>0</v>
      </c>
      <c r="AB36" s="53"/>
      <c r="AC36" s="54">
        <f>AA36-AB36</f>
        <v>0</v>
      </c>
      <c r="AD36" s="53"/>
      <c r="AE36" s="53"/>
      <c r="AF36" s="53"/>
      <c r="AG36" s="54">
        <f>AE36-AF36</f>
        <v>0</v>
      </c>
      <c r="AH36" s="53"/>
    </row>
    <row r="37" spans="1:34" ht="21" customHeight="1">
      <c r="A37" s="51">
        <f t="shared" si="0"/>
        <v>37</v>
      </c>
      <c r="B37" s="1682" t="s">
        <v>576</v>
      </c>
      <c r="C37" s="1683"/>
      <c r="D37" s="704">
        <f>D31+D35+D36</f>
        <v>0</v>
      </c>
      <c r="E37" s="60"/>
      <c r="F37" s="60">
        <f t="shared" ref="F37:AH37" si="11">F31+F35+F36</f>
        <v>0</v>
      </c>
      <c r="G37" s="60">
        <f t="shared" si="11"/>
        <v>0</v>
      </c>
      <c r="H37" s="60">
        <f t="shared" si="11"/>
        <v>0</v>
      </c>
      <c r="I37" s="60">
        <f t="shared" si="11"/>
        <v>0</v>
      </c>
      <c r="J37" s="704">
        <f>J31+J35+J36</f>
        <v>0</v>
      </c>
      <c r="K37" s="704">
        <f>K31+K35+K36</f>
        <v>0</v>
      </c>
      <c r="L37" s="60"/>
      <c r="M37" s="60">
        <f t="shared" si="11"/>
        <v>0</v>
      </c>
      <c r="N37" s="60">
        <f t="shared" si="11"/>
        <v>0</v>
      </c>
      <c r="O37" s="704">
        <f t="shared" si="11"/>
        <v>0</v>
      </c>
      <c r="P37" s="704">
        <f t="shared" si="11"/>
        <v>0</v>
      </c>
      <c r="Q37" s="60">
        <f t="shared" si="11"/>
        <v>0</v>
      </c>
      <c r="R37" s="60">
        <f t="shared" si="11"/>
        <v>0</v>
      </c>
      <c r="S37" s="60">
        <f t="shared" si="11"/>
        <v>0</v>
      </c>
      <c r="T37" s="60">
        <f t="shared" si="11"/>
        <v>0</v>
      </c>
      <c r="U37" s="60">
        <f t="shared" si="11"/>
        <v>0</v>
      </c>
      <c r="V37" s="60">
        <f t="shared" si="11"/>
        <v>0</v>
      </c>
      <c r="W37" s="60">
        <f t="shared" si="11"/>
        <v>0</v>
      </c>
      <c r="X37" s="60">
        <f t="shared" si="11"/>
        <v>681107729</v>
      </c>
      <c r="Y37" s="60">
        <f t="shared" si="11"/>
        <v>0</v>
      </c>
      <c r="Z37" s="60">
        <f t="shared" si="11"/>
        <v>0</v>
      </c>
      <c r="AA37" s="60">
        <f t="shared" si="11"/>
        <v>681107729</v>
      </c>
      <c r="AB37" s="60">
        <f t="shared" si="11"/>
        <v>118204014</v>
      </c>
      <c r="AC37" s="60">
        <f t="shared" si="11"/>
        <v>562903715</v>
      </c>
      <c r="AD37" s="60">
        <f t="shared" si="11"/>
        <v>0</v>
      </c>
      <c r="AE37" s="60">
        <f t="shared" si="11"/>
        <v>0</v>
      </c>
      <c r="AF37" s="60">
        <f t="shared" si="11"/>
        <v>0</v>
      </c>
      <c r="AG37" s="60">
        <f t="shared" si="11"/>
        <v>0</v>
      </c>
      <c r="AH37" s="60">
        <f t="shared" si="11"/>
        <v>0</v>
      </c>
    </row>
    <row r="38" spans="1:34" ht="25.5" customHeight="1">
      <c r="A38" s="51">
        <f t="shared" si="0"/>
        <v>38</v>
      </c>
      <c r="B38" s="1681" t="s">
        <v>387</v>
      </c>
      <c r="C38" s="1680"/>
      <c r="D38" s="61"/>
      <c r="E38" s="61"/>
      <c r="F38" s="61"/>
      <c r="G38" s="61"/>
      <c r="H38" s="61"/>
      <c r="I38" s="61"/>
      <c r="J38" s="61"/>
      <c r="K38" s="61"/>
      <c r="L38" s="61"/>
      <c r="M38" s="61"/>
      <c r="N38" s="61"/>
      <c r="O38" s="61">
        <f t="shared" ref="O38" si="12">D38+G38-I38-K38-N38</f>
        <v>0</v>
      </c>
      <c r="P38" s="61">
        <f t="shared" ref="P38:P52" si="13">F38+H38-J38-M38</f>
        <v>0</v>
      </c>
      <c r="Q38" s="61"/>
      <c r="R38" s="61"/>
      <c r="S38" s="61"/>
      <c r="T38" s="61"/>
      <c r="U38" s="61"/>
      <c r="V38" s="61"/>
      <c r="W38" s="61"/>
      <c r="X38" s="61"/>
      <c r="Y38" s="61"/>
      <c r="Z38" s="61"/>
      <c r="AA38" s="61">
        <f t="shared" ref="AA38:AA52" si="14">X38+Y38-Z38</f>
        <v>0</v>
      </c>
      <c r="AB38" s="61"/>
      <c r="AC38" s="61">
        <f t="shared" ref="AC38:AC52" si="15">AA38-AB38</f>
        <v>0</v>
      </c>
      <c r="AD38" s="61"/>
      <c r="AE38" s="61"/>
      <c r="AF38" s="61"/>
      <c r="AG38" s="61">
        <f t="shared" ref="AG38:AG52" si="16">AE38-AF38</f>
        <v>0</v>
      </c>
      <c r="AH38" s="61"/>
    </row>
    <row r="39" spans="1:34" ht="20.25" customHeight="1">
      <c r="A39" s="51">
        <f t="shared" si="0"/>
        <v>39</v>
      </c>
      <c r="B39" s="1673"/>
      <c r="C39" s="52" t="s">
        <v>369</v>
      </c>
      <c r="D39" s="53"/>
      <c r="E39" s="53"/>
      <c r="F39" s="53"/>
      <c r="G39" s="53"/>
      <c r="H39" s="53"/>
      <c r="I39" s="53"/>
      <c r="J39" s="53"/>
      <c r="K39" s="53"/>
      <c r="L39" s="53"/>
      <c r="M39" s="53"/>
      <c r="N39" s="53"/>
      <c r="O39" s="54">
        <f t="shared" ref="O39:O52" si="17">D39+E39+G39-I39-K39-L39-N39</f>
        <v>0</v>
      </c>
      <c r="P39" s="54">
        <f t="shared" si="13"/>
        <v>0</v>
      </c>
      <c r="Q39" s="53"/>
      <c r="R39" s="53"/>
      <c r="S39" s="53"/>
      <c r="T39" s="53"/>
      <c r="U39" s="53"/>
      <c r="V39" s="53"/>
      <c r="W39" s="53"/>
      <c r="X39" s="53"/>
      <c r="Y39" s="53"/>
      <c r="Z39" s="53"/>
      <c r="AA39" s="54">
        <f t="shared" si="14"/>
        <v>0</v>
      </c>
      <c r="AB39" s="53"/>
      <c r="AC39" s="54">
        <f t="shared" si="15"/>
        <v>0</v>
      </c>
      <c r="AD39" s="53"/>
      <c r="AE39" s="53"/>
      <c r="AF39" s="53"/>
      <c r="AG39" s="54">
        <f t="shared" si="16"/>
        <v>0</v>
      </c>
      <c r="AH39" s="53"/>
    </row>
    <row r="40" spans="1:34" ht="30.75" customHeight="1">
      <c r="A40" s="51">
        <f t="shared" si="0"/>
        <v>40</v>
      </c>
      <c r="B40" s="1673"/>
      <c r="C40" s="52" t="s">
        <v>578</v>
      </c>
      <c r="D40" s="53"/>
      <c r="E40" s="53"/>
      <c r="F40" s="53"/>
      <c r="G40" s="53"/>
      <c r="H40" s="53"/>
      <c r="I40" s="53"/>
      <c r="J40" s="53"/>
      <c r="K40" s="53"/>
      <c r="L40" s="53"/>
      <c r="M40" s="53"/>
      <c r="N40" s="53"/>
      <c r="O40" s="54">
        <f t="shared" si="17"/>
        <v>0</v>
      </c>
      <c r="P40" s="54">
        <f t="shared" si="13"/>
        <v>0</v>
      </c>
      <c r="Q40" s="53"/>
      <c r="R40" s="53"/>
      <c r="S40" s="53"/>
      <c r="T40" s="53"/>
      <c r="U40" s="53"/>
      <c r="V40" s="53"/>
      <c r="W40" s="53"/>
      <c r="X40" s="53"/>
      <c r="Y40" s="53"/>
      <c r="Z40" s="53"/>
      <c r="AA40" s="54">
        <f t="shared" si="14"/>
        <v>0</v>
      </c>
      <c r="AB40" s="53"/>
      <c r="AC40" s="54">
        <f t="shared" si="15"/>
        <v>0</v>
      </c>
      <c r="AD40" s="53"/>
      <c r="AE40" s="53"/>
      <c r="AF40" s="53"/>
      <c r="AG40" s="54">
        <f t="shared" si="16"/>
        <v>0</v>
      </c>
      <c r="AH40" s="53"/>
    </row>
    <row r="41" spans="1:34" ht="32.25" customHeight="1">
      <c r="A41" s="51">
        <f t="shared" si="0"/>
        <v>41</v>
      </c>
      <c r="B41" s="1673"/>
      <c r="C41" s="52" t="s">
        <v>579</v>
      </c>
      <c r="D41" s="53"/>
      <c r="E41" s="53"/>
      <c r="F41" s="53"/>
      <c r="G41" s="53"/>
      <c r="H41" s="53"/>
      <c r="I41" s="53"/>
      <c r="J41" s="53"/>
      <c r="K41" s="53"/>
      <c r="L41" s="53"/>
      <c r="M41" s="53"/>
      <c r="N41" s="53"/>
      <c r="O41" s="54">
        <f t="shared" si="17"/>
        <v>0</v>
      </c>
      <c r="P41" s="54">
        <f t="shared" si="13"/>
        <v>0</v>
      </c>
      <c r="Q41" s="53"/>
      <c r="R41" s="53"/>
      <c r="S41" s="53"/>
      <c r="T41" s="53"/>
      <c r="U41" s="53"/>
      <c r="V41" s="53"/>
      <c r="W41" s="53"/>
      <c r="X41" s="53"/>
      <c r="Y41" s="53"/>
      <c r="Z41" s="53"/>
      <c r="AA41" s="54">
        <f t="shared" si="14"/>
        <v>0</v>
      </c>
      <c r="AB41" s="53"/>
      <c r="AC41" s="54">
        <f t="shared" si="15"/>
        <v>0</v>
      </c>
      <c r="AD41" s="53"/>
      <c r="AE41" s="53"/>
      <c r="AF41" s="53"/>
      <c r="AG41" s="54">
        <f t="shared" si="16"/>
        <v>0</v>
      </c>
      <c r="AH41" s="53"/>
    </row>
    <row r="42" spans="1:34" ht="30" customHeight="1">
      <c r="A42" s="51">
        <f t="shared" si="0"/>
        <v>42</v>
      </c>
      <c r="B42" s="1673"/>
      <c r="C42" s="52" t="s">
        <v>370</v>
      </c>
      <c r="D42" s="53"/>
      <c r="E42" s="53"/>
      <c r="F42" s="53"/>
      <c r="G42" s="53"/>
      <c r="H42" s="53"/>
      <c r="I42" s="53"/>
      <c r="J42" s="53"/>
      <c r="K42" s="53"/>
      <c r="L42" s="53"/>
      <c r="M42" s="53"/>
      <c r="N42" s="53"/>
      <c r="O42" s="54">
        <f t="shared" si="17"/>
        <v>0</v>
      </c>
      <c r="P42" s="54">
        <f t="shared" si="13"/>
        <v>0</v>
      </c>
      <c r="Q42" s="53"/>
      <c r="R42" s="53"/>
      <c r="S42" s="53"/>
      <c r="T42" s="53"/>
      <c r="U42" s="53"/>
      <c r="V42" s="53"/>
      <c r="W42" s="53"/>
      <c r="X42" s="53"/>
      <c r="Y42" s="53"/>
      <c r="Z42" s="53"/>
      <c r="AA42" s="54">
        <f t="shared" si="14"/>
        <v>0</v>
      </c>
      <c r="AB42" s="53"/>
      <c r="AC42" s="54">
        <f t="shared" si="15"/>
        <v>0</v>
      </c>
      <c r="AD42" s="53"/>
      <c r="AE42" s="53"/>
      <c r="AF42" s="53"/>
      <c r="AG42" s="54">
        <f t="shared" si="16"/>
        <v>0</v>
      </c>
      <c r="AH42" s="53"/>
    </row>
    <row r="43" spans="1:34" ht="21" customHeight="1">
      <c r="A43" s="51">
        <f t="shared" si="0"/>
        <v>43</v>
      </c>
      <c r="B43" s="1673"/>
      <c r="C43" s="52" t="s">
        <v>371</v>
      </c>
      <c r="D43" s="53"/>
      <c r="E43" s="53"/>
      <c r="F43" s="53"/>
      <c r="G43" s="53"/>
      <c r="H43" s="53"/>
      <c r="I43" s="53"/>
      <c r="J43" s="53"/>
      <c r="K43" s="53"/>
      <c r="L43" s="53"/>
      <c r="M43" s="53"/>
      <c r="N43" s="53"/>
      <c r="O43" s="54">
        <f t="shared" si="17"/>
        <v>0</v>
      </c>
      <c r="P43" s="54">
        <f t="shared" si="13"/>
        <v>0</v>
      </c>
      <c r="Q43" s="53"/>
      <c r="R43" s="53"/>
      <c r="S43" s="53"/>
      <c r="T43" s="53"/>
      <c r="U43" s="53"/>
      <c r="V43" s="53"/>
      <c r="W43" s="53"/>
      <c r="X43" s="53"/>
      <c r="Y43" s="53"/>
      <c r="Z43" s="53"/>
      <c r="AA43" s="54">
        <f t="shared" si="14"/>
        <v>0</v>
      </c>
      <c r="AB43" s="53"/>
      <c r="AC43" s="54">
        <f t="shared" si="15"/>
        <v>0</v>
      </c>
      <c r="AD43" s="53"/>
      <c r="AE43" s="53"/>
      <c r="AF43" s="53"/>
      <c r="AG43" s="54">
        <f t="shared" si="16"/>
        <v>0</v>
      </c>
      <c r="AH43" s="53"/>
    </row>
    <row r="44" spans="1:34" ht="48.75" customHeight="1">
      <c r="A44" s="51">
        <f t="shared" si="0"/>
        <v>44</v>
      </c>
      <c r="B44" s="1673"/>
      <c r="C44" s="52" t="s">
        <v>574</v>
      </c>
      <c r="D44" s="53"/>
      <c r="E44" s="53"/>
      <c r="F44" s="53"/>
      <c r="G44" s="53"/>
      <c r="H44" s="53"/>
      <c r="I44" s="53"/>
      <c r="J44" s="53"/>
      <c r="K44" s="53"/>
      <c r="L44" s="53"/>
      <c r="M44" s="53"/>
      <c r="N44" s="53"/>
      <c r="O44" s="54">
        <f t="shared" si="17"/>
        <v>0</v>
      </c>
      <c r="P44" s="54">
        <f t="shared" si="13"/>
        <v>0</v>
      </c>
      <c r="Q44" s="53"/>
      <c r="R44" s="53"/>
      <c r="S44" s="53"/>
      <c r="T44" s="53"/>
      <c r="U44" s="53"/>
      <c r="V44" s="53"/>
      <c r="W44" s="53"/>
      <c r="X44" s="53"/>
      <c r="Y44" s="53"/>
      <c r="Z44" s="53"/>
      <c r="AA44" s="54">
        <f t="shared" si="14"/>
        <v>0</v>
      </c>
      <c r="AB44" s="53"/>
      <c r="AC44" s="54">
        <f t="shared" si="15"/>
        <v>0</v>
      </c>
      <c r="AD44" s="53"/>
      <c r="AE44" s="53"/>
      <c r="AF44" s="53"/>
      <c r="AG44" s="54">
        <f t="shared" si="16"/>
        <v>0</v>
      </c>
      <c r="AH44" s="53"/>
    </row>
    <row r="45" spans="1:34" ht="36" customHeight="1">
      <c r="A45" s="51">
        <f t="shared" si="0"/>
        <v>45</v>
      </c>
      <c r="B45" s="1673"/>
      <c r="C45" s="52" t="s">
        <v>372</v>
      </c>
      <c r="D45" s="53"/>
      <c r="E45" s="53"/>
      <c r="F45" s="53"/>
      <c r="G45" s="53"/>
      <c r="H45" s="53"/>
      <c r="I45" s="53"/>
      <c r="J45" s="53"/>
      <c r="K45" s="53"/>
      <c r="L45" s="53"/>
      <c r="M45" s="53"/>
      <c r="N45" s="53"/>
      <c r="O45" s="54">
        <f t="shared" si="17"/>
        <v>0</v>
      </c>
      <c r="P45" s="54">
        <f t="shared" si="13"/>
        <v>0</v>
      </c>
      <c r="Q45" s="53"/>
      <c r="R45" s="53"/>
      <c r="S45" s="53"/>
      <c r="T45" s="53"/>
      <c r="U45" s="53"/>
      <c r="V45" s="53"/>
      <c r="W45" s="53"/>
      <c r="X45" s="53"/>
      <c r="Y45" s="53"/>
      <c r="Z45" s="53"/>
      <c r="AA45" s="54">
        <f t="shared" si="14"/>
        <v>0</v>
      </c>
      <c r="AB45" s="53"/>
      <c r="AC45" s="54">
        <f t="shared" si="15"/>
        <v>0</v>
      </c>
      <c r="AD45" s="53"/>
      <c r="AE45" s="53"/>
      <c r="AF45" s="53"/>
      <c r="AG45" s="54">
        <f t="shared" si="16"/>
        <v>0</v>
      </c>
      <c r="AH45" s="53"/>
    </row>
    <row r="46" spans="1:34">
      <c r="A46" s="51">
        <f t="shared" si="0"/>
        <v>46</v>
      </c>
      <c r="B46" s="1673"/>
      <c r="C46" s="52" t="s">
        <v>373</v>
      </c>
      <c r="D46" s="53"/>
      <c r="E46" s="53"/>
      <c r="F46" s="53"/>
      <c r="G46" s="53"/>
      <c r="H46" s="53"/>
      <c r="I46" s="53"/>
      <c r="J46" s="53"/>
      <c r="K46" s="53"/>
      <c r="L46" s="53"/>
      <c r="M46" s="53"/>
      <c r="N46" s="53"/>
      <c r="O46" s="54">
        <f t="shared" si="17"/>
        <v>0</v>
      </c>
      <c r="P46" s="54">
        <f t="shared" si="13"/>
        <v>0</v>
      </c>
      <c r="Q46" s="53"/>
      <c r="R46" s="53"/>
      <c r="S46" s="53"/>
      <c r="T46" s="53"/>
      <c r="U46" s="53"/>
      <c r="V46" s="53"/>
      <c r="W46" s="53"/>
      <c r="X46" s="53"/>
      <c r="Y46" s="53"/>
      <c r="Z46" s="53"/>
      <c r="AA46" s="54">
        <f t="shared" si="14"/>
        <v>0</v>
      </c>
      <c r="AB46" s="53"/>
      <c r="AC46" s="54">
        <f t="shared" si="15"/>
        <v>0</v>
      </c>
      <c r="AD46" s="53"/>
      <c r="AE46" s="53"/>
      <c r="AF46" s="53"/>
      <c r="AG46" s="54">
        <f t="shared" si="16"/>
        <v>0</v>
      </c>
      <c r="AH46" s="53"/>
    </row>
    <row r="47" spans="1:34" ht="36" customHeight="1">
      <c r="A47" s="51">
        <f t="shared" si="0"/>
        <v>47</v>
      </c>
      <c r="B47" s="1673"/>
      <c r="C47" s="52" t="s">
        <v>575</v>
      </c>
      <c r="D47" s="53"/>
      <c r="E47" s="53"/>
      <c r="F47" s="53"/>
      <c r="G47" s="53"/>
      <c r="H47" s="53"/>
      <c r="I47" s="53"/>
      <c r="J47" s="53"/>
      <c r="K47" s="53"/>
      <c r="L47" s="53"/>
      <c r="M47" s="53"/>
      <c r="N47" s="53"/>
      <c r="O47" s="54">
        <f t="shared" si="17"/>
        <v>0</v>
      </c>
      <c r="P47" s="54">
        <f t="shared" si="13"/>
        <v>0</v>
      </c>
      <c r="Q47" s="53"/>
      <c r="R47" s="53"/>
      <c r="S47" s="53"/>
      <c r="T47" s="53"/>
      <c r="U47" s="53"/>
      <c r="V47" s="53"/>
      <c r="W47" s="53"/>
      <c r="X47" s="53"/>
      <c r="Y47" s="53"/>
      <c r="Z47" s="53"/>
      <c r="AA47" s="54">
        <f t="shared" si="14"/>
        <v>0</v>
      </c>
      <c r="AB47" s="53"/>
      <c r="AC47" s="54">
        <f t="shared" si="15"/>
        <v>0</v>
      </c>
      <c r="AD47" s="53"/>
      <c r="AE47" s="53"/>
      <c r="AF47" s="53"/>
      <c r="AG47" s="54">
        <f t="shared" si="16"/>
        <v>0</v>
      </c>
      <c r="AH47" s="53"/>
    </row>
    <row r="48" spans="1:34" ht="27.75" customHeight="1">
      <c r="A48" s="51">
        <f t="shared" si="0"/>
        <v>48</v>
      </c>
      <c r="B48" s="1673"/>
      <c r="C48" s="52" t="s">
        <v>374</v>
      </c>
      <c r="D48" s="53"/>
      <c r="E48" s="53"/>
      <c r="F48" s="53"/>
      <c r="G48" s="53"/>
      <c r="H48" s="53"/>
      <c r="I48" s="53"/>
      <c r="J48" s="53"/>
      <c r="K48" s="53"/>
      <c r="L48" s="53"/>
      <c r="M48" s="53"/>
      <c r="N48" s="53"/>
      <c r="O48" s="54">
        <f t="shared" si="17"/>
        <v>0</v>
      </c>
      <c r="P48" s="54">
        <f t="shared" si="13"/>
        <v>0</v>
      </c>
      <c r="Q48" s="53"/>
      <c r="R48" s="53"/>
      <c r="S48" s="53"/>
      <c r="T48" s="53"/>
      <c r="U48" s="53"/>
      <c r="V48" s="53"/>
      <c r="W48" s="53"/>
      <c r="X48" s="53"/>
      <c r="Y48" s="53"/>
      <c r="Z48" s="53"/>
      <c r="AA48" s="54">
        <f t="shared" si="14"/>
        <v>0</v>
      </c>
      <c r="AB48" s="53"/>
      <c r="AC48" s="54">
        <f t="shared" si="15"/>
        <v>0</v>
      </c>
      <c r="AD48" s="53"/>
      <c r="AE48" s="53"/>
      <c r="AF48" s="53"/>
      <c r="AG48" s="54">
        <f t="shared" si="16"/>
        <v>0</v>
      </c>
      <c r="AH48" s="53"/>
    </row>
    <row r="49" spans="1:34">
      <c r="A49" s="51">
        <f t="shared" si="0"/>
        <v>49</v>
      </c>
      <c r="B49" s="1673"/>
      <c r="C49" s="52" t="s">
        <v>375</v>
      </c>
      <c r="D49" s="53"/>
      <c r="E49" s="53"/>
      <c r="F49" s="53"/>
      <c r="G49" s="53"/>
      <c r="H49" s="53"/>
      <c r="I49" s="53"/>
      <c r="J49" s="53"/>
      <c r="K49" s="53"/>
      <c r="L49" s="53"/>
      <c r="M49" s="53"/>
      <c r="N49" s="53"/>
      <c r="O49" s="54">
        <f t="shared" si="17"/>
        <v>0</v>
      </c>
      <c r="P49" s="54">
        <f t="shared" si="13"/>
        <v>0</v>
      </c>
      <c r="Q49" s="53"/>
      <c r="R49" s="53"/>
      <c r="S49" s="53"/>
      <c r="T49" s="53"/>
      <c r="U49" s="53"/>
      <c r="V49" s="53"/>
      <c r="W49" s="53"/>
      <c r="X49" s="53"/>
      <c r="Y49" s="53"/>
      <c r="Z49" s="53"/>
      <c r="AA49" s="54">
        <f t="shared" si="14"/>
        <v>0</v>
      </c>
      <c r="AB49" s="53"/>
      <c r="AC49" s="54">
        <f t="shared" si="15"/>
        <v>0</v>
      </c>
      <c r="AD49" s="53"/>
      <c r="AE49" s="53"/>
      <c r="AF49" s="53"/>
      <c r="AG49" s="54">
        <f t="shared" si="16"/>
        <v>0</v>
      </c>
      <c r="AH49" s="53"/>
    </row>
    <row r="50" spans="1:34" ht="30">
      <c r="A50" s="51">
        <f t="shared" si="0"/>
        <v>50</v>
      </c>
      <c r="B50" s="1673"/>
      <c r="C50" s="52" t="s">
        <v>360</v>
      </c>
      <c r="D50" s="53"/>
      <c r="E50" s="53"/>
      <c r="F50" s="53"/>
      <c r="G50" s="53"/>
      <c r="H50" s="53"/>
      <c r="I50" s="53"/>
      <c r="J50" s="53"/>
      <c r="K50" s="53"/>
      <c r="L50" s="53"/>
      <c r="M50" s="53"/>
      <c r="N50" s="53"/>
      <c r="O50" s="54">
        <f t="shared" si="17"/>
        <v>0</v>
      </c>
      <c r="P50" s="54">
        <f t="shared" ref="P50:P51" si="18">F50+H50-J50-M50</f>
        <v>0</v>
      </c>
      <c r="Q50" s="53"/>
      <c r="R50" s="53"/>
      <c r="S50" s="53"/>
      <c r="T50" s="53"/>
      <c r="U50" s="53"/>
      <c r="V50" s="53"/>
      <c r="W50" s="53"/>
      <c r="X50" s="53"/>
      <c r="Y50" s="53"/>
      <c r="Z50" s="53"/>
      <c r="AA50" s="54">
        <f t="shared" si="14"/>
        <v>0</v>
      </c>
      <c r="AB50" s="53"/>
      <c r="AC50" s="54">
        <f t="shared" si="15"/>
        <v>0</v>
      </c>
      <c r="AD50" s="53"/>
      <c r="AE50" s="53"/>
      <c r="AF50" s="53"/>
      <c r="AG50" s="54">
        <f t="shared" si="16"/>
        <v>0</v>
      </c>
      <c r="AH50" s="53"/>
    </row>
    <row r="51" spans="1:34">
      <c r="A51" s="51">
        <f t="shared" si="0"/>
        <v>51</v>
      </c>
      <c r="B51" s="1673"/>
      <c r="C51" s="52" t="s">
        <v>731</v>
      </c>
      <c r="D51" s="53"/>
      <c r="E51" s="53"/>
      <c r="F51" s="53"/>
      <c r="G51" s="53"/>
      <c r="H51" s="53"/>
      <c r="I51" s="53"/>
      <c r="J51" s="53"/>
      <c r="K51" s="53"/>
      <c r="L51" s="53"/>
      <c r="M51" s="53"/>
      <c r="N51" s="53"/>
      <c r="O51" s="54">
        <f t="shared" si="17"/>
        <v>0</v>
      </c>
      <c r="P51" s="54">
        <f t="shared" si="18"/>
        <v>0</v>
      </c>
      <c r="Q51" s="53"/>
      <c r="R51" s="53"/>
      <c r="S51" s="53"/>
      <c r="T51" s="53"/>
      <c r="U51" s="53"/>
      <c r="V51" s="53"/>
      <c r="W51" s="53"/>
      <c r="X51" s="53"/>
      <c r="Y51" s="53"/>
      <c r="Z51" s="53"/>
      <c r="AA51" s="54">
        <f t="shared" si="14"/>
        <v>0</v>
      </c>
      <c r="AB51" s="53"/>
      <c r="AC51" s="54">
        <f t="shared" si="15"/>
        <v>0</v>
      </c>
      <c r="AD51" s="53"/>
      <c r="AE51" s="53"/>
      <c r="AF51" s="53"/>
      <c r="AG51" s="54">
        <f t="shared" si="16"/>
        <v>0</v>
      </c>
      <c r="AH51" s="53"/>
    </row>
    <row r="52" spans="1:34" ht="24" customHeight="1">
      <c r="A52" s="51">
        <f t="shared" si="0"/>
        <v>52</v>
      </c>
      <c r="B52" s="1673"/>
      <c r="C52" s="52" t="s">
        <v>146</v>
      </c>
      <c r="D52" s="53"/>
      <c r="E52" s="53"/>
      <c r="F52" s="53"/>
      <c r="G52" s="53"/>
      <c r="H52" s="53"/>
      <c r="I52" s="53"/>
      <c r="J52" s="53"/>
      <c r="K52" s="53"/>
      <c r="L52" s="53"/>
      <c r="M52" s="53"/>
      <c r="N52" s="53"/>
      <c r="O52" s="54">
        <f t="shared" si="17"/>
        <v>0</v>
      </c>
      <c r="P52" s="54">
        <f t="shared" si="13"/>
        <v>0</v>
      </c>
      <c r="Q52" s="53"/>
      <c r="R52" s="53"/>
      <c r="S52" s="53"/>
      <c r="T52" s="53"/>
      <c r="U52" s="53"/>
      <c r="V52" s="53"/>
      <c r="W52" s="53"/>
      <c r="X52" s="53"/>
      <c r="Y52" s="53"/>
      <c r="Z52" s="53"/>
      <c r="AA52" s="54">
        <f t="shared" si="14"/>
        <v>0</v>
      </c>
      <c r="AB52" s="53"/>
      <c r="AC52" s="54">
        <f t="shared" si="15"/>
        <v>0</v>
      </c>
      <c r="AD52" s="53"/>
      <c r="AE52" s="53"/>
      <c r="AF52" s="53"/>
      <c r="AG52" s="54">
        <f t="shared" si="16"/>
        <v>0</v>
      </c>
      <c r="AH52" s="53"/>
    </row>
    <row r="53" spans="1:34" ht="21.75" customHeight="1">
      <c r="A53" s="51">
        <f t="shared" si="0"/>
        <v>53</v>
      </c>
      <c r="B53" s="1674"/>
      <c r="C53" s="62" t="s">
        <v>388</v>
      </c>
      <c r="D53" s="63">
        <f>SUM(D39:D52)</f>
        <v>0</v>
      </c>
      <c r="E53" s="63"/>
      <c r="F53" s="63">
        <f t="shared" ref="F53:AH53" si="19">SUM(F39:F52)</f>
        <v>0</v>
      </c>
      <c r="G53" s="63">
        <f t="shared" si="19"/>
        <v>0</v>
      </c>
      <c r="H53" s="63">
        <f t="shared" si="19"/>
        <v>0</v>
      </c>
      <c r="I53" s="63">
        <f t="shared" si="19"/>
        <v>0</v>
      </c>
      <c r="J53" s="63">
        <f t="shared" si="19"/>
        <v>0</v>
      </c>
      <c r="K53" s="63">
        <f t="shared" si="19"/>
        <v>0</v>
      </c>
      <c r="L53" s="63"/>
      <c r="M53" s="63">
        <f t="shared" si="19"/>
        <v>0</v>
      </c>
      <c r="N53" s="63">
        <f t="shared" si="19"/>
        <v>0</v>
      </c>
      <c r="O53" s="63">
        <f t="shared" si="19"/>
        <v>0</v>
      </c>
      <c r="P53" s="63">
        <f t="shared" si="19"/>
        <v>0</v>
      </c>
      <c r="Q53" s="63">
        <f t="shared" si="19"/>
        <v>0</v>
      </c>
      <c r="R53" s="63">
        <f t="shared" si="19"/>
        <v>0</v>
      </c>
      <c r="S53" s="63">
        <f t="shared" si="19"/>
        <v>0</v>
      </c>
      <c r="T53" s="63">
        <f t="shared" si="19"/>
        <v>0</v>
      </c>
      <c r="U53" s="63">
        <f t="shared" si="19"/>
        <v>0</v>
      </c>
      <c r="V53" s="63">
        <f t="shared" si="19"/>
        <v>0</v>
      </c>
      <c r="W53" s="63">
        <f t="shared" si="19"/>
        <v>0</v>
      </c>
      <c r="X53" s="63">
        <f t="shared" si="19"/>
        <v>0</v>
      </c>
      <c r="Y53" s="63">
        <f t="shared" si="19"/>
        <v>0</v>
      </c>
      <c r="Z53" s="63">
        <f t="shared" si="19"/>
        <v>0</v>
      </c>
      <c r="AA53" s="63">
        <f t="shared" si="19"/>
        <v>0</v>
      </c>
      <c r="AB53" s="63">
        <f t="shared" si="19"/>
        <v>0</v>
      </c>
      <c r="AC53" s="63">
        <f t="shared" si="19"/>
        <v>0</v>
      </c>
      <c r="AD53" s="63">
        <f t="shared" si="19"/>
        <v>0</v>
      </c>
      <c r="AE53" s="63">
        <f t="shared" si="19"/>
        <v>0</v>
      </c>
      <c r="AF53" s="63">
        <f t="shared" si="19"/>
        <v>0</v>
      </c>
      <c r="AG53" s="63">
        <f t="shared" si="19"/>
        <v>0</v>
      </c>
      <c r="AH53" s="63">
        <f t="shared" si="19"/>
        <v>0</v>
      </c>
    </row>
    <row r="54" spans="1:34" ht="26.25" customHeight="1">
      <c r="A54" s="439">
        <f t="shared" si="0"/>
        <v>54</v>
      </c>
      <c r="B54" s="1682" t="s">
        <v>389</v>
      </c>
      <c r="C54" s="1683"/>
      <c r="D54" s="704">
        <f t="shared" ref="D54:AH54" si="20">D37+D53</f>
        <v>0</v>
      </c>
      <c r="E54" s="60"/>
      <c r="F54" s="60">
        <f t="shared" si="20"/>
        <v>0</v>
      </c>
      <c r="G54" s="60">
        <f t="shared" si="20"/>
        <v>0</v>
      </c>
      <c r="H54" s="60">
        <f t="shared" si="20"/>
        <v>0</v>
      </c>
      <c r="I54" s="60">
        <f t="shared" si="20"/>
        <v>0</v>
      </c>
      <c r="J54" s="60">
        <f t="shared" si="20"/>
        <v>0</v>
      </c>
      <c r="K54" s="704">
        <f t="shared" si="20"/>
        <v>0</v>
      </c>
      <c r="L54" s="60"/>
      <c r="M54" s="60">
        <f t="shared" si="20"/>
        <v>0</v>
      </c>
      <c r="N54" s="60">
        <f t="shared" si="20"/>
        <v>0</v>
      </c>
      <c r="O54" s="704">
        <f t="shared" si="20"/>
        <v>0</v>
      </c>
      <c r="P54" s="60">
        <f t="shared" si="20"/>
        <v>0</v>
      </c>
      <c r="Q54" s="60">
        <f t="shared" si="20"/>
        <v>0</v>
      </c>
      <c r="R54" s="60">
        <f t="shared" si="20"/>
        <v>0</v>
      </c>
      <c r="S54" s="60">
        <f t="shared" si="20"/>
        <v>0</v>
      </c>
      <c r="T54" s="60">
        <f t="shared" si="20"/>
        <v>0</v>
      </c>
      <c r="U54" s="60">
        <f t="shared" si="20"/>
        <v>0</v>
      </c>
      <c r="V54" s="60">
        <f t="shared" si="20"/>
        <v>0</v>
      </c>
      <c r="W54" s="60">
        <f t="shared" si="20"/>
        <v>0</v>
      </c>
      <c r="X54" s="60">
        <f t="shared" si="20"/>
        <v>681107729</v>
      </c>
      <c r="Y54" s="60">
        <f t="shared" si="20"/>
        <v>0</v>
      </c>
      <c r="Z54" s="60">
        <f t="shared" si="20"/>
        <v>0</v>
      </c>
      <c r="AA54" s="60">
        <f t="shared" si="20"/>
        <v>681107729</v>
      </c>
      <c r="AB54" s="60">
        <f t="shared" si="20"/>
        <v>118204014</v>
      </c>
      <c r="AC54" s="60">
        <f t="shared" si="20"/>
        <v>562903715</v>
      </c>
      <c r="AD54" s="60">
        <f t="shared" si="20"/>
        <v>0</v>
      </c>
      <c r="AE54" s="60">
        <f t="shared" si="20"/>
        <v>0</v>
      </c>
      <c r="AF54" s="60">
        <f t="shared" si="20"/>
        <v>0</v>
      </c>
      <c r="AG54" s="60">
        <f t="shared" si="20"/>
        <v>0</v>
      </c>
      <c r="AH54" s="60">
        <f t="shared" si="20"/>
        <v>0</v>
      </c>
    </row>
  </sheetData>
  <mergeCells count="41">
    <mergeCell ref="AB10:AB11"/>
    <mergeCell ref="B54:C54"/>
    <mergeCell ref="B37:C37"/>
    <mergeCell ref="X10:X11"/>
    <mergeCell ref="Y10:Y11"/>
    <mergeCell ref="Z10:Z11"/>
    <mergeCell ref="K10:M10"/>
    <mergeCell ref="N10:N11"/>
    <mergeCell ref="O10:P10"/>
    <mergeCell ref="U10:U11"/>
    <mergeCell ref="V10:V11"/>
    <mergeCell ref="W10:W11"/>
    <mergeCell ref="D10:F10"/>
    <mergeCell ref="Q10:R10"/>
    <mergeCell ref="S10:S11"/>
    <mergeCell ref="T10:T11"/>
    <mergeCell ref="A8:A11"/>
    <mergeCell ref="B8:C11"/>
    <mergeCell ref="B13:B31"/>
    <mergeCell ref="B33:B35"/>
    <mergeCell ref="B39:B53"/>
    <mergeCell ref="B12:C12"/>
    <mergeCell ref="B36:C36"/>
    <mergeCell ref="B32:C32"/>
    <mergeCell ref="B38:C38"/>
    <mergeCell ref="F1:AH6"/>
    <mergeCell ref="X8:AH8"/>
    <mergeCell ref="AG10:AG11"/>
    <mergeCell ref="AH10:AH11"/>
    <mergeCell ref="X9:AD9"/>
    <mergeCell ref="AE9:AH9"/>
    <mergeCell ref="D9:T9"/>
    <mergeCell ref="U9:W9"/>
    <mergeCell ref="D8:W8"/>
    <mergeCell ref="I10:J10"/>
    <mergeCell ref="G10:H10"/>
    <mergeCell ref="AE10:AE11"/>
    <mergeCell ref="AF10:AF11"/>
    <mergeCell ref="AD10:AD11"/>
    <mergeCell ref="AC10:AC11"/>
    <mergeCell ref="AA10:AA11"/>
  </mergeCells>
  <dataValidations count="2">
    <dataValidation type="whole" operator="greaterThanOrEqual" showInputMessage="1" showErrorMessage="1" sqref="D13:D54 N13:N54 Q13:AA54 AC13:AH54 AB13:AB17 AB19:AB54" xr:uid="{00000000-0002-0000-0500-000000000000}">
      <formula1>0</formula1>
    </dataValidation>
    <dataValidation type="whole" operator="greaterThanOrEqual" allowBlank="1" showInputMessage="1" showErrorMessage="1" sqref="G13:K54 AB18" xr:uid="{00000000-0002-0000-0500-000001000000}">
      <formula1>0</formula1>
    </dataValidation>
  </dataValidations>
  <pageMargins left="0.70866141732283472" right="0.70866141732283472" top="0.74803149606299213" bottom="0.74803149606299213" header="0.31496062992125984" footer="0.31496062992125984"/>
  <pageSetup scale="55"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dimension ref="A1:K106"/>
  <sheetViews>
    <sheetView showGridLines="0" zoomScale="70" zoomScaleNormal="70" workbookViewId="0">
      <selection activeCell="H45" sqref="H45"/>
    </sheetView>
  </sheetViews>
  <sheetFormatPr baseColWidth="10" defaultColWidth="0" defaultRowHeight="14.25" zeroHeight="1"/>
  <cols>
    <col min="1" max="1" width="9.7109375" style="412" customWidth="1"/>
    <col min="2" max="2" width="5.5703125" style="412" customWidth="1"/>
    <col min="3" max="3" width="4.28515625" style="412" customWidth="1"/>
    <col min="4" max="5" width="5.7109375" style="412" customWidth="1"/>
    <col min="6" max="6" width="45.42578125" style="412" customWidth="1"/>
    <col min="7" max="7" width="23.28515625" style="412" customWidth="1"/>
    <col min="8" max="8" width="20.28515625" style="412" customWidth="1"/>
    <col min="9" max="9" width="21" style="412" customWidth="1"/>
    <col min="10" max="10" width="15.5703125" style="412" bestFit="1" customWidth="1"/>
    <col min="11" max="11" width="15.5703125" style="412" hidden="1" customWidth="1"/>
    <col min="12" max="16384" width="11.42578125" style="412" hidden="1"/>
  </cols>
  <sheetData>
    <row r="1" spans="1:11" ht="27.75" customHeight="1">
      <c r="A1" s="408"/>
      <c r="B1" s="409"/>
      <c r="C1" s="409"/>
      <c r="D1" s="409"/>
      <c r="E1" s="409"/>
      <c r="F1" s="1701" t="s">
        <v>717</v>
      </c>
      <c r="G1" s="1702"/>
      <c r="H1" s="1702"/>
      <c r="I1" s="1703"/>
      <c r="J1" s="410"/>
      <c r="K1" s="411"/>
    </row>
    <row r="2" spans="1:11" ht="27.75">
      <c r="A2" s="413"/>
      <c r="B2" s="414"/>
      <c r="C2" s="414"/>
      <c r="D2" s="414"/>
      <c r="E2" s="414"/>
      <c r="F2" s="1704"/>
      <c r="G2" s="1705"/>
      <c r="H2" s="1705"/>
      <c r="I2" s="1706"/>
      <c r="J2" s="410"/>
      <c r="K2" s="411"/>
    </row>
    <row r="3" spans="1:11" ht="27.75">
      <c r="A3" s="413"/>
      <c r="B3" s="414"/>
      <c r="C3" s="414"/>
      <c r="D3" s="414"/>
      <c r="E3" s="414"/>
      <c r="F3" s="1704"/>
      <c r="G3" s="1705"/>
      <c r="H3" s="1705"/>
      <c r="I3" s="1706"/>
      <c r="J3" s="410"/>
      <c r="K3" s="411"/>
    </row>
    <row r="4" spans="1:11" ht="27.75">
      <c r="A4" s="413"/>
      <c r="B4" s="414"/>
      <c r="C4" s="414"/>
      <c r="D4" s="414"/>
      <c r="E4" s="414"/>
      <c r="F4" s="1704"/>
      <c r="G4" s="1705"/>
      <c r="H4" s="1705"/>
      <c r="I4" s="1706"/>
      <c r="J4" s="410"/>
      <c r="K4" s="411"/>
    </row>
    <row r="5" spans="1:11" ht="27.75">
      <c r="A5" s="415"/>
      <c r="B5" s="416"/>
      <c r="C5" s="416"/>
      <c r="D5" s="416"/>
      <c r="E5" s="416"/>
      <c r="F5" s="1704"/>
      <c r="G5" s="1705"/>
      <c r="H5" s="1705"/>
      <c r="I5" s="1706"/>
      <c r="J5" s="410"/>
      <c r="K5" s="411"/>
    </row>
    <row r="6" spans="1:11" ht="28.5" thickBot="1">
      <c r="A6" s="417"/>
      <c r="B6" s="418"/>
      <c r="C6" s="418"/>
      <c r="D6" s="418"/>
      <c r="E6" s="418"/>
      <c r="F6" s="1707"/>
      <c r="G6" s="1708"/>
      <c r="H6" s="1708"/>
      <c r="I6" s="1709"/>
      <c r="J6" s="410"/>
      <c r="K6" s="411"/>
    </row>
    <row r="7" spans="1:11"/>
    <row r="8" spans="1:11" ht="42.75" customHeight="1">
      <c r="A8" s="788" t="s">
        <v>551</v>
      </c>
      <c r="B8" s="1589" t="s">
        <v>550</v>
      </c>
      <c r="C8" s="1590"/>
      <c r="D8" s="1590"/>
      <c r="E8" s="1590"/>
      <c r="F8" s="1590"/>
      <c r="G8" s="788" t="s">
        <v>397</v>
      </c>
      <c r="H8" s="788" t="s">
        <v>398</v>
      </c>
      <c r="I8" s="788" t="s">
        <v>677</v>
      </c>
    </row>
    <row r="9" spans="1:11" ht="15.75">
      <c r="A9" s="419">
        <v>9</v>
      </c>
      <c r="B9" s="1731" t="s">
        <v>678</v>
      </c>
      <c r="C9" s="1690"/>
      <c r="D9" s="1690"/>
      <c r="E9" s="1690"/>
      <c r="F9" s="1691"/>
      <c r="G9" s="420"/>
      <c r="H9" s="420"/>
      <c r="I9" s="420"/>
    </row>
    <row r="10" spans="1:11" ht="15.75">
      <c r="A10" s="421">
        <f>A9+1</f>
        <v>10</v>
      </c>
      <c r="B10" s="1732"/>
      <c r="C10" s="1689" t="s">
        <v>679</v>
      </c>
      <c r="D10" s="1690"/>
      <c r="E10" s="1690"/>
      <c r="F10" s="1691"/>
      <c r="G10" s="422"/>
      <c r="H10" s="422"/>
      <c r="I10" s="422"/>
    </row>
    <row r="11" spans="1:11" ht="15">
      <c r="A11" s="421">
        <f t="shared" ref="A11:A74" si="0">A10+1</f>
        <v>11</v>
      </c>
      <c r="B11" s="1733"/>
      <c r="C11" s="1697"/>
      <c r="D11" s="1693" t="s">
        <v>1</v>
      </c>
      <c r="E11" s="1693"/>
      <c r="F11" s="1693"/>
      <c r="G11" s="423">
        <f ca="1">+'ESF - Patrimonio'!G11</f>
        <v>0</v>
      </c>
      <c r="H11" s="424">
        <f ca="1">+'ESF - Patrimonio'!K11</f>
        <v>0</v>
      </c>
      <c r="I11" s="425">
        <f ca="1">+G11-H11</f>
        <v>0</v>
      </c>
    </row>
    <row r="12" spans="1:11" ht="15">
      <c r="A12" s="421">
        <f t="shared" si="0"/>
        <v>12</v>
      </c>
      <c r="B12" s="1733"/>
      <c r="C12" s="1729"/>
      <c r="D12" s="1693" t="s">
        <v>134</v>
      </c>
      <c r="E12" s="1693"/>
      <c r="F12" s="1693"/>
      <c r="G12" s="423">
        <f ca="1">+'ESF - Patrimonio'!G15</f>
        <v>0</v>
      </c>
      <c r="H12" s="424">
        <f ca="1">+'ESF - Patrimonio'!K15</f>
        <v>0</v>
      </c>
      <c r="I12" s="425">
        <f t="shared" ref="I12:I24" ca="1" si="1">+G12-H12</f>
        <v>0</v>
      </c>
    </row>
    <row r="13" spans="1:11" ht="15">
      <c r="A13" s="421">
        <f t="shared" si="0"/>
        <v>13</v>
      </c>
      <c r="B13" s="1733"/>
      <c r="C13" s="1729"/>
      <c r="D13" s="1693" t="s">
        <v>5</v>
      </c>
      <c r="E13" s="1693"/>
      <c r="F13" s="1693"/>
      <c r="G13" s="423">
        <f ca="1">+'ESF - Patrimonio'!G38</f>
        <v>0</v>
      </c>
      <c r="H13" s="424">
        <f ca="1">+'ESF - Patrimonio'!K38</f>
        <v>0</v>
      </c>
      <c r="I13" s="425">
        <f t="shared" ca="1" si="1"/>
        <v>0</v>
      </c>
    </row>
    <row r="14" spans="1:11" ht="15">
      <c r="A14" s="421">
        <f t="shared" si="0"/>
        <v>14</v>
      </c>
      <c r="B14" s="1733"/>
      <c r="C14" s="1729"/>
      <c r="D14" s="1693" t="s">
        <v>6</v>
      </c>
      <c r="E14" s="1693"/>
      <c r="F14" s="1693"/>
      <c r="G14" s="423">
        <f ca="1">+'ESF - Patrimonio'!G61</f>
        <v>0</v>
      </c>
      <c r="H14" s="424">
        <f ca="1">+'ESF - Patrimonio'!K61</f>
        <v>0</v>
      </c>
      <c r="I14" s="425">
        <f t="shared" ca="1" si="1"/>
        <v>0</v>
      </c>
    </row>
    <row r="15" spans="1:11" ht="15">
      <c r="A15" s="421">
        <f t="shared" si="0"/>
        <v>15</v>
      </c>
      <c r="B15" s="1733"/>
      <c r="C15" s="1729"/>
      <c r="D15" s="1693" t="s">
        <v>10</v>
      </c>
      <c r="E15" s="1693"/>
      <c r="F15" s="1693"/>
      <c r="G15" s="423">
        <f ca="1">+'ESF - Patrimonio'!G73</f>
        <v>0</v>
      </c>
      <c r="H15" s="424">
        <f ca="1">+'ESF - Patrimonio'!K73</f>
        <v>0</v>
      </c>
      <c r="I15" s="425">
        <f t="shared" ca="1" si="1"/>
        <v>0</v>
      </c>
    </row>
    <row r="16" spans="1:11" ht="15">
      <c r="A16" s="421">
        <f t="shared" si="0"/>
        <v>16</v>
      </c>
      <c r="B16" s="1733"/>
      <c r="C16" s="1729"/>
      <c r="D16" s="1693" t="s">
        <v>138</v>
      </c>
      <c r="E16" s="1693"/>
      <c r="F16" s="1693"/>
      <c r="G16" s="423">
        <f ca="1">+'ESF - Patrimonio'!G78</f>
        <v>0</v>
      </c>
      <c r="H16" s="424">
        <f ca="1">+'ESF - Patrimonio'!K78</f>
        <v>0</v>
      </c>
      <c r="I16" s="425">
        <f t="shared" ca="1" si="1"/>
        <v>0</v>
      </c>
    </row>
    <row r="17" spans="1:9" ht="15">
      <c r="A17" s="421">
        <f t="shared" si="0"/>
        <v>17</v>
      </c>
      <c r="B17" s="1733"/>
      <c r="C17" s="1729"/>
      <c r="D17" s="1693" t="s">
        <v>150</v>
      </c>
      <c r="E17" s="1693"/>
      <c r="F17" s="1693"/>
      <c r="G17" s="423">
        <f ca="1">+'ESF - Patrimonio'!G83</f>
        <v>0</v>
      </c>
      <c r="H17" s="424">
        <f ca="1">+'ESF - Patrimonio'!K83</f>
        <v>0</v>
      </c>
      <c r="I17" s="425">
        <f t="shared" ca="1" si="1"/>
        <v>0</v>
      </c>
    </row>
    <row r="18" spans="1:9" ht="15">
      <c r="A18" s="421">
        <f t="shared" si="0"/>
        <v>18</v>
      </c>
      <c r="B18" s="1733"/>
      <c r="C18" s="1729"/>
      <c r="D18" s="1693" t="s">
        <v>11</v>
      </c>
      <c r="E18" s="1693"/>
      <c r="F18" s="1693"/>
      <c r="G18" s="423">
        <f ca="1">+'ESF - Patrimonio'!G84</f>
        <v>3000000</v>
      </c>
      <c r="H18" s="424">
        <f ca="1">+'ESF - Patrimonio'!K84</f>
        <v>2000000</v>
      </c>
      <c r="I18" s="425">
        <f t="shared" ca="1" si="1"/>
        <v>1000000</v>
      </c>
    </row>
    <row r="19" spans="1:9" ht="15">
      <c r="A19" s="421">
        <f t="shared" si="0"/>
        <v>19</v>
      </c>
      <c r="B19" s="1733"/>
      <c r="C19" s="1729"/>
      <c r="D19" s="1693" t="s">
        <v>8</v>
      </c>
      <c r="E19" s="1693"/>
      <c r="F19" s="1693"/>
      <c r="G19" s="423">
        <f ca="1">+'ESF - Patrimonio'!G94</f>
        <v>0</v>
      </c>
      <c r="H19" s="424">
        <f ca="1">+'ESF - Patrimonio'!K94</f>
        <v>0</v>
      </c>
      <c r="I19" s="425">
        <f t="shared" ca="1" si="1"/>
        <v>0</v>
      </c>
    </row>
    <row r="20" spans="1:9" ht="15">
      <c r="A20" s="421">
        <f t="shared" si="0"/>
        <v>20</v>
      </c>
      <c r="B20" s="1733"/>
      <c r="C20" s="1729"/>
      <c r="D20" s="1693" t="s">
        <v>208</v>
      </c>
      <c r="E20" s="1693"/>
      <c r="F20" s="1693"/>
      <c r="G20" s="423">
        <f ca="1">+'ESF - Patrimonio'!G113</f>
        <v>0</v>
      </c>
      <c r="H20" s="424">
        <f ca="1">+'ESF - Patrimonio'!K113</f>
        <v>0</v>
      </c>
      <c r="I20" s="425">
        <f t="shared" ca="1" si="1"/>
        <v>0</v>
      </c>
    </row>
    <row r="21" spans="1:9" ht="34.5" customHeight="1">
      <c r="A21" s="421">
        <f t="shared" si="0"/>
        <v>21</v>
      </c>
      <c r="B21" s="1733"/>
      <c r="C21" s="1729"/>
      <c r="D21" s="1693" t="s">
        <v>429</v>
      </c>
      <c r="E21" s="1693"/>
      <c r="F21" s="1693"/>
      <c r="G21" s="423">
        <f ca="1">+'ESF - Patrimonio'!G118</f>
        <v>0</v>
      </c>
      <c r="H21" s="424">
        <f ca="1">+'ESF - Patrimonio'!K118</f>
        <v>0</v>
      </c>
      <c r="I21" s="425">
        <f t="shared" ca="1" si="1"/>
        <v>0</v>
      </c>
    </row>
    <row r="22" spans="1:9" ht="15">
      <c r="A22" s="421">
        <f t="shared" si="0"/>
        <v>22</v>
      </c>
      <c r="B22" s="1733"/>
      <c r="C22" s="1729"/>
      <c r="D22" s="1693" t="s">
        <v>203</v>
      </c>
      <c r="E22" s="1693"/>
      <c r="F22" s="1693"/>
      <c r="G22" s="423">
        <f ca="1">+'ESF - Patrimonio'!G123</f>
        <v>0</v>
      </c>
      <c r="H22" s="424">
        <f ca="1">+'ESF - Patrimonio'!K123</f>
        <v>0</v>
      </c>
      <c r="I22" s="425">
        <f t="shared" ca="1" si="1"/>
        <v>0</v>
      </c>
    </row>
    <row r="23" spans="1:9" ht="15">
      <c r="A23" s="421">
        <f t="shared" si="0"/>
        <v>23</v>
      </c>
      <c r="B23" s="1733"/>
      <c r="C23" s="1729"/>
      <c r="D23" s="1693" t="s">
        <v>9</v>
      </c>
      <c r="E23" s="1693"/>
      <c r="F23" s="1693"/>
      <c r="G23" s="423">
        <f ca="1">+'ESF - Patrimonio'!G140</f>
        <v>0</v>
      </c>
      <c r="H23" s="424">
        <f ca="1">+'ESF - Patrimonio'!K140</f>
        <v>0</v>
      </c>
      <c r="I23" s="425">
        <f t="shared" ca="1" si="1"/>
        <v>0</v>
      </c>
    </row>
    <row r="24" spans="1:9" ht="21.75" customHeight="1">
      <c r="A24" s="421">
        <f t="shared" si="0"/>
        <v>24</v>
      </c>
      <c r="B24" s="1733"/>
      <c r="C24" s="1730"/>
      <c r="D24" s="1694" t="s">
        <v>681</v>
      </c>
      <c r="E24" s="1696"/>
      <c r="F24" s="1696"/>
      <c r="G24" s="426">
        <f ca="1">SUM(G11:G23)</f>
        <v>3000000</v>
      </c>
      <c r="H24" s="426">
        <f ca="1">SUM(H11:H23)</f>
        <v>2000000</v>
      </c>
      <c r="I24" s="427">
        <f t="shared" ca="1" si="1"/>
        <v>1000000</v>
      </c>
    </row>
    <row r="25" spans="1:9" ht="15">
      <c r="A25" s="421">
        <f t="shared" si="0"/>
        <v>25</v>
      </c>
      <c r="B25" s="1733"/>
      <c r="C25" s="1692" t="s">
        <v>204</v>
      </c>
      <c r="D25" s="1687"/>
      <c r="E25" s="1687"/>
      <c r="F25" s="1688"/>
      <c r="G25" s="428"/>
      <c r="H25" s="428"/>
      <c r="I25" s="428"/>
    </row>
    <row r="26" spans="1:9" ht="15">
      <c r="A26" s="421">
        <f t="shared" si="0"/>
        <v>26</v>
      </c>
      <c r="B26" s="1733"/>
      <c r="C26" s="1697"/>
      <c r="D26" s="1693" t="s">
        <v>14</v>
      </c>
      <c r="E26" s="1700"/>
      <c r="F26" s="1700"/>
      <c r="G26" s="429">
        <f ca="1">+'ESF - Patrimonio'!G146</f>
        <v>0</v>
      </c>
      <c r="H26" s="429">
        <f ca="1">+'ESF - Patrimonio'!K146</f>
        <v>0</v>
      </c>
      <c r="I26" s="425">
        <f ca="1">+G26-H26</f>
        <v>0</v>
      </c>
    </row>
    <row r="27" spans="1:9" ht="15">
      <c r="A27" s="421">
        <f t="shared" si="0"/>
        <v>27</v>
      </c>
      <c r="B27" s="1733"/>
      <c r="C27" s="1698"/>
      <c r="D27" s="1693" t="s">
        <v>395</v>
      </c>
      <c r="E27" s="1700"/>
      <c r="F27" s="1700"/>
      <c r="G27" s="429">
        <f ca="1">+'ESF - Patrimonio'!G159</f>
        <v>0</v>
      </c>
      <c r="H27" s="429">
        <f ca="1">+'ESF - Patrimonio'!K159</f>
        <v>0</v>
      </c>
      <c r="I27" s="425">
        <f t="shared" ref="I27:I35" ca="1" si="2">+G27-H27</f>
        <v>0</v>
      </c>
    </row>
    <row r="28" spans="1:9" ht="15">
      <c r="A28" s="421">
        <f t="shared" si="0"/>
        <v>28</v>
      </c>
      <c r="B28" s="1733"/>
      <c r="C28" s="1698"/>
      <c r="D28" s="1693" t="s">
        <v>157</v>
      </c>
      <c r="E28" s="1700"/>
      <c r="F28" s="1700"/>
      <c r="G28" s="429">
        <f ca="1">+'ESF - Patrimonio'!G163</f>
        <v>0</v>
      </c>
      <c r="H28" s="429">
        <f ca="1">+'ESF - Patrimonio'!K163</f>
        <v>0</v>
      </c>
      <c r="I28" s="425">
        <f t="shared" ca="1" si="2"/>
        <v>0</v>
      </c>
    </row>
    <row r="29" spans="1:9" ht="15">
      <c r="A29" s="421">
        <f t="shared" si="0"/>
        <v>29</v>
      </c>
      <c r="B29" s="1733"/>
      <c r="C29" s="1698"/>
      <c r="D29" s="1693" t="s">
        <v>168</v>
      </c>
      <c r="E29" s="1700"/>
      <c r="F29" s="1700"/>
      <c r="G29" s="429">
        <f ca="1">+'ESF - Patrimonio'!G169</f>
        <v>0</v>
      </c>
      <c r="H29" s="429">
        <f ca="1">+'ESF - Patrimonio'!K169</f>
        <v>0</v>
      </c>
      <c r="I29" s="425">
        <f t="shared" ca="1" si="2"/>
        <v>0</v>
      </c>
    </row>
    <row r="30" spans="1:9" ht="15">
      <c r="A30" s="421">
        <f t="shared" si="0"/>
        <v>30</v>
      </c>
      <c r="B30" s="1733"/>
      <c r="C30" s="1698"/>
      <c r="D30" s="1693" t="s">
        <v>301</v>
      </c>
      <c r="E30" s="1700"/>
      <c r="F30" s="1700"/>
      <c r="G30" s="429">
        <f ca="1">+'ESF - Patrimonio'!G173</f>
        <v>0</v>
      </c>
      <c r="H30" s="429">
        <f ca="1">+'ESF - Patrimonio'!K173</f>
        <v>0</v>
      </c>
      <c r="I30" s="425">
        <f t="shared" ca="1" si="2"/>
        <v>0</v>
      </c>
    </row>
    <row r="31" spans="1:9" ht="15">
      <c r="A31" s="421">
        <f t="shared" si="0"/>
        <v>31</v>
      </c>
      <c r="B31" s="1733"/>
      <c r="C31" s="1698"/>
      <c r="D31" s="1693" t="s">
        <v>453</v>
      </c>
      <c r="E31" s="1700"/>
      <c r="F31" s="1700"/>
      <c r="G31" s="429">
        <f ca="1">+'ESF - Patrimonio'!G174</f>
        <v>0</v>
      </c>
      <c r="H31" s="429">
        <f ca="1">+'ESF - Patrimonio'!K174</f>
        <v>0</v>
      </c>
      <c r="I31" s="425">
        <f t="shared" ca="1" si="2"/>
        <v>0</v>
      </c>
    </row>
    <row r="32" spans="1:9" ht="15">
      <c r="A32" s="421">
        <f t="shared" si="0"/>
        <v>32</v>
      </c>
      <c r="B32" s="1733"/>
      <c r="C32" s="1698"/>
      <c r="D32" s="1542" t="s">
        <v>12</v>
      </c>
      <c r="E32" s="1700"/>
      <c r="F32" s="1700"/>
      <c r="G32" s="429">
        <f ca="1">+'ESF - Patrimonio'!G179</f>
        <v>0</v>
      </c>
      <c r="H32" s="429">
        <f ca="1">+'ESF - Patrimonio'!K179</f>
        <v>0</v>
      </c>
      <c r="I32" s="425">
        <f t="shared" ca="1" si="2"/>
        <v>0</v>
      </c>
    </row>
    <row r="33" spans="1:11" ht="15">
      <c r="A33" s="421">
        <f t="shared" si="0"/>
        <v>33</v>
      </c>
      <c r="B33" s="1733"/>
      <c r="C33" s="1698"/>
      <c r="D33" s="1693" t="s">
        <v>160</v>
      </c>
      <c r="E33" s="1700"/>
      <c r="F33" s="1700"/>
      <c r="G33" s="429">
        <f ca="1">+'ESF - Patrimonio'!G191</f>
        <v>0</v>
      </c>
      <c r="H33" s="429">
        <f ca="1">+'ESF - Patrimonio'!K191</f>
        <v>0</v>
      </c>
      <c r="I33" s="425">
        <f t="shared" ca="1" si="2"/>
        <v>0</v>
      </c>
    </row>
    <row r="34" spans="1:11" ht="15">
      <c r="A34" s="421">
        <f t="shared" si="0"/>
        <v>34</v>
      </c>
      <c r="B34" s="1733"/>
      <c r="C34" s="1698"/>
      <c r="D34" s="1693" t="s">
        <v>164</v>
      </c>
      <c r="E34" s="1700"/>
      <c r="F34" s="1700"/>
      <c r="G34" s="429">
        <f ca="1">+'ESF - Patrimonio'!G196</f>
        <v>0</v>
      </c>
      <c r="H34" s="429">
        <f ca="1">+'ESF - Patrimonio'!K196</f>
        <v>0</v>
      </c>
      <c r="I34" s="425">
        <f t="shared" ca="1" si="2"/>
        <v>0</v>
      </c>
    </row>
    <row r="35" spans="1:11" ht="22.5" customHeight="1">
      <c r="A35" s="421">
        <f t="shared" si="0"/>
        <v>35</v>
      </c>
      <c r="B35" s="1733"/>
      <c r="C35" s="1699"/>
      <c r="D35" s="1694" t="s">
        <v>682</v>
      </c>
      <c r="E35" s="1695"/>
      <c r="F35" s="1695"/>
      <c r="G35" s="426">
        <f ca="1">SUM(G26:G34)</f>
        <v>0</v>
      </c>
      <c r="H35" s="426">
        <f ca="1">SUM(H26:H34)</f>
        <v>0</v>
      </c>
      <c r="I35" s="427">
        <f t="shared" ca="1" si="2"/>
        <v>0</v>
      </c>
    </row>
    <row r="36" spans="1:11" ht="15">
      <c r="A36" s="421">
        <f t="shared" si="0"/>
        <v>36</v>
      </c>
      <c r="B36" s="1733"/>
      <c r="C36" s="1692" t="s">
        <v>202</v>
      </c>
      <c r="D36" s="1687"/>
      <c r="E36" s="1687"/>
      <c r="F36" s="1688"/>
      <c r="G36" s="428"/>
      <c r="H36" s="428"/>
      <c r="I36" s="428"/>
    </row>
    <row r="37" spans="1:11" ht="15.75">
      <c r="A37" s="421">
        <f t="shared" si="0"/>
        <v>37</v>
      </c>
      <c r="B37" s="1733"/>
      <c r="C37" s="1697"/>
      <c r="D37" s="1693" t="s">
        <v>174</v>
      </c>
      <c r="E37" s="1700"/>
      <c r="F37" s="1700"/>
      <c r="G37" s="429">
        <f ca="1">+'ESF - Patrimonio'!G208</f>
        <v>0</v>
      </c>
      <c r="H37" s="430"/>
      <c r="I37" s="431"/>
    </row>
    <row r="38" spans="1:11" ht="15.75">
      <c r="A38" s="421">
        <f t="shared" si="0"/>
        <v>38</v>
      </c>
      <c r="B38" s="1733"/>
      <c r="C38" s="1698"/>
      <c r="D38" s="1693" t="s">
        <v>27</v>
      </c>
      <c r="E38" s="1700"/>
      <c r="F38" s="1700"/>
      <c r="G38" s="429">
        <f ca="1">+'ESF - Patrimonio'!G225</f>
        <v>0</v>
      </c>
      <c r="H38" s="430"/>
      <c r="I38" s="431"/>
    </row>
    <row r="39" spans="1:11" ht="15.75">
      <c r="A39" s="421">
        <f t="shared" si="0"/>
        <v>39</v>
      </c>
      <c r="B39" s="1733"/>
      <c r="C39" s="1698"/>
      <c r="D39" s="1693" t="s">
        <v>28</v>
      </c>
      <c r="E39" s="1700"/>
      <c r="F39" s="1700"/>
      <c r="G39" s="429">
        <f ca="1">+'ESF - Patrimonio'!G230</f>
        <v>0</v>
      </c>
      <c r="H39" s="430"/>
      <c r="I39" s="431"/>
    </row>
    <row r="40" spans="1:11" ht="34.5" customHeight="1">
      <c r="A40" s="421">
        <f t="shared" si="0"/>
        <v>40</v>
      </c>
      <c r="B40" s="1733"/>
      <c r="C40" s="1698"/>
      <c r="D40" s="1693" t="s">
        <v>478</v>
      </c>
      <c r="E40" s="1700"/>
      <c r="F40" s="1700"/>
      <c r="G40" s="429">
        <f ca="1">+'ESF - Patrimonio'!G238</f>
        <v>0</v>
      </c>
      <c r="H40" s="430"/>
      <c r="I40" s="431"/>
    </row>
    <row r="41" spans="1:11" ht="15.75">
      <c r="A41" s="421">
        <f t="shared" si="0"/>
        <v>41</v>
      </c>
      <c r="B41" s="1733"/>
      <c r="C41" s="1698"/>
      <c r="D41" s="1693" t="s">
        <v>179</v>
      </c>
      <c r="E41" s="1700"/>
      <c r="F41" s="1700"/>
      <c r="G41" s="429">
        <f ca="1">+'ESF - Patrimonio'!G241</f>
        <v>0</v>
      </c>
      <c r="H41" s="430"/>
      <c r="I41" s="431"/>
    </row>
    <row r="42" spans="1:11" ht="25.5" customHeight="1">
      <c r="A42" s="421">
        <f t="shared" si="0"/>
        <v>42</v>
      </c>
      <c r="B42" s="1733"/>
      <c r="C42" s="1699"/>
      <c r="D42" s="1694" t="s">
        <v>683</v>
      </c>
      <c r="E42" s="1695"/>
      <c r="F42" s="1695"/>
      <c r="G42" s="426">
        <f ca="1">SUM(G37:G41)</f>
        <v>0</v>
      </c>
      <c r="H42" s="426"/>
      <c r="I42" s="432"/>
      <c r="J42" s="712">
        <f ca="1">G24-G35</f>
        <v>3000000</v>
      </c>
      <c r="K42" s="712">
        <f ca="1">G42-J42</f>
        <v>-3000000</v>
      </c>
    </row>
    <row r="43" spans="1:11" ht="15">
      <c r="A43" s="421">
        <f t="shared" si="0"/>
        <v>43</v>
      </c>
      <c r="B43" s="1686" t="s">
        <v>680</v>
      </c>
      <c r="C43" s="1687"/>
      <c r="D43" s="1687"/>
      <c r="E43" s="1687"/>
      <c r="F43" s="1688"/>
      <c r="G43" s="433"/>
      <c r="H43" s="433"/>
      <c r="I43" s="433"/>
    </row>
    <row r="44" spans="1:11" ht="15">
      <c r="A44" s="421">
        <f t="shared" si="0"/>
        <v>44</v>
      </c>
      <c r="B44" s="1717"/>
      <c r="C44" s="1692" t="s">
        <v>206</v>
      </c>
      <c r="D44" s="1687"/>
      <c r="E44" s="1687"/>
      <c r="F44" s="1688"/>
      <c r="G44" s="428"/>
      <c r="H44" s="428"/>
      <c r="I44" s="428"/>
    </row>
    <row r="45" spans="1:11" s="434" customFormat="1" ht="31.5" customHeight="1">
      <c r="A45" s="421">
        <f t="shared" si="0"/>
        <v>45</v>
      </c>
      <c r="B45" s="1718"/>
      <c r="C45" s="1710"/>
      <c r="D45" s="1693" t="s">
        <v>667</v>
      </c>
      <c r="E45" s="1700"/>
      <c r="F45" s="1700"/>
      <c r="G45" s="429">
        <f ca="1">+'ERI - Renta Liquida'!H11-'ERI - Renta Liquida'!H35</f>
        <v>0</v>
      </c>
      <c r="H45" s="429">
        <f ca="1">+'ERI - Renta Liquida'!L11-'ERI - Renta Liquida'!L35</f>
        <v>0</v>
      </c>
      <c r="I45" s="429">
        <f ca="1">+G45-H45</f>
        <v>0</v>
      </c>
    </row>
    <row r="46" spans="1:11" s="434" customFormat="1" ht="31.5" customHeight="1">
      <c r="A46" s="421">
        <f t="shared" si="0"/>
        <v>46</v>
      </c>
      <c r="B46" s="1719"/>
      <c r="C46" s="1724"/>
      <c r="D46" s="1726" t="s">
        <v>275</v>
      </c>
      <c r="E46" s="1727"/>
      <c r="F46" s="1728"/>
      <c r="G46" s="652">
        <f ca="1">+'ERI - Renta Liquida'!H35</f>
        <v>0</v>
      </c>
      <c r="H46" s="652">
        <f ca="1">+'ERI - Renta Liquida'!L35</f>
        <v>0</v>
      </c>
      <c r="I46" s="652"/>
    </row>
    <row r="47" spans="1:11" s="434" customFormat="1" ht="15">
      <c r="A47" s="421">
        <f t="shared" si="0"/>
        <v>47</v>
      </c>
      <c r="B47" s="1718"/>
      <c r="C47" s="1711"/>
      <c r="D47" s="1693" t="s">
        <v>98</v>
      </c>
      <c r="E47" s="1700"/>
      <c r="F47" s="1700"/>
      <c r="G47" s="429">
        <f ca="1">+'ERI - Renta Liquida'!H39</f>
        <v>0</v>
      </c>
      <c r="H47" s="429">
        <f ca="1">+'ERI - Renta Liquida'!L39</f>
        <v>0</v>
      </c>
      <c r="I47" s="429">
        <f t="shared" ref="I47:I57" ca="1" si="3">+G47-H47</f>
        <v>0</v>
      </c>
    </row>
    <row r="48" spans="1:11" s="434" customFormat="1" ht="32.25" customHeight="1">
      <c r="A48" s="421">
        <f t="shared" si="0"/>
        <v>48</v>
      </c>
      <c r="B48" s="1718"/>
      <c r="C48" s="1711"/>
      <c r="D48" s="1693" t="s">
        <v>620</v>
      </c>
      <c r="E48" s="1700"/>
      <c r="F48" s="1700"/>
      <c r="G48" s="429">
        <f ca="1">+'ERI - Renta Liquida'!H47</f>
        <v>0</v>
      </c>
      <c r="H48" s="429">
        <f ca="1">+'ERI - Renta Liquida'!L47</f>
        <v>0</v>
      </c>
      <c r="I48" s="429">
        <f t="shared" ca="1" si="3"/>
        <v>0</v>
      </c>
    </row>
    <row r="49" spans="1:9" s="434" customFormat="1" ht="15">
      <c r="A49" s="421">
        <f t="shared" si="0"/>
        <v>49</v>
      </c>
      <c r="B49" s="1718"/>
      <c r="C49" s="1711"/>
      <c r="D49" s="1693" t="s">
        <v>92</v>
      </c>
      <c r="E49" s="1700"/>
      <c r="F49" s="1700"/>
      <c r="G49" s="429">
        <f ca="1">+'ERI - Renta Liquida'!H58</f>
        <v>0</v>
      </c>
      <c r="H49" s="429">
        <f ca="1">+'ERI - Renta Liquida'!L58</f>
        <v>0</v>
      </c>
      <c r="I49" s="429">
        <f t="shared" ca="1" si="3"/>
        <v>0</v>
      </c>
    </row>
    <row r="50" spans="1:9" s="434" customFormat="1" ht="36" customHeight="1">
      <c r="A50" s="421">
        <f t="shared" si="0"/>
        <v>50</v>
      </c>
      <c r="B50" s="1718"/>
      <c r="C50" s="1711"/>
      <c r="D50" s="1693" t="s">
        <v>621</v>
      </c>
      <c r="E50" s="1700"/>
      <c r="F50" s="1700"/>
      <c r="G50" s="429">
        <f ca="1">+'ERI - Renta Liquida'!H64</f>
        <v>0</v>
      </c>
      <c r="H50" s="429">
        <f ca="1">+'ERI - Renta Liquida'!L64</f>
        <v>0</v>
      </c>
      <c r="I50" s="429">
        <f t="shared" ca="1" si="3"/>
        <v>0</v>
      </c>
    </row>
    <row r="51" spans="1:9" s="434" customFormat="1" ht="37.700000000000003" customHeight="1">
      <c r="A51" s="421">
        <f t="shared" si="0"/>
        <v>51</v>
      </c>
      <c r="B51" s="1718"/>
      <c r="C51" s="1711"/>
      <c r="D51" s="1693" t="s">
        <v>622</v>
      </c>
      <c r="E51" s="1700"/>
      <c r="F51" s="1700"/>
      <c r="G51" s="429">
        <f ca="1">+'ERI - Renta Liquida'!H73</f>
        <v>0</v>
      </c>
      <c r="H51" s="429">
        <f ca="1">+'ERI - Renta Liquida'!L73</f>
        <v>0</v>
      </c>
      <c r="I51" s="429">
        <f t="shared" ca="1" si="3"/>
        <v>0</v>
      </c>
    </row>
    <row r="52" spans="1:9" s="434" customFormat="1" ht="15">
      <c r="A52" s="421">
        <f t="shared" si="0"/>
        <v>52</v>
      </c>
      <c r="B52" s="1718"/>
      <c r="C52" s="1711"/>
      <c r="D52" s="1693" t="s">
        <v>407</v>
      </c>
      <c r="E52" s="1700"/>
      <c r="F52" s="1700"/>
      <c r="G52" s="429">
        <f ca="1">+'ERI - Renta Liquida'!H82</f>
        <v>0</v>
      </c>
      <c r="H52" s="429">
        <f ca="1">+'ERI - Renta Liquida'!L82</f>
        <v>0</v>
      </c>
      <c r="I52" s="429">
        <f t="shared" ca="1" si="3"/>
        <v>0</v>
      </c>
    </row>
    <row r="53" spans="1:9" s="434" customFormat="1" ht="30.75" customHeight="1">
      <c r="A53" s="421">
        <f t="shared" si="0"/>
        <v>53</v>
      </c>
      <c r="B53" s="1718"/>
      <c r="C53" s="1711"/>
      <c r="D53" s="1693" t="s">
        <v>94</v>
      </c>
      <c r="E53" s="1700"/>
      <c r="F53" s="1700"/>
      <c r="G53" s="429">
        <f ca="1">+'ERI - Renta Liquida'!H95</f>
        <v>0</v>
      </c>
      <c r="H53" s="429">
        <f ca="1">+'ERI - Renta Liquida'!L95</f>
        <v>0</v>
      </c>
      <c r="I53" s="429">
        <f t="shared" ca="1" si="3"/>
        <v>0</v>
      </c>
    </row>
    <row r="54" spans="1:9" s="434" customFormat="1" ht="30" customHeight="1">
      <c r="A54" s="421">
        <f t="shared" si="0"/>
        <v>54</v>
      </c>
      <c r="B54" s="1718"/>
      <c r="C54" s="1711"/>
      <c r="D54" s="1693" t="s">
        <v>95</v>
      </c>
      <c r="E54" s="1700"/>
      <c r="F54" s="1700"/>
      <c r="G54" s="429">
        <f ca="1">+'ERI - Renta Liquida'!H103</f>
        <v>0</v>
      </c>
      <c r="H54" s="429">
        <f ca="1">+'ERI - Renta Liquida'!L103</f>
        <v>0</v>
      </c>
      <c r="I54" s="429">
        <f t="shared" ca="1" si="3"/>
        <v>0</v>
      </c>
    </row>
    <row r="55" spans="1:9" s="434" customFormat="1" ht="15">
      <c r="A55" s="421">
        <f t="shared" si="0"/>
        <v>55</v>
      </c>
      <c r="B55" s="1718"/>
      <c r="C55" s="1711"/>
      <c r="D55" s="1693" t="s">
        <v>34</v>
      </c>
      <c r="E55" s="1700"/>
      <c r="F55" s="1700"/>
      <c r="G55" s="429">
        <f ca="1">+'ERI - Renta Liquida'!H108</f>
        <v>0</v>
      </c>
      <c r="H55" s="429">
        <f ca="1">+'ERI - Renta Liquida'!L108</f>
        <v>0</v>
      </c>
      <c r="I55" s="429">
        <f t="shared" ca="1" si="3"/>
        <v>0</v>
      </c>
    </row>
    <row r="56" spans="1:9" s="434" customFormat="1" ht="15">
      <c r="A56" s="421">
        <f t="shared" si="0"/>
        <v>56</v>
      </c>
      <c r="B56" s="1718"/>
      <c r="C56" s="1711"/>
      <c r="D56" s="1693" t="s">
        <v>135</v>
      </c>
      <c r="E56" s="1700"/>
      <c r="F56" s="1700"/>
      <c r="G56" s="429">
        <f ca="1">+'ERI - Renta Liquida'!H115</f>
        <v>0</v>
      </c>
      <c r="H56" s="429">
        <f ca="1">+'ERI - Renta Liquida'!L115</f>
        <v>0</v>
      </c>
      <c r="I56" s="429">
        <f t="shared" ca="1" si="3"/>
        <v>0</v>
      </c>
    </row>
    <row r="57" spans="1:9" s="434" customFormat="1" ht="15">
      <c r="A57" s="421">
        <f t="shared" si="0"/>
        <v>57</v>
      </c>
      <c r="B57" s="1718"/>
      <c r="C57" s="1711"/>
      <c r="D57" s="1693" t="s">
        <v>209</v>
      </c>
      <c r="E57" s="1700"/>
      <c r="F57" s="1700"/>
      <c r="G57" s="429">
        <f>+'ERI - Renta Liquida'!H116</f>
        <v>0</v>
      </c>
      <c r="H57" s="429">
        <f ca="1">+'ERI - Renta Liquida'!L116</f>
        <v>0</v>
      </c>
      <c r="I57" s="429">
        <f t="shared" ca="1" si="3"/>
        <v>0</v>
      </c>
    </row>
    <row r="58" spans="1:9" s="434" customFormat="1" ht="15">
      <c r="A58" s="421">
        <f t="shared" si="0"/>
        <v>58</v>
      </c>
      <c r="B58" s="1719"/>
      <c r="C58" s="1721"/>
      <c r="D58" s="1684" t="s">
        <v>214</v>
      </c>
      <c r="E58" s="1685"/>
      <c r="F58" s="1685"/>
      <c r="G58" s="652"/>
      <c r="H58" s="652">
        <f>+'ERI - Renta Liquida'!K122</f>
        <v>0</v>
      </c>
      <c r="I58" s="652"/>
    </row>
    <row r="59" spans="1:9" s="434" customFormat="1" ht="23.45" customHeight="1">
      <c r="A59" s="421">
        <f t="shared" si="0"/>
        <v>59</v>
      </c>
      <c r="B59" s="1718"/>
      <c r="C59" s="1725"/>
      <c r="D59" s="1694" t="s">
        <v>684</v>
      </c>
      <c r="E59" s="1695"/>
      <c r="F59" s="1695"/>
      <c r="G59" s="435">
        <f ca="1">SUM(G45:G57)</f>
        <v>0</v>
      </c>
      <c r="H59" s="435">
        <f ca="1">SUM(H45:H58)-H51</f>
        <v>0</v>
      </c>
      <c r="I59" s="435">
        <f ca="1">SUM(I45:I57)-I51</f>
        <v>0</v>
      </c>
    </row>
    <row r="60" spans="1:9" s="434" customFormat="1" ht="15">
      <c r="A60" s="421">
        <f t="shared" si="0"/>
        <v>60</v>
      </c>
      <c r="B60" s="1718"/>
      <c r="C60" s="1716" t="s">
        <v>207</v>
      </c>
      <c r="D60" s="1687"/>
      <c r="E60" s="1687"/>
      <c r="F60" s="1688"/>
      <c r="G60" s="436"/>
      <c r="H60" s="436"/>
      <c r="I60" s="436"/>
    </row>
    <row r="61" spans="1:9" s="434" customFormat="1" ht="15.95" customHeight="1">
      <c r="A61" s="421">
        <f t="shared" si="0"/>
        <v>61</v>
      </c>
      <c r="B61" s="1718"/>
      <c r="C61" s="1710"/>
      <c r="D61" s="1693" t="s">
        <v>675</v>
      </c>
      <c r="E61" s="1700"/>
      <c r="F61" s="1700"/>
      <c r="G61" s="429">
        <f ca="1">+'ERI - Renta Liquida'!H125</f>
        <v>0</v>
      </c>
      <c r="H61" s="429">
        <f ca="1">+'ERI - Renta Liquida'!L125</f>
        <v>0</v>
      </c>
      <c r="I61" s="429">
        <f ca="1">+G61-H61</f>
        <v>0</v>
      </c>
    </row>
    <row r="62" spans="1:9" s="434" customFormat="1" ht="15.95" customHeight="1">
      <c r="A62" s="421">
        <f t="shared" si="0"/>
        <v>62</v>
      </c>
      <c r="B62" s="1718"/>
      <c r="C62" s="1711"/>
      <c r="D62" s="1693" t="s">
        <v>553</v>
      </c>
      <c r="E62" s="1700"/>
      <c r="F62" s="1700"/>
      <c r="G62" s="429">
        <f ca="1">+'ERI - Renta Liquida'!H142</f>
        <v>0</v>
      </c>
      <c r="H62" s="429">
        <f ca="1">+'ERI - Renta Liquida'!L142</f>
        <v>0</v>
      </c>
      <c r="I62" s="429">
        <f t="shared" ref="I62:I84" ca="1" si="4">+G62-H62</f>
        <v>0</v>
      </c>
    </row>
    <row r="63" spans="1:9" s="434" customFormat="1" ht="15.95" customHeight="1">
      <c r="A63" s="421">
        <f t="shared" si="0"/>
        <v>63</v>
      </c>
      <c r="B63" s="1718"/>
      <c r="C63" s="1711"/>
      <c r="D63" s="1693" t="s">
        <v>41</v>
      </c>
      <c r="E63" s="1700"/>
      <c r="F63" s="1700"/>
      <c r="G63" s="429">
        <f ca="1">+'ERI - Renta Liquida'!H147</f>
        <v>0</v>
      </c>
      <c r="H63" s="429">
        <f ca="1">+'ERI - Renta Liquida'!L147</f>
        <v>0</v>
      </c>
      <c r="I63" s="429">
        <f t="shared" ref="I63" ca="1" si="5">+G63-H63</f>
        <v>0</v>
      </c>
    </row>
    <row r="64" spans="1:9" s="434" customFormat="1" ht="15">
      <c r="A64" s="421">
        <f t="shared" si="0"/>
        <v>64</v>
      </c>
      <c r="B64" s="1718"/>
      <c r="C64" s="1711"/>
      <c r="D64" s="1693" t="s">
        <v>107</v>
      </c>
      <c r="E64" s="1700"/>
      <c r="F64" s="1700"/>
      <c r="G64" s="429">
        <f ca="1">+'ERI - Renta Liquida'!H172</f>
        <v>0</v>
      </c>
      <c r="H64" s="429">
        <f ca="1">+'ERI - Renta Liquida'!L172</f>
        <v>0</v>
      </c>
      <c r="I64" s="429">
        <f t="shared" ca="1" si="4"/>
        <v>0</v>
      </c>
    </row>
    <row r="65" spans="1:9" s="434" customFormat="1" ht="15">
      <c r="A65" s="421">
        <f t="shared" si="0"/>
        <v>65</v>
      </c>
      <c r="B65" s="1718"/>
      <c r="C65" s="1711"/>
      <c r="D65" s="1551" t="s">
        <v>994</v>
      </c>
      <c r="E65" s="1715"/>
      <c r="F65" s="1715"/>
      <c r="G65" s="429"/>
      <c r="H65" s="429"/>
      <c r="I65" s="429"/>
    </row>
    <row r="66" spans="1:9" s="434" customFormat="1" ht="15">
      <c r="A66" s="421">
        <f t="shared" si="0"/>
        <v>66</v>
      </c>
      <c r="B66" s="1718"/>
      <c r="C66" s="1712"/>
      <c r="D66" s="1694" t="s">
        <v>685</v>
      </c>
      <c r="E66" s="1695"/>
      <c r="F66" s="1695"/>
      <c r="G66" s="435">
        <f ca="1">SUM(G61:G65)</f>
        <v>0</v>
      </c>
      <c r="H66" s="435">
        <f ca="1">SUM(H61:H65)</f>
        <v>0</v>
      </c>
      <c r="I66" s="435">
        <f t="shared" ca="1" si="4"/>
        <v>0</v>
      </c>
    </row>
    <row r="67" spans="1:9" s="434" customFormat="1" ht="15">
      <c r="A67" s="421">
        <f t="shared" si="0"/>
        <v>67</v>
      </c>
      <c r="B67" s="1718"/>
      <c r="C67" s="1692" t="s">
        <v>686</v>
      </c>
      <c r="D67" s="1687"/>
      <c r="E67" s="1687"/>
      <c r="F67" s="1688"/>
      <c r="G67" s="428"/>
      <c r="H67" s="428"/>
      <c r="I67" s="428"/>
    </row>
    <row r="68" spans="1:9" s="434" customFormat="1" ht="15">
      <c r="A68" s="421">
        <f t="shared" si="0"/>
        <v>68</v>
      </c>
      <c r="B68" s="1718"/>
      <c r="C68" s="1710"/>
      <c r="D68" s="1692" t="s">
        <v>718</v>
      </c>
      <c r="E68" s="1687"/>
      <c r="F68" s="1688"/>
      <c r="G68" s="428"/>
      <c r="H68" s="428"/>
      <c r="I68" s="428"/>
    </row>
    <row r="69" spans="1:9" s="434" customFormat="1" ht="15">
      <c r="A69" s="421">
        <f t="shared" si="0"/>
        <v>69</v>
      </c>
      <c r="B69" s="1718"/>
      <c r="C69" s="1711"/>
      <c r="D69" s="1710"/>
      <c r="E69" s="1693" t="s">
        <v>553</v>
      </c>
      <c r="F69" s="1700"/>
      <c r="G69" s="429">
        <f ca="1">+'ERI - Renta Liquida'!H189</f>
        <v>0</v>
      </c>
      <c r="H69" s="429">
        <f ca="1">+'ERI - Renta Liquida'!L189</f>
        <v>0</v>
      </c>
      <c r="I69" s="429">
        <f t="shared" ca="1" si="4"/>
        <v>0</v>
      </c>
    </row>
    <row r="70" spans="1:9" s="434" customFormat="1" ht="15">
      <c r="A70" s="421">
        <f t="shared" si="0"/>
        <v>70</v>
      </c>
      <c r="B70" s="1718"/>
      <c r="C70" s="1711"/>
      <c r="D70" s="1711"/>
      <c r="E70" s="1693" t="s">
        <v>556</v>
      </c>
      <c r="F70" s="1700"/>
      <c r="G70" s="429">
        <f ca="1">+'ERI - Renta Liquida'!H194</f>
        <v>0</v>
      </c>
      <c r="H70" s="429">
        <f ca="1">+'ERI - Renta Liquida'!L194</f>
        <v>0</v>
      </c>
      <c r="I70" s="429">
        <f t="shared" ca="1" si="4"/>
        <v>0</v>
      </c>
    </row>
    <row r="71" spans="1:9" s="434" customFormat="1" ht="15">
      <c r="A71" s="421">
        <f t="shared" si="0"/>
        <v>71</v>
      </c>
      <c r="B71" s="1718"/>
      <c r="C71" s="1711"/>
      <c r="D71" s="1711"/>
      <c r="E71" s="1693" t="s">
        <v>41</v>
      </c>
      <c r="F71" s="1700"/>
      <c r="G71" s="429">
        <f ca="1">+'ERI - Renta Liquida'!H215</f>
        <v>0</v>
      </c>
      <c r="H71" s="429">
        <f ca="1">+'ERI - Renta Liquida'!L215</f>
        <v>0</v>
      </c>
      <c r="I71" s="429">
        <f t="shared" ca="1" si="4"/>
        <v>0</v>
      </c>
    </row>
    <row r="72" spans="1:9" s="434" customFormat="1" ht="15">
      <c r="A72" s="421">
        <f t="shared" si="0"/>
        <v>72</v>
      </c>
      <c r="B72" s="1718"/>
      <c r="C72" s="1711"/>
      <c r="D72" s="1711"/>
      <c r="E72" s="1713" t="s">
        <v>687</v>
      </c>
      <c r="F72" s="1714"/>
      <c r="G72" s="429">
        <f ca="1">SUM(G69:G71)</f>
        <v>0</v>
      </c>
      <c r="H72" s="429">
        <f t="shared" ref="H72:I72" ca="1" si="6">SUM(H69:H71)</f>
        <v>0</v>
      </c>
      <c r="I72" s="429">
        <f t="shared" ca="1" si="6"/>
        <v>0</v>
      </c>
    </row>
    <row r="73" spans="1:9" s="434" customFormat="1" ht="15">
      <c r="A73" s="421">
        <f t="shared" si="0"/>
        <v>73</v>
      </c>
      <c r="B73" s="1718"/>
      <c r="C73" s="1711"/>
      <c r="D73" s="1692" t="s">
        <v>719</v>
      </c>
      <c r="E73" s="1687"/>
      <c r="F73" s="1688"/>
      <c r="G73" s="428"/>
      <c r="H73" s="428"/>
      <c r="I73" s="428"/>
    </row>
    <row r="74" spans="1:9" s="434" customFormat="1" ht="15">
      <c r="A74" s="421">
        <f t="shared" si="0"/>
        <v>74</v>
      </c>
      <c r="B74" s="1718"/>
      <c r="C74" s="1711"/>
      <c r="D74" s="1710"/>
      <c r="E74" s="1693" t="s">
        <v>553</v>
      </c>
      <c r="F74" s="1700"/>
      <c r="G74" s="429">
        <f ca="1">+'ERI - Renta Liquida'!H241</f>
        <v>0</v>
      </c>
      <c r="H74" s="429">
        <f ca="1">+'ERI - Renta Liquida'!L241</f>
        <v>0</v>
      </c>
      <c r="I74" s="429">
        <f t="shared" ca="1" si="4"/>
        <v>0</v>
      </c>
    </row>
    <row r="75" spans="1:9" s="434" customFormat="1" ht="15">
      <c r="A75" s="421">
        <f t="shared" ref="A75:A87" si="7">A74+1</f>
        <v>75</v>
      </c>
      <c r="B75" s="1718"/>
      <c r="C75" s="1711"/>
      <c r="D75" s="1711"/>
      <c r="E75" s="1693" t="s">
        <v>557</v>
      </c>
      <c r="F75" s="1700"/>
      <c r="G75" s="429">
        <f ca="1">+'ERI - Renta Liquida'!H246</f>
        <v>0</v>
      </c>
      <c r="H75" s="429">
        <f ca="1">+'ERI - Renta Liquida'!L246</f>
        <v>0</v>
      </c>
      <c r="I75" s="429">
        <f t="shared" ca="1" si="4"/>
        <v>0</v>
      </c>
    </row>
    <row r="76" spans="1:9" s="434" customFormat="1" ht="15">
      <c r="A76" s="421">
        <f t="shared" si="7"/>
        <v>76</v>
      </c>
      <c r="B76" s="1718"/>
      <c r="C76" s="1711"/>
      <c r="D76" s="1711"/>
      <c r="E76" s="1693" t="s">
        <v>41</v>
      </c>
      <c r="F76" s="1700"/>
      <c r="G76" s="429">
        <f ca="1">+'ERI - Renta Liquida'!H270</f>
        <v>0</v>
      </c>
      <c r="H76" s="429">
        <f ca="1">+'ERI - Renta Liquida'!L270</f>
        <v>0</v>
      </c>
      <c r="I76" s="429">
        <f t="shared" ca="1" si="4"/>
        <v>0</v>
      </c>
    </row>
    <row r="77" spans="1:9" s="434" customFormat="1" ht="15">
      <c r="A77" s="421">
        <f t="shared" si="7"/>
        <v>77</v>
      </c>
      <c r="B77" s="1718"/>
      <c r="C77" s="1711"/>
      <c r="D77" s="1712"/>
      <c r="E77" s="1694" t="s">
        <v>688</v>
      </c>
      <c r="F77" s="1695"/>
      <c r="G77" s="435">
        <f ca="1">SUM(G74:G76)</f>
        <v>0</v>
      </c>
      <c r="H77" s="435">
        <f ca="1">SUM(H74:H76)</f>
        <v>0</v>
      </c>
      <c r="I77" s="435">
        <f t="shared" ca="1" si="4"/>
        <v>0</v>
      </c>
    </row>
    <row r="78" spans="1:9" s="434" customFormat="1" ht="15">
      <c r="A78" s="421">
        <f t="shared" si="7"/>
        <v>78</v>
      </c>
      <c r="B78" s="1718"/>
      <c r="C78" s="1711"/>
      <c r="D78" s="1693" t="s">
        <v>676</v>
      </c>
      <c r="E78" s="1700"/>
      <c r="F78" s="1700"/>
      <c r="G78" s="429">
        <f ca="1">+'ERI - Renta Liquida'!H295</f>
        <v>0</v>
      </c>
      <c r="H78" s="429">
        <f ca="1">+'ERI - Renta Liquida'!L295</f>
        <v>0</v>
      </c>
      <c r="I78" s="429">
        <f t="shared" ca="1" si="4"/>
        <v>0</v>
      </c>
    </row>
    <row r="79" spans="1:9" s="434" customFormat="1" ht="30.75" customHeight="1">
      <c r="A79" s="421">
        <f t="shared" si="7"/>
        <v>79</v>
      </c>
      <c r="B79" s="1718"/>
      <c r="C79" s="1711"/>
      <c r="D79" s="1693" t="s">
        <v>630</v>
      </c>
      <c r="E79" s="1700"/>
      <c r="F79" s="1700"/>
      <c r="G79" s="429">
        <f ca="1">+'ERI - Renta Liquida'!H307</f>
        <v>0</v>
      </c>
      <c r="H79" s="429">
        <f ca="1">+'ERI - Renta Liquida'!L307</f>
        <v>0</v>
      </c>
      <c r="I79" s="429">
        <f t="shared" ca="1" si="4"/>
        <v>0</v>
      </c>
    </row>
    <row r="80" spans="1:9" s="434" customFormat="1" ht="15">
      <c r="A80" s="421">
        <f t="shared" si="7"/>
        <v>80</v>
      </c>
      <c r="B80" s="1718"/>
      <c r="C80" s="1711"/>
      <c r="D80" s="1693" t="s">
        <v>112</v>
      </c>
      <c r="E80" s="1700"/>
      <c r="F80" s="1700"/>
      <c r="G80" s="429">
        <f ca="1">+'ERI - Renta Liquida'!H310</f>
        <v>0</v>
      </c>
      <c r="H80" s="429">
        <f ca="1">+'ERI - Renta Liquida'!L310</f>
        <v>0</v>
      </c>
      <c r="I80" s="429">
        <f t="shared" ca="1" si="4"/>
        <v>0</v>
      </c>
    </row>
    <row r="81" spans="1:9" s="434" customFormat="1" ht="15">
      <c r="A81" s="421">
        <f t="shared" si="7"/>
        <v>81</v>
      </c>
      <c r="B81" s="1718"/>
      <c r="C81" s="1711"/>
      <c r="D81" s="1693" t="s">
        <v>439</v>
      </c>
      <c r="E81" s="1700"/>
      <c r="F81" s="1700"/>
      <c r="G81" s="429">
        <f ca="1">+'ERI - Renta Liquida'!H316</f>
        <v>0</v>
      </c>
      <c r="H81" s="429">
        <f ca="1">+'ERI - Renta Liquida'!L316</f>
        <v>0</v>
      </c>
      <c r="I81" s="429">
        <f t="shared" ca="1" si="4"/>
        <v>0</v>
      </c>
    </row>
    <row r="82" spans="1:9" s="434" customFormat="1" ht="36.75" customHeight="1">
      <c r="A82" s="421">
        <f t="shared" si="7"/>
        <v>82</v>
      </c>
      <c r="B82" s="1718"/>
      <c r="C82" s="1711"/>
      <c r="D82" s="1693" t="s">
        <v>114</v>
      </c>
      <c r="E82" s="1700"/>
      <c r="F82" s="1700"/>
      <c r="G82" s="429">
        <f ca="1">+'ERI - Renta Liquida'!H326</f>
        <v>0</v>
      </c>
      <c r="H82" s="429">
        <f ca="1">+'ERI - Renta Liquida'!L326</f>
        <v>0</v>
      </c>
      <c r="I82" s="429">
        <f t="shared" ca="1" si="4"/>
        <v>0</v>
      </c>
    </row>
    <row r="83" spans="1:9" s="434" customFormat="1" ht="15">
      <c r="A83" s="421">
        <f t="shared" si="7"/>
        <v>83</v>
      </c>
      <c r="B83" s="1718"/>
      <c r="C83" s="1711"/>
      <c r="D83" s="1693" t="s">
        <v>40</v>
      </c>
      <c r="E83" s="1700"/>
      <c r="F83" s="1700"/>
      <c r="G83" s="429">
        <f ca="1">+'ERI - Renta Liquida'!H334</f>
        <v>0</v>
      </c>
      <c r="H83" s="429">
        <f ca="1">+'ERI - Renta Liquida'!L334</f>
        <v>0</v>
      </c>
      <c r="I83" s="429">
        <f t="shared" ca="1" si="4"/>
        <v>0</v>
      </c>
    </row>
    <row r="84" spans="1:9" s="434" customFormat="1" ht="15">
      <c r="A84" s="421">
        <f t="shared" si="7"/>
        <v>84</v>
      </c>
      <c r="B84" s="1718"/>
      <c r="C84" s="1711"/>
      <c r="D84" s="1693" t="s">
        <v>136</v>
      </c>
      <c r="E84" s="1700"/>
      <c r="F84" s="1700"/>
      <c r="G84" s="429">
        <f>+'ERI - Renta Liquida'!H340</f>
        <v>0</v>
      </c>
      <c r="H84" s="429">
        <f>+'ERI - Renta Liquida'!L340</f>
        <v>0</v>
      </c>
      <c r="I84" s="429">
        <f t="shared" si="4"/>
        <v>0</v>
      </c>
    </row>
    <row r="85" spans="1:9" s="434" customFormat="1" ht="30" customHeight="1">
      <c r="A85" s="421">
        <f t="shared" si="7"/>
        <v>85</v>
      </c>
      <c r="B85" s="1719"/>
      <c r="C85" s="1721"/>
      <c r="D85" s="1684" t="s">
        <v>995</v>
      </c>
      <c r="E85" s="1685"/>
      <c r="F85" s="1685"/>
      <c r="G85" s="652"/>
      <c r="H85" s="652"/>
      <c r="I85" s="652"/>
    </row>
    <row r="86" spans="1:9" s="434" customFormat="1" ht="15">
      <c r="A86" s="421">
        <f t="shared" si="7"/>
        <v>86</v>
      </c>
      <c r="B86" s="1718"/>
      <c r="C86" s="1712"/>
      <c r="D86" s="1694" t="s">
        <v>689</v>
      </c>
      <c r="E86" s="1695"/>
      <c r="F86" s="1695"/>
      <c r="G86" s="435">
        <f ca="1">G72+G77+G78+G79+G80+G81+G82+G83+G84</f>
        <v>0</v>
      </c>
      <c r="H86" s="435">
        <f ca="1">H72+H77+H78+H79+H80+H81+H82+H83+H84</f>
        <v>0</v>
      </c>
      <c r="I86" s="435">
        <f ca="1">I72+I77+I78+I79+I80+I81+I82+I83+I84</f>
        <v>0</v>
      </c>
    </row>
    <row r="87" spans="1:9" s="434" customFormat="1" ht="15">
      <c r="A87" s="421">
        <f t="shared" si="7"/>
        <v>87</v>
      </c>
      <c r="B87" s="1720"/>
      <c r="C87" s="1722" t="s">
        <v>690</v>
      </c>
      <c r="D87" s="1723"/>
      <c r="E87" s="1723"/>
      <c r="F87" s="1723"/>
      <c r="G87" s="437">
        <f ca="1">G59-G66-G86</f>
        <v>0</v>
      </c>
      <c r="H87" s="437">
        <f ca="1">H59-H66-H86</f>
        <v>0</v>
      </c>
      <c r="I87" s="437">
        <f ca="1">I59-I66-I86</f>
        <v>0</v>
      </c>
    </row>
    <row r="88" spans="1:9" s="434" customFormat="1" ht="15">
      <c r="B88" s="438"/>
      <c r="C88" s="438"/>
      <c r="D88" s="438"/>
      <c r="E88" s="438"/>
      <c r="F88" s="438"/>
      <c r="G88" s="438"/>
      <c r="H88" s="438"/>
      <c r="I88" s="438"/>
    </row>
    <row r="89" spans="1:9" s="434" customFormat="1" ht="15" hidden="1">
      <c r="A89" s="438"/>
      <c r="B89" s="438"/>
      <c r="C89" s="438"/>
      <c r="D89" s="438"/>
      <c r="E89" s="438"/>
      <c r="F89" s="713"/>
      <c r="G89" s="710"/>
      <c r="H89" s="438"/>
      <c r="I89" s="438"/>
    </row>
    <row r="90" spans="1:9" s="434" customFormat="1" ht="15" hidden="1">
      <c r="A90" s="438"/>
      <c r="B90" s="438"/>
      <c r="C90" s="438"/>
      <c r="D90" s="438"/>
      <c r="E90" s="438"/>
      <c r="F90" s="438"/>
      <c r="G90" s="438"/>
      <c r="H90" s="438"/>
      <c r="I90" s="438"/>
    </row>
    <row r="91" spans="1:9" s="434" customFormat="1" ht="15" hidden="1">
      <c r="A91" s="438"/>
      <c r="B91" s="438"/>
      <c r="C91" s="438"/>
      <c r="D91" s="438"/>
      <c r="E91" s="438"/>
      <c r="F91" s="438"/>
      <c r="G91" s="438"/>
      <c r="H91" s="438"/>
      <c r="I91" s="438"/>
    </row>
    <row r="92" spans="1:9" s="434" customFormat="1" ht="15" hidden="1">
      <c r="A92" s="438"/>
      <c r="B92" s="438"/>
      <c r="C92" s="438"/>
      <c r="D92" s="438"/>
      <c r="E92" s="438"/>
      <c r="F92" s="438"/>
      <c r="G92" s="438"/>
      <c r="H92" s="438"/>
      <c r="I92" s="438"/>
    </row>
    <row r="93" spans="1:9" s="434" customFormat="1" ht="15" hidden="1">
      <c r="A93" s="438"/>
      <c r="B93" s="438"/>
      <c r="C93" s="438"/>
      <c r="D93" s="438"/>
      <c r="E93" s="438"/>
      <c r="F93" s="438"/>
      <c r="G93" s="438"/>
      <c r="H93" s="438"/>
      <c r="I93" s="438"/>
    </row>
    <row r="94" spans="1:9" s="434" customFormat="1" ht="15" hidden="1">
      <c r="A94" s="438"/>
      <c r="B94" s="438"/>
      <c r="C94" s="438"/>
      <c r="D94" s="438"/>
      <c r="E94" s="438"/>
      <c r="F94" s="438"/>
      <c r="G94" s="438"/>
      <c r="H94" s="438"/>
      <c r="I94" s="438"/>
    </row>
    <row r="95" spans="1:9" s="434" customFormat="1" ht="15" hidden="1">
      <c r="A95" s="438"/>
      <c r="B95" s="438"/>
      <c r="C95" s="438"/>
      <c r="D95" s="438"/>
      <c r="E95" s="438"/>
      <c r="F95" s="438"/>
      <c r="G95" s="438"/>
      <c r="H95" s="438"/>
      <c r="I95" s="438"/>
    </row>
    <row r="96" spans="1:9" s="434" customFormat="1" ht="15" hidden="1">
      <c r="A96" s="438"/>
      <c r="B96" s="438"/>
      <c r="C96" s="438"/>
      <c r="D96" s="438"/>
      <c r="E96" s="438"/>
      <c r="F96" s="438"/>
      <c r="G96" s="438"/>
      <c r="H96" s="438"/>
      <c r="I96" s="438"/>
    </row>
    <row r="97" spans="1:9" s="434" customFormat="1" ht="15" hidden="1">
      <c r="A97" s="438"/>
      <c r="B97" s="438"/>
      <c r="C97" s="438"/>
      <c r="D97" s="438"/>
      <c r="E97" s="438"/>
      <c r="F97" s="438"/>
      <c r="G97" s="438"/>
      <c r="H97" s="438"/>
      <c r="I97" s="438"/>
    </row>
    <row r="98" spans="1:9" s="434" customFormat="1" ht="15" hidden="1">
      <c r="A98" s="438"/>
      <c r="B98" s="438"/>
      <c r="C98" s="438"/>
      <c r="D98" s="438"/>
      <c r="E98" s="438"/>
      <c r="F98" s="438"/>
      <c r="G98" s="438"/>
      <c r="H98" s="438"/>
      <c r="I98" s="438"/>
    </row>
    <row r="99" spans="1:9" s="434" customFormat="1" hidden="1"/>
    <row r="100" spans="1:9" s="434" customFormat="1" hidden="1"/>
    <row r="101" spans="1:9" s="434" customFormat="1" hidden="1"/>
    <row r="102" spans="1:9" s="434" customFormat="1" hidden="1"/>
    <row r="103" spans="1:9" s="434" customFormat="1" hidden="1"/>
    <row r="104" spans="1:9" s="434" customFormat="1" hidden="1"/>
    <row r="105" spans="1:9" s="434" customFormat="1" hidden="1"/>
    <row r="106" spans="1:9" s="434" customFormat="1" hidden="1"/>
  </sheetData>
  <mergeCells count="91">
    <mergeCell ref="B8:F8"/>
    <mergeCell ref="C11:C24"/>
    <mergeCell ref="D11:F11"/>
    <mergeCell ref="D22:F22"/>
    <mergeCell ref="D12:F12"/>
    <mergeCell ref="D13:F13"/>
    <mergeCell ref="D14:F14"/>
    <mergeCell ref="D15:F15"/>
    <mergeCell ref="D16:F16"/>
    <mergeCell ref="D17:F17"/>
    <mergeCell ref="D18:F18"/>
    <mergeCell ref="D19:F19"/>
    <mergeCell ref="D20:F20"/>
    <mergeCell ref="B9:F9"/>
    <mergeCell ref="B10:B42"/>
    <mergeCell ref="C37:C42"/>
    <mergeCell ref="D42:F42"/>
    <mergeCell ref="D46:F46"/>
    <mergeCell ref="D58:F58"/>
    <mergeCell ref="D31:F31"/>
    <mergeCell ref="D32:F32"/>
    <mergeCell ref="D33:F33"/>
    <mergeCell ref="D34:F34"/>
    <mergeCell ref="D37:F37"/>
    <mergeCell ref="D38:F38"/>
    <mergeCell ref="D39:F39"/>
    <mergeCell ref="D40:F40"/>
    <mergeCell ref="D41:F41"/>
    <mergeCell ref="E76:F76"/>
    <mergeCell ref="D63:F63"/>
    <mergeCell ref="C67:F67"/>
    <mergeCell ref="D59:F59"/>
    <mergeCell ref="C45:C59"/>
    <mergeCell ref="D61:F61"/>
    <mergeCell ref="D62:F62"/>
    <mergeCell ref="D53:F53"/>
    <mergeCell ref="D54:F54"/>
    <mergeCell ref="D55:F55"/>
    <mergeCell ref="D56:F56"/>
    <mergeCell ref="D57:F57"/>
    <mergeCell ref="D49:F49"/>
    <mergeCell ref="D50:F50"/>
    <mergeCell ref="D51:F51"/>
    <mergeCell ref="B44:B87"/>
    <mergeCell ref="C68:C86"/>
    <mergeCell ref="C87:F87"/>
    <mergeCell ref="D80:F80"/>
    <mergeCell ref="D81:F81"/>
    <mergeCell ref="D82:F82"/>
    <mergeCell ref="D83:F83"/>
    <mergeCell ref="D84:F84"/>
    <mergeCell ref="E74:F74"/>
    <mergeCell ref="E75:F75"/>
    <mergeCell ref="E77:F77"/>
    <mergeCell ref="D78:F78"/>
    <mergeCell ref="D79:F79"/>
    <mergeCell ref="E69:F69"/>
    <mergeCell ref="E70:F70"/>
    <mergeCell ref="E71:F71"/>
    <mergeCell ref="F1:I6"/>
    <mergeCell ref="D86:F86"/>
    <mergeCell ref="D69:D72"/>
    <mergeCell ref="D74:D77"/>
    <mergeCell ref="E72:F72"/>
    <mergeCell ref="D68:F68"/>
    <mergeCell ref="D73:F73"/>
    <mergeCell ref="D64:F64"/>
    <mergeCell ref="D65:F65"/>
    <mergeCell ref="D66:F66"/>
    <mergeCell ref="D52:F52"/>
    <mergeCell ref="C60:F60"/>
    <mergeCell ref="D45:F45"/>
    <mergeCell ref="D47:F47"/>
    <mergeCell ref="D48:F48"/>
    <mergeCell ref="C61:C66"/>
    <mergeCell ref="D85:F85"/>
    <mergeCell ref="B43:F43"/>
    <mergeCell ref="C10:F10"/>
    <mergeCell ref="C25:F25"/>
    <mergeCell ref="C36:F36"/>
    <mergeCell ref="C44:F44"/>
    <mergeCell ref="D21:F21"/>
    <mergeCell ref="D35:F35"/>
    <mergeCell ref="D23:F23"/>
    <mergeCell ref="D24:F24"/>
    <mergeCell ref="C26:C35"/>
    <mergeCell ref="D26:F26"/>
    <mergeCell ref="D27:F27"/>
    <mergeCell ref="D28:F28"/>
    <mergeCell ref="D29:F29"/>
    <mergeCell ref="D30:F30"/>
  </mergeCells>
  <pageMargins left="0.70866141732283472" right="0.70866141732283472" top="0.74803149606299213" bottom="0.74803149606299213" header="0.31496062992125984" footer="0.31496062992125984"/>
  <pageSetup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dimension ref="A1:K30"/>
  <sheetViews>
    <sheetView workbookViewId="0">
      <selection activeCell="E14" sqref="E14"/>
    </sheetView>
  </sheetViews>
  <sheetFormatPr baseColWidth="10" defaultRowHeight="15"/>
  <cols>
    <col min="1" max="1" width="22.85546875" customWidth="1"/>
    <col min="2" max="2" width="40" customWidth="1"/>
    <col min="3" max="3" width="32" customWidth="1"/>
    <col min="4" max="4" width="21.28515625" customWidth="1"/>
    <col min="5" max="5" width="18.42578125" customWidth="1"/>
    <col min="6" max="6" width="16.5703125" customWidth="1"/>
    <col min="7" max="7" width="20.7109375" customWidth="1"/>
    <col min="8" max="8" width="22.7109375" customWidth="1"/>
    <col min="10" max="10" width="22.28515625" customWidth="1"/>
    <col min="11" max="11" width="23.85546875" customWidth="1"/>
  </cols>
  <sheetData>
    <row r="1" spans="1:11">
      <c r="A1" s="15" t="s">
        <v>248</v>
      </c>
    </row>
    <row r="2" spans="1:11">
      <c r="A2" s="15"/>
    </row>
    <row r="3" spans="1:11">
      <c r="A3" t="s">
        <v>247</v>
      </c>
    </row>
    <row r="5" spans="1:11" ht="89.25" customHeight="1">
      <c r="A5" s="6" t="s">
        <v>181</v>
      </c>
      <c r="B5" s="6" t="s">
        <v>182</v>
      </c>
      <c r="C5" s="6" t="s">
        <v>84</v>
      </c>
      <c r="D5" s="6" t="s">
        <v>85</v>
      </c>
      <c r="E5" s="6" t="s">
        <v>86</v>
      </c>
      <c r="F5" s="6" t="s">
        <v>91</v>
      </c>
      <c r="G5" s="6" t="s">
        <v>87</v>
      </c>
      <c r="H5" s="6" t="s">
        <v>88</v>
      </c>
      <c r="I5" s="6" t="s">
        <v>90</v>
      </c>
      <c r="J5" s="6" t="s">
        <v>183</v>
      </c>
      <c r="K5" s="6" t="s">
        <v>184</v>
      </c>
    </row>
    <row r="7" spans="1:11" ht="15.75">
      <c r="A7" s="13" t="s">
        <v>243</v>
      </c>
      <c r="B7" s="1"/>
      <c r="C7" s="1"/>
      <c r="D7" s="1"/>
      <c r="E7" s="1"/>
      <c r="F7" s="1"/>
      <c r="G7" s="1"/>
      <c r="H7" s="1"/>
      <c r="I7" s="11"/>
      <c r="J7" s="1"/>
      <c r="K7" s="1"/>
    </row>
    <row r="8" spans="1:11" ht="15.75">
      <c r="A8" s="7" t="s">
        <v>151</v>
      </c>
      <c r="B8" s="7" t="s">
        <v>242</v>
      </c>
      <c r="C8" s="8">
        <v>100</v>
      </c>
      <c r="D8" s="8">
        <v>20</v>
      </c>
      <c r="E8" s="8">
        <v>80</v>
      </c>
      <c r="F8" s="12">
        <v>0.25</v>
      </c>
      <c r="G8" s="8">
        <v>20</v>
      </c>
      <c r="H8" s="8">
        <v>0</v>
      </c>
      <c r="I8" s="8">
        <v>20</v>
      </c>
      <c r="J8" s="8">
        <v>2016</v>
      </c>
      <c r="K8" s="8">
        <v>2019</v>
      </c>
    </row>
    <row r="10" spans="1:11" ht="15.75">
      <c r="A10" s="10" t="s">
        <v>124</v>
      </c>
      <c r="B10" s="1734" t="s">
        <v>79</v>
      </c>
      <c r="C10" s="1734"/>
      <c r="D10" s="2" t="s">
        <v>80</v>
      </c>
      <c r="E10" s="2" t="s">
        <v>81</v>
      </c>
    </row>
    <row r="11" spans="1:11" ht="45">
      <c r="B11" s="9" t="s">
        <v>64</v>
      </c>
      <c r="C11" s="9" t="s">
        <v>76</v>
      </c>
      <c r="D11">
        <v>20</v>
      </c>
    </row>
    <row r="13" spans="1:11" ht="15.75">
      <c r="A13" s="14" t="s">
        <v>244</v>
      </c>
      <c r="B13" s="7"/>
      <c r="C13" s="8"/>
      <c r="D13" s="8"/>
      <c r="E13" s="8"/>
      <c r="F13" s="8"/>
      <c r="G13" s="8"/>
      <c r="H13" s="8"/>
      <c r="I13" s="8"/>
      <c r="J13" s="8"/>
      <c r="K13" s="8"/>
    </row>
    <row r="14" spans="1:11" ht="15.75">
      <c r="A14" s="7" t="s">
        <v>151</v>
      </c>
      <c r="B14" s="7" t="s">
        <v>242</v>
      </c>
      <c r="C14" s="8">
        <v>250</v>
      </c>
      <c r="D14" s="8">
        <v>100</v>
      </c>
      <c r="E14" s="8">
        <v>150</v>
      </c>
      <c r="F14" s="12">
        <v>0.25</v>
      </c>
      <c r="G14" s="8">
        <v>37.5</v>
      </c>
      <c r="H14" s="8">
        <v>20</v>
      </c>
      <c r="I14" s="8">
        <v>17.5</v>
      </c>
      <c r="J14" s="8">
        <v>2017</v>
      </c>
      <c r="K14" s="8">
        <v>2019</v>
      </c>
    </row>
    <row r="16" spans="1:11" ht="15.75">
      <c r="A16" s="10" t="s">
        <v>124</v>
      </c>
      <c r="B16" s="1734" t="s">
        <v>79</v>
      </c>
      <c r="C16" s="1734"/>
      <c r="D16" s="2" t="s">
        <v>80</v>
      </c>
      <c r="E16" s="2" t="s">
        <v>81</v>
      </c>
    </row>
    <row r="17" spans="1:11" ht="45">
      <c r="B17" s="9" t="s">
        <v>64</v>
      </c>
      <c r="C17" s="9" t="s">
        <v>76</v>
      </c>
      <c r="D17">
        <v>17.5</v>
      </c>
    </row>
    <row r="19" spans="1:11" ht="15.75">
      <c r="A19" s="14" t="s">
        <v>245</v>
      </c>
      <c r="B19" s="7"/>
      <c r="C19" s="8"/>
      <c r="D19" s="8"/>
      <c r="E19" s="8"/>
      <c r="F19" s="8"/>
      <c r="G19" s="8"/>
      <c r="H19" s="8"/>
      <c r="I19" s="8"/>
      <c r="J19" s="8"/>
      <c r="K19" s="8"/>
    </row>
    <row r="20" spans="1:11" ht="15.75">
      <c r="A20" s="7" t="s">
        <v>151</v>
      </c>
      <c r="B20" s="7" t="s">
        <v>242</v>
      </c>
      <c r="C20" s="8">
        <v>220</v>
      </c>
      <c r="D20" s="8">
        <v>150</v>
      </c>
      <c r="E20" s="8">
        <v>70</v>
      </c>
      <c r="F20" s="12">
        <v>0.25</v>
      </c>
      <c r="G20" s="8">
        <f>E20*F20</f>
        <v>17.5</v>
      </c>
      <c r="H20" s="8">
        <v>37.5</v>
      </c>
      <c r="I20" s="8">
        <v>-20</v>
      </c>
      <c r="J20" s="8"/>
      <c r="K20" s="8"/>
    </row>
    <row r="22" spans="1:11" ht="15.75">
      <c r="A22" s="10" t="s">
        <v>124</v>
      </c>
      <c r="B22" s="1734" t="s">
        <v>79</v>
      </c>
      <c r="C22" s="1734"/>
      <c r="D22" s="2" t="s">
        <v>80</v>
      </c>
      <c r="E22" s="2" t="s">
        <v>81</v>
      </c>
    </row>
    <row r="23" spans="1:11" ht="45">
      <c r="B23" s="9" t="s">
        <v>64</v>
      </c>
      <c r="C23" s="9" t="s">
        <v>76</v>
      </c>
      <c r="E23">
        <v>20</v>
      </c>
    </row>
    <row r="25" spans="1:11" ht="15.75">
      <c r="A25" s="14" t="s">
        <v>246</v>
      </c>
      <c r="B25" s="7"/>
      <c r="C25" s="8"/>
      <c r="D25" s="8"/>
      <c r="E25" s="8"/>
      <c r="F25" s="8"/>
      <c r="G25" s="8"/>
      <c r="H25" s="8"/>
      <c r="I25" s="8"/>
      <c r="J25" s="8"/>
      <c r="K25" s="8"/>
    </row>
    <row r="26" spans="1:11" ht="15.75">
      <c r="A26" s="7" t="s">
        <v>151</v>
      </c>
      <c r="B26" s="7" t="s">
        <v>242</v>
      </c>
      <c r="C26" s="8">
        <v>0</v>
      </c>
      <c r="D26" s="8">
        <v>0</v>
      </c>
      <c r="E26" s="8">
        <v>0</v>
      </c>
      <c r="F26" s="12">
        <v>0.25</v>
      </c>
      <c r="G26" s="8">
        <v>0</v>
      </c>
      <c r="H26" s="8">
        <v>17.5</v>
      </c>
      <c r="I26" s="8">
        <v>-17.5</v>
      </c>
      <c r="J26" s="8">
        <v>2016</v>
      </c>
      <c r="K26" s="8">
        <v>2019</v>
      </c>
    </row>
    <row r="29" spans="1:11" ht="15.75">
      <c r="A29" s="10" t="s">
        <v>124</v>
      </c>
      <c r="B29" s="1734" t="s">
        <v>79</v>
      </c>
      <c r="C29" s="1734"/>
      <c r="D29" s="2" t="s">
        <v>80</v>
      </c>
      <c r="E29" s="2" t="s">
        <v>81</v>
      </c>
    </row>
    <row r="30" spans="1:11" ht="45">
      <c r="B30" s="9" t="s">
        <v>64</v>
      </c>
      <c r="C30" s="9" t="s">
        <v>76</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xr:uid="{00000000-0002-0000-0700-000000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EC3D-9FF2-4C62-B43A-A90042DB83E8}">
  <sheetPr codeName="Hoja1">
    <tabColor theme="5" tint="0.79998168889431442"/>
  </sheetPr>
  <dimension ref="A1:H196"/>
  <sheetViews>
    <sheetView workbookViewId="0">
      <selection activeCell="A2" sqref="A2:C2"/>
    </sheetView>
  </sheetViews>
  <sheetFormatPr baseColWidth="10" defaultRowHeight="15"/>
  <cols>
    <col min="1" max="1" width="11.42578125" style="471"/>
    <col min="2" max="2" width="35.7109375" bestFit="1" customWidth="1"/>
    <col min="3" max="3" width="17.7109375" style="468" customWidth="1"/>
    <col min="4" max="4" width="44.28515625" customWidth="1"/>
    <col min="7" max="7" width="15" customWidth="1"/>
    <col min="8" max="8" width="15.28515625" bestFit="1" customWidth="1"/>
  </cols>
  <sheetData>
    <row r="1" spans="1:5">
      <c r="A1" s="470" t="s">
        <v>837</v>
      </c>
      <c r="B1" s="463" t="s">
        <v>838</v>
      </c>
      <c r="C1" s="467" t="s">
        <v>397</v>
      </c>
      <c r="D1" s="463" t="s">
        <v>842</v>
      </c>
      <c r="E1" s="463" t="s">
        <v>850</v>
      </c>
    </row>
    <row r="2" spans="1:5">
      <c r="A2" s="811" t="s">
        <v>1029</v>
      </c>
      <c r="B2" s="812" t="s">
        <v>1171</v>
      </c>
      <c r="C2" s="813">
        <v>3000000</v>
      </c>
      <c r="D2" t="str">
        <f>+IFERROR(VLOOKUP(A2,RENGLON,3,FALSE),0)</f>
        <v xml:space="preserve">Costo  </v>
      </c>
      <c r="E2">
        <f>+IFERROR(VLOOKUP(A2,RENGLON,2,FALSE),0)</f>
        <v>87</v>
      </c>
    </row>
    <row r="3" spans="1:5">
      <c r="A3" s="783"/>
      <c r="B3" s="784"/>
      <c r="C3" s="785"/>
      <c r="D3">
        <f t="shared" ref="D3:D13" si="0">+IFERROR(VLOOKUP(A3,RENGLON,3,FALSE),0)</f>
        <v>0</v>
      </c>
      <c r="E3">
        <f t="shared" ref="E3:E13" si="1">+IFERROR(VLOOKUP(A3,RENGLON,2,FALSE),0)</f>
        <v>0</v>
      </c>
    </row>
    <row r="4" spans="1:5">
      <c r="A4" s="783"/>
      <c r="B4" s="784"/>
      <c r="C4" s="786"/>
      <c r="D4">
        <f t="shared" si="0"/>
        <v>0</v>
      </c>
      <c r="E4">
        <f t="shared" si="1"/>
        <v>0</v>
      </c>
    </row>
    <row r="5" spans="1:5">
      <c r="A5" s="783"/>
      <c r="B5" s="784"/>
      <c r="C5" s="786"/>
      <c r="D5">
        <f>+IFERROR(VLOOKUP(A5,RENGLON,3,FALSE),0)</f>
        <v>0</v>
      </c>
      <c r="E5">
        <f t="shared" si="1"/>
        <v>0</v>
      </c>
    </row>
    <row r="6" spans="1:5">
      <c r="A6" s="783"/>
      <c r="B6" s="784"/>
      <c r="C6" s="786"/>
      <c r="D6">
        <f t="shared" si="0"/>
        <v>0</v>
      </c>
      <c r="E6">
        <f t="shared" si="1"/>
        <v>0</v>
      </c>
    </row>
    <row r="7" spans="1:5">
      <c r="A7" s="783"/>
      <c r="B7" s="784"/>
      <c r="C7" s="786"/>
      <c r="D7">
        <f t="shared" si="0"/>
        <v>0</v>
      </c>
      <c r="E7">
        <f t="shared" si="1"/>
        <v>0</v>
      </c>
    </row>
    <row r="8" spans="1:5">
      <c r="A8" s="783"/>
      <c r="B8" s="784"/>
      <c r="C8" s="786"/>
      <c r="D8">
        <f>+IFERROR(VLOOKUP(A8,RENGLON,3,FALSE),0)</f>
        <v>0</v>
      </c>
      <c r="E8">
        <f t="shared" si="1"/>
        <v>0</v>
      </c>
    </row>
    <row r="9" spans="1:5">
      <c r="A9" s="783"/>
      <c r="B9" s="784"/>
      <c r="C9" s="786"/>
      <c r="D9">
        <f t="shared" si="0"/>
        <v>0</v>
      </c>
      <c r="E9">
        <f t="shared" si="1"/>
        <v>0</v>
      </c>
    </row>
    <row r="10" spans="1:5">
      <c r="A10" s="783"/>
      <c r="B10" s="784"/>
      <c r="C10" s="785"/>
      <c r="D10">
        <f t="shared" si="0"/>
        <v>0</v>
      </c>
      <c r="E10">
        <f t="shared" si="1"/>
        <v>0</v>
      </c>
    </row>
    <row r="11" spans="1:5">
      <c r="A11" s="783"/>
      <c r="B11" s="784"/>
      <c r="C11" s="786"/>
      <c r="D11">
        <f t="shared" si="0"/>
        <v>0</v>
      </c>
      <c r="E11">
        <f t="shared" si="1"/>
        <v>0</v>
      </c>
    </row>
    <row r="12" spans="1:5">
      <c r="A12" s="783"/>
      <c r="B12" s="784"/>
      <c r="C12" s="786"/>
      <c r="D12">
        <f t="shared" si="0"/>
        <v>0</v>
      </c>
      <c r="E12">
        <f t="shared" si="1"/>
        <v>0</v>
      </c>
    </row>
    <row r="13" spans="1:5">
      <c r="A13" s="783"/>
      <c r="B13" s="784"/>
      <c r="C13" s="786"/>
      <c r="D13">
        <f t="shared" si="0"/>
        <v>0</v>
      </c>
      <c r="E13">
        <f t="shared" si="1"/>
        <v>0</v>
      </c>
    </row>
    <row r="14" spans="1:5">
      <c r="A14" s="783"/>
      <c r="B14" s="784"/>
      <c r="C14" s="785"/>
      <c r="D14">
        <f t="shared" ref="D14:D77" si="2">+IFERROR(VLOOKUP(A14,RENGLON,3,FALSE),0)</f>
        <v>0</v>
      </c>
      <c r="E14">
        <f t="shared" ref="E14:E77" si="3">+IFERROR(VLOOKUP(A14,RENGLON,2,FALSE),0)</f>
        <v>0</v>
      </c>
    </row>
    <row r="15" spans="1:5">
      <c r="A15" s="783"/>
      <c r="B15" s="784"/>
      <c r="C15" s="786"/>
      <c r="D15">
        <f t="shared" si="2"/>
        <v>0</v>
      </c>
      <c r="E15">
        <f t="shared" si="3"/>
        <v>0</v>
      </c>
    </row>
    <row r="16" spans="1:5">
      <c r="A16" s="783"/>
      <c r="B16" s="784"/>
      <c r="C16" s="786"/>
      <c r="D16">
        <f t="shared" si="2"/>
        <v>0</v>
      </c>
      <c r="E16">
        <f t="shared" si="3"/>
        <v>0</v>
      </c>
    </row>
    <row r="17" spans="1:5">
      <c r="A17" s="783"/>
      <c r="B17" s="784"/>
      <c r="C17" s="786"/>
      <c r="D17">
        <f t="shared" si="2"/>
        <v>0</v>
      </c>
      <c r="E17">
        <f t="shared" si="3"/>
        <v>0</v>
      </c>
    </row>
    <row r="18" spans="1:5">
      <c r="A18" s="783"/>
      <c r="B18" s="784"/>
      <c r="C18" s="786"/>
      <c r="D18">
        <f t="shared" si="2"/>
        <v>0</v>
      </c>
      <c r="E18">
        <f t="shared" si="3"/>
        <v>0</v>
      </c>
    </row>
    <row r="19" spans="1:5">
      <c r="A19" s="783"/>
      <c r="B19" s="784"/>
      <c r="C19" s="786"/>
      <c r="D19">
        <f t="shared" si="2"/>
        <v>0</v>
      </c>
      <c r="E19">
        <f t="shared" si="3"/>
        <v>0</v>
      </c>
    </row>
    <row r="20" spans="1:5">
      <c r="A20" s="783"/>
      <c r="B20" s="784"/>
      <c r="C20" s="786"/>
      <c r="D20">
        <f t="shared" si="2"/>
        <v>0</v>
      </c>
      <c r="E20">
        <f t="shared" si="3"/>
        <v>0</v>
      </c>
    </row>
    <row r="21" spans="1:5">
      <c r="A21" s="783"/>
      <c r="B21" s="784"/>
      <c r="C21" s="786"/>
      <c r="D21">
        <f t="shared" si="2"/>
        <v>0</v>
      </c>
      <c r="E21">
        <f t="shared" si="3"/>
        <v>0</v>
      </c>
    </row>
    <row r="22" spans="1:5">
      <c r="A22" s="783"/>
      <c r="B22" s="784"/>
      <c r="C22" s="786"/>
      <c r="D22">
        <f t="shared" si="2"/>
        <v>0</v>
      </c>
      <c r="E22">
        <f t="shared" si="3"/>
        <v>0</v>
      </c>
    </row>
    <row r="23" spans="1:5">
      <c r="A23" s="783"/>
      <c r="B23" s="784"/>
      <c r="C23" s="786"/>
      <c r="D23">
        <f t="shared" si="2"/>
        <v>0</v>
      </c>
      <c r="E23">
        <f t="shared" si="3"/>
        <v>0</v>
      </c>
    </row>
    <row r="24" spans="1:5">
      <c r="A24" s="783"/>
      <c r="B24" s="784"/>
      <c r="C24" s="786"/>
      <c r="D24">
        <f t="shared" si="2"/>
        <v>0</v>
      </c>
      <c r="E24">
        <f t="shared" si="3"/>
        <v>0</v>
      </c>
    </row>
    <row r="25" spans="1:5">
      <c r="A25" s="783"/>
      <c r="B25" s="784"/>
      <c r="C25" s="786"/>
      <c r="D25">
        <f t="shared" si="2"/>
        <v>0</v>
      </c>
      <c r="E25">
        <f t="shared" si="3"/>
        <v>0</v>
      </c>
    </row>
    <row r="26" spans="1:5">
      <c r="A26" s="783"/>
      <c r="B26" s="784"/>
      <c r="C26" s="786"/>
      <c r="D26">
        <f t="shared" si="2"/>
        <v>0</v>
      </c>
      <c r="E26">
        <f t="shared" si="3"/>
        <v>0</v>
      </c>
    </row>
    <row r="27" spans="1:5">
      <c r="A27" s="783"/>
      <c r="B27" s="784"/>
      <c r="C27" s="786"/>
      <c r="D27">
        <f t="shared" si="2"/>
        <v>0</v>
      </c>
      <c r="E27">
        <f t="shared" si="3"/>
        <v>0</v>
      </c>
    </row>
    <row r="28" spans="1:5">
      <c r="A28" s="783"/>
      <c r="B28" s="784"/>
      <c r="C28" s="786"/>
      <c r="D28">
        <f t="shared" si="2"/>
        <v>0</v>
      </c>
      <c r="E28">
        <f t="shared" si="3"/>
        <v>0</v>
      </c>
    </row>
    <row r="29" spans="1:5">
      <c r="A29" s="783"/>
      <c r="B29" s="784"/>
      <c r="C29" s="786"/>
      <c r="D29">
        <f t="shared" si="2"/>
        <v>0</v>
      </c>
      <c r="E29">
        <f t="shared" si="3"/>
        <v>0</v>
      </c>
    </row>
    <row r="30" spans="1:5">
      <c r="A30" s="783"/>
      <c r="B30" s="784"/>
      <c r="C30" s="786"/>
      <c r="D30">
        <f t="shared" si="2"/>
        <v>0</v>
      </c>
      <c r="E30">
        <f t="shared" si="3"/>
        <v>0</v>
      </c>
    </row>
    <row r="31" spans="1:5">
      <c r="A31" s="783"/>
      <c r="B31" s="784"/>
      <c r="C31" s="786"/>
      <c r="D31">
        <f t="shared" si="2"/>
        <v>0</v>
      </c>
      <c r="E31">
        <f t="shared" si="3"/>
        <v>0</v>
      </c>
    </row>
    <row r="32" spans="1:5">
      <c r="A32" s="783"/>
      <c r="B32" s="784"/>
      <c r="C32" s="786"/>
      <c r="D32">
        <f t="shared" si="2"/>
        <v>0</v>
      </c>
      <c r="E32">
        <f t="shared" si="3"/>
        <v>0</v>
      </c>
    </row>
    <row r="33" spans="1:5">
      <c r="A33" s="783"/>
      <c r="B33" s="784"/>
      <c r="C33" s="786"/>
      <c r="D33">
        <f t="shared" si="2"/>
        <v>0</v>
      </c>
      <c r="E33">
        <f t="shared" si="3"/>
        <v>0</v>
      </c>
    </row>
    <row r="34" spans="1:5">
      <c r="A34" s="783"/>
      <c r="B34" s="784"/>
      <c r="C34" s="786"/>
      <c r="D34">
        <f t="shared" si="2"/>
        <v>0</v>
      </c>
      <c r="E34">
        <f t="shared" si="3"/>
        <v>0</v>
      </c>
    </row>
    <row r="35" spans="1:5">
      <c r="A35" s="783"/>
      <c r="B35" s="784"/>
      <c r="C35" s="786"/>
      <c r="D35">
        <f t="shared" si="2"/>
        <v>0</v>
      </c>
      <c r="E35">
        <f t="shared" si="3"/>
        <v>0</v>
      </c>
    </row>
    <row r="36" spans="1:5">
      <c r="A36" s="783"/>
      <c r="B36" s="784"/>
      <c r="C36" s="785"/>
      <c r="D36">
        <f t="shared" si="2"/>
        <v>0</v>
      </c>
      <c r="E36">
        <f t="shared" si="3"/>
        <v>0</v>
      </c>
    </row>
    <row r="37" spans="1:5">
      <c r="A37" s="783"/>
      <c r="B37" s="784"/>
      <c r="C37" s="786"/>
      <c r="D37">
        <f t="shared" si="2"/>
        <v>0</v>
      </c>
      <c r="E37">
        <f t="shared" si="3"/>
        <v>0</v>
      </c>
    </row>
    <row r="38" spans="1:5">
      <c r="A38" s="783"/>
      <c r="B38" s="784"/>
      <c r="C38" s="786"/>
      <c r="D38">
        <f t="shared" si="2"/>
        <v>0</v>
      </c>
      <c r="E38">
        <f t="shared" si="3"/>
        <v>0</v>
      </c>
    </row>
    <row r="39" spans="1:5">
      <c r="A39" s="783"/>
      <c r="B39" s="784"/>
      <c r="C39" s="786"/>
      <c r="D39">
        <f t="shared" si="2"/>
        <v>0</v>
      </c>
      <c r="E39">
        <f t="shared" si="3"/>
        <v>0</v>
      </c>
    </row>
    <row r="40" spans="1:5">
      <c r="A40" s="783"/>
      <c r="B40" s="784"/>
      <c r="C40" s="786"/>
      <c r="D40">
        <f t="shared" si="2"/>
        <v>0</v>
      </c>
      <c r="E40">
        <f t="shared" si="3"/>
        <v>0</v>
      </c>
    </row>
    <row r="41" spans="1:5">
      <c r="A41" s="783"/>
      <c r="B41" s="784"/>
      <c r="C41" s="785"/>
      <c r="D41">
        <f t="shared" si="2"/>
        <v>0</v>
      </c>
      <c r="E41">
        <f t="shared" si="3"/>
        <v>0</v>
      </c>
    </row>
    <row r="42" spans="1:5">
      <c r="A42" s="783"/>
      <c r="B42" s="784"/>
      <c r="C42" s="786"/>
      <c r="D42">
        <f t="shared" si="2"/>
        <v>0</v>
      </c>
      <c r="E42">
        <f t="shared" si="3"/>
        <v>0</v>
      </c>
    </row>
    <row r="43" spans="1:5">
      <c r="A43" s="783"/>
      <c r="B43" s="784"/>
      <c r="C43" s="786"/>
      <c r="D43">
        <f t="shared" si="2"/>
        <v>0</v>
      </c>
      <c r="E43">
        <f t="shared" si="3"/>
        <v>0</v>
      </c>
    </row>
    <row r="44" spans="1:5">
      <c r="A44" s="783"/>
      <c r="B44" s="784"/>
      <c r="C44" s="785"/>
      <c r="D44">
        <f t="shared" si="2"/>
        <v>0</v>
      </c>
      <c r="E44">
        <f t="shared" si="3"/>
        <v>0</v>
      </c>
    </row>
    <row r="45" spans="1:5">
      <c r="A45" s="783"/>
      <c r="B45" s="784"/>
      <c r="C45" s="786"/>
      <c r="D45">
        <f t="shared" si="2"/>
        <v>0</v>
      </c>
      <c r="E45">
        <f t="shared" si="3"/>
        <v>0</v>
      </c>
    </row>
    <row r="46" spans="1:5">
      <c r="A46" s="783"/>
      <c r="B46" s="784"/>
      <c r="C46" s="786"/>
      <c r="D46">
        <f t="shared" si="2"/>
        <v>0</v>
      </c>
      <c r="E46">
        <f t="shared" si="3"/>
        <v>0</v>
      </c>
    </row>
    <row r="47" spans="1:5">
      <c r="A47" s="783"/>
      <c r="B47" s="784"/>
      <c r="C47" s="786"/>
      <c r="D47">
        <f t="shared" si="2"/>
        <v>0</v>
      </c>
      <c r="E47">
        <f t="shared" si="3"/>
        <v>0</v>
      </c>
    </row>
    <row r="48" spans="1:5">
      <c r="A48" s="783"/>
      <c r="B48" s="784"/>
      <c r="C48" s="786"/>
      <c r="D48">
        <f t="shared" si="2"/>
        <v>0</v>
      </c>
      <c r="E48">
        <f t="shared" si="3"/>
        <v>0</v>
      </c>
    </row>
    <row r="49" spans="1:5">
      <c r="A49" s="783"/>
      <c r="B49" s="784"/>
      <c r="C49" s="785"/>
      <c r="D49">
        <f t="shared" si="2"/>
        <v>0</v>
      </c>
      <c r="E49">
        <f t="shared" si="3"/>
        <v>0</v>
      </c>
    </row>
    <row r="50" spans="1:5">
      <c r="A50" s="783"/>
      <c r="B50" s="784"/>
      <c r="C50" s="785"/>
      <c r="D50">
        <f t="shared" si="2"/>
        <v>0</v>
      </c>
      <c r="E50">
        <f t="shared" si="3"/>
        <v>0</v>
      </c>
    </row>
    <row r="51" spans="1:5">
      <c r="A51" s="783"/>
      <c r="B51" s="784"/>
      <c r="C51" s="786"/>
      <c r="D51">
        <f t="shared" si="2"/>
        <v>0</v>
      </c>
      <c r="E51">
        <f t="shared" si="3"/>
        <v>0</v>
      </c>
    </row>
    <row r="52" spans="1:5">
      <c r="A52" s="783"/>
      <c r="B52" s="784"/>
      <c r="C52" s="786"/>
      <c r="D52">
        <f t="shared" si="2"/>
        <v>0</v>
      </c>
      <c r="E52">
        <f t="shared" si="3"/>
        <v>0</v>
      </c>
    </row>
    <row r="53" spans="1:5">
      <c r="A53" s="783"/>
      <c r="B53" s="784"/>
      <c r="C53" s="786"/>
      <c r="D53">
        <f t="shared" si="2"/>
        <v>0</v>
      </c>
      <c r="E53">
        <f t="shared" si="3"/>
        <v>0</v>
      </c>
    </row>
    <row r="54" spans="1:5">
      <c r="A54" s="783"/>
      <c r="B54" s="784"/>
      <c r="C54" s="785"/>
      <c r="D54">
        <f t="shared" si="2"/>
        <v>0</v>
      </c>
      <c r="E54">
        <f t="shared" si="3"/>
        <v>0</v>
      </c>
    </row>
    <row r="55" spans="1:5">
      <c r="A55" s="783"/>
      <c r="B55" s="784"/>
      <c r="C55" s="786"/>
      <c r="D55">
        <f t="shared" si="2"/>
        <v>0</v>
      </c>
      <c r="E55">
        <f t="shared" si="3"/>
        <v>0</v>
      </c>
    </row>
    <row r="56" spans="1:5">
      <c r="A56" s="783"/>
      <c r="B56" s="784"/>
      <c r="C56" s="786"/>
      <c r="D56">
        <f t="shared" si="2"/>
        <v>0</v>
      </c>
      <c r="E56">
        <f t="shared" si="3"/>
        <v>0</v>
      </c>
    </row>
    <row r="57" spans="1:5">
      <c r="A57" s="783"/>
      <c r="B57" s="784"/>
      <c r="C57" s="786"/>
      <c r="D57">
        <f t="shared" si="2"/>
        <v>0</v>
      </c>
      <c r="E57">
        <f t="shared" si="3"/>
        <v>0</v>
      </c>
    </row>
    <row r="58" spans="1:5">
      <c r="A58" s="783"/>
      <c r="B58" s="784"/>
      <c r="C58" s="786"/>
      <c r="D58">
        <f t="shared" si="2"/>
        <v>0</v>
      </c>
      <c r="E58">
        <f t="shared" si="3"/>
        <v>0</v>
      </c>
    </row>
    <row r="59" spans="1:5">
      <c r="A59" s="783"/>
      <c r="B59" s="784"/>
      <c r="C59" s="786"/>
      <c r="D59">
        <f t="shared" si="2"/>
        <v>0</v>
      </c>
      <c r="E59">
        <f t="shared" si="3"/>
        <v>0</v>
      </c>
    </row>
    <row r="60" spans="1:5">
      <c r="A60" s="783"/>
      <c r="B60" s="784"/>
      <c r="C60" s="786"/>
      <c r="D60">
        <f t="shared" si="2"/>
        <v>0</v>
      </c>
      <c r="E60">
        <f t="shared" si="3"/>
        <v>0</v>
      </c>
    </row>
    <row r="61" spans="1:5">
      <c r="A61" s="783"/>
      <c r="B61" s="784"/>
      <c r="C61" s="786"/>
      <c r="D61">
        <f t="shared" si="2"/>
        <v>0</v>
      </c>
      <c r="E61">
        <f t="shared" si="3"/>
        <v>0</v>
      </c>
    </row>
    <row r="62" spans="1:5">
      <c r="A62" s="783"/>
      <c r="B62" s="784"/>
      <c r="C62" s="786"/>
      <c r="D62">
        <f t="shared" si="2"/>
        <v>0</v>
      </c>
      <c r="E62">
        <f t="shared" si="3"/>
        <v>0</v>
      </c>
    </row>
    <row r="63" spans="1:5">
      <c r="A63" s="783"/>
      <c r="B63" s="784"/>
      <c r="C63" s="786"/>
      <c r="D63">
        <f t="shared" si="2"/>
        <v>0</v>
      </c>
      <c r="E63">
        <f t="shared" si="3"/>
        <v>0</v>
      </c>
    </row>
    <row r="64" spans="1:5">
      <c r="A64" s="783"/>
      <c r="B64" s="784"/>
      <c r="C64" s="786"/>
      <c r="D64">
        <f t="shared" si="2"/>
        <v>0</v>
      </c>
      <c r="E64">
        <f t="shared" si="3"/>
        <v>0</v>
      </c>
    </row>
    <row r="65" spans="1:8">
      <c r="A65" s="783"/>
      <c r="B65" s="784"/>
      <c r="C65" s="786"/>
      <c r="D65">
        <f t="shared" si="2"/>
        <v>0</v>
      </c>
      <c r="E65">
        <f t="shared" si="3"/>
        <v>0</v>
      </c>
    </row>
    <row r="66" spans="1:8">
      <c r="A66" s="783"/>
      <c r="B66" s="784"/>
      <c r="C66" s="786"/>
      <c r="D66">
        <f t="shared" si="2"/>
        <v>0</v>
      </c>
      <c r="E66">
        <f t="shared" si="3"/>
        <v>0</v>
      </c>
    </row>
    <row r="67" spans="1:8">
      <c r="A67" s="783"/>
      <c r="B67" s="784"/>
      <c r="C67" s="786"/>
      <c r="D67">
        <f t="shared" si="2"/>
        <v>0</v>
      </c>
      <c r="E67">
        <f t="shared" si="3"/>
        <v>0</v>
      </c>
    </row>
    <row r="68" spans="1:8">
      <c r="A68" s="783"/>
      <c r="B68" s="784"/>
      <c r="C68" s="786"/>
      <c r="D68">
        <f t="shared" si="2"/>
        <v>0</v>
      </c>
      <c r="E68">
        <f t="shared" si="3"/>
        <v>0</v>
      </c>
    </row>
    <row r="69" spans="1:8">
      <c r="A69" s="783"/>
      <c r="B69" s="784"/>
      <c r="C69" s="785"/>
      <c r="D69">
        <f t="shared" si="2"/>
        <v>0</v>
      </c>
      <c r="E69">
        <f t="shared" si="3"/>
        <v>0</v>
      </c>
    </row>
    <row r="70" spans="1:8">
      <c r="A70" s="783"/>
      <c r="B70" s="784"/>
      <c r="C70" s="786"/>
      <c r="D70">
        <f t="shared" si="2"/>
        <v>0</v>
      </c>
      <c r="E70">
        <f t="shared" si="3"/>
        <v>0</v>
      </c>
    </row>
    <row r="71" spans="1:8">
      <c r="A71" s="783"/>
      <c r="B71" s="784"/>
      <c r="C71" s="786"/>
      <c r="D71">
        <f t="shared" si="2"/>
        <v>0</v>
      </c>
      <c r="E71">
        <f t="shared" si="3"/>
        <v>0</v>
      </c>
    </row>
    <row r="72" spans="1:8">
      <c r="A72" s="783"/>
      <c r="B72" s="784"/>
      <c r="C72" s="786"/>
      <c r="D72">
        <f t="shared" si="2"/>
        <v>0</v>
      </c>
      <c r="E72">
        <f t="shared" si="3"/>
        <v>0</v>
      </c>
    </row>
    <row r="73" spans="1:8">
      <c r="A73" s="783"/>
      <c r="B73" s="784"/>
      <c r="C73" s="786"/>
      <c r="D73">
        <f t="shared" si="2"/>
        <v>0</v>
      </c>
      <c r="E73">
        <f t="shared" si="3"/>
        <v>0</v>
      </c>
    </row>
    <row r="74" spans="1:8">
      <c r="A74" s="783"/>
      <c r="B74" s="784"/>
      <c r="C74" s="786"/>
      <c r="D74">
        <f t="shared" si="2"/>
        <v>0</v>
      </c>
      <c r="E74">
        <f t="shared" si="3"/>
        <v>0</v>
      </c>
    </row>
    <row r="75" spans="1:8">
      <c r="A75" s="783"/>
      <c r="B75" s="784"/>
      <c r="C75" s="786"/>
      <c r="D75">
        <f t="shared" si="2"/>
        <v>0</v>
      </c>
      <c r="E75">
        <f t="shared" si="3"/>
        <v>0</v>
      </c>
    </row>
    <row r="76" spans="1:8">
      <c r="A76" s="783"/>
      <c r="B76" s="784"/>
      <c r="C76" s="785"/>
      <c r="D76">
        <f t="shared" si="2"/>
        <v>0</v>
      </c>
      <c r="E76">
        <f t="shared" si="3"/>
        <v>0</v>
      </c>
    </row>
    <row r="77" spans="1:8">
      <c r="A77" s="783"/>
      <c r="B77" s="784"/>
      <c r="C77" s="786"/>
      <c r="D77">
        <f t="shared" si="2"/>
        <v>0</v>
      </c>
      <c r="E77">
        <f t="shared" si="3"/>
        <v>0</v>
      </c>
    </row>
    <row r="78" spans="1:8">
      <c r="A78" s="783"/>
      <c r="B78" s="784"/>
      <c r="C78" s="786"/>
      <c r="D78">
        <f t="shared" ref="D78:D141" si="4">+IFERROR(VLOOKUP(A78,RENGLON,3,FALSE),0)</f>
        <v>0</v>
      </c>
      <c r="E78">
        <f t="shared" ref="E78:E141" si="5">+IFERROR(VLOOKUP(A78,RENGLON,2,FALSE),0)</f>
        <v>0</v>
      </c>
    </row>
    <row r="79" spans="1:8">
      <c r="A79" s="783"/>
      <c r="B79" s="784"/>
      <c r="C79" s="785"/>
      <c r="D79">
        <f t="shared" si="4"/>
        <v>0</v>
      </c>
      <c r="E79">
        <f t="shared" si="5"/>
        <v>0</v>
      </c>
      <c r="H79" s="708"/>
    </row>
    <row r="80" spans="1:8">
      <c r="A80" s="783"/>
      <c r="B80" s="784"/>
      <c r="C80" s="785"/>
      <c r="D80">
        <f t="shared" si="4"/>
        <v>0</v>
      </c>
      <c r="E80">
        <f t="shared" si="5"/>
        <v>0</v>
      </c>
      <c r="H80" s="708"/>
    </row>
    <row r="81" spans="1:5">
      <c r="A81" s="783"/>
      <c r="B81" s="784"/>
      <c r="C81" s="786"/>
      <c r="D81">
        <f t="shared" si="4"/>
        <v>0</v>
      </c>
      <c r="E81">
        <f t="shared" si="5"/>
        <v>0</v>
      </c>
    </row>
    <row r="82" spans="1:5">
      <c r="A82" s="783"/>
      <c r="B82" s="784"/>
      <c r="C82" s="786"/>
      <c r="D82">
        <f t="shared" si="4"/>
        <v>0</v>
      </c>
      <c r="E82">
        <f t="shared" si="5"/>
        <v>0</v>
      </c>
    </row>
    <row r="83" spans="1:5">
      <c r="A83" s="783"/>
      <c r="B83" s="784"/>
      <c r="C83" s="786"/>
      <c r="D83">
        <f t="shared" si="4"/>
        <v>0</v>
      </c>
      <c r="E83">
        <f t="shared" si="5"/>
        <v>0</v>
      </c>
    </row>
    <row r="84" spans="1:5">
      <c r="A84" s="783"/>
      <c r="B84" s="784"/>
      <c r="C84" s="785"/>
      <c r="D84">
        <f t="shared" si="4"/>
        <v>0</v>
      </c>
      <c r="E84">
        <f t="shared" si="5"/>
        <v>0</v>
      </c>
    </row>
    <row r="85" spans="1:5">
      <c r="A85" s="783"/>
      <c r="B85" s="784"/>
      <c r="C85" s="786"/>
      <c r="D85">
        <f t="shared" si="4"/>
        <v>0</v>
      </c>
      <c r="E85">
        <f t="shared" si="5"/>
        <v>0</v>
      </c>
    </row>
    <row r="86" spans="1:5">
      <c r="A86" s="783"/>
      <c r="B86" s="784"/>
      <c r="C86" s="786"/>
      <c r="D86">
        <f t="shared" si="4"/>
        <v>0</v>
      </c>
      <c r="E86">
        <f t="shared" si="5"/>
        <v>0</v>
      </c>
    </row>
    <row r="87" spans="1:5">
      <c r="A87" s="783"/>
      <c r="B87" s="784"/>
      <c r="C87" s="786"/>
      <c r="D87">
        <f t="shared" si="4"/>
        <v>0</v>
      </c>
      <c r="E87">
        <f t="shared" si="5"/>
        <v>0</v>
      </c>
    </row>
    <row r="88" spans="1:5">
      <c r="A88" s="783"/>
      <c r="B88" s="784"/>
      <c r="C88" s="786"/>
      <c r="D88">
        <f t="shared" si="4"/>
        <v>0</v>
      </c>
      <c r="E88">
        <f t="shared" si="5"/>
        <v>0</v>
      </c>
    </row>
    <row r="89" spans="1:5">
      <c r="A89" s="783"/>
      <c r="B89" s="784"/>
      <c r="C89" s="786"/>
      <c r="D89">
        <f t="shared" si="4"/>
        <v>0</v>
      </c>
      <c r="E89">
        <f t="shared" si="5"/>
        <v>0</v>
      </c>
    </row>
    <row r="90" spans="1:5">
      <c r="A90" s="783"/>
      <c r="B90" s="784"/>
      <c r="C90" s="786"/>
      <c r="D90">
        <f t="shared" si="4"/>
        <v>0</v>
      </c>
      <c r="E90">
        <f t="shared" si="5"/>
        <v>0</v>
      </c>
    </row>
    <row r="91" spans="1:5">
      <c r="A91" s="783"/>
      <c r="B91" s="784"/>
      <c r="C91" s="785"/>
      <c r="D91">
        <f t="shared" si="4"/>
        <v>0</v>
      </c>
      <c r="E91">
        <f t="shared" si="5"/>
        <v>0</v>
      </c>
    </row>
    <row r="92" spans="1:5">
      <c r="A92" s="783"/>
      <c r="B92" s="784"/>
      <c r="C92" s="786"/>
      <c r="D92" s="700">
        <f t="shared" si="4"/>
        <v>0</v>
      </c>
      <c r="E92">
        <f t="shared" si="5"/>
        <v>0</v>
      </c>
    </row>
    <row r="93" spans="1:5">
      <c r="A93" s="783"/>
      <c r="B93" s="784"/>
      <c r="C93" s="786"/>
      <c r="D93">
        <f t="shared" si="4"/>
        <v>0</v>
      </c>
      <c r="E93">
        <f t="shared" si="5"/>
        <v>0</v>
      </c>
    </row>
    <row r="94" spans="1:5">
      <c r="A94" s="783"/>
      <c r="B94" s="784"/>
      <c r="C94" s="785"/>
      <c r="D94">
        <f t="shared" si="4"/>
        <v>0</v>
      </c>
      <c r="E94">
        <f t="shared" si="5"/>
        <v>0</v>
      </c>
    </row>
    <row r="95" spans="1:5">
      <c r="A95" s="783"/>
      <c r="B95" s="784"/>
      <c r="C95" s="786"/>
      <c r="D95">
        <f t="shared" si="4"/>
        <v>0</v>
      </c>
      <c r="E95">
        <f t="shared" si="5"/>
        <v>0</v>
      </c>
    </row>
    <row r="96" spans="1:5">
      <c r="A96" s="783"/>
      <c r="B96" s="784"/>
      <c r="C96" s="786"/>
      <c r="D96">
        <f t="shared" si="4"/>
        <v>0</v>
      </c>
      <c r="E96">
        <f t="shared" si="5"/>
        <v>0</v>
      </c>
    </row>
    <row r="97" spans="1:5">
      <c r="A97" s="783"/>
      <c r="B97" s="784"/>
      <c r="C97" s="786"/>
      <c r="D97">
        <f t="shared" si="4"/>
        <v>0</v>
      </c>
      <c r="E97">
        <f t="shared" si="5"/>
        <v>0</v>
      </c>
    </row>
    <row r="98" spans="1:5">
      <c r="A98" s="783"/>
      <c r="B98" s="784"/>
      <c r="C98" s="786"/>
      <c r="D98">
        <f t="shared" si="4"/>
        <v>0</v>
      </c>
      <c r="E98">
        <f t="shared" si="5"/>
        <v>0</v>
      </c>
    </row>
    <row r="99" spans="1:5">
      <c r="A99" s="783"/>
      <c r="B99" s="784"/>
      <c r="C99" s="786"/>
      <c r="D99">
        <f t="shared" si="4"/>
        <v>0</v>
      </c>
      <c r="E99">
        <f t="shared" si="5"/>
        <v>0</v>
      </c>
    </row>
    <row r="100" spans="1:5">
      <c r="A100" s="783"/>
      <c r="B100" s="784"/>
      <c r="C100" s="786"/>
      <c r="D100">
        <f t="shared" si="4"/>
        <v>0</v>
      </c>
      <c r="E100">
        <f t="shared" si="5"/>
        <v>0</v>
      </c>
    </row>
    <row r="101" spans="1:5">
      <c r="A101" s="783"/>
      <c r="B101" s="784"/>
      <c r="C101" s="786"/>
      <c r="D101">
        <f t="shared" si="4"/>
        <v>0</v>
      </c>
      <c r="E101">
        <f t="shared" si="5"/>
        <v>0</v>
      </c>
    </row>
    <row r="102" spans="1:5">
      <c r="A102" s="783"/>
      <c r="B102" s="784"/>
      <c r="C102" s="786"/>
      <c r="D102">
        <f t="shared" si="4"/>
        <v>0</v>
      </c>
      <c r="E102">
        <f t="shared" si="5"/>
        <v>0</v>
      </c>
    </row>
    <row r="103" spans="1:5">
      <c r="A103" s="783"/>
      <c r="B103" s="784"/>
      <c r="C103" s="786"/>
      <c r="D103">
        <f t="shared" si="4"/>
        <v>0</v>
      </c>
      <c r="E103">
        <f t="shared" si="5"/>
        <v>0</v>
      </c>
    </row>
    <row r="104" spans="1:5">
      <c r="A104" s="783"/>
      <c r="B104" s="784"/>
      <c r="C104" s="786"/>
      <c r="D104">
        <f t="shared" si="4"/>
        <v>0</v>
      </c>
      <c r="E104">
        <f t="shared" si="5"/>
        <v>0</v>
      </c>
    </row>
    <row r="105" spans="1:5">
      <c r="A105" s="783"/>
      <c r="B105" s="784"/>
      <c r="C105" s="786"/>
      <c r="D105">
        <f t="shared" si="4"/>
        <v>0</v>
      </c>
      <c r="E105">
        <f t="shared" si="5"/>
        <v>0</v>
      </c>
    </row>
    <row r="106" spans="1:5">
      <c r="A106" s="783"/>
      <c r="B106" s="784"/>
      <c r="C106" s="786"/>
      <c r="D106">
        <f t="shared" si="4"/>
        <v>0</v>
      </c>
      <c r="E106">
        <f t="shared" si="5"/>
        <v>0</v>
      </c>
    </row>
    <row r="107" spans="1:5">
      <c r="A107" s="783"/>
      <c r="B107" s="784"/>
      <c r="C107" s="786"/>
      <c r="D107">
        <f t="shared" si="4"/>
        <v>0</v>
      </c>
      <c r="E107">
        <f t="shared" si="5"/>
        <v>0</v>
      </c>
    </row>
    <row r="108" spans="1:5">
      <c r="A108" s="783"/>
      <c r="B108" s="784"/>
      <c r="C108" s="786"/>
      <c r="D108">
        <f t="shared" si="4"/>
        <v>0</v>
      </c>
      <c r="E108">
        <f t="shared" si="5"/>
        <v>0</v>
      </c>
    </row>
    <row r="109" spans="1:5">
      <c r="A109" s="783"/>
      <c r="B109" s="784"/>
      <c r="C109" s="786"/>
      <c r="D109">
        <f t="shared" si="4"/>
        <v>0</v>
      </c>
      <c r="E109">
        <f t="shared" si="5"/>
        <v>0</v>
      </c>
    </row>
    <row r="110" spans="1:5">
      <c r="A110" s="783"/>
      <c r="B110" s="784"/>
      <c r="C110" s="785"/>
      <c r="D110">
        <f t="shared" si="4"/>
        <v>0</v>
      </c>
      <c r="E110">
        <f t="shared" si="5"/>
        <v>0</v>
      </c>
    </row>
    <row r="111" spans="1:5">
      <c r="A111" s="783"/>
      <c r="B111" s="784"/>
      <c r="C111" s="786"/>
      <c r="D111">
        <f t="shared" si="4"/>
        <v>0</v>
      </c>
      <c r="E111">
        <f t="shared" si="5"/>
        <v>0</v>
      </c>
    </row>
    <row r="112" spans="1:5">
      <c r="A112" s="783"/>
      <c r="B112" s="784"/>
      <c r="C112" s="786"/>
      <c r="D112">
        <f t="shared" si="4"/>
        <v>0</v>
      </c>
      <c r="E112">
        <f t="shared" si="5"/>
        <v>0</v>
      </c>
    </row>
    <row r="113" spans="1:5">
      <c r="A113" s="783"/>
      <c r="B113" s="784"/>
      <c r="C113" s="786"/>
      <c r="D113">
        <f t="shared" si="4"/>
        <v>0</v>
      </c>
      <c r="E113">
        <f t="shared" si="5"/>
        <v>0</v>
      </c>
    </row>
    <row r="114" spans="1:5">
      <c r="A114" s="783"/>
      <c r="B114" s="784"/>
      <c r="C114" s="786"/>
      <c r="D114">
        <f t="shared" si="4"/>
        <v>0</v>
      </c>
      <c r="E114">
        <f t="shared" si="5"/>
        <v>0</v>
      </c>
    </row>
    <row r="115" spans="1:5">
      <c r="A115" s="783"/>
      <c r="B115" s="784"/>
      <c r="C115" s="786"/>
      <c r="D115">
        <f t="shared" si="4"/>
        <v>0</v>
      </c>
      <c r="E115">
        <f t="shared" si="5"/>
        <v>0</v>
      </c>
    </row>
    <row r="116" spans="1:5">
      <c r="A116" s="783"/>
      <c r="B116" s="784"/>
      <c r="C116" s="786"/>
      <c r="D116">
        <f t="shared" si="4"/>
        <v>0</v>
      </c>
      <c r="E116">
        <f t="shared" si="5"/>
        <v>0</v>
      </c>
    </row>
    <row r="117" spans="1:5">
      <c r="A117" s="783"/>
      <c r="B117" s="784"/>
      <c r="C117" s="786"/>
      <c r="D117">
        <f t="shared" si="4"/>
        <v>0</v>
      </c>
      <c r="E117">
        <f t="shared" si="5"/>
        <v>0</v>
      </c>
    </row>
    <row r="118" spans="1:5">
      <c r="A118" s="783"/>
      <c r="B118" s="784"/>
      <c r="C118" s="785"/>
      <c r="D118">
        <f t="shared" si="4"/>
        <v>0</v>
      </c>
      <c r="E118">
        <f t="shared" si="5"/>
        <v>0</v>
      </c>
    </row>
    <row r="119" spans="1:5">
      <c r="A119" s="783"/>
      <c r="B119" s="784"/>
      <c r="C119" s="785"/>
      <c r="D119">
        <f t="shared" si="4"/>
        <v>0</v>
      </c>
      <c r="E119">
        <f t="shared" si="5"/>
        <v>0</v>
      </c>
    </row>
    <row r="120" spans="1:5">
      <c r="A120" s="783"/>
      <c r="B120" s="784"/>
      <c r="C120" s="786"/>
      <c r="D120">
        <f t="shared" si="4"/>
        <v>0</v>
      </c>
      <c r="E120">
        <f t="shared" si="5"/>
        <v>0</v>
      </c>
    </row>
    <row r="121" spans="1:5">
      <c r="A121" s="783"/>
      <c r="B121" s="784"/>
      <c r="C121" s="786"/>
      <c r="D121">
        <f t="shared" si="4"/>
        <v>0</v>
      </c>
      <c r="E121">
        <f t="shared" si="5"/>
        <v>0</v>
      </c>
    </row>
    <row r="122" spans="1:5">
      <c r="A122" s="783"/>
      <c r="B122" s="784"/>
      <c r="C122" s="786"/>
      <c r="D122">
        <f t="shared" si="4"/>
        <v>0</v>
      </c>
      <c r="E122">
        <f t="shared" si="5"/>
        <v>0</v>
      </c>
    </row>
    <row r="123" spans="1:5">
      <c r="A123" s="783"/>
      <c r="B123" s="784"/>
      <c r="C123" s="786"/>
      <c r="D123">
        <f t="shared" si="4"/>
        <v>0</v>
      </c>
      <c r="E123">
        <f t="shared" si="5"/>
        <v>0</v>
      </c>
    </row>
    <row r="124" spans="1:5">
      <c r="A124" s="783"/>
      <c r="B124" s="784"/>
      <c r="C124" s="786"/>
      <c r="D124">
        <f t="shared" si="4"/>
        <v>0</v>
      </c>
      <c r="E124">
        <f t="shared" si="5"/>
        <v>0</v>
      </c>
    </row>
    <row r="125" spans="1:5">
      <c r="A125" s="783"/>
      <c r="B125" s="784"/>
      <c r="C125" s="786"/>
      <c r="D125">
        <f t="shared" si="4"/>
        <v>0</v>
      </c>
      <c r="E125">
        <f t="shared" si="5"/>
        <v>0</v>
      </c>
    </row>
    <row r="126" spans="1:5">
      <c r="A126" s="783"/>
      <c r="B126" s="784"/>
      <c r="C126" s="786"/>
      <c r="D126">
        <f t="shared" si="4"/>
        <v>0</v>
      </c>
      <c r="E126">
        <f t="shared" si="5"/>
        <v>0</v>
      </c>
    </row>
    <row r="127" spans="1:5">
      <c r="A127" s="783"/>
      <c r="B127" s="784"/>
      <c r="C127" s="786"/>
      <c r="D127">
        <f t="shared" si="4"/>
        <v>0</v>
      </c>
      <c r="E127">
        <f t="shared" si="5"/>
        <v>0</v>
      </c>
    </row>
    <row r="128" spans="1:5">
      <c r="A128" s="783"/>
      <c r="B128" s="784"/>
      <c r="C128" s="786"/>
      <c r="D128">
        <f t="shared" si="4"/>
        <v>0</v>
      </c>
      <c r="E128">
        <f t="shared" si="5"/>
        <v>0</v>
      </c>
    </row>
    <row r="129" spans="1:5">
      <c r="A129" s="783"/>
      <c r="B129" s="784"/>
      <c r="C129" s="785"/>
      <c r="D129">
        <f t="shared" si="4"/>
        <v>0</v>
      </c>
      <c r="E129">
        <f t="shared" si="5"/>
        <v>0</v>
      </c>
    </row>
    <row r="130" spans="1:5">
      <c r="A130" s="783"/>
      <c r="B130" s="784"/>
      <c r="C130" s="785"/>
      <c r="D130">
        <f t="shared" si="4"/>
        <v>0</v>
      </c>
      <c r="E130">
        <f t="shared" si="5"/>
        <v>0</v>
      </c>
    </row>
    <row r="131" spans="1:5">
      <c r="A131" s="783"/>
      <c r="B131" s="784"/>
      <c r="C131" s="786"/>
      <c r="D131">
        <f t="shared" si="4"/>
        <v>0</v>
      </c>
      <c r="E131">
        <f t="shared" si="5"/>
        <v>0</v>
      </c>
    </row>
    <row r="132" spans="1:5">
      <c r="A132" s="783"/>
      <c r="B132" s="784"/>
      <c r="C132" s="786"/>
      <c r="D132">
        <f t="shared" si="4"/>
        <v>0</v>
      </c>
      <c r="E132">
        <f t="shared" si="5"/>
        <v>0</v>
      </c>
    </row>
    <row r="133" spans="1:5">
      <c r="A133" s="783"/>
      <c r="B133" s="784"/>
      <c r="C133" s="786"/>
      <c r="D133">
        <f t="shared" si="4"/>
        <v>0</v>
      </c>
      <c r="E133">
        <f t="shared" si="5"/>
        <v>0</v>
      </c>
    </row>
    <row r="134" spans="1:5">
      <c r="A134" s="783"/>
      <c r="B134" s="784"/>
      <c r="C134" s="786"/>
      <c r="D134">
        <f t="shared" si="4"/>
        <v>0</v>
      </c>
      <c r="E134">
        <f t="shared" si="5"/>
        <v>0</v>
      </c>
    </row>
    <row r="135" spans="1:5">
      <c r="A135" s="783"/>
      <c r="B135" s="784"/>
      <c r="C135" s="786"/>
      <c r="D135">
        <f t="shared" si="4"/>
        <v>0</v>
      </c>
      <c r="E135">
        <f t="shared" si="5"/>
        <v>0</v>
      </c>
    </row>
    <row r="136" spans="1:5">
      <c r="A136" s="783"/>
      <c r="B136" s="784"/>
      <c r="C136" s="786"/>
      <c r="D136">
        <f t="shared" si="4"/>
        <v>0</v>
      </c>
      <c r="E136">
        <f t="shared" si="5"/>
        <v>0</v>
      </c>
    </row>
    <row r="137" spans="1:5">
      <c r="A137" s="783"/>
      <c r="B137" s="784"/>
      <c r="C137" s="786"/>
      <c r="D137">
        <f t="shared" si="4"/>
        <v>0</v>
      </c>
      <c r="E137">
        <f t="shared" si="5"/>
        <v>0</v>
      </c>
    </row>
    <row r="138" spans="1:5">
      <c r="A138" s="783"/>
      <c r="B138" s="784"/>
      <c r="C138" s="786"/>
      <c r="D138">
        <f t="shared" si="4"/>
        <v>0</v>
      </c>
      <c r="E138">
        <f t="shared" si="5"/>
        <v>0</v>
      </c>
    </row>
    <row r="139" spans="1:5">
      <c r="A139" s="783"/>
      <c r="B139" s="784"/>
      <c r="C139" s="786"/>
      <c r="D139">
        <f t="shared" si="4"/>
        <v>0</v>
      </c>
      <c r="E139">
        <f t="shared" si="5"/>
        <v>0</v>
      </c>
    </row>
    <row r="140" spans="1:5">
      <c r="A140" s="783"/>
      <c r="B140" s="784"/>
      <c r="C140" s="786"/>
      <c r="D140">
        <f t="shared" si="4"/>
        <v>0</v>
      </c>
      <c r="E140">
        <f t="shared" si="5"/>
        <v>0</v>
      </c>
    </row>
    <row r="141" spans="1:5">
      <c r="A141" s="783"/>
      <c r="B141" s="784"/>
      <c r="C141" s="786"/>
      <c r="D141">
        <f t="shared" si="4"/>
        <v>0</v>
      </c>
      <c r="E141">
        <f t="shared" si="5"/>
        <v>0</v>
      </c>
    </row>
    <row r="142" spans="1:5">
      <c r="A142" s="783"/>
      <c r="B142" s="784"/>
      <c r="C142" s="786"/>
      <c r="D142">
        <f t="shared" ref="D142:D196" si="6">+IFERROR(VLOOKUP(A142,RENGLON,3,FALSE),0)</f>
        <v>0</v>
      </c>
      <c r="E142">
        <f t="shared" ref="E142:E196" si="7">+IFERROR(VLOOKUP(A142,RENGLON,2,FALSE),0)</f>
        <v>0</v>
      </c>
    </row>
    <row r="143" spans="1:5">
      <c r="A143" s="783"/>
      <c r="B143" s="784"/>
      <c r="C143" s="786"/>
      <c r="D143">
        <f t="shared" si="6"/>
        <v>0</v>
      </c>
      <c r="E143">
        <f t="shared" si="7"/>
        <v>0</v>
      </c>
    </row>
    <row r="144" spans="1:5">
      <c r="A144" s="783"/>
      <c r="B144" s="784"/>
      <c r="C144" s="786"/>
      <c r="D144">
        <f t="shared" si="6"/>
        <v>0</v>
      </c>
      <c r="E144">
        <f t="shared" si="7"/>
        <v>0</v>
      </c>
    </row>
    <row r="145" spans="1:5">
      <c r="A145" s="783"/>
      <c r="B145" s="784"/>
      <c r="C145" s="786"/>
      <c r="D145">
        <f t="shared" si="6"/>
        <v>0</v>
      </c>
      <c r="E145">
        <f t="shared" si="7"/>
        <v>0</v>
      </c>
    </row>
    <row r="146" spans="1:5">
      <c r="A146" s="783"/>
      <c r="B146" s="784"/>
      <c r="C146" s="786"/>
      <c r="D146">
        <f t="shared" si="6"/>
        <v>0</v>
      </c>
      <c r="E146">
        <f t="shared" si="7"/>
        <v>0</v>
      </c>
    </row>
    <row r="147" spans="1:5">
      <c r="A147" s="783"/>
      <c r="B147" s="784"/>
      <c r="C147" s="786"/>
      <c r="D147">
        <f t="shared" si="6"/>
        <v>0</v>
      </c>
      <c r="E147">
        <f t="shared" si="7"/>
        <v>0</v>
      </c>
    </row>
    <row r="148" spans="1:5">
      <c r="A148" s="783"/>
      <c r="B148" s="784"/>
      <c r="C148" s="786"/>
      <c r="D148">
        <f t="shared" si="6"/>
        <v>0</v>
      </c>
      <c r="E148">
        <f t="shared" si="7"/>
        <v>0</v>
      </c>
    </row>
    <row r="149" spans="1:5">
      <c r="A149" s="783"/>
      <c r="B149" s="784"/>
      <c r="C149" s="786"/>
      <c r="D149">
        <f t="shared" si="6"/>
        <v>0</v>
      </c>
      <c r="E149">
        <f t="shared" si="7"/>
        <v>0</v>
      </c>
    </row>
    <row r="150" spans="1:5">
      <c r="A150" s="783"/>
      <c r="B150" s="784"/>
      <c r="C150" s="786"/>
      <c r="D150">
        <f t="shared" si="6"/>
        <v>0</v>
      </c>
      <c r="E150">
        <f t="shared" si="7"/>
        <v>0</v>
      </c>
    </row>
    <row r="151" spans="1:5">
      <c r="A151" s="783"/>
      <c r="B151" s="784"/>
      <c r="C151" s="786"/>
      <c r="D151">
        <f t="shared" si="6"/>
        <v>0</v>
      </c>
      <c r="E151">
        <f t="shared" si="7"/>
        <v>0</v>
      </c>
    </row>
    <row r="152" spans="1:5">
      <c r="A152" s="783"/>
      <c r="B152" s="784"/>
      <c r="C152" s="786"/>
      <c r="D152">
        <f t="shared" si="6"/>
        <v>0</v>
      </c>
      <c r="E152">
        <f t="shared" si="7"/>
        <v>0</v>
      </c>
    </row>
    <row r="153" spans="1:5">
      <c r="A153" s="783"/>
      <c r="B153" s="784"/>
      <c r="C153" s="786"/>
      <c r="D153">
        <f t="shared" si="6"/>
        <v>0</v>
      </c>
      <c r="E153">
        <f t="shared" si="7"/>
        <v>0</v>
      </c>
    </row>
    <row r="154" spans="1:5">
      <c r="A154" s="783"/>
      <c r="B154" s="784"/>
      <c r="C154" s="786"/>
      <c r="D154">
        <f t="shared" si="6"/>
        <v>0</v>
      </c>
      <c r="E154">
        <f t="shared" si="7"/>
        <v>0</v>
      </c>
    </row>
    <row r="155" spans="1:5">
      <c r="A155" s="783"/>
      <c r="B155" s="784"/>
      <c r="C155" s="786"/>
      <c r="D155">
        <f t="shared" si="6"/>
        <v>0</v>
      </c>
      <c r="E155">
        <f t="shared" si="7"/>
        <v>0</v>
      </c>
    </row>
    <row r="156" spans="1:5">
      <c r="A156" s="783"/>
      <c r="B156" s="784"/>
      <c r="C156" s="786"/>
      <c r="D156">
        <f t="shared" si="6"/>
        <v>0</v>
      </c>
      <c r="E156">
        <f t="shared" si="7"/>
        <v>0</v>
      </c>
    </row>
    <row r="157" spans="1:5">
      <c r="A157" s="783"/>
      <c r="B157" s="784"/>
      <c r="C157" s="786"/>
      <c r="D157">
        <f t="shared" si="6"/>
        <v>0</v>
      </c>
      <c r="E157">
        <f t="shared" si="7"/>
        <v>0</v>
      </c>
    </row>
    <row r="158" spans="1:5">
      <c r="A158" s="783"/>
      <c r="B158" s="784"/>
      <c r="C158" s="786"/>
      <c r="D158">
        <f t="shared" si="6"/>
        <v>0</v>
      </c>
      <c r="E158">
        <f t="shared" si="7"/>
        <v>0</v>
      </c>
    </row>
    <row r="159" spans="1:5">
      <c r="A159" s="783"/>
      <c r="B159" s="784"/>
      <c r="C159" s="786"/>
      <c r="D159">
        <f t="shared" si="6"/>
        <v>0</v>
      </c>
      <c r="E159">
        <f t="shared" si="7"/>
        <v>0</v>
      </c>
    </row>
    <row r="160" spans="1:5">
      <c r="A160" s="783"/>
      <c r="B160" s="784"/>
      <c r="C160" s="786"/>
      <c r="D160">
        <f t="shared" si="6"/>
        <v>0</v>
      </c>
      <c r="E160">
        <f t="shared" si="7"/>
        <v>0</v>
      </c>
    </row>
    <row r="161" spans="1:5">
      <c r="A161" s="783"/>
      <c r="B161" s="784"/>
      <c r="C161" s="786"/>
      <c r="D161">
        <f t="shared" si="6"/>
        <v>0</v>
      </c>
      <c r="E161">
        <f t="shared" si="7"/>
        <v>0</v>
      </c>
    </row>
    <row r="162" spans="1:5">
      <c r="A162" s="783"/>
      <c r="B162" s="784"/>
      <c r="C162" s="786"/>
      <c r="D162">
        <f t="shared" si="6"/>
        <v>0</v>
      </c>
      <c r="E162">
        <f t="shared" si="7"/>
        <v>0</v>
      </c>
    </row>
    <row r="163" spans="1:5">
      <c r="A163" s="783"/>
      <c r="B163" s="784"/>
      <c r="C163" s="786"/>
      <c r="D163">
        <f t="shared" si="6"/>
        <v>0</v>
      </c>
      <c r="E163">
        <f t="shared" si="7"/>
        <v>0</v>
      </c>
    </row>
    <row r="164" spans="1:5">
      <c r="A164" s="783"/>
      <c r="B164" s="784"/>
      <c r="C164" s="786"/>
      <c r="D164">
        <f t="shared" si="6"/>
        <v>0</v>
      </c>
      <c r="E164">
        <f t="shared" si="7"/>
        <v>0</v>
      </c>
    </row>
    <row r="165" spans="1:5">
      <c r="A165" s="783"/>
      <c r="B165" s="784"/>
      <c r="C165" s="786"/>
      <c r="D165">
        <f t="shared" si="6"/>
        <v>0</v>
      </c>
      <c r="E165">
        <f t="shared" si="7"/>
        <v>0</v>
      </c>
    </row>
    <row r="166" spans="1:5">
      <c r="A166" s="783"/>
      <c r="B166" s="784"/>
      <c r="C166" s="786"/>
      <c r="D166">
        <f t="shared" si="6"/>
        <v>0</v>
      </c>
      <c r="E166">
        <f t="shared" si="7"/>
        <v>0</v>
      </c>
    </row>
    <row r="167" spans="1:5">
      <c r="A167" s="783"/>
      <c r="B167" s="784"/>
      <c r="C167" s="786"/>
      <c r="D167">
        <f t="shared" si="6"/>
        <v>0</v>
      </c>
      <c r="E167">
        <f t="shared" si="7"/>
        <v>0</v>
      </c>
    </row>
    <row r="168" spans="1:5">
      <c r="A168" s="783"/>
      <c r="B168" s="784"/>
      <c r="C168" s="786"/>
      <c r="D168">
        <f t="shared" si="6"/>
        <v>0</v>
      </c>
      <c r="E168">
        <f t="shared" si="7"/>
        <v>0</v>
      </c>
    </row>
    <row r="169" spans="1:5">
      <c r="A169" s="783"/>
      <c r="B169" s="784"/>
      <c r="C169" s="786"/>
      <c r="D169">
        <f t="shared" si="6"/>
        <v>0</v>
      </c>
      <c r="E169">
        <f t="shared" si="7"/>
        <v>0</v>
      </c>
    </row>
    <row r="170" spans="1:5">
      <c r="A170" s="783"/>
      <c r="B170" s="784"/>
      <c r="C170" s="786"/>
      <c r="D170">
        <f t="shared" si="6"/>
        <v>0</v>
      </c>
      <c r="E170">
        <f t="shared" si="7"/>
        <v>0</v>
      </c>
    </row>
    <row r="171" spans="1:5">
      <c r="A171" s="783"/>
      <c r="B171" s="784"/>
      <c r="C171" s="785"/>
      <c r="D171">
        <f t="shared" si="6"/>
        <v>0</v>
      </c>
      <c r="E171">
        <f t="shared" si="7"/>
        <v>0</v>
      </c>
    </row>
    <row r="172" spans="1:5">
      <c r="A172" s="783"/>
      <c r="B172" s="784"/>
      <c r="C172" s="786"/>
      <c r="D172">
        <f t="shared" si="6"/>
        <v>0</v>
      </c>
      <c r="E172">
        <f t="shared" si="7"/>
        <v>0</v>
      </c>
    </row>
    <row r="173" spans="1:5">
      <c r="A173" s="783"/>
      <c r="B173" s="784"/>
      <c r="C173" s="786"/>
      <c r="D173">
        <f t="shared" si="6"/>
        <v>0</v>
      </c>
      <c r="E173">
        <f t="shared" si="7"/>
        <v>0</v>
      </c>
    </row>
    <row r="174" spans="1:5">
      <c r="A174" s="783"/>
      <c r="B174" s="784"/>
      <c r="C174" s="786"/>
      <c r="D174">
        <f t="shared" si="6"/>
        <v>0</v>
      </c>
      <c r="E174">
        <f t="shared" si="7"/>
        <v>0</v>
      </c>
    </row>
    <row r="175" spans="1:5">
      <c r="A175" s="783"/>
      <c r="B175" s="784"/>
      <c r="C175" s="786"/>
      <c r="D175">
        <f t="shared" si="6"/>
        <v>0</v>
      </c>
      <c r="E175">
        <f t="shared" si="7"/>
        <v>0</v>
      </c>
    </row>
    <row r="176" spans="1:5">
      <c r="A176" s="783"/>
      <c r="B176" s="784"/>
      <c r="C176" s="786"/>
      <c r="D176">
        <f t="shared" si="6"/>
        <v>0</v>
      </c>
      <c r="E176">
        <f t="shared" si="7"/>
        <v>0</v>
      </c>
    </row>
    <row r="177" spans="1:5">
      <c r="A177" s="783"/>
      <c r="B177" s="784"/>
      <c r="C177" s="786"/>
      <c r="D177">
        <f t="shared" si="6"/>
        <v>0</v>
      </c>
      <c r="E177">
        <f t="shared" si="7"/>
        <v>0</v>
      </c>
    </row>
    <row r="178" spans="1:5">
      <c r="A178" s="783"/>
      <c r="B178" s="784"/>
      <c r="C178" s="786"/>
      <c r="D178">
        <f t="shared" si="6"/>
        <v>0</v>
      </c>
      <c r="E178">
        <f t="shared" si="7"/>
        <v>0</v>
      </c>
    </row>
    <row r="179" spans="1:5">
      <c r="A179" s="783"/>
      <c r="B179" s="784"/>
      <c r="C179" s="786"/>
      <c r="D179">
        <f t="shared" si="6"/>
        <v>0</v>
      </c>
      <c r="E179">
        <f t="shared" si="7"/>
        <v>0</v>
      </c>
    </row>
    <row r="180" spans="1:5">
      <c r="A180" s="783"/>
      <c r="B180" s="784"/>
      <c r="C180" s="786"/>
      <c r="D180">
        <f t="shared" si="6"/>
        <v>0</v>
      </c>
      <c r="E180">
        <f t="shared" si="7"/>
        <v>0</v>
      </c>
    </row>
    <row r="181" spans="1:5">
      <c r="A181" s="783"/>
      <c r="B181" s="784"/>
      <c r="C181" s="786"/>
      <c r="D181">
        <f t="shared" si="6"/>
        <v>0</v>
      </c>
      <c r="E181">
        <f t="shared" si="7"/>
        <v>0</v>
      </c>
    </row>
    <row r="182" spans="1:5">
      <c r="A182" s="783"/>
      <c r="B182" s="784"/>
      <c r="C182" s="786"/>
      <c r="D182">
        <f t="shared" si="6"/>
        <v>0</v>
      </c>
      <c r="E182">
        <f t="shared" si="7"/>
        <v>0</v>
      </c>
    </row>
    <row r="183" spans="1:5">
      <c r="A183" s="783"/>
      <c r="B183" s="784"/>
      <c r="C183" s="786"/>
      <c r="D183">
        <f>+IFERROR(VLOOKUP(A183,RENGLON,3,FALSE),0)</f>
        <v>0</v>
      </c>
      <c r="E183">
        <f t="shared" si="7"/>
        <v>0</v>
      </c>
    </row>
    <row r="184" spans="1:5">
      <c r="A184" s="783"/>
      <c r="B184" s="784"/>
      <c r="C184" s="786"/>
      <c r="D184">
        <f t="shared" si="6"/>
        <v>0</v>
      </c>
      <c r="E184">
        <f t="shared" si="7"/>
        <v>0</v>
      </c>
    </row>
    <row r="185" spans="1:5">
      <c r="A185" s="783"/>
      <c r="B185" s="784"/>
      <c r="C185" s="786"/>
      <c r="D185">
        <f t="shared" si="6"/>
        <v>0</v>
      </c>
      <c r="E185">
        <f t="shared" si="7"/>
        <v>0</v>
      </c>
    </row>
    <row r="186" spans="1:5">
      <c r="A186" s="783"/>
      <c r="B186" s="784"/>
      <c r="C186" s="786"/>
      <c r="D186">
        <f t="shared" si="6"/>
        <v>0</v>
      </c>
      <c r="E186">
        <f t="shared" si="7"/>
        <v>0</v>
      </c>
    </row>
    <row r="187" spans="1:5">
      <c r="A187" s="783"/>
      <c r="B187" s="784"/>
      <c r="C187" s="786"/>
      <c r="D187">
        <f t="shared" si="6"/>
        <v>0</v>
      </c>
      <c r="E187">
        <f t="shared" si="7"/>
        <v>0</v>
      </c>
    </row>
    <row r="188" spans="1:5">
      <c r="A188" s="783"/>
      <c r="B188" s="784"/>
      <c r="C188" s="786"/>
      <c r="D188">
        <f t="shared" si="6"/>
        <v>0</v>
      </c>
      <c r="E188">
        <f t="shared" si="7"/>
        <v>0</v>
      </c>
    </row>
    <row r="189" spans="1:5">
      <c r="A189" s="783"/>
      <c r="B189" s="784"/>
      <c r="C189" s="785"/>
      <c r="D189">
        <f t="shared" si="6"/>
        <v>0</v>
      </c>
      <c r="E189">
        <f t="shared" si="7"/>
        <v>0</v>
      </c>
    </row>
    <row r="190" spans="1:5">
      <c r="A190" s="783"/>
      <c r="B190" s="784"/>
      <c r="C190" s="786"/>
      <c r="D190">
        <f t="shared" si="6"/>
        <v>0</v>
      </c>
      <c r="E190">
        <f t="shared" si="7"/>
        <v>0</v>
      </c>
    </row>
    <row r="191" spans="1:5">
      <c r="A191" s="783"/>
      <c r="B191" s="784"/>
      <c r="C191" s="786"/>
      <c r="D191">
        <f t="shared" si="6"/>
        <v>0</v>
      </c>
      <c r="E191">
        <f t="shared" si="7"/>
        <v>0</v>
      </c>
    </row>
    <row r="192" spans="1:5">
      <c r="A192" s="783"/>
      <c r="B192" s="784"/>
      <c r="C192" s="786"/>
      <c r="D192">
        <f t="shared" si="6"/>
        <v>0</v>
      </c>
      <c r="E192">
        <f t="shared" si="7"/>
        <v>0</v>
      </c>
    </row>
    <row r="193" spans="1:5">
      <c r="A193" s="783"/>
      <c r="B193" s="784"/>
      <c r="C193" s="786"/>
      <c r="D193">
        <f t="shared" si="6"/>
        <v>0</v>
      </c>
      <c r="E193">
        <f t="shared" si="7"/>
        <v>0</v>
      </c>
    </row>
    <row r="194" spans="1:5">
      <c r="A194" s="783"/>
      <c r="B194" s="784"/>
      <c r="C194" s="786"/>
      <c r="D194">
        <f t="shared" si="6"/>
        <v>0</v>
      </c>
      <c r="E194">
        <f t="shared" si="7"/>
        <v>0</v>
      </c>
    </row>
    <row r="195" spans="1:5">
      <c r="A195" s="783"/>
      <c r="B195" s="784"/>
      <c r="C195" s="786"/>
      <c r="D195">
        <f t="shared" si="6"/>
        <v>0</v>
      </c>
      <c r="E195">
        <f t="shared" si="7"/>
        <v>0</v>
      </c>
    </row>
    <row r="196" spans="1:5">
      <c r="A196" s="783"/>
      <c r="B196" s="784"/>
      <c r="C196" s="786"/>
      <c r="D196">
        <f t="shared" si="6"/>
        <v>0</v>
      </c>
      <c r="E196">
        <f t="shared" si="7"/>
        <v>0</v>
      </c>
    </row>
  </sheetData>
  <autoFilter ref="A1:E13" xr:uid="{20D06D1D-8DB4-4C6C-9E3A-AC8DDC881AB3}"/>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B4247-55C7-4528-87C4-5D05282CEDA7}">
  <sheetPr>
    <tabColor theme="5" tint="0.79998168889431442"/>
  </sheetPr>
  <dimension ref="A1:E196"/>
  <sheetViews>
    <sheetView workbookViewId="0">
      <selection activeCell="C37" sqref="C37"/>
    </sheetView>
  </sheetViews>
  <sheetFormatPr baseColWidth="10" defaultRowHeight="15"/>
  <cols>
    <col min="2" max="2" width="35.7109375" bestFit="1" customWidth="1"/>
    <col min="3" max="3" width="17.7109375" style="468" customWidth="1"/>
    <col min="4" max="4" width="55.140625" customWidth="1"/>
  </cols>
  <sheetData>
    <row r="1" spans="1:5">
      <c r="A1" s="470" t="s">
        <v>837</v>
      </c>
      <c r="B1" s="463" t="s">
        <v>838</v>
      </c>
      <c r="C1" s="467" t="s">
        <v>397</v>
      </c>
      <c r="D1" s="463" t="s">
        <v>842</v>
      </c>
      <c r="E1" s="463" t="s">
        <v>850</v>
      </c>
    </row>
    <row r="2" spans="1:5">
      <c r="A2" s="779" t="s">
        <v>1029</v>
      </c>
      <c r="B2" s="780" t="s">
        <v>1171</v>
      </c>
      <c r="C2" s="814">
        <v>2000000</v>
      </c>
      <c r="D2" t="str">
        <f t="shared" ref="D2:D13" si="0">+IFERROR(VLOOKUP(A2,RENGLON,3,FALSE),0)</f>
        <v xml:space="preserve">Costo  </v>
      </c>
      <c r="E2">
        <f t="shared" ref="E2:E13" si="1">+IFERROR(VLOOKUP(A2,RENGLON,2,FALSE),0)</f>
        <v>87</v>
      </c>
    </row>
    <row r="3" spans="1:5">
      <c r="A3" s="779"/>
      <c r="B3" s="780"/>
      <c r="C3" s="781"/>
      <c r="D3">
        <f t="shared" si="0"/>
        <v>0</v>
      </c>
      <c r="E3">
        <f t="shared" si="1"/>
        <v>0</v>
      </c>
    </row>
    <row r="4" spans="1:5">
      <c r="A4" s="779"/>
      <c r="B4" s="780"/>
      <c r="C4" s="782"/>
      <c r="D4">
        <f t="shared" si="0"/>
        <v>0</v>
      </c>
      <c r="E4">
        <f t="shared" si="1"/>
        <v>0</v>
      </c>
    </row>
    <row r="5" spans="1:5">
      <c r="A5" s="779"/>
      <c r="B5" s="780"/>
      <c r="C5" s="782"/>
      <c r="D5">
        <f t="shared" si="0"/>
        <v>0</v>
      </c>
      <c r="E5">
        <f t="shared" si="1"/>
        <v>0</v>
      </c>
    </row>
    <row r="6" spans="1:5">
      <c r="A6" s="779"/>
      <c r="B6" s="780"/>
      <c r="C6" s="782"/>
      <c r="D6">
        <f t="shared" si="0"/>
        <v>0</v>
      </c>
      <c r="E6">
        <f t="shared" si="1"/>
        <v>0</v>
      </c>
    </row>
    <row r="7" spans="1:5">
      <c r="A7" s="779"/>
      <c r="B7" s="780"/>
      <c r="C7" s="782"/>
      <c r="D7">
        <f t="shared" si="0"/>
        <v>0</v>
      </c>
      <c r="E7">
        <f t="shared" si="1"/>
        <v>0</v>
      </c>
    </row>
    <row r="8" spans="1:5">
      <c r="A8" s="779"/>
      <c r="B8" s="780"/>
      <c r="C8" s="782"/>
      <c r="D8">
        <f t="shared" si="0"/>
        <v>0</v>
      </c>
      <c r="E8">
        <f t="shared" si="1"/>
        <v>0</v>
      </c>
    </row>
    <row r="9" spans="1:5">
      <c r="A9" s="779"/>
      <c r="B9" s="780"/>
      <c r="C9" s="782"/>
      <c r="D9">
        <f t="shared" si="0"/>
        <v>0</v>
      </c>
      <c r="E9">
        <f t="shared" si="1"/>
        <v>0</v>
      </c>
    </row>
    <row r="10" spans="1:5">
      <c r="A10" s="779"/>
      <c r="B10" s="780"/>
      <c r="C10" s="781"/>
      <c r="D10">
        <f t="shared" si="0"/>
        <v>0</v>
      </c>
      <c r="E10">
        <f t="shared" si="1"/>
        <v>0</v>
      </c>
    </row>
    <row r="11" spans="1:5">
      <c r="A11" s="779"/>
      <c r="B11" s="780"/>
      <c r="C11" s="782"/>
      <c r="D11">
        <f t="shared" si="0"/>
        <v>0</v>
      </c>
      <c r="E11">
        <f t="shared" si="1"/>
        <v>0</v>
      </c>
    </row>
    <row r="12" spans="1:5">
      <c r="A12" s="779"/>
      <c r="B12" s="780"/>
      <c r="C12" s="782"/>
      <c r="D12">
        <f t="shared" si="0"/>
        <v>0</v>
      </c>
      <c r="E12">
        <f t="shared" si="1"/>
        <v>0</v>
      </c>
    </row>
    <row r="13" spans="1:5">
      <c r="A13" s="779"/>
      <c r="B13" s="780"/>
      <c r="C13" s="782"/>
      <c r="D13">
        <f t="shared" si="0"/>
        <v>0</v>
      </c>
      <c r="E13">
        <f t="shared" si="1"/>
        <v>0</v>
      </c>
    </row>
    <row r="14" spans="1:5">
      <c r="A14" s="779"/>
      <c r="B14" s="780"/>
      <c r="C14" s="781"/>
      <c r="D14">
        <f t="shared" ref="D14:D77" si="2">+IFERROR(VLOOKUP(A14,RENGLON,3,FALSE),0)</f>
        <v>0</v>
      </c>
      <c r="E14">
        <f t="shared" ref="E14:E77" si="3">+IFERROR(VLOOKUP(A14,RENGLON,2,FALSE),0)</f>
        <v>0</v>
      </c>
    </row>
    <row r="15" spans="1:5">
      <c r="A15" s="779"/>
      <c r="B15" s="780"/>
      <c r="C15" s="782"/>
      <c r="D15">
        <f t="shared" si="2"/>
        <v>0</v>
      </c>
      <c r="E15">
        <f t="shared" si="3"/>
        <v>0</v>
      </c>
    </row>
    <row r="16" spans="1:5">
      <c r="A16" s="779"/>
      <c r="B16" s="780"/>
      <c r="C16" s="782"/>
      <c r="D16">
        <f t="shared" si="2"/>
        <v>0</v>
      </c>
      <c r="E16">
        <f t="shared" si="3"/>
        <v>0</v>
      </c>
    </row>
    <row r="17" spans="1:5">
      <c r="A17" s="779"/>
      <c r="B17" s="780"/>
      <c r="C17" s="782"/>
      <c r="D17">
        <f t="shared" si="2"/>
        <v>0</v>
      </c>
      <c r="E17">
        <f t="shared" si="3"/>
        <v>0</v>
      </c>
    </row>
    <row r="18" spans="1:5">
      <c r="A18" s="779"/>
      <c r="B18" s="780"/>
      <c r="C18" s="782"/>
      <c r="D18">
        <f t="shared" si="2"/>
        <v>0</v>
      </c>
      <c r="E18">
        <f t="shared" si="3"/>
        <v>0</v>
      </c>
    </row>
    <row r="19" spans="1:5">
      <c r="A19" s="779"/>
      <c r="B19" s="780"/>
      <c r="C19" s="782"/>
      <c r="D19">
        <f t="shared" si="2"/>
        <v>0</v>
      </c>
      <c r="E19">
        <f t="shared" si="3"/>
        <v>0</v>
      </c>
    </row>
    <row r="20" spans="1:5">
      <c r="A20" s="779"/>
      <c r="B20" s="780"/>
      <c r="C20" s="782"/>
      <c r="D20">
        <f t="shared" si="2"/>
        <v>0</v>
      </c>
      <c r="E20">
        <f t="shared" si="3"/>
        <v>0</v>
      </c>
    </row>
    <row r="21" spans="1:5">
      <c r="A21" s="779"/>
      <c r="B21" s="780"/>
      <c r="C21" s="782"/>
      <c r="D21">
        <f t="shared" si="2"/>
        <v>0</v>
      </c>
      <c r="E21">
        <f t="shared" si="3"/>
        <v>0</v>
      </c>
    </row>
    <row r="22" spans="1:5">
      <c r="A22" s="779"/>
      <c r="B22" s="780"/>
      <c r="C22" s="782"/>
      <c r="D22">
        <f t="shared" si="2"/>
        <v>0</v>
      </c>
      <c r="E22">
        <f t="shared" si="3"/>
        <v>0</v>
      </c>
    </row>
    <row r="23" spans="1:5">
      <c r="A23" s="779"/>
      <c r="B23" s="780"/>
      <c r="C23" s="782"/>
      <c r="D23">
        <f t="shared" si="2"/>
        <v>0</v>
      </c>
      <c r="E23">
        <f t="shared" si="3"/>
        <v>0</v>
      </c>
    </row>
    <row r="24" spans="1:5">
      <c r="A24" s="779"/>
      <c r="B24" s="780"/>
      <c r="C24" s="782"/>
      <c r="D24">
        <f t="shared" si="2"/>
        <v>0</v>
      </c>
      <c r="E24">
        <f t="shared" si="3"/>
        <v>0</v>
      </c>
    </row>
    <row r="25" spans="1:5">
      <c r="A25" s="779"/>
      <c r="B25" s="780"/>
      <c r="C25" s="782"/>
      <c r="D25">
        <f t="shared" si="2"/>
        <v>0</v>
      </c>
      <c r="E25">
        <f t="shared" si="3"/>
        <v>0</v>
      </c>
    </row>
    <row r="26" spans="1:5">
      <c r="A26" s="779"/>
      <c r="B26" s="780"/>
      <c r="C26" s="782"/>
      <c r="D26">
        <f t="shared" si="2"/>
        <v>0</v>
      </c>
      <c r="E26">
        <f t="shared" si="3"/>
        <v>0</v>
      </c>
    </row>
    <row r="27" spans="1:5">
      <c r="A27" s="779"/>
      <c r="B27" s="780"/>
      <c r="C27" s="782"/>
      <c r="D27">
        <f t="shared" si="2"/>
        <v>0</v>
      </c>
      <c r="E27">
        <f t="shared" si="3"/>
        <v>0</v>
      </c>
    </row>
    <row r="28" spans="1:5">
      <c r="A28" s="779"/>
      <c r="B28" s="780"/>
      <c r="C28" s="782"/>
      <c r="D28">
        <f t="shared" si="2"/>
        <v>0</v>
      </c>
      <c r="E28">
        <f t="shared" si="3"/>
        <v>0</v>
      </c>
    </row>
    <row r="29" spans="1:5">
      <c r="A29" s="779"/>
      <c r="B29" s="780"/>
      <c r="C29" s="782"/>
      <c r="D29">
        <f t="shared" si="2"/>
        <v>0</v>
      </c>
      <c r="E29">
        <f t="shared" si="3"/>
        <v>0</v>
      </c>
    </row>
    <row r="30" spans="1:5">
      <c r="A30" s="779"/>
      <c r="B30" s="780"/>
      <c r="C30" s="782"/>
      <c r="D30">
        <f t="shared" si="2"/>
        <v>0</v>
      </c>
      <c r="E30">
        <f t="shared" si="3"/>
        <v>0</v>
      </c>
    </row>
    <row r="31" spans="1:5">
      <c r="A31" s="779"/>
      <c r="B31" s="780"/>
      <c r="C31" s="782"/>
      <c r="D31">
        <f t="shared" si="2"/>
        <v>0</v>
      </c>
      <c r="E31">
        <f t="shared" si="3"/>
        <v>0</v>
      </c>
    </row>
    <row r="32" spans="1:5">
      <c r="A32" s="779"/>
      <c r="B32" s="780"/>
      <c r="C32" s="782"/>
      <c r="D32">
        <f t="shared" si="2"/>
        <v>0</v>
      </c>
      <c r="E32">
        <f t="shared" si="3"/>
        <v>0</v>
      </c>
    </row>
    <row r="33" spans="1:5">
      <c r="A33" s="779"/>
      <c r="B33" s="780"/>
      <c r="C33" s="782"/>
      <c r="D33">
        <f t="shared" si="2"/>
        <v>0</v>
      </c>
      <c r="E33">
        <f t="shared" si="3"/>
        <v>0</v>
      </c>
    </row>
    <row r="34" spans="1:5">
      <c r="A34" s="779"/>
      <c r="B34" s="780"/>
      <c r="C34" s="782"/>
      <c r="D34">
        <f t="shared" si="2"/>
        <v>0</v>
      </c>
      <c r="E34">
        <f t="shared" si="3"/>
        <v>0</v>
      </c>
    </row>
    <row r="35" spans="1:5">
      <c r="A35" s="779"/>
      <c r="B35" s="780"/>
      <c r="C35" s="782"/>
      <c r="D35">
        <f t="shared" si="2"/>
        <v>0</v>
      </c>
      <c r="E35">
        <f t="shared" si="3"/>
        <v>0</v>
      </c>
    </row>
    <row r="36" spans="1:5">
      <c r="A36" s="779"/>
      <c r="B36" s="780"/>
      <c r="C36" s="781"/>
      <c r="D36">
        <f t="shared" si="2"/>
        <v>0</v>
      </c>
      <c r="E36">
        <f t="shared" si="3"/>
        <v>0</v>
      </c>
    </row>
    <row r="37" spans="1:5">
      <c r="A37" s="779"/>
      <c r="B37" s="780"/>
      <c r="C37" s="782"/>
      <c r="D37">
        <f t="shared" si="2"/>
        <v>0</v>
      </c>
      <c r="E37">
        <f t="shared" si="3"/>
        <v>0</v>
      </c>
    </row>
    <row r="38" spans="1:5">
      <c r="A38" s="779"/>
      <c r="B38" s="780"/>
      <c r="C38" s="782"/>
      <c r="D38">
        <f t="shared" si="2"/>
        <v>0</v>
      </c>
      <c r="E38">
        <f t="shared" si="3"/>
        <v>0</v>
      </c>
    </row>
    <row r="39" spans="1:5">
      <c r="A39" s="779"/>
      <c r="B39" s="780"/>
      <c r="C39" s="782"/>
      <c r="D39">
        <f t="shared" si="2"/>
        <v>0</v>
      </c>
      <c r="E39">
        <f t="shared" si="3"/>
        <v>0</v>
      </c>
    </row>
    <row r="40" spans="1:5">
      <c r="A40" s="779"/>
      <c r="B40" s="780"/>
      <c r="C40" s="782"/>
      <c r="D40">
        <f t="shared" si="2"/>
        <v>0</v>
      </c>
      <c r="E40">
        <f t="shared" si="3"/>
        <v>0</v>
      </c>
    </row>
    <row r="41" spans="1:5">
      <c r="A41" s="779"/>
      <c r="B41" s="780"/>
      <c r="C41" s="781"/>
      <c r="D41">
        <f t="shared" si="2"/>
        <v>0</v>
      </c>
      <c r="E41">
        <f t="shared" si="3"/>
        <v>0</v>
      </c>
    </row>
    <row r="42" spans="1:5">
      <c r="A42" s="779"/>
      <c r="B42" s="780"/>
      <c r="C42" s="782"/>
      <c r="D42">
        <f t="shared" si="2"/>
        <v>0</v>
      </c>
      <c r="E42">
        <f t="shared" si="3"/>
        <v>0</v>
      </c>
    </row>
    <row r="43" spans="1:5">
      <c r="A43" s="779"/>
      <c r="B43" s="780"/>
      <c r="C43" s="782"/>
      <c r="D43">
        <f t="shared" si="2"/>
        <v>0</v>
      </c>
      <c r="E43">
        <f t="shared" si="3"/>
        <v>0</v>
      </c>
    </row>
    <row r="44" spans="1:5">
      <c r="A44" s="779"/>
      <c r="B44" s="780"/>
      <c r="C44" s="781"/>
      <c r="D44">
        <f t="shared" si="2"/>
        <v>0</v>
      </c>
      <c r="E44">
        <f t="shared" si="3"/>
        <v>0</v>
      </c>
    </row>
    <row r="45" spans="1:5">
      <c r="A45" s="779"/>
      <c r="B45" s="780"/>
      <c r="C45" s="782"/>
      <c r="D45">
        <f t="shared" si="2"/>
        <v>0</v>
      </c>
      <c r="E45">
        <f t="shared" si="3"/>
        <v>0</v>
      </c>
    </row>
    <row r="46" spans="1:5">
      <c r="A46" s="779"/>
      <c r="B46" s="780"/>
      <c r="C46" s="782"/>
      <c r="D46">
        <f t="shared" si="2"/>
        <v>0</v>
      </c>
      <c r="E46">
        <f t="shared" si="3"/>
        <v>0</v>
      </c>
    </row>
    <row r="47" spans="1:5">
      <c r="A47" s="779"/>
      <c r="B47" s="780"/>
      <c r="C47" s="782"/>
      <c r="D47">
        <f t="shared" si="2"/>
        <v>0</v>
      </c>
      <c r="E47">
        <f t="shared" si="3"/>
        <v>0</v>
      </c>
    </row>
    <row r="48" spans="1:5">
      <c r="A48" s="779"/>
      <c r="B48" s="780"/>
      <c r="C48" s="782"/>
      <c r="D48">
        <f t="shared" si="2"/>
        <v>0</v>
      </c>
      <c r="E48">
        <f t="shared" si="3"/>
        <v>0</v>
      </c>
    </row>
    <row r="49" spans="1:5">
      <c r="A49" s="779"/>
      <c r="B49" s="780"/>
      <c r="C49" s="781"/>
      <c r="D49">
        <f t="shared" si="2"/>
        <v>0</v>
      </c>
      <c r="E49">
        <f t="shared" si="3"/>
        <v>0</v>
      </c>
    </row>
    <row r="50" spans="1:5">
      <c r="A50" s="779"/>
      <c r="B50" s="780"/>
      <c r="C50" s="781"/>
      <c r="D50">
        <f t="shared" si="2"/>
        <v>0</v>
      </c>
      <c r="E50">
        <f t="shared" si="3"/>
        <v>0</v>
      </c>
    </row>
    <row r="51" spans="1:5">
      <c r="A51" s="779"/>
      <c r="B51" s="780"/>
      <c r="C51" s="782"/>
      <c r="D51">
        <f t="shared" si="2"/>
        <v>0</v>
      </c>
      <c r="E51">
        <f t="shared" si="3"/>
        <v>0</v>
      </c>
    </row>
    <row r="52" spans="1:5">
      <c r="A52" s="779"/>
      <c r="B52" s="780"/>
      <c r="C52" s="782"/>
      <c r="D52">
        <f t="shared" si="2"/>
        <v>0</v>
      </c>
      <c r="E52">
        <f t="shared" si="3"/>
        <v>0</v>
      </c>
    </row>
    <row r="53" spans="1:5">
      <c r="A53" s="779"/>
      <c r="B53" s="780"/>
      <c r="C53" s="782"/>
      <c r="D53">
        <f t="shared" si="2"/>
        <v>0</v>
      </c>
      <c r="E53">
        <f t="shared" si="3"/>
        <v>0</v>
      </c>
    </row>
    <row r="54" spans="1:5">
      <c r="A54" s="779"/>
      <c r="B54" s="780"/>
      <c r="C54" s="781"/>
      <c r="D54">
        <f t="shared" si="2"/>
        <v>0</v>
      </c>
      <c r="E54">
        <f t="shared" si="3"/>
        <v>0</v>
      </c>
    </row>
    <row r="55" spans="1:5">
      <c r="A55" s="779"/>
      <c r="B55" s="780"/>
      <c r="C55" s="782"/>
      <c r="D55">
        <f t="shared" si="2"/>
        <v>0</v>
      </c>
      <c r="E55">
        <f t="shared" si="3"/>
        <v>0</v>
      </c>
    </row>
    <row r="56" spans="1:5">
      <c r="A56" s="779"/>
      <c r="B56" s="780"/>
      <c r="C56" s="782"/>
      <c r="D56">
        <f t="shared" si="2"/>
        <v>0</v>
      </c>
      <c r="E56">
        <f t="shared" si="3"/>
        <v>0</v>
      </c>
    </row>
    <row r="57" spans="1:5">
      <c r="A57" s="779"/>
      <c r="B57" s="780"/>
      <c r="C57" s="782"/>
      <c r="D57">
        <f t="shared" si="2"/>
        <v>0</v>
      </c>
      <c r="E57">
        <f t="shared" si="3"/>
        <v>0</v>
      </c>
    </row>
    <row r="58" spans="1:5">
      <c r="A58" s="779"/>
      <c r="B58" s="780"/>
      <c r="C58" s="782"/>
      <c r="D58">
        <f t="shared" si="2"/>
        <v>0</v>
      </c>
      <c r="E58">
        <f t="shared" si="3"/>
        <v>0</v>
      </c>
    </row>
    <row r="59" spans="1:5">
      <c r="A59" s="779"/>
      <c r="B59" s="780"/>
      <c r="C59" s="782"/>
      <c r="D59">
        <f t="shared" si="2"/>
        <v>0</v>
      </c>
      <c r="E59">
        <f t="shared" si="3"/>
        <v>0</v>
      </c>
    </row>
    <row r="60" spans="1:5">
      <c r="A60" s="779"/>
      <c r="B60" s="780"/>
      <c r="C60" s="782"/>
      <c r="D60">
        <f t="shared" si="2"/>
        <v>0</v>
      </c>
      <c r="E60">
        <f t="shared" si="3"/>
        <v>0</v>
      </c>
    </row>
    <row r="61" spans="1:5">
      <c r="A61" s="779"/>
      <c r="B61" s="780"/>
      <c r="C61" s="782"/>
      <c r="D61">
        <f t="shared" si="2"/>
        <v>0</v>
      </c>
      <c r="E61">
        <f t="shared" si="3"/>
        <v>0</v>
      </c>
    </row>
    <row r="62" spans="1:5">
      <c r="A62" s="779"/>
      <c r="B62" s="780"/>
      <c r="C62" s="782"/>
      <c r="D62">
        <f t="shared" si="2"/>
        <v>0</v>
      </c>
      <c r="E62">
        <f t="shared" si="3"/>
        <v>0</v>
      </c>
    </row>
    <row r="63" spans="1:5">
      <c r="A63" s="779"/>
      <c r="B63" s="780"/>
      <c r="C63" s="782"/>
      <c r="D63">
        <f t="shared" si="2"/>
        <v>0</v>
      </c>
      <c r="E63">
        <f t="shared" si="3"/>
        <v>0</v>
      </c>
    </row>
    <row r="64" spans="1:5">
      <c r="A64" s="779"/>
      <c r="B64" s="780"/>
      <c r="C64" s="782"/>
      <c r="D64">
        <f t="shared" si="2"/>
        <v>0</v>
      </c>
      <c r="E64">
        <f t="shared" si="3"/>
        <v>0</v>
      </c>
    </row>
    <row r="65" spans="1:5">
      <c r="A65" s="779"/>
      <c r="B65" s="780"/>
      <c r="C65" s="782"/>
      <c r="D65">
        <f t="shared" si="2"/>
        <v>0</v>
      </c>
      <c r="E65">
        <f t="shared" si="3"/>
        <v>0</v>
      </c>
    </row>
    <row r="66" spans="1:5">
      <c r="A66" s="779"/>
      <c r="B66" s="780"/>
      <c r="C66" s="782"/>
      <c r="D66">
        <f t="shared" si="2"/>
        <v>0</v>
      </c>
      <c r="E66">
        <f t="shared" si="3"/>
        <v>0</v>
      </c>
    </row>
    <row r="67" spans="1:5">
      <c r="A67" s="779"/>
      <c r="B67" s="780"/>
      <c r="C67" s="782"/>
      <c r="D67">
        <f t="shared" si="2"/>
        <v>0</v>
      </c>
      <c r="E67">
        <f t="shared" si="3"/>
        <v>0</v>
      </c>
    </row>
    <row r="68" spans="1:5">
      <c r="A68" s="779"/>
      <c r="B68" s="780"/>
      <c r="C68" s="782"/>
      <c r="D68">
        <f t="shared" si="2"/>
        <v>0</v>
      </c>
      <c r="E68">
        <f t="shared" si="3"/>
        <v>0</v>
      </c>
    </row>
    <row r="69" spans="1:5">
      <c r="A69" s="779"/>
      <c r="B69" s="780"/>
      <c r="C69" s="781"/>
      <c r="D69">
        <f t="shared" si="2"/>
        <v>0</v>
      </c>
      <c r="E69">
        <f t="shared" si="3"/>
        <v>0</v>
      </c>
    </row>
    <row r="70" spans="1:5">
      <c r="A70" s="779"/>
      <c r="B70" s="780"/>
      <c r="C70" s="782"/>
      <c r="D70">
        <f t="shared" si="2"/>
        <v>0</v>
      </c>
      <c r="E70">
        <f t="shared" si="3"/>
        <v>0</v>
      </c>
    </row>
    <row r="71" spans="1:5">
      <c r="A71" s="779"/>
      <c r="B71" s="780"/>
      <c r="C71" s="782"/>
      <c r="D71">
        <f t="shared" si="2"/>
        <v>0</v>
      </c>
      <c r="E71">
        <f t="shared" si="3"/>
        <v>0</v>
      </c>
    </row>
    <row r="72" spans="1:5">
      <c r="A72" s="779"/>
      <c r="B72" s="780"/>
      <c r="C72" s="782"/>
      <c r="D72">
        <f t="shared" si="2"/>
        <v>0</v>
      </c>
      <c r="E72">
        <f t="shared" si="3"/>
        <v>0</v>
      </c>
    </row>
    <row r="73" spans="1:5">
      <c r="A73" s="779"/>
      <c r="B73" s="780"/>
      <c r="C73" s="782"/>
      <c r="D73">
        <f t="shared" si="2"/>
        <v>0</v>
      </c>
      <c r="E73">
        <f t="shared" si="3"/>
        <v>0</v>
      </c>
    </row>
    <row r="74" spans="1:5">
      <c r="A74" s="779"/>
      <c r="B74" s="780"/>
      <c r="C74" s="782"/>
      <c r="D74">
        <f t="shared" si="2"/>
        <v>0</v>
      </c>
      <c r="E74">
        <f t="shared" si="3"/>
        <v>0</v>
      </c>
    </row>
    <row r="75" spans="1:5">
      <c r="A75" s="779"/>
      <c r="B75" s="780"/>
      <c r="C75" s="782"/>
      <c r="D75">
        <f t="shared" si="2"/>
        <v>0</v>
      </c>
      <c r="E75">
        <f t="shared" si="3"/>
        <v>0</v>
      </c>
    </row>
    <row r="76" spans="1:5">
      <c r="A76" s="779"/>
      <c r="B76" s="780"/>
      <c r="C76" s="781"/>
      <c r="D76">
        <f t="shared" si="2"/>
        <v>0</v>
      </c>
      <c r="E76">
        <f t="shared" si="3"/>
        <v>0</v>
      </c>
    </row>
    <row r="77" spans="1:5">
      <c r="A77" s="779"/>
      <c r="B77" s="780"/>
      <c r="C77" s="782"/>
      <c r="D77">
        <f t="shared" si="2"/>
        <v>0</v>
      </c>
      <c r="E77">
        <f t="shared" si="3"/>
        <v>0</v>
      </c>
    </row>
    <row r="78" spans="1:5">
      <c r="A78" s="779"/>
      <c r="B78" s="780"/>
      <c r="C78" s="782"/>
      <c r="D78">
        <f t="shared" ref="D78:D141" si="4">+IFERROR(VLOOKUP(A78,RENGLON,3,FALSE),0)</f>
        <v>0</v>
      </c>
      <c r="E78">
        <f t="shared" ref="E78:E141" si="5">+IFERROR(VLOOKUP(A78,RENGLON,2,FALSE),0)</f>
        <v>0</v>
      </c>
    </row>
    <row r="79" spans="1:5">
      <c r="A79" s="779"/>
      <c r="B79" s="780"/>
      <c r="C79" s="781"/>
      <c r="D79">
        <f t="shared" si="4"/>
        <v>0</v>
      </c>
      <c r="E79">
        <f t="shared" si="5"/>
        <v>0</v>
      </c>
    </row>
    <row r="80" spans="1:5">
      <c r="A80" s="779"/>
      <c r="B80" s="780"/>
      <c r="C80" s="781"/>
      <c r="D80">
        <f t="shared" si="4"/>
        <v>0</v>
      </c>
      <c r="E80">
        <f t="shared" si="5"/>
        <v>0</v>
      </c>
    </row>
    <row r="81" spans="1:5">
      <c r="A81" s="779"/>
      <c r="B81" s="780"/>
      <c r="C81" s="782"/>
      <c r="D81">
        <f t="shared" si="4"/>
        <v>0</v>
      </c>
      <c r="E81">
        <f t="shared" si="5"/>
        <v>0</v>
      </c>
    </row>
    <row r="82" spans="1:5">
      <c r="A82" s="779"/>
      <c r="B82" s="780"/>
      <c r="C82" s="782"/>
      <c r="D82">
        <f t="shared" si="4"/>
        <v>0</v>
      </c>
      <c r="E82">
        <f t="shared" si="5"/>
        <v>0</v>
      </c>
    </row>
    <row r="83" spans="1:5">
      <c r="A83" s="779"/>
      <c r="B83" s="780"/>
      <c r="C83" s="782"/>
      <c r="D83">
        <f t="shared" si="4"/>
        <v>0</v>
      </c>
      <c r="E83">
        <f t="shared" si="5"/>
        <v>0</v>
      </c>
    </row>
    <row r="84" spans="1:5">
      <c r="A84" s="779"/>
      <c r="B84" s="780"/>
      <c r="C84" s="781"/>
      <c r="D84">
        <f t="shared" si="4"/>
        <v>0</v>
      </c>
      <c r="E84">
        <f t="shared" si="5"/>
        <v>0</v>
      </c>
    </row>
    <row r="85" spans="1:5">
      <c r="A85" s="779"/>
      <c r="B85" s="780"/>
      <c r="C85" s="782"/>
      <c r="D85">
        <f t="shared" si="4"/>
        <v>0</v>
      </c>
      <c r="E85">
        <f t="shared" si="5"/>
        <v>0</v>
      </c>
    </row>
    <row r="86" spans="1:5">
      <c r="A86" s="779"/>
      <c r="B86" s="780"/>
      <c r="C86" s="782"/>
      <c r="D86">
        <f t="shared" si="4"/>
        <v>0</v>
      </c>
      <c r="E86">
        <f t="shared" si="5"/>
        <v>0</v>
      </c>
    </row>
    <row r="87" spans="1:5">
      <c r="A87" s="779"/>
      <c r="B87" s="780"/>
      <c r="C87" s="782"/>
      <c r="D87">
        <f t="shared" si="4"/>
        <v>0</v>
      </c>
      <c r="E87">
        <f t="shared" si="5"/>
        <v>0</v>
      </c>
    </row>
    <row r="88" spans="1:5">
      <c r="A88" s="779"/>
      <c r="B88" s="780"/>
      <c r="C88" s="782"/>
      <c r="D88">
        <f t="shared" si="4"/>
        <v>0</v>
      </c>
      <c r="E88">
        <f t="shared" si="5"/>
        <v>0</v>
      </c>
    </row>
    <row r="89" spans="1:5">
      <c r="A89" s="779"/>
      <c r="B89" s="780"/>
      <c r="C89" s="782"/>
      <c r="D89">
        <f t="shared" si="4"/>
        <v>0</v>
      </c>
      <c r="E89">
        <f t="shared" si="5"/>
        <v>0</v>
      </c>
    </row>
    <row r="90" spans="1:5">
      <c r="A90" s="779"/>
      <c r="B90" s="780"/>
      <c r="C90" s="782"/>
      <c r="D90">
        <f t="shared" si="4"/>
        <v>0</v>
      </c>
      <c r="E90">
        <f t="shared" si="5"/>
        <v>0</v>
      </c>
    </row>
    <row r="91" spans="1:5">
      <c r="A91" s="779"/>
      <c r="B91" s="780"/>
      <c r="C91" s="781"/>
      <c r="D91">
        <f t="shared" si="4"/>
        <v>0</v>
      </c>
      <c r="E91">
        <f t="shared" si="5"/>
        <v>0</v>
      </c>
    </row>
    <row r="92" spans="1:5">
      <c r="A92" s="779"/>
      <c r="B92" s="780"/>
      <c r="C92" s="782"/>
      <c r="D92">
        <f t="shared" si="4"/>
        <v>0</v>
      </c>
      <c r="E92">
        <f t="shared" si="5"/>
        <v>0</v>
      </c>
    </row>
    <row r="93" spans="1:5">
      <c r="A93" s="779"/>
      <c r="B93" s="780"/>
      <c r="C93" s="782"/>
      <c r="D93">
        <f t="shared" si="4"/>
        <v>0</v>
      </c>
      <c r="E93">
        <f t="shared" si="5"/>
        <v>0</v>
      </c>
    </row>
    <row r="94" spans="1:5">
      <c r="A94" s="779"/>
      <c r="B94" s="780"/>
      <c r="C94" s="781"/>
      <c r="D94">
        <f t="shared" si="4"/>
        <v>0</v>
      </c>
      <c r="E94">
        <f t="shared" si="5"/>
        <v>0</v>
      </c>
    </row>
    <row r="95" spans="1:5">
      <c r="A95" s="779"/>
      <c r="B95" s="780"/>
      <c r="C95" s="782"/>
      <c r="D95" s="700">
        <f t="shared" si="4"/>
        <v>0</v>
      </c>
      <c r="E95">
        <f t="shared" si="5"/>
        <v>0</v>
      </c>
    </row>
    <row r="96" spans="1:5">
      <c r="A96" s="779"/>
      <c r="B96" s="780"/>
      <c r="C96" s="782"/>
      <c r="D96">
        <f t="shared" si="4"/>
        <v>0</v>
      </c>
      <c r="E96">
        <f t="shared" si="5"/>
        <v>0</v>
      </c>
    </row>
    <row r="97" spans="1:5">
      <c r="A97" s="779"/>
      <c r="B97" s="780"/>
      <c r="C97" s="782"/>
      <c r="D97">
        <f t="shared" si="4"/>
        <v>0</v>
      </c>
      <c r="E97">
        <f t="shared" si="5"/>
        <v>0</v>
      </c>
    </row>
    <row r="98" spans="1:5">
      <c r="A98" s="779"/>
      <c r="B98" s="780"/>
      <c r="C98" s="782"/>
      <c r="D98">
        <f t="shared" si="4"/>
        <v>0</v>
      </c>
      <c r="E98">
        <f t="shared" si="5"/>
        <v>0</v>
      </c>
    </row>
    <row r="99" spans="1:5">
      <c r="A99" s="779"/>
      <c r="B99" s="780"/>
      <c r="C99" s="782"/>
      <c r="D99">
        <f t="shared" si="4"/>
        <v>0</v>
      </c>
      <c r="E99">
        <f t="shared" si="5"/>
        <v>0</v>
      </c>
    </row>
    <row r="100" spans="1:5">
      <c r="A100" s="779"/>
      <c r="B100" s="780"/>
      <c r="C100" s="782"/>
      <c r="D100" s="700">
        <f t="shared" si="4"/>
        <v>0</v>
      </c>
      <c r="E100">
        <f t="shared" si="5"/>
        <v>0</v>
      </c>
    </row>
    <row r="101" spans="1:5">
      <c r="A101" s="779"/>
      <c r="B101" s="780"/>
      <c r="C101" s="782"/>
      <c r="D101">
        <f t="shared" si="4"/>
        <v>0</v>
      </c>
      <c r="E101">
        <f t="shared" si="5"/>
        <v>0</v>
      </c>
    </row>
    <row r="102" spans="1:5">
      <c r="A102" s="779"/>
      <c r="B102" s="780"/>
      <c r="C102" s="782"/>
      <c r="D102">
        <f t="shared" si="4"/>
        <v>0</v>
      </c>
      <c r="E102">
        <f t="shared" si="5"/>
        <v>0</v>
      </c>
    </row>
    <row r="103" spans="1:5">
      <c r="A103" s="779"/>
      <c r="B103" s="780"/>
      <c r="C103" s="782"/>
      <c r="D103">
        <f t="shared" si="4"/>
        <v>0</v>
      </c>
      <c r="E103">
        <f t="shared" si="5"/>
        <v>0</v>
      </c>
    </row>
    <row r="104" spans="1:5">
      <c r="A104" s="779"/>
      <c r="B104" s="780"/>
      <c r="C104" s="782"/>
      <c r="D104">
        <f t="shared" si="4"/>
        <v>0</v>
      </c>
      <c r="E104">
        <f t="shared" si="5"/>
        <v>0</v>
      </c>
    </row>
    <row r="105" spans="1:5">
      <c r="A105" s="779"/>
      <c r="B105" s="780"/>
      <c r="C105" s="782"/>
      <c r="D105">
        <f t="shared" si="4"/>
        <v>0</v>
      </c>
      <c r="E105">
        <f t="shared" si="5"/>
        <v>0</v>
      </c>
    </row>
    <row r="106" spans="1:5">
      <c r="A106" s="779"/>
      <c r="B106" s="780"/>
      <c r="C106" s="782"/>
      <c r="D106">
        <f t="shared" si="4"/>
        <v>0</v>
      </c>
      <c r="E106">
        <f t="shared" si="5"/>
        <v>0</v>
      </c>
    </row>
    <row r="107" spans="1:5">
      <c r="A107" s="779"/>
      <c r="B107" s="780"/>
      <c r="C107" s="782"/>
      <c r="D107">
        <f t="shared" si="4"/>
        <v>0</v>
      </c>
      <c r="E107">
        <f t="shared" si="5"/>
        <v>0</v>
      </c>
    </row>
    <row r="108" spans="1:5">
      <c r="A108" s="779"/>
      <c r="B108" s="780"/>
      <c r="C108" s="782"/>
      <c r="D108">
        <f t="shared" si="4"/>
        <v>0</v>
      </c>
      <c r="E108">
        <f t="shared" si="5"/>
        <v>0</v>
      </c>
    </row>
    <row r="109" spans="1:5">
      <c r="A109" s="779"/>
      <c r="B109" s="780"/>
      <c r="C109" s="782"/>
      <c r="D109">
        <f t="shared" si="4"/>
        <v>0</v>
      </c>
      <c r="E109">
        <f t="shared" si="5"/>
        <v>0</v>
      </c>
    </row>
    <row r="110" spans="1:5">
      <c r="A110" s="779"/>
      <c r="B110" s="780"/>
      <c r="C110" s="781"/>
      <c r="D110">
        <f t="shared" si="4"/>
        <v>0</v>
      </c>
      <c r="E110">
        <f t="shared" si="5"/>
        <v>0</v>
      </c>
    </row>
    <row r="111" spans="1:5">
      <c r="A111" s="779"/>
      <c r="B111" s="780"/>
      <c r="C111" s="782"/>
      <c r="D111">
        <f t="shared" si="4"/>
        <v>0</v>
      </c>
      <c r="E111">
        <f t="shared" si="5"/>
        <v>0</v>
      </c>
    </row>
    <row r="112" spans="1:5">
      <c r="A112" s="779"/>
      <c r="B112" s="780"/>
      <c r="C112" s="782"/>
      <c r="D112">
        <f t="shared" si="4"/>
        <v>0</v>
      </c>
      <c r="E112">
        <f t="shared" si="5"/>
        <v>0</v>
      </c>
    </row>
    <row r="113" spans="1:5">
      <c r="A113" s="779"/>
      <c r="B113" s="780"/>
      <c r="C113" s="782"/>
      <c r="D113">
        <f t="shared" si="4"/>
        <v>0</v>
      </c>
      <c r="E113">
        <f t="shared" si="5"/>
        <v>0</v>
      </c>
    </row>
    <row r="114" spans="1:5">
      <c r="A114" s="779"/>
      <c r="B114" s="780"/>
      <c r="C114" s="782"/>
      <c r="D114">
        <f t="shared" si="4"/>
        <v>0</v>
      </c>
      <c r="E114">
        <f t="shared" si="5"/>
        <v>0</v>
      </c>
    </row>
    <row r="115" spans="1:5">
      <c r="A115" s="779"/>
      <c r="B115" s="780"/>
      <c r="C115" s="782"/>
      <c r="D115">
        <f t="shared" si="4"/>
        <v>0</v>
      </c>
      <c r="E115">
        <f t="shared" si="5"/>
        <v>0</v>
      </c>
    </row>
    <row r="116" spans="1:5">
      <c r="A116" s="779"/>
      <c r="B116" s="780"/>
      <c r="C116" s="782"/>
      <c r="D116">
        <f t="shared" si="4"/>
        <v>0</v>
      </c>
      <c r="E116">
        <f t="shared" si="5"/>
        <v>0</v>
      </c>
    </row>
    <row r="117" spans="1:5">
      <c r="A117" s="779"/>
      <c r="B117" s="780"/>
      <c r="C117" s="782"/>
      <c r="D117">
        <f t="shared" si="4"/>
        <v>0</v>
      </c>
      <c r="E117">
        <f t="shared" si="5"/>
        <v>0</v>
      </c>
    </row>
    <row r="118" spans="1:5">
      <c r="A118" s="779"/>
      <c r="B118" s="780"/>
      <c r="C118" s="781"/>
      <c r="D118">
        <f t="shared" si="4"/>
        <v>0</v>
      </c>
      <c r="E118">
        <f t="shared" si="5"/>
        <v>0</v>
      </c>
    </row>
    <row r="119" spans="1:5">
      <c r="A119" s="779"/>
      <c r="B119" s="780"/>
      <c r="C119" s="781"/>
      <c r="D119">
        <f t="shared" si="4"/>
        <v>0</v>
      </c>
      <c r="E119">
        <f t="shared" si="5"/>
        <v>0</v>
      </c>
    </row>
    <row r="120" spans="1:5">
      <c r="A120" s="779"/>
      <c r="B120" s="780"/>
      <c r="C120" s="782"/>
      <c r="D120">
        <f t="shared" si="4"/>
        <v>0</v>
      </c>
      <c r="E120">
        <f t="shared" si="5"/>
        <v>0</v>
      </c>
    </row>
    <row r="121" spans="1:5">
      <c r="A121" s="779"/>
      <c r="B121" s="780"/>
      <c r="C121" s="782"/>
      <c r="D121">
        <f t="shared" si="4"/>
        <v>0</v>
      </c>
      <c r="E121">
        <f t="shared" si="5"/>
        <v>0</v>
      </c>
    </row>
    <row r="122" spans="1:5">
      <c r="A122" s="779"/>
      <c r="B122" s="780"/>
      <c r="C122" s="782"/>
      <c r="D122" s="700">
        <f t="shared" si="4"/>
        <v>0</v>
      </c>
      <c r="E122">
        <f t="shared" si="5"/>
        <v>0</v>
      </c>
    </row>
    <row r="123" spans="1:5">
      <c r="A123" s="779"/>
      <c r="B123" s="780"/>
      <c r="C123" s="782"/>
      <c r="D123">
        <f t="shared" si="4"/>
        <v>0</v>
      </c>
      <c r="E123">
        <f t="shared" si="5"/>
        <v>0</v>
      </c>
    </row>
    <row r="124" spans="1:5">
      <c r="A124" s="779"/>
      <c r="B124" s="780"/>
      <c r="C124" s="782"/>
      <c r="D124">
        <f t="shared" si="4"/>
        <v>0</v>
      </c>
      <c r="E124">
        <f t="shared" si="5"/>
        <v>0</v>
      </c>
    </row>
    <row r="125" spans="1:5">
      <c r="A125" s="779"/>
      <c r="B125" s="780"/>
      <c r="C125" s="782"/>
      <c r="D125">
        <f t="shared" si="4"/>
        <v>0</v>
      </c>
      <c r="E125">
        <f t="shared" si="5"/>
        <v>0</v>
      </c>
    </row>
    <row r="126" spans="1:5">
      <c r="A126" s="779"/>
      <c r="B126" s="780"/>
      <c r="C126" s="782"/>
      <c r="D126">
        <f t="shared" si="4"/>
        <v>0</v>
      </c>
      <c r="E126">
        <f t="shared" si="5"/>
        <v>0</v>
      </c>
    </row>
    <row r="127" spans="1:5">
      <c r="A127" s="779"/>
      <c r="B127" s="780"/>
      <c r="C127" s="782"/>
      <c r="D127">
        <f t="shared" si="4"/>
        <v>0</v>
      </c>
      <c r="E127">
        <f t="shared" si="5"/>
        <v>0</v>
      </c>
    </row>
    <row r="128" spans="1:5">
      <c r="A128" s="779"/>
      <c r="B128" s="780"/>
      <c r="C128" s="782"/>
      <c r="D128">
        <f t="shared" si="4"/>
        <v>0</v>
      </c>
      <c r="E128">
        <f t="shared" si="5"/>
        <v>0</v>
      </c>
    </row>
    <row r="129" spans="1:5">
      <c r="A129" s="779"/>
      <c r="B129" s="780"/>
      <c r="C129" s="781"/>
      <c r="D129">
        <f t="shared" si="4"/>
        <v>0</v>
      </c>
      <c r="E129">
        <f t="shared" si="5"/>
        <v>0</v>
      </c>
    </row>
    <row r="130" spans="1:5">
      <c r="A130" s="779"/>
      <c r="B130" s="780"/>
      <c r="C130" s="781"/>
      <c r="D130">
        <f t="shared" si="4"/>
        <v>0</v>
      </c>
      <c r="E130">
        <f t="shared" si="5"/>
        <v>0</v>
      </c>
    </row>
    <row r="131" spans="1:5">
      <c r="A131" s="779"/>
      <c r="B131" s="780"/>
      <c r="C131" s="782"/>
      <c r="D131">
        <f t="shared" si="4"/>
        <v>0</v>
      </c>
      <c r="E131">
        <f t="shared" si="5"/>
        <v>0</v>
      </c>
    </row>
    <row r="132" spans="1:5">
      <c r="A132" s="779"/>
      <c r="B132" s="780"/>
      <c r="C132" s="782"/>
      <c r="D132">
        <f t="shared" si="4"/>
        <v>0</v>
      </c>
      <c r="E132">
        <f t="shared" si="5"/>
        <v>0</v>
      </c>
    </row>
    <row r="133" spans="1:5">
      <c r="A133" s="779"/>
      <c r="B133" s="780"/>
      <c r="C133" s="782"/>
      <c r="D133">
        <f t="shared" si="4"/>
        <v>0</v>
      </c>
      <c r="E133">
        <f t="shared" si="5"/>
        <v>0</v>
      </c>
    </row>
    <row r="134" spans="1:5">
      <c r="A134" s="779"/>
      <c r="B134" s="780"/>
      <c r="C134" s="782"/>
      <c r="D134">
        <f t="shared" si="4"/>
        <v>0</v>
      </c>
      <c r="E134">
        <f t="shared" si="5"/>
        <v>0</v>
      </c>
    </row>
    <row r="135" spans="1:5">
      <c r="A135" s="779"/>
      <c r="B135" s="780"/>
      <c r="C135" s="782"/>
      <c r="D135">
        <f t="shared" si="4"/>
        <v>0</v>
      </c>
      <c r="E135">
        <f t="shared" si="5"/>
        <v>0</v>
      </c>
    </row>
    <row r="136" spans="1:5">
      <c r="A136" s="779"/>
      <c r="B136" s="780"/>
      <c r="C136" s="782"/>
      <c r="D136">
        <f t="shared" si="4"/>
        <v>0</v>
      </c>
      <c r="E136">
        <f t="shared" si="5"/>
        <v>0</v>
      </c>
    </row>
    <row r="137" spans="1:5">
      <c r="A137" s="779"/>
      <c r="B137" s="780"/>
      <c r="C137" s="782"/>
      <c r="D137">
        <f t="shared" si="4"/>
        <v>0</v>
      </c>
      <c r="E137">
        <f t="shared" si="5"/>
        <v>0</v>
      </c>
    </row>
    <row r="138" spans="1:5">
      <c r="A138" s="779"/>
      <c r="B138" s="780"/>
      <c r="C138" s="782"/>
      <c r="D138">
        <f t="shared" si="4"/>
        <v>0</v>
      </c>
      <c r="E138">
        <f t="shared" si="5"/>
        <v>0</v>
      </c>
    </row>
    <row r="139" spans="1:5">
      <c r="A139" s="779"/>
      <c r="B139" s="780"/>
      <c r="C139" s="782"/>
      <c r="D139">
        <f t="shared" si="4"/>
        <v>0</v>
      </c>
      <c r="E139">
        <f t="shared" si="5"/>
        <v>0</v>
      </c>
    </row>
    <row r="140" spans="1:5">
      <c r="A140" s="779"/>
      <c r="B140" s="780"/>
      <c r="C140" s="782"/>
      <c r="D140">
        <f t="shared" si="4"/>
        <v>0</v>
      </c>
      <c r="E140">
        <f t="shared" si="5"/>
        <v>0</v>
      </c>
    </row>
    <row r="141" spans="1:5">
      <c r="A141" s="779"/>
      <c r="B141" s="780"/>
      <c r="C141" s="782"/>
      <c r="D141">
        <f t="shared" si="4"/>
        <v>0</v>
      </c>
      <c r="E141">
        <f t="shared" si="5"/>
        <v>0</v>
      </c>
    </row>
    <row r="142" spans="1:5">
      <c r="A142" s="779"/>
      <c r="B142" s="780"/>
      <c r="C142" s="782"/>
      <c r="D142">
        <f t="shared" ref="D142:D196" si="6">+IFERROR(VLOOKUP(A142,RENGLON,3,FALSE),0)</f>
        <v>0</v>
      </c>
      <c r="E142">
        <f t="shared" ref="E142:E196" si="7">+IFERROR(VLOOKUP(A142,RENGLON,2,FALSE),0)</f>
        <v>0</v>
      </c>
    </row>
    <row r="143" spans="1:5">
      <c r="A143" s="779"/>
      <c r="B143" s="780"/>
      <c r="C143" s="782"/>
      <c r="D143">
        <f t="shared" si="6"/>
        <v>0</v>
      </c>
      <c r="E143">
        <f t="shared" si="7"/>
        <v>0</v>
      </c>
    </row>
    <row r="144" spans="1:5">
      <c r="A144" s="779"/>
      <c r="B144" s="780"/>
      <c r="C144" s="782"/>
      <c r="D144">
        <f t="shared" si="6"/>
        <v>0</v>
      </c>
      <c r="E144">
        <f t="shared" si="7"/>
        <v>0</v>
      </c>
    </row>
    <row r="145" spans="1:5">
      <c r="A145" s="779"/>
      <c r="B145" s="780"/>
      <c r="C145" s="782"/>
      <c r="D145">
        <f t="shared" si="6"/>
        <v>0</v>
      </c>
      <c r="E145">
        <f t="shared" si="7"/>
        <v>0</v>
      </c>
    </row>
    <row r="146" spans="1:5">
      <c r="A146" s="779"/>
      <c r="B146" s="780"/>
      <c r="C146" s="782"/>
      <c r="D146">
        <f t="shared" si="6"/>
        <v>0</v>
      </c>
      <c r="E146">
        <f t="shared" si="7"/>
        <v>0</v>
      </c>
    </row>
    <row r="147" spans="1:5">
      <c r="A147" s="779"/>
      <c r="B147" s="780"/>
      <c r="C147" s="782"/>
      <c r="D147">
        <f t="shared" si="6"/>
        <v>0</v>
      </c>
      <c r="E147">
        <f t="shared" si="7"/>
        <v>0</v>
      </c>
    </row>
    <row r="148" spans="1:5">
      <c r="A148" s="779"/>
      <c r="B148" s="780"/>
      <c r="C148" s="782"/>
      <c r="D148">
        <f t="shared" si="6"/>
        <v>0</v>
      </c>
      <c r="E148">
        <f t="shared" si="7"/>
        <v>0</v>
      </c>
    </row>
    <row r="149" spans="1:5">
      <c r="A149" s="779"/>
      <c r="B149" s="780"/>
      <c r="C149" s="782"/>
      <c r="D149">
        <f t="shared" si="6"/>
        <v>0</v>
      </c>
      <c r="E149">
        <f t="shared" si="7"/>
        <v>0</v>
      </c>
    </row>
    <row r="150" spans="1:5">
      <c r="A150" s="779"/>
      <c r="B150" s="780"/>
      <c r="C150" s="782"/>
      <c r="D150">
        <f t="shared" si="6"/>
        <v>0</v>
      </c>
      <c r="E150">
        <f t="shared" si="7"/>
        <v>0</v>
      </c>
    </row>
    <row r="151" spans="1:5">
      <c r="A151" s="779"/>
      <c r="B151" s="780"/>
      <c r="C151" s="782"/>
      <c r="D151">
        <f t="shared" si="6"/>
        <v>0</v>
      </c>
      <c r="E151">
        <f t="shared" si="7"/>
        <v>0</v>
      </c>
    </row>
    <row r="152" spans="1:5">
      <c r="A152" s="779"/>
      <c r="B152" s="780"/>
      <c r="C152" s="782"/>
      <c r="D152">
        <f t="shared" si="6"/>
        <v>0</v>
      </c>
      <c r="E152">
        <f t="shared" si="7"/>
        <v>0</v>
      </c>
    </row>
    <row r="153" spans="1:5">
      <c r="A153" s="779"/>
      <c r="B153" s="780"/>
      <c r="C153" s="782"/>
      <c r="D153">
        <f t="shared" si="6"/>
        <v>0</v>
      </c>
      <c r="E153">
        <f t="shared" si="7"/>
        <v>0</v>
      </c>
    </row>
    <row r="154" spans="1:5">
      <c r="A154" s="779"/>
      <c r="B154" s="780"/>
      <c r="C154" s="782"/>
      <c r="D154">
        <f t="shared" si="6"/>
        <v>0</v>
      </c>
      <c r="E154">
        <f t="shared" si="7"/>
        <v>0</v>
      </c>
    </row>
    <row r="155" spans="1:5">
      <c r="A155" s="779"/>
      <c r="B155" s="780"/>
      <c r="C155" s="782"/>
      <c r="D155">
        <f t="shared" si="6"/>
        <v>0</v>
      </c>
      <c r="E155">
        <f t="shared" si="7"/>
        <v>0</v>
      </c>
    </row>
    <row r="156" spans="1:5">
      <c r="A156" s="779"/>
      <c r="B156" s="780"/>
      <c r="C156" s="782"/>
      <c r="D156">
        <f t="shared" si="6"/>
        <v>0</v>
      </c>
      <c r="E156">
        <f t="shared" si="7"/>
        <v>0</v>
      </c>
    </row>
    <row r="157" spans="1:5">
      <c r="A157" s="779"/>
      <c r="B157" s="780"/>
      <c r="C157" s="782"/>
      <c r="D157">
        <f t="shared" si="6"/>
        <v>0</v>
      </c>
      <c r="E157">
        <f t="shared" si="7"/>
        <v>0</v>
      </c>
    </row>
    <row r="158" spans="1:5">
      <c r="A158" s="779"/>
      <c r="B158" s="780"/>
      <c r="C158" s="782"/>
      <c r="D158">
        <f t="shared" si="6"/>
        <v>0</v>
      </c>
      <c r="E158">
        <f t="shared" si="7"/>
        <v>0</v>
      </c>
    </row>
    <row r="159" spans="1:5">
      <c r="A159" s="779"/>
      <c r="B159" s="780"/>
      <c r="C159" s="782"/>
      <c r="D159">
        <f t="shared" si="6"/>
        <v>0</v>
      </c>
      <c r="E159">
        <f t="shared" si="7"/>
        <v>0</v>
      </c>
    </row>
    <row r="160" spans="1:5">
      <c r="A160" s="779"/>
      <c r="B160" s="780"/>
      <c r="C160" s="782"/>
      <c r="D160">
        <f t="shared" si="6"/>
        <v>0</v>
      </c>
      <c r="E160">
        <f t="shared" si="7"/>
        <v>0</v>
      </c>
    </row>
    <row r="161" spans="1:5">
      <c r="A161" s="779"/>
      <c r="B161" s="780"/>
      <c r="C161" s="782"/>
      <c r="D161">
        <f t="shared" si="6"/>
        <v>0</v>
      </c>
      <c r="E161">
        <f t="shared" si="7"/>
        <v>0</v>
      </c>
    </row>
    <row r="162" spans="1:5">
      <c r="A162" s="779"/>
      <c r="B162" s="780"/>
      <c r="C162" s="782"/>
      <c r="D162">
        <f t="shared" si="6"/>
        <v>0</v>
      </c>
      <c r="E162">
        <f t="shared" si="7"/>
        <v>0</v>
      </c>
    </row>
    <row r="163" spans="1:5">
      <c r="A163" s="779"/>
      <c r="B163" s="780"/>
      <c r="C163" s="782"/>
      <c r="D163">
        <f t="shared" si="6"/>
        <v>0</v>
      </c>
      <c r="E163">
        <f t="shared" si="7"/>
        <v>0</v>
      </c>
    </row>
    <row r="164" spans="1:5">
      <c r="A164" s="779"/>
      <c r="B164" s="780"/>
      <c r="C164" s="782"/>
      <c r="D164">
        <f t="shared" si="6"/>
        <v>0</v>
      </c>
      <c r="E164">
        <f t="shared" si="7"/>
        <v>0</v>
      </c>
    </row>
    <row r="165" spans="1:5">
      <c r="A165" s="779"/>
      <c r="B165" s="780"/>
      <c r="C165" s="782"/>
      <c r="D165">
        <f t="shared" si="6"/>
        <v>0</v>
      </c>
      <c r="E165">
        <f t="shared" si="7"/>
        <v>0</v>
      </c>
    </row>
    <row r="166" spans="1:5">
      <c r="A166" s="779"/>
      <c r="B166" s="780"/>
      <c r="C166" s="782"/>
      <c r="D166">
        <f t="shared" si="6"/>
        <v>0</v>
      </c>
      <c r="E166">
        <f t="shared" si="7"/>
        <v>0</v>
      </c>
    </row>
    <row r="167" spans="1:5">
      <c r="A167" s="779"/>
      <c r="B167" s="780"/>
      <c r="C167" s="782"/>
      <c r="D167">
        <f t="shared" si="6"/>
        <v>0</v>
      </c>
      <c r="E167">
        <f t="shared" si="7"/>
        <v>0</v>
      </c>
    </row>
    <row r="168" spans="1:5">
      <c r="A168" s="779"/>
      <c r="B168" s="780"/>
      <c r="C168" s="782"/>
      <c r="D168">
        <f t="shared" si="6"/>
        <v>0</v>
      </c>
      <c r="E168">
        <f t="shared" si="7"/>
        <v>0</v>
      </c>
    </row>
    <row r="169" spans="1:5">
      <c r="A169" s="779"/>
      <c r="B169" s="780"/>
      <c r="C169" s="782"/>
      <c r="D169">
        <f t="shared" si="6"/>
        <v>0</v>
      </c>
      <c r="E169">
        <f t="shared" si="7"/>
        <v>0</v>
      </c>
    </row>
    <row r="170" spans="1:5">
      <c r="A170" s="779"/>
      <c r="B170" s="780"/>
      <c r="C170" s="782"/>
      <c r="D170">
        <f t="shared" si="6"/>
        <v>0</v>
      </c>
      <c r="E170">
        <f t="shared" si="7"/>
        <v>0</v>
      </c>
    </row>
    <row r="171" spans="1:5">
      <c r="A171" s="779"/>
      <c r="B171" s="780"/>
      <c r="C171" s="781"/>
      <c r="D171">
        <f t="shared" si="6"/>
        <v>0</v>
      </c>
      <c r="E171">
        <f t="shared" si="7"/>
        <v>0</v>
      </c>
    </row>
    <row r="172" spans="1:5">
      <c r="A172" s="779"/>
      <c r="B172" s="780"/>
      <c r="C172" s="782"/>
      <c r="D172">
        <f t="shared" si="6"/>
        <v>0</v>
      </c>
      <c r="E172">
        <f t="shared" si="7"/>
        <v>0</v>
      </c>
    </row>
    <row r="173" spans="1:5">
      <c r="A173" s="779"/>
      <c r="B173" s="780"/>
      <c r="C173" s="782"/>
      <c r="D173">
        <f t="shared" si="6"/>
        <v>0</v>
      </c>
      <c r="E173">
        <f t="shared" si="7"/>
        <v>0</v>
      </c>
    </row>
    <row r="174" spans="1:5">
      <c r="A174" s="779"/>
      <c r="B174" s="780"/>
      <c r="C174" s="782"/>
      <c r="D174">
        <f t="shared" si="6"/>
        <v>0</v>
      </c>
      <c r="E174">
        <f t="shared" si="7"/>
        <v>0</v>
      </c>
    </row>
    <row r="175" spans="1:5">
      <c r="A175" s="779"/>
      <c r="B175" s="780"/>
      <c r="C175" s="782"/>
      <c r="D175">
        <f t="shared" si="6"/>
        <v>0</v>
      </c>
      <c r="E175">
        <f t="shared" si="7"/>
        <v>0</v>
      </c>
    </row>
    <row r="176" spans="1:5">
      <c r="A176" s="779"/>
      <c r="B176" s="780"/>
      <c r="C176" s="782"/>
      <c r="D176">
        <f t="shared" si="6"/>
        <v>0</v>
      </c>
      <c r="E176">
        <f t="shared" si="7"/>
        <v>0</v>
      </c>
    </row>
    <row r="177" spans="1:5">
      <c r="A177" s="779"/>
      <c r="B177" s="780"/>
      <c r="C177" s="782"/>
      <c r="D177">
        <f t="shared" si="6"/>
        <v>0</v>
      </c>
      <c r="E177">
        <f t="shared" si="7"/>
        <v>0</v>
      </c>
    </row>
    <row r="178" spans="1:5">
      <c r="A178" s="779"/>
      <c r="B178" s="780"/>
      <c r="C178" s="782"/>
      <c r="D178">
        <f t="shared" si="6"/>
        <v>0</v>
      </c>
      <c r="E178">
        <f t="shared" si="7"/>
        <v>0</v>
      </c>
    </row>
    <row r="179" spans="1:5">
      <c r="A179" s="779"/>
      <c r="B179" s="780"/>
      <c r="C179" s="782"/>
      <c r="D179">
        <f t="shared" si="6"/>
        <v>0</v>
      </c>
      <c r="E179">
        <f t="shared" si="7"/>
        <v>0</v>
      </c>
    </row>
    <row r="180" spans="1:5">
      <c r="A180" s="779"/>
      <c r="B180" s="780"/>
      <c r="C180" s="782"/>
      <c r="D180">
        <f t="shared" si="6"/>
        <v>0</v>
      </c>
      <c r="E180">
        <f t="shared" si="7"/>
        <v>0</v>
      </c>
    </row>
    <row r="181" spans="1:5">
      <c r="A181" s="779"/>
      <c r="B181" s="780"/>
      <c r="C181" s="782"/>
      <c r="D181">
        <f t="shared" si="6"/>
        <v>0</v>
      </c>
      <c r="E181">
        <f t="shared" si="7"/>
        <v>0</v>
      </c>
    </row>
    <row r="182" spans="1:5">
      <c r="A182" s="779"/>
      <c r="B182" s="780"/>
      <c r="C182" s="782"/>
      <c r="D182">
        <f t="shared" si="6"/>
        <v>0</v>
      </c>
      <c r="E182">
        <f t="shared" si="7"/>
        <v>0</v>
      </c>
    </row>
    <row r="183" spans="1:5">
      <c r="A183" s="779"/>
      <c r="B183" s="780"/>
      <c r="C183" s="782"/>
      <c r="D183">
        <f t="shared" si="6"/>
        <v>0</v>
      </c>
      <c r="E183">
        <f t="shared" si="7"/>
        <v>0</v>
      </c>
    </row>
    <row r="184" spans="1:5">
      <c r="A184" s="779"/>
      <c r="B184" s="780"/>
      <c r="C184" s="782"/>
      <c r="D184">
        <f t="shared" si="6"/>
        <v>0</v>
      </c>
      <c r="E184">
        <f t="shared" si="7"/>
        <v>0</v>
      </c>
    </row>
    <row r="185" spans="1:5">
      <c r="A185" s="779"/>
      <c r="B185" s="780"/>
      <c r="C185" s="782"/>
      <c r="D185">
        <f t="shared" si="6"/>
        <v>0</v>
      </c>
      <c r="E185">
        <f t="shared" si="7"/>
        <v>0</v>
      </c>
    </row>
    <row r="186" spans="1:5">
      <c r="A186" s="779"/>
      <c r="B186" s="780"/>
      <c r="C186" s="782"/>
      <c r="D186">
        <f t="shared" si="6"/>
        <v>0</v>
      </c>
      <c r="E186">
        <f t="shared" si="7"/>
        <v>0</v>
      </c>
    </row>
    <row r="187" spans="1:5">
      <c r="A187" s="779"/>
      <c r="B187" s="780"/>
      <c r="C187" s="782"/>
      <c r="D187">
        <f t="shared" si="6"/>
        <v>0</v>
      </c>
      <c r="E187">
        <f t="shared" si="7"/>
        <v>0</v>
      </c>
    </row>
    <row r="188" spans="1:5">
      <c r="A188" s="779"/>
      <c r="B188" s="780"/>
      <c r="C188" s="782"/>
      <c r="D188">
        <f t="shared" si="6"/>
        <v>0</v>
      </c>
      <c r="E188">
        <f t="shared" si="7"/>
        <v>0</v>
      </c>
    </row>
    <row r="189" spans="1:5">
      <c r="A189" s="779"/>
      <c r="B189" s="780"/>
      <c r="C189" s="781"/>
      <c r="D189">
        <f t="shared" si="6"/>
        <v>0</v>
      </c>
      <c r="E189">
        <f t="shared" si="7"/>
        <v>0</v>
      </c>
    </row>
    <row r="190" spans="1:5">
      <c r="A190" s="779"/>
      <c r="B190" s="780"/>
      <c r="C190" s="782"/>
      <c r="D190">
        <f t="shared" si="6"/>
        <v>0</v>
      </c>
      <c r="E190">
        <f t="shared" si="7"/>
        <v>0</v>
      </c>
    </row>
    <row r="191" spans="1:5">
      <c r="A191" s="779"/>
      <c r="B191" s="780"/>
      <c r="C191" s="782"/>
      <c r="D191">
        <f t="shared" si="6"/>
        <v>0</v>
      </c>
      <c r="E191">
        <f t="shared" si="7"/>
        <v>0</v>
      </c>
    </row>
    <row r="192" spans="1:5">
      <c r="A192" s="779"/>
      <c r="B192" s="780"/>
      <c r="C192" s="782"/>
      <c r="D192">
        <f t="shared" si="6"/>
        <v>0</v>
      </c>
      <c r="E192">
        <f t="shared" si="7"/>
        <v>0</v>
      </c>
    </row>
    <row r="193" spans="1:5">
      <c r="A193" s="779"/>
      <c r="B193" s="780"/>
      <c r="C193" s="782"/>
      <c r="D193">
        <f t="shared" si="6"/>
        <v>0</v>
      </c>
      <c r="E193">
        <f t="shared" si="7"/>
        <v>0</v>
      </c>
    </row>
    <row r="194" spans="1:5">
      <c r="A194" s="779"/>
      <c r="B194" s="780"/>
      <c r="C194" s="782"/>
      <c r="D194">
        <f t="shared" si="6"/>
        <v>0</v>
      </c>
      <c r="E194">
        <f t="shared" si="7"/>
        <v>0</v>
      </c>
    </row>
    <row r="195" spans="1:5">
      <c r="A195" s="779"/>
      <c r="B195" s="780"/>
      <c r="C195" s="782"/>
      <c r="D195">
        <f t="shared" si="6"/>
        <v>0</v>
      </c>
      <c r="E195">
        <f t="shared" si="7"/>
        <v>0</v>
      </c>
    </row>
    <row r="196" spans="1:5">
      <c r="A196" s="779"/>
      <c r="B196" s="780"/>
      <c r="C196" s="782"/>
      <c r="D196">
        <f t="shared" si="6"/>
        <v>0</v>
      </c>
      <c r="E196">
        <f t="shared" si="7"/>
        <v>0</v>
      </c>
    </row>
  </sheetData>
  <autoFilter ref="A1:E13" xr:uid="{20D06D1D-8DB4-4C6C-9E3A-AC8DDC881AB3}"/>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662D5-4AFB-4203-A072-98B99B6CC104}">
  <sheetPr codeName="Hoja2">
    <tabColor theme="5" tint="0.79998168889431442"/>
  </sheetPr>
  <dimension ref="A1:E660"/>
  <sheetViews>
    <sheetView topLeftCell="A251" zoomScale="112" zoomScaleNormal="112" workbookViewId="0">
      <selection activeCell="B277" sqref="B277"/>
    </sheetView>
  </sheetViews>
  <sheetFormatPr baseColWidth="10" defaultRowHeight="15"/>
  <cols>
    <col min="2" max="2" width="17.28515625" customWidth="1"/>
    <col min="3" max="3" width="72.85546875" customWidth="1"/>
  </cols>
  <sheetData>
    <row r="1" spans="1:3">
      <c r="A1" s="465" t="s">
        <v>837</v>
      </c>
      <c r="B1" s="465" t="s">
        <v>840</v>
      </c>
      <c r="C1" s="465" t="s">
        <v>839</v>
      </c>
    </row>
    <row r="2" spans="1:3">
      <c r="A2" s="841" t="s">
        <v>844</v>
      </c>
      <c r="B2" s="841"/>
      <c r="C2" s="841"/>
    </row>
    <row r="3" spans="1:3">
      <c r="B3" s="479">
        <f>1+9</f>
        <v>10</v>
      </c>
      <c r="C3" s="479" t="s">
        <v>0</v>
      </c>
    </row>
    <row r="4" spans="1:3">
      <c r="B4" s="478">
        <f>+B3+1</f>
        <v>11</v>
      </c>
      <c r="C4" s="478" t="s">
        <v>1</v>
      </c>
    </row>
    <row r="5" spans="1:3">
      <c r="A5" s="466" t="s">
        <v>841</v>
      </c>
      <c r="B5" s="639">
        <f t="shared" ref="B5:B70" si="0">+B4+1</f>
        <v>12</v>
      </c>
      <c r="C5" t="s">
        <v>2</v>
      </c>
    </row>
    <row r="6" spans="1:3">
      <c r="A6" s="466" t="s">
        <v>849</v>
      </c>
      <c r="B6" s="639">
        <f t="shared" si="0"/>
        <v>13</v>
      </c>
      <c r="C6" t="s">
        <v>3</v>
      </c>
    </row>
    <row r="7" spans="1:3">
      <c r="A7" s="466" t="s">
        <v>1098</v>
      </c>
      <c r="B7" s="639">
        <f>+B5+1</f>
        <v>13</v>
      </c>
      <c r="C7" t="s">
        <v>3</v>
      </c>
    </row>
    <row r="8" spans="1:3">
      <c r="A8" s="466"/>
      <c r="B8">
        <f t="shared" si="0"/>
        <v>14</v>
      </c>
      <c r="C8" t="s">
        <v>779</v>
      </c>
    </row>
    <row r="9" spans="1:3">
      <c r="B9" s="478">
        <f t="shared" si="0"/>
        <v>15</v>
      </c>
      <c r="C9" s="478" t="s">
        <v>808</v>
      </c>
    </row>
    <row r="10" spans="1:3">
      <c r="B10" s="478">
        <f t="shared" si="0"/>
        <v>16</v>
      </c>
      <c r="C10" s="478" t="s">
        <v>809</v>
      </c>
    </row>
    <row r="11" spans="1:3">
      <c r="B11">
        <f t="shared" si="0"/>
        <v>17</v>
      </c>
      <c r="C11" t="s">
        <v>4</v>
      </c>
    </row>
    <row r="12" spans="1:3">
      <c r="B12">
        <f t="shared" si="0"/>
        <v>18</v>
      </c>
      <c r="C12" t="s">
        <v>459</v>
      </c>
    </row>
    <row r="13" spans="1:3">
      <c r="B13">
        <f t="shared" si="0"/>
        <v>19</v>
      </c>
      <c r="C13" t="s">
        <v>460</v>
      </c>
    </row>
    <row r="14" spans="1:3">
      <c r="B14">
        <f t="shared" si="0"/>
        <v>20</v>
      </c>
      <c r="C14" t="s">
        <v>458</v>
      </c>
    </row>
    <row r="15" spans="1:3">
      <c r="A15" s="466" t="s">
        <v>1099</v>
      </c>
      <c r="B15">
        <f t="shared" si="0"/>
        <v>21</v>
      </c>
      <c r="C15" t="s">
        <v>461</v>
      </c>
    </row>
    <row r="16" spans="1:3">
      <c r="B16">
        <f t="shared" si="0"/>
        <v>22</v>
      </c>
      <c r="C16" t="s">
        <v>441</v>
      </c>
    </row>
    <row r="17" spans="1:3">
      <c r="B17">
        <f t="shared" si="0"/>
        <v>23</v>
      </c>
      <c r="C17" t="s">
        <v>442</v>
      </c>
    </row>
    <row r="18" spans="1:3">
      <c r="B18">
        <f t="shared" si="0"/>
        <v>24</v>
      </c>
      <c r="C18" t="s">
        <v>443</v>
      </c>
    </row>
    <row r="19" spans="1:3">
      <c r="B19">
        <f t="shared" si="0"/>
        <v>25</v>
      </c>
      <c r="C19" t="s">
        <v>815</v>
      </c>
    </row>
    <row r="20" spans="1:3">
      <c r="B20">
        <f t="shared" si="0"/>
        <v>26</v>
      </c>
      <c r="C20" t="s">
        <v>462</v>
      </c>
    </row>
    <row r="21" spans="1:3">
      <c r="B21">
        <f t="shared" si="0"/>
        <v>27</v>
      </c>
      <c r="C21" t="s">
        <v>129</v>
      </c>
    </row>
    <row r="22" spans="1:3">
      <c r="B22">
        <f t="shared" si="0"/>
        <v>28</v>
      </c>
      <c r="C22" t="s">
        <v>288</v>
      </c>
    </row>
    <row r="23" spans="1:3">
      <c r="B23">
        <f t="shared" si="0"/>
        <v>29</v>
      </c>
      <c r="C23" t="s">
        <v>60</v>
      </c>
    </row>
    <row r="24" spans="1:3">
      <c r="B24" s="478">
        <f t="shared" si="0"/>
        <v>30</v>
      </c>
      <c r="C24" s="478" t="s">
        <v>280</v>
      </c>
    </row>
    <row r="25" spans="1:3">
      <c r="B25">
        <f t="shared" si="0"/>
        <v>31</v>
      </c>
      <c r="C25" t="s">
        <v>4</v>
      </c>
    </row>
    <row r="26" spans="1:3">
      <c r="B26">
        <f t="shared" si="0"/>
        <v>32</v>
      </c>
      <c r="C26" t="s">
        <v>458</v>
      </c>
    </row>
    <row r="27" spans="1:3">
      <c r="B27">
        <f t="shared" si="0"/>
        <v>33</v>
      </c>
      <c r="C27" t="s">
        <v>463</v>
      </c>
    </row>
    <row r="28" spans="1:3">
      <c r="B28">
        <f t="shared" si="0"/>
        <v>34</v>
      </c>
      <c r="C28" t="s">
        <v>446</v>
      </c>
    </row>
    <row r="29" spans="1:3">
      <c r="B29">
        <f t="shared" si="0"/>
        <v>35</v>
      </c>
      <c r="C29" t="s">
        <v>442</v>
      </c>
    </row>
    <row r="30" spans="1:3">
      <c r="B30">
        <f t="shared" si="0"/>
        <v>36</v>
      </c>
      <c r="C30" t="s">
        <v>288</v>
      </c>
    </row>
    <row r="31" spans="1:3">
      <c r="B31">
        <f t="shared" si="0"/>
        <v>37</v>
      </c>
      <c r="C31" t="s">
        <v>60</v>
      </c>
    </row>
    <row r="32" spans="1:3">
      <c r="A32" s="466"/>
      <c r="B32" s="478">
        <f t="shared" si="0"/>
        <v>38</v>
      </c>
      <c r="C32" s="478" t="s">
        <v>724</v>
      </c>
    </row>
    <row r="33" spans="1:3">
      <c r="A33" s="466"/>
      <c r="B33" s="478">
        <f t="shared" si="0"/>
        <v>39</v>
      </c>
      <c r="C33" s="478" t="s">
        <v>133</v>
      </c>
    </row>
    <row r="34" spans="1:3">
      <c r="B34">
        <f t="shared" si="0"/>
        <v>40</v>
      </c>
      <c r="C34" t="s">
        <v>132</v>
      </c>
    </row>
    <row r="35" spans="1:3">
      <c r="A35" s="466" t="s">
        <v>1009</v>
      </c>
      <c r="B35">
        <f t="shared" si="0"/>
        <v>41</v>
      </c>
      <c r="C35" t="s">
        <v>725</v>
      </c>
    </row>
    <row r="36" spans="1:3">
      <c r="B36">
        <f t="shared" si="0"/>
        <v>42</v>
      </c>
      <c r="C36" t="s">
        <v>444</v>
      </c>
    </row>
    <row r="37" spans="1:3">
      <c r="B37">
        <f t="shared" si="0"/>
        <v>43</v>
      </c>
      <c r="C37" t="s">
        <v>445</v>
      </c>
    </row>
    <row r="38" spans="1:3">
      <c r="A38" s="466" t="s">
        <v>1101</v>
      </c>
      <c r="B38">
        <f t="shared" si="0"/>
        <v>44</v>
      </c>
      <c r="C38" t="s">
        <v>464</v>
      </c>
    </row>
    <row r="39" spans="1:3">
      <c r="A39" s="466" t="s">
        <v>1100</v>
      </c>
      <c r="B39">
        <f t="shared" si="0"/>
        <v>45</v>
      </c>
      <c r="C39" t="s">
        <v>153</v>
      </c>
    </row>
    <row r="40" spans="1:3">
      <c r="B40">
        <f t="shared" si="0"/>
        <v>46</v>
      </c>
      <c r="C40" t="s">
        <v>130</v>
      </c>
    </row>
    <row r="41" spans="1:3">
      <c r="B41">
        <f t="shared" si="0"/>
        <v>47</v>
      </c>
      <c r="C41" t="s">
        <v>726</v>
      </c>
    </row>
    <row r="42" spans="1:3">
      <c r="A42" s="466" t="s">
        <v>1015</v>
      </c>
      <c r="B42">
        <f t="shared" si="0"/>
        <v>48</v>
      </c>
      <c r="C42" t="s">
        <v>290</v>
      </c>
    </row>
    <row r="43" spans="1:3">
      <c r="B43">
        <f t="shared" si="0"/>
        <v>49</v>
      </c>
      <c r="C43" t="s">
        <v>727</v>
      </c>
    </row>
    <row r="44" spans="1:3">
      <c r="A44" s="466"/>
      <c r="B44">
        <f t="shared" si="0"/>
        <v>50</v>
      </c>
      <c r="C44" t="s">
        <v>728</v>
      </c>
    </row>
    <row r="45" spans="1:3">
      <c r="A45" s="466" t="s">
        <v>1013</v>
      </c>
      <c r="B45">
        <v>51</v>
      </c>
      <c r="C45" t="s">
        <v>131</v>
      </c>
    </row>
    <row r="46" spans="1:3">
      <c r="A46" s="466" t="s">
        <v>1014</v>
      </c>
      <c r="B46">
        <v>51</v>
      </c>
      <c r="C46" t="s">
        <v>131</v>
      </c>
    </row>
    <row r="47" spans="1:3">
      <c r="A47" s="466" t="s">
        <v>1010</v>
      </c>
      <c r="B47">
        <f>+B44+1</f>
        <v>51</v>
      </c>
      <c r="C47" t="s">
        <v>131</v>
      </c>
    </row>
    <row r="48" spans="1:3">
      <c r="B48" s="478">
        <f t="shared" si="0"/>
        <v>52</v>
      </c>
      <c r="C48" s="478" t="s">
        <v>281</v>
      </c>
    </row>
    <row r="49" spans="1:3">
      <c r="B49">
        <f t="shared" si="0"/>
        <v>53</v>
      </c>
      <c r="C49" t="s">
        <v>132</v>
      </c>
    </row>
    <row r="50" spans="1:3">
      <c r="A50" s="466" t="s">
        <v>1016</v>
      </c>
      <c r="B50">
        <f t="shared" si="0"/>
        <v>54</v>
      </c>
      <c r="C50" t="s">
        <v>725</v>
      </c>
    </row>
    <row r="51" spans="1:3">
      <c r="B51">
        <f t="shared" si="0"/>
        <v>55</v>
      </c>
      <c r="C51" t="s">
        <v>444</v>
      </c>
    </row>
    <row r="52" spans="1:3">
      <c r="B52">
        <f t="shared" si="0"/>
        <v>56</v>
      </c>
      <c r="C52" t="s">
        <v>445</v>
      </c>
    </row>
    <row r="53" spans="1:3">
      <c r="B53">
        <f t="shared" si="0"/>
        <v>57</v>
      </c>
      <c r="C53" t="s">
        <v>464</v>
      </c>
    </row>
    <row r="54" spans="1:3">
      <c r="B54">
        <f t="shared" si="0"/>
        <v>58</v>
      </c>
      <c r="C54" t="s">
        <v>153</v>
      </c>
    </row>
    <row r="55" spans="1:3">
      <c r="B55">
        <f t="shared" si="0"/>
        <v>59</v>
      </c>
      <c r="C55" t="s">
        <v>729</v>
      </c>
    </row>
    <row r="56" spans="1:3">
      <c r="B56">
        <f t="shared" si="0"/>
        <v>60</v>
      </c>
      <c r="C56" t="s">
        <v>730</v>
      </c>
    </row>
    <row r="57" spans="1:3">
      <c r="B57" s="478">
        <f t="shared" si="0"/>
        <v>61</v>
      </c>
      <c r="C57" s="478" t="s">
        <v>6</v>
      </c>
    </row>
    <row r="58" spans="1:3">
      <c r="B58">
        <f t="shared" si="0"/>
        <v>62</v>
      </c>
      <c r="C58" t="s">
        <v>465</v>
      </c>
    </row>
    <row r="59" spans="1:3">
      <c r="A59" s="466" t="s">
        <v>1021</v>
      </c>
      <c r="B59">
        <f t="shared" si="0"/>
        <v>63</v>
      </c>
      <c r="C59" t="s">
        <v>466</v>
      </c>
    </row>
    <row r="60" spans="1:3">
      <c r="A60" s="466" t="s">
        <v>851</v>
      </c>
      <c r="B60">
        <f t="shared" si="0"/>
        <v>64</v>
      </c>
      <c r="C60" t="s">
        <v>673</v>
      </c>
    </row>
    <row r="61" spans="1:3">
      <c r="A61" s="466" t="s">
        <v>1017</v>
      </c>
      <c r="B61">
        <f t="shared" si="0"/>
        <v>65</v>
      </c>
      <c r="C61" t="s">
        <v>467</v>
      </c>
    </row>
    <row r="62" spans="1:3">
      <c r="A62" s="466" t="s">
        <v>1019</v>
      </c>
      <c r="B62" s="480">
        <f t="shared" si="0"/>
        <v>66</v>
      </c>
      <c r="C62" t="s">
        <v>972</v>
      </c>
    </row>
    <row r="63" spans="1:3">
      <c r="A63" s="466" t="s">
        <v>1020</v>
      </c>
      <c r="B63">
        <f t="shared" si="0"/>
        <v>67</v>
      </c>
      <c r="C63" t="s">
        <v>468</v>
      </c>
    </row>
    <row r="64" spans="1:3">
      <c r="A64" s="466" t="s">
        <v>1018</v>
      </c>
      <c r="B64">
        <f t="shared" si="0"/>
        <v>68</v>
      </c>
      <c r="C64" t="s">
        <v>609</v>
      </c>
    </row>
    <row r="65" spans="1:3">
      <c r="B65">
        <f t="shared" si="0"/>
        <v>69</v>
      </c>
      <c r="C65" t="s">
        <v>139</v>
      </c>
    </row>
    <row r="66" spans="1:3">
      <c r="A66" s="466" t="s">
        <v>1022</v>
      </c>
      <c r="B66">
        <f t="shared" si="0"/>
        <v>70</v>
      </c>
      <c r="C66" t="s">
        <v>265</v>
      </c>
    </row>
    <row r="67" spans="1:3">
      <c r="B67">
        <f t="shared" si="0"/>
        <v>71</v>
      </c>
      <c r="C67" t="s">
        <v>7</v>
      </c>
    </row>
    <row r="68" spans="1:3">
      <c r="A68" s="466" t="s">
        <v>1023</v>
      </c>
      <c r="B68">
        <f t="shared" si="0"/>
        <v>72</v>
      </c>
      <c r="C68" t="s">
        <v>266</v>
      </c>
    </row>
    <row r="69" spans="1:3">
      <c r="B69" s="478">
        <f t="shared" si="0"/>
        <v>73</v>
      </c>
      <c r="C69" s="478" t="s">
        <v>10</v>
      </c>
    </row>
    <row r="70" spans="1:3">
      <c r="B70">
        <f t="shared" si="0"/>
        <v>74</v>
      </c>
      <c r="C70" t="s">
        <v>238</v>
      </c>
    </row>
    <row r="71" spans="1:3">
      <c r="B71">
        <f t="shared" ref="B71:B150" si="1">+B70+1</f>
        <v>75</v>
      </c>
      <c r="C71" t="s">
        <v>239</v>
      </c>
    </row>
    <row r="72" spans="1:3">
      <c r="B72">
        <f t="shared" si="1"/>
        <v>76</v>
      </c>
      <c r="C72" t="s">
        <v>319</v>
      </c>
    </row>
    <row r="73" spans="1:3">
      <c r="B73">
        <f t="shared" si="1"/>
        <v>77</v>
      </c>
      <c r="C73" t="s">
        <v>60</v>
      </c>
    </row>
    <row r="74" spans="1:3">
      <c r="B74" s="478">
        <f t="shared" si="1"/>
        <v>78</v>
      </c>
      <c r="C74" s="478" t="s">
        <v>138</v>
      </c>
    </row>
    <row r="75" spans="1:3">
      <c r="A75" s="466" t="s">
        <v>1025</v>
      </c>
      <c r="B75">
        <f t="shared" si="1"/>
        <v>79</v>
      </c>
      <c r="C75" t="s">
        <v>291</v>
      </c>
    </row>
    <row r="76" spans="1:3">
      <c r="A76" s="466" t="s">
        <v>1133</v>
      </c>
      <c r="B76">
        <f t="shared" si="1"/>
        <v>80</v>
      </c>
      <c r="C76" t="s">
        <v>720</v>
      </c>
    </row>
    <row r="77" spans="1:3">
      <c r="B77">
        <f t="shared" si="1"/>
        <v>81</v>
      </c>
      <c r="C77" t="s">
        <v>205</v>
      </c>
    </row>
    <row r="78" spans="1:3">
      <c r="A78" s="466" t="s">
        <v>1024</v>
      </c>
      <c r="B78">
        <f t="shared" si="1"/>
        <v>82</v>
      </c>
      <c r="C78" t="s">
        <v>292</v>
      </c>
    </row>
    <row r="79" spans="1:3">
      <c r="A79" s="466" t="s">
        <v>1011</v>
      </c>
      <c r="B79">
        <f t="shared" si="1"/>
        <v>83</v>
      </c>
      <c r="C79" t="s">
        <v>150</v>
      </c>
    </row>
    <row r="80" spans="1:3">
      <c r="B80" s="478">
        <f t="shared" si="1"/>
        <v>84</v>
      </c>
      <c r="C80" s="478" t="s">
        <v>11</v>
      </c>
    </row>
    <row r="81" spans="1:4">
      <c r="A81" s="466" t="s">
        <v>1012</v>
      </c>
      <c r="B81">
        <f t="shared" si="1"/>
        <v>85</v>
      </c>
      <c r="C81" t="s">
        <v>141</v>
      </c>
    </row>
    <row r="82" spans="1:4">
      <c r="A82" s="466" t="s">
        <v>1026</v>
      </c>
      <c r="B82">
        <f t="shared" si="1"/>
        <v>86</v>
      </c>
      <c r="C82" t="s">
        <v>362</v>
      </c>
    </row>
    <row r="83" spans="1:4">
      <c r="A83" s="466" t="s">
        <v>1029</v>
      </c>
      <c r="B83">
        <f t="shared" si="1"/>
        <v>87</v>
      </c>
      <c r="C83" t="s">
        <v>765</v>
      </c>
      <c r="D83" t="s">
        <v>1027</v>
      </c>
    </row>
    <row r="84" spans="1:4">
      <c r="B84">
        <f>+B83+1</f>
        <v>88</v>
      </c>
      <c r="C84" t="s">
        <v>143</v>
      </c>
    </row>
    <row r="85" spans="1:4">
      <c r="B85">
        <f t="shared" si="1"/>
        <v>89</v>
      </c>
      <c r="C85" t="s">
        <v>393</v>
      </c>
    </row>
    <row r="86" spans="1:4">
      <c r="A86" s="471" t="s">
        <v>1030</v>
      </c>
      <c r="B86">
        <f t="shared" si="1"/>
        <v>90</v>
      </c>
      <c r="C86" t="s">
        <v>765</v>
      </c>
      <c r="D86" t="s">
        <v>1028</v>
      </c>
    </row>
    <row r="87" spans="1:4">
      <c r="A87" s="471" t="s">
        <v>1031</v>
      </c>
      <c r="B87">
        <v>90</v>
      </c>
      <c r="C87" t="s">
        <v>765</v>
      </c>
    </row>
    <row r="88" spans="1:4">
      <c r="A88" s="471" t="s">
        <v>1032</v>
      </c>
      <c r="B88">
        <v>90</v>
      </c>
      <c r="C88" t="s">
        <v>765</v>
      </c>
    </row>
    <row r="89" spans="1:4">
      <c r="A89" s="471" t="s">
        <v>1033</v>
      </c>
      <c r="B89">
        <v>90</v>
      </c>
      <c r="C89" t="s">
        <v>765</v>
      </c>
    </row>
    <row r="90" spans="1:4">
      <c r="A90" s="471" t="s">
        <v>1034</v>
      </c>
      <c r="B90">
        <v>90</v>
      </c>
      <c r="C90" t="s">
        <v>765</v>
      </c>
    </row>
    <row r="91" spans="1:4">
      <c r="A91" s="471" t="s">
        <v>1035</v>
      </c>
      <c r="B91">
        <v>90</v>
      </c>
      <c r="C91" t="s">
        <v>765</v>
      </c>
    </row>
    <row r="92" spans="1:4">
      <c r="A92" s="471" t="s">
        <v>1102</v>
      </c>
      <c r="B92">
        <v>90</v>
      </c>
      <c r="C92" t="s">
        <v>765</v>
      </c>
    </row>
    <row r="93" spans="1:4">
      <c r="A93" s="471" t="s">
        <v>1036</v>
      </c>
      <c r="B93">
        <v>90</v>
      </c>
      <c r="C93" t="s">
        <v>765</v>
      </c>
    </row>
    <row r="94" spans="1:4">
      <c r="A94" s="471" t="s">
        <v>1037</v>
      </c>
      <c r="B94">
        <v>90</v>
      </c>
      <c r="C94" t="s">
        <v>765</v>
      </c>
    </row>
    <row r="95" spans="1:4">
      <c r="A95" s="471" t="s">
        <v>1038</v>
      </c>
      <c r="B95">
        <v>90</v>
      </c>
      <c r="C95" t="s">
        <v>765</v>
      </c>
    </row>
    <row r="96" spans="1:4">
      <c r="A96" s="471" t="s">
        <v>1039</v>
      </c>
      <c r="B96">
        <v>90</v>
      </c>
      <c r="C96" t="s">
        <v>765</v>
      </c>
    </row>
    <row r="97" spans="1:4">
      <c r="A97" s="471" t="s">
        <v>1040</v>
      </c>
      <c r="B97">
        <v>90</v>
      </c>
      <c r="C97" t="s">
        <v>765</v>
      </c>
    </row>
    <row r="98" spans="1:4">
      <c r="A98" s="471" t="s">
        <v>1041</v>
      </c>
      <c r="B98">
        <v>90</v>
      </c>
      <c r="C98" t="s">
        <v>765</v>
      </c>
    </row>
    <row r="99" spans="1:4">
      <c r="B99">
        <f>+B86+1</f>
        <v>91</v>
      </c>
      <c r="C99" t="s">
        <v>143</v>
      </c>
    </row>
    <row r="100" spans="1:4">
      <c r="A100" s="466" t="s">
        <v>1103</v>
      </c>
      <c r="B100">
        <f t="shared" si="1"/>
        <v>92</v>
      </c>
      <c r="C100" t="s">
        <v>267</v>
      </c>
    </row>
    <row r="101" spans="1:4">
      <c r="B101">
        <f t="shared" si="1"/>
        <v>93</v>
      </c>
      <c r="C101" t="s">
        <v>268</v>
      </c>
    </row>
    <row r="102" spans="1:4">
      <c r="B102" s="478">
        <f t="shared" si="1"/>
        <v>94</v>
      </c>
      <c r="C102" s="478" t="s">
        <v>8</v>
      </c>
    </row>
    <row r="103" spans="1:4">
      <c r="B103" s="478">
        <f t="shared" si="1"/>
        <v>95</v>
      </c>
      <c r="C103" s="478" t="s">
        <v>610</v>
      </c>
    </row>
    <row r="104" spans="1:4">
      <c r="B104">
        <f t="shared" si="1"/>
        <v>96</v>
      </c>
      <c r="C104" t="s">
        <v>469</v>
      </c>
    </row>
    <row r="105" spans="1:4">
      <c r="B105">
        <f t="shared" si="1"/>
        <v>97</v>
      </c>
      <c r="C105" t="s">
        <v>603</v>
      </c>
    </row>
    <row r="106" spans="1:4">
      <c r="A106" s="471" t="s">
        <v>1045</v>
      </c>
      <c r="B106">
        <f t="shared" si="1"/>
        <v>98</v>
      </c>
      <c r="C106" t="s">
        <v>765</v>
      </c>
      <c r="D106" t="s">
        <v>1043</v>
      </c>
    </row>
    <row r="107" spans="1:4">
      <c r="B107">
        <f t="shared" si="1"/>
        <v>99</v>
      </c>
      <c r="C107" t="s">
        <v>143</v>
      </c>
    </row>
    <row r="108" spans="1:4">
      <c r="B108">
        <f t="shared" si="1"/>
        <v>100</v>
      </c>
      <c r="C108" t="s">
        <v>765</v>
      </c>
      <c r="D108" t="s">
        <v>1042</v>
      </c>
    </row>
    <row r="109" spans="1:4">
      <c r="B109">
        <f t="shared" si="1"/>
        <v>101</v>
      </c>
      <c r="C109" t="s">
        <v>143</v>
      </c>
    </row>
    <row r="110" spans="1:4">
      <c r="B110">
        <f t="shared" si="1"/>
        <v>102</v>
      </c>
      <c r="C110" t="s">
        <v>765</v>
      </c>
      <c r="D110" t="s">
        <v>1044</v>
      </c>
    </row>
    <row r="111" spans="1:4">
      <c r="A111" s="471" t="s">
        <v>1047</v>
      </c>
      <c r="B111">
        <v>102</v>
      </c>
      <c r="C111" t="s">
        <v>765</v>
      </c>
    </row>
    <row r="112" spans="1:4">
      <c r="A112" s="471" t="s">
        <v>1048</v>
      </c>
      <c r="B112">
        <v>102</v>
      </c>
      <c r="C112" t="s">
        <v>765</v>
      </c>
    </row>
    <row r="113" spans="1:3">
      <c r="A113" s="471" t="s">
        <v>1049</v>
      </c>
      <c r="B113">
        <v>102</v>
      </c>
      <c r="C113" t="s">
        <v>765</v>
      </c>
    </row>
    <row r="114" spans="1:3">
      <c r="A114" s="471" t="s">
        <v>1046</v>
      </c>
      <c r="B114">
        <v>102</v>
      </c>
      <c r="C114" t="s">
        <v>765</v>
      </c>
    </row>
    <row r="115" spans="1:3">
      <c r="B115">
        <f>+B110+1</f>
        <v>103</v>
      </c>
      <c r="C115" t="s">
        <v>143</v>
      </c>
    </row>
    <row r="116" spans="1:3">
      <c r="A116" s="660" t="s">
        <v>1050</v>
      </c>
      <c r="B116">
        <f t="shared" si="1"/>
        <v>104</v>
      </c>
      <c r="C116" t="s">
        <v>269</v>
      </c>
    </row>
    <row r="117" spans="1:3">
      <c r="A117" s="660" t="s">
        <v>1051</v>
      </c>
      <c r="B117">
        <f t="shared" si="1"/>
        <v>105</v>
      </c>
      <c r="C117" t="s">
        <v>270</v>
      </c>
    </row>
    <row r="118" spans="1:3">
      <c r="B118" s="478">
        <f t="shared" si="1"/>
        <v>106</v>
      </c>
      <c r="C118" s="478" t="s">
        <v>611</v>
      </c>
    </row>
    <row r="119" spans="1:3">
      <c r="B119">
        <f t="shared" si="1"/>
        <v>107</v>
      </c>
      <c r="C119" t="s">
        <v>733</v>
      </c>
    </row>
    <row r="120" spans="1:3">
      <c r="B120">
        <f t="shared" si="1"/>
        <v>108</v>
      </c>
      <c r="C120" t="s">
        <v>732</v>
      </c>
    </row>
    <row r="121" spans="1:3">
      <c r="B121">
        <f t="shared" si="1"/>
        <v>109</v>
      </c>
      <c r="C121" t="s">
        <v>734</v>
      </c>
    </row>
    <row r="122" spans="1:3">
      <c r="B122">
        <f t="shared" si="1"/>
        <v>110</v>
      </c>
      <c r="C122" t="s">
        <v>735</v>
      </c>
    </row>
    <row r="123" spans="1:3">
      <c r="B123">
        <f t="shared" si="1"/>
        <v>111</v>
      </c>
      <c r="C123" t="s">
        <v>612</v>
      </c>
    </row>
    <row r="124" spans="1:3">
      <c r="B124">
        <f t="shared" si="1"/>
        <v>112</v>
      </c>
      <c r="C124" t="s">
        <v>613</v>
      </c>
    </row>
    <row r="125" spans="1:3">
      <c r="B125" s="478">
        <f t="shared" si="1"/>
        <v>113</v>
      </c>
      <c r="C125" s="478" t="s">
        <v>208</v>
      </c>
    </row>
    <row r="126" spans="1:3">
      <c r="A126" s="466" t="s">
        <v>1104</v>
      </c>
      <c r="B126">
        <f t="shared" si="1"/>
        <v>114</v>
      </c>
      <c r="C126" t="s">
        <v>148</v>
      </c>
    </row>
    <row r="127" spans="1:3">
      <c r="B127">
        <f t="shared" si="1"/>
        <v>115</v>
      </c>
      <c r="C127" t="s">
        <v>149</v>
      </c>
    </row>
    <row r="128" spans="1:3">
      <c r="A128" s="466" t="s">
        <v>1105</v>
      </c>
      <c r="B128">
        <f t="shared" si="1"/>
        <v>116</v>
      </c>
      <c r="C128" t="s">
        <v>614</v>
      </c>
    </row>
    <row r="129" spans="2:3">
      <c r="B129">
        <f t="shared" si="1"/>
        <v>117</v>
      </c>
      <c r="C129" t="s">
        <v>272</v>
      </c>
    </row>
    <row r="130" spans="2:3">
      <c r="B130" s="478">
        <f t="shared" si="1"/>
        <v>118</v>
      </c>
      <c r="C130" s="478" t="s">
        <v>604</v>
      </c>
    </row>
    <row r="131" spans="2:3">
      <c r="B131">
        <f t="shared" si="1"/>
        <v>119</v>
      </c>
      <c r="C131" t="s">
        <v>605</v>
      </c>
    </row>
    <row r="132" spans="2:3">
      <c r="B132">
        <f t="shared" si="1"/>
        <v>120</v>
      </c>
      <c r="C132" t="s">
        <v>447</v>
      </c>
    </row>
    <row r="133" spans="2:3">
      <c r="B133">
        <f t="shared" si="1"/>
        <v>121</v>
      </c>
      <c r="C133" t="s">
        <v>606</v>
      </c>
    </row>
    <row r="134" spans="2:3">
      <c r="B134">
        <f t="shared" si="1"/>
        <v>122</v>
      </c>
      <c r="C134" t="s">
        <v>448</v>
      </c>
    </row>
    <row r="135" spans="2:3">
      <c r="B135" s="478">
        <f t="shared" si="1"/>
        <v>123</v>
      </c>
      <c r="C135" s="478" t="s">
        <v>203</v>
      </c>
    </row>
    <row r="136" spans="2:3">
      <c r="B136" s="478">
        <f t="shared" si="1"/>
        <v>124</v>
      </c>
      <c r="C136" s="478" t="s">
        <v>140</v>
      </c>
    </row>
    <row r="137" spans="2:3">
      <c r="B137">
        <f t="shared" si="1"/>
        <v>125</v>
      </c>
      <c r="C137" t="s">
        <v>344</v>
      </c>
    </row>
    <row r="138" spans="2:3">
      <c r="B138">
        <f t="shared" si="1"/>
        <v>126</v>
      </c>
      <c r="C138" t="s">
        <v>346</v>
      </c>
    </row>
    <row r="139" spans="2:3">
      <c r="B139">
        <f t="shared" si="1"/>
        <v>127</v>
      </c>
      <c r="C139" t="s">
        <v>347</v>
      </c>
    </row>
    <row r="140" spans="2:3">
      <c r="B140">
        <f t="shared" si="1"/>
        <v>128</v>
      </c>
      <c r="C140" t="s">
        <v>345</v>
      </c>
    </row>
    <row r="141" spans="2:3">
      <c r="B141">
        <f t="shared" si="1"/>
        <v>129</v>
      </c>
      <c r="C141" t="s">
        <v>736</v>
      </c>
    </row>
    <row r="142" spans="2:3">
      <c r="B142">
        <f t="shared" si="1"/>
        <v>130</v>
      </c>
      <c r="C142" t="s">
        <v>738</v>
      </c>
    </row>
    <row r="143" spans="2:3">
      <c r="B143">
        <f t="shared" si="1"/>
        <v>131</v>
      </c>
      <c r="C143" t="s">
        <v>737</v>
      </c>
    </row>
    <row r="144" spans="2:3">
      <c r="B144" s="478">
        <f t="shared" si="1"/>
        <v>132</v>
      </c>
      <c r="C144" s="478" t="s">
        <v>742</v>
      </c>
    </row>
    <row r="145" spans="1:3">
      <c r="B145">
        <f t="shared" si="1"/>
        <v>133</v>
      </c>
      <c r="C145" t="s">
        <v>350</v>
      </c>
    </row>
    <row r="146" spans="1:3">
      <c r="B146">
        <f t="shared" si="1"/>
        <v>134</v>
      </c>
      <c r="C146" t="s">
        <v>348</v>
      </c>
    </row>
    <row r="147" spans="1:3">
      <c r="B147">
        <f t="shared" si="1"/>
        <v>135</v>
      </c>
      <c r="C147" t="s">
        <v>349</v>
      </c>
    </row>
    <row r="148" spans="1:3">
      <c r="B148">
        <f t="shared" si="1"/>
        <v>136</v>
      </c>
      <c r="C148" t="s">
        <v>351</v>
      </c>
    </row>
    <row r="149" spans="1:3">
      <c r="B149">
        <f t="shared" si="1"/>
        <v>137</v>
      </c>
      <c r="C149" t="s">
        <v>739</v>
      </c>
    </row>
    <row r="150" spans="1:3">
      <c r="B150">
        <f t="shared" si="1"/>
        <v>138</v>
      </c>
      <c r="C150" t="s">
        <v>740</v>
      </c>
    </row>
    <row r="151" spans="1:3">
      <c r="B151">
        <f t="shared" ref="B151:B218" si="2">+B150+1</f>
        <v>139</v>
      </c>
      <c r="C151" t="s">
        <v>741</v>
      </c>
    </row>
    <row r="152" spans="1:3">
      <c r="B152" s="478">
        <f t="shared" si="2"/>
        <v>140</v>
      </c>
      <c r="C152" s="478" t="s">
        <v>9</v>
      </c>
    </row>
    <row r="153" spans="1:3">
      <c r="B153">
        <f t="shared" si="2"/>
        <v>141</v>
      </c>
      <c r="C153" t="s">
        <v>289</v>
      </c>
    </row>
    <row r="154" spans="1:3">
      <c r="B154">
        <f t="shared" si="2"/>
        <v>142</v>
      </c>
      <c r="C154" t="s">
        <v>9</v>
      </c>
    </row>
    <row r="155" spans="1:3">
      <c r="B155">
        <f t="shared" si="2"/>
        <v>143</v>
      </c>
      <c r="C155" t="s">
        <v>394</v>
      </c>
    </row>
    <row r="156" spans="1:3">
      <c r="B156" s="480">
        <f t="shared" si="2"/>
        <v>144</v>
      </c>
      <c r="C156" s="480" t="s">
        <v>166</v>
      </c>
    </row>
    <row r="157" spans="1:3">
      <c r="B157" s="481">
        <f t="shared" si="2"/>
        <v>145</v>
      </c>
      <c r="C157" s="481" t="s">
        <v>13</v>
      </c>
    </row>
    <row r="158" spans="1:3">
      <c r="B158" s="478">
        <f t="shared" si="2"/>
        <v>146</v>
      </c>
      <c r="C158" s="478" t="s">
        <v>14</v>
      </c>
    </row>
    <row r="159" spans="1:3">
      <c r="A159" s="466" t="s">
        <v>1052</v>
      </c>
      <c r="B159">
        <f t="shared" si="2"/>
        <v>147</v>
      </c>
      <c r="C159" t="s">
        <v>293</v>
      </c>
    </row>
    <row r="160" spans="1:3">
      <c r="A160" s="466" t="s">
        <v>1053</v>
      </c>
      <c r="B160">
        <f t="shared" si="2"/>
        <v>148</v>
      </c>
      <c r="C160" t="s">
        <v>294</v>
      </c>
    </row>
    <row r="161" spans="1:3">
      <c r="B161">
        <f t="shared" si="2"/>
        <v>149</v>
      </c>
      <c r="C161" t="s">
        <v>154</v>
      </c>
    </row>
    <row r="162" spans="1:3">
      <c r="A162" s="466" t="s">
        <v>1054</v>
      </c>
      <c r="B162">
        <f t="shared" si="2"/>
        <v>150</v>
      </c>
      <c r="C162" t="s">
        <v>295</v>
      </c>
    </row>
    <row r="163" spans="1:3">
      <c r="A163" s="466" t="s">
        <v>1055</v>
      </c>
      <c r="B163">
        <f>+B162+1</f>
        <v>151</v>
      </c>
      <c r="C163" t="s">
        <v>296</v>
      </c>
    </row>
    <row r="164" spans="1:3">
      <c r="B164">
        <f t="shared" si="2"/>
        <v>152</v>
      </c>
      <c r="C164" t="s">
        <v>15</v>
      </c>
    </row>
    <row r="165" spans="1:3">
      <c r="A165" s="466" t="s">
        <v>1056</v>
      </c>
      <c r="B165">
        <f t="shared" si="2"/>
        <v>153</v>
      </c>
      <c r="C165" t="s">
        <v>155</v>
      </c>
    </row>
    <row r="166" spans="1:3">
      <c r="B166">
        <f t="shared" si="2"/>
        <v>154</v>
      </c>
      <c r="C166" t="s">
        <v>156</v>
      </c>
    </row>
    <row r="167" spans="1:3">
      <c r="B167" s="480">
        <f t="shared" si="2"/>
        <v>155</v>
      </c>
      <c r="C167" t="s">
        <v>973</v>
      </c>
    </row>
    <row r="168" spans="1:3">
      <c r="A168" s="466" t="s">
        <v>1057</v>
      </c>
      <c r="B168">
        <f t="shared" si="2"/>
        <v>156</v>
      </c>
      <c r="C168" t="s">
        <v>722</v>
      </c>
    </row>
    <row r="169" spans="1:3">
      <c r="A169" s="466" t="s">
        <v>1106</v>
      </c>
      <c r="B169">
        <v>157</v>
      </c>
      <c r="C169" t="s">
        <v>297</v>
      </c>
    </row>
    <row r="170" spans="1:3">
      <c r="A170" s="466" t="s">
        <v>1107</v>
      </c>
      <c r="B170">
        <v>157</v>
      </c>
      <c r="C170" t="s">
        <v>297</v>
      </c>
    </row>
    <row r="171" spans="1:3">
      <c r="A171" s="466" t="s">
        <v>1108</v>
      </c>
      <c r="B171">
        <v>157</v>
      </c>
      <c r="C171" t="s">
        <v>297</v>
      </c>
    </row>
    <row r="172" spans="1:3">
      <c r="B172">
        <f>+B171+1</f>
        <v>158</v>
      </c>
      <c r="C172" t="s">
        <v>298</v>
      </c>
    </row>
    <row r="173" spans="1:3">
      <c r="B173" s="478">
        <f t="shared" si="2"/>
        <v>159</v>
      </c>
      <c r="C173" s="478" t="s">
        <v>395</v>
      </c>
    </row>
    <row r="174" spans="1:3">
      <c r="B174">
        <f t="shared" si="2"/>
        <v>160</v>
      </c>
      <c r="C174" t="s">
        <v>470</v>
      </c>
    </row>
    <row r="175" spans="1:3">
      <c r="B175">
        <f t="shared" si="2"/>
        <v>161</v>
      </c>
      <c r="C175" t="s">
        <v>471</v>
      </c>
    </row>
    <row r="176" spans="1:3">
      <c r="B176">
        <f t="shared" si="2"/>
        <v>162</v>
      </c>
      <c r="C176" t="s">
        <v>472</v>
      </c>
    </row>
    <row r="177" spans="1:3">
      <c r="B177" s="478">
        <f t="shared" si="2"/>
        <v>163</v>
      </c>
      <c r="C177" s="478" t="s">
        <v>157</v>
      </c>
    </row>
    <row r="178" spans="1:3">
      <c r="B178">
        <f t="shared" si="2"/>
        <v>164</v>
      </c>
      <c r="C178" t="s">
        <v>20</v>
      </c>
    </row>
    <row r="179" spans="1:3">
      <c r="B179">
        <f t="shared" si="2"/>
        <v>165</v>
      </c>
      <c r="C179" t="s">
        <v>158</v>
      </c>
    </row>
    <row r="180" spans="1:3">
      <c r="B180">
        <f t="shared" si="2"/>
        <v>166</v>
      </c>
      <c r="C180" t="s">
        <v>473</v>
      </c>
    </row>
    <row r="181" spans="1:3">
      <c r="B181">
        <f t="shared" si="2"/>
        <v>167</v>
      </c>
      <c r="C181" t="s">
        <v>288</v>
      </c>
    </row>
    <row r="182" spans="1:3">
      <c r="B182">
        <f t="shared" si="2"/>
        <v>168</v>
      </c>
      <c r="C182" t="s">
        <v>157</v>
      </c>
    </row>
    <row r="183" spans="1:3">
      <c r="B183" s="478">
        <f t="shared" si="2"/>
        <v>169</v>
      </c>
      <c r="C183" s="478" t="s">
        <v>168</v>
      </c>
    </row>
    <row r="184" spans="1:3">
      <c r="A184" s="466" t="s">
        <v>1058</v>
      </c>
      <c r="B184">
        <f t="shared" si="2"/>
        <v>170</v>
      </c>
      <c r="C184" t="s">
        <v>299</v>
      </c>
    </row>
    <row r="185" spans="1:3">
      <c r="A185" s="466" t="s">
        <v>1059</v>
      </c>
      <c r="B185">
        <f t="shared" si="2"/>
        <v>171</v>
      </c>
      <c r="C185" t="s">
        <v>300</v>
      </c>
    </row>
    <row r="186" spans="1:3">
      <c r="B186">
        <f t="shared" si="2"/>
        <v>172</v>
      </c>
      <c r="C186" t="s">
        <v>167</v>
      </c>
    </row>
    <row r="187" spans="1:3">
      <c r="A187" s="466" t="s">
        <v>1111</v>
      </c>
      <c r="B187">
        <f t="shared" si="2"/>
        <v>173</v>
      </c>
      <c r="C187" t="s">
        <v>301</v>
      </c>
    </row>
    <row r="188" spans="1:3">
      <c r="B188" s="478">
        <f t="shared" si="2"/>
        <v>174</v>
      </c>
      <c r="C188" s="478" t="s">
        <v>453</v>
      </c>
    </row>
    <row r="189" spans="1:3">
      <c r="A189" s="466"/>
      <c r="B189">
        <f t="shared" si="2"/>
        <v>175</v>
      </c>
      <c r="C189" t="s">
        <v>474</v>
      </c>
    </row>
    <row r="190" spans="1:3">
      <c r="A190" s="466" t="s">
        <v>1109</v>
      </c>
      <c r="B190">
        <v>175</v>
      </c>
      <c r="C190" t="s">
        <v>474</v>
      </c>
    </row>
    <row r="191" spans="1:3">
      <c r="A191" s="466" t="s">
        <v>1110</v>
      </c>
      <c r="B191">
        <v>175</v>
      </c>
      <c r="C191" t="s">
        <v>474</v>
      </c>
    </row>
    <row r="192" spans="1:3">
      <c r="B192">
        <f>+B189+1</f>
        <v>176</v>
      </c>
      <c r="C192" t="s">
        <v>475</v>
      </c>
    </row>
    <row r="193" spans="1:3">
      <c r="B193">
        <f t="shared" si="2"/>
        <v>177</v>
      </c>
      <c r="C193" t="s">
        <v>476</v>
      </c>
    </row>
    <row r="194" spans="1:3">
      <c r="B194">
        <f t="shared" si="2"/>
        <v>178</v>
      </c>
      <c r="C194" t="s">
        <v>743</v>
      </c>
    </row>
    <row r="195" spans="1:3">
      <c r="B195" s="478">
        <f t="shared" si="2"/>
        <v>179</v>
      </c>
      <c r="C195" s="478" t="s">
        <v>12</v>
      </c>
    </row>
    <row r="196" spans="1:3">
      <c r="B196">
        <f t="shared" si="2"/>
        <v>180</v>
      </c>
      <c r="C196" t="s">
        <v>449</v>
      </c>
    </row>
    <row r="197" spans="1:3">
      <c r="B197">
        <f t="shared" si="2"/>
        <v>181</v>
      </c>
      <c r="C197" t="s">
        <v>450</v>
      </c>
    </row>
    <row r="198" spans="1:3">
      <c r="B198">
        <f t="shared" si="2"/>
        <v>182</v>
      </c>
      <c r="C198" t="s">
        <v>451</v>
      </c>
    </row>
    <row r="199" spans="1:3">
      <c r="B199">
        <f t="shared" si="2"/>
        <v>183</v>
      </c>
      <c r="C199" t="s">
        <v>452</v>
      </c>
    </row>
    <row r="200" spans="1:3">
      <c r="B200">
        <f t="shared" si="2"/>
        <v>184</v>
      </c>
      <c r="C200" t="s">
        <v>415</v>
      </c>
    </row>
    <row r="201" spans="1:3">
      <c r="B201">
        <f t="shared" si="2"/>
        <v>185</v>
      </c>
      <c r="C201" t="s">
        <v>416</v>
      </c>
    </row>
    <row r="202" spans="1:3">
      <c r="B202">
        <f t="shared" si="2"/>
        <v>186</v>
      </c>
      <c r="C202" t="s">
        <v>418</v>
      </c>
    </row>
    <row r="203" spans="1:3">
      <c r="B203">
        <f t="shared" si="2"/>
        <v>187</v>
      </c>
      <c r="C203" t="s">
        <v>419</v>
      </c>
    </row>
    <row r="204" spans="1:3">
      <c r="B204">
        <f t="shared" si="2"/>
        <v>188</v>
      </c>
      <c r="C204" t="s">
        <v>420</v>
      </c>
    </row>
    <row r="205" spans="1:3">
      <c r="B205">
        <f t="shared" si="2"/>
        <v>189</v>
      </c>
      <c r="C205" t="s">
        <v>16</v>
      </c>
    </row>
    <row r="206" spans="1:3">
      <c r="B206">
        <f t="shared" si="2"/>
        <v>190</v>
      </c>
      <c r="C206" t="s">
        <v>159</v>
      </c>
    </row>
    <row r="207" spans="1:3">
      <c r="B207" s="478">
        <f t="shared" si="2"/>
        <v>191</v>
      </c>
      <c r="C207" s="478" t="s">
        <v>160</v>
      </c>
    </row>
    <row r="208" spans="1:3">
      <c r="A208" s="466" t="s">
        <v>1060</v>
      </c>
      <c r="B208">
        <f t="shared" si="2"/>
        <v>192</v>
      </c>
      <c r="C208" t="s">
        <v>161</v>
      </c>
    </row>
    <row r="209" spans="2:3">
      <c r="B209">
        <f t="shared" si="2"/>
        <v>193</v>
      </c>
      <c r="C209" t="s">
        <v>240</v>
      </c>
    </row>
    <row r="210" spans="2:3">
      <c r="B210">
        <f t="shared" si="2"/>
        <v>194</v>
      </c>
      <c r="C210" t="s">
        <v>162</v>
      </c>
    </row>
    <row r="211" spans="2:3">
      <c r="B211">
        <f t="shared" si="2"/>
        <v>195</v>
      </c>
      <c r="C211" t="s">
        <v>163</v>
      </c>
    </row>
    <row r="212" spans="2:3">
      <c r="B212" s="478">
        <f t="shared" si="2"/>
        <v>196</v>
      </c>
      <c r="C212" s="478" t="s">
        <v>164</v>
      </c>
    </row>
    <row r="213" spans="2:3">
      <c r="B213">
        <f t="shared" si="2"/>
        <v>197</v>
      </c>
      <c r="C213" t="s">
        <v>169</v>
      </c>
    </row>
    <row r="214" spans="2:3">
      <c r="B214">
        <f t="shared" si="2"/>
        <v>198</v>
      </c>
      <c r="C214" t="s">
        <v>17</v>
      </c>
    </row>
    <row r="215" spans="2:3">
      <c r="B215">
        <f t="shared" si="2"/>
        <v>199</v>
      </c>
      <c r="C215" t="s">
        <v>18</v>
      </c>
    </row>
    <row r="216" spans="2:3">
      <c r="B216">
        <f t="shared" si="2"/>
        <v>200</v>
      </c>
      <c r="C216" t="s">
        <v>165</v>
      </c>
    </row>
    <row r="217" spans="2:3">
      <c r="B217">
        <f t="shared" si="2"/>
        <v>201</v>
      </c>
      <c r="C217" t="s">
        <v>780</v>
      </c>
    </row>
    <row r="218" spans="2:3">
      <c r="B218">
        <f t="shared" si="2"/>
        <v>202</v>
      </c>
      <c r="C218" t="s">
        <v>19</v>
      </c>
    </row>
    <row r="219" spans="2:3">
      <c r="B219">
        <f t="shared" ref="B219:B262" si="3">+B218+1</f>
        <v>203</v>
      </c>
      <c r="C219" t="s">
        <v>164</v>
      </c>
    </row>
    <row r="220" spans="2:3">
      <c r="B220">
        <f t="shared" si="3"/>
        <v>204</v>
      </c>
      <c r="C220" t="s">
        <v>745</v>
      </c>
    </row>
    <row r="221" spans="2:3">
      <c r="B221" s="482">
        <f t="shared" si="3"/>
        <v>205</v>
      </c>
      <c r="C221" s="482" t="s">
        <v>170</v>
      </c>
    </row>
    <row r="222" spans="2:3">
      <c r="B222" s="480">
        <f t="shared" si="3"/>
        <v>206</v>
      </c>
      <c r="C222" s="480" t="s">
        <v>454</v>
      </c>
    </row>
    <row r="223" spans="2:3">
      <c r="B223" s="483">
        <f t="shared" si="3"/>
        <v>207</v>
      </c>
      <c r="C223" s="483" t="s">
        <v>477</v>
      </c>
    </row>
    <row r="224" spans="2:3">
      <c r="B224" s="478">
        <f t="shared" si="3"/>
        <v>208</v>
      </c>
      <c r="C224" s="478" t="s">
        <v>174</v>
      </c>
    </row>
    <row r="225" spans="1:3">
      <c r="A225" s="466" t="s">
        <v>1061</v>
      </c>
      <c r="B225">
        <f t="shared" si="3"/>
        <v>209</v>
      </c>
      <c r="C225" t="s">
        <v>744</v>
      </c>
    </row>
    <row r="226" spans="1:3">
      <c r="B226">
        <f t="shared" si="3"/>
        <v>210</v>
      </c>
      <c r="C226" t="s">
        <v>615</v>
      </c>
    </row>
    <row r="227" spans="1:3">
      <c r="B227">
        <f t="shared" si="3"/>
        <v>211</v>
      </c>
      <c r="C227" t="s">
        <v>21</v>
      </c>
    </row>
    <row r="228" spans="1:3">
      <c r="B228">
        <f t="shared" si="3"/>
        <v>212</v>
      </c>
      <c r="C228" t="s">
        <v>22</v>
      </c>
    </row>
    <row r="229" spans="1:3">
      <c r="B229">
        <f t="shared" si="3"/>
        <v>213</v>
      </c>
      <c r="C229" t="s">
        <v>23</v>
      </c>
    </row>
    <row r="230" spans="1:3">
      <c r="B230">
        <f t="shared" si="3"/>
        <v>214</v>
      </c>
      <c r="C230" t="s">
        <v>175</v>
      </c>
    </row>
    <row r="231" spans="1:3">
      <c r="B231">
        <f t="shared" si="3"/>
        <v>215</v>
      </c>
      <c r="C231" t="s">
        <v>24</v>
      </c>
    </row>
    <row r="232" spans="1:3">
      <c r="A232" s="466" t="s">
        <v>1112</v>
      </c>
      <c r="B232">
        <f t="shared" si="3"/>
        <v>216</v>
      </c>
      <c r="C232" t="s">
        <v>25</v>
      </c>
    </row>
    <row r="233" spans="1:3">
      <c r="A233" s="466" t="s">
        <v>1113</v>
      </c>
      <c r="B233">
        <f t="shared" si="3"/>
        <v>217</v>
      </c>
      <c r="C233" t="s">
        <v>26</v>
      </c>
    </row>
    <row r="234" spans="1:3">
      <c r="B234">
        <f t="shared" si="3"/>
        <v>218</v>
      </c>
      <c r="C234" t="s">
        <v>176</v>
      </c>
    </row>
    <row r="235" spans="1:3">
      <c r="B235">
        <f t="shared" si="3"/>
        <v>219</v>
      </c>
      <c r="C235" t="s">
        <v>781</v>
      </c>
    </row>
    <row r="236" spans="1:3">
      <c r="B236">
        <f t="shared" si="3"/>
        <v>220</v>
      </c>
      <c r="C236" t="s">
        <v>302</v>
      </c>
    </row>
    <row r="237" spans="1:3">
      <c r="B237">
        <f t="shared" si="3"/>
        <v>221</v>
      </c>
      <c r="C237" t="s">
        <v>303</v>
      </c>
    </row>
    <row r="238" spans="1:3">
      <c r="B238">
        <f t="shared" si="3"/>
        <v>222</v>
      </c>
      <c r="C238" t="s">
        <v>616</v>
      </c>
    </row>
    <row r="239" spans="1:3">
      <c r="B239" s="480">
        <f t="shared" si="3"/>
        <v>223</v>
      </c>
      <c r="C239" t="s">
        <v>974</v>
      </c>
    </row>
    <row r="240" spans="1:3">
      <c r="B240" s="480">
        <f t="shared" si="3"/>
        <v>224</v>
      </c>
      <c r="C240" t="s">
        <v>975</v>
      </c>
    </row>
    <row r="241" spans="1:3">
      <c r="B241" s="478">
        <f t="shared" si="3"/>
        <v>225</v>
      </c>
      <c r="C241" s="478" t="s">
        <v>27</v>
      </c>
    </row>
    <row r="242" spans="1:3">
      <c r="A242" s="466"/>
      <c r="B242">
        <f t="shared" si="3"/>
        <v>226</v>
      </c>
      <c r="C242" t="s">
        <v>617</v>
      </c>
    </row>
    <row r="243" spans="1:3">
      <c r="B243">
        <f t="shared" si="3"/>
        <v>227</v>
      </c>
      <c r="C243" t="s">
        <v>177</v>
      </c>
    </row>
    <row r="244" spans="1:3">
      <c r="A244" s="466"/>
      <c r="B244">
        <f t="shared" si="3"/>
        <v>228</v>
      </c>
      <c r="C244" t="s">
        <v>282</v>
      </c>
    </row>
    <row r="245" spans="1:3">
      <c r="B245">
        <f t="shared" si="3"/>
        <v>229</v>
      </c>
      <c r="C245" t="s">
        <v>283</v>
      </c>
    </row>
    <row r="246" spans="1:3">
      <c r="B246" s="478">
        <f t="shared" si="3"/>
        <v>230</v>
      </c>
      <c r="C246" s="478" t="s">
        <v>28</v>
      </c>
    </row>
    <row r="247" spans="1:3">
      <c r="B247">
        <f t="shared" si="3"/>
        <v>231</v>
      </c>
      <c r="C247" t="s">
        <v>811</v>
      </c>
    </row>
    <row r="248" spans="1:3">
      <c r="B248">
        <f t="shared" si="3"/>
        <v>232</v>
      </c>
      <c r="C248" t="s">
        <v>810</v>
      </c>
    </row>
    <row r="249" spans="1:3">
      <c r="B249">
        <f t="shared" si="3"/>
        <v>233</v>
      </c>
      <c r="C249" t="s">
        <v>178</v>
      </c>
    </row>
    <row r="250" spans="1:3">
      <c r="B250">
        <f t="shared" si="3"/>
        <v>234</v>
      </c>
      <c r="C250" t="s">
        <v>618</v>
      </c>
    </row>
    <row r="251" spans="1:3">
      <c r="A251" s="466" t="s">
        <v>1114</v>
      </c>
      <c r="B251">
        <f t="shared" si="3"/>
        <v>235</v>
      </c>
      <c r="C251" t="s">
        <v>284</v>
      </c>
    </row>
    <row r="252" spans="1:3">
      <c r="B252">
        <f t="shared" si="3"/>
        <v>236</v>
      </c>
      <c r="C252" t="s">
        <v>285</v>
      </c>
    </row>
    <row r="253" spans="1:3">
      <c r="B253">
        <f t="shared" si="3"/>
        <v>237</v>
      </c>
      <c r="C253" t="s">
        <v>619</v>
      </c>
    </row>
    <row r="254" spans="1:3">
      <c r="B254" s="478">
        <f t="shared" si="3"/>
        <v>238</v>
      </c>
      <c r="C254" s="478" t="s">
        <v>478</v>
      </c>
    </row>
    <row r="255" spans="1:3">
      <c r="A255" s="466" t="s">
        <v>1115</v>
      </c>
      <c r="B255">
        <f t="shared" si="3"/>
        <v>239</v>
      </c>
      <c r="C255" t="s">
        <v>479</v>
      </c>
    </row>
    <row r="256" spans="1:3">
      <c r="B256">
        <f t="shared" si="3"/>
        <v>240</v>
      </c>
      <c r="C256" t="s">
        <v>607</v>
      </c>
    </row>
    <row r="257" spans="1:3">
      <c r="B257" s="478">
        <f t="shared" si="3"/>
        <v>241</v>
      </c>
      <c r="C257" s="478" t="s">
        <v>179</v>
      </c>
    </row>
    <row r="258" spans="1:3">
      <c r="B258" s="480">
        <f t="shared" si="3"/>
        <v>242</v>
      </c>
      <c r="C258" t="s">
        <v>950</v>
      </c>
    </row>
    <row r="259" spans="1:3">
      <c r="B259" s="480">
        <f t="shared" si="3"/>
        <v>243</v>
      </c>
      <c r="C259" t="s">
        <v>951</v>
      </c>
    </row>
    <row r="260" spans="1:3">
      <c r="B260">
        <f t="shared" si="3"/>
        <v>244</v>
      </c>
      <c r="C260" t="s">
        <v>548</v>
      </c>
    </row>
    <row r="261" spans="1:3">
      <c r="B261">
        <f t="shared" si="3"/>
        <v>245</v>
      </c>
      <c r="C261" t="s">
        <v>547</v>
      </c>
    </row>
    <row r="262" spans="1:3">
      <c r="B262" s="479">
        <f t="shared" si="3"/>
        <v>246</v>
      </c>
      <c r="C262" s="479" t="s">
        <v>180</v>
      </c>
    </row>
    <row r="263" spans="1:3">
      <c r="A263" s="842" t="s">
        <v>848</v>
      </c>
      <c r="B263" s="842"/>
      <c r="C263" s="842"/>
    </row>
    <row r="264" spans="1:3">
      <c r="B264">
        <v>248</v>
      </c>
      <c r="C264" t="s">
        <v>172</v>
      </c>
    </row>
    <row r="265" spans="1:3">
      <c r="B265">
        <f t="shared" ref="B265:B275" si="4">+B264+1</f>
        <v>249</v>
      </c>
      <c r="C265" t="s">
        <v>152</v>
      </c>
    </row>
    <row r="266" spans="1:3">
      <c r="B266">
        <f t="shared" si="4"/>
        <v>250</v>
      </c>
      <c r="C266" t="s">
        <v>241</v>
      </c>
    </row>
    <row r="267" spans="1:3">
      <c r="B267">
        <f t="shared" si="4"/>
        <v>251</v>
      </c>
      <c r="C267" t="s">
        <v>304</v>
      </c>
    </row>
    <row r="268" spans="1:3">
      <c r="B268">
        <f t="shared" si="4"/>
        <v>252</v>
      </c>
      <c r="C268" t="s">
        <v>1087</v>
      </c>
    </row>
    <row r="269" spans="1:3">
      <c r="B269">
        <f t="shared" si="4"/>
        <v>253</v>
      </c>
      <c r="C269" t="s">
        <v>171</v>
      </c>
    </row>
    <row r="270" spans="1:3">
      <c r="B270">
        <f t="shared" si="4"/>
        <v>254</v>
      </c>
      <c r="C270" t="s">
        <v>173</v>
      </c>
    </row>
    <row r="271" spans="1:3">
      <c r="B271">
        <f t="shared" si="4"/>
        <v>255</v>
      </c>
      <c r="C271" t="s">
        <v>754</v>
      </c>
    </row>
    <row r="272" spans="1:3">
      <c r="B272">
        <f t="shared" si="4"/>
        <v>256</v>
      </c>
      <c r="C272" t="s">
        <v>755</v>
      </c>
    </row>
    <row r="273" spans="1:3">
      <c r="B273">
        <f t="shared" si="4"/>
        <v>257</v>
      </c>
      <c r="C273" t="s">
        <v>756</v>
      </c>
    </row>
    <row r="274" spans="1:3">
      <c r="B274">
        <f t="shared" si="4"/>
        <v>258</v>
      </c>
      <c r="C274" t="s">
        <v>757</v>
      </c>
    </row>
    <row r="275" spans="1:3">
      <c r="B275">
        <f t="shared" si="4"/>
        <v>259</v>
      </c>
      <c r="C275" t="s">
        <v>774</v>
      </c>
    </row>
    <row r="276" spans="1:3">
      <c r="A276" s="841" t="s">
        <v>845</v>
      </c>
      <c r="B276" s="841"/>
      <c r="C276" s="841"/>
    </row>
    <row r="277" spans="1:3">
      <c r="B277" s="479">
        <v>10</v>
      </c>
      <c r="C277" s="479" t="s">
        <v>29</v>
      </c>
    </row>
    <row r="278" spans="1:3">
      <c r="B278" s="478">
        <f>B277+1</f>
        <v>11</v>
      </c>
      <c r="C278" s="478" t="s">
        <v>667</v>
      </c>
    </row>
    <row r="279" spans="1:3">
      <c r="B279" s="478">
        <f>B278+1</f>
        <v>12</v>
      </c>
      <c r="C279" s="478" t="s">
        <v>668</v>
      </c>
    </row>
    <row r="280" spans="1:3">
      <c r="A280" s="471" t="s">
        <v>843</v>
      </c>
      <c r="B280">
        <f t="shared" ref="B280:B346" si="5">B279+1</f>
        <v>13</v>
      </c>
      <c r="C280" t="s">
        <v>305</v>
      </c>
    </row>
    <row r="281" spans="1:3">
      <c r="B281">
        <f t="shared" si="5"/>
        <v>14</v>
      </c>
      <c r="C281" t="s">
        <v>645</v>
      </c>
    </row>
    <row r="282" spans="1:3">
      <c r="B282">
        <f t="shared" si="5"/>
        <v>15</v>
      </c>
      <c r="C282" t="s">
        <v>306</v>
      </c>
    </row>
    <row r="283" spans="1:3">
      <c r="B283">
        <f t="shared" si="5"/>
        <v>16</v>
      </c>
      <c r="C283" t="s">
        <v>307</v>
      </c>
    </row>
    <row r="284" spans="1:3">
      <c r="B284">
        <f t="shared" si="5"/>
        <v>17</v>
      </c>
      <c r="C284" t="s">
        <v>623</v>
      </c>
    </row>
    <row r="285" spans="1:3">
      <c r="B285">
        <f t="shared" si="5"/>
        <v>18</v>
      </c>
      <c r="C285" t="s">
        <v>308</v>
      </c>
    </row>
    <row r="286" spans="1:3">
      <c r="B286">
        <f t="shared" si="5"/>
        <v>19</v>
      </c>
      <c r="C286" t="s">
        <v>305</v>
      </c>
    </row>
    <row r="287" spans="1:3">
      <c r="B287">
        <f t="shared" si="5"/>
        <v>20</v>
      </c>
      <c r="C287" t="s">
        <v>645</v>
      </c>
    </row>
    <row r="288" spans="1:3">
      <c r="B288">
        <f t="shared" si="5"/>
        <v>21</v>
      </c>
      <c r="C288" t="s">
        <v>306</v>
      </c>
    </row>
    <row r="289" spans="1:3">
      <c r="B289">
        <f t="shared" si="5"/>
        <v>22</v>
      </c>
      <c r="C289" t="s">
        <v>307</v>
      </c>
    </row>
    <row r="290" spans="1:3">
      <c r="B290">
        <f t="shared" si="5"/>
        <v>23</v>
      </c>
      <c r="C290" t="s">
        <v>623</v>
      </c>
    </row>
    <row r="291" spans="1:3">
      <c r="B291">
        <f t="shared" si="5"/>
        <v>24</v>
      </c>
      <c r="C291" t="s">
        <v>308</v>
      </c>
    </row>
    <row r="292" spans="1:3">
      <c r="B292">
        <f t="shared" si="5"/>
        <v>25</v>
      </c>
      <c r="C292" t="s">
        <v>400</v>
      </c>
    </row>
    <row r="293" spans="1:3">
      <c r="B293">
        <f t="shared" si="5"/>
        <v>26</v>
      </c>
      <c r="C293" t="s">
        <v>399</v>
      </c>
    </row>
    <row r="294" spans="1:3">
      <c r="B294">
        <f t="shared" si="5"/>
        <v>27</v>
      </c>
      <c r="C294" t="s">
        <v>31</v>
      </c>
    </row>
    <row r="295" spans="1:3">
      <c r="B295">
        <f t="shared" si="5"/>
        <v>28</v>
      </c>
      <c r="C295" t="s">
        <v>32</v>
      </c>
    </row>
    <row r="296" spans="1:3">
      <c r="B296">
        <f t="shared" si="5"/>
        <v>29</v>
      </c>
      <c r="C296" t="s">
        <v>100</v>
      </c>
    </row>
    <row r="297" spans="1:3">
      <c r="B297">
        <f t="shared" si="5"/>
        <v>30</v>
      </c>
      <c r="C297" t="s">
        <v>227</v>
      </c>
    </row>
    <row r="298" spans="1:3">
      <c r="B298">
        <f t="shared" si="5"/>
        <v>31</v>
      </c>
      <c r="C298" t="s">
        <v>402</v>
      </c>
    </row>
    <row r="299" spans="1:3">
      <c r="B299">
        <f t="shared" si="5"/>
        <v>32</v>
      </c>
      <c r="C299" t="s">
        <v>646</v>
      </c>
    </row>
    <row r="300" spans="1:3">
      <c r="B300">
        <f t="shared" si="5"/>
        <v>33</v>
      </c>
      <c r="C300" t="s">
        <v>401</v>
      </c>
    </row>
    <row r="301" spans="1:3">
      <c r="B301">
        <f t="shared" si="5"/>
        <v>34</v>
      </c>
      <c r="C301" t="s">
        <v>34</v>
      </c>
    </row>
    <row r="302" spans="1:3">
      <c r="B302" s="478">
        <f t="shared" si="5"/>
        <v>35</v>
      </c>
      <c r="C302" s="478" t="s">
        <v>275</v>
      </c>
    </row>
    <row r="303" spans="1:3">
      <c r="A303" s="466" t="s">
        <v>915</v>
      </c>
      <c r="B303">
        <f t="shared" si="5"/>
        <v>36</v>
      </c>
      <c r="C303" t="s">
        <v>277</v>
      </c>
    </row>
    <row r="304" spans="1:3">
      <c r="B304">
        <f t="shared" si="5"/>
        <v>37</v>
      </c>
      <c r="C304" t="s">
        <v>276</v>
      </c>
    </row>
    <row r="305" spans="1:3">
      <c r="B305">
        <f t="shared" si="5"/>
        <v>38</v>
      </c>
      <c r="C305" t="s">
        <v>708</v>
      </c>
    </row>
    <row r="306" spans="1:3">
      <c r="B306" s="478">
        <f t="shared" si="5"/>
        <v>39</v>
      </c>
      <c r="C306" s="478" t="s">
        <v>98</v>
      </c>
    </row>
    <row r="307" spans="1:3">
      <c r="B307">
        <f t="shared" si="5"/>
        <v>40</v>
      </c>
      <c r="C307" t="s">
        <v>99</v>
      </c>
    </row>
    <row r="308" spans="1:3">
      <c r="B308">
        <f t="shared" si="5"/>
        <v>41</v>
      </c>
      <c r="C308" t="s">
        <v>309</v>
      </c>
    </row>
    <row r="309" spans="1:3">
      <c r="A309" s="466" t="s">
        <v>1116</v>
      </c>
      <c r="B309">
        <f t="shared" si="5"/>
        <v>42</v>
      </c>
      <c r="C309" t="s">
        <v>403</v>
      </c>
    </row>
    <row r="310" spans="1:3">
      <c r="B310">
        <f t="shared" si="5"/>
        <v>43</v>
      </c>
      <c r="C310" t="s">
        <v>748</v>
      </c>
    </row>
    <row r="311" spans="1:3">
      <c r="B311">
        <f t="shared" si="5"/>
        <v>44</v>
      </c>
      <c r="C311" t="s">
        <v>404</v>
      </c>
    </row>
    <row r="312" spans="1:3">
      <c r="B312">
        <f t="shared" si="5"/>
        <v>45</v>
      </c>
      <c r="C312" t="s">
        <v>212</v>
      </c>
    </row>
    <row r="313" spans="1:3">
      <c r="B313">
        <f t="shared" si="5"/>
        <v>46</v>
      </c>
      <c r="C313" t="s">
        <v>287</v>
      </c>
    </row>
    <row r="314" spans="1:3">
      <c r="B314" s="478">
        <f t="shared" si="5"/>
        <v>47</v>
      </c>
      <c r="C314" s="478" t="s">
        <v>620</v>
      </c>
    </row>
    <row r="315" spans="1:3">
      <c r="A315" s="466"/>
      <c r="B315">
        <f t="shared" si="5"/>
        <v>48</v>
      </c>
      <c r="C315" t="s">
        <v>33</v>
      </c>
    </row>
    <row r="316" spans="1:3">
      <c r="B316">
        <f t="shared" si="5"/>
        <v>49</v>
      </c>
      <c r="C316" t="s">
        <v>339</v>
      </c>
    </row>
    <row r="317" spans="1:3" s="805" customFormat="1">
      <c r="A317" s="804" t="s">
        <v>1117</v>
      </c>
      <c r="B317" s="805">
        <f t="shared" si="5"/>
        <v>50</v>
      </c>
      <c r="C317" s="805" t="s">
        <v>1137</v>
      </c>
    </row>
    <row r="318" spans="1:3" s="805" customFormat="1">
      <c r="B318" s="805">
        <f t="shared" si="5"/>
        <v>51</v>
      </c>
      <c r="C318" s="805" t="s">
        <v>1138</v>
      </c>
    </row>
    <row r="319" spans="1:3" s="805" customFormat="1">
      <c r="A319" s="804"/>
      <c r="B319" s="805">
        <f t="shared" si="5"/>
        <v>52</v>
      </c>
      <c r="C319" s="805" t="s">
        <v>1139</v>
      </c>
    </row>
    <row r="320" spans="1:3" s="805" customFormat="1">
      <c r="A320" s="804"/>
      <c r="B320" s="805">
        <f t="shared" si="5"/>
        <v>53</v>
      </c>
      <c r="C320" s="805" t="s">
        <v>1140</v>
      </c>
    </row>
    <row r="321" spans="1:3" s="805" customFormat="1">
      <c r="B321" s="805">
        <f t="shared" si="5"/>
        <v>54</v>
      </c>
      <c r="C321" s="805" t="s">
        <v>1141</v>
      </c>
    </row>
    <row r="322" spans="1:3" s="805" customFormat="1">
      <c r="B322" s="805">
        <f t="shared" si="5"/>
        <v>55</v>
      </c>
      <c r="C322" s="805" t="s">
        <v>1142</v>
      </c>
    </row>
    <row r="323" spans="1:3" s="805" customFormat="1">
      <c r="B323" s="805">
        <f t="shared" si="5"/>
        <v>56</v>
      </c>
      <c r="C323" s="805" t="s">
        <v>1143</v>
      </c>
    </row>
    <row r="324" spans="1:3" s="805" customFormat="1">
      <c r="B324" s="805">
        <f t="shared" si="5"/>
        <v>57</v>
      </c>
      <c r="C324" s="805" t="s">
        <v>1144</v>
      </c>
    </row>
    <row r="325" spans="1:3">
      <c r="B325" s="478">
        <f t="shared" si="5"/>
        <v>58</v>
      </c>
      <c r="C325" s="478" t="s">
        <v>92</v>
      </c>
    </row>
    <row r="326" spans="1:3">
      <c r="B326">
        <f t="shared" si="5"/>
        <v>59</v>
      </c>
      <c r="C326" t="s">
        <v>203</v>
      </c>
    </row>
    <row r="327" spans="1:3">
      <c r="B327">
        <f t="shared" si="5"/>
        <v>60</v>
      </c>
      <c r="C327" t="s">
        <v>208</v>
      </c>
    </row>
    <row r="328" spans="1:3">
      <c r="A328" s="466" t="s">
        <v>1118</v>
      </c>
      <c r="B328">
        <f t="shared" si="5"/>
        <v>61</v>
      </c>
      <c r="C328" t="s">
        <v>1125</v>
      </c>
    </row>
    <row r="329" spans="1:3">
      <c r="B329">
        <f t="shared" si="5"/>
        <v>62</v>
      </c>
      <c r="C329" t="s">
        <v>437</v>
      </c>
    </row>
    <row r="330" spans="1:3">
      <c r="B330">
        <f t="shared" si="5"/>
        <v>63</v>
      </c>
      <c r="C330" t="s">
        <v>60</v>
      </c>
    </row>
    <row r="331" spans="1:3">
      <c r="B331" s="478">
        <f t="shared" si="5"/>
        <v>64</v>
      </c>
      <c r="C331" s="478" t="s">
        <v>621</v>
      </c>
    </row>
    <row r="332" spans="1:3">
      <c r="B332">
        <f t="shared" si="5"/>
        <v>65</v>
      </c>
      <c r="C332" t="s">
        <v>11</v>
      </c>
    </row>
    <row r="333" spans="1:3">
      <c r="B333">
        <f t="shared" si="5"/>
        <v>66</v>
      </c>
      <c r="C333" t="s">
        <v>493</v>
      </c>
    </row>
    <row r="334" spans="1:3">
      <c r="B334">
        <f t="shared" si="5"/>
        <v>67</v>
      </c>
      <c r="C334" t="s">
        <v>747</v>
      </c>
    </row>
    <row r="335" spans="1:3">
      <c r="B335">
        <f t="shared" si="5"/>
        <v>68</v>
      </c>
      <c r="C335" t="s">
        <v>406</v>
      </c>
    </row>
    <row r="336" spans="1:3">
      <c r="B336">
        <f t="shared" si="5"/>
        <v>69</v>
      </c>
      <c r="C336" t="s">
        <v>387</v>
      </c>
    </row>
    <row r="337" spans="1:3">
      <c r="A337" s="466"/>
      <c r="B337">
        <f t="shared" si="5"/>
        <v>70</v>
      </c>
      <c r="C337" t="s">
        <v>93</v>
      </c>
    </row>
    <row r="338" spans="1:3">
      <c r="B338">
        <f t="shared" si="5"/>
        <v>71</v>
      </c>
      <c r="C338" t="s">
        <v>746</v>
      </c>
    </row>
    <row r="339" spans="1:3">
      <c r="B339">
        <f t="shared" si="5"/>
        <v>72</v>
      </c>
      <c r="C339" t="s">
        <v>60</v>
      </c>
    </row>
    <row r="340" spans="1:3">
      <c r="B340" s="478">
        <f t="shared" si="5"/>
        <v>73</v>
      </c>
      <c r="C340" s="478" t="s">
        <v>622</v>
      </c>
    </row>
    <row r="341" spans="1:3">
      <c r="B341">
        <f t="shared" si="5"/>
        <v>74</v>
      </c>
      <c r="C341" t="s">
        <v>11</v>
      </c>
    </row>
    <row r="342" spans="1:3">
      <c r="B342">
        <f t="shared" si="5"/>
        <v>75</v>
      </c>
      <c r="C342" t="s">
        <v>493</v>
      </c>
    </row>
    <row r="343" spans="1:3">
      <c r="B343">
        <f t="shared" si="5"/>
        <v>76</v>
      </c>
      <c r="C343" t="s">
        <v>747</v>
      </c>
    </row>
    <row r="344" spans="1:3">
      <c r="B344">
        <f t="shared" si="5"/>
        <v>77</v>
      </c>
      <c r="C344" t="s">
        <v>406</v>
      </c>
    </row>
    <row r="345" spans="1:3">
      <c r="B345">
        <f t="shared" si="5"/>
        <v>78</v>
      </c>
      <c r="C345" t="s">
        <v>387</v>
      </c>
    </row>
    <row r="346" spans="1:3">
      <c r="A346" s="466" t="s">
        <v>1119</v>
      </c>
      <c r="B346">
        <f t="shared" si="5"/>
        <v>79</v>
      </c>
      <c r="C346" t="s">
        <v>93</v>
      </c>
    </row>
    <row r="347" spans="1:3">
      <c r="B347">
        <f t="shared" ref="B347:B410" si="6">B346+1</f>
        <v>80</v>
      </c>
      <c r="C347" t="s">
        <v>746</v>
      </c>
    </row>
    <row r="348" spans="1:3">
      <c r="B348">
        <f t="shared" si="6"/>
        <v>81</v>
      </c>
      <c r="C348" t="s">
        <v>60</v>
      </c>
    </row>
    <row r="349" spans="1:3">
      <c r="B349" s="478">
        <f t="shared" si="6"/>
        <v>82</v>
      </c>
      <c r="C349" s="478" t="s">
        <v>407</v>
      </c>
    </row>
    <row r="350" spans="1:3">
      <c r="B350">
        <f t="shared" si="6"/>
        <v>83</v>
      </c>
      <c r="C350" t="s">
        <v>6</v>
      </c>
    </row>
    <row r="351" spans="1:3">
      <c r="B351">
        <f t="shared" si="6"/>
        <v>84</v>
      </c>
      <c r="C351" t="s">
        <v>11</v>
      </c>
    </row>
    <row r="352" spans="1:3">
      <c r="B352">
        <f t="shared" si="6"/>
        <v>85</v>
      </c>
      <c r="C352" t="s">
        <v>408</v>
      </c>
    </row>
    <row r="353" spans="2:3">
      <c r="B353">
        <f t="shared" si="6"/>
        <v>86</v>
      </c>
      <c r="C353" t="s">
        <v>409</v>
      </c>
    </row>
    <row r="354" spans="2:3">
      <c r="B354">
        <f t="shared" si="6"/>
        <v>87</v>
      </c>
      <c r="C354" t="s">
        <v>410</v>
      </c>
    </row>
    <row r="355" spans="2:3">
      <c r="B355">
        <f t="shared" si="6"/>
        <v>88</v>
      </c>
      <c r="C355" t="s">
        <v>406</v>
      </c>
    </row>
    <row r="356" spans="2:3">
      <c r="B356">
        <f t="shared" si="6"/>
        <v>89</v>
      </c>
      <c r="C356" t="s">
        <v>411</v>
      </c>
    </row>
    <row r="357" spans="2:3">
      <c r="B357">
        <f t="shared" si="6"/>
        <v>90</v>
      </c>
      <c r="C357" t="s">
        <v>233</v>
      </c>
    </row>
    <row r="358" spans="2:3">
      <c r="B358">
        <f t="shared" si="6"/>
        <v>91</v>
      </c>
      <c r="C358" t="s">
        <v>412</v>
      </c>
    </row>
    <row r="359" spans="2:3">
      <c r="B359">
        <f t="shared" si="6"/>
        <v>92</v>
      </c>
      <c r="C359" t="s">
        <v>413</v>
      </c>
    </row>
    <row r="360" spans="2:3">
      <c r="B360">
        <f t="shared" si="6"/>
        <v>93</v>
      </c>
      <c r="C360" t="s">
        <v>414</v>
      </c>
    </row>
    <row r="361" spans="2:3">
      <c r="B361">
        <f t="shared" si="6"/>
        <v>94</v>
      </c>
      <c r="C361" t="s">
        <v>222</v>
      </c>
    </row>
    <row r="362" spans="2:3">
      <c r="B362" s="478">
        <f t="shared" si="6"/>
        <v>95</v>
      </c>
      <c r="C362" s="478" t="s">
        <v>94</v>
      </c>
    </row>
    <row r="363" spans="2:3">
      <c r="B363">
        <f t="shared" si="6"/>
        <v>96</v>
      </c>
      <c r="C363" t="s">
        <v>415</v>
      </c>
    </row>
    <row r="364" spans="2:3">
      <c r="B364">
        <f t="shared" si="6"/>
        <v>97</v>
      </c>
      <c r="C364" t="s">
        <v>416</v>
      </c>
    </row>
    <row r="365" spans="2:3">
      <c r="B365">
        <f t="shared" si="6"/>
        <v>98</v>
      </c>
      <c r="C365" t="s">
        <v>417</v>
      </c>
    </row>
    <row r="366" spans="2:3">
      <c r="B366">
        <f t="shared" si="6"/>
        <v>99</v>
      </c>
      <c r="C366" t="s">
        <v>418</v>
      </c>
    </row>
    <row r="367" spans="2:3">
      <c r="B367">
        <f t="shared" si="6"/>
        <v>100</v>
      </c>
      <c r="C367" t="s">
        <v>419</v>
      </c>
    </row>
    <row r="368" spans="2:3">
      <c r="B368">
        <f t="shared" si="6"/>
        <v>101</v>
      </c>
      <c r="C368" t="s">
        <v>420</v>
      </c>
    </row>
    <row r="369" spans="1:3">
      <c r="B369">
        <f t="shared" si="6"/>
        <v>102</v>
      </c>
      <c r="C369" t="s">
        <v>60</v>
      </c>
    </row>
    <row r="370" spans="1:3">
      <c r="B370" s="478">
        <f t="shared" si="6"/>
        <v>103</v>
      </c>
      <c r="C370" s="478" t="s">
        <v>95</v>
      </c>
    </row>
    <row r="371" spans="1:3">
      <c r="B371">
        <f t="shared" si="6"/>
        <v>104</v>
      </c>
      <c r="C371" t="s">
        <v>421</v>
      </c>
    </row>
    <row r="372" spans="1:3">
      <c r="B372">
        <f t="shared" si="6"/>
        <v>105</v>
      </c>
      <c r="C372" t="s">
        <v>422</v>
      </c>
    </row>
    <row r="373" spans="1:3">
      <c r="B373">
        <f t="shared" si="6"/>
        <v>106</v>
      </c>
      <c r="C373" t="s">
        <v>110</v>
      </c>
    </row>
    <row r="374" spans="1:3">
      <c r="B374">
        <f t="shared" si="6"/>
        <v>107</v>
      </c>
      <c r="C374" t="s">
        <v>111</v>
      </c>
    </row>
    <row r="375" spans="1:3">
      <c r="B375" s="478">
        <f t="shared" si="6"/>
        <v>108</v>
      </c>
      <c r="C375" s="478" t="s">
        <v>34</v>
      </c>
    </row>
    <row r="376" spans="1:3">
      <c r="B376">
        <f t="shared" si="6"/>
        <v>109</v>
      </c>
      <c r="C376" t="s">
        <v>96</v>
      </c>
    </row>
    <row r="377" spans="1:3">
      <c r="B377">
        <f t="shared" si="6"/>
        <v>110</v>
      </c>
      <c r="C377" t="s">
        <v>423</v>
      </c>
    </row>
    <row r="378" spans="1:3">
      <c r="B378">
        <f t="shared" si="6"/>
        <v>111</v>
      </c>
      <c r="C378" t="s">
        <v>230</v>
      </c>
    </row>
    <row r="379" spans="1:3">
      <c r="B379">
        <f t="shared" si="6"/>
        <v>112</v>
      </c>
      <c r="C379" t="s">
        <v>97</v>
      </c>
    </row>
    <row r="380" spans="1:3">
      <c r="B380">
        <f t="shared" si="6"/>
        <v>113</v>
      </c>
      <c r="C380" t="s">
        <v>229</v>
      </c>
    </row>
    <row r="381" spans="1:3">
      <c r="A381" s="466"/>
      <c r="B381">
        <f t="shared" si="6"/>
        <v>114</v>
      </c>
      <c r="C381" t="s">
        <v>60</v>
      </c>
    </row>
    <row r="382" spans="1:3">
      <c r="B382">
        <f t="shared" si="6"/>
        <v>115</v>
      </c>
      <c r="C382" t="s">
        <v>135</v>
      </c>
    </row>
    <row r="383" spans="1:3">
      <c r="B383" s="478">
        <f t="shared" si="6"/>
        <v>116</v>
      </c>
      <c r="C383" s="478" t="s">
        <v>209</v>
      </c>
    </row>
    <row r="384" spans="1:3">
      <c r="B384" s="478">
        <f t="shared" si="6"/>
        <v>117</v>
      </c>
      <c r="C384" s="478" t="s">
        <v>220</v>
      </c>
    </row>
    <row r="385" spans="1:3">
      <c r="B385">
        <f t="shared" si="6"/>
        <v>118</v>
      </c>
      <c r="C385" t="s">
        <v>226</v>
      </c>
    </row>
    <row r="386" spans="1:3">
      <c r="B386">
        <f t="shared" si="6"/>
        <v>119</v>
      </c>
      <c r="C386" t="s">
        <v>278</v>
      </c>
    </row>
    <row r="387" spans="1:3">
      <c r="B387">
        <f t="shared" si="6"/>
        <v>120</v>
      </c>
      <c r="C387" t="s">
        <v>691</v>
      </c>
    </row>
    <row r="388" spans="1:3">
      <c r="B388">
        <f t="shared" si="6"/>
        <v>121</v>
      </c>
      <c r="C388" t="s">
        <v>211</v>
      </c>
    </row>
    <row r="389" spans="1:3">
      <c r="A389" s="466" t="s">
        <v>1117</v>
      </c>
      <c r="B389">
        <f t="shared" si="6"/>
        <v>122</v>
      </c>
      <c r="C389" t="s">
        <v>214</v>
      </c>
    </row>
    <row r="390" spans="1:3">
      <c r="B390" s="480">
        <f t="shared" si="6"/>
        <v>123</v>
      </c>
      <c r="C390" s="480" t="s">
        <v>101</v>
      </c>
    </row>
    <row r="391" spans="1:3">
      <c r="B391" s="481">
        <f t="shared" si="6"/>
        <v>124</v>
      </c>
      <c r="C391" s="481" t="s">
        <v>120</v>
      </c>
    </row>
    <row r="392" spans="1:3">
      <c r="B392" s="478">
        <f t="shared" si="6"/>
        <v>125</v>
      </c>
      <c r="C392" s="478" t="s">
        <v>669</v>
      </c>
    </row>
    <row r="393" spans="1:3">
      <c r="A393" s="466" t="s">
        <v>1062</v>
      </c>
      <c r="B393">
        <f t="shared" si="6"/>
        <v>126</v>
      </c>
      <c r="C393" t="s">
        <v>396</v>
      </c>
    </row>
    <row r="394" spans="1:3">
      <c r="B394">
        <f t="shared" si="6"/>
        <v>127</v>
      </c>
      <c r="C394" t="s">
        <v>310</v>
      </c>
    </row>
    <row r="395" spans="1:3">
      <c r="B395">
        <f t="shared" si="6"/>
        <v>128</v>
      </c>
      <c r="C395" t="s">
        <v>311</v>
      </c>
    </row>
    <row r="396" spans="1:3">
      <c r="B396">
        <f t="shared" si="6"/>
        <v>129</v>
      </c>
      <c r="C396" t="s">
        <v>312</v>
      </c>
    </row>
    <row r="397" spans="1:3">
      <c r="B397">
        <f t="shared" si="6"/>
        <v>130</v>
      </c>
      <c r="C397" t="s">
        <v>313</v>
      </c>
    </row>
    <row r="398" spans="1:3">
      <c r="B398">
        <f t="shared" si="6"/>
        <v>131</v>
      </c>
      <c r="C398" t="s">
        <v>310</v>
      </c>
    </row>
    <row r="399" spans="1:3">
      <c r="B399">
        <f t="shared" si="6"/>
        <v>132</v>
      </c>
      <c r="C399" t="s">
        <v>311</v>
      </c>
    </row>
    <row r="400" spans="1:3">
      <c r="B400">
        <f t="shared" si="6"/>
        <v>133</v>
      </c>
      <c r="C400" t="s">
        <v>312</v>
      </c>
    </row>
    <row r="401" spans="2:3">
      <c r="B401">
        <f t="shared" si="6"/>
        <v>134</v>
      </c>
      <c r="C401" t="s">
        <v>313</v>
      </c>
    </row>
    <row r="402" spans="2:3">
      <c r="B402">
        <f t="shared" si="6"/>
        <v>135</v>
      </c>
      <c r="C402" t="s">
        <v>310</v>
      </c>
    </row>
    <row r="403" spans="2:3">
      <c r="B403">
        <f t="shared" si="6"/>
        <v>136</v>
      </c>
      <c r="C403" t="s">
        <v>313</v>
      </c>
    </row>
    <row r="404" spans="2:3">
      <c r="B404">
        <f t="shared" si="6"/>
        <v>137</v>
      </c>
      <c r="C404" t="s">
        <v>310</v>
      </c>
    </row>
    <row r="405" spans="2:3">
      <c r="B405">
        <f t="shared" si="6"/>
        <v>138</v>
      </c>
      <c r="C405" t="s">
        <v>313</v>
      </c>
    </row>
    <row r="406" spans="2:3">
      <c r="B406">
        <f t="shared" si="6"/>
        <v>139</v>
      </c>
      <c r="C406" t="s">
        <v>317</v>
      </c>
    </row>
    <row r="407" spans="2:3">
      <c r="B407">
        <f t="shared" si="6"/>
        <v>140</v>
      </c>
      <c r="C407" t="s">
        <v>816</v>
      </c>
    </row>
    <row r="408" spans="2:3">
      <c r="B408">
        <f t="shared" si="6"/>
        <v>141</v>
      </c>
      <c r="C408" t="s">
        <v>674</v>
      </c>
    </row>
    <row r="409" spans="2:3">
      <c r="B409" s="478">
        <f t="shared" si="6"/>
        <v>142</v>
      </c>
      <c r="C409" s="478" t="s">
        <v>553</v>
      </c>
    </row>
    <row r="410" spans="2:3">
      <c r="B410">
        <f t="shared" si="6"/>
        <v>143</v>
      </c>
      <c r="C410" t="s">
        <v>474</v>
      </c>
    </row>
    <row r="411" spans="2:3">
      <c r="B411">
        <f t="shared" ref="B411:B475" si="7">B410+1</f>
        <v>144</v>
      </c>
      <c r="C411" t="s">
        <v>475</v>
      </c>
    </row>
    <row r="412" spans="2:3">
      <c r="B412">
        <f t="shared" si="7"/>
        <v>145</v>
      </c>
      <c r="C412" t="s">
        <v>554</v>
      </c>
    </row>
    <row r="413" spans="2:3">
      <c r="B413">
        <f t="shared" si="7"/>
        <v>146</v>
      </c>
      <c r="C413" t="s">
        <v>555</v>
      </c>
    </row>
    <row r="414" spans="2:3">
      <c r="B414" s="478">
        <f t="shared" si="7"/>
        <v>147</v>
      </c>
      <c r="C414" s="478" t="s">
        <v>41</v>
      </c>
    </row>
    <row r="415" spans="2:3">
      <c r="B415">
        <f t="shared" si="7"/>
        <v>148</v>
      </c>
      <c r="C415" t="s">
        <v>763</v>
      </c>
    </row>
    <row r="416" spans="2:3">
      <c r="B416">
        <f t="shared" si="7"/>
        <v>149</v>
      </c>
      <c r="C416" t="s">
        <v>103</v>
      </c>
    </row>
    <row r="417" spans="2:3">
      <c r="B417">
        <f t="shared" si="7"/>
        <v>150</v>
      </c>
      <c r="C417" t="s">
        <v>764</v>
      </c>
    </row>
    <row r="418" spans="2:3">
      <c r="B418">
        <f t="shared" si="7"/>
        <v>151</v>
      </c>
      <c r="C418" t="s">
        <v>103</v>
      </c>
    </row>
    <row r="419" spans="2:3">
      <c r="B419">
        <f t="shared" si="7"/>
        <v>152</v>
      </c>
      <c r="C419" t="s">
        <v>764</v>
      </c>
    </row>
    <row r="420" spans="2:3">
      <c r="B420">
        <f t="shared" si="7"/>
        <v>153</v>
      </c>
      <c r="C420" t="s">
        <v>103</v>
      </c>
    </row>
    <row r="421" spans="2:3">
      <c r="B421">
        <f t="shared" si="7"/>
        <v>154</v>
      </c>
      <c r="C421" t="s">
        <v>764</v>
      </c>
    </row>
    <row r="422" spans="2:3">
      <c r="B422">
        <f t="shared" si="7"/>
        <v>155</v>
      </c>
      <c r="C422" t="s">
        <v>103</v>
      </c>
    </row>
    <row r="423" spans="2:3">
      <c r="B423">
        <f t="shared" si="7"/>
        <v>156</v>
      </c>
      <c r="C423" t="s">
        <v>325</v>
      </c>
    </row>
    <row r="424" spans="2:3">
      <c r="B424">
        <f t="shared" si="7"/>
        <v>157</v>
      </c>
      <c r="C424" t="s">
        <v>764</v>
      </c>
    </row>
    <row r="425" spans="2:3">
      <c r="B425">
        <f t="shared" si="7"/>
        <v>158</v>
      </c>
      <c r="C425" t="s">
        <v>103</v>
      </c>
    </row>
    <row r="426" spans="2:3">
      <c r="B426">
        <f t="shared" si="7"/>
        <v>159</v>
      </c>
      <c r="C426" t="s">
        <v>6</v>
      </c>
    </row>
    <row r="427" spans="2:3">
      <c r="B427">
        <f t="shared" si="7"/>
        <v>160</v>
      </c>
      <c r="C427" t="s">
        <v>11</v>
      </c>
    </row>
    <row r="428" spans="2:3">
      <c r="B428">
        <f t="shared" si="7"/>
        <v>161</v>
      </c>
      <c r="C428" t="s">
        <v>408</v>
      </c>
    </row>
    <row r="429" spans="2:3">
      <c r="B429">
        <f t="shared" si="7"/>
        <v>162</v>
      </c>
      <c r="C429" t="s">
        <v>409</v>
      </c>
    </row>
    <row r="430" spans="2:3">
      <c r="B430">
        <f t="shared" si="7"/>
        <v>163</v>
      </c>
      <c r="C430" t="s">
        <v>410</v>
      </c>
    </row>
    <row r="431" spans="2:3">
      <c r="B431">
        <f t="shared" si="7"/>
        <v>164</v>
      </c>
      <c r="C431" t="s">
        <v>429</v>
      </c>
    </row>
    <row r="432" spans="2:3">
      <c r="B432">
        <f t="shared" si="7"/>
        <v>165</v>
      </c>
      <c r="C432" t="s">
        <v>411</v>
      </c>
    </row>
    <row r="433" spans="2:3">
      <c r="B433">
        <f t="shared" si="7"/>
        <v>166</v>
      </c>
      <c r="C433" t="s">
        <v>430</v>
      </c>
    </row>
    <row r="434" spans="2:3">
      <c r="B434">
        <f t="shared" si="7"/>
        <v>167</v>
      </c>
      <c r="C434" t="s">
        <v>412</v>
      </c>
    </row>
    <row r="435" spans="2:3">
      <c r="B435">
        <f t="shared" si="7"/>
        <v>168</v>
      </c>
      <c r="C435" t="s">
        <v>413</v>
      </c>
    </row>
    <row r="436" spans="2:3">
      <c r="B436">
        <f t="shared" si="7"/>
        <v>169</v>
      </c>
      <c r="C436" t="s">
        <v>431</v>
      </c>
    </row>
    <row r="437" spans="2:3">
      <c r="B437">
        <f t="shared" si="7"/>
        <v>170</v>
      </c>
      <c r="C437" t="s">
        <v>326</v>
      </c>
    </row>
    <row r="438" spans="2:3">
      <c r="B438">
        <f t="shared" si="7"/>
        <v>171</v>
      </c>
      <c r="C438" t="s">
        <v>222</v>
      </c>
    </row>
    <row r="439" spans="2:3">
      <c r="B439" s="478">
        <f t="shared" si="7"/>
        <v>172</v>
      </c>
      <c r="C439" s="478" t="s">
        <v>107</v>
      </c>
    </row>
    <row r="440" spans="2:3">
      <c r="B440">
        <f t="shared" si="7"/>
        <v>173</v>
      </c>
      <c r="C440" t="s">
        <v>319</v>
      </c>
    </row>
    <row r="441" spans="2:3">
      <c r="B441">
        <f t="shared" si="7"/>
        <v>174</v>
      </c>
      <c r="C441" t="s">
        <v>38</v>
      </c>
    </row>
    <row r="442" spans="2:3">
      <c r="B442">
        <f t="shared" si="7"/>
        <v>175</v>
      </c>
      <c r="C442" t="s">
        <v>35</v>
      </c>
    </row>
    <row r="443" spans="2:3">
      <c r="B443">
        <f t="shared" si="7"/>
        <v>176</v>
      </c>
      <c r="C443" t="s">
        <v>424</v>
      </c>
    </row>
    <row r="444" spans="2:3">
      <c r="B444">
        <f t="shared" si="7"/>
        <v>177</v>
      </c>
      <c r="C444" t="s">
        <v>321</v>
      </c>
    </row>
    <row r="445" spans="2:3">
      <c r="B445">
        <f t="shared" si="7"/>
        <v>178</v>
      </c>
      <c r="C445" t="s">
        <v>623</v>
      </c>
    </row>
    <row r="446" spans="2:3">
      <c r="B446">
        <f t="shared" si="7"/>
        <v>179</v>
      </c>
      <c r="C446" t="s">
        <v>322</v>
      </c>
    </row>
    <row r="447" spans="2:3">
      <c r="B447">
        <f t="shared" si="7"/>
        <v>180</v>
      </c>
      <c r="C447" t="s">
        <v>321</v>
      </c>
    </row>
    <row r="448" spans="2:3">
      <c r="B448">
        <f t="shared" si="7"/>
        <v>181</v>
      </c>
      <c r="C448" t="s">
        <v>623</v>
      </c>
    </row>
    <row r="449" spans="1:3">
      <c r="B449">
        <f t="shared" si="7"/>
        <v>182</v>
      </c>
      <c r="C449" t="s">
        <v>322</v>
      </c>
    </row>
    <row r="450" spans="1:3">
      <c r="B450">
        <f t="shared" si="7"/>
        <v>183</v>
      </c>
      <c r="C450" t="s">
        <v>109</v>
      </c>
    </row>
    <row r="451" spans="1:3">
      <c r="B451">
        <f t="shared" si="7"/>
        <v>184</v>
      </c>
      <c r="C451" t="s">
        <v>624</v>
      </c>
    </row>
    <row r="452" spans="1:3">
      <c r="B452">
        <f>B451+1</f>
        <v>185</v>
      </c>
      <c r="C452" t="s">
        <v>954</v>
      </c>
    </row>
    <row r="453" spans="1:3" ht="14.25" customHeight="1">
      <c r="B453" s="484">
        <f t="shared" si="7"/>
        <v>186</v>
      </c>
      <c r="C453" s="484" t="s">
        <v>108</v>
      </c>
    </row>
    <row r="454" spans="1:3">
      <c r="B454" s="481">
        <f t="shared" si="7"/>
        <v>187</v>
      </c>
      <c r="C454" s="481" t="s">
        <v>36</v>
      </c>
    </row>
    <row r="455" spans="1:3">
      <c r="B455" s="478">
        <f t="shared" si="7"/>
        <v>188</v>
      </c>
      <c r="C455" s="478" t="s">
        <v>625</v>
      </c>
    </row>
    <row r="456" spans="1:3">
      <c r="B456" s="478">
        <f t="shared" si="7"/>
        <v>189</v>
      </c>
      <c r="C456" s="478" t="s">
        <v>553</v>
      </c>
    </row>
    <row r="457" spans="1:3">
      <c r="A457" s="466" t="s">
        <v>1063</v>
      </c>
      <c r="B457">
        <f t="shared" si="7"/>
        <v>190</v>
      </c>
      <c r="C457" t="s">
        <v>474</v>
      </c>
    </row>
    <row r="458" spans="1:3">
      <c r="B458">
        <f t="shared" si="7"/>
        <v>191</v>
      </c>
      <c r="C458" t="s">
        <v>475</v>
      </c>
    </row>
    <row r="459" spans="1:3">
      <c r="B459">
        <f t="shared" si="7"/>
        <v>192</v>
      </c>
      <c r="C459" t="s">
        <v>554</v>
      </c>
    </row>
    <row r="460" spans="1:3">
      <c r="B460">
        <f t="shared" si="7"/>
        <v>193</v>
      </c>
      <c r="C460" t="s">
        <v>555</v>
      </c>
    </row>
    <row r="461" spans="1:3">
      <c r="B461" s="478">
        <f t="shared" si="7"/>
        <v>194</v>
      </c>
      <c r="C461" s="478" t="s">
        <v>556</v>
      </c>
    </row>
    <row r="462" spans="1:3">
      <c r="A462" s="466" t="s">
        <v>1064</v>
      </c>
      <c r="B462">
        <f t="shared" si="7"/>
        <v>195</v>
      </c>
      <c r="C462" t="s">
        <v>817</v>
      </c>
    </row>
    <row r="463" spans="1:3">
      <c r="A463" s="466" t="s">
        <v>1065</v>
      </c>
      <c r="B463">
        <f t="shared" si="7"/>
        <v>196</v>
      </c>
      <c r="C463" t="s">
        <v>31</v>
      </c>
    </row>
    <row r="464" spans="1:3">
      <c r="A464" s="466" t="s">
        <v>1066</v>
      </c>
      <c r="B464">
        <f t="shared" si="7"/>
        <v>197</v>
      </c>
      <c r="C464" t="s">
        <v>37</v>
      </c>
    </row>
    <row r="465" spans="1:5">
      <c r="A465" s="466" t="s">
        <v>1067</v>
      </c>
      <c r="B465">
        <f t="shared" si="7"/>
        <v>198</v>
      </c>
      <c r="C465" t="s">
        <v>424</v>
      </c>
    </row>
    <row r="466" spans="1:5">
      <c r="A466" s="466" t="s">
        <v>1068</v>
      </c>
      <c r="B466">
        <f t="shared" si="7"/>
        <v>199</v>
      </c>
      <c r="C466" t="s">
        <v>38</v>
      </c>
    </row>
    <row r="467" spans="1:5">
      <c r="B467">
        <f t="shared" si="7"/>
        <v>200</v>
      </c>
      <c r="C467" t="s">
        <v>321</v>
      </c>
      <c r="E467" t="s">
        <v>323</v>
      </c>
    </row>
    <row r="468" spans="1:5">
      <c r="B468">
        <f t="shared" si="7"/>
        <v>201</v>
      </c>
      <c r="C468" t="s">
        <v>623</v>
      </c>
    </row>
    <row r="469" spans="1:5">
      <c r="B469">
        <f t="shared" si="7"/>
        <v>202</v>
      </c>
      <c r="C469" t="s">
        <v>322</v>
      </c>
    </row>
    <row r="470" spans="1:5">
      <c r="B470">
        <f t="shared" si="7"/>
        <v>203</v>
      </c>
      <c r="C470" t="s">
        <v>321</v>
      </c>
      <c r="E470" t="s">
        <v>1069</v>
      </c>
    </row>
    <row r="471" spans="1:5">
      <c r="B471">
        <f t="shared" si="7"/>
        <v>204</v>
      </c>
      <c r="C471" t="s">
        <v>623</v>
      </c>
    </row>
    <row r="472" spans="1:5">
      <c r="B472">
        <f t="shared" si="7"/>
        <v>205</v>
      </c>
      <c r="C472" t="s">
        <v>322</v>
      </c>
    </row>
    <row r="473" spans="1:5">
      <c r="B473">
        <f t="shared" si="7"/>
        <v>206</v>
      </c>
      <c r="C473" t="s">
        <v>321</v>
      </c>
      <c r="E473" t="s">
        <v>318</v>
      </c>
    </row>
    <row r="474" spans="1:5">
      <c r="B474">
        <f t="shared" si="7"/>
        <v>207</v>
      </c>
      <c r="C474" t="s">
        <v>623</v>
      </c>
    </row>
    <row r="475" spans="1:5">
      <c r="B475">
        <f t="shared" si="7"/>
        <v>208</v>
      </c>
      <c r="C475" t="s">
        <v>322</v>
      </c>
    </row>
    <row r="476" spans="1:5">
      <c r="A476" s="466" t="s">
        <v>1070</v>
      </c>
      <c r="B476">
        <f t="shared" ref="B476:B539" si="8">B475+1</f>
        <v>209</v>
      </c>
      <c r="C476" t="s">
        <v>324</v>
      </c>
    </row>
    <row r="477" spans="1:5">
      <c r="B477">
        <f t="shared" si="8"/>
        <v>210</v>
      </c>
      <c r="C477" t="s">
        <v>626</v>
      </c>
    </row>
    <row r="478" spans="1:5">
      <c r="A478" s="466" t="s">
        <v>1071</v>
      </c>
      <c r="B478">
        <f t="shared" si="8"/>
        <v>211</v>
      </c>
      <c r="C478" t="s">
        <v>39</v>
      </c>
    </row>
    <row r="479" spans="1:5">
      <c r="A479" s="466" t="s">
        <v>1072</v>
      </c>
      <c r="B479">
        <f t="shared" si="8"/>
        <v>212</v>
      </c>
      <c r="C479" t="s">
        <v>627</v>
      </c>
    </row>
    <row r="480" spans="1:5">
      <c r="B480">
        <f t="shared" si="8"/>
        <v>213</v>
      </c>
      <c r="C480" t="s">
        <v>432</v>
      </c>
    </row>
    <row r="481" spans="1:3">
      <c r="A481" s="466" t="s">
        <v>1073</v>
      </c>
      <c r="B481">
        <f t="shared" si="8"/>
        <v>214</v>
      </c>
      <c r="C481" t="s">
        <v>40</v>
      </c>
    </row>
    <row r="482" spans="1:3">
      <c r="B482" s="478">
        <f t="shared" si="8"/>
        <v>215</v>
      </c>
      <c r="C482" s="478" t="s">
        <v>41</v>
      </c>
    </row>
    <row r="483" spans="1:3">
      <c r="A483" s="466" t="s">
        <v>1074</v>
      </c>
      <c r="B483">
        <f t="shared" si="8"/>
        <v>216</v>
      </c>
      <c r="C483" t="s">
        <v>764</v>
      </c>
    </row>
    <row r="484" spans="1:3">
      <c r="B484">
        <f t="shared" si="8"/>
        <v>217</v>
      </c>
      <c r="C484" t="s">
        <v>103</v>
      </c>
    </row>
    <row r="485" spans="1:3">
      <c r="B485">
        <f t="shared" si="8"/>
        <v>218</v>
      </c>
      <c r="C485" t="s">
        <v>764</v>
      </c>
    </row>
    <row r="486" spans="1:3">
      <c r="B486">
        <f t="shared" si="8"/>
        <v>219</v>
      </c>
      <c r="C486" t="s">
        <v>103</v>
      </c>
    </row>
    <row r="487" spans="1:3">
      <c r="B487">
        <f t="shared" si="8"/>
        <v>220</v>
      </c>
      <c r="C487" t="s">
        <v>271</v>
      </c>
    </row>
    <row r="488" spans="1:3">
      <c r="B488">
        <f t="shared" si="8"/>
        <v>221</v>
      </c>
      <c r="C488" t="s">
        <v>764</v>
      </c>
    </row>
    <row r="489" spans="1:3">
      <c r="B489">
        <f t="shared" si="8"/>
        <v>222</v>
      </c>
      <c r="C489" t="s">
        <v>103</v>
      </c>
    </row>
    <row r="490" spans="1:3">
      <c r="B490">
        <f t="shared" si="8"/>
        <v>223</v>
      </c>
      <c r="C490" t="s">
        <v>764</v>
      </c>
    </row>
    <row r="491" spans="1:3">
      <c r="B491">
        <f t="shared" si="8"/>
        <v>224</v>
      </c>
      <c r="C491" t="s">
        <v>103</v>
      </c>
    </row>
    <row r="492" spans="1:3">
      <c r="B492">
        <f t="shared" si="8"/>
        <v>225</v>
      </c>
      <c r="C492" t="s">
        <v>764</v>
      </c>
    </row>
    <row r="493" spans="1:3">
      <c r="B493">
        <f t="shared" si="8"/>
        <v>226</v>
      </c>
      <c r="C493" t="s">
        <v>103</v>
      </c>
    </row>
    <row r="494" spans="1:3">
      <c r="B494">
        <f t="shared" si="8"/>
        <v>227</v>
      </c>
      <c r="C494" t="s">
        <v>6</v>
      </c>
    </row>
    <row r="495" spans="1:3">
      <c r="B495">
        <f t="shared" si="8"/>
        <v>228</v>
      </c>
      <c r="C495" t="s">
        <v>11</v>
      </c>
    </row>
    <row r="496" spans="1:3">
      <c r="B496">
        <f t="shared" si="8"/>
        <v>229</v>
      </c>
      <c r="C496" t="s">
        <v>408</v>
      </c>
    </row>
    <row r="497" spans="1:3">
      <c r="B497">
        <f t="shared" si="8"/>
        <v>230</v>
      </c>
      <c r="C497" t="s">
        <v>409</v>
      </c>
    </row>
    <row r="498" spans="1:3">
      <c r="B498">
        <f t="shared" si="8"/>
        <v>231</v>
      </c>
      <c r="C498" t="s">
        <v>410</v>
      </c>
    </row>
    <row r="499" spans="1:3">
      <c r="B499">
        <f t="shared" si="8"/>
        <v>232</v>
      </c>
      <c r="C499" t="s">
        <v>429</v>
      </c>
    </row>
    <row r="500" spans="1:3">
      <c r="B500">
        <f t="shared" si="8"/>
        <v>233</v>
      </c>
      <c r="C500" t="s">
        <v>430</v>
      </c>
    </row>
    <row r="501" spans="1:3">
      <c r="B501">
        <f t="shared" si="8"/>
        <v>234</v>
      </c>
      <c r="C501" t="s">
        <v>411</v>
      </c>
    </row>
    <row r="502" spans="1:3">
      <c r="B502">
        <f t="shared" si="8"/>
        <v>235</v>
      </c>
      <c r="C502" t="s">
        <v>412</v>
      </c>
    </row>
    <row r="503" spans="1:3">
      <c r="B503">
        <f t="shared" si="8"/>
        <v>236</v>
      </c>
      <c r="C503" t="s">
        <v>413</v>
      </c>
    </row>
    <row r="504" spans="1:3">
      <c r="B504">
        <f t="shared" si="8"/>
        <v>237</v>
      </c>
      <c r="C504" t="s">
        <v>431</v>
      </c>
    </row>
    <row r="505" spans="1:3">
      <c r="B505">
        <f t="shared" si="8"/>
        <v>238</v>
      </c>
      <c r="C505" t="s">
        <v>326</v>
      </c>
    </row>
    <row r="506" spans="1:3">
      <c r="B506">
        <f t="shared" si="8"/>
        <v>239</v>
      </c>
      <c r="C506" t="s">
        <v>222</v>
      </c>
    </row>
    <row r="507" spans="1:3">
      <c r="B507" s="478">
        <f t="shared" si="8"/>
        <v>240</v>
      </c>
      <c r="C507" s="478" t="s">
        <v>137</v>
      </c>
    </row>
    <row r="508" spans="1:3">
      <c r="B508" s="478">
        <f t="shared" si="8"/>
        <v>241</v>
      </c>
      <c r="C508" s="478" t="s">
        <v>553</v>
      </c>
    </row>
    <row r="509" spans="1:3">
      <c r="A509" s="466" t="s">
        <v>1076</v>
      </c>
      <c r="B509">
        <f t="shared" si="8"/>
        <v>242</v>
      </c>
      <c r="C509" t="s">
        <v>474</v>
      </c>
    </row>
    <row r="510" spans="1:3">
      <c r="B510">
        <f t="shared" si="8"/>
        <v>243</v>
      </c>
      <c r="C510" t="s">
        <v>475</v>
      </c>
    </row>
    <row r="511" spans="1:3">
      <c r="B511">
        <f t="shared" si="8"/>
        <v>244</v>
      </c>
      <c r="C511" t="s">
        <v>554</v>
      </c>
    </row>
    <row r="512" spans="1:3">
      <c r="B512">
        <f t="shared" si="8"/>
        <v>245</v>
      </c>
      <c r="C512" t="s">
        <v>555</v>
      </c>
    </row>
    <row r="513" spans="1:3">
      <c r="B513" s="478">
        <f t="shared" si="8"/>
        <v>246</v>
      </c>
      <c r="C513" s="478" t="s">
        <v>557</v>
      </c>
    </row>
    <row r="514" spans="1:3">
      <c r="A514" s="466" t="s">
        <v>1077</v>
      </c>
      <c r="B514">
        <f t="shared" si="8"/>
        <v>247</v>
      </c>
      <c r="C514" t="s">
        <v>817</v>
      </c>
    </row>
    <row r="515" spans="1:3">
      <c r="A515" s="466" t="s">
        <v>1078</v>
      </c>
      <c r="B515">
        <f t="shared" si="8"/>
        <v>248</v>
      </c>
      <c r="C515" t="s">
        <v>31</v>
      </c>
    </row>
    <row r="516" spans="1:3">
      <c r="A516" s="466" t="s">
        <v>1079</v>
      </c>
      <c r="B516">
        <f t="shared" si="8"/>
        <v>249</v>
      </c>
      <c r="C516" t="s">
        <v>37</v>
      </c>
    </row>
    <row r="517" spans="1:3">
      <c r="A517" s="466" t="s">
        <v>1080</v>
      </c>
      <c r="B517">
        <f t="shared" si="8"/>
        <v>250</v>
      </c>
      <c r="C517" t="s">
        <v>424</v>
      </c>
    </row>
    <row r="518" spans="1:3">
      <c r="A518" s="466" t="s">
        <v>1081</v>
      </c>
      <c r="B518">
        <f t="shared" si="8"/>
        <v>251</v>
      </c>
      <c r="C518" t="s">
        <v>38</v>
      </c>
    </row>
    <row r="519" spans="1:3">
      <c r="B519">
        <f t="shared" si="8"/>
        <v>252</v>
      </c>
      <c r="C519" t="s">
        <v>321</v>
      </c>
    </row>
    <row r="520" spans="1:3">
      <c r="B520">
        <f t="shared" si="8"/>
        <v>253</v>
      </c>
      <c r="C520" t="s">
        <v>623</v>
      </c>
    </row>
    <row r="521" spans="1:3">
      <c r="B521">
        <f t="shared" si="8"/>
        <v>254</v>
      </c>
      <c r="C521" t="s">
        <v>322</v>
      </c>
    </row>
    <row r="522" spans="1:3">
      <c r="B522">
        <f t="shared" si="8"/>
        <v>255</v>
      </c>
      <c r="C522" t="s">
        <v>321</v>
      </c>
    </row>
    <row r="523" spans="1:3">
      <c r="B523">
        <f t="shared" si="8"/>
        <v>256</v>
      </c>
      <c r="C523" t="s">
        <v>623</v>
      </c>
    </row>
    <row r="524" spans="1:3">
      <c r="B524">
        <f t="shared" si="8"/>
        <v>257</v>
      </c>
      <c r="C524" t="s">
        <v>322</v>
      </c>
    </row>
    <row r="525" spans="1:3">
      <c r="B525">
        <f t="shared" si="8"/>
        <v>258</v>
      </c>
      <c r="C525" t="s">
        <v>321</v>
      </c>
    </row>
    <row r="526" spans="1:3">
      <c r="B526">
        <f t="shared" si="8"/>
        <v>259</v>
      </c>
      <c r="C526" t="s">
        <v>623</v>
      </c>
    </row>
    <row r="527" spans="1:3">
      <c r="B527">
        <f t="shared" si="8"/>
        <v>260</v>
      </c>
      <c r="C527" t="s">
        <v>322</v>
      </c>
    </row>
    <row r="528" spans="1:3">
      <c r="A528" s="466" t="s">
        <v>1082</v>
      </c>
      <c r="B528">
        <f t="shared" si="8"/>
        <v>261</v>
      </c>
      <c r="C528" t="s">
        <v>324</v>
      </c>
    </row>
    <row r="529" spans="1:3">
      <c r="B529">
        <f t="shared" si="8"/>
        <v>262</v>
      </c>
      <c r="C529" t="s">
        <v>626</v>
      </c>
    </row>
    <row r="530" spans="1:3">
      <c r="A530" s="466" t="s">
        <v>1083</v>
      </c>
      <c r="B530">
        <f t="shared" si="8"/>
        <v>263</v>
      </c>
      <c r="C530" t="s">
        <v>39</v>
      </c>
    </row>
    <row r="531" spans="1:3">
      <c r="A531" s="466" t="s">
        <v>1084</v>
      </c>
      <c r="B531">
        <f t="shared" si="8"/>
        <v>264</v>
      </c>
      <c r="C531" t="s">
        <v>627</v>
      </c>
    </row>
    <row r="532" spans="1:3">
      <c r="B532">
        <f t="shared" si="8"/>
        <v>265</v>
      </c>
      <c r="C532" t="s">
        <v>432</v>
      </c>
    </row>
    <row r="533" spans="1:3">
      <c r="A533" s="466"/>
      <c r="B533">
        <f t="shared" si="8"/>
        <v>266</v>
      </c>
      <c r="C533" t="s">
        <v>628</v>
      </c>
    </row>
    <row r="534" spans="1:3">
      <c r="B534">
        <f t="shared" si="8"/>
        <v>267</v>
      </c>
      <c r="C534" t="s">
        <v>629</v>
      </c>
    </row>
    <row r="535" spans="1:3">
      <c r="A535" s="466"/>
      <c r="B535">
        <f t="shared" si="8"/>
        <v>268</v>
      </c>
      <c r="C535" t="s">
        <v>42</v>
      </c>
    </row>
    <row r="536" spans="1:3">
      <c r="A536" s="466" t="s">
        <v>1085</v>
      </c>
      <c r="B536">
        <f t="shared" si="8"/>
        <v>269</v>
      </c>
      <c r="C536" t="s">
        <v>43</v>
      </c>
    </row>
    <row r="537" spans="1:3">
      <c r="B537" s="478">
        <f t="shared" si="8"/>
        <v>270</v>
      </c>
      <c r="C537" s="478" t="s">
        <v>41</v>
      </c>
    </row>
    <row r="538" spans="1:3">
      <c r="A538" s="466" t="s">
        <v>1075</v>
      </c>
      <c r="B538">
        <f t="shared" si="8"/>
        <v>271</v>
      </c>
      <c r="C538" t="s">
        <v>764</v>
      </c>
    </row>
    <row r="539" spans="1:3">
      <c r="B539">
        <f t="shared" si="8"/>
        <v>272</v>
      </c>
      <c r="C539" t="s">
        <v>103</v>
      </c>
    </row>
    <row r="540" spans="1:3">
      <c r="B540">
        <f t="shared" ref="B540:B603" si="9">B539+1</f>
        <v>273</v>
      </c>
      <c r="C540" t="s">
        <v>764</v>
      </c>
    </row>
    <row r="541" spans="1:3">
      <c r="B541">
        <f t="shared" si="9"/>
        <v>274</v>
      </c>
      <c r="C541" t="s">
        <v>103</v>
      </c>
    </row>
    <row r="542" spans="1:3">
      <c r="B542">
        <f t="shared" si="9"/>
        <v>275</v>
      </c>
      <c r="C542" t="s">
        <v>764</v>
      </c>
    </row>
    <row r="543" spans="1:3">
      <c r="B543">
        <f t="shared" si="9"/>
        <v>276</v>
      </c>
      <c r="C543" t="s">
        <v>103</v>
      </c>
    </row>
    <row r="544" spans="1:3">
      <c r="B544">
        <f t="shared" si="9"/>
        <v>277</v>
      </c>
      <c r="C544" t="s">
        <v>764</v>
      </c>
    </row>
    <row r="545" spans="2:3">
      <c r="B545">
        <f t="shared" si="9"/>
        <v>278</v>
      </c>
      <c r="C545" t="s">
        <v>103</v>
      </c>
    </row>
    <row r="546" spans="2:3">
      <c r="B546">
        <f t="shared" si="9"/>
        <v>279</v>
      </c>
      <c r="C546" t="s">
        <v>271</v>
      </c>
    </row>
    <row r="547" spans="2:3">
      <c r="B547">
        <f t="shared" si="9"/>
        <v>280</v>
      </c>
      <c r="C547" t="s">
        <v>764</v>
      </c>
    </row>
    <row r="548" spans="2:3">
      <c r="B548">
        <f t="shared" si="9"/>
        <v>281</v>
      </c>
      <c r="C548" t="s">
        <v>103</v>
      </c>
    </row>
    <row r="549" spans="2:3">
      <c r="B549">
        <f t="shared" si="9"/>
        <v>282</v>
      </c>
      <c r="C549" t="s">
        <v>6</v>
      </c>
    </row>
    <row r="550" spans="2:3">
      <c r="B550">
        <f t="shared" si="9"/>
        <v>283</v>
      </c>
      <c r="C550" t="s">
        <v>11</v>
      </c>
    </row>
    <row r="551" spans="2:3">
      <c r="B551">
        <f t="shared" si="9"/>
        <v>284</v>
      </c>
      <c r="C551" t="s">
        <v>408</v>
      </c>
    </row>
    <row r="552" spans="2:3">
      <c r="B552">
        <f t="shared" si="9"/>
        <v>285</v>
      </c>
      <c r="C552" t="s">
        <v>409</v>
      </c>
    </row>
    <row r="553" spans="2:3">
      <c r="B553">
        <f t="shared" si="9"/>
        <v>286</v>
      </c>
      <c r="C553" t="s">
        <v>410</v>
      </c>
    </row>
    <row r="554" spans="2:3">
      <c r="B554">
        <f t="shared" si="9"/>
        <v>287</v>
      </c>
      <c r="C554" t="s">
        <v>433</v>
      </c>
    </row>
    <row r="555" spans="2:3">
      <c r="B555">
        <f t="shared" si="9"/>
        <v>288</v>
      </c>
      <c r="C555" t="s">
        <v>430</v>
      </c>
    </row>
    <row r="556" spans="2:3">
      <c r="B556">
        <f t="shared" si="9"/>
        <v>289</v>
      </c>
      <c r="C556" t="s">
        <v>411</v>
      </c>
    </row>
    <row r="557" spans="2:3">
      <c r="B557">
        <f t="shared" si="9"/>
        <v>290</v>
      </c>
      <c r="C557" t="s">
        <v>412</v>
      </c>
    </row>
    <row r="558" spans="2:3">
      <c r="B558">
        <f t="shared" si="9"/>
        <v>291</v>
      </c>
      <c r="C558" t="s">
        <v>413</v>
      </c>
    </row>
    <row r="559" spans="2:3">
      <c r="B559">
        <f t="shared" si="9"/>
        <v>292</v>
      </c>
      <c r="C559" t="s">
        <v>414</v>
      </c>
    </row>
    <row r="560" spans="2:3">
      <c r="B560">
        <f t="shared" si="9"/>
        <v>293</v>
      </c>
      <c r="C560" t="s">
        <v>326</v>
      </c>
    </row>
    <row r="561" spans="1:3">
      <c r="B561">
        <f t="shared" si="9"/>
        <v>294</v>
      </c>
      <c r="C561" t="s">
        <v>222</v>
      </c>
    </row>
    <row r="562" spans="1:3">
      <c r="B562" s="478">
        <f t="shared" si="9"/>
        <v>295</v>
      </c>
      <c r="C562" s="478" t="s">
        <v>113</v>
      </c>
    </row>
    <row r="563" spans="1:3">
      <c r="B563">
        <f t="shared" si="9"/>
        <v>296</v>
      </c>
      <c r="C563" t="s">
        <v>330</v>
      </c>
    </row>
    <row r="564" spans="1:3">
      <c r="B564">
        <f t="shared" si="9"/>
        <v>297</v>
      </c>
      <c r="C564" t="s">
        <v>331</v>
      </c>
    </row>
    <row r="565" spans="1:3">
      <c r="A565" s="466" t="s">
        <v>852</v>
      </c>
      <c r="B565">
        <f t="shared" si="9"/>
        <v>298</v>
      </c>
      <c r="C565" t="s">
        <v>328</v>
      </c>
    </row>
    <row r="566" spans="1:3">
      <c r="B566">
        <f t="shared" si="9"/>
        <v>299</v>
      </c>
      <c r="C566" t="s">
        <v>327</v>
      </c>
    </row>
    <row r="567" spans="1:3">
      <c r="B567">
        <f t="shared" si="9"/>
        <v>300</v>
      </c>
      <c r="C567" t="s">
        <v>748</v>
      </c>
    </row>
    <row r="568" spans="1:3">
      <c r="B568">
        <f t="shared" si="9"/>
        <v>301</v>
      </c>
      <c r="C568" t="s">
        <v>775</v>
      </c>
    </row>
    <row r="569" spans="1:3">
      <c r="B569">
        <f t="shared" si="9"/>
        <v>302</v>
      </c>
      <c r="C569" t="s">
        <v>212</v>
      </c>
    </row>
    <row r="570" spans="1:3">
      <c r="B570">
        <f t="shared" si="9"/>
        <v>303</v>
      </c>
      <c r="C570" t="s">
        <v>404</v>
      </c>
    </row>
    <row r="571" spans="1:3">
      <c r="B571">
        <f t="shared" si="9"/>
        <v>304</v>
      </c>
      <c r="C571" t="s">
        <v>434</v>
      </c>
    </row>
    <row r="572" spans="1:3">
      <c r="B572">
        <f t="shared" si="9"/>
        <v>305</v>
      </c>
      <c r="C572" t="s">
        <v>670</v>
      </c>
    </row>
    <row r="573" spans="1:3">
      <c r="B573">
        <f t="shared" si="9"/>
        <v>306</v>
      </c>
      <c r="C573" t="s">
        <v>224</v>
      </c>
    </row>
    <row r="574" spans="1:3">
      <c r="B574" s="478">
        <f t="shared" si="9"/>
        <v>307</v>
      </c>
      <c r="C574" s="478" t="s">
        <v>630</v>
      </c>
    </row>
    <row r="575" spans="1:3">
      <c r="B575">
        <f t="shared" si="9"/>
        <v>308</v>
      </c>
      <c r="C575" t="s">
        <v>435</v>
      </c>
    </row>
    <row r="576" spans="1:3">
      <c r="B576">
        <f t="shared" si="9"/>
        <v>309</v>
      </c>
      <c r="C576" t="s">
        <v>112</v>
      </c>
    </row>
    <row r="577" spans="1:3">
      <c r="B577" s="478">
        <f t="shared" si="9"/>
        <v>310</v>
      </c>
      <c r="C577" s="478" t="s">
        <v>112</v>
      </c>
    </row>
    <row r="578" spans="1:3">
      <c r="B578">
        <f t="shared" si="9"/>
        <v>311</v>
      </c>
      <c r="C578" t="s">
        <v>203</v>
      </c>
    </row>
    <row r="579" spans="1:3">
      <c r="B579">
        <f t="shared" si="9"/>
        <v>312</v>
      </c>
      <c r="C579" t="s">
        <v>208</v>
      </c>
    </row>
    <row r="580" spans="1:3">
      <c r="A580" s="466" t="s">
        <v>1121</v>
      </c>
      <c r="B580">
        <f t="shared" si="9"/>
        <v>313</v>
      </c>
      <c r="C580" t="s">
        <v>436</v>
      </c>
    </row>
    <row r="581" spans="1:3">
      <c r="B581">
        <f t="shared" si="9"/>
        <v>314</v>
      </c>
      <c r="C581" t="s">
        <v>437</v>
      </c>
    </row>
    <row r="582" spans="1:3">
      <c r="B582">
        <f t="shared" si="9"/>
        <v>315</v>
      </c>
      <c r="C582" t="s">
        <v>438</v>
      </c>
    </row>
    <row r="583" spans="1:3">
      <c r="B583" s="478">
        <f t="shared" si="9"/>
        <v>316</v>
      </c>
      <c r="C583" s="478" t="s">
        <v>439</v>
      </c>
    </row>
    <row r="584" spans="1:3">
      <c r="B584">
        <f t="shared" si="9"/>
        <v>317</v>
      </c>
      <c r="C584" t="s">
        <v>11</v>
      </c>
    </row>
    <row r="585" spans="1:3">
      <c r="B585">
        <f t="shared" si="9"/>
        <v>318</v>
      </c>
      <c r="C585" t="s">
        <v>631</v>
      </c>
    </row>
    <row r="586" spans="1:3">
      <c r="B586">
        <f t="shared" si="9"/>
        <v>319</v>
      </c>
      <c r="C586" t="s">
        <v>406</v>
      </c>
    </row>
    <row r="587" spans="1:3">
      <c r="B587">
        <f t="shared" si="9"/>
        <v>320</v>
      </c>
      <c r="C587" t="s">
        <v>405</v>
      </c>
    </row>
    <row r="588" spans="1:3">
      <c r="B588">
        <f t="shared" si="9"/>
        <v>321</v>
      </c>
      <c r="C588" t="s">
        <v>746</v>
      </c>
    </row>
    <row r="589" spans="1:3">
      <c r="B589">
        <f t="shared" si="9"/>
        <v>322</v>
      </c>
      <c r="C589" t="s">
        <v>387</v>
      </c>
    </row>
    <row r="590" spans="1:3">
      <c r="B590">
        <f t="shared" si="9"/>
        <v>323</v>
      </c>
      <c r="C590" t="s">
        <v>223</v>
      </c>
    </row>
    <row r="591" spans="1:3">
      <c r="A591" s="466" t="s">
        <v>1120</v>
      </c>
      <c r="B591">
        <f t="shared" si="9"/>
        <v>324</v>
      </c>
      <c r="C591" t="s">
        <v>93</v>
      </c>
    </row>
    <row r="592" spans="1:3">
      <c r="B592">
        <f t="shared" si="9"/>
        <v>325</v>
      </c>
      <c r="C592" t="s">
        <v>60</v>
      </c>
    </row>
    <row r="593" spans="1:3">
      <c r="B593" s="478">
        <f t="shared" si="9"/>
        <v>326</v>
      </c>
      <c r="C593" s="478" t="s">
        <v>114</v>
      </c>
    </row>
    <row r="594" spans="1:3">
      <c r="B594">
        <f t="shared" si="9"/>
        <v>327</v>
      </c>
      <c r="C594" t="s">
        <v>415</v>
      </c>
    </row>
    <row r="595" spans="1:3">
      <c r="B595">
        <f t="shared" si="9"/>
        <v>328</v>
      </c>
      <c r="C595" t="s">
        <v>416</v>
      </c>
    </row>
    <row r="596" spans="1:3">
      <c r="B596">
        <f t="shared" si="9"/>
        <v>329</v>
      </c>
      <c r="C596" t="s">
        <v>417</v>
      </c>
    </row>
    <row r="597" spans="1:3">
      <c r="B597">
        <f t="shared" si="9"/>
        <v>330</v>
      </c>
      <c r="C597" t="s">
        <v>418</v>
      </c>
    </row>
    <row r="598" spans="1:3">
      <c r="B598">
        <f t="shared" si="9"/>
        <v>331</v>
      </c>
      <c r="C598" t="s">
        <v>419</v>
      </c>
    </row>
    <row r="599" spans="1:3">
      <c r="B599">
        <f t="shared" si="9"/>
        <v>332</v>
      </c>
      <c r="C599" t="s">
        <v>420</v>
      </c>
    </row>
    <row r="600" spans="1:3">
      <c r="B600">
        <f t="shared" si="9"/>
        <v>333</v>
      </c>
      <c r="C600" t="s">
        <v>60</v>
      </c>
    </row>
    <row r="601" spans="1:3">
      <c r="B601" s="478">
        <f t="shared" si="9"/>
        <v>334</v>
      </c>
      <c r="C601" s="478" t="s">
        <v>40</v>
      </c>
    </row>
    <row r="602" spans="1:3">
      <c r="B602">
        <f t="shared" si="9"/>
        <v>335</v>
      </c>
      <c r="C602" t="s">
        <v>96</v>
      </c>
    </row>
    <row r="603" spans="1:3">
      <c r="B603">
        <f t="shared" si="9"/>
        <v>336</v>
      </c>
      <c r="C603" t="s">
        <v>423</v>
      </c>
    </row>
    <row r="604" spans="1:3">
      <c r="B604" s="480">
        <f t="shared" ref="B604:B611" si="10">B603+1</f>
        <v>337</v>
      </c>
      <c r="C604" t="s">
        <v>1088</v>
      </c>
    </row>
    <row r="605" spans="1:3">
      <c r="A605" s="466" t="s">
        <v>1086</v>
      </c>
      <c r="B605">
        <f>B604+1</f>
        <v>338</v>
      </c>
      <c r="C605" t="s">
        <v>60</v>
      </c>
    </row>
    <row r="606" spans="1:3">
      <c r="A606" s="466"/>
      <c r="B606">
        <v>338</v>
      </c>
      <c r="C606" t="s">
        <v>60</v>
      </c>
    </row>
    <row r="607" spans="1:3">
      <c r="B607">
        <f>B605+1</f>
        <v>339</v>
      </c>
      <c r="C607" t="s">
        <v>286</v>
      </c>
    </row>
    <row r="608" spans="1:3">
      <c r="B608">
        <f t="shared" si="10"/>
        <v>340</v>
      </c>
      <c r="C608" t="s">
        <v>136</v>
      </c>
    </row>
    <row r="609" spans="1:3">
      <c r="B609" s="480">
        <f t="shared" si="10"/>
        <v>341</v>
      </c>
      <c r="C609" t="s">
        <v>976</v>
      </c>
    </row>
    <row r="610" spans="1:3">
      <c r="B610" s="481">
        <f t="shared" si="10"/>
        <v>342</v>
      </c>
      <c r="C610" s="481" t="s">
        <v>115</v>
      </c>
    </row>
    <row r="611" spans="1:3">
      <c r="B611" s="480">
        <f t="shared" si="10"/>
        <v>343</v>
      </c>
      <c r="C611" s="480" t="s">
        <v>785</v>
      </c>
    </row>
    <row r="612" spans="1:3">
      <c r="A612" s="841" t="s">
        <v>846</v>
      </c>
      <c r="B612" s="841"/>
      <c r="C612" s="841"/>
    </row>
    <row r="613" spans="1:3">
      <c r="B613" s="479">
        <v>545</v>
      </c>
      <c r="C613" s="479" t="s">
        <v>125</v>
      </c>
    </row>
    <row r="614" spans="1:3">
      <c r="B614" s="479">
        <f t="shared" ref="B614:B636" si="11">B613+1</f>
        <v>546</v>
      </c>
      <c r="C614" s="479"/>
    </row>
    <row r="615" spans="1:3">
      <c r="B615">
        <f>B614+1</f>
        <v>547</v>
      </c>
      <c r="C615" t="s">
        <v>126</v>
      </c>
    </row>
    <row r="616" spans="1:3">
      <c r="B616">
        <f t="shared" si="11"/>
        <v>548</v>
      </c>
      <c r="C616" t="s">
        <v>127</v>
      </c>
    </row>
    <row r="617" spans="1:3">
      <c r="B617">
        <f t="shared" si="11"/>
        <v>549</v>
      </c>
      <c r="C617" t="s">
        <v>537</v>
      </c>
    </row>
    <row r="618" spans="1:3">
      <c r="B618">
        <f t="shared" si="11"/>
        <v>550</v>
      </c>
      <c r="C618" t="s">
        <v>538</v>
      </c>
    </row>
    <row r="619" spans="1:3">
      <c r="B619">
        <f t="shared" si="11"/>
        <v>551</v>
      </c>
      <c r="C619" t="s">
        <v>539</v>
      </c>
    </row>
    <row r="620" spans="1:3">
      <c r="B620">
        <f t="shared" si="11"/>
        <v>552</v>
      </c>
      <c r="C620" t="s">
        <v>540</v>
      </c>
    </row>
    <row r="621" spans="1:3">
      <c r="B621">
        <f t="shared" si="11"/>
        <v>553</v>
      </c>
      <c r="C621" t="s">
        <v>546</v>
      </c>
    </row>
    <row r="622" spans="1:3">
      <c r="B622">
        <f t="shared" si="11"/>
        <v>554</v>
      </c>
      <c r="C622" t="s">
        <v>541</v>
      </c>
    </row>
    <row r="623" spans="1:3">
      <c r="B623">
        <f t="shared" si="11"/>
        <v>555</v>
      </c>
      <c r="C623" t="s">
        <v>544</v>
      </c>
    </row>
    <row r="624" spans="1:3">
      <c r="B624">
        <f t="shared" si="11"/>
        <v>556</v>
      </c>
      <c r="C624" t="s">
        <v>542</v>
      </c>
    </row>
    <row r="625" spans="1:3">
      <c r="B625">
        <f t="shared" si="11"/>
        <v>557</v>
      </c>
      <c r="C625" t="s">
        <v>543</v>
      </c>
    </row>
    <row r="626" spans="1:3">
      <c r="B626">
        <f t="shared" si="11"/>
        <v>558</v>
      </c>
      <c r="C626" t="s">
        <v>545</v>
      </c>
    </row>
    <row r="627" spans="1:3">
      <c r="B627" s="479">
        <f t="shared" si="11"/>
        <v>559</v>
      </c>
      <c r="C627" s="479" t="s">
        <v>549</v>
      </c>
    </row>
    <row r="628" spans="1:3">
      <c r="B628" s="480">
        <f t="shared" si="11"/>
        <v>560</v>
      </c>
      <c r="C628" s="480" t="s">
        <v>128</v>
      </c>
    </row>
    <row r="629" spans="1:3">
      <c r="B629" s="478">
        <f t="shared" si="11"/>
        <v>561</v>
      </c>
      <c r="C629" s="478" t="s">
        <v>664</v>
      </c>
    </row>
    <row r="630" spans="1:3">
      <c r="A630" s="466" t="s">
        <v>1122</v>
      </c>
      <c r="B630">
        <f t="shared" si="11"/>
        <v>562</v>
      </c>
      <c r="C630" t="s">
        <v>827</v>
      </c>
    </row>
    <row r="631" spans="1:3">
      <c r="A631" s="466" t="s">
        <v>1124</v>
      </c>
      <c r="B631">
        <f t="shared" si="11"/>
        <v>563</v>
      </c>
      <c r="C631" t="s">
        <v>969</v>
      </c>
    </row>
    <row r="632" spans="1:3">
      <c r="B632" s="480">
        <f t="shared" si="11"/>
        <v>564</v>
      </c>
      <c r="C632" t="s">
        <v>977</v>
      </c>
    </row>
    <row r="633" spans="1:3">
      <c r="B633" s="480">
        <f t="shared" si="11"/>
        <v>565</v>
      </c>
      <c r="C633" t="s">
        <v>978</v>
      </c>
    </row>
    <row r="634" spans="1:3">
      <c r="A634" s="466" t="s">
        <v>1123</v>
      </c>
      <c r="B634">
        <f t="shared" si="11"/>
        <v>566</v>
      </c>
      <c r="C634" t="s">
        <v>665</v>
      </c>
    </row>
    <row r="635" spans="1:3">
      <c r="B635">
        <f t="shared" si="11"/>
        <v>567</v>
      </c>
      <c r="C635" t="s">
        <v>709</v>
      </c>
    </row>
    <row r="636" spans="1:3">
      <c r="B636" s="478">
        <f t="shared" si="11"/>
        <v>568</v>
      </c>
      <c r="C636" s="478" t="s">
        <v>666</v>
      </c>
    </row>
    <row r="637" spans="1:3">
      <c r="A637" s="841" t="s">
        <v>847</v>
      </c>
      <c r="B637" s="841"/>
      <c r="C637" s="841"/>
    </row>
    <row r="638" spans="1:3">
      <c r="B638">
        <v>570</v>
      </c>
      <c r="C638" t="s">
        <v>642</v>
      </c>
    </row>
    <row r="639" spans="1:3">
      <c r="B639">
        <f t="shared" ref="B639:B660" si="12">B638+1</f>
        <v>571</v>
      </c>
      <c r="C639" t="s">
        <v>770</v>
      </c>
    </row>
    <row r="640" spans="1:3">
      <c r="B640">
        <f t="shared" si="12"/>
        <v>572</v>
      </c>
      <c r="C640" t="s">
        <v>753</v>
      </c>
    </row>
    <row r="641" spans="2:3">
      <c r="B641">
        <f t="shared" si="12"/>
        <v>573</v>
      </c>
      <c r="C641" t="s">
        <v>509</v>
      </c>
    </row>
    <row r="642" spans="2:3">
      <c r="B642">
        <f t="shared" si="12"/>
        <v>574</v>
      </c>
      <c r="C642" t="s">
        <v>752</v>
      </c>
    </row>
    <row r="643" spans="2:3">
      <c r="B643">
        <f t="shared" si="12"/>
        <v>575</v>
      </c>
      <c r="C643" t="s">
        <v>510</v>
      </c>
    </row>
    <row r="644" spans="2:3">
      <c r="B644">
        <f t="shared" si="12"/>
        <v>576</v>
      </c>
      <c r="C644" t="s">
        <v>511</v>
      </c>
    </row>
    <row r="645" spans="2:3">
      <c r="B645">
        <f t="shared" si="12"/>
        <v>577</v>
      </c>
      <c r="C645" t="s">
        <v>643</v>
      </c>
    </row>
    <row r="646" spans="2:3">
      <c r="B646">
        <f t="shared" si="12"/>
        <v>578</v>
      </c>
      <c r="C646" t="s">
        <v>513</v>
      </c>
    </row>
    <row r="647" spans="2:3">
      <c r="B647">
        <f t="shared" si="12"/>
        <v>579</v>
      </c>
      <c r="C647" t="s">
        <v>512</v>
      </c>
    </row>
    <row r="648" spans="2:3">
      <c r="B648">
        <f t="shared" si="12"/>
        <v>580</v>
      </c>
      <c r="C648" t="s">
        <v>508</v>
      </c>
    </row>
    <row r="649" spans="2:3">
      <c r="B649">
        <f t="shared" si="12"/>
        <v>581</v>
      </c>
      <c r="C649" t="s">
        <v>514</v>
      </c>
    </row>
    <row r="650" spans="2:3">
      <c r="B650">
        <f t="shared" si="12"/>
        <v>582</v>
      </c>
      <c r="C650" t="s">
        <v>515</v>
      </c>
    </row>
    <row r="651" spans="2:3">
      <c r="B651" s="480">
        <f t="shared" si="12"/>
        <v>583</v>
      </c>
      <c r="C651" t="s">
        <v>971</v>
      </c>
    </row>
    <row r="652" spans="2:3" ht="15" customHeight="1">
      <c r="B652">
        <f t="shared" si="12"/>
        <v>584</v>
      </c>
      <c r="C652" t="s">
        <v>198</v>
      </c>
    </row>
    <row r="653" spans="2:3">
      <c r="B653">
        <f t="shared" si="12"/>
        <v>585</v>
      </c>
      <c r="C653" t="s">
        <v>199</v>
      </c>
    </row>
    <row r="654" spans="2:3">
      <c r="B654">
        <f t="shared" si="12"/>
        <v>586</v>
      </c>
      <c r="C654" t="s">
        <v>200</v>
      </c>
    </row>
    <row r="655" spans="2:3">
      <c r="B655">
        <f t="shared" si="12"/>
        <v>587</v>
      </c>
      <c r="C655" t="s">
        <v>710</v>
      </c>
    </row>
    <row r="656" spans="2:3">
      <c r="B656">
        <f t="shared" si="12"/>
        <v>588</v>
      </c>
      <c r="C656" t="s">
        <v>206</v>
      </c>
    </row>
    <row r="657" spans="2:3">
      <c r="B657">
        <f t="shared" si="12"/>
        <v>589</v>
      </c>
      <c r="C657" t="s">
        <v>333</v>
      </c>
    </row>
    <row r="658" spans="2:3">
      <c r="B658">
        <f t="shared" si="12"/>
        <v>590</v>
      </c>
      <c r="C658" t="s">
        <v>334</v>
      </c>
    </row>
    <row r="659" spans="2:3">
      <c r="B659">
        <f t="shared" si="12"/>
        <v>591</v>
      </c>
      <c r="C659" t="s">
        <v>335</v>
      </c>
    </row>
    <row r="660" spans="2:3">
      <c r="B660">
        <f t="shared" si="12"/>
        <v>592</v>
      </c>
      <c r="C660" t="s">
        <v>336</v>
      </c>
    </row>
  </sheetData>
  <autoFilter ref="A1:C660" xr:uid="{C0437630-1261-4087-8DBA-536145FA0601}"/>
  <mergeCells count="5">
    <mergeCell ref="A2:C2"/>
    <mergeCell ref="A276:C276"/>
    <mergeCell ref="A612:C612"/>
    <mergeCell ref="A637:C637"/>
    <mergeCell ref="A263:C263"/>
  </mergeCells>
  <phoneticPr fontId="11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0B8CD-A43C-4C39-9AE3-477A845E36A9}">
  <sheetPr codeName="Hoja3">
    <tabColor theme="5" tint="0.79998168889431442"/>
  </sheetPr>
  <dimension ref="A1:BA68"/>
  <sheetViews>
    <sheetView tabSelected="1" view="pageBreakPreview" zoomScale="76" zoomScaleNormal="85" zoomScaleSheetLayoutView="76" workbookViewId="0">
      <selection activeCell="AC37" sqref="D10:AZ55"/>
    </sheetView>
  </sheetViews>
  <sheetFormatPr baseColWidth="10" defaultRowHeight="15"/>
  <cols>
    <col min="1" max="1" width="1.28515625" customWidth="1"/>
    <col min="2" max="23" width="3.85546875" customWidth="1"/>
    <col min="24" max="24" width="9.5703125" customWidth="1"/>
    <col min="25" max="25" width="14.5703125" customWidth="1"/>
    <col min="26" max="26" width="0" hidden="1" customWidth="1"/>
    <col min="27" max="27" width="0.28515625" customWidth="1"/>
    <col min="28" max="28" width="6.85546875" customWidth="1"/>
    <col min="29" max="29" width="8.5703125" customWidth="1"/>
    <col min="30" max="38" width="1.7109375" customWidth="1"/>
    <col min="39" max="39" width="5.42578125" customWidth="1"/>
    <col min="40" max="40" width="3.42578125" customWidth="1"/>
    <col min="41" max="41" width="5.140625" customWidth="1"/>
    <col min="42" max="42" width="6" customWidth="1"/>
    <col min="43" max="43" width="14.28515625" customWidth="1"/>
    <col min="44" max="44" width="1.28515625" customWidth="1"/>
    <col min="45" max="45" width="7.85546875" hidden="1" customWidth="1"/>
    <col min="46" max="47" width="2.140625" customWidth="1"/>
    <col min="48" max="52" width="5.85546875" customWidth="1"/>
  </cols>
  <sheetData>
    <row r="1" spans="1:52" ht="15.75" thickBot="1">
      <c r="A1" s="485"/>
      <c r="B1" s="494"/>
      <c r="C1" s="493"/>
      <c r="D1" s="493"/>
      <c r="E1" s="493"/>
      <c r="F1" s="493"/>
      <c r="G1" s="493"/>
      <c r="H1" s="493"/>
      <c r="I1" s="493"/>
      <c r="J1" s="493"/>
      <c r="K1" s="493"/>
      <c r="L1" s="493"/>
      <c r="M1" s="493"/>
      <c r="N1" s="493"/>
      <c r="O1" s="493"/>
      <c r="P1" s="493"/>
      <c r="Q1" s="493"/>
      <c r="R1" s="493"/>
      <c r="S1" s="493"/>
      <c r="T1" s="493"/>
      <c r="U1" s="493"/>
      <c r="V1" s="493"/>
      <c r="W1" s="495"/>
      <c r="X1" s="495"/>
      <c r="Y1" s="495"/>
      <c r="Z1" s="495"/>
      <c r="AA1" s="495"/>
      <c r="AB1" s="495"/>
      <c r="AC1" s="493"/>
      <c r="AD1" s="493"/>
      <c r="AE1" s="493"/>
      <c r="AF1" s="493"/>
      <c r="AG1" s="493"/>
      <c r="AH1" s="493"/>
      <c r="AI1" s="493"/>
      <c r="AJ1" s="493"/>
      <c r="AK1" s="493"/>
      <c r="AL1" s="493"/>
      <c r="AM1" s="493"/>
      <c r="AN1" s="493"/>
      <c r="AO1" s="493"/>
      <c r="AP1" s="493"/>
      <c r="AQ1" s="493"/>
      <c r="AR1" s="493"/>
      <c r="AS1" s="493"/>
      <c r="AT1" s="493"/>
      <c r="AU1" s="485"/>
      <c r="AV1" s="485"/>
      <c r="AW1" s="485"/>
      <c r="AX1" s="485"/>
      <c r="AY1" s="485"/>
      <c r="AZ1" s="485"/>
    </row>
    <row r="2" spans="1:52">
      <c r="A2" s="485"/>
      <c r="B2" s="496"/>
      <c r="C2" s="497"/>
      <c r="D2" s="497"/>
      <c r="E2" s="497"/>
      <c r="F2" s="497"/>
      <c r="G2" s="497"/>
      <c r="H2" s="497"/>
      <c r="I2" s="497"/>
      <c r="J2" s="497"/>
      <c r="K2" s="497"/>
      <c r="L2" s="497"/>
      <c r="M2" s="497"/>
      <c r="N2" s="497"/>
      <c r="O2" s="497"/>
      <c r="P2" s="497"/>
      <c r="Q2" s="498"/>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9"/>
      <c r="AQ2" s="937" t="s">
        <v>186</v>
      </c>
      <c r="AR2" s="938"/>
      <c r="AS2" s="938"/>
      <c r="AT2" s="939"/>
      <c r="AU2" s="943">
        <v>110</v>
      </c>
      <c r="AV2" s="944"/>
      <c r="AW2" s="944"/>
      <c r="AX2" s="944"/>
      <c r="AY2" s="944"/>
      <c r="AZ2" s="944"/>
    </row>
    <row r="3" spans="1:52" ht="71.25" customHeight="1" thickBot="1">
      <c r="A3" s="500"/>
      <c r="B3" s="501"/>
      <c r="C3" s="946"/>
      <c r="D3" s="946"/>
      <c r="E3" s="946"/>
      <c r="F3" s="946"/>
      <c r="G3" s="946"/>
      <c r="H3" s="946"/>
      <c r="I3" s="946"/>
      <c r="J3" s="946"/>
      <c r="K3" s="946"/>
      <c r="L3" s="946"/>
      <c r="M3" s="946"/>
      <c r="N3" s="946"/>
      <c r="O3" s="502"/>
      <c r="P3" s="502"/>
      <c r="Q3" s="947" t="s">
        <v>1132</v>
      </c>
      <c r="R3" s="948"/>
      <c r="S3" s="948"/>
      <c r="T3" s="948"/>
      <c r="U3" s="948"/>
      <c r="V3" s="948"/>
      <c r="W3" s="948"/>
      <c r="X3" s="948"/>
      <c r="Y3" s="948"/>
      <c r="Z3" s="948"/>
      <c r="AA3" s="948"/>
      <c r="AB3" s="948"/>
      <c r="AC3" s="948"/>
      <c r="AD3" s="948"/>
      <c r="AE3" s="948"/>
      <c r="AF3" s="948"/>
      <c r="AG3" s="948"/>
      <c r="AH3" s="948"/>
      <c r="AI3" s="948"/>
      <c r="AJ3" s="948"/>
      <c r="AK3" s="948"/>
      <c r="AL3" s="948"/>
      <c r="AM3" s="948"/>
      <c r="AN3" s="948"/>
      <c r="AO3" s="948"/>
      <c r="AP3" s="949"/>
      <c r="AQ3" s="940"/>
      <c r="AR3" s="941"/>
      <c r="AS3" s="941"/>
      <c r="AT3" s="942"/>
      <c r="AU3" s="945"/>
      <c r="AV3" s="945"/>
      <c r="AW3" s="945"/>
      <c r="AX3" s="945"/>
      <c r="AY3" s="945"/>
      <c r="AZ3" s="945"/>
    </row>
    <row r="4" spans="1:52">
      <c r="A4" s="485"/>
      <c r="B4" s="744" t="s">
        <v>187</v>
      </c>
      <c r="C4" s="745"/>
      <c r="D4" s="769"/>
      <c r="E4" s="770">
        <v>2</v>
      </c>
      <c r="F4" s="770">
        <v>0</v>
      </c>
      <c r="G4" s="770">
        <v>2</v>
      </c>
      <c r="H4" s="770">
        <v>2</v>
      </c>
      <c r="I4" s="746"/>
      <c r="J4" s="746"/>
      <c r="K4" s="746"/>
      <c r="L4" s="741"/>
      <c r="M4" s="741"/>
      <c r="N4" s="741"/>
      <c r="O4" s="741"/>
      <c r="P4" s="747"/>
      <c r="Q4" s="748"/>
      <c r="R4" s="748"/>
      <c r="S4" s="748"/>
      <c r="T4" s="748"/>
      <c r="U4" s="748"/>
      <c r="V4" s="748"/>
      <c r="W4" s="748"/>
      <c r="X4" s="748"/>
      <c r="Y4" s="749"/>
      <c r="Z4" s="504"/>
      <c r="AA4" s="504"/>
      <c r="AB4" s="504"/>
      <c r="AC4" s="504"/>
      <c r="AD4" s="504"/>
      <c r="AE4" s="504"/>
      <c r="AF4" s="504"/>
      <c r="AG4" s="504"/>
      <c r="AH4" s="504"/>
      <c r="AI4" s="504"/>
      <c r="AJ4" s="504"/>
      <c r="AK4" s="504"/>
      <c r="AL4" s="497"/>
      <c r="AM4" s="497"/>
      <c r="AN4" s="497"/>
      <c r="AO4" s="497"/>
      <c r="AP4" s="497"/>
      <c r="AQ4" s="497"/>
      <c r="AR4" s="497"/>
      <c r="AS4" s="497"/>
      <c r="AT4" s="497"/>
      <c r="AU4" s="497"/>
      <c r="AV4" s="497"/>
      <c r="AW4" s="497"/>
      <c r="AX4" s="497"/>
      <c r="AY4" s="497"/>
      <c r="AZ4" s="497"/>
    </row>
    <row r="5" spans="1:52">
      <c r="A5" s="485"/>
      <c r="B5" s="950"/>
      <c r="C5" s="951"/>
      <c r="D5" s="951"/>
      <c r="E5" s="951"/>
      <c r="F5" s="951"/>
      <c r="G5" s="951"/>
      <c r="H5" s="951"/>
      <c r="I5" s="951"/>
      <c r="J5" s="951"/>
      <c r="K5" s="951"/>
      <c r="L5" s="951"/>
      <c r="M5" s="951"/>
      <c r="N5" s="951"/>
      <c r="O5" s="951"/>
      <c r="P5" s="493"/>
      <c r="Q5" s="505"/>
      <c r="R5" s="505"/>
      <c r="S5" s="505"/>
      <c r="T5" s="505"/>
      <c r="U5" s="505"/>
      <c r="V5" s="505"/>
      <c r="W5" s="505"/>
      <c r="X5" s="505"/>
      <c r="Y5" s="506"/>
      <c r="Z5" s="505"/>
      <c r="AA5" s="505"/>
      <c r="AB5" s="505"/>
      <c r="AC5" s="505"/>
      <c r="AD5" s="505"/>
      <c r="AE5" s="907"/>
      <c r="AF5" s="907"/>
      <c r="AG5" s="902"/>
      <c r="AH5" s="902"/>
      <c r="AI5" s="902"/>
      <c r="AJ5" s="902"/>
      <c r="AK5" s="505"/>
      <c r="AL5" s="493"/>
      <c r="AM5" s="493"/>
      <c r="AN5" s="493"/>
      <c r="AO5" s="493"/>
      <c r="AP5" s="493"/>
      <c r="AQ5" s="493"/>
      <c r="AR5" s="493"/>
      <c r="AS5" s="493"/>
      <c r="AT5" s="493"/>
      <c r="AU5" s="493"/>
      <c r="AV5" s="493"/>
      <c r="AW5" s="493"/>
      <c r="AX5" s="493"/>
      <c r="AY5" s="493"/>
      <c r="AZ5" s="493"/>
    </row>
    <row r="6" spans="1:52">
      <c r="A6" s="485"/>
      <c r="B6" s="503"/>
      <c r="C6" s="494"/>
      <c r="D6" s="494"/>
      <c r="E6" s="494"/>
      <c r="F6" s="494"/>
      <c r="G6" s="494"/>
      <c r="H6" s="494"/>
      <c r="I6" s="494"/>
      <c r="J6" s="494"/>
      <c r="K6" s="494"/>
      <c r="L6" s="494"/>
      <c r="M6" s="494"/>
      <c r="N6" s="494"/>
      <c r="O6" s="494"/>
      <c r="P6" s="493"/>
      <c r="Q6" s="505"/>
      <c r="R6" s="505"/>
      <c r="S6" s="505"/>
      <c r="T6" s="505"/>
      <c r="U6" s="505"/>
      <c r="V6" s="505"/>
      <c r="W6" s="505"/>
      <c r="X6" s="505"/>
      <c r="Y6" s="506"/>
      <c r="Z6" s="505"/>
      <c r="AA6" s="505"/>
      <c r="AB6" s="505"/>
      <c r="AC6" s="507" t="s">
        <v>872</v>
      </c>
      <c r="AD6" s="505"/>
      <c r="AE6" s="493"/>
      <c r="AF6" s="493"/>
      <c r="AG6" s="505"/>
      <c r="AH6" s="505"/>
      <c r="AI6" s="505"/>
      <c r="AJ6" s="505"/>
      <c r="AK6" s="505"/>
      <c r="AL6" s="493"/>
      <c r="AM6" s="493"/>
      <c r="AN6" s="493"/>
      <c r="AO6" s="493"/>
      <c r="AP6" s="493"/>
      <c r="AQ6" s="493"/>
      <c r="AR6" s="493"/>
      <c r="AS6" s="493"/>
      <c r="AT6" s="493"/>
      <c r="AU6" s="493"/>
      <c r="AV6" s="493"/>
      <c r="AW6" s="493"/>
      <c r="AX6" s="493"/>
      <c r="AY6" s="493"/>
      <c r="AZ6" s="493"/>
    </row>
    <row r="7" spans="1:52">
      <c r="A7" s="485"/>
      <c r="B7" s="503"/>
      <c r="C7" s="494"/>
      <c r="D7" s="494"/>
      <c r="E7" s="494"/>
      <c r="F7" s="494"/>
      <c r="G7" s="494"/>
      <c r="H7" s="494"/>
      <c r="I7" s="494"/>
      <c r="J7" s="494"/>
      <c r="K7" s="494"/>
      <c r="L7" s="493"/>
      <c r="M7" s="493"/>
      <c r="N7" s="493"/>
      <c r="O7" s="493"/>
      <c r="P7" s="493"/>
      <c r="Q7" s="505"/>
      <c r="R7" s="505"/>
      <c r="S7" s="505"/>
      <c r="T7" s="505"/>
      <c r="U7" s="505"/>
      <c r="V7" s="505"/>
      <c r="W7" s="505"/>
      <c r="X7" s="505"/>
      <c r="Y7" s="506"/>
      <c r="Z7" s="505"/>
      <c r="AA7" s="505"/>
      <c r="AB7" s="505"/>
      <c r="AC7" s="505"/>
      <c r="AD7" s="505"/>
      <c r="AE7" s="493"/>
      <c r="AF7" s="493"/>
      <c r="AG7" s="505"/>
      <c r="AH7" s="505"/>
      <c r="AI7" s="505"/>
      <c r="AJ7" s="505"/>
      <c r="AK7" s="505"/>
      <c r="AL7" s="493"/>
      <c r="AM7" s="493"/>
      <c r="AN7" s="493"/>
      <c r="AO7" s="493"/>
      <c r="AP7" s="493"/>
      <c r="AQ7" s="493"/>
      <c r="AR7" s="493"/>
      <c r="AS7" s="493"/>
      <c r="AT7" s="493"/>
      <c r="AU7" s="493"/>
      <c r="AV7" s="493"/>
      <c r="AW7" s="493"/>
      <c r="AX7" s="493"/>
      <c r="AY7" s="493"/>
      <c r="AZ7" s="493"/>
    </row>
    <row r="8" spans="1:52">
      <c r="A8" s="485"/>
      <c r="B8" s="503"/>
      <c r="C8" s="494"/>
      <c r="D8" s="494"/>
      <c r="E8" s="494"/>
      <c r="F8" s="494"/>
      <c r="G8" s="494"/>
      <c r="H8" s="494"/>
      <c r="I8" s="494"/>
      <c r="J8" s="494"/>
      <c r="K8" s="494"/>
      <c r="L8" s="493"/>
      <c r="M8" s="493"/>
      <c r="N8" s="493"/>
      <c r="O8" s="493"/>
      <c r="P8" s="493"/>
      <c r="Q8" s="505"/>
      <c r="R8" s="505"/>
      <c r="S8" s="505"/>
      <c r="T8" s="505"/>
      <c r="U8" s="505"/>
      <c r="V8" s="505"/>
      <c r="W8" s="505"/>
      <c r="X8" s="505"/>
      <c r="Y8" s="506"/>
      <c r="Z8" s="505"/>
      <c r="AA8" s="505"/>
      <c r="AB8" s="505"/>
      <c r="AC8" s="505"/>
      <c r="AD8" s="505"/>
      <c r="AE8" s="493"/>
      <c r="AF8" s="493"/>
      <c r="AG8" s="505"/>
      <c r="AH8" s="505"/>
      <c r="AI8" s="505"/>
      <c r="AJ8" s="505"/>
      <c r="AK8" s="505"/>
      <c r="AL8" s="493"/>
      <c r="AM8" s="493"/>
      <c r="AN8" s="493"/>
      <c r="AO8" s="493"/>
      <c r="AP8" s="493"/>
      <c r="AQ8" s="493"/>
      <c r="AR8" s="493"/>
      <c r="AS8" s="493"/>
      <c r="AT8" s="493"/>
      <c r="AU8" s="493"/>
      <c r="AV8" s="493"/>
      <c r="AW8" s="493"/>
      <c r="AX8" s="493"/>
      <c r="AY8" s="493"/>
      <c r="AZ8" s="493"/>
    </row>
    <row r="9" spans="1:52" ht="15.75" thickBot="1">
      <c r="A9" s="485"/>
      <c r="B9" s="501"/>
      <c r="C9" s="502"/>
      <c r="D9" s="502"/>
      <c r="E9" s="508"/>
      <c r="F9" s="508"/>
      <c r="G9" s="508"/>
      <c r="H9" s="508"/>
      <c r="I9" s="508"/>
      <c r="J9" s="508"/>
      <c r="K9" s="508"/>
      <c r="L9" s="508"/>
      <c r="M9" s="508"/>
      <c r="N9" s="508"/>
      <c r="O9" s="508"/>
      <c r="P9" s="508"/>
      <c r="Q9" s="508"/>
      <c r="R9" s="508"/>
      <c r="S9" s="508"/>
      <c r="T9" s="508">
        <v>3</v>
      </c>
      <c r="U9" s="508">
        <v>3</v>
      </c>
      <c r="V9" s="508">
        <v>4</v>
      </c>
      <c r="W9" s="508"/>
      <c r="X9" s="508"/>
      <c r="Y9" s="509"/>
      <c r="Z9" s="508"/>
      <c r="AA9" s="508"/>
      <c r="AB9" s="508">
        <v>5</v>
      </c>
      <c r="AC9" s="508"/>
      <c r="AD9" s="508"/>
      <c r="AE9" s="508"/>
      <c r="AF9" s="508">
        <v>6</v>
      </c>
      <c r="AG9" s="502"/>
      <c r="AH9" s="502"/>
      <c r="AI9" s="502"/>
      <c r="AJ9" s="502"/>
      <c r="AK9" s="502"/>
      <c r="AL9" s="502"/>
      <c r="AM9" s="502"/>
      <c r="AN9" s="502"/>
      <c r="AO9" s="502"/>
      <c r="AP9" s="502"/>
      <c r="AQ9" s="502"/>
      <c r="AR9" s="502"/>
      <c r="AS9" s="502"/>
      <c r="AT9" s="502"/>
      <c r="AU9" s="502"/>
      <c r="AV9" s="502"/>
      <c r="AW9" s="502"/>
      <c r="AX9" s="502"/>
      <c r="AY9" s="502"/>
      <c r="AZ9" s="502"/>
    </row>
    <row r="10" spans="1:52">
      <c r="A10" s="485"/>
      <c r="B10" s="982" t="s">
        <v>873</v>
      </c>
      <c r="C10" s="983"/>
      <c r="D10" s="736" t="s">
        <v>874</v>
      </c>
      <c r="E10" s="737"/>
      <c r="F10" s="737"/>
      <c r="G10" s="737"/>
      <c r="H10" s="737"/>
      <c r="I10" s="737"/>
      <c r="J10" s="737"/>
      <c r="K10" s="737"/>
      <c r="L10" s="738"/>
      <c r="M10" s="738"/>
      <c r="N10" s="738"/>
      <c r="O10" s="738"/>
      <c r="P10" s="739"/>
      <c r="Q10" s="739"/>
      <c r="R10" s="740" t="s">
        <v>875</v>
      </c>
      <c r="S10" s="739" t="s">
        <v>876</v>
      </c>
      <c r="T10" s="739"/>
      <c r="U10" s="739"/>
      <c r="V10" s="741"/>
      <c r="W10" s="742"/>
      <c r="X10" s="742"/>
      <c r="Y10" s="739" t="s">
        <v>877</v>
      </c>
      <c r="Z10" s="742"/>
      <c r="AA10" s="742"/>
      <c r="AB10" s="742"/>
      <c r="AC10" s="739"/>
      <c r="AD10" s="739"/>
      <c r="AE10" s="739"/>
      <c r="AF10" s="739"/>
      <c r="AG10" s="741"/>
      <c r="AH10" s="739"/>
      <c r="AI10" s="739"/>
      <c r="AJ10" s="739"/>
      <c r="AK10" s="739"/>
      <c r="AL10" s="743"/>
      <c r="AM10" s="739" t="s">
        <v>878</v>
      </c>
      <c r="AN10" s="739"/>
      <c r="AO10" s="739"/>
      <c r="AP10" s="743"/>
      <c r="AQ10" s="739"/>
      <c r="AR10" s="739" t="s">
        <v>879</v>
      </c>
      <c r="AS10" s="739"/>
      <c r="AT10" s="739"/>
      <c r="AU10" s="739"/>
      <c r="AV10" s="743"/>
      <c r="AW10" s="739"/>
      <c r="AX10" s="739"/>
      <c r="AY10" s="739"/>
      <c r="AZ10" s="739"/>
    </row>
    <row r="11" spans="1:52" ht="15.75" thickBot="1">
      <c r="A11" s="485"/>
      <c r="B11" s="984"/>
      <c r="C11" s="985"/>
      <c r="D11" s="510"/>
      <c r="E11" s="510"/>
      <c r="F11" s="510"/>
      <c r="G11" s="510"/>
      <c r="H11" s="510"/>
      <c r="I11" s="511"/>
      <c r="J11" s="511"/>
      <c r="K11" s="511"/>
      <c r="L11" s="511"/>
      <c r="M11" s="511"/>
      <c r="N11" s="511"/>
      <c r="O11" s="511"/>
      <c r="P11" s="511"/>
      <c r="Q11" s="511"/>
      <c r="R11" s="512"/>
      <c r="S11" s="990"/>
      <c r="T11" s="991"/>
      <c r="U11" s="991"/>
      <c r="V11" s="513"/>
      <c r="W11" s="513"/>
      <c r="X11" s="514"/>
      <c r="Y11" s="513"/>
      <c r="Z11" s="513"/>
      <c r="AA11" s="513"/>
      <c r="AB11" s="513"/>
      <c r="AC11" s="513"/>
      <c r="AD11" s="513"/>
      <c r="AE11" s="513"/>
      <c r="AF11" s="513"/>
      <c r="AG11" s="513"/>
      <c r="AH11" s="513"/>
      <c r="AI11" s="513"/>
      <c r="AJ11" s="513"/>
      <c r="AK11" s="513"/>
      <c r="AL11" s="514"/>
      <c r="AM11" s="513"/>
      <c r="AN11" s="513"/>
      <c r="AO11" s="513"/>
      <c r="AP11" s="513"/>
      <c r="AQ11" s="514"/>
      <c r="AR11" s="991"/>
      <c r="AS11" s="991"/>
      <c r="AT11" s="991"/>
      <c r="AU11" s="991"/>
      <c r="AV11" s="991"/>
      <c r="AW11" s="991"/>
      <c r="AX11" s="991"/>
      <c r="AY11" s="991"/>
      <c r="AZ11" s="991"/>
    </row>
    <row r="12" spans="1:52">
      <c r="A12" s="485"/>
      <c r="B12" s="984"/>
      <c r="C12" s="985"/>
      <c r="D12" s="731" t="s">
        <v>880</v>
      </c>
      <c r="E12" s="732"/>
      <c r="F12" s="732"/>
      <c r="G12" s="732"/>
      <c r="H12" s="732"/>
      <c r="I12" s="733"/>
      <c r="J12" s="733"/>
      <c r="K12" s="733"/>
      <c r="L12" s="734"/>
      <c r="M12" s="734"/>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5"/>
      <c r="AS12" s="735"/>
      <c r="AT12" s="735"/>
      <c r="AU12" s="735"/>
      <c r="AV12" s="735"/>
      <c r="AW12" s="1005" t="s">
        <v>881</v>
      </c>
      <c r="AX12" s="1006"/>
      <c r="AY12" s="1006"/>
      <c r="AZ12" s="1007"/>
    </row>
    <row r="13" spans="1:52" ht="15.75" thickBot="1">
      <c r="A13" s="485"/>
      <c r="B13" s="984"/>
      <c r="C13" s="985"/>
      <c r="D13" s="992"/>
      <c r="E13" s="993"/>
      <c r="F13" s="993"/>
      <c r="G13" s="993"/>
      <c r="H13" s="993"/>
      <c r="I13" s="993"/>
      <c r="J13" s="993"/>
      <c r="K13" s="993"/>
      <c r="L13" s="993"/>
      <c r="M13" s="993"/>
      <c r="N13" s="993"/>
      <c r="O13" s="993"/>
      <c r="P13" s="993"/>
      <c r="Q13" s="993"/>
      <c r="R13" s="993"/>
      <c r="S13" s="993"/>
      <c r="T13" s="993"/>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4"/>
      <c r="AS13" s="993"/>
      <c r="AT13" s="993"/>
      <c r="AU13" s="993"/>
      <c r="AV13" s="995"/>
      <c r="AW13" s="486"/>
      <c r="AX13" s="487"/>
      <c r="AY13" s="1008"/>
      <c r="AZ13" s="1009"/>
    </row>
    <row r="14" spans="1:52">
      <c r="A14" s="485"/>
      <c r="B14" s="986"/>
      <c r="C14" s="987"/>
      <c r="D14" s="515" t="s">
        <v>882</v>
      </c>
      <c r="E14" s="515"/>
      <c r="F14" s="515"/>
      <c r="G14" s="515"/>
      <c r="H14" s="515"/>
      <c r="I14" s="515"/>
      <c r="J14" s="515"/>
      <c r="K14" s="515"/>
      <c r="L14" s="515"/>
      <c r="M14" s="516"/>
      <c r="N14" s="516"/>
      <c r="O14" s="516"/>
      <c r="P14" s="516"/>
      <c r="Q14" s="517"/>
      <c r="R14" s="518" t="s">
        <v>883</v>
      </c>
      <c r="S14" s="518"/>
      <c r="T14" s="518"/>
      <c r="U14" s="518"/>
      <c r="V14" s="518"/>
      <c r="W14" s="518"/>
      <c r="X14" s="518"/>
      <c r="Y14" s="485"/>
      <c r="Z14" s="518"/>
      <c r="AA14" s="518"/>
      <c r="AB14" s="518"/>
      <c r="AC14" s="518" t="s">
        <v>884</v>
      </c>
      <c r="AD14" s="518"/>
      <c r="AE14" s="518"/>
      <c r="AF14" s="518"/>
      <c r="AG14" s="518"/>
      <c r="AH14" s="518"/>
      <c r="AI14" s="518"/>
      <c r="AJ14" s="518"/>
      <c r="AK14" s="518"/>
      <c r="AL14" s="518"/>
      <c r="AM14" s="518"/>
      <c r="AN14" s="518"/>
      <c r="AO14" s="518"/>
      <c r="AP14" s="518"/>
      <c r="AQ14" s="518"/>
      <c r="AR14" s="519"/>
      <c r="AS14" s="520"/>
      <c r="AT14" s="521"/>
      <c r="AU14" s="522"/>
      <c r="AV14" s="522"/>
      <c r="AW14" s="522"/>
      <c r="AX14" s="523"/>
      <c r="AY14" s="523"/>
      <c r="AZ14" s="524"/>
    </row>
    <row r="15" spans="1:52" ht="15.75" thickBot="1">
      <c r="A15" s="485"/>
      <c r="B15" s="988"/>
      <c r="C15" s="989"/>
      <c r="D15" s="525"/>
      <c r="E15" s="526"/>
      <c r="F15" s="526"/>
      <c r="G15" s="526"/>
      <c r="H15" s="526"/>
      <c r="I15" s="526"/>
      <c r="J15" s="526"/>
      <c r="K15" s="526"/>
      <c r="L15" s="526"/>
      <c r="M15" s="526"/>
      <c r="N15" s="526"/>
      <c r="O15" s="526"/>
      <c r="P15" s="526"/>
      <c r="Q15" s="526"/>
      <c r="R15" s="526"/>
      <c r="S15" s="526"/>
      <c r="T15" s="526"/>
      <c r="U15" s="526"/>
      <c r="V15" s="527"/>
      <c r="W15" s="527"/>
      <c r="X15" s="527"/>
      <c r="Y15" s="527"/>
      <c r="Z15" s="527"/>
      <c r="AA15" s="526"/>
      <c r="AB15" s="526"/>
      <c r="AC15" s="526"/>
      <c r="AD15" s="526"/>
      <c r="AE15" s="528"/>
      <c r="AF15" s="528"/>
      <c r="AG15" s="528"/>
      <c r="AH15" s="528"/>
      <c r="AI15" s="528"/>
      <c r="AJ15" s="528"/>
      <c r="AK15" s="528"/>
      <c r="AL15" s="528"/>
      <c r="AM15" s="528"/>
      <c r="AN15" s="528"/>
      <c r="AO15" s="528"/>
      <c r="AP15" s="528"/>
      <c r="AQ15" s="529"/>
      <c r="AR15" s="525"/>
      <c r="AS15" s="525"/>
      <c r="AT15" s="528"/>
      <c r="AU15" s="530"/>
      <c r="AV15" s="530"/>
      <c r="AW15" s="530"/>
      <c r="AX15" s="530"/>
      <c r="AY15" s="530"/>
      <c r="AZ15" s="531"/>
    </row>
    <row r="16" spans="1:52" ht="35.65" customHeight="1" thickBot="1">
      <c r="A16" s="485"/>
      <c r="B16" s="715" t="s">
        <v>1153</v>
      </c>
      <c r="C16" s="533"/>
      <c r="D16" s="534"/>
      <c r="E16" s="535"/>
      <c r="F16" s="535"/>
      <c r="G16" s="535"/>
      <c r="H16" s="535"/>
      <c r="I16" s="535"/>
      <c r="J16" s="536"/>
      <c r="L16" s="806" t="s">
        <v>1154</v>
      </c>
      <c r="M16" s="535"/>
      <c r="N16" s="535"/>
      <c r="P16" s="537"/>
      <c r="S16" s="538"/>
      <c r="T16" s="538"/>
      <c r="U16" s="538"/>
      <c r="V16" s="538"/>
      <c r="W16" s="538"/>
      <c r="X16" s="538"/>
      <c r="Y16" s="875" t="s">
        <v>1155</v>
      </c>
      <c r="Z16" s="876"/>
      <c r="AA16" s="876"/>
      <c r="AB16" s="876"/>
      <c r="AC16" s="876"/>
      <c r="AD16" s="876"/>
      <c r="AE16" s="876"/>
      <c r="AF16" s="876"/>
      <c r="AG16" s="876"/>
      <c r="AH16" s="876"/>
      <c r="AI16" s="876"/>
      <c r="AJ16" s="876"/>
      <c r="AK16" s="876"/>
      <c r="AL16" s="876"/>
      <c r="AM16" s="876"/>
      <c r="AN16" s="876"/>
      <c r="AO16" s="876"/>
      <c r="AP16" s="538"/>
      <c r="AQ16" s="873" t="s">
        <v>1156</v>
      </c>
      <c r="AR16" s="873"/>
      <c r="AS16" s="873"/>
      <c r="AT16" s="873"/>
      <c r="AU16" s="873"/>
      <c r="AV16" s="873"/>
      <c r="AW16" s="873"/>
      <c r="AX16" s="873"/>
      <c r="AY16" s="873"/>
      <c r="AZ16" s="874"/>
    </row>
    <row r="17" spans="1:52" ht="28.9" customHeight="1" thickBot="1">
      <c r="A17" s="485"/>
      <c r="B17" s="532" t="s">
        <v>368</v>
      </c>
      <c r="C17" s="539"/>
      <c r="D17" s="539"/>
      <c r="E17" s="539"/>
      <c r="F17" s="954" t="s">
        <v>1157</v>
      </c>
      <c r="G17" s="955"/>
      <c r="H17" s="955"/>
      <c r="I17" s="955"/>
      <c r="J17" s="956"/>
      <c r="K17" s="956"/>
      <c r="L17" s="956"/>
      <c r="M17" s="956"/>
      <c r="N17" s="956"/>
      <c r="O17" s="956"/>
      <c r="P17" s="956"/>
      <c r="Q17" s="956"/>
      <c r="R17" s="956"/>
      <c r="S17" s="957" t="s">
        <v>1158</v>
      </c>
      <c r="T17" s="958"/>
      <c r="U17" s="958"/>
      <c r="V17" s="958"/>
      <c r="W17" s="959"/>
      <c r="X17" s="960"/>
      <c r="Y17" s="960"/>
      <c r="Z17" s="960"/>
      <c r="AA17" s="960"/>
      <c r="AB17" s="960"/>
      <c r="AC17" s="961"/>
      <c r="AD17" s="961"/>
      <c r="AE17" s="961"/>
      <c r="AF17" s="538"/>
      <c r="AG17" s="957" t="s">
        <v>1159</v>
      </c>
      <c r="AH17" s="958"/>
      <c r="AI17" s="958"/>
      <c r="AJ17" s="958"/>
      <c r="AK17" s="958"/>
      <c r="AL17" s="958"/>
      <c r="AM17" s="958"/>
      <c r="AN17" s="958"/>
      <c r="AO17" s="958"/>
      <c r="AP17" s="1019"/>
      <c r="AQ17" s="1019"/>
      <c r="AR17" s="1019"/>
      <c r="AS17" s="1019"/>
      <c r="AT17" s="1019"/>
      <c r="AU17" s="1019"/>
      <c r="AV17" s="960"/>
      <c r="AW17" s="960"/>
      <c r="AX17" s="960"/>
      <c r="AY17" s="960"/>
      <c r="AZ17" s="1020"/>
    </row>
    <row r="18" spans="1:52" ht="15" customHeight="1" thickBot="1">
      <c r="A18" s="500"/>
      <c r="B18" s="851" t="s">
        <v>202</v>
      </c>
      <c r="C18" s="852"/>
      <c r="D18" s="728" t="s">
        <v>885</v>
      </c>
      <c r="E18" s="729"/>
      <c r="F18" s="729"/>
      <c r="G18" s="729"/>
      <c r="H18" s="729"/>
      <c r="I18" s="729"/>
      <c r="J18" s="729"/>
      <c r="K18" s="729"/>
      <c r="L18" s="729"/>
      <c r="M18" s="729"/>
      <c r="N18" s="729"/>
      <c r="O18" s="729"/>
      <c r="P18" s="729"/>
      <c r="Q18" s="729"/>
      <c r="R18" s="729"/>
      <c r="S18" s="729"/>
      <c r="T18" s="729"/>
      <c r="U18" s="729"/>
      <c r="V18" s="730">
        <v>36</v>
      </c>
      <c r="W18" s="996">
        <f ca="1">+ROUND('Resumen ESF-ERI'!H11,-3)</f>
        <v>0</v>
      </c>
      <c r="X18" s="997"/>
      <c r="Y18" s="997"/>
      <c r="Z18" s="997"/>
      <c r="AA18" s="998"/>
      <c r="AB18" s="880" t="s">
        <v>902</v>
      </c>
      <c r="AC18" s="936" t="s">
        <v>904</v>
      </c>
      <c r="AD18" s="936"/>
      <c r="AE18" s="936"/>
      <c r="AF18" s="936"/>
      <c r="AG18" s="936"/>
      <c r="AH18" s="936"/>
      <c r="AI18" s="936"/>
      <c r="AJ18" s="936"/>
      <c r="AK18" s="936"/>
      <c r="AL18" s="936"/>
      <c r="AM18" s="936"/>
      <c r="AN18" s="936"/>
      <c r="AO18" s="936"/>
      <c r="AP18" s="936"/>
      <c r="AQ18" s="936"/>
      <c r="AR18" s="936"/>
      <c r="AS18" s="750"/>
      <c r="AT18" s="921">
        <v>76</v>
      </c>
      <c r="AU18" s="922">
        <v>72</v>
      </c>
      <c r="AV18" s="923">
        <f>+ROUND('ERI - Renta Liquida'!L494,-3)</f>
        <v>0</v>
      </c>
      <c r="AW18" s="923"/>
      <c r="AX18" s="923"/>
      <c r="AY18" s="923"/>
      <c r="AZ18" s="923"/>
    </row>
    <row r="19" spans="1:52" ht="29.25" customHeight="1" thickBot="1">
      <c r="A19" s="500"/>
      <c r="B19" s="853"/>
      <c r="C19" s="854"/>
      <c r="D19" s="540" t="s">
        <v>134</v>
      </c>
      <c r="E19" s="541"/>
      <c r="F19" s="541"/>
      <c r="G19" s="541"/>
      <c r="H19" s="541"/>
      <c r="I19" s="541"/>
      <c r="J19" s="541"/>
      <c r="K19" s="541"/>
      <c r="L19" s="541"/>
      <c r="M19" s="541"/>
      <c r="N19" s="541"/>
      <c r="O19" s="541"/>
      <c r="P19" s="541"/>
      <c r="Q19" s="541"/>
      <c r="R19" s="541"/>
      <c r="S19" s="541"/>
      <c r="T19" s="541"/>
      <c r="U19" s="541"/>
      <c r="V19" s="679">
        <v>37</v>
      </c>
      <c r="W19" s="962">
        <f ca="1">+ROUND('Resumen ESF-ERI'!H12,-3)</f>
        <v>0</v>
      </c>
      <c r="X19" s="963"/>
      <c r="Y19" s="963"/>
      <c r="Z19" s="963"/>
      <c r="AA19" s="964"/>
      <c r="AB19" s="881"/>
      <c r="AC19" s="935" t="s">
        <v>905</v>
      </c>
      <c r="AD19" s="935"/>
      <c r="AE19" s="935"/>
      <c r="AF19" s="935"/>
      <c r="AG19" s="935"/>
      <c r="AH19" s="935"/>
      <c r="AI19" s="935"/>
      <c r="AJ19" s="935"/>
      <c r="AK19" s="935"/>
      <c r="AL19" s="935"/>
      <c r="AM19" s="935"/>
      <c r="AN19" s="935"/>
      <c r="AO19" s="935"/>
      <c r="AP19" s="935"/>
      <c r="AQ19" s="935"/>
      <c r="AR19" s="935"/>
      <c r="AS19" s="662"/>
      <c r="AT19" s="927">
        <v>77</v>
      </c>
      <c r="AU19" s="928">
        <v>72</v>
      </c>
      <c r="AV19" s="934">
        <f>+ROUND('ERI - Renta Liquida'!L496,-3)</f>
        <v>0</v>
      </c>
      <c r="AW19" s="934"/>
      <c r="AX19" s="934"/>
      <c r="AY19" s="934"/>
      <c r="AZ19" s="934"/>
    </row>
    <row r="20" spans="1:52" ht="15" customHeight="1" thickBot="1">
      <c r="A20" s="500"/>
      <c r="B20" s="853"/>
      <c r="C20" s="854"/>
      <c r="D20" s="727" t="s">
        <v>887</v>
      </c>
      <c r="E20" s="723"/>
      <c r="F20" s="723"/>
      <c r="G20" s="723"/>
      <c r="H20" s="723"/>
      <c r="I20" s="723"/>
      <c r="J20" s="723"/>
      <c r="K20" s="723"/>
      <c r="L20" s="723"/>
      <c r="M20" s="723"/>
      <c r="N20" s="723"/>
      <c r="O20" s="723"/>
      <c r="P20" s="723"/>
      <c r="Q20" s="723"/>
      <c r="R20" s="723"/>
      <c r="S20" s="723"/>
      <c r="T20" s="723"/>
      <c r="U20" s="723"/>
      <c r="V20" s="726">
        <v>38</v>
      </c>
      <c r="W20" s="965">
        <f ca="1">+ROUND('Resumen ESF-ERI'!H13,-3)</f>
        <v>0</v>
      </c>
      <c r="X20" s="966"/>
      <c r="Y20" s="966"/>
      <c r="Z20" s="966"/>
      <c r="AA20" s="967"/>
      <c r="AB20" s="881"/>
      <c r="AC20" s="924" t="s">
        <v>886</v>
      </c>
      <c r="AD20" s="925"/>
      <c r="AE20" s="925"/>
      <c r="AF20" s="925"/>
      <c r="AG20" s="925"/>
      <c r="AH20" s="925"/>
      <c r="AI20" s="925"/>
      <c r="AJ20" s="925"/>
      <c r="AK20" s="925"/>
      <c r="AL20" s="925"/>
      <c r="AM20" s="925"/>
      <c r="AN20" s="925"/>
      <c r="AO20" s="925"/>
      <c r="AP20" s="925"/>
      <c r="AQ20" s="925"/>
      <c r="AR20" s="925"/>
      <c r="AS20" s="926"/>
      <c r="AT20" s="921">
        <v>78</v>
      </c>
      <c r="AU20" s="922">
        <v>72</v>
      </c>
      <c r="AV20" s="923">
        <f>+ROUND('ERI - Renta Liquida'!L497,-3)</f>
        <v>0</v>
      </c>
      <c r="AW20" s="923"/>
      <c r="AX20" s="923"/>
      <c r="AY20" s="923"/>
      <c r="AZ20" s="923"/>
    </row>
    <row r="21" spans="1:52" ht="27.6" customHeight="1" thickBot="1">
      <c r="A21" s="493"/>
      <c r="B21" s="853"/>
      <c r="C21" s="854"/>
      <c r="D21" s="543" t="s">
        <v>6</v>
      </c>
      <c r="E21" s="543"/>
      <c r="F21" s="543"/>
      <c r="G21" s="543"/>
      <c r="H21" s="543"/>
      <c r="I21" s="543"/>
      <c r="J21" s="543"/>
      <c r="K21" s="543"/>
      <c r="L21" s="543"/>
      <c r="M21" s="543"/>
      <c r="N21" s="543"/>
      <c r="O21" s="543"/>
      <c r="P21" s="543"/>
      <c r="Q21" s="543"/>
      <c r="R21" s="543"/>
      <c r="S21" s="543"/>
      <c r="T21" s="543"/>
      <c r="U21" s="543"/>
      <c r="V21" s="679">
        <v>39</v>
      </c>
      <c r="W21" s="931">
        <f ca="1">+ROUND('Resumen ESF-ERI'!H14,-3)</f>
        <v>0</v>
      </c>
      <c r="X21" s="932"/>
      <c r="Y21" s="932"/>
      <c r="Z21" s="932"/>
      <c r="AA21" s="933"/>
      <c r="AB21" s="881"/>
      <c r="AC21" s="1010" t="s">
        <v>1170</v>
      </c>
      <c r="AD21" s="1011"/>
      <c r="AE21" s="1011"/>
      <c r="AF21" s="1011"/>
      <c r="AG21" s="1011"/>
      <c r="AH21" s="1011"/>
      <c r="AI21" s="1011"/>
      <c r="AJ21" s="1011"/>
      <c r="AK21" s="1011"/>
      <c r="AL21" s="1011"/>
      <c r="AM21" s="1011"/>
      <c r="AN21" s="1011"/>
      <c r="AO21" s="1011"/>
      <c r="AP21" s="1011"/>
      <c r="AQ21" s="1011"/>
      <c r="AR21" s="1011"/>
      <c r="AS21" s="1012"/>
      <c r="AT21" s="927">
        <v>79</v>
      </c>
      <c r="AU21" s="928">
        <v>72</v>
      </c>
      <c r="AV21" s="934">
        <f ca="1">+MAX(W57,AV18)-AV19+AV20</f>
        <v>0</v>
      </c>
      <c r="AW21" s="934"/>
      <c r="AX21" s="934"/>
      <c r="AY21" s="934"/>
      <c r="AZ21" s="934"/>
    </row>
    <row r="22" spans="1:52" ht="24.4" customHeight="1">
      <c r="A22" s="485"/>
      <c r="B22" s="853"/>
      <c r="C22" s="854"/>
      <c r="D22" s="1021" t="s">
        <v>408</v>
      </c>
      <c r="E22" s="1022"/>
      <c r="F22" s="1022"/>
      <c r="G22" s="1022"/>
      <c r="H22" s="1022"/>
      <c r="I22" s="1022"/>
      <c r="J22" s="1022"/>
      <c r="K22" s="1022"/>
      <c r="L22" s="1022"/>
      <c r="M22" s="1022"/>
      <c r="N22" s="1022"/>
      <c r="O22" s="1022"/>
      <c r="P22" s="1022"/>
      <c r="Q22" s="1022"/>
      <c r="R22" s="1022"/>
      <c r="S22" s="1022"/>
      <c r="T22" s="1022"/>
      <c r="U22" s="1023"/>
      <c r="V22" s="726">
        <v>40</v>
      </c>
      <c r="W22" s="968">
        <f ca="1">+ROUND('Resumen ESF-ERI'!H19,-3)</f>
        <v>0</v>
      </c>
      <c r="X22" s="969"/>
      <c r="Y22" s="969"/>
      <c r="Z22" s="969"/>
      <c r="AA22" s="970"/>
      <c r="AB22" s="881" t="s">
        <v>888</v>
      </c>
      <c r="AC22" s="975" t="s">
        <v>889</v>
      </c>
      <c r="AD22" s="976"/>
      <c r="AE22" s="976"/>
      <c r="AF22" s="976"/>
      <c r="AG22" s="976"/>
      <c r="AH22" s="976"/>
      <c r="AI22" s="976"/>
      <c r="AJ22" s="976"/>
      <c r="AK22" s="976"/>
      <c r="AL22" s="976"/>
      <c r="AM22" s="976"/>
      <c r="AN22" s="976"/>
      <c r="AO22" s="976"/>
      <c r="AP22" s="976"/>
      <c r="AQ22" s="976"/>
      <c r="AR22" s="976"/>
      <c r="AT22" s="999">
        <v>80</v>
      </c>
      <c r="AU22" s="1000"/>
      <c r="AV22" s="952">
        <f ca="1">+ROUND('ERI - Renta Liquida'!L510,-3)</f>
        <v>0</v>
      </c>
      <c r="AW22" s="953"/>
      <c r="AX22" s="953"/>
      <c r="AY22" s="953"/>
      <c r="AZ22" s="953"/>
    </row>
    <row r="23" spans="1:52" ht="26.25" customHeight="1" thickBot="1">
      <c r="A23" s="485"/>
      <c r="B23" s="853"/>
      <c r="C23" s="854"/>
      <c r="D23" s="541" t="s">
        <v>203</v>
      </c>
      <c r="E23" s="541"/>
      <c r="F23" s="541"/>
      <c r="G23" s="541"/>
      <c r="H23" s="541"/>
      <c r="I23" s="541"/>
      <c r="J23" s="541"/>
      <c r="K23" s="541"/>
      <c r="L23" s="541"/>
      <c r="M23" s="541"/>
      <c r="N23" s="541"/>
      <c r="O23" s="541"/>
      <c r="P23" s="541"/>
      <c r="Q23" s="541"/>
      <c r="R23" s="541"/>
      <c r="S23" s="541"/>
      <c r="T23" s="541"/>
      <c r="U23" s="541"/>
      <c r="V23" s="678">
        <v>41</v>
      </c>
      <c r="W23" s="1013">
        <f ca="1">+ROUND('Resumen ESF-ERI'!H22,-3)</f>
        <v>0</v>
      </c>
      <c r="X23" s="1014"/>
      <c r="Y23" s="1014"/>
      <c r="Z23" s="1014"/>
      <c r="AA23" s="1015"/>
      <c r="AB23" s="881"/>
      <c r="AC23" s="882" t="s">
        <v>891</v>
      </c>
      <c r="AD23" s="883"/>
      <c r="AE23" s="883"/>
      <c r="AF23" s="883"/>
      <c r="AG23" s="883"/>
      <c r="AH23" s="883"/>
      <c r="AI23" s="883"/>
      <c r="AJ23" s="883"/>
      <c r="AK23" s="883"/>
      <c r="AL23" s="883"/>
      <c r="AM23" s="883"/>
      <c r="AN23" s="883"/>
      <c r="AO23" s="883"/>
      <c r="AP23" s="883"/>
      <c r="AQ23" s="883"/>
      <c r="AR23" s="883"/>
      <c r="AT23" s="871">
        <v>81</v>
      </c>
      <c r="AU23" s="872"/>
      <c r="AV23" s="978">
        <f>+ROUND('ERI - Renta Liquida'!L513,-3)</f>
        <v>0</v>
      </c>
      <c r="AW23" s="979"/>
      <c r="AX23" s="979"/>
      <c r="AY23" s="979"/>
      <c r="AZ23" s="979"/>
    </row>
    <row r="24" spans="1:52" ht="36.950000000000003" customHeight="1">
      <c r="A24" s="485"/>
      <c r="B24" s="853"/>
      <c r="C24" s="854"/>
      <c r="D24" s="723" t="s">
        <v>890</v>
      </c>
      <c r="E24" s="723"/>
      <c r="F24" s="723"/>
      <c r="G24" s="723"/>
      <c r="H24" s="723"/>
      <c r="I24" s="723"/>
      <c r="J24" s="723"/>
      <c r="K24" s="723"/>
      <c r="L24" s="723"/>
      <c r="M24" s="723"/>
      <c r="N24" s="723"/>
      <c r="O24" s="723"/>
      <c r="P24" s="723"/>
      <c r="Q24" s="723"/>
      <c r="R24" s="723"/>
      <c r="S24" s="723"/>
      <c r="T24" s="723"/>
      <c r="U24" s="723"/>
      <c r="V24" s="724">
        <v>42</v>
      </c>
      <c r="W24" s="980">
        <f ca="1">+ROUND(('Resumen ESF-ERI'!H18+'Resumen ESF-ERI'!H20+'Resumen ESF-ERI'!H21),-3)</f>
        <v>2000000</v>
      </c>
      <c r="X24" s="981"/>
      <c r="Y24" s="981"/>
      <c r="Z24" s="981"/>
      <c r="AA24" s="981"/>
      <c r="AB24" s="881"/>
      <c r="AC24" s="884" t="s">
        <v>892</v>
      </c>
      <c r="AD24" s="885"/>
      <c r="AE24" s="885"/>
      <c r="AF24" s="885"/>
      <c r="AG24" s="885"/>
      <c r="AH24" s="885"/>
      <c r="AI24" s="885"/>
      <c r="AJ24" s="885"/>
      <c r="AK24" s="885"/>
      <c r="AL24" s="885"/>
      <c r="AM24" s="885"/>
      <c r="AN24" s="885"/>
      <c r="AO24" s="885"/>
      <c r="AP24" s="885"/>
      <c r="AQ24" s="885"/>
      <c r="AR24" s="885"/>
      <c r="AS24" s="751"/>
      <c r="AT24" s="921">
        <v>82</v>
      </c>
      <c r="AU24" s="977"/>
      <c r="AV24" s="1017">
        <f>+ROUND('ERI - Renta Liquida'!L514+'ERI - Renta Liquida'!L515,-3)</f>
        <v>0</v>
      </c>
      <c r="AW24" s="1018"/>
      <c r="AX24" s="1018"/>
      <c r="AY24" s="1018"/>
      <c r="AZ24" s="1018"/>
    </row>
    <row r="25" spans="1:52" ht="30" customHeight="1" thickBot="1">
      <c r="A25" s="485"/>
      <c r="B25" s="853"/>
      <c r="C25" s="854"/>
      <c r="D25" s="541" t="s">
        <v>9</v>
      </c>
      <c r="E25" s="541"/>
      <c r="F25" s="541"/>
      <c r="G25" s="541"/>
      <c r="H25" s="541"/>
      <c r="I25" s="541"/>
      <c r="J25" s="541"/>
      <c r="K25" s="541"/>
      <c r="L25" s="541"/>
      <c r="M25" s="541"/>
      <c r="N25" s="541"/>
      <c r="O25" s="541"/>
      <c r="P25" s="541"/>
      <c r="Q25" s="541"/>
      <c r="R25" s="541"/>
      <c r="S25" s="541"/>
      <c r="T25" s="541"/>
      <c r="U25" s="541"/>
      <c r="V25" s="542">
        <v>43</v>
      </c>
      <c r="W25" s="929">
        <f ca="1">+ROUND(('Resumen ESF-ERI'!H15+'Resumen ESF-ERI'!H16+'Resumen ESF-ERI'!H17+'Resumen ESF-ERI'!H23),-3)</f>
        <v>0</v>
      </c>
      <c r="X25" s="930"/>
      <c r="Y25" s="930"/>
      <c r="Z25" s="930"/>
      <c r="AA25" s="930"/>
      <c r="AB25" s="881"/>
      <c r="AC25" s="1744" t="s">
        <v>1169</v>
      </c>
      <c r="AD25" s="883"/>
      <c r="AE25" s="883"/>
      <c r="AF25" s="883"/>
      <c r="AG25" s="883"/>
      <c r="AH25" s="883"/>
      <c r="AI25" s="883"/>
      <c r="AJ25" s="883"/>
      <c r="AK25" s="883"/>
      <c r="AL25" s="883"/>
      <c r="AM25" s="883"/>
      <c r="AN25" s="883"/>
      <c r="AO25" s="883"/>
      <c r="AP25" s="883"/>
      <c r="AQ25" s="883"/>
      <c r="AR25" s="883"/>
      <c r="AT25" s="871">
        <v>83</v>
      </c>
      <c r="AU25" s="872"/>
      <c r="AV25" s="978">
        <f ca="1">+AV22-AV23-AV24</f>
        <v>0</v>
      </c>
      <c r="AW25" s="979"/>
      <c r="AX25" s="979"/>
      <c r="AY25" s="979"/>
      <c r="AZ25" s="979"/>
    </row>
    <row r="26" spans="1:52" ht="34.5" customHeight="1" thickBot="1">
      <c r="A26" s="485"/>
      <c r="B26" s="853"/>
      <c r="C26" s="854"/>
      <c r="D26" s="725" t="s">
        <v>1160</v>
      </c>
      <c r="E26" s="723"/>
      <c r="F26" s="723"/>
      <c r="G26" s="723"/>
      <c r="H26" s="723"/>
      <c r="I26" s="723"/>
      <c r="J26" s="723"/>
      <c r="K26" s="723"/>
      <c r="L26" s="723"/>
      <c r="M26" s="723"/>
      <c r="N26" s="723"/>
      <c r="O26" s="723"/>
      <c r="P26" s="723"/>
      <c r="Q26" s="723"/>
      <c r="R26" s="723"/>
      <c r="S26" s="723"/>
      <c r="T26" s="723"/>
      <c r="U26" s="723"/>
      <c r="V26" s="724">
        <v>44</v>
      </c>
      <c r="W26" s="971">
        <f ca="1">+W18+W19+W20+W21+W22+W23+W24+W25</f>
        <v>2000000</v>
      </c>
      <c r="X26" s="972"/>
      <c r="Y26" s="972"/>
      <c r="Z26" s="972"/>
      <c r="AA26" s="972"/>
      <c r="AB26" s="1741"/>
      <c r="AC26" s="1742" t="s">
        <v>1176</v>
      </c>
      <c r="AD26" s="887" t="s">
        <v>1178</v>
      </c>
      <c r="AE26" s="887"/>
      <c r="AF26" s="887"/>
      <c r="AG26" s="887"/>
      <c r="AH26" s="887"/>
      <c r="AI26" s="887"/>
      <c r="AJ26" s="887"/>
      <c r="AK26" s="887"/>
      <c r="AL26" s="887"/>
      <c r="AM26" s="887"/>
      <c r="AN26" s="887"/>
      <c r="AO26" s="887"/>
      <c r="AP26" s="887"/>
      <c r="AQ26" s="887"/>
      <c r="AR26" s="887"/>
      <c r="AS26" s="1738"/>
      <c r="AT26" s="921">
        <v>84</v>
      </c>
      <c r="AU26" s="922"/>
      <c r="AV26" s="1001">
        <f ca="1">+AV21*35%</f>
        <v>0</v>
      </c>
      <c r="AW26" s="1002"/>
      <c r="AX26" s="1002"/>
      <c r="AY26" s="1002"/>
      <c r="AZ26" s="1002"/>
    </row>
    <row r="27" spans="1:52" ht="18.75" customHeight="1" thickBot="1">
      <c r="A27" s="485"/>
      <c r="B27" s="853"/>
      <c r="C27" s="854"/>
      <c r="D27" s="541" t="s">
        <v>204</v>
      </c>
      <c r="E27" s="546"/>
      <c r="F27" s="546"/>
      <c r="G27" s="546"/>
      <c r="H27" s="546"/>
      <c r="I27" s="546"/>
      <c r="J27" s="546"/>
      <c r="K27" s="546"/>
      <c r="L27" s="546"/>
      <c r="M27" s="546"/>
      <c r="N27" s="546"/>
      <c r="O27" s="546"/>
      <c r="P27" s="546"/>
      <c r="Q27" s="546"/>
      <c r="R27" s="546"/>
      <c r="S27" s="546"/>
      <c r="T27" s="546"/>
      <c r="U27" s="546"/>
      <c r="V27" s="547">
        <v>45</v>
      </c>
      <c r="W27" s="973">
        <f ca="1">+ROUND('Resumen ESF-ERI'!H35,-3)</f>
        <v>0</v>
      </c>
      <c r="X27" s="974"/>
      <c r="Y27" s="974"/>
      <c r="Z27" s="974"/>
      <c r="AA27" s="974"/>
      <c r="AB27" s="1739"/>
      <c r="AC27" s="1743"/>
      <c r="AD27" s="886" t="s">
        <v>1179</v>
      </c>
      <c r="AE27" s="886"/>
      <c r="AF27" s="886"/>
      <c r="AG27" s="886"/>
      <c r="AH27" s="886"/>
      <c r="AI27" s="886"/>
      <c r="AJ27" s="886"/>
      <c r="AK27" s="886"/>
      <c r="AL27" s="886"/>
      <c r="AM27" s="886"/>
      <c r="AN27" s="886"/>
      <c r="AO27" s="886"/>
      <c r="AP27" s="886"/>
      <c r="AQ27" s="886"/>
      <c r="AR27" s="886"/>
      <c r="AT27" s="927">
        <v>85</v>
      </c>
      <c r="AU27" s="928"/>
      <c r="AV27" s="1003">
        <f ca="1">+AV21*32%</f>
        <v>0</v>
      </c>
      <c r="AW27" s="1004"/>
      <c r="AX27" s="1004"/>
      <c r="AY27" s="1004"/>
      <c r="AZ27" s="1004"/>
    </row>
    <row r="28" spans="1:52" ht="29.25" customHeight="1" thickBot="1">
      <c r="A28" s="485"/>
      <c r="B28" s="865"/>
      <c r="C28" s="866"/>
      <c r="D28" s="719" t="s">
        <v>1161</v>
      </c>
      <c r="E28" s="720"/>
      <c r="F28" s="720"/>
      <c r="G28" s="720"/>
      <c r="H28" s="720"/>
      <c r="I28" s="720"/>
      <c r="J28" s="720"/>
      <c r="K28" s="720"/>
      <c r="L28" s="721"/>
      <c r="M28" s="721"/>
      <c r="N28" s="721"/>
      <c r="O28" s="721"/>
      <c r="P28" s="721"/>
      <c r="Q28" s="721"/>
      <c r="R28" s="721"/>
      <c r="S28" s="721"/>
      <c r="T28" s="721"/>
      <c r="U28" s="721"/>
      <c r="V28" s="722">
        <v>46</v>
      </c>
      <c r="W28" s="1016">
        <f ca="1">+W26-W27</f>
        <v>2000000</v>
      </c>
      <c r="X28" s="1016"/>
      <c r="Y28" s="1016"/>
      <c r="Z28" s="548"/>
      <c r="AA28" s="548"/>
      <c r="AB28" s="1740" t="s">
        <v>1091</v>
      </c>
      <c r="AC28" s="1743"/>
      <c r="AD28" s="887" t="s">
        <v>1180</v>
      </c>
      <c r="AE28" s="887"/>
      <c r="AF28" s="887"/>
      <c r="AG28" s="887"/>
      <c r="AH28" s="887"/>
      <c r="AI28" s="887"/>
      <c r="AJ28" s="887"/>
      <c r="AK28" s="887"/>
      <c r="AL28" s="887"/>
      <c r="AM28" s="887"/>
      <c r="AN28" s="887"/>
      <c r="AO28" s="887"/>
      <c r="AP28" s="887"/>
      <c r="AQ28" s="887"/>
      <c r="AR28" s="887"/>
      <c r="AT28" s="921">
        <v>86</v>
      </c>
      <c r="AU28" s="922"/>
      <c r="AV28" s="1001">
        <f>+W36*0.1</f>
        <v>0</v>
      </c>
      <c r="AW28" s="1002"/>
      <c r="AX28" s="1002"/>
      <c r="AY28" s="1002"/>
      <c r="AZ28" s="1002"/>
    </row>
    <row r="29" spans="1:52" ht="33" customHeight="1" thickBot="1">
      <c r="A29" s="485"/>
      <c r="B29" s="550"/>
      <c r="C29" s="551"/>
      <c r="D29" s="843" t="s">
        <v>893</v>
      </c>
      <c r="E29" s="844"/>
      <c r="F29" s="844"/>
      <c r="G29" s="844"/>
      <c r="H29" s="844"/>
      <c r="I29" s="844"/>
      <c r="J29" s="844"/>
      <c r="K29" s="844"/>
      <c r="L29" s="844"/>
      <c r="M29" s="844"/>
      <c r="N29" s="844"/>
      <c r="O29" s="844"/>
      <c r="P29" s="844"/>
      <c r="Q29" s="844"/>
      <c r="R29" s="844"/>
      <c r="S29" s="844"/>
      <c r="T29" s="844"/>
      <c r="U29" s="845"/>
      <c r="V29" s="552">
        <v>47</v>
      </c>
      <c r="W29" s="846">
        <f ca="1">+ROUND('Resumen ESF-ERI'!H45,-3)</f>
        <v>0</v>
      </c>
      <c r="X29" s="846"/>
      <c r="Y29" s="846"/>
      <c r="Z29" s="553"/>
      <c r="AA29" s="553"/>
      <c r="AB29" s="1741"/>
      <c r="AC29" s="1743"/>
      <c r="AD29" s="886" t="s">
        <v>1181</v>
      </c>
      <c r="AE29" s="886"/>
      <c r="AF29" s="886"/>
      <c r="AG29" s="886"/>
      <c r="AH29" s="886"/>
      <c r="AI29" s="886"/>
      <c r="AJ29" s="886"/>
      <c r="AK29" s="886"/>
      <c r="AL29" s="886"/>
      <c r="AM29" s="886"/>
      <c r="AN29" s="886"/>
      <c r="AO29" s="886"/>
      <c r="AP29" s="886"/>
      <c r="AQ29" s="886"/>
      <c r="AR29" s="886"/>
      <c r="AT29" s="927">
        <v>87</v>
      </c>
      <c r="AU29" s="928"/>
      <c r="AV29" s="1003">
        <f>+Y37*0.35</f>
        <v>0</v>
      </c>
      <c r="AW29" s="1004"/>
      <c r="AX29" s="1004"/>
      <c r="AY29" s="1004"/>
      <c r="AZ29" s="1004"/>
    </row>
    <row r="30" spans="1:52" ht="31.5" customHeight="1" thickTop="1" thickBot="1">
      <c r="A30" s="485"/>
      <c r="B30" s="853" t="s">
        <v>206</v>
      </c>
      <c r="C30" s="854"/>
      <c r="D30" s="716" t="s">
        <v>894</v>
      </c>
      <c r="E30" s="717"/>
      <c r="F30" s="717"/>
      <c r="G30" s="717"/>
      <c r="H30" s="717"/>
      <c r="I30" s="717"/>
      <c r="J30" s="717"/>
      <c r="K30" s="717"/>
      <c r="L30" s="717"/>
      <c r="M30" s="717"/>
      <c r="N30" s="717"/>
      <c r="O30" s="717"/>
      <c r="P30" s="717"/>
      <c r="Q30" s="717"/>
      <c r="R30" s="717"/>
      <c r="S30" s="717"/>
      <c r="T30" s="717"/>
      <c r="U30" s="717"/>
      <c r="V30" s="718">
        <v>48</v>
      </c>
      <c r="W30" s="867">
        <f ca="1">+ROUND('Resumen ESF-ERI'!H47,-3)</f>
        <v>0</v>
      </c>
      <c r="X30" s="867"/>
      <c r="Y30" s="867"/>
      <c r="Z30" s="554"/>
      <c r="AA30" s="554"/>
      <c r="AB30" s="1741"/>
      <c r="AC30" s="1743"/>
      <c r="AD30" s="887" t="s">
        <v>1182</v>
      </c>
      <c r="AE30" s="887"/>
      <c r="AF30" s="887"/>
      <c r="AG30" s="887"/>
      <c r="AH30" s="887"/>
      <c r="AI30" s="887"/>
      <c r="AJ30" s="887"/>
      <c r="AK30" s="887"/>
      <c r="AL30" s="887"/>
      <c r="AM30" s="887"/>
      <c r="AN30" s="887"/>
      <c r="AO30" s="887"/>
      <c r="AP30" s="887"/>
      <c r="AQ30" s="887"/>
      <c r="AR30" s="887"/>
      <c r="AT30" s="921">
        <v>88</v>
      </c>
      <c r="AU30" s="922"/>
      <c r="AV30" s="1001">
        <f ca="1">+W38*27%</f>
        <v>0</v>
      </c>
      <c r="AW30" s="1002"/>
      <c r="AX30" s="1002"/>
      <c r="AY30" s="1002"/>
      <c r="AZ30" s="1002"/>
    </row>
    <row r="31" spans="1:52" ht="39.4" customHeight="1" thickBot="1">
      <c r="A31" s="485"/>
      <c r="B31" s="853"/>
      <c r="C31" s="854"/>
      <c r="D31" s="918" t="s">
        <v>1162</v>
      </c>
      <c r="E31" s="919"/>
      <c r="F31" s="919"/>
      <c r="G31" s="919"/>
      <c r="H31" s="919"/>
      <c r="I31" s="919"/>
      <c r="J31" s="919"/>
      <c r="K31" s="919"/>
      <c r="L31" s="919"/>
      <c r="M31" s="919"/>
      <c r="N31" s="919"/>
      <c r="O31" s="919"/>
      <c r="P31" s="919"/>
      <c r="Q31" s="919"/>
      <c r="R31" s="919"/>
      <c r="S31" s="919"/>
      <c r="T31" s="919"/>
      <c r="U31" s="920"/>
      <c r="V31" s="542">
        <v>49</v>
      </c>
      <c r="W31" s="864">
        <f ca="1">+ROUND('ERI - Renta Liquida'!L50,-3)</f>
        <v>0</v>
      </c>
      <c r="X31" s="864"/>
      <c r="Y31" s="864"/>
      <c r="Z31" s="555"/>
      <c r="AA31" s="555"/>
      <c r="AB31" s="1741"/>
      <c r="AC31" s="1743"/>
      <c r="AD31" s="886" t="s">
        <v>1183</v>
      </c>
      <c r="AE31" s="886"/>
      <c r="AF31" s="886"/>
      <c r="AG31" s="886"/>
      <c r="AH31" s="886"/>
      <c r="AI31" s="886"/>
      <c r="AJ31" s="886"/>
      <c r="AK31" s="886"/>
      <c r="AL31" s="886"/>
      <c r="AM31" s="886"/>
      <c r="AN31" s="886"/>
      <c r="AO31" s="886"/>
      <c r="AP31" s="886"/>
      <c r="AQ31" s="886"/>
      <c r="AR31" s="886"/>
      <c r="AS31" s="544"/>
      <c r="AT31" s="927">
        <v>89</v>
      </c>
      <c r="AU31" s="928"/>
      <c r="AV31" s="1003">
        <f>+(Y35)*35%</f>
        <v>0</v>
      </c>
      <c r="AW31" s="1004"/>
      <c r="AX31" s="1004"/>
      <c r="AY31" s="1004"/>
      <c r="AZ31" s="1004"/>
    </row>
    <row r="32" spans="1:52" ht="28.5" customHeight="1" thickBot="1">
      <c r="A32" s="485"/>
      <c r="B32" s="853"/>
      <c r="C32" s="854"/>
      <c r="D32" s="911" t="s">
        <v>1163</v>
      </c>
      <c r="E32" s="912"/>
      <c r="F32" s="912"/>
      <c r="G32" s="912"/>
      <c r="H32" s="912"/>
      <c r="I32" s="912"/>
      <c r="J32" s="912"/>
      <c r="K32" s="912"/>
      <c r="L32" s="912"/>
      <c r="M32" s="912"/>
      <c r="N32" s="912"/>
      <c r="O32" s="912"/>
      <c r="P32" s="912"/>
      <c r="Q32" s="912"/>
      <c r="R32" s="912"/>
      <c r="S32" s="912"/>
      <c r="T32" s="912"/>
      <c r="U32" s="913"/>
      <c r="V32" s="718">
        <v>50</v>
      </c>
      <c r="W32" s="850">
        <f ca="1">ROUND(+'ERI - Renta Liquida'!L51,-3)</f>
        <v>0</v>
      </c>
      <c r="X32" s="850"/>
      <c r="Y32" s="850"/>
      <c r="Z32" s="556"/>
      <c r="AA32" s="556"/>
      <c r="AB32" s="1741"/>
      <c r="AC32" s="1743"/>
      <c r="AD32" s="1750" t="s">
        <v>1184</v>
      </c>
      <c r="AE32" s="1750"/>
      <c r="AF32" s="1750"/>
      <c r="AG32" s="1750"/>
      <c r="AH32" s="1750"/>
      <c r="AI32" s="1750"/>
      <c r="AJ32" s="1750"/>
      <c r="AK32" s="1750"/>
      <c r="AL32" s="1750"/>
      <c r="AM32" s="1750"/>
      <c r="AN32" s="1750"/>
      <c r="AO32" s="1750"/>
      <c r="AP32" s="1750"/>
      <c r="AQ32" s="1750"/>
      <c r="AR32" s="1750"/>
      <c r="AS32" s="549"/>
      <c r="AT32" s="921">
        <v>90</v>
      </c>
      <c r="AU32" s="922"/>
      <c r="AV32" s="1001">
        <f>+W34*33%</f>
        <v>0</v>
      </c>
      <c r="AW32" s="1002"/>
      <c r="AX32" s="1002"/>
      <c r="AY32" s="1002"/>
      <c r="AZ32" s="1002"/>
    </row>
    <row r="33" spans="1:53" ht="24.75" customHeight="1" thickBot="1">
      <c r="A33" s="485"/>
      <c r="B33" s="853"/>
      <c r="C33" s="854"/>
      <c r="D33" s="857" t="s">
        <v>1139</v>
      </c>
      <c r="E33" s="858"/>
      <c r="F33" s="858"/>
      <c r="G33" s="858"/>
      <c r="H33" s="858"/>
      <c r="I33" s="858"/>
      <c r="J33" s="858"/>
      <c r="K33" s="858"/>
      <c r="L33" s="858"/>
      <c r="M33" s="858"/>
      <c r="N33" s="858"/>
      <c r="O33" s="858"/>
      <c r="P33" s="858"/>
      <c r="Q33" s="858"/>
      <c r="R33" s="858"/>
      <c r="S33" s="858"/>
      <c r="T33" s="858"/>
      <c r="U33" s="859"/>
      <c r="V33" s="542">
        <v>51</v>
      </c>
      <c r="W33" s="909">
        <f ca="1">+ROUND('ERI - Renta Liquida'!L52,-3)</f>
        <v>0</v>
      </c>
      <c r="X33" s="909"/>
      <c r="Y33" s="909"/>
      <c r="Z33" s="556"/>
      <c r="AA33" s="556"/>
      <c r="AB33" s="1741"/>
      <c r="AC33" s="1753" t="s">
        <v>1185</v>
      </c>
      <c r="AD33" s="1754"/>
      <c r="AE33" s="1754"/>
      <c r="AF33" s="1754"/>
      <c r="AG33" s="1754"/>
      <c r="AH33" s="1754"/>
      <c r="AI33" s="1754"/>
      <c r="AJ33" s="1754"/>
      <c r="AK33" s="1754"/>
      <c r="AL33" s="1754"/>
      <c r="AM33" s="1754"/>
      <c r="AN33" s="1754"/>
      <c r="AO33" s="1754"/>
      <c r="AP33" s="1754"/>
      <c r="AQ33" s="1754"/>
      <c r="AR33" s="1755"/>
      <c r="AS33" s="545"/>
      <c r="AT33" s="869">
        <v>91</v>
      </c>
      <c r="AU33" s="870"/>
      <c r="AV33" s="1024">
        <f ca="1">+AV26+AV27+AV28+AV29+AV30+AV31+AV32</f>
        <v>0</v>
      </c>
      <c r="AW33" s="1025"/>
      <c r="AX33" s="1025"/>
      <c r="AY33" s="1025"/>
      <c r="AZ33" s="1025"/>
    </row>
    <row r="34" spans="1:53" ht="30" customHeight="1" thickBot="1">
      <c r="A34" s="485"/>
      <c r="B34" s="853"/>
      <c r="C34" s="854"/>
      <c r="D34" s="847" t="s">
        <v>1140</v>
      </c>
      <c r="E34" s="848"/>
      <c r="F34" s="848"/>
      <c r="G34" s="848"/>
      <c r="H34" s="848"/>
      <c r="I34" s="848"/>
      <c r="J34" s="848"/>
      <c r="K34" s="848"/>
      <c r="L34" s="848"/>
      <c r="M34" s="848"/>
      <c r="N34" s="848"/>
      <c r="O34" s="848"/>
      <c r="P34" s="848"/>
      <c r="Q34" s="848"/>
      <c r="R34" s="848"/>
      <c r="S34" s="848"/>
      <c r="T34" s="848"/>
      <c r="U34" s="849"/>
      <c r="V34" s="718">
        <v>52</v>
      </c>
      <c r="W34" s="850">
        <v>0</v>
      </c>
      <c r="X34" s="850"/>
      <c r="Y34" s="850"/>
      <c r="Z34" s="661"/>
      <c r="AA34" s="556"/>
      <c r="AB34" s="881"/>
      <c r="AC34" s="1751" t="s">
        <v>1177</v>
      </c>
      <c r="AD34" s="1752"/>
      <c r="AE34" s="1752"/>
      <c r="AF34" s="1752"/>
      <c r="AG34" s="1752"/>
      <c r="AH34" s="1752"/>
      <c r="AI34" s="1752"/>
      <c r="AJ34" s="1752"/>
      <c r="AK34" s="1752"/>
      <c r="AL34" s="1752"/>
      <c r="AM34" s="1752"/>
      <c r="AN34" s="1752"/>
      <c r="AO34" s="1752"/>
      <c r="AP34" s="1752"/>
      <c r="AQ34" s="1752"/>
      <c r="AR34" s="1752"/>
      <c r="AS34" s="664"/>
      <c r="AT34" s="888">
        <v>92</v>
      </c>
      <c r="AU34" s="889"/>
      <c r="AV34" s="1001">
        <v>0</v>
      </c>
      <c r="AW34" s="1002"/>
      <c r="AX34" s="1002"/>
      <c r="AY34" s="1002"/>
      <c r="AZ34" s="1002"/>
    </row>
    <row r="35" spans="1:53" ht="33.200000000000003" customHeight="1" thickBot="1">
      <c r="A35" s="485"/>
      <c r="B35" s="853"/>
      <c r="C35" s="854"/>
      <c r="D35" s="857" t="s">
        <v>1141</v>
      </c>
      <c r="E35" s="858"/>
      <c r="F35" s="858"/>
      <c r="G35" s="858"/>
      <c r="H35" s="858"/>
      <c r="I35" s="858"/>
      <c r="J35" s="858"/>
      <c r="K35" s="858"/>
      <c r="L35" s="858"/>
      <c r="M35" s="858"/>
      <c r="N35" s="858"/>
      <c r="O35" s="858"/>
      <c r="P35" s="858"/>
      <c r="Q35" s="858"/>
      <c r="R35" s="858"/>
      <c r="S35" s="858"/>
      <c r="T35" s="858"/>
      <c r="U35" s="859"/>
      <c r="V35" s="542">
        <v>53</v>
      </c>
      <c r="W35" s="663"/>
      <c r="X35" s="663"/>
      <c r="Y35" s="663">
        <v>0</v>
      </c>
      <c r="Z35" s="556"/>
      <c r="AA35" s="556"/>
      <c r="AB35" s="881"/>
      <c r="AC35" s="914" t="s">
        <v>205</v>
      </c>
      <c r="AD35" s="915"/>
      <c r="AE35" s="915"/>
      <c r="AF35" s="915"/>
      <c r="AG35" s="915"/>
      <c r="AH35" s="915"/>
      <c r="AI35" s="915"/>
      <c r="AJ35" s="915"/>
      <c r="AK35" s="915"/>
      <c r="AL35" s="915"/>
      <c r="AM35" s="915"/>
      <c r="AN35" s="915"/>
      <c r="AO35" s="915"/>
      <c r="AP35" s="915"/>
      <c r="AQ35" s="915"/>
      <c r="AR35" s="915"/>
      <c r="AS35" s="664"/>
      <c r="AT35" s="869">
        <v>93</v>
      </c>
      <c r="AU35" s="870"/>
      <c r="AV35" s="1024">
        <f>+ROUND('ERI - Renta Liquida'!L519+'ERI - Renta Liquida'!L520+'ERI - Renta Liquida'!L521+'ERI - Renta Liquida'!L522,-3)</f>
        <v>0</v>
      </c>
      <c r="AW35" s="1025"/>
      <c r="AX35" s="1025"/>
      <c r="AY35" s="1025"/>
      <c r="AZ35" s="1025"/>
    </row>
    <row r="36" spans="1:53" ht="30" customHeight="1" thickBot="1">
      <c r="A36" s="485"/>
      <c r="B36" s="853"/>
      <c r="C36" s="854"/>
      <c r="D36" s="847" t="s">
        <v>1142</v>
      </c>
      <c r="E36" s="848"/>
      <c r="F36" s="848"/>
      <c r="G36" s="848"/>
      <c r="H36" s="848"/>
      <c r="I36" s="848"/>
      <c r="J36" s="848"/>
      <c r="K36" s="848"/>
      <c r="L36" s="848"/>
      <c r="M36" s="848"/>
      <c r="N36" s="848"/>
      <c r="O36" s="848"/>
      <c r="P36" s="848"/>
      <c r="Q36" s="848"/>
      <c r="R36" s="848"/>
      <c r="S36" s="848"/>
      <c r="T36" s="848"/>
      <c r="U36" s="849"/>
      <c r="V36" s="724">
        <v>54</v>
      </c>
      <c r="W36" s="850">
        <v>0</v>
      </c>
      <c r="X36" s="850"/>
      <c r="Y36" s="850"/>
      <c r="Z36" s="661"/>
      <c r="AA36" s="556"/>
      <c r="AB36" s="881"/>
      <c r="AC36" s="916" t="s">
        <v>1186</v>
      </c>
      <c r="AD36" s="917"/>
      <c r="AE36" s="917"/>
      <c r="AF36" s="917"/>
      <c r="AG36" s="917"/>
      <c r="AH36" s="917"/>
      <c r="AI36" s="917"/>
      <c r="AJ36" s="917"/>
      <c r="AK36" s="917"/>
      <c r="AL36" s="917"/>
      <c r="AM36" s="917"/>
      <c r="AN36" s="917"/>
      <c r="AO36" s="917"/>
      <c r="AP36" s="917"/>
      <c r="AQ36" s="917"/>
      <c r="AR36" s="917"/>
      <c r="AS36" s="1745"/>
      <c r="AT36" s="1746">
        <v>94</v>
      </c>
      <c r="AU36" s="1747"/>
      <c r="AV36" s="1748">
        <f ca="1">+AV33+AV34-AV35</f>
        <v>0</v>
      </c>
      <c r="AW36" s="1749"/>
      <c r="AX36" s="1749"/>
      <c r="AY36" s="1749"/>
      <c r="AZ36" s="1749"/>
      <c r="BA36" t="s">
        <v>1192</v>
      </c>
    </row>
    <row r="37" spans="1:53" ht="40.5" customHeight="1" thickBot="1">
      <c r="A37" s="485"/>
      <c r="B37" s="853"/>
      <c r="C37" s="854"/>
      <c r="D37" s="877" t="s">
        <v>1143</v>
      </c>
      <c r="E37" s="878"/>
      <c r="F37" s="878"/>
      <c r="G37" s="878"/>
      <c r="H37" s="878"/>
      <c r="I37" s="878"/>
      <c r="J37" s="878"/>
      <c r="K37" s="878"/>
      <c r="L37" s="878"/>
      <c r="M37" s="878"/>
      <c r="N37" s="878"/>
      <c r="O37" s="878"/>
      <c r="P37" s="878"/>
      <c r="Q37" s="878"/>
      <c r="R37" s="878"/>
      <c r="S37" s="878"/>
      <c r="T37" s="878"/>
      <c r="U37" s="879"/>
      <c r="V37" s="542">
        <v>55</v>
      </c>
      <c r="W37" s="663"/>
      <c r="X37" s="663"/>
      <c r="Y37" s="663">
        <v>0</v>
      </c>
      <c r="Z37" s="807"/>
      <c r="AA37" s="556"/>
      <c r="AB37" s="881"/>
      <c r="AC37" s="914" t="s">
        <v>1187</v>
      </c>
      <c r="AD37" s="915"/>
      <c r="AE37" s="915"/>
      <c r="AF37" s="915"/>
      <c r="AG37" s="915"/>
      <c r="AH37" s="915"/>
      <c r="AI37" s="915"/>
      <c r="AJ37" s="915"/>
      <c r="AK37" s="915"/>
      <c r="AL37" s="915"/>
      <c r="AM37" s="915"/>
      <c r="AN37" s="915"/>
      <c r="AO37" s="915"/>
      <c r="AP37" s="915"/>
      <c r="AQ37" s="915"/>
      <c r="AR37" s="915"/>
      <c r="AS37" s="664"/>
      <c r="AT37" s="869">
        <v>95</v>
      </c>
      <c r="AU37" s="870"/>
      <c r="AV37" s="1024">
        <v>0</v>
      </c>
      <c r="AW37" s="1025"/>
      <c r="AX37" s="1025"/>
      <c r="AY37" s="1025"/>
      <c r="AZ37" s="1025"/>
    </row>
    <row r="38" spans="1:53" ht="40.5" customHeight="1" thickBot="1">
      <c r="A38" s="485"/>
      <c r="B38" s="853"/>
      <c r="C38" s="854"/>
      <c r="D38" s="847" t="s">
        <v>1144</v>
      </c>
      <c r="E38" s="848"/>
      <c r="F38" s="848"/>
      <c r="G38" s="848"/>
      <c r="H38" s="848"/>
      <c r="I38" s="848"/>
      <c r="J38" s="848"/>
      <c r="K38" s="848"/>
      <c r="L38" s="848"/>
      <c r="M38" s="848"/>
      <c r="N38" s="848"/>
      <c r="O38" s="848"/>
      <c r="P38" s="848"/>
      <c r="Q38" s="848"/>
      <c r="R38" s="848"/>
      <c r="S38" s="848"/>
      <c r="T38" s="848"/>
      <c r="U38" s="849"/>
      <c r="V38" s="724">
        <v>56</v>
      </c>
      <c r="W38" s="850">
        <f ca="1">+ROUND('ERI - Renta Liquida'!L57,-3)</f>
        <v>0</v>
      </c>
      <c r="X38" s="850"/>
      <c r="Y38" s="850"/>
      <c r="Z38" s="807"/>
      <c r="AA38" s="556"/>
      <c r="AB38" s="881"/>
      <c r="AC38" s="916" t="s">
        <v>1188</v>
      </c>
      <c r="AD38" s="917"/>
      <c r="AE38" s="917"/>
      <c r="AF38" s="917"/>
      <c r="AG38" s="917"/>
      <c r="AH38" s="917"/>
      <c r="AI38" s="917"/>
      <c r="AJ38" s="917"/>
      <c r="AK38" s="917"/>
      <c r="AL38" s="917"/>
      <c r="AM38" s="917"/>
      <c r="AN38" s="917"/>
      <c r="AO38" s="917"/>
      <c r="AP38" s="917"/>
      <c r="AQ38" s="917"/>
      <c r="AR38" s="917"/>
      <c r="AS38" s="1745"/>
      <c r="AT38" s="1746">
        <v>96</v>
      </c>
      <c r="AU38" s="1747"/>
      <c r="AV38" s="1748">
        <f ca="1">+AV36+AV37</f>
        <v>0</v>
      </c>
      <c r="AW38" s="1749"/>
      <c r="AX38" s="1749"/>
      <c r="AY38" s="1749"/>
      <c r="AZ38" s="1749"/>
    </row>
    <row r="39" spans="1:53" ht="27.2" customHeight="1">
      <c r="A39" s="485"/>
      <c r="B39" s="853"/>
      <c r="C39" s="854"/>
      <c r="D39" s="857" t="s">
        <v>34</v>
      </c>
      <c r="E39" s="858"/>
      <c r="F39" s="858"/>
      <c r="G39" s="858"/>
      <c r="H39" s="858"/>
      <c r="I39" s="858"/>
      <c r="J39" s="858"/>
      <c r="K39" s="858"/>
      <c r="L39" s="858"/>
      <c r="M39" s="858"/>
      <c r="N39" s="858"/>
      <c r="O39" s="858"/>
      <c r="P39" s="858"/>
      <c r="Q39" s="858"/>
      <c r="R39" s="858"/>
      <c r="S39" s="858"/>
      <c r="T39" s="858"/>
      <c r="U39" s="859"/>
      <c r="V39" s="808">
        <v>57</v>
      </c>
      <c r="W39" s="864">
        <f ca="1">+'Resumen ESF-ERI'!H49+'Resumen ESF-ERI'!H50+'Resumen ESF-ERI'!H51+'Resumen ESF-ERI'!H52+'Resumen ESF-ERI'!H53+'Resumen ESF-ERI'!H54+'Resumen ESF-ERI'!H55+'Resumen ESF-ERI'!H56+'Resumen ESF-ERI'!H57</f>
        <v>0</v>
      </c>
      <c r="X39" s="864"/>
      <c r="Y39" s="864"/>
      <c r="Z39" s="556"/>
      <c r="AA39" s="556"/>
      <c r="AB39" s="881"/>
      <c r="AC39" s="914" t="s">
        <v>1189</v>
      </c>
      <c r="AD39" s="915"/>
      <c r="AE39" s="915"/>
      <c r="AF39" s="915"/>
      <c r="AG39" s="915"/>
      <c r="AH39" s="915"/>
      <c r="AI39" s="915"/>
      <c r="AJ39" s="915"/>
      <c r="AK39" s="915"/>
      <c r="AL39" s="915"/>
      <c r="AM39" s="915"/>
      <c r="AN39" s="915"/>
      <c r="AO39" s="915"/>
      <c r="AP39" s="915"/>
      <c r="AQ39" s="915"/>
      <c r="AR39" s="915"/>
      <c r="AS39" s="664"/>
      <c r="AT39" s="869">
        <v>97</v>
      </c>
      <c r="AU39" s="870"/>
      <c r="AV39" s="1024">
        <f ca="1">+AV25*10%</f>
        <v>0</v>
      </c>
      <c r="AW39" s="1025"/>
      <c r="AX39" s="1025"/>
      <c r="AY39" s="1025"/>
      <c r="AZ39" s="1025"/>
    </row>
    <row r="40" spans="1:53" ht="29.25" customHeight="1" thickBot="1">
      <c r="A40" s="485"/>
      <c r="B40" s="853"/>
      <c r="C40" s="854"/>
      <c r="D40" s="847" t="s">
        <v>1164</v>
      </c>
      <c r="E40" s="848"/>
      <c r="F40" s="848"/>
      <c r="G40" s="848"/>
      <c r="H40" s="848"/>
      <c r="I40" s="848"/>
      <c r="J40" s="848"/>
      <c r="K40" s="848"/>
      <c r="L40" s="848"/>
      <c r="M40" s="848"/>
      <c r="N40" s="848"/>
      <c r="O40" s="848"/>
      <c r="P40" s="848"/>
      <c r="Q40" s="848"/>
      <c r="R40" s="848"/>
      <c r="S40" s="848"/>
      <c r="T40" s="848"/>
      <c r="U40" s="849"/>
      <c r="V40" s="724">
        <v>58</v>
      </c>
      <c r="W40" s="850">
        <f ca="1">+W29+W30+W31+W32+W33+W39</f>
        <v>0</v>
      </c>
      <c r="X40" s="850"/>
      <c r="Y40" s="850"/>
      <c r="Z40" s="554"/>
      <c r="AA40" s="554"/>
      <c r="AB40" s="881"/>
      <c r="AC40" s="916" t="s">
        <v>1190</v>
      </c>
      <c r="AD40" s="917"/>
      <c r="AE40" s="917"/>
      <c r="AF40" s="917"/>
      <c r="AG40" s="917"/>
      <c r="AH40" s="917"/>
      <c r="AI40" s="917"/>
      <c r="AJ40" s="917"/>
      <c r="AK40" s="917"/>
      <c r="AL40" s="917"/>
      <c r="AM40" s="917"/>
      <c r="AN40" s="917"/>
      <c r="AO40" s="917"/>
      <c r="AP40" s="917"/>
      <c r="AQ40" s="917"/>
      <c r="AR40" s="917"/>
      <c r="AS40" s="1745"/>
      <c r="AT40" s="1746">
        <v>98</v>
      </c>
      <c r="AU40" s="1747"/>
      <c r="AV40" s="1748">
        <v>0</v>
      </c>
      <c r="AW40" s="1749"/>
      <c r="AX40" s="1749"/>
      <c r="AY40" s="1749"/>
      <c r="AZ40" s="1749"/>
    </row>
    <row r="41" spans="1:53" ht="24" customHeight="1" thickBot="1">
      <c r="B41" s="853"/>
      <c r="C41" s="854"/>
      <c r="D41" s="857" t="s">
        <v>895</v>
      </c>
      <c r="E41" s="858"/>
      <c r="F41" s="858"/>
      <c r="G41" s="858"/>
      <c r="H41" s="858"/>
      <c r="I41" s="858"/>
      <c r="J41" s="858"/>
      <c r="K41" s="858"/>
      <c r="L41" s="858"/>
      <c r="M41" s="858"/>
      <c r="N41" s="858"/>
      <c r="O41" s="858"/>
      <c r="P41" s="858"/>
      <c r="Q41" s="858"/>
      <c r="R41" s="858"/>
      <c r="S41" s="858"/>
      <c r="T41" s="858"/>
      <c r="U41" s="859"/>
      <c r="V41" s="808">
        <v>59</v>
      </c>
      <c r="W41" s="864">
        <f ca="1">+ROUND('Resumen ESF-ERI'!H46,-3)</f>
        <v>0</v>
      </c>
      <c r="X41" s="864"/>
      <c r="Y41" s="864"/>
      <c r="Z41" s="555"/>
      <c r="AA41" s="555"/>
      <c r="AB41" s="881"/>
      <c r="AC41" s="1756" t="s">
        <v>1191</v>
      </c>
      <c r="AD41" s="1757"/>
      <c r="AE41" s="1757"/>
      <c r="AF41" s="1757"/>
      <c r="AG41" s="1757"/>
      <c r="AH41" s="1757"/>
      <c r="AI41" s="1757"/>
      <c r="AJ41" s="1757"/>
      <c r="AK41" s="1757"/>
      <c r="AL41" s="1757"/>
      <c r="AM41" s="1757"/>
      <c r="AN41" s="1757"/>
      <c r="AO41" s="1757"/>
      <c r="AP41" s="1757"/>
      <c r="AQ41" s="1757"/>
      <c r="AR41" s="1757"/>
      <c r="AS41" s="1758"/>
      <c r="AT41" s="1759">
        <v>99</v>
      </c>
      <c r="AU41" s="1760"/>
      <c r="AV41" s="1761">
        <f ca="1">+AV38+AV39-AV40</f>
        <v>0</v>
      </c>
      <c r="AW41" s="1762"/>
      <c r="AX41" s="1762"/>
      <c r="AY41" s="1762"/>
      <c r="AZ41" s="1762"/>
    </row>
    <row r="42" spans="1:53" ht="26.25" customHeight="1">
      <c r="B42" s="853"/>
      <c r="C42" s="854"/>
      <c r="D42" s="847" t="s">
        <v>214</v>
      </c>
      <c r="E42" s="848"/>
      <c r="F42" s="848"/>
      <c r="G42" s="848"/>
      <c r="H42" s="848"/>
      <c r="I42" s="848"/>
      <c r="J42" s="848"/>
      <c r="K42" s="848"/>
      <c r="L42" s="848"/>
      <c r="M42" s="848"/>
      <c r="N42" s="848"/>
      <c r="O42" s="848"/>
      <c r="P42" s="848"/>
      <c r="Q42" s="848"/>
      <c r="R42" s="848"/>
      <c r="S42" s="848"/>
      <c r="T42" s="848"/>
      <c r="U42" s="849"/>
      <c r="V42" s="724">
        <v>60</v>
      </c>
      <c r="W42" s="850">
        <f>+ROUND('ERI - Renta Liquida'!L122,-3)</f>
        <v>0</v>
      </c>
      <c r="X42" s="850"/>
      <c r="Y42" s="850"/>
      <c r="Z42" s="488"/>
      <c r="AA42" s="488"/>
      <c r="AB42" s="1741"/>
      <c r="AC42" s="1763"/>
      <c r="AD42" s="1764"/>
      <c r="AE42" s="1764"/>
      <c r="AF42" s="1764"/>
      <c r="AG42" s="1764"/>
      <c r="AH42" s="1764"/>
      <c r="AI42" s="1764"/>
      <c r="AJ42" s="1764"/>
      <c r="AK42" s="1764"/>
      <c r="AL42" s="1764"/>
      <c r="AM42" s="1764"/>
      <c r="AN42" s="1764"/>
      <c r="AO42" s="1764"/>
      <c r="AP42" s="1764"/>
      <c r="AQ42" s="1764"/>
      <c r="AR42" s="1764"/>
      <c r="AS42" s="1765"/>
      <c r="AT42" s="1766"/>
      <c r="AU42" s="1766"/>
      <c r="AV42" s="1767"/>
      <c r="AW42" s="1767"/>
      <c r="AX42" s="1767"/>
      <c r="AY42" s="1767"/>
      <c r="AZ42" s="1767"/>
    </row>
    <row r="43" spans="1:53" ht="24.75" customHeight="1" thickBot="1">
      <c r="B43" s="865"/>
      <c r="C43" s="866"/>
      <c r="D43" s="860" t="s">
        <v>1165</v>
      </c>
      <c r="E43" s="861"/>
      <c r="F43" s="861"/>
      <c r="G43" s="861"/>
      <c r="H43" s="861"/>
      <c r="I43" s="861"/>
      <c r="J43" s="861"/>
      <c r="K43" s="861"/>
      <c r="L43" s="861"/>
      <c r="M43" s="861"/>
      <c r="N43" s="861"/>
      <c r="O43" s="861"/>
      <c r="P43" s="861"/>
      <c r="Q43" s="861"/>
      <c r="R43" s="861"/>
      <c r="S43" s="861"/>
      <c r="T43" s="861"/>
      <c r="U43" s="862"/>
      <c r="V43" s="809">
        <v>61</v>
      </c>
      <c r="W43" s="910">
        <f ca="1">+W40-W41-W42</f>
        <v>0</v>
      </c>
      <c r="X43" s="910"/>
      <c r="Y43" s="910"/>
      <c r="Z43" s="489"/>
      <c r="AA43" s="489"/>
      <c r="AB43" s="1741"/>
      <c r="AC43" s="1763"/>
      <c r="AD43" s="1764"/>
      <c r="AE43" s="1764"/>
      <c r="AF43" s="1764"/>
      <c r="AG43" s="1764"/>
      <c r="AH43" s="1764"/>
      <c r="AI43" s="1764"/>
      <c r="AJ43" s="1764"/>
      <c r="AK43" s="1764"/>
      <c r="AL43" s="1764"/>
      <c r="AM43" s="1764"/>
      <c r="AN43" s="1764"/>
      <c r="AO43" s="1764"/>
      <c r="AP43" s="1764"/>
      <c r="AQ43" s="1764"/>
      <c r="AR43" s="1764"/>
      <c r="AS43" s="1765"/>
      <c r="AT43" s="1766"/>
      <c r="AU43" s="1766"/>
      <c r="AV43" s="1767"/>
      <c r="AW43" s="1767"/>
      <c r="AX43" s="1767"/>
      <c r="AY43" s="1767"/>
      <c r="AZ43" s="1767"/>
    </row>
    <row r="44" spans="1:53" ht="25.15" customHeight="1" thickBot="1">
      <c r="B44" s="851" t="s">
        <v>333</v>
      </c>
      <c r="C44" s="852"/>
      <c r="D44" s="847" t="s">
        <v>207</v>
      </c>
      <c r="E44" s="848"/>
      <c r="F44" s="848"/>
      <c r="G44" s="848"/>
      <c r="H44" s="848"/>
      <c r="I44" s="848"/>
      <c r="J44" s="848"/>
      <c r="K44" s="848"/>
      <c r="L44" s="848"/>
      <c r="M44" s="848"/>
      <c r="N44" s="848"/>
      <c r="O44" s="848"/>
      <c r="P44" s="848"/>
      <c r="Q44" s="848"/>
      <c r="R44" s="848"/>
      <c r="S44" s="848"/>
      <c r="T44" s="848"/>
      <c r="U44" s="849"/>
      <c r="V44" s="724">
        <v>62</v>
      </c>
      <c r="W44" s="850">
        <f ca="1">+ROUND('Resumen ESF-ERI'!H66,-3)</f>
        <v>0</v>
      </c>
      <c r="X44" s="850"/>
      <c r="Y44" s="850"/>
      <c r="Z44" s="490"/>
      <c r="AA44" s="490"/>
      <c r="AB44" s="1741"/>
      <c r="AC44" s="1768"/>
      <c r="AD44" s="1768"/>
      <c r="AE44" s="1768"/>
      <c r="AF44" s="1768"/>
      <c r="AG44" s="1768"/>
      <c r="AH44" s="1768"/>
      <c r="AI44" s="1768"/>
      <c r="AJ44" s="1768"/>
      <c r="AK44" s="1768"/>
      <c r="AL44" s="1768"/>
      <c r="AM44" s="1768"/>
      <c r="AN44" s="1768"/>
      <c r="AO44" s="1768"/>
      <c r="AP44" s="1768"/>
      <c r="AQ44" s="1768"/>
      <c r="AR44" s="1768"/>
      <c r="AS44" s="1769"/>
      <c r="AT44" s="1770"/>
      <c r="AU44" s="1770"/>
      <c r="AV44" s="1767"/>
      <c r="AW44" s="1767"/>
      <c r="AX44" s="1767"/>
      <c r="AY44" s="1767"/>
      <c r="AZ44" s="1767"/>
    </row>
    <row r="45" spans="1:53" ht="24" customHeight="1">
      <c r="B45" s="853"/>
      <c r="C45" s="854"/>
      <c r="D45" s="857" t="s">
        <v>896</v>
      </c>
      <c r="E45" s="858"/>
      <c r="F45" s="858"/>
      <c r="G45" s="858"/>
      <c r="H45" s="858"/>
      <c r="I45" s="858"/>
      <c r="J45" s="858"/>
      <c r="K45" s="858"/>
      <c r="L45" s="858"/>
      <c r="M45" s="858"/>
      <c r="N45" s="858"/>
      <c r="O45" s="858"/>
      <c r="P45" s="858"/>
      <c r="Q45" s="858"/>
      <c r="R45" s="858"/>
      <c r="S45" s="858"/>
      <c r="T45" s="858"/>
      <c r="U45" s="859"/>
      <c r="V45" s="808">
        <v>63</v>
      </c>
      <c r="W45" s="864">
        <f ca="1">+ROUND('Resumen ESF-ERI'!H72,-3)</f>
        <v>0</v>
      </c>
      <c r="X45" s="864"/>
      <c r="Y45" s="864"/>
      <c r="Z45" s="488"/>
      <c r="AA45" s="488"/>
      <c r="AB45" s="1741"/>
      <c r="AC45" s="1771"/>
      <c r="AD45" s="1772"/>
      <c r="AE45" s="1772"/>
      <c r="AF45" s="1772"/>
      <c r="AG45" s="1772"/>
      <c r="AH45" s="1772"/>
      <c r="AI45" s="1772"/>
      <c r="AJ45" s="1772"/>
      <c r="AK45" s="1772"/>
      <c r="AL45" s="1772"/>
      <c r="AM45" s="1772"/>
      <c r="AN45" s="1772"/>
      <c r="AO45" s="1772"/>
      <c r="AP45" s="1772"/>
      <c r="AQ45" s="1772"/>
      <c r="AR45" s="1772"/>
      <c r="AS45" s="1765"/>
      <c r="AT45" s="1770"/>
      <c r="AU45" s="1770"/>
      <c r="AV45" s="1767"/>
      <c r="AW45" s="1767"/>
      <c r="AX45" s="1767"/>
      <c r="AY45" s="1767"/>
      <c r="AZ45" s="1767"/>
    </row>
    <row r="46" spans="1:53" ht="25.5" customHeight="1" thickBot="1">
      <c r="B46" s="853"/>
      <c r="C46" s="854"/>
      <c r="D46" s="847" t="s">
        <v>137</v>
      </c>
      <c r="E46" s="848"/>
      <c r="F46" s="848"/>
      <c r="G46" s="848"/>
      <c r="H46" s="848"/>
      <c r="I46" s="848"/>
      <c r="J46" s="848"/>
      <c r="K46" s="848"/>
      <c r="L46" s="848"/>
      <c r="M46" s="848"/>
      <c r="N46" s="848"/>
      <c r="O46" s="848"/>
      <c r="P46" s="848"/>
      <c r="Q46" s="848"/>
      <c r="R46" s="848"/>
      <c r="S46" s="848"/>
      <c r="T46" s="848"/>
      <c r="U46" s="849"/>
      <c r="V46" s="724">
        <v>64</v>
      </c>
      <c r="W46" s="850">
        <f ca="1">+ROUND('Resumen ESF-ERI'!H77,-3)</f>
        <v>0</v>
      </c>
      <c r="X46" s="850"/>
      <c r="Y46" s="850"/>
      <c r="Z46" s="489"/>
      <c r="AA46" s="489"/>
      <c r="AB46" s="1741"/>
      <c r="AC46" s="1771"/>
      <c r="AD46" s="1772"/>
      <c r="AE46" s="1772"/>
      <c r="AF46" s="1772"/>
      <c r="AG46" s="1772"/>
      <c r="AH46" s="1772"/>
      <c r="AI46" s="1772"/>
      <c r="AJ46" s="1772"/>
      <c r="AK46" s="1772"/>
      <c r="AL46" s="1772"/>
      <c r="AM46" s="1772"/>
      <c r="AN46" s="1772"/>
      <c r="AO46" s="1772"/>
      <c r="AP46" s="1772"/>
      <c r="AQ46" s="1772"/>
      <c r="AR46" s="1772"/>
      <c r="AS46" s="1765"/>
      <c r="AT46" s="1770"/>
      <c r="AU46" s="1770"/>
      <c r="AV46" s="1767"/>
      <c r="AW46" s="1767"/>
      <c r="AX46" s="1767"/>
      <c r="AY46" s="1767"/>
      <c r="AZ46" s="1767"/>
    </row>
    <row r="47" spans="1:53" ht="30" customHeight="1" thickBot="1">
      <c r="B47" s="853"/>
      <c r="C47" s="854"/>
      <c r="D47" s="857" t="s">
        <v>897</v>
      </c>
      <c r="E47" s="858"/>
      <c r="F47" s="858"/>
      <c r="G47" s="858"/>
      <c r="H47" s="858"/>
      <c r="I47" s="858"/>
      <c r="J47" s="858"/>
      <c r="K47" s="858"/>
      <c r="L47" s="858"/>
      <c r="M47" s="858"/>
      <c r="N47" s="858"/>
      <c r="O47" s="858"/>
      <c r="P47" s="858"/>
      <c r="Q47" s="858"/>
      <c r="R47" s="858"/>
      <c r="S47" s="858"/>
      <c r="T47" s="858"/>
      <c r="U47" s="859"/>
      <c r="V47" s="808">
        <v>65</v>
      </c>
      <c r="W47" s="864">
        <f ca="1">+ROUND('Resumen ESF-ERI'!H78,3)</f>
        <v>0</v>
      </c>
      <c r="X47" s="864"/>
      <c r="Y47" s="864"/>
      <c r="Z47" s="490"/>
      <c r="AA47" s="490"/>
      <c r="AB47" s="1741"/>
      <c r="AC47" s="1771"/>
      <c r="AD47" s="1773"/>
      <c r="AE47" s="1772"/>
      <c r="AF47" s="1772"/>
      <c r="AG47" s="1772"/>
      <c r="AH47" s="1772"/>
      <c r="AI47" s="1772"/>
      <c r="AJ47" s="1772"/>
      <c r="AK47" s="1772"/>
      <c r="AL47" s="1772"/>
      <c r="AM47" s="1772"/>
      <c r="AN47" s="1772"/>
      <c r="AO47" s="1772"/>
      <c r="AP47" s="1772"/>
      <c r="AQ47" s="1772"/>
      <c r="AR47" s="1772"/>
      <c r="AS47" s="1774"/>
      <c r="AT47" s="1770"/>
      <c r="AU47" s="1770"/>
      <c r="AV47" s="1767"/>
      <c r="AW47" s="1767"/>
      <c r="AX47" s="1767"/>
      <c r="AY47" s="1767"/>
      <c r="AZ47" s="1767"/>
    </row>
    <row r="48" spans="1:53" ht="27" customHeight="1" thickBot="1">
      <c r="B48" s="853"/>
      <c r="C48" s="854"/>
      <c r="D48" s="847" t="s">
        <v>898</v>
      </c>
      <c r="E48" s="848"/>
      <c r="F48" s="848"/>
      <c r="G48" s="848"/>
      <c r="H48" s="848"/>
      <c r="I48" s="848"/>
      <c r="J48" s="848"/>
      <c r="K48" s="848"/>
      <c r="L48" s="848"/>
      <c r="M48" s="848"/>
      <c r="N48" s="848"/>
      <c r="O48" s="848"/>
      <c r="P48" s="848"/>
      <c r="Q48" s="848"/>
      <c r="R48" s="848"/>
      <c r="S48" s="848"/>
      <c r="T48" s="848"/>
      <c r="U48" s="849"/>
      <c r="V48" s="724">
        <v>66</v>
      </c>
      <c r="W48" s="850">
        <f ca="1">+ROUND(('Resumen ESF-ERI'!H79+'Resumen ESF-ERI'!H80+'Resumen ESF-ERI'!H81+'Resumen ESF-ERI'!H82+'Resumen ESF-ERI'!H83+'Resumen ESF-ERI'!H84),-3)</f>
        <v>0</v>
      </c>
      <c r="X48" s="850"/>
      <c r="Y48" s="850"/>
      <c r="Z48" s="491"/>
      <c r="AA48" s="491"/>
      <c r="AB48" s="1741"/>
      <c r="AC48" s="1764"/>
      <c r="AD48" s="1764"/>
      <c r="AE48" s="1764"/>
      <c r="AF48" s="1764"/>
      <c r="AG48" s="1764"/>
      <c r="AH48" s="1764"/>
      <c r="AI48" s="1764"/>
      <c r="AJ48" s="1764"/>
      <c r="AK48" s="1764"/>
      <c r="AL48" s="1764"/>
      <c r="AM48" s="1764"/>
      <c r="AN48" s="1764"/>
      <c r="AO48" s="1764"/>
      <c r="AP48" s="1764"/>
      <c r="AQ48" s="1764"/>
      <c r="AR48" s="1764"/>
      <c r="AS48" s="1769"/>
      <c r="AT48" s="1766"/>
      <c r="AU48" s="1766"/>
      <c r="AV48" s="1767"/>
      <c r="AW48" s="1767"/>
      <c r="AX48" s="1767"/>
      <c r="AY48" s="1767"/>
      <c r="AZ48" s="1767"/>
    </row>
    <row r="49" spans="2:52" ht="30.75" customHeight="1" thickBot="1">
      <c r="B49" s="853"/>
      <c r="C49" s="854"/>
      <c r="D49" s="857" t="s">
        <v>1166</v>
      </c>
      <c r="E49" s="858"/>
      <c r="F49" s="858"/>
      <c r="G49" s="858"/>
      <c r="H49" s="858"/>
      <c r="I49" s="858"/>
      <c r="J49" s="858"/>
      <c r="K49" s="858"/>
      <c r="L49" s="858"/>
      <c r="M49" s="858"/>
      <c r="N49" s="858"/>
      <c r="O49" s="858"/>
      <c r="P49" s="858"/>
      <c r="Q49" s="858"/>
      <c r="R49" s="858"/>
      <c r="S49" s="858"/>
      <c r="T49" s="858"/>
      <c r="U49" s="859"/>
      <c r="V49" s="808">
        <v>67</v>
      </c>
      <c r="W49" s="864">
        <f ca="1">+W44+W45+W46+W47+W48</f>
        <v>0</v>
      </c>
      <c r="X49" s="864"/>
      <c r="Y49" s="864"/>
      <c r="Z49" s="491"/>
      <c r="AA49" s="491"/>
      <c r="AB49" s="1741"/>
      <c r="AC49" s="1771"/>
      <c r="AD49" s="1772"/>
      <c r="AE49" s="1772"/>
      <c r="AF49" s="1772"/>
      <c r="AG49" s="1772"/>
      <c r="AH49" s="1772"/>
      <c r="AI49" s="1772"/>
      <c r="AJ49" s="1772"/>
      <c r="AK49" s="1772"/>
      <c r="AL49" s="1772"/>
      <c r="AM49" s="1772"/>
      <c r="AN49" s="1772"/>
      <c r="AO49" s="1772"/>
      <c r="AP49" s="1772"/>
      <c r="AQ49" s="1772"/>
      <c r="AR49" s="1772"/>
      <c r="AS49" s="1775"/>
      <c r="AT49" s="1770"/>
      <c r="AU49" s="1770"/>
      <c r="AV49" s="1776"/>
      <c r="AW49" s="1776"/>
      <c r="AX49" s="1776"/>
      <c r="AY49" s="1776"/>
      <c r="AZ49" s="1776"/>
    </row>
    <row r="50" spans="2:52" ht="27.75" customHeight="1" thickBot="1">
      <c r="B50" s="851" t="s">
        <v>899</v>
      </c>
      <c r="C50" s="852"/>
      <c r="D50" s="847" t="s">
        <v>900</v>
      </c>
      <c r="E50" s="848"/>
      <c r="F50" s="848"/>
      <c r="G50" s="848"/>
      <c r="H50" s="848"/>
      <c r="I50" s="848"/>
      <c r="J50" s="848"/>
      <c r="K50" s="848"/>
      <c r="L50" s="848"/>
      <c r="M50" s="848"/>
      <c r="N50" s="848"/>
      <c r="O50" s="848"/>
      <c r="P50" s="848"/>
      <c r="Q50" s="848"/>
      <c r="R50" s="848"/>
      <c r="S50" s="848"/>
      <c r="T50" s="848"/>
      <c r="U50" s="849"/>
      <c r="V50" s="724">
        <v>68</v>
      </c>
      <c r="W50" s="850">
        <f>+ROUND('ERI - Renta Liquida'!L463,-3)</f>
        <v>0</v>
      </c>
      <c r="X50" s="850"/>
      <c r="Y50" s="850"/>
      <c r="Z50" s="491"/>
      <c r="AA50" s="491"/>
      <c r="AB50" s="1741"/>
      <c r="AC50" s="1771"/>
      <c r="AD50" s="1772"/>
      <c r="AE50" s="1772"/>
      <c r="AF50" s="1772"/>
      <c r="AG50" s="1772"/>
      <c r="AH50" s="1772"/>
      <c r="AI50" s="1772"/>
      <c r="AJ50" s="1772"/>
      <c r="AK50" s="1772"/>
      <c r="AL50" s="1772"/>
      <c r="AM50" s="1772"/>
      <c r="AN50" s="1772"/>
      <c r="AO50" s="1772"/>
      <c r="AP50" s="1772"/>
      <c r="AQ50" s="1772"/>
      <c r="AR50" s="1772"/>
      <c r="AS50" s="1766"/>
      <c r="AT50" s="1766"/>
      <c r="AU50" s="1766"/>
      <c r="AV50" s="1767"/>
      <c r="AW50" s="1767"/>
      <c r="AX50" s="1767"/>
      <c r="AY50" s="1767"/>
      <c r="AZ50" s="1767"/>
    </row>
    <row r="51" spans="2:52" ht="25.5" customHeight="1" thickBot="1">
      <c r="B51" s="853"/>
      <c r="C51" s="854"/>
      <c r="D51" s="857" t="s">
        <v>901</v>
      </c>
      <c r="E51" s="858"/>
      <c r="F51" s="858"/>
      <c r="G51" s="858"/>
      <c r="H51" s="858"/>
      <c r="I51" s="858"/>
      <c r="J51" s="858"/>
      <c r="K51" s="858"/>
      <c r="L51" s="858"/>
      <c r="M51" s="858"/>
      <c r="N51" s="858"/>
      <c r="O51" s="858"/>
      <c r="P51" s="858"/>
      <c r="Q51" s="858"/>
      <c r="R51" s="858"/>
      <c r="S51" s="858"/>
      <c r="T51" s="858"/>
      <c r="U51" s="859"/>
      <c r="V51" s="808">
        <v>69</v>
      </c>
      <c r="W51" s="864">
        <f>+ROUND('ERI - Renta Liquida'!L463,-3)</f>
        <v>0</v>
      </c>
      <c r="X51" s="864"/>
      <c r="Y51" s="864"/>
      <c r="Z51" s="868"/>
      <c r="AA51" s="868"/>
      <c r="AB51" s="1741"/>
      <c r="AC51" s="1771"/>
      <c r="AD51" s="1777"/>
      <c r="AE51" s="1777"/>
      <c r="AF51" s="1777"/>
      <c r="AG51" s="1777"/>
      <c r="AH51" s="1777"/>
      <c r="AI51" s="1777"/>
      <c r="AJ51" s="1777"/>
      <c r="AK51" s="1777"/>
      <c r="AL51" s="1777"/>
      <c r="AM51" s="1777"/>
      <c r="AN51" s="1777"/>
      <c r="AO51" s="1777"/>
      <c r="AP51" s="1777"/>
      <c r="AQ51" s="1777"/>
      <c r="AR51" s="1777"/>
      <c r="AS51" s="1766"/>
      <c r="AT51" s="1766"/>
      <c r="AU51" s="1766"/>
      <c r="AV51" s="1767"/>
      <c r="AW51" s="1767"/>
      <c r="AX51" s="1767"/>
      <c r="AY51" s="1767"/>
      <c r="AZ51" s="1767"/>
    </row>
    <row r="52" spans="2:52" ht="29.45" customHeight="1">
      <c r="B52" s="851" t="s">
        <v>902</v>
      </c>
      <c r="C52" s="852"/>
      <c r="D52" s="847" t="s">
        <v>1089</v>
      </c>
      <c r="E52" s="848"/>
      <c r="F52" s="848"/>
      <c r="G52" s="848"/>
      <c r="H52" s="848"/>
      <c r="I52" s="848"/>
      <c r="J52" s="848"/>
      <c r="K52" s="848"/>
      <c r="L52" s="848"/>
      <c r="M52" s="848"/>
      <c r="N52" s="848"/>
      <c r="O52" s="848"/>
      <c r="P52" s="848"/>
      <c r="Q52" s="848"/>
      <c r="R52" s="848"/>
      <c r="S52" s="848"/>
      <c r="T52" s="848"/>
      <c r="U52" s="849"/>
      <c r="V52" s="724">
        <v>70</v>
      </c>
      <c r="W52" s="850">
        <f ca="1">+ROUND('ERI - Renta Liquida'!L477,-3)</f>
        <v>0</v>
      </c>
      <c r="X52" s="850"/>
      <c r="Y52" s="850"/>
      <c r="Z52" s="665"/>
      <c r="AA52" s="665"/>
      <c r="AB52" s="1741"/>
      <c r="AC52" s="1778"/>
      <c r="AD52" s="1778"/>
      <c r="AE52" s="1778"/>
      <c r="AF52" s="1778"/>
      <c r="AG52" s="1778"/>
      <c r="AH52" s="1778"/>
      <c r="AI52" s="1778"/>
      <c r="AJ52" s="1778"/>
      <c r="AK52" s="1778"/>
      <c r="AL52" s="1778"/>
      <c r="AM52" s="1778"/>
      <c r="AN52" s="1778"/>
      <c r="AO52" s="1778"/>
      <c r="AP52" s="1778"/>
      <c r="AQ52" s="1778"/>
      <c r="AR52" s="1778"/>
      <c r="AS52" s="1765"/>
      <c r="AT52" s="1766"/>
      <c r="AU52" s="1766"/>
      <c r="AV52" s="1779"/>
      <c r="AW52" s="1779"/>
      <c r="AX52" s="1779"/>
      <c r="AY52" s="1779"/>
      <c r="AZ52" s="1779"/>
    </row>
    <row r="53" spans="2:52" ht="22.5" customHeight="1">
      <c r="B53" s="853"/>
      <c r="C53" s="854"/>
      <c r="D53" s="857" t="s">
        <v>903</v>
      </c>
      <c r="E53" s="858"/>
      <c r="F53" s="858"/>
      <c r="G53" s="858"/>
      <c r="H53" s="858"/>
      <c r="I53" s="858"/>
      <c r="J53" s="858"/>
      <c r="K53" s="858"/>
      <c r="L53" s="858"/>
      <c r="M53" s="858"/>
      <c r="N53" s="858"/>
      <c r="O53" s="858"/>
      <c r="P53" s="858"/>
      <c r="Q53" s="858"/>
      <c r="R53" s="858"/>
      <c r="S53" s="858"/>
      <c r="T53" s="858"/>
      <c r="U53" s="859"/>
      <c r="V53" s="808">
        <v>71</v>
      </c>
      <c r="W53" s="864">
        <f>+ROUND('ERI - Renta Liquida'!L465,-3)</f>
        <v>0</v>
      </c>
      <c r="X53" s="864"/>
      <c r="Y53" s="864"/>
      <c r="Z53" s="492"/>
      <c r="AA53" s="492"/>
      <c r="AB53" s="1741"/>
      <c r="AC53" s="1780"/>
      <c r="AD53" s="1780"/>
      <c r="AE53" s="1780"/>
      <c r="AF53" s="1780"/>
      <c r="AG53" s="1780"/>
      <c r="AH53" s="1780"/>
      <c r="AI53" s="1780"/>
      <c r="AJ53" s="1780"/>
      <c r="AK53" s="1780"/>
      <c r="AL53" s="1780"/>
      <c r="AM53" s="1780"/>
      <c r="AN53" s="1780"/>
      <c r="AO53" s="1780"/>
      <c r="AP53" s="1780"/>
      <c r="AQ53" s="1780"/>
      <c r="AR53" s="1780"/>
      <c r="AS53" s="1781"/>
      <c r="AT53" s="1766"/>
      <c r="AU53" s="1766"/>
      <c r="AV53" s="1776"/>
      <c r="AW53" s="1776"/>
      <c r="AX53" s="1776"/>
      <c r="AY53" s="1776"/>
      <c r="AZ53" s="1776"/>
    </row>
    <row r="54" spans="2:52" ht="31.5" customHeight="1">
      <c r="B54" s="853"/>
      <c r="C54" s="854"/>
      <c r="D54" s="896" t="s">
        <v>1174</v>
      </c>
      <c r="E54" s="897"/>
      <c r="F54" s="897"/>
      <c r="G54" s="897"/>
      <c r="H54" s="897"/>
      <c r="I54" s="897"/>
      <c r="J54" s="897"/>
      <c r="K54" s="897"/>
      <c r="L54" s="897"/>
      <c r="M54" s="897"/>
      <c r="N54" s="897"/>
      <c r="O54" s="897"/>
      <c r="P54" s="897"/>
      <c r="Q54" s="897"/>
      <c r="R54" s="897"/>
      <c r="S54" s="897"/>
      <c r="T54" s="897"/>
      <c r="U54" s="898"/>
      <c r="V54" s="724">
        <v>72</v>
      </c>
      <c r="W54" s="850">
        <f ca="1">+IF((W43+W51+W52+W53-W34-W49-W50-W38)&gt;0, W43+W51+W52+W53-W34-W49-W50-W38,0)</f>
        <v>0</v>
      </c>
      <c r="X54" s="850"/>
      <c r="Y54" s="850"/>
      <c r="Z54" s="492"/>
      <c r="AA54" s="492"/>
      <c r="AB54" s="1741"/>
      <c r="AC54" s="1782"/>
      <c r="AD54" s="1782"/>
      <c r="AE54" s="1782"/>
      <c r="AF54" s="1782"/>
      <c r="AG54" s="1782"/>
      <c r="AH54" s="1782"/>
      <c r="AI54" s="1782"/>
      <c r="AJ54" s="1782"/>
      <c r="AK54" s="1782"/>
      <c r="AL54" s="1782"/>
      <c r="AM54" s="1782"/>
      <c r="AN54" s="1782"/>
      <c r="AO54" s="1782"/>
      <c r="AP54" s="1782"/>
      <c r="AQ54" s="1782"/>
      <c r="AR54" s="1782"/>
      <c r="AS54" s="1781"/>
      <c r="AT54" s="1766"/>
      <c r="AU54" s="1766"/>
      <c r="AV54" s="1767"/>
      <c r="AW54" s="1767"/>
      <c r="AX54" s="1767"/>
      <c r="AY54" s="1767"/>
      <c r="AZ54" s="1767"/>
    </row>
    <row r="55" spans="2:52" ht="32.25" customHeight="1">
      <c r="B55" s="853"/>
      <c r="C55" s="854"/>
      <c r="D55" s="860" t="s">
        <v>1167</v>
      </c>
      <c r="E55" s="861"/>
      <c r="F55" s="861"/>
      <c r="G55" s="861"/>
      <c r="H55" s="861"/>
      <c r="I55" s="861"/>
      <c r="J55" s="861"/>
      <c r="K55" s="861"/>
      <c r="L55" s="861"/>
      <c r="M55" s="861"/>
      <c r="N55" s="861"/>
      <c r="O55" s="861"/>
      <c r="P55" s="861"/>
      <c r="Q55" s="861"/>
      <c r="R55" s="861"/>
      <c r="S55" s="861"/>
      <c r="T55" s="861"/>
      <c r="U55" s="862"/>
      <c r="V55" s="808">
        <v>73</v>
      </c>
      <c r="W55" s="895">
        <f ca="1">+IF((W43+W51+W53-W34-W49-W50)&lt;0, -(W43+W51+W53-W34-W49-W50),0)</f>
        <v>0</v>
      </c>
      <c r="X55" s="895"/>
      <c r="Y55" s="895"/>
      <c r="Z55" s="492"/>
      <c r="AA55" s="492"/>
      <c r="AB55" s="1741"/>
      <c r="AC55" s="1783"/>
      <c r="AD55" s="1783"/>
      <c r="AE55" s="1783"/>
      <c r="AF55" s="1783"/>
      <c r="AG55" s="1783"/>
      <c r="AH55" s="1783"/>
      <c r="AI55" s="1783"/>
      <c r="AJ55" s="1783"/>
      <c r="AK55" s="1783"/>
      <c r="AL55" s="1783"/>
      <c r="AM55" s="1783"/>
      <c r="AN55" s="1783"/>
      <c r="AO55" s="1783"/>
      <c r="AP55" s="1783"/>
      <c r="AQ55" s="1783"/>
      <c r="AR55" s="1783"/>
      <c r="AS55" s="1774"/>
      <c r="AT55" s="1766"/>
      <c r="AU55" s="1766"/>
      <c r="AV55" s="1776"/>
      <c r="AW55" s="1776"/>
      <c r="AX55" s="1776"/>
      <c r="AY55" s="1776"/>
      <c r="AZ55" s="1776"/>
    </row>
    <row r="56" spans="2:52" ht="32.25" customHeight="1">
      <c r="B56" s="853"/>
      <c r="C56" s="854"/>
      <c r="D56" s="847" t="s">
        <v>201</v>
      </c>
      <c r="E56" s="848"/>
      <c r="F56" s="848"/>
      <c r="G56" s="848"/>
      <c r="H56" s="848"/>
      <c r="I56" s="848"/>
      <c r="J56" s="848"/>
      <c r="K56" s="848"/>
      <c r="L56" s="848"/>
      <c r="M56" s="848"/>
      <c r="N56" s="848"/>
      <c r="O56" s="848"/>
      <c r="P56" s="848"/>
      <c r="Q56" s="848"/>
      <c r="R56" s="848"/>
      <c r="S56" s="848"/>
      <c r="T56" s="848"/>
      <c r="U56" s="849"/>
      <c r="V56" s="724">
        <v>74</v>
      </c>
      <c r="W56" s="850">
        <f>+ROUND('ERI - Renta Liquida'!L480,-3)</f>
        <v>0</v>
      </c>
      <c r="X56" s="850"/>
      <c r="Y56" s="850"/>
      <c r="Z56" s="492"/>
      <c r="AA56" s="1785"/>
      <c r="AB56" s="1786"/>
      <c r="AC56" s="1785"/>
      <c r="AD56" s="1785"/>
      <c r="AE56" s="1785"/>
      <c r="AF56" s="1785"/>
      <c r="AG56" s="1785"/>
      <c r="AH56" s="1785"/>
      <c r="AI56" s="1785"/>
      <c r="AJ56" s="1785"/>
      <c r="AK56" s="1785"/>
      <c r="AL56" s="1785"/>
      <c r="AM56" s="1785"/>
      <c r="AN56" s="1785"/>
      <c r="AO56" s="1785"/>
      <c r="AP56" s="1785"/>
      <c r="AQ56" s="1785"/>
      <c r="AR56" s="1785"/>
      <c r="AS56" s="1774"/>
      <c r="AT56" s="1766"/>
      <c r="AU56" s="1766"/>
      <c r="AV56" s="1784"/>
      <c r="AW56" s="1784"/>
      <c r="AX56" s="1784"/>
      <c r="AY56" s="1784"/>
      <c r="AZ56" s="1784"/>
    </row>
    <row r="57" spans="2:52" ht="32.25" customHeight="1">
      <c r="B57" s="855"/>
      <c r="C57" s="856"/>
      <c r="D57" s="860" t="s">
        <v>1168</v>
      </c>
      <c r="E57" s="861"/>
      <c r="F57" s="861"/>
      <c r="G57" s="861"/>
      <c r="H57" s="861"/>
      <c r="I57" s="861"/>
      <c r="J57" s="861"/>
      <c r="K57" s="861"/>
      <c r="L57" s="861"/>
      <c r="M57" s="861"/>
      <c r="N57" s="861"/>
      <c r="O57" s="861"/>
      <c r="P57" s="861"/>
      <c r="Q57" s="861"/>
      <c r="R57" s="861"/>
      <c r="S57" s="861"/>
      <c r="T57" s="861"/>
      <c r="U57" s="862"/>
      <c r="V57" s="808">
        <v>75</v>
      </c>
      <c r="W57" s="863">
        <f ca="1">+W54-W56</f>
        <v>0</v>
      </c>
      <c r="X57" s="863"/>
      <c r="Y57" s="863"/>
      <c r="Z57" s="492"/>
      <c r="AA57" s="1785"/>
      <c r="AB57" s="1786"/>
      <c r="AC57" s="1774"/>
      <c r="AD57" s="1774"/>
      <c r="AE57" s="1774"/>
      <c r="AF57" s="1774"/>
      <c r="AG57" s="1774"/>
      <c r="AH57" s="1774"/>
      <c r="AI57" s="1774"/>
      <c r="AJ57" s="1774"/>
      <c r="AK57" s="1774"/>
      <c r="AL57" s="1774"/>
      <c r="AM57" s="1774"/>
      <c r="AN57" s="1774"/>
      <c r="AO57" s="1774"/>
      <c r="AP57" s="1774"/>
      <c r="AQ57" s="1774"/>
      <c r="AR57" s="1774"/>
      <c r="AS57" s="1774"/>
      <c r="AT57" s="1770"/>
      <c r="AU57" s="1770"/>
      <c r="AV57" s="1784"/>
      <c r="AW57" s="1784"/>
      <c r="AX57" s="1784"/>
      <c r="AY57" s="1784"/>
      <c r="AZ57" s="1784"/>
    </row>
    <row r="58" spans="2:52" ht="36.75" customHeight="1" thickBot="1">
      <c r="B58" s="668" t="s">
        <v>798</v>
      </c>
      <c r="C58" s="669"/>
      <c r="D58" s="669"/>
      <c r="E58" s="669"/>
      <c r="F58" s="669"/>
      <c r="G58" s="669"/>
      <c r="H58" s="669"/>
      <c r="I58" s="669"/>
      <c r="J58" s="669"/>
      <c r="K58" s="669"/>
      <c r="L58" s="669"/>
      <c r="M58" s="669"/>
      <c r="N58" s="669"/>
      <c r="O58" s="669"/>
      <c r="P58" s="669"/>
      <c r="Q58" s="669"/>
      <c r="R58" s="669"/>
      <c r="S58" s="669"/>
      <c r="T58" s="669"/>
      <c r="U58" s="669"/>
      <c r="V58" s="669"/>
      <c r="W58" s="670"/>
      <c r="X58" s="899" t="s">
        <v>906</v>
      </c>
      <c r="Y58" s="899"/>
      <c r="Z58" s="899"/>
      <c r="AA58" s="899"/>
      <c r="AB58" s="899"/>
      <c r="AC58" s="899"/>
      <c r="AD58" s="900"/>
      <c r="AE58" s="1787"/>
      <c r="AF58" s="558"/>
      <c r="AG58" s="558"/>
      <c r="AH58" s="558"/>
      <c r="AI58" s="558"/>
      <c r="AJ58" s="558"/>
      <c r="AK58" s="558"/>
      <c r="AL58" s="558"/>
      <c r="AM58" s="559"/>
      <c r="AN58" s="559"/>
      <c r="AO58" s="559"/>
      <c r="AP58" s="559"/>
      <c r="AQ58" s="559"/>
      <c r="AR58" s="559"/>
      <c r="AS58" s="559"/>
      <c r="AT58" s="559"/>
      <c r="AU58" s="559"/>
      <c r="AV58" s="559"/>
      <c r="AW58" s="559"/>
      <c r="AX58" s="559"/>
      <c r="AY58" s="559"/>
      <c r="AZ58" s="1788"/>
    </row>
    <row r="59" spans="2:52" ht="15.75" thickBot="1">
      <c r="B59" s="671" t="s">
        <v>907</v>
      </c>
      <c r="C59" s="557"/>
      <c r="D59" s="557"/>
      <c r="E59" s="557"/>
      <c r="F59" s="557"/>
      <c r="G59" s="557"/>
      <c r="H59" s="557"/>
      <c r="I59" s="557"/>
      <c r="J59" s="557"/>
      <c r="K59" s="557"/>
      <c r="L59" s="557"/>
      <c r="M59" s="557"/>
      <c r="N59" s="557"/>
      <c r="O59" s="557"/>
      <c r="P59" s="557"/>
      <c r="Q59" s="557"/>
      <c r="R59" s="557"/>
      <c r="S59" s="557"/>
      <c r="T59" s="557"/>
      <c r="U59" s="557"/>
      <c r="V59" s="557"/>
      <c r="W59" s="672"/>
      <c r="X59" s="557"/>
      <c r="Y59" s="557"/>
      <c r="Z59" s="557"/>
      <c r="AA59" s="557"/>
      <c r="AB59" s="557"/>
      <c r="AC59" s="557"/>
      <c r="AD59" s="557"/>
      <c r="AE59" s="901" t="s">
        <v>908</v>
      </c>
      <c r="AF59" s="902"/>
      <c r="AG59" s="902"/>
      <c r="AH59" s="902"/>
      <c r="AI59" s="902"/>
      <c r="AJ59" s="902"/>
      <c r="AK59" s="902"/>
      <c r="AL59" s="902"/>
      <c r="AM59" s="902"/>
      <c r="AN59" s="565" t="s">
        <v>909</v>
      </c>
      <c r="AO59" s="566"/>
      <c r="AP59" s="903"/>
      <c r="AQ59" s="904"/>
      <c r="AR59" s="904"/>
      <c r="AS59" s="904"/>
      <c r="AT59" s="904"/>
      <c r="AU59" s="904"/>
      <c r="AV59" s="904"/>
      <c r="AW59" s="904"/>
      <c r="AX59" s="904"/>
      <c r="AY59" s="905"/>
      <c r="AZ59" s="567"/>
    </row>
    <row r="60" spans="2:52" ht="15.75" thickBot="1">
      <c r="B60" s="671"/>
      <c r="C60" s="557"/>
      <c r="D60" s="557"/>
      <c r="E60" s="557"/>
      <c r="F60" s="557"/>
      <c r="G60" s="557"/>
      <c r="H60" s="557"/>
      <c r="I60" s="557"/>
      <c r="J60" s="557"/>
      <c r="K60" s="557"/>
      <c r="L60" s="557"/>
      <c r="M60" s="557"/>
      <c r="N60" s="557"/>
      <c r="O60" s="557"/>
      <c r="P60" s="557"/>
      <c r="Q60" s="557"/>
      <c r="R60" s="557"/>
      <c r="S60" s="557"/>
      <c r="T60" s="557"/>
      <c r="U60" s="557"/>
      <c r="V60" s="557"/>
      <c r="W60" s="672"/>
      <c r="X60" s="557"/>
      <c r="Y60" s="557"/>
      <c r="Z60" s="557"/>
      <c r="AA60" s="557"/>
      <c r="AB60" s="557"/>
      <c r="AC60" s="557"/>
      <c r="AD60" s="557"/>
      <c r="AE60" s="568"/>
      <c r="AF60" s="569"/>
      <c r="AG60" s="569"/>
      <c r="AH60" s="569"/>
      <c r="AI60" s="569"/>
      <c r="AJ60" s="569"/>
      <c r="AK60" s="569"/>
      <c r="AL60" s="569"/>
      <c r="AM60" s="569"/>
      <c r="AN60" s="570"/>
      <c r="AO60" s="570"/>
      <c r="AP60" s="570"/>
      <c r="AQ60" s="570"/>
      <c r="AR60" s="570"/>
      <c r="AS60" s="570"/>
      <c r="AT60" s="570"/>
      <c r="AU60" s="570"/>
      <c r="AV60" s="570"/>
      <c r="AW60" s="570"/>
      <c r="AX60" s="569"/>
      <c r="AY60" s="569"/>
      <c r="AZ60" s="573"/>
    </row>
    <row r="61" spans="2:52">
      <c r="B61" s="673"/>
      <c r="C61" s="674"/>
      <c r="D61" s="675"/>
      <c r="E61" s="675"/>
      <c r="F61" s="675"/>
      <c r="G61" s="675"/>
      <c r="H61" s="675"/>
      <c r="I61" s="675"/>
      <c r="J61" s="675"/>
      <c r="K61" s="675"/>
      <c r="L61" s="675"/>
      <c r="M61" s="675"/>
      <c r="N61" s="675"/>
      <c r="O61" s="675"/>
      <c r="P61" s="675"/>
      <c r="Q61" s="675"/>
      <c r="R61" s="675"/>
      <c r="S61" s="675"/>
      <c r="T61" s="675"/>
      <c r="U61" s="675"/>
      <c r="V61" s="676"/>
      <c r="W61" s="677"/>
      <c r="X61" s="557"/>
      <c r="Y61" s="557"/>
      <c r="Z61" s="557"/>
      <c r="AA61" s="557"/>
      <c r="AB61" s="557"/>
      <c r="AC61" s="557"/>
      <c r="AD61" s="557"/>
      <c r="AE61" s="682"/>
      <c r="AF61" s="683"/>
      <c r="AG61" s="683"/>
      <c r="AH61" s="683"/>
      <c r="AI61" s="683"/>
      <c r="AJ61" s="683"/>
      <c r="AK61" s="683"/>
      <c r="AL61" s="683"/>
      <c r="AM61" s="684" t="s">
        <v>910</v>
      </c>
      <c r="AN61" s="685"/>
      <c r="AO61" s="685"/>
      <c r="AP61" s="685"/>
      <c r="AQ61" s="685"/>
      <c r="AR61" s="685"/>
      <c r="AS61" s="685"/>
      <c r="AT61" s="685"/>
      <c r="AU61" s="685"/>
      <c r="AV61" s="685"/>
      <c r="AW61" s="686"/>
      <c r="AX61" s="560"/>
      <c r="AY61" s="560"/>
      <c r="AZ61" s="687"/>
    </row>
    <row r="62" spans="2:52">
      <c r="B62" s="561" t="s">
        <v>911</v>
      </c>
      <c r="C62" s="666"/>
      <c r="D62" s="507"/>
      <c r="E62" s="507"/>
      <c r="F62" s="507"/>
      <c r="G62" s="507"/>
      <c r="H62" s="507"/>
      <c r="I62" s="507"/>
      <c r="J62" s="507"/>
      <c r="K62" s="507"/>
      <c r="L62" s="507"/>
      <c r="M62" s="507"/>
      <c r="N62" s="572"/>
      <c r="O62" s="667"/>
      <c r="P62" s="507"/>
      <c r="Q62" s="507"/>
      <c r="R62" s="507"/>
      <c r="S62" s="507"/>
      <c r="T62" s="507"/>
      <c r="U62" s="507"/>
      <c r="V62" s="557"/>
      <c r="W62" s="564"/>
      <c r="X62" s="557"/>
      <c r="Y62" s="557"/>
      <c r="Z62" s="557"/>
      <c r="AA62" s="557"/>
      <c r="AB62" s="557"/>
      <c r="AC62" s="557"/>
      <c r="AD62" s="557"/>
      <c r="AE62" s="688"/>
      <c r="AF62" s="680"/>
      <c r="AG62" s="680"/>
      <c r="AH62" s="680"/>
      <c r="AI62" s="680"/>
      <c r="AJ62" s="680"/>
      <c r="AK62" s="680"/>
      <c r="AL62" s="680"/>
      <c r="AM62" s="567"/>
      <c r="AN62" s="680"/>
      <c r="AO62" s="680"/>
      <c r="AP62" s="680"/>
      <c r="AQ62" s="680"/>
      <c r="AR62" s="680"/>
      <c r="AS62" s="680"/>
      <c r="AT62" s="680"/>
      <c r="AU62" s="680"/>
      <c r="AV62" s="680"/>
      <c r="AW62" s="567"/>
      <c r="AX62" s="567"/>
      <c r="AY62" s="567"/>
      <c r="AZ62" s="689"/>
    </row>
    <row r="63" spans="2:52">
      <c r="B63" s="561"/>
      <c r="C63" s="507"/>
      <c r="D63" s="507"/>
      <c r="E63" s="507"/>
      <c r="F63" s="507"/>
      <c r="G63" s="507"/>
      <c r="H63" s="507"/>
      <c r="I63" s="507"/>
      <c r="J63" s="507"/>
      <c r="K63" s="507"/>
      <c r="L63" s="507"/>
      <c r="M63" s="507"/>
      <c r="N63" s="507"/>
      <c r="O63" s="507"/>
      <c r="P63" s="574"/>
      <c r="Q63" s="574"/>
      <c r="R63" s="574"/>
      <c r="S63" s="574"/>
      <c r="T63" s="574"/>
      <c r="U63" s="574"/>
      <c r="V63" s="557"/>
      <c r="W63" s="564"/>
      <c r="X63" s="557"/>
      <c r="Y63" s="557"/>
      <c r="Z63" s="557"/>
      <c r="AA63" s="557"/>
      <c r="AB63" s="557"/>
      <c r="AC63" s="557"/>
      <c r="AD63" s="557"/>
      <c r="AE63" s="690"/>
      <c r="AF63" s="567"/>
      <c r="AG63" s="567"/>
      <c r="AH63" s="567"/>
      <c r="AI63" s="567"/>
      <c r="AJ63" s="567"/>
      <c r="AK63" s="567"/>
      <c r="AL63" s="567"/>
      <c r="AM63" s="567"/>
      <c r="AN63" s="567"/>
      <c r="AO63" s="567"/>
      <c r="AP63" s="567"/>
      <c r="AQ63" s="567"/>
      <c r="AR63" s="567"/>
      <c r="AS63" s="567"/>
      <c r="AT63" s="567"/>
      <c r="AU63" s="567"/>
      <c r="AV63" s="567"/>
      <c r="AW63" s="567"/>
      <c r="AX63" s="567"/>
      <c r="AY63" s="567"/>
      <c r="AZ63" s="691"/>
    </row>
    <row r="64" spans="2:52">
      <c r="B64" s="561" t="s">
        <v>912</v>
      </c>
      <c r="C64" s="562"/>
      <c r="D64" s="562"/>
      <c r="E64" s="562"/>
      <c r="F64" s="562"/>
      <c r="G64" s="562"/>
      <c r="H64" s="562"/>
      <c r="I64" s="562"/>
      <c r="J64" s="562"/>
      <c r="K64" s="562"/>
      <c r="L64" s="563"/>
      <c r="M64" s="507" t="s">
        <v>913</v>
      </c>
      <c r="N64" s="563"/>
      <c r="O64" s="563"/>
      <c r="P64" s="563"/>
      <c r="Q64" s="563"/>
      <c r="R64" s="575"/>
      <c r="S64" s="563"/>
      <c r="T64" s="563"/>
      <c r="U64" s="563"/>
      <c r="V64" s="557"/>
      <c r="W64" s="564"/>
      <c r="X64" s="557"/>
      <c r="Y64" s="557"/>
      <c r="Z64" s="557"/>
      <c r="AA64" s="557"/>
      <c r="AB64" s="557"/>
      <c r="AC64" s="557"/>
      <c r="AD64" s="557"/>
      <c r="AE64" s="906"/>
      <c r="AF64" s="907"/>
      <c r="AG64" s="907"/>
      <c r="AH64" s="907"/>
      <c r="AI64" s="907"/>
      <c r="AJ64" s="907"/>
      <c r="AK64" s="907"/>
      <c r="AL64" s="907"/>
      <c r="AM64" s="907"/>
      <c r="AN64" s="907"/>
      <c r="AO64" s="907"/>
      <c r="AP64" s="907"/>
      <c r="AQ64" s="907"/>
      <c r="AR64" s="907"/>
      <c r="AS64" s="907"/>
      <c r="AT64" s="907"/>
      <c r="AU64" s="907"/>
      <c r="AV64" s="907"/>
      <c r="AW64" s="907"/>
      <c r="AX64" s="907"/>
      <c r="AY64" s="907"/>
      <c r="AZ64" s="908"/>
    </row>
    <row r="65" spans="2:52">
      <c r="B65" s="890"/>
      <c r="C65" s="891"/>
      <c r="D65" s="891"/>
      <c r="E65" s="891"/>
      <c r="F65" s="891"/>
      <c r="G65" s="891"/>
      <c r="H65" s="891"/>
      <c r="I65" s="891"/>
      <c r="J65" s="891"/>
      <c r="K65" s="891"/>
      <c r="L65" s="891"/>
      <c r="M65" s="891"/>
      <c r="N65" s="891"/>
      <c r="O65" s="891"/>
      <c r="P65" s="891"/>
      <c r="Q65" s="891"/>
      <c r="R65" s="891"/>
      <c r="S65" s="507"/>
      <c r="T65" s="507"/>
      <c r="U65" s="507"/>
      <c r="V65" s="557"/>
      <c r="W65" s="564"/>
      <c r="X65" s="557"/>
      <c r="Y65" s="557"/>
      <c r="Z65" s="557"/>
      <c r="AA65" s="557"/>
      <c r="AB65" s="557"/>
      <c r="AC65" s="557"/>
      <c r="AD65" s="557"/>
      <c r="AE65" s="690"/>
      <c r="AF65" s="567"/>
      <c r="AG65" s="567"/>
      <c r="AH65" s="567"/>
      <c r="AI65" s="567"/>
      <c r="AJ65" s="567"/>
      <c r="AK65" s="567"/>
      <c r="AL65" s="567"/>
      <c r="AM65" s="567"/>
      <c r="AN65" s="567"/>
      <c r="AO65" s="567"/>
      <c r="AP65" s="567"/>
      <c r="AQ65" s="567"/>
      <c r="AR65" s="567"/>
      <c r="AS65" s="567"/>
      <c r="AT65" s="567"/>
      <c r="AU65" s="567"/>
      <c r="AV65" s="567"/>
      <c r="AW65" s="567"/>
      <c r="AX65" s="567"/>
      <c r="AY65" s="567"/>
      <c r="AZ65" s="691"/>
    </row>
    <row r="66" spans="2:52">
      <c r="B66" s="892"/>
      <c r="C66" s="891"/>
      <c r="D66" s="891"/>
      <c r="E66" s="891"/>
      <c r="F66" s="891"/>
      <c r="G66" s="891"/>
      <c r="H66" s="891"/>
      <c r="I66" s="891"/>
      <c r="J66" s="891"/>
      <c r="K66" s="891"/>
      <c r="L66" s="891"/>
      <c r="M66" s="891"/>
      <c r="N66" s="891"/>
      <c r="O66" s="891"/>
      <c r="P66" s="891"/>
      <c r="Q66" s="891"/>
      <c r="R66" s="891"/>
      <c r="S66" s="507"/>
      <c r="T66" s="507"/>
      <c r="U66" s="507"/>
      <c r="V66" s="557"/>
      <c r="W66" s="564"/>
      <c r="X66" s="557"/>
      <c r="Y66" s="557"/>
      <c r="Z66" s="557"/>
      <c r="AA66" s="557"/>
      <c r="AB66" s="557"/>
      <c r="AC66" s="557"/>
      <c r="AD66" s="557"/>
      <c r="AE66" s="690"/>
      <c r="AF66" s="567"/>
      <c r="AG66" s="567"/>
      <c r="AH66" s="567"/>
      <c r="AI66" s="567"/>
      <c r="AJ66" s="567"/>
      <c r="AK66" s="567"/>
      <c r="AL66" s="567"/>
      <c r="AM66" s="567"/>
      <c r="AN66" s="567"/>
      <c r="AO66" s="567"/>
      <c r="AP66" s="567"/>
      <c r="AQ66" s="567"/>
      <c r="AR66" s="567"/>
      <c r="AS66" s="567"/>
      <c r="AT66" s="567"/>
      <c r="AU66" s="567"/>
      <c r="AV66" s="567"/>
      <c r="AW66" s="567"/>
      <c r="AX66" s="567"/>
      <c r="AY66" s="567"/>
      <c r="AZ66" s="691"/>
    </row>
    <row r="67" spans="2:52" ht="15.75" thickBot="1">
      <c r="B67" s="576" t="s">
        <v>914</v>
      </c>
      <c r="C67" s="577"/>
      <c r="D67" s="578"/>
      <c r="E67" s="578"/>
      <c r="F67" s="578"/>
      <c r="G67" s="578"/>
      <c r="H67" s="578"/>
      <c r="I67" s="578"/>
      <c r="J67" s="578"/>
      <c r="K67" s="578"/>
      <c r="L67" s="571"/>
      <c r="M67" s="571"/>
      <c r="N67" s="893"/>
      <c r="O67" s="894"/>
      <c r="P67" s="894"/>
      <c r="Q67" s="894"/>
      <c r="R67" s="894"/>
      <c r="S67" s="571"/>
      <c r="T67" s="571"/>
      <c r="U67" s="579"/>
      <c r="V67" s="579"/>
      <c r="W67" s="580"/>
      <c r="X67" s="579"/>
      <c r="Y67" s="579"/>
      <c r="Z67" s="579"/>
      <c r="AA67" s="579"/>
      <c r="AB67" s="579"/>
      <c r="AC67" s="579"/>
      <c r="AD67" s="681"/>
      <c r="AE67" s="692"/>
      <c r="AF67" s="693"/>
      <c r="AG67" s="693"/>
      <c r="AH67" s="693"/>
      <c r="AI67" s="693"/>
      <c r="AJ67" s="693"/>
      <c r="AK67" s="693"/>
      <c r="AL67" s="693"/>
      <c r="AM67" s="693"/>
      <c r="AN67" s="693"/>
      <c r="AO67" s="693"/>
      <c r="AP67" s="693"/>
      <c r="AQ67" s="693"/>
      <c r="AR67" s="693"/>
      <c r="AS67" s="693"/>
      <c r="AT67" s="693"/>
      <c r="AU67" s="693"/>
      <c r="AV67" s="693"/>
      <c r="AW67" s="693"/>
      <c r="AX67" s="693"/>
      <c r="AY67" s="693"/>
      <c r="AZ67" s="694"/>
    </row>
    <row r="68" spans="2:52">
      <c r="B68" s="494"/>
      <c r="C68" s="493"/>
      <c r="D68" s="493"/>
      <c r="E68" s="493"/>
      <c r="F68" s="493"/>
      <c r="G68" s="493"/>
      <c r="H68" s="493"/>
      <c r="I68" s="493"/>
      <c r="J68" s="493"/>
      <c r="K68" s="493"/>
      <c r="L68" s="493"/>
      <c r="M68" s="493"/>
      <c r="N68" s="493"/>
      <c r="O68" s="493"/>
      <c r="P68" s="493"/>
      <c r="Q68" s="493"/>
      <c r="R68" s="493"/>
      <c r="S68" s="493"/>
      <c r="T68" s="493"/>
      <c r="U68" s="493"/>
      <c r="V68" s="493"/>
      <c r="W68" s="495"/>
      <c r="X68" s="495"/>
      <c r="Y68" s="495"/>
      <c r="Z68" s="495"/>
      <c r="AA68" s="495"/>
      <c r="AB68" s="495"/>
      <c r="AC68" s="493"/>
      <c r="AD68" s="493"/>
      <c r="AE68" s="493"/>
      <c r="AF68" s="493"/>
      <c r="AG68" s="493"/>
      <c r="AH68" s="493"/>
      <c r="AI68" s="493"/>
      <c r="AJ68" s="493"/>
      <c r="AK68" s="493"/>
      <c r="AL68" s="493"/>
      <c r="AM68" s="493"/>
      <c r="AN68" s="493"/>
      <c r="AO68" s="493"/>
      <c r="AP68" s="493"/>
      <c r="AQ68" s="493"/>
      <c r="AR68" s="485"/>
      <c r="AS68" s="485"/>
      <c r="AT68" s="485"/>
      <c r="AU68" s="485"/>
      <c r="AV68" s="485"/>
      <c r="AW68" s="485"/>
      <c r="AX68" s="485"/>
      <c r="AY68" s="485"/>
      <c r="AZ68" s="485"/>
    </row>
  </sheetData>
  <mergeCells count="222">
    <mergeCell ref="AD26:AR26"/>
    <mergeCell ref="AC26:AC32"/>
    <mergeCell ref="AC34:AR34"/>
    <mergeCell ref="AT34:AU34"/>
    <mergeCell ref="AV34:AZ34"/>
    <mergeCell ref="AV38:AZ38"/>
    <mergeCell ref="AV53:AZ53"/>
    <mergeCell ref="AV54:AZ54"/>
    <mergeCell ref="AV55:AZ55"/>
    <mergeCell ref="AV33:AZ33"/>
    <mergeCell ref="AV36:AZ36"/>
    <mergeCell ref="AV35:AZ35"/>
    <mergeCell ref="AV37:AZ37"/>
    <mergeCell ref="AV32:AZ32"/>
    <mergeCell ref="AV39:AZ39"/>
    <mergeCell ref="AV40:AZ40"/>
    <mergeCell ref="AV41:AZ41"/>
    <mergeCell ref="AV50:AZ50"/>
    <mergeCell ref="AV51:AZ51"/>
    <mergeCell ref="AV49:AZ49"/>
    <mergeCell ref="AV48:AZ48"/>
    <mergeCell ref="AV45:AZ45"/>
    <mergeCell ref="AV46:AZ46"/>
    <mergeCell ref="AV47:AZ47"/>
    <mergeCell ref="B10:C15"/>
    <mergeCell ref="S11:U11"/>
    <mergeCell ref="AR11:AZ11"/>
    <mergeCell ref="D13:AV13"/>
    <mergeCell ref="W18:AA18"/>
    <mergeCell ref="AT22:AU22"/>
    <mergeCell ref="AV27:AZ27"/>
    <mergeCell ref="AV29:AZ29"/>
    <mergeCell ref="AV31:AZ31"/>
    <mergeCell ref="AV30:AZ30"/>
    <mergeCell ref="AW12:AZ12"/>
    <mergeCell ref="AY13:AZ13"/>
    <mergeCell ref="AC21:AS21"/>
    <mergeCell ref="W23:AA23"/>
    <mergeCell ref="W28:Y28"/>
    <mergeCell ref="AT29:AU29"/>
    <mergeCell ref="AV18:AZ18"/>
    <mergeCell ref="AD30:AR30"/>
    <mergeCell ref="AD31:AR31"/>
    <mergeCell ref="AT27:AU27"/>
    <mergeCell ref="AT25:AU25"/>
    <mergeCell ref="AV24:AZ24"/>
    <mergeCell ref="AP17:AZ17"/>
    <mergeCell ref="D22:U22"/>
    <mergeCell ref="AQ2:AT3"/>
    <mergeCell ref="AU2:AZ3"/>
    <mergeCell ref="C3:N3"/>
    <mergeCell ref="Q3:AP3"/>
    <mergeCell ref="B5:O5"/>
    <mergeCell ref="AE5:AF5"/>
    <mergeCell ref="AG5:AH5"/>
    <mergeCell ref="AI5:AJ5"/>
    <mergeCell ref="AV22:AZ22"/>
    <mergeCell ref="F17:I17"/>
    <mergeCell ref="J17:R17"/>
    <mergeCell ref="S17:W17"/>
    <mergeCell ref="X17:AE17"/>
    <mergeCell ref="AG17:AO17"/>
    <mergeCell ref="B18:C28"/>
    <mergeCell ref="W19:AA19"/>
    <mergeCell ref="AV19:AZ19"/>
    <mergeCell ref="W20:AA20"/>
    <mergeCell ref="W22:AA22"/>
    <mergeCell ref="W26:AA26"/>
    <mergeCell ref="AC25:AR25"/>
    <mergeCell ref="AV26:AZ26"/>
    <mergeCell ref="W27:AA27"/>
    <mergeCell ref="AT18:AU18"/>
    <mergeCell ref="AT19:AU19"/>
    <mergeCell ref="W25:AA25"/>
    <mergeCell ref="W21:AA21"/>
    <mergeCell ref="AT21:AU21"/>
    <mergeCell ref="AV21:AZ21"/>
    <mergeCell ref="AT23:AU23"/>
    <mergeCell ref="AC19:AR19"/>
    <mergeCell ref="AC18:AR18"/>
    <mergeCell ref="AC22:AR22"/>
    <mergeCell ref="AT24:AU24"/>
    <mergeCell ref="AV23:AZ23"/>
    <mergeCell ref="W24:AA24"/>
    <mergeCell ref="D39:U39"/>
    <mergeCell ref="D41:U41"/>
    <mergeCell ref="W40:Y40"/>
    <mergeCell ref="D42:U42"/>
    <mergeCell ref="W42:Y42"/>
    <mergeCell ref="AT31:AU31"/>
    <mergeCell ref="D31:U31"/>
    <mergeCell ref="AT20:AU20"/>
    <mergeCell ref="AV20:AZ20"/>
    <mergeCell ref="AC20:AS20"/>
    <mergeCell ref="AT26:AU26"/>
    <mergeCell ref="AV25:AZ25"/>
    <mergeCell ref="AD27:AR27"/>
    <mergeCell ref="AD29:AR29"/>
    <mergeCell ref="AC41:AR41"/>
    <mergeCell ref="AT41:AU41"/>
    <mergeCell ref="AD28:AR28"/>
    <mergeCell ref="AT28:AU28"/>
    <mergeCell ref="AV28:AZ28"/>
    <mergeCell ref="W31:Y31"/>
    <mergeCell ref="AC35:AR35"/>
    <mergeCell ref="AT33:AU33"/>
    <mergeCell ref="AT38:AU38"/>
    <mergeCell ref="D34:U34"/>
    <mergeCell ref="D35:U35"/>
    <mergeCell ref="D36:U36"/>
    <mergeCell ref="W34:Y34"/>
    <mergeCell ref="W36:Y36"/>
    <mergeCell ref="D46:U46"/>
    <mergeCell ref="AC33:AR33"/>
    <mergeCell ref="AT32:AU32"/>
    <mergeCell ref="W39:Y39"/>
    <mergeCell ref="AC40:AR40"/>
    <mergeCell ref="AT40:AU40"/>
    <mergeCell ref="W33:Y33"/>
    <mergeCell ref="W43:Y43"/>
    <mergeCell ref="W49:Y49"/>
    <mergeCell ref="AT46:AU46"/>
    <mergeCell ref="AD45:AR45"/>
    <mergeCell ref="W47:Y47"/>
    <mergeCell ref="W32:Y32"/>
    <mergeCell ref="D32:U32"/>
    <mergeCell ref="AT35:AU35"/>
    <mergeCell ref="AT36:AU36"/>
    <mergeCell ref="AT39:AU39"/>
    <mergeCell ref="AC36:AR36"/>
    <mergeCell ref="AC39:AR39"/>
    <mergeCell ref="AT48:AU48"/>
    <mergeCell ref="AT49:AU49"/>
    <mergeCell ref="AD46:AR46"/>
    <mergeCell ref="D33:U33"/>
    <mergeCell ref="W41:Y41"/>
    <mergeCell ref="B65:R66"/>
    <mergeCell ref="N67:R67"/>
    <mergeCell ref="D53:U53"/>
    <mergeCell ref="W53:Y53"/>
    <mergeCell ref="D55:U55"/>
    <mergeCell ref="W55:Y55"/>
    <mergeCell ref="D54:U54"/>
    <mergeCell ref="W54:Y54"/>
    <mergeCell ref="W50:Y50"/>
    <mergeCell ref="B50:C51"/>
    <mergeCell ref="W51:Y51"/>
    <mergeCell ref="X58:AD58"/>
    <mergeCell ref="AC54:AR54"/>
    <mergeCell ref="AC52:AR52"/>
    <mergeCell ref="AE59:AM59"/>
    <mergeCell ref="AP59:AY59"/>
    <mergeCell ref="AE64:AZ64"/>
    <mergeCell ref="AC55:AR55"/>
    <mergeCell ref="AT54:AU54"/>
    <mergeCell ref="AT57:AU57"/>
    <mergeCell ref="AT56:AU56"/>
    <mergeCell ref="AB28:AB55"/>
    <mergeCell ref="AC53:AR53"/>
    <mergeCell ref="AT52:AU52"/>
    <mergeCell ref="AC49:AC51"/>
    <mergeCell ref="AT47:AU47"/>
    <mergeCell ref="AC48:AR48"/>
    <mergeCell ref="AD47:AR47"/>
    <mergeCell ref="AC45:AC47"/>
    <mergeCell ref="AC42:AR42"/>
    <mergeCell ref="AT42:AU42"/>
    <mergeCell ref="AC43:AR43"/>
    <mergeCell ref="AT43:AU43"/>
    <mergeCell ref="AD49:AR49"/>
    <mergeCell ref="AD50:AR50"/>
    <mergeCell ref="AD51:AR51"/>
    <mergeCell ref="AS50:AU50"/>
    <mergeCell ref="AC44:AR44"/>
    <mergeCell ref="AT44:AU44"/>
    <mergeCell ref="AT45:AU45"/>
    <mergeCell ref="Z51:AA51"/>
    <mergeCell ref="AT53:AU53"/>
    <mergeCell ref="AS51:AU51"/>
    <mergeCell ref="AT55:AU55"/>
    <mergeCell ref="AT30:AU30"/>
    <mergeCell ref="AQ16:AZ16"/>
    <mergeCell ref="Y16:AO16"/>
    <mergeCell ref="D37:U37"/>
    <mergeCell ref="D47:U47"/>
    <mergeCell ref="AB18:AB21"/>
    <mergeCell ref="AC23:AR23"/>
    <mergeCell ref="AC24:AR24"/>
    <mergeCell ref="AB22:AB27"/>
    <mergeCell ref="AD32:AR32"/>
    <mergeCell ref="AC37:AR37"/>
    <mergeCell ref="AC38:AR38"/>
    <mergeCell ref="AT37:AU37"/>
    <mergeCell ref="W46:Y46"/>
    <mergeCell ref="D40:U40"/>
    <mergeCell ref="AV42:AZ42"/>
    <mergeCell ref="AV43:AZ43"/>
    <mergeCell ref="AV44:AZ44"/>
    <mergeCell ref="D29:U29"/>
    <mergeCell ref="W29:Y29"/>
    <mergeCell ref="D48:U48"/>
    <mergeCell ref="D50:U50"/>
    <mergeCell ref="D38:U38"/>
    <mergeCell ref="W38:Y38"/>
    <mergeCell ref="B52:C57"/>
    <mergeCell ref="D51:U51"/>
    <mergeCell ref="D56:U56"/>
    <mergeCell ref="W56:Y56"/>
    <mergeCell ref="D57:U57"/>
    <mergeCell ref="W57:Y57"/>
    <mergeCell ref="W48:Y48"/>
    <mergeCell ref="D52:U52"/>
    <mergeCell ref="W52:Y52"/>
    <mergeCell ref="D49:U49"/>
    <mergeCell ref="W45:Y45"/>
    <mergeCell ref="D43:U43"/>
    <mergeCell ref="B30:C43"/>
    <mergeCell ref="W30:Y30"/>
    <mergeCell ref="W44:Y44"/>
    <mergeCell ref="B44:C49"/>
    <mergeCell ref="D44:U44"/>
    <mergeCell ref="D45:U45"/>
  </mergeCells>
  <phoneticPr fontId="113" type="noConversion"/>
  <pageMargins left="0.7" right="0.7" top="0.75" bottom="0.75" header="0.3" footer="0.3"/>
  <pageSetup paperSize="9" scale="3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346E1-B0DE-49E9-8CA1-61BF281A95E0}">
  <sheetPr codeName="Hoja4">
    <tabColor theme="5" tint="0.79998168889431442"/>
  </sheetPr>
  <dimension ref="A1:C21"/>
  <sheetViews>
    <sheetView showGridLines="0" workbookViewId="0">
      <selection activeCell="D32" sqref="D32"/>
    </sheetView>
  </sheetViews>
  <sheetFormatPr baseColWidth="10" defaultRowHeight="15"/>
  <cols>
    <col min="1" max="1" width="30.28515625" customWidth="1"/>
    <col min="2" max="2" width="19" customWidth="1"/>
    <col min="3" max="3" width="15.7109375" customWidth="1"/>
  </cols>
  <sheetData>
    <row r="1" spans="1:3">
      <c r="A1" s="841" t="s">
        <v>853</v>
      </c>
      <c r="B1" s="841"/>
      <c r="C1" s="841"/>
    </row>
    <row r="2" spans="1:3">
      <c r="B2" s="15" t="s">
        <v>397</v>
      </c>
      <c r="C2" s="15" t="s">
        <v>398</v>
      </c>
    </row>
    <row r="3" spans="1:3">
      <c r="A3" t="s">
        <v>679</v>
      </c>
      <c r="B3" s="472">
        <f ca="1">+'Resumen ESF-ERI'!G24</f>
        <v>3000000</v>
      </c>
      <c r="C3" s="472">
        <f ca="1">+'Resumen ESF-ERI'!H24</f>
        <v>2000000</v>
      </c>
    </row>
    <row r="4" spans="1:3">
      <c r="A4" t="s">
        <v>204</v>
      </c>
      <c r="B4" s="472">
        <f ca="1">+'Resumen ESF-ERI'!G35</f>
        <v>0</v>
      </c>
      <c r="C4" s="468">
        <f ca="1">+'Resumen ESF-ERI'!H35</f>
        <v>0</v>
      </c>
    </row>
    <row r="5" spans="1:3">
      <c r="A5" t="s">
        <v>202</v>
      </c>
      <c r="B5" s="472">
        <f ca="1">+'Resumen ESF-ERI'!G42</f>
        <v>0</v>
      </c>
      <c r="C5" s="472"/>
    </row>
    <row r="6" spans="1:3">
      <c r="A6" s="473" t="s">
        <v>855</v>
      </c>
      <c r="B6" s="475" t="str">
        <f ca="1">+IF((B3-B4-B5=0),("OK"),("NO CUADRA"))</f>
        <v>NO CUADRA</v>
      </c>
      <c r="C6" s="469"/>
    </row>
    <row r="7" spans="1:3">
      <c r="B7" s="469"/>
      <c r="C7" s="469"/>
    </row>
    <row r="8" spans="1:3">
      <c r="A8" t="s">
        <v>856</v>
      </c>
      <c r="B8" s="475" t="str">
        <f ca="1">+IF(('Resumen ESF-ERI'!G17-'Impuesto Diferido'!H31=0),("OK"),("NO CUADRA"))</f>
        <v>OK</v>
      </c>
      <c r="C8" s="469"/>
    </row>
    <row r="9" spans="1:3">
      <c r="A9" t="s">
        <v>857</v>
      </c>
      <c r="B9" s="475" t="str">
        <f ca="1">+IF(('Resumen ESF-ERI'!G30-'Impuesto Diferido'!H51=0),("OK"),("NO CUADRA"))</f>
        <v>OK</v>
      </c>
      <c r="C9" s="469"/>
    </row>
    <row r="10" spans="1:3">
      <c r="A10" t="s">
        <v>861</v>
      </c>
      <c r="B10" s="475" t="str">
        <f ca="1">+IF(('Resumen ESF-ERI'!G18-'Activos fijos'!O31-'Activos fijos'!P31=0),("OK"),("NO CUADRA"))</f>
        <v>NO CUADRA</v>
      </c>
      <c r="C10" s="475" t="str">
        <f ca="1">+IF(('Resumen ESF-ERI'!H18-'Activos fijos'!AC31=0),("OK"),("NO CUADRA"))</f>
        <v>NO CUADRA</v>
      </c>
    </row>
    <row r="11" spans="1:3">
      <c r="A11" t="s">
        <v>862</v>
      </c>
      <c r="B11" s="475" t="str">
        <f ca="1">+IF(('Resumen ESF-ERI'!G20-'Activos fijos'!O35-'Activos fijos'!P35=0),("OK"),("NO CUADRA"))</f>
        <v>OK</v>
      </c>
      <c r="C11" s="475" t="str">
        <f ca="1">+IF((+'Resumen ESF-ERI'!H20-'Activos fijos'!AC35=0),("OK"),("NO CUADRA"))</f>
        <v>NO CUADRA</v>
      </c>
    </row>
    <row r="12" spans="1:3">
      <c r="A12" t="s">
        <v>863</v>
      </c>
      <c r="B12" s="475" t="str">
        <f ca="1">+IF(('Resumen ESF-ERI'!G21-'Activos fijos'!O36-'Activos fijos'!P36=0),("OK"),("NO CUADRA"))</f>
        <v>OK</v>
      </c>
      <c r="C12" s="475" t="str">
        <f ca="1">+IF(('Resumen ESF-ERI'!H21-'Activos fijos'!AC36=0),("OK"),("NO CUADRA"))</f>
        <v>OK</v>
      </c>
    </row>
    <row r="13" spans="1:3">
      <c r="A13" t="s">
        <v>864</v>
      </c>
      <c r="B13" s="475" t="str">
        <f ca="1">+IF(('Resumen ESF-ERI'!G19-'Activos fijos'!O42-'Activos fijos'!P42=0),("OK"),("NO CUADRA"))</f>
        <v>OK</v>
      </c>
      <c r="C13" s="475" t="str">
        <f ca="1">+IF(('Resumen ESF-ERI'!H19-'Activos fijos'!AC53=0),("OK"),("NO CUADRA"))</f>
        <v>OK</v>
      </c>
    </row>
    <row r="15" spans="1:3">
      <c r="A15" s="841" t="s">
        <v>854</v>
      </c>
      <c r="B15" s="841"/>
      <c r="C15" s="841"/>
    </row>
    <row r="16" spans="1:3">
      <c r="B16" s="15" t="s">
        <v>397</v>
      </c>
      <c r="C16" s="15" t="s">
        <v>398</v>
      </c>
    </row>
    <row r="17" spans="1:3">
      <c r="A17" t="s">
        <v>858</v>
      </c>
      <c r="C17" s="474">
        <f ca="1">+'ERI - Renta Liquida'!L343</f>
        <v>0</v>
      </c>
    </row>
    <row r="18" spans="1:3">
      <c r="A18" t="s">
        <v>860</v>
      </c>
      <c r="C18" s="474">
        <f ca="1">+'ERI - Renta Liquida'!L460</f>
        <v>3500000</v>
      </c>
    </row>
    <row r="19" spans="1:3">
      <c r="A19" t="s">
        <v>855</v>
      </c>
      <c r="C19" s="475" t="str">
        <f ca="1">+IF((C17-C18=0),("OK"),("NO CUADRA"))</f>
        <v>NO CUADRA</v>
      </c>
    </row>
    <row r="20" spans="1:3">
      <c r="C20" s="469"/>
    </row>
    <row r="21" spans="1:3">
      <c r="A21" t="s">
        <v>859</v>
      </c>
      <c r="C21" s="476" t="str">
        <f ca="1">+IF(('ERI - Renta Liquida'!H566-'ERI - Renta Liquida'!H567-(-'Impuesto Diferido'!J31-'Impuesto Diferido'!J51=0)),("OK"),("NO CUADRA"))</f>
        <v>OK</v>
      </c>
    </row>
  </sheetData>
  <mergeCells count="2">
    <mergeCell ref="A1:C1"/>
    <mergeCell ref="A15:C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dimension ref="A1:WXB132"/>
  <sheetViews>
    <sheetView showGridLines="0" topLeftCell="A26" zoomScale="150" zoomScaleNormal="150" workbookViewId="0">
      <selection activeCell="B24" sqref="B24:AS24"/>
    </sheetView>
  </sheetViews>
  <sheetFormatPr baseColWidth="10" defaultColWidth="0" defaultRowHeight="15" zeroHeight="1"/>
  <cols>
    <col min="1" max="1" width="0.85546875" style="69" customWidth="1"/>
    <col min="2" max="2" width="2.5703125" style="69" customWidth="1"/>
    <col min="3" max="3" width="0.28515625" style="69" customWidth="1"/>
    <col min="4" max="4" width="2.140625" style="69" customWidth="1"/>
    <col min="5" max="5" width="7.140625" style="69" customWidth="1"/>
    <col min="6" max="6" width="1.28515625" style="69" customWidth="1"/>
    <col min="7" max="7" width="1.140625" style="69" customWidth="1"/>
    <col min="8" max="8" width="2.85546875" style="69" customWidth="1"/>
    <col min="9" max="9" width="1.140625" style="69" customWidth="1"/>
    <col min="10" max="10" width="1.7109375" style="69" customWidth="1"/>
    <col min="11" max="11" width="3.42578125" style="69" customWidth="1"/>
    <col min="12" max="12" width="2.85546875" style="69" customWidth="1"/>
    <col min="13" max="13" width="0.28515625" style="69" customWidth="1"/>
    <col min="14" max="14" width="2.5703125" style="69" customWidth="1"/>
    <col min="15" max="15" width="6.28515625" style="69" customWidth="1"/>
    <col min="16" max="16" width="1.85546875" style="69" customWidth="1"/>
    <col min="17" max="17" width="1" style="79" customWidth="1"/>
    <col min="18" max="18" width="0.42578125" style="79" customWidth="1"/>
    <col min="19" max="19" width="0.28515625" style="79" customWidth="1"/>
    <col min="20" max="20" width="0.42578125" style="79" customWidth="1"/>
    <col min="21" max="21" width="3.7109375" style="69" customWidth="1"/>
    <col min="22" max="22" width="1.28515625" style="69" customWidth="1"/>
    <col min="23" max="23" width="6" style="69" customWidth="1"/>
    <col min="24" max="24" width="7.7109375" style="69" customWidth="1"/>
    <col min="25" max="25" width="1" style="69" customWidth="1"/>
    <col min="26" max="26" width="2.5703125" style="69" customWidth="1"/>
    <col min="27" max="27" width="8" style="69" customWidth="1"/>
    <col min="28" max="28" width="0.85546875" style="69" customWidth="1"/>
    <col min="29" max="29" width="1.140625" style="69" customWidth="1"/>
    <col min="30" max="30" width="0.7109375" style="69" customWidth="1"/>
    <col min="31" max="31" width="0.85546875" style="69" customWidth="1"/>
    <col min="32" max="32" width="0.42578125" style="69" customWidth="1"/>
    <col min="33" max="33" width="0.85546875" style="69" customWidth="1"/>
    <col min="34" max="34" width="1.7109375" style="69" customWidth="1"/>
    <col min="35" max="35" width="2.85546875" style="69" customWidth="1"/>
    <col min="36" max="36" width="6.140625" style="69" customWidth="1"/>
    <col min="37" max="37" width="2.85546875" style="81" customWidth="1"/>
    <col min="38" max="38" width="0.85546875" style="69" customWidth="1"/>
    <col min="39" max="39" width="0.7109375" style="69" customWidth="1"/>
    <col min="40" max="40" width="1.140625" style="69" customWidth="1"/>
    <col min="41" max="41" width="0.42578125" style="69" customWidth="1"/>
    <col min="42" max="42" width="2.28515625" style="69" customWidth="1"/>
    <col min="43" max="43" width="5.42578125" style="69" customWidth="1"/>
    <col min="44" max="44" width="4.42578125" style="69" customWidth="1"/>
    <col min="45" max="45" width="0.42578125" style="69" customWidth="1"/>
    <col min="46" max="46" width="2.140625" style="69" customWidth="1"/>
    <col min="47" max="47" width="1.85546875" style="69" customWidth="1"/>
    <col min="48" max="49" width="2.140625" style="69" customWidth="1"/>
    <col min="50" max="50" width="2.42578125" style="69" customWidth="1"/>
    <col min="51" max="51" width="0.28515625" style="69" customWidth="1"/>
    <col min="52" max="52" width="1.42578125" style="69" customWidth="1"/>
    <col min="53" max="53" width="0.85546875" style="69" customWidth="1"/>
    <col min="54" max="54" width="0.28515625" style="69" customWidth="1"/>
    <col min="55" max="55" width="1" style="69" customWidth="1"/>
    <col min="56" max="56" width="0.42578125" style="69" customWidth="1"/>
    <col min="57" max="57" width="0.28515625" style="69" customWidth="1"/>
    <col min="58" max="58" width="0.42578125" style="69" customWidth="1"/>
    <col min="59" max="59" width="2.42578125" style="69" customWidth="1"/>
    <col min="60" max="60" width="1.28515625" style="69" customWidth="1"/>
    <col min="61" max="61" width="9.140625" style="69" customWidth="1"/>
    <col min="62" max="62" width="7.7109375" style="69" customWidth="1"/>
    <col min="63" max="63" width="1" style="69" customWidth="1"/>
    <col min="64" max="64" width="3.28515625" style="69" customWidth="1"/>
    <col min="65" max="65" width="9.28515625" style="69" customWidth="1"/>
    <col min="66" max="66" width="1.85546875" style="69" customWidth="1"/>
    <col min="67" max="67" width="1.140625" style="69" customWidth="1"/>
    <col min="68" max="68" width="0.7109375" style="69" customWidth="1"/>
    <col min="69" max="69" width="0.85546875" style="69" customWidth="1"/>
    <col min="70" max="70" width="0.42578125" style="69" customWidth="1"/>
    <col min="71" max="71" width="0.85546875" style="69" customWidth="1"/>
    <col min="72" max="73" width="4.7109375" style="69" customWidth="1"/>
    <col min="74" max="74" width="4" style="69" customWidth="1"/>
    <col min="75" max="75" width="2.85546875" style="69" customWidth="1"/>
    <col min="76" max="76" width="0.85546875" style="69" customWidth="1"/>
    <col min="77" max="77" width="0.7109375" style="69" customWidth="1"/>
    <col min="78" max="78" width="1.140625" style="69" customWidth="1"/>
    <col min="79" max="79" width="0.42578125" style="69" customWidth="1"/>
    <col min="80" max="80" width="5.42578125" style="69" customWidth="1"/>
    <col min="81" max="81" width="6.28515625" style="69" customWidth="1"/>
    <col min="82" max="82" width="6" style="69" customWidth="1"/>
    <col min="83" max="83" width="0.42578125" style="69" customWidth="1"/>
    <col min="84" max="84" width="1.140625" style="69" customWidth="1"/>
    <col min="85" max="294" width="9.140625" style="69" hidden="1"/>
    <col min="295" max="295" width="1.42578125" style="69" customWidth="1"/>
    <col min="296" max="296" width="3.42578125" style="69" customWidth="1"/>
    <col min="297" max="297" width="0.28515625" style="69" customWidth="1"/>
    <col min="298" max="298" width="2.140625" style="69" customWidth="1"/>
    <col min="299" max="299" width="8.140625" style="69" customWidth="1"/>
    <col min="300" max="300" width="1.28515625" style="69" customWidth="1"/>
    <col min="301" max="301" width="1.85546875" style="69" customWidth="1"/>
    <col min="302" max="302" width="2.140625" style="69" customWidth="1"/>
    <col min="303" max="303" width="1.85546875" style="69" customWidth="1"/>
    <col min="304" max="305" width="2.140625" style="69" customWidth="1"/>
    <col min="306" max="306" width="2.42578125" style="69" customWidth="1"/>
    <col min="307" max="307" width="0.28515625" style="69" customWidth="1"/>
    <col min="308" max="308" width="1.42578125" style="69" customWidth="1"/>
    <col min="309" max="309" width="0.85546875" style="69" customWidth="1"/>
    <col min="310" max="310" width="0.28515625" style="69" customWidth="1"/>
    <col min="311" max="311" width="1" style="69" customWidth="1"/>
    <col min="312" max="312" width="0.42578125" style="69" customWidth="1"/>
    <col min="313" max="313" width="0.28515625" style="69" customWidth="1"/>
    <col min="314" max="314" width="0.42578125" style="69" customWidth="1"/>
    <col min="315" max="315" width="2.42578125" style="69" customWidth="1"/>
    <col min="316" max="316" width="1.28515625" style="69" customWidth="1"/>
    <col min="317" max="317" width="9.140625" style="69" customWidth="1"/>
    <col min="318" max="318" width="7.7109375" style="69" customWidth="1"/>
    <col min="319" max="319" width="1" style="69" customWidth="1"/>
    <col min="320" max="320" width="3.28515625" style="69" customWidth="1"/>
    <col min="321" max="321" width="9.28515625" style="69" customWidth="1"/>
    <col min="322" max="322" width="1.85546875" style="69" customWidth="1"/>
    <col min="323" max="323" width="1.140625" style="69" customWidth="1"/>
    <col min="324" max="324" width="0.7109375" style="69" customWidth="1"/>
    <col min="325" max="325" width="0.85546875" style="69" customWidth="1"/>
    <col min="326" max="326" width="0.42578125" style="69" customWidth="1"/>
    <col min="327" max="327" width="0.85546875" style="69" customWidth="1"/>
    <col min="328" max="329" width="4.7109375" style="69" customWidth="1"/>
    <col min="330" max="330" width="4" style="69" customWidth="1"/>
    <col min="331" max="331" width="2.85546875" style="69" customWidth="1"/>
    <col min="332" max="332" width="0.85546875" style="69" customWidth="1"/>
    <col min="333" max="333" width="0.7109375" style="69" customWidth="1"/>
    <col min="334" max="334" width="1.140625" style="69" customWidth="1"/>
    <col min="335" max="335" width="0.42578125" style="69" customWidth="1"/>
    <col min="336" max="336" width="5.42578125" style="69" customWidth="1"/>
    <col min="337" max="337" width="6.28515625" style="69" customWidth="1"/>
    <col min="338" max="338" width="6" style="69" customWidth="1"/>
    <col min="339" max="339" width="0.42578125" style="69" customWidth="1"/>
    <col min="340" max="340" width="1.140625" style="69" customWidth="1"/>
    <col min="341" max="550" width="9.140625" style="69" hidden="1"/>
    <col min="551" max="551" width="1.42578125" style="69" customWidth="1"/>
    <col min="552" max="552" width="3.42578125" style="69" customWidth="1"/>
    <col min="553" max="553" width="0.28515625" style="69" customWidth="1"/>
    <col min="554" max="554" width="2.140625" style="69" customWidth="1"/>
    <col min="555" max="555" width="8.140625" style="69" customWidth="1"/>
    <col min="556" max="556" width="1.28515625" style="69" customWidth="1"/>
    <col min="557" max="557" width="1.85546875" style="69" customWidth="1"/>
    <col min="558" max="558" width="2.140625" style="69" customWidth="1"/>
    <col min="559" max="559" width="1.85546875" style="69" customWidth="1"/>
    <col min="560" max="561" width="2.140625" style="69" customWidth="1"/>
    <col min="562" max="562" width="2.42578125" style="69" customWidth="1"/>
    <col min="563" max="563" width="0.28515625" style="69" customWidth="1"/>
    <col min="564" max="564" width="1.42578125" style="69" customWidth="1"/>
    <col min="565" max="565" width="0.85546875" style="69" customWidth="1"/>
    <col min="566" max="566" width="0.28515625" style="69" customWidth="1"/>
    <col min="567" max="567" width="1" style="69" customWidth="1"/>
    <col min="568" max="568" width="0.42578125" style="69" customWidth="1"/>
    <col min="569" max="569" width="0.28515625" style="69" customWidth="1"/>
    <col min="570" max="570" width="0.42578125" style="69" customWidth="1"/>
    <col min="571" max="571" width="2.42578125" style="69" customWidth="1"/>
    <col min="572" max="572" width="1.28515625" style="69" customWidth="1"/>
    <col min="573" max="573" width="9.140625" style="69" customWidth="1"/>
    <col min="574" max="574" width="7.7109375" style="69" customWidth="1"/>
    <col min="575" max="575" width="1" style="69" customWidth="1"/>
    <col min="576" max="576" width="3.28515625" style="69" customWidth="1"/>
    <col min="577" max="577" width="9.28515625" style="69" customWidth="1"/>
    <col min="578" max="578" width="1.85546875" style="69" customWidth="1"/>
    <col min="579" max="579" width="1.140625" style="69" customWidth="1"/>
    <col min="580" max="580" width="0.7109375" style="69" customWidth="1"/>
    <col min="581" max="581" width="0.85546875" style="69" customWidth="1"/>
    <col min="582" max="582" width="0.42578125" style="69" customWidth="1"/>
    <col min="583" max="583" width="0.85546875" style="69" customWidth="1"/>
    <col min="584" max="585" width="4.7109375" style="69" customWidth="1"/>
    <col min="586" max="586" width="4" style="69" customWidth="1"/>
    <col min="587" max="587" width="2.85546875" style="69" customWidth="1"/>
    <col min="588" max="588" width="0.85546875" style="69" customWidth="1"/>
    <col min="589" max="589" width="0.7109375" style="69" customWidth="1"/>
    <col min="590" max="590" width="1.140625" style="69" customWidth="1"/>
    <col min="591" max="591" width="0.42578125" style="69" customWidth="1"/>
    <col min="592" max="592" width="5.42578125" style="69" customWidth="1"/>
    <col min="593" max="593" width="6.28515625" style="69" customWidth="1"/>
    <col min="594" max="594" width="6" style="69" customWidth="1"/>
    <col min="595" max="595" width="0.42578125" style="69" customWidth="1"/>
    <col min="596" max="596" width="1.140625" style="69" customWidth="1"/>
    <col min="597" max="806" width="9.140625" style="69" hidden="1"/>
    <col min="807" max="807" width="1.42578125" style="69" customWidth="1"/>
    <col min="808" max="808" width="3.42578125" style="69" customWidth="1"/>
    <col min="809" max="809" width="0.28515625" style="69" customWidth="1"/>
    <col min="810" max="810" width="2.140625" style="69" customWidth="1"/>
    <col min="811" max="811" width="8.140625" style="69" customWidth="1"/>
    <col min="812" max="812" width="1.28515625" style="69" customWidth="1"/>
    <col min="813" max="813" width="1.85546875" style="69" customWidth="1"/>
    <col min="814" max="814" width="2.140625" style="69" customWidth="1"/>
    <col min="815" max="815" width="1.85546875" style="69" customWidth="1"/>
    <col min="816" max="817" width="2.140625" style="69" customWidth="1"/>
    <col min="818" max="818" width="2.42578125" style="69" customWidth="1"/>
    <col min="819" max="819" width="0.28515625" style="69" customWidth="1"/>
    <col min="820" max="820" width="1.42578125" style="69" customWidth="1"/>
    <col min="821" max="821" width="0.85546875" style="69" customWidth="1"/>
    <col min="822" max="822" width="0.28515625" style="69" customWidth="1"/>
    <col min="823" max="823" width="1" style="69" customWidth="1"/>
    <col min="824" max="824" width="0.42578125" style="69" customWidth="1"/>
    <col min="825" max="825" width="0.28515625" style="69" customWidth="1"/>
    <col min="826" max="826" width="0.42578125" style="69" customWidth="1"/>
    <col min="827" max="827" width="2.42578125" style="69" customWidth="1"/>
    <col min="828" max="828" width="1.28515625" style="69" customWidth="1"/>
    <col min="829" max="829" width="9.140625" style="69" customWidth="1"/>
    <col min="830" max="830" width="7.7109375" style="69" customWidth="1"/>
    <col min="831" max="831" width="1" style="69" customWidth="1"/>
    <col min="832" max="832" width="3.28515625" style="69" customWidth="1"/>
    <col min="833" max="833" width="9.28515625" style="69" customWidth="1"/>
    <col min="834" max="834" width="1.85546875" style="69" customWidth="1"/>
    <col min="835" max="835" width="1.140625" style="69" customWidth="1"/>
    <col min="836" max="836" width="0.7109375" style="69" customWidth="1"/>
    <col min="837" max="837" width="0.85546875" style="69" customWidth="1"/>
    <col min="838" max="838" width="0.42578125" style="69" customWidth="1"/>
    <col min="839" max="839" width="0.85546875" style="69" customWidth="1"/>
    <col min="840" max="841" width="4.7109375" style="69" customWidth="1"/>
    <col min="842" max="842" width="4" style="69" customWidth="1"/>
    <col min="843" max="843" width="2.85546875" style="69" customWidth="1"/>
    <col min="844" max="844" width="0.85546875" style="69" customWidth="1"/>
    <col min="845" max="845" width="0.7109375" style="69" customWidth="1"/>
    <col min="846" max="846" width="1.140625" style="69" customWidth="1"/>
    <col min="847" max="847" width="0.42578125" style="69" customWidth="1"/>
    <col min="848" max="848" width="5.42578125" style="69" customWidth="1"/>
    <col min="849" max="849" width="6.28515625" style="69" customWidth="1"/>
    <col min="850" max="850" width="6" style="69" customWidth="1"/>
    <col min="851" max="851" width="0.42578125" style="69" customWidth="1"/>
    <col min="852" max="852" width="1.140625" style="69" customWidth="1"/>
    <col min="853" max="1062" width="9.140625" style="69" hidden="1"/>
    <col min="1063" max="1063" width="1.42578125" style="69" customWidth="1"/>
    <col min="1064" max="1064" width="3.42578125" style="69" customWidth="1"/>
    <col min="1065" max="1065" width="0.28515625" style="69" customWidth="1"/>
    <col min="1066" max="1066" width="2.140625" style="69" customWidth="1"/>
    <col min="1067" max="1067" width="8.140625" style="69" customWidth="1"/>
    <col min="1068" max="1068" width="1.28515625" style="69" customWidth="1"/>
    <col min="1069" max="1069" width="1.85546875" style="69" customWidth="1"/>
    <col min="1070" max="1070" width="2.140625" style="69" customWidth="1"/>
    <col min="1071" max="1071" width="1.85546875" style="69" customWidth="1"/>
    <col min="1072" max="1073" width="2.140625" style="69" customWidth="1"/>
    <col min="1074" max="1074" width="2.42578125" style="69" customWidth="1"/>
    <col min="1075" max="1075" width="0.28515625" style="69" customWidth="1"/>
    <col min="1076" max="1076" width="1.42578125" style="69" customWidth="1"/>
    <col min="1077" max="1077" width="0.85546875" style="69" customWidth="1"/>
    <col min="1078" max="1078" width="0.28515625" style="69" customWidth="1"/>
    <col min="1079" max="1079" width="1" style="69" customWidth="1"/>
    <col min="1080" max="1080" width="0.42578125" style="69" customWidth="1"/>
    <col min="1081" max="1081" width="0.28515625" style="69" customWidth="1"/>
    <col min="1082" max="1082" width="0.42578125" style="69" customWidth="1"/>
    <col min="1083" max="1083" width="2.42578125" style="69" customWidth="1"/>
    <col min="1084" max="1084" width="1.28515625" style="69" customWidth="1"/>
    <col min="1085" max="1085" width="9.140625" style="69" customWidth="1"/>
    <col min="1086" max="1086" width="7.7109375" style="69" customWidth="1"/>
    <col min="1087" max="1087" width="1" style="69" customWidth="1"/>
    <col min="1088" max="1088" width="3.28515625" style="69" customWidth="1"/>
    <col min="1089" max="1089" width="9.28515625" style="69" customWidth="1"/>
    <col min="1090" max="1090" width="1.85546875" style="69" customWidth="1"/>
    <col min="1091" max="1091" width="1.140625" style="69" customWidth="1"/>
    <col min="1092" max="1092" width="0.7109375" style="69" customWidth="1"/>
    <col min="1093" max="1093" width="0.85546875" style="69" customWidth="1"/>
    <col min="1094" max="1094" width="0.42578125" style="69" customWidth="1"/>
    <col min="1095" max="1095" width="0.85546875" style="69" customWidth="1"/>
    <col min="1096" max="1097" width="4.7109375" style="69" customWidth="1"/>
    <col min="1098" max="1098" width="4" style="69" customWidth="1"/>
    <col min="1099" max="1099" width="2.85546875" style="69" customWidth="1"/>
    <col min="1100" max="1100" width="0.85546875" style="69" customWidth="1"/>
    <col min="1101" max="1101" width="0.7109375" style="69" customWidth="1"/>
    <col min="1102" max="1102" width="1.140625" style="69" customWidth="1"/>
    <col min="1103" max="1103" width="0.42578125" style="69" customWidth="1"/>
    <col min="1104" max="1104" width="5.42578125" style="69" customWidth="1"/>
    <col min="1105" max="1105" width="6.28515625" style="69" customWidth="1"/>
    <col min="1106" max="1106" width="6" style="69" customWidth="1"/>
    <col min="1107" max="1107" width="0.42578125" style="69" customWidth="1"/>
    <col min="1108" max="1108" width="1.140625" style="69" customWidth="1"/>
    <col min="1109" max="1318" width="9.140625" style="69" hidden="1"/>
    <col min="1319" max="1319" width="1.42578125" style="69" customWidth="1"/>
    <col min="1320" max="1320" width="3.42578125" style="69" customWidth="1"/>
    <col min="1321" max="1321" width="0.28515625" style="69" customWidth="1"/>
    <col min="1322" max="1322" width="2.140625" style="69" customWidth="1"/>
    <col min="1323" max="1323" width="8.140625" style="69" customWidth="1"/>
    <col min="1324" max="1324" width="1.28515625" style="69" customWidth="1"/>
    <col min="1325" max="1325" width="1.85546875" style="69" customWidth="1"/>
    <col min="1326" max="1326" width="2.140625" style="69" customWidth="1"/>
    <col min="1327" max="1327" width="1.85546875" style="69" customWidth="1"/>
    <col min="1328" max="1329" width="2.140625" style="69" customWidth="1"/>
    <col min="1330" max="1330" width="2.42578125" style="69" customWidth="1"/>
    <col min="1331" max="1331" width="0.28515625" style="69" customWidth="1"/>
    <col min="1332" max="1332" width="1.42578125" style="69" customWidth="1"/>
    <col min="1333" max="1333" width="0.85546875" style="69" customWidth="1"/>
    <col min="1334" max="1334" width="0.28515625" style="69" customWidth="1"/>
    <col min="1335" max="1335" width="1" style="69" customWidth="1"/>
    <col min="1336" max="1336" width="0.42578125" style="69" customWidth="1"/>
    <col min="1337" max="1337" width="0.28515625" style="69" customWidth="1"/>
    <col min="1338" max="1338" width="0.42578125" style="69" customWidth="1"/>
    <col min="1339" max="1339" width="2.42578125" style="69" customWidth="1"/>
    <col min="1340" max="1340" width="1.28515625" style="69" customWidth="1"/>
    <col min="1341" max="1341" width="9.140625" style="69" customWidth="1"/>
    <col min="1342" max="1342" width="7.7109375" style="69" customWidth="1"/>
    <col min="1343" max="1343" width="1" style="69" customWidth="1"/>
    <col min="1344" max="1344" width="3.28515625" style="69" customWidth="1"/>
    <col min="1345" max="1345" width="9.28515625" style="69" customWidth="1"/>
    <col min="1346" max="1346" width="1.85546875" style="69" customWidth="1"/>
    <col min="1347" max="1347" width="1.140625" style="69" customWidth="1"/>
    <col min="1348" max="1348" width="0.7109375" style="69" customWidth="1"/>
    <col min="1349" max="1349" width="0.85546875" style="69" customWidth="1"/>
    <col min="1350" max="1350" width="0.42578125" style="69" customWidth="1"/>
    <col min="1351" max="1351" width="0.85546875" style="69" customWidth="1"/>
    <col min="1352" max="1353" width="4.7109375" style="69" customWidth="1"/>
    <col min="1354" max="1354" width="4" style="69" customWidth="1"/>
    <col min="1355" max="1355" width="2.85546875" style="69" customWidth="1"/>
    <col min="1356" max="1356" width="0.85546875" style="69" customWidth="1"/>
    <col min="1357" max="1357" width="0.7109375" style="69" customWidth="1"/>
    <col min="1358" max="1358" width="1.140625" style="69" customWidth="1"/>
    <col min="1359" max="1359" width="0.42578125" style="69" customWidth="1"/>
    <col min="1360" max="1360" width="5.42578125" style="69" customWidth="1"/>
    <col min="1361" max="1361" width="6.28515625" style="69" customWidth="1"/>
    <col min="1362" max="1362" width="6" style="69" customWidth="1"/>
    <col min="1363" max="1363" width="0.42578125" style="69" customWidth="1"/>
    <col min="1364" max="1364" width="1.140625" style="69" customWidth="1"/>
    <col min="1365" max="1574" width="9.140625" style="69" hidden="1"/>
    <col min="1575" max="1575" width="1.42578125" style="69" customWidth="1"/>
    <col min="1576" max="1576" width="3.42578125" style="69" customWidth="1"/>
    <col min="1577" max="1577" width="0.28515625" style="69" customWidth="1"/>
    <col min="1578" max="1578" width="2.140625" style="69" customWidth="1"/>
    <col min="1579" max="1579" width="8.140625" style="69" customWidth="1"/>
    <col min="1580" max="1580" width="1.28515625" style="69" customWidth="1"/>
    <col min="1581" max="1581" width="1.85546875" style="69" customWidth="1"/>
    <col min="1582" max="1582" width="2.140625" style="69" customWidth="1"/>
    <col min="1583" max="1583" width="1.85546875" style="69" customWidth="1"/>
    <col min="1584" max="1585" width="2.140625" style="69" customWidth="1"/>
    <col min="1586" max="1586" width="2.42578125" style="69" customWidth="1"/>
    <col min="1587" max="1587" width="0.28515625" style="69" customWidth="1"/>
    <col min="1588" max="1588" width="1.42578125" style="69" customWidth="1"/>
    <col min="1589" max="1589" width="0.85546875" style="69" customWidth="1"/>
    <col min="1590" max="1590" width="0.28515625" style="69" customWidth="1"/>
    <col min="1591" max="1591" width="1" style="69" customWidth="1"/>
    <col min="1592" max="1592" width="0.42578125" style="69" customWidth="1"/>
    <col min="1593" max="1593" width="0.28515625" style="69" customWidth="1"/>
    <col min="1594" max="1594" width="0.42578125" style="69" customWidth="1"/>
    <col min="1595" max="1595" width="2.42578125" style="69" customWidth="1"/>
    <col min="1596" max="1596" width="1.28515625" style="69" customWidth="1"/>
    <col min="1597" max="1597" width="9.140625" style="69" customWidth="1"/>
    <col min="1598" max="1598" width="7.7109375" style="69" customWidth="1"/>
    <col min="1599" max="1599" width="1" style="69" customWidth="1"/>
    <col min="1600" max="1600" width="3.28515625" style="69" customWidth="1"/>
    <col min="1601" max="1601" width="9.28515625" style="69" customWidth="1"/>
    <col min="1602" max="1602" width="1.85546875" style="69" customWidth="1"/>
    <col min="1603" max="1603" width="1.140625" style="69" customWidth="1"/>
    <col min="1604" max="1604" width="0.7109375" style="69" customWidth="1"/>
    <col min="1605" max="1605" width="0.85546875" style="69" customWidth="1"/>
    <col min="1606" max="1606" width="0.42578125" style="69" customWidth="1"/>
    <col min="1607" max="1607" width="0.85546875" style="69" customWidth="1"/>
    <col min="1608" max="1609" width="4.7109375" style="69" customWidth="1"/>
    <col min="1610" max="1610" width="4" style="69" customWidth="1"/>
    <col min="1611" max="1611" width="2.85546875" style="69" customWidth="1"/>
    <col min="1612" max="1612" width="0.85546875" style="69" customWidth="1"/>
    <col min="1613" max="1613" width="0.7109375" style="69" customWidth="1"/>
    <col min="1614" max="1614" width="1.140625" style="69" customWidth="1"/>
    <col min="1615" max="1615" width="0.42578125" style="69" customWidth="1"/>
    <col min="1616" max="1616" width="5.42578125" style="69" customWidth="1"/>
    <col min="1617" max="1617" width="6.28515625" style="69" customWidth="1"/>
    <col min="1618" max="1618" width="6" style="69" customWidth="1"/>
    <col min="1619" max="1619" width="0.42578125" style="69" customWidth="1"/>
    <col min="1620" max="1620" width="1.140625" style="69" customWidth="1"/>
    <col min="1621" max="1830" width="9.140625" style="69" hidden="1"/>
    <col min="1831" max="1831" width="1.42578125" style="69" customWidth="1"/>
    <col min="1832" max="1832" width="3.42578125" style="69" customWidth="1"/>
    <col min="1833" max="1833" width="0.28515625" style="69" customWidth="1"/>
    <col min="1834" max="1834" width="2.140625" style="69" customWidth="1"/>
    <col min="1835" max="1835" width="8.140625" style="69" customWidth="1"/>
    <col min="1836" max="1836" width="1.28515625" style="69" customWidth="1"/>
    <col min="1837" max="1837" width="1.85546875" style="69" customWidth="1"/>
    <col min="1838" max="1838" width="2.140625" style="69" customWidth="1"/>
    <col min="1839" max="1839" width="1.85546875" style="69" customWidth="1"/>
    <col min="1840" max="1841" width="2.140625" style="69" customWidth="1"/>
    <col min="1842" max="1842" width="2.42578125" style="69" customWidth="1"/>
    <col min="1843" max="1843" width="0.28515625" style="69" customWidth="1"/>
    <col min="1844" max="1844" width="1.42578125" style="69" customWidth="1"/>
    <col min="1845" max="1845" width="0.85546875" style="69" customWidth="1"/>
    <col min="1846" max="1846" width="0.28515625" style="69" customWidth="1"/>
    <col min="1847" max="1847" width="1" style="69" customWidth="1"/>
    <col min="1848" max="1848" width="0.42578125" style="69" customWidth="1"/>
    <col min="1849" max="1849" width="0.28515625" style="69" customWidth="1"/>
    <col min="1850" max="1850" width="0.42578125" style="69" customWidth="1"/>
    <col min="1851" max="1851" width="2.42578125" style="69" customWidth="1"/>
    <col min="1852" max="1852" width="1.28515625" style="69" customWidth="1"/>
    <col min="1853" max="1853" width="9.140625" style="69" customWidth="1"/>
    <col min="1854" max="1854" width="7.7109375" style="69" customWidth="1"/>
    <col min="1855" max="1855" width="1" style="69" customWidth="1"/>
    <col min="1856" max="1856" width="3.28515625" style="69" customWidth="1"/>
    <col min="1857" max="1857" width="9.28515625" style="69" customWidth="1"/>
    <col min="1858" max="1858" width="1.85546875" style="69" customWidth="1"/>
    <col min="1859" max="1859" width="1.140625" style="69" customWidth="1"/>
    <col min="1860" max="1860" width="0.7109375" style="69" customWidth="1"/>
    <col min="1861" max="1861" width="0.85546875" style="69" customWidth="1"/>
    <col min="1862" max="1862" width="0.42578125" style="69" customWidth="1"/>
    <col min="1863" max="1863" width="0.85546875" style="69" customWidth="1"/>
    <col min="1864" max="1865" width="4.7109375" style="69" customWidth="1"/>
    <col min="1866" max="1866" width="4" style="69" customWidth="1"/>
    <col min="1867" max="1867" width="2.85546875" style="69" customWidth="1"/>
    <col min="1868" max="1868" width="0.85546875" style="69" customWidth="1"/>
    <col min="1869" max="1869" width="0.7109375" style="69" customWidth="1"/>
    <col min="1870" max="1870" width="1.140625" style="69" customWidth="1"/>
    <col min="1871" max="1871" width="0.42578125" style="69" customWidth="1"/>
    <col min="1872" max="1872" width="5.42578125" style="69" customWidth="1"/>
    <col min="1873" max="1873" width="6.28515625" style="69" customWidth="1"/>
    <col min="1874" max="1874" width="6" style="69" customWidth="1"/>
    <col min="1875" max="1875" width="0.42578125" style="69" customWidth="1"/>
    <col min="1876" max="1876" width="1.140625" style="69" customWidth="1"/>
    <col min="1877" max="2086" width="9.140625" style="69" hidden="1"/>
    <col min="2087" max="2087" width="1.42578125" style="69" customWidth="1"/>
    <col min="2088" max="2088" width="3.42578125" style="69" customWidth="1"/>
    <col min="2089" max="2089" width="0.28515625" style="69" customWidth="1"/>
    <col min="2090" max="2090" width="2.140625" style="69" customWidth="1"/>
    <col min="2091" max="2091" width="8.140625" style="69" customWidth="1"/>
    <col min="2092" max="2092" width="1.28515625" style="69" customWidth="1"/>
    <col min="2093" max="2093" width="1.85546875" style="69" customWidth="1"/>
    <col min="2094" max="2094" width="2.140625" style="69" customWidth="1"/>
    <col min="2095" max="2095" width="1.85546875" style="69" customWidth="1"/>
    <col min="2096" max="2097" width="2.140625" style="69" customWidth="1"/>
    <col min="2098" max="2098" width="2.42578125" style="69" customWidth="1"/>
    <col min="2099" max="2099" width="0.28515625" style="69" customWidth="1"/>
    <col min="2100" max="2100" width="1.42578125" style="69" customWidth="1"/>
    <col min="2101" max="2101" width="0.85546875" style="69" customWidth="1"/>
    <col min="2102" max="2102" width="0.28515625" style="69" customWidth="1"/>
    <col min="2103" max="2103" width="1" style="69" customWidth="1"/>
    <col min="2104" max="2104" width="0.42578125" style="69" customWidth="1"/>
    <col min="2105" max="2105" width="0.28515625" style="69" customWidth="1"/>
    <col min="2106" max="2106" width="0.42578125" style="69" customWidth="1"/>
    <col min="2107" max="2107" width="2.42578125" style="69" customWidth="1"/>
    <col min="2108" max="2108" width="1.28515625" style="69" customWidth="1"/>
    <col min="2109" max="2109" width="9.140625" style="69" customWidth="1"/>
    <col min="2110" max="2110" width="7.7109375" style="69" customWidth="1"/>
    <col min="2111" max="2111" width="1" style="69" customWidth="1"/>
    <col min="2112" max="2112" width="3.28515625" style="69" customWidth="1"/>
    <col min="2113" max="2113" width="9.28515625" style="69" customWidth="1"/>
    <col min="2114" max="2114" width="1.85546875" style="69" customWidth="1"/>
    <col min="2115" max="2115" width="1.140625" style="69" customWidth="1"/>
    <col min="2116" max="2116" width="0.7109375" style="69" customWidth="1"/>
    <col min="2117" max="2117" width="0.85546875" style="69" customWidth="1"/>
    <col min="2118" max="2118" width="0.42578125" style="69" customWidth="1"/>
    <col min="2119" max="2119" width="0.85546875" style="69" customWidth="1"/>
    <col min="2120" max="2121" width="4.7109375" style="69" customWidth="1"/>
    <col min="2122" max="2122" width="4" style="69" customWidth="1"/>
    <col min="2123" max="2123" width="2.85546875" style="69" customWidth="1"/>
    <col min="2124" max="2124" width="0.85546875" style="69" customWidth="1"/>
    <col min="2125" max="2125" width="0.7109375" style="69" customWidth="1"/>
    <col min="2126" max="2126" width="1.140625" style="69" customWidth="1"/>
    <col min="2127" max="2127" width="0.42578125" style="69" customWidth="1"/>
    <col min="2128" max="2128" width="5.42578125" style="69" customWidth="1"/>
    <col min="2129" max="2129" width="6.28515625" style="69" customWidth="1"/>
    <col min="2130" max="2130" width="6" style="69" customWidth="1"/>
    <col min="2131" max="2131" width="0.42578125" style="69" customWidth="1"/>
    <col min="2132" max="2132" width="1.140625" style="69" customWidth="1"/>
    <col min="2133" max="2342" width="9.140625" style="69" hidden="1"/>
    <col min="2343" max="2343" width="1.42578125" style="69" customWidth="1"/>
    <col min="2344" max="2344" width="3.42578125" style="69" customWidth="1"/>
    <col min="2345" max="2345" width="0.28515625" style="69" customWidth="1"/>
    <col min="2346" max="2346" width="2.140625" style="69" customWidth="1"/>
    <col min="2347" max="2347" width="8.140625" style="69" customWidth="1"/>
    <col min="2348" max="2348" width="1.28515625" style="69" customWidth="1"/>
    <col min="2349" max="2349" width="1.85546875" style="69" customWidth="1"/>
    <col min="2350" max="2350" width="2.140625" style="69" customWidth="1"/>
    <col min="2351" max="2351" width="1.85546875" style="69" customWidth="1"/>
    <col min="2352" max="2353" width="2.140625" style="69" customWidth="1"/>
    <col min="2354" max="2354" width="2.42578125" style="69" customWidth="1"/>
    <col min="2355" max="2355" width="0.28515625" style="69" customWidth="1"/>
    <col min="2356" max="2356" width="1.42578125" style="69" customWidth="1"/>
    <col min="2357" max="2357" width="0.85546875" style="69" customWidth="1"/>
    <col min="2358" max="2358" width="0.28515625" style="69" customWidth="1"/>
    <col min="2359" max="2359" width="1" style="69" customWidth="1"/>
    <col min="2360" max="2360" width="0.42578125" style="69" customWidth="1"/>
    <col min="2361" max="2361" width="0.28515625" style="69" customWidth="1"/>
    <col min="2362" max="2362" width="0.42578125" style="69" customWidth="1"/>
    <col min="2363" max="2363" width="2.42578125" style="69" customWidth="1"/>
    <col min="2364" max="2364" width="1.28515625" style="69" customWidth="1"/>
    <col min="2365" max="2365" width="9.140625" style="69" customWidth="1"/>
    <col min="2366" max="2366" width="7.7109375" style="69" customWidth="1"/>
    <col min="2367" max="2367" width="1" style="69" customWidth="1"/>
    <col min="2368" max="2368" width="3.28515625" style="69" customWidth="1"/>
    <col min="2369" max="2369" width="9.28515625" style="69" customWidth="1"/>
    <col min="2370" max="2370" width="1.85546875" style="69" customWidth="1"/>
    <col min="2371" max="2371" width="1.140625" style="69" customWidth="1"/>
    <col min="2372" max="2372" width="0.7109375" style="69" customWidth="1"/>
    <col min="2373" max="2373" width="0.85546875" style="69" customWidth="1"/>
    <col min="2374" max="2374" width="0.42578125" style="69" customWidth="1"/>
    <col min="2375" max="2375" width="0.85546875" style="69" customWidth="1"/>
    <col min="2376" max="2377" width="4.7109375" style="69" customWidth="1"/>
    <col min="2378" max="2378" width="4" style="69" customWidth="1"/>
    <col min="2379" max="2379" width="2.85546875" style="69" customWidth="1"/>
    <col min="2380" max="2380" width="0.85546875" style="69" customWidth="1"/>
    <col min="2381" max="2381" width="0.7109375" style="69" customWidth="1"/>
    <col min="2382" max="2382" width="1.140625" style="69" customWidth="1"/>
    <col min="2383" max="2383" width="0.42578125" style="69" customWidth="1"/>
    <col min="2384" max="2384" width="5.42578125" style="69" customWidth="1"/>
    <col min="2385" max="2385" width="6.28515625" style="69" customWidth="1"/>
    <col min="2386" max="2386" width="6" style="69" customWidth="1"/>
    <col min="2387" max="2387" width="0.42578125" style="69" customWidth="1"/>
    <col min="2388" max="2388" width="1.140625" style="69" customWidth="1"/>
    <col min="2389" max="2598" width="9.140625" style="69" hidden="1"/>
    <col min="2599" max="2599" width="1.42578125" style="69" customWidth="1"/>
    <col min="2600" max="2600" width="3.42578125" style="69" customWidth="1"/>
    <col min="2601" max="2601" width="0.28515625" style="69" customWidth="1"/>
    <col min="2602" max="2602" width="2.140625" style="69" customWidth="1"/>
    <col min="2603" max="2603" width="8.140625" style="69" customWidth="1"/>
    <col min="2604" max="2604" width="1.28515625" style="69" customWidth="1"/>
    <col min="2605" max="2605" width="1.85546875" style="69" customWidth="1"/>
    <col min="2606" max="2606" width="2.140625" style="69" customWidth="1"/>
    <col min="2607" max="2607" width="1.85546875" style="69" customWidth="1"/>
    <col min="2608" max="2609" width="2.140625" style="69" customWidth="1"/>
    <col min="2610" max="2610" width="2.42578125" style="69" customWidth="1"/>
    <col min="2611" max="2611" width="0.28515625" style="69" customWidth="1"/>
    <col min="2612" max="2612" width="1.42578125" style="69" customWidth="1"/>
    <col min="2613" max="2613" width="0.85546875" style="69" customWidth="1"/>
    <col min="2614" max="2614" width="0.28515625" style="69" customWidth="1"/>
    <col min="2615" max="2615" width="1" style="69" customWidth="1"/>
    <col min="2616" max="2616" width="0.42578125" style="69" customWidth="1"/>
    <col min="2617" max="2617" width="0.28515625" style="69" customWidth="1"/>
    <col min="2618" max="2618" width="0.42578125" style="69" customWidth="1"/>
    <col min="2619" max="2619" width="2.42578125" style="69" customWidth="1"/>
    <col min="2620" max="2620" width="1.28515625" style="69" customWidth="1"/>
    <col min="2621" max="2621" width="9.140625" style="69" customWidth="1"/>
    <col min="2622" max="2622" width="7.7109375" style="69" customWidth="1"/>
    <col min="2623" max="2623" width="1" style="69" customWidth="1"/>
    <col min="2624" max="2624" width="3.28515625" style="69" customWidth="1"/>
    <col min="2625" max="2625" width="9.28515625" style="69" customWidth="1"/>
    <col min="2626" max="2626" width="1.85546875" style="69" customWidth="1"/>
    <col min="2627" max="2627" width="1.140625" style="69" customWidth="1"/>
    <col min="2628" max="2628" width="0.7109375" style="69" customWidth="1"/>
    <col min="2629" max="2629" width="0.85546875" style="69" customWidth="1"/>
    <col min="2630" max="2630" width="0.42578125" style="69" customWidth="1"/>
    <col min="2631" max="2631" width="0.85546875" style="69" customWidth="1"/>
    <col min="2632" max="2633" width="4.7109375" style="69" customWidth="1"/>
    <col min="2634" max="2634" width="4" style="69" customWidth="1"/>
    <col min="2635" max="2635" width="2.85546875" style="69" customWidth="1"/>
    <col min="2636" max="2636" width="0.85546875" style="69" customWidth="1"/>
    <col min="2637" max="2637" width="0.7109375" style="69" customWidth="1"/>
    <col min="2638" max="2638" width="1.140625" style="69" customWidth="1"/>
    <col min="2639" max="2639" width="0.42578125" style="69" customWidth="1"/>
    <col min="2640" max="2640" width="5.42578125" style="69" customWidth="1"/>
    <col min="2641" max="2641" width="6.28515625" style="69" customWidth="1"/>
    <col min="2642" max="2642" width="6" style="69" customWidth="1"/>
    <col min="2643" max="2643" width="0.42578125" style="69" customWidth="1"/>
    <col min="2644" max="2644" width="1.140625" style="69" customWidth="1"/>
    <col min="2645" max="2854" width="9.140625" style="69" hidden="1"/>
    <col min="2855" max="2855" width="1.42578125" style="69" customWidth="1"/>
    <col min="2856" max="2856" width="3.42578125" style="69" customWidth="1"/>
    <col min="2857" max="2857" width="0.28515625" style="69" customWidth="1"/>
    <col min="2858" max="2858" width="2.140625" style="69" customWidth="1"/>
    <col min="2859" max="2859" width="8.140625" style="69" customWidth="1"/>
    <col min="2860" max="2860" width="1.28515625" style="69" customWidth="1"/>
    <col min="2861" max="2861" width="1.85546875" style="69" customWidth="1"/>
    <col min="2862" max="2862" width="2.140625" style="69" customWidth="1"/>
    <col min="2863" max="2863" width="1.85546875" style="69" customWidth="1"/>
    <col min="2864" max="2865" width="2.140625" style="69" customWidth="1"/>
    <col min="2866" max="2866" width="2.42578125" style="69" customWidth="1"/>
    <col min="2867" max="2867" width="0.28515625" style="69" customWidth="1"/>
    <col min="2868" max="2868" width="1.42578125" style="69" customWidth="1"/>
    <col min="2869" max="2869" width="0.85546875" style="69" customWidth="1"/>
    <col min="2870" max="2870" width="0.28515625" style="69" customWidth="1"/>
    <col min="2871" max="2871" width="1" style="69" customWidth="1"/>
    <col min="2872" max="2872" width="0.42578125" style="69" customWidth="1"/>
    <col min="2873" max="2873" width="0.28515625" style="69" customWidth="1"/>
    <col min="2874" max="2874" width="0.42578125" style="69" customWidth="1"/>
    <col min="2875" max="2875" width="2.42578125" style="69" customWidth="1"/>
    <col min="2876" max="2876" width="1.28515625" style="69" customWidth="1"/>
    <col min="2877" max="2877" width="9.140625" style="69" customWidth="1"/>
    <col min="2878" max="2878" width="7.7109375" style="69" customWidth="1"/>
    <col min="2879" max="2879" width="1" style="69" customWidth="1"/>
    <col min="2880" max="2880" width="3.28515625" style="69" customWidth="1"/>
    <col min="2881" max="2881" width="9.28515625" style="69" customWidth="1"/>
    <col min="2882" max="2882" width="1.85546875" style="69" customWidth="1"/>
    <col min="2883" max="2883" width="1.140625" style="69" customWidth="1"/>
    <col min="2884" max="2884" width="0.7109375" style="69" customWidth="1"/>
    <col min="2885" max="2885" width="0.85546875" style="69" customWidth="1"/>
    <col min="2886" max="2886" width="0.42578125" style="69" customWidth="1"/>
    <col min="2887" max="2887" width="0.85546875" style="69" customWidth="1"/>
    <col min="2888" max="2889" width="4.7109375" style="69" customWidth="1"/>
    <col min="2890" max="2890" width="4" style="69" customWidth="1"/>
    <col min="2891" max="2891" width="2.85546875" style="69" customWidth="1"/>
    <col min="2892" max="2892" width="0.85546875" style="69" customWidth="1"/>
    <col min="2893" max="2893" width="0.7109375" style="69" customWidth="1"/>
    <col min="2894" max="2894" width="1.140625" style="69" customWidth="1"/>
    <col min="2895" max="2895" width="0.42578125" style="69" customWidth="1"/>
    <col min="2896" max="2896" width="5.42578125" style="69" customWidth="1"/>
    <col min="2897" max="2897" width="6.28515625" style="69" customWidth="1"/>
    <col min="2898" max="2898" width="6" style="69" customWidth="1"/>
    <col min="2899" max="2899" width="0.42578125" style="69" customWidth="1"/>
    <col min="2900" max="2900" width="1.140625" style="69" customWidth="1"/>
    <col min="2901" max="3110" width="9.140625" style="69" hidden="1"/>
    <col min="3111" max="3111" width="1.42578125" style="69" customWidth="1"/>
    <col min="3112" max="3112" width="3.42578125" style="69" customWidth="1"/>
    <col min="3113" max="3113" width="0.28515625" style="69" customWidth="1"/>
    <col min="3114" max="3114" width="2.140625" style="69" customWidth="1"/>
    <col min="3115" max="3115" width="8.140625" style="69" customWidth="1"/>
    <col min="3116" max="3116" width="1.28515625" style="69" customWidth="1"/>
    <col min="3117" max="3117" width="1.85546875" style="69" customWidth="1"/>
    <col min="3118" max="3118" width="2.140625" style="69" customWidth="1"/>
    <col min="3119" max="3119" width="1.85546875" style="69" customWidth="1"/>
    <col min="3120" max="3121" width="2.140625" style="69" customWidth="1"/>
    <col min="3122" max="3122" width="2.42578125" style="69" customWidth="1"/>
    <col min="3123" max="3123" width="0.28515625" style="69" customWidth="1"/>
    <col min="3124" max="3124" width="1.42578125" style="69" customWidth="1"/>
    <col min="3125" max="3125" width="0.85546875" style="69" customWidth="1"/>
    <col min="3126" max="3126" width="0.28515625" style="69" customWidth="1"/>
    <col min="3127" max="3127" width="1" style="69" customWidth="1"/>
    <col min="3128" max="3128" width="0.42578125" style="69" customWidth="1"/>
    <col min="3129" max="3129" width="0.28515625" style="69" customWidth="1"/>
    <col min="3130" max="3130" width="0.42578125" style="69" customWidth="1"/>
    <col min="3131" max="3131" width="2.42578125" style="69" customWidth="1"/>
    <col min="3132" max="3132" width="1.28515625" style="69" customWidth="1"/>
    <col min="3133" max="3133" width="9.140625" style="69" customWidth="1"/>
    <col min="3134" max="3134" width="7.7109375" style="69" customWidth="1"/>
    <col min="3135" max="3135" width="1" style="69" customWidth="1"/>
    <col min="3136" max="3136" width="3.28515625" style="69" customWidth="1"/>
    <col min="3137" max="3137" width="9.28515625" style="69" customWidth="1"/>
    <col min="3138" max="3138" width="1.85546875" style="69" customWidth="1"/>
    <col min="3139" max="3139" width="1.140625" style="69" customWidth="1"/>
    <col min="3140" max="3140" width="0.7109375" style="69" customWidth="1"/>
    <col min="3141" max="3141" width="0.85546875" style="69" customWidth="1"/>
    <col min="3142" max="3142" width="0.42578125" style="69" customWidth="1"/>
    <col min="3143" max="3143" width="0.85546875" style="69" customWidth="1"/>
    <col min="3144" max="3145" width="4.7109375" style="69" customWidth="1"/>
    <col min="3146" max="3146" width="4" style="69" customWidth="1"/>
    <col min="3147" max="3147" width="2.85546875" style="69" customWidth="1"/>
    <col min="3148" max="3148" width="0.85546875" style="69" customWidth="1"/>
    <col min="3149" max="3149" width="0.7109375" style="69" customWidth="1"/>
    <col min="3150" max="3150" width="1.140625" style="69" customWidth="1"/>
    <col min="3151" max="3151" width="0.42578125" style="69" customWidth="1"/>
    <col min="3152" max="3152" width="5.42578125" style="69" customWidth="1"/>
    <col min="3153" max="3153" width="6.28515625" style="69" customWidth="1"/>
    <col min="3154" max="3154" width="6" style="69" customWidth="1"/>
    <col min="3155" max="3155" width="0.42578125" style="69" customWidth="1"/>
    <col min="3156" max="3156" width="1.140625" style="69" customWidth="1"/>
    <col min="3157" max="3366" width="9.140625" style="69" hidden="1"/>
    <col min="3367" max="3367" width="1.42578125" style="69" customWidth="1"/>
    <col min="3368" max="3368" width="3.42578125" style="69" customWidth="1"/>
    <col min="3369" max="3369" width="0.28515625" style="69" customWidth="1"/>
    <col min="3370" max="3370" width="2.140625" style="69" customWidth="1"/>
    <col min="3371" max="3371" width="8.140625" style="69" customWidth="1"/>
    <col min="3372" max="3372" width="1.28515625" style="69" customWidth="1"/>
    <col min="3373" max="3373" width="1.85546875" style="69" customWidth="1"/>
    <col min="3374" max="3374" width="2.140625" style="69" customWidth="1"/>
    <col min="3375" max="3375" width="1.85546875" style="69" customWidth="1"/>
    <col min="3376" max="3377" width="2.140625" style="69" customWidth="1"/>
    <col min="3378" max="3378" width="2.42578125" style="69" customWidth="1"/>
    <col min="3379" max="3379" width="0.28515625" style="69" customWidth="1"/>
    <col min="3380" max="3380" width="1.42578125" style="69" customWidth="1"/>
    <col min="3381" max="3381" width="0.85546875" style="69" customWidth="1"/>
    <col min="3382" max="3382" width="0.28515625" style="69" customWidth="1"/>
    <col min="3383" max="3383" width="1" style="69" customWidth="1"/>
    <col min="3384" max="3384" width="0.42578125" style="69" customWidth="1"/>
    <col min="3385" max="3385" width="0.28515625" style="69" customWidth="1"/>
    <col min="3386" max="3386" width="0.42578125" style="69" customWidth="1"/>
    <col min="3387" max="3387" width="2.42578125" style="69" customWidth="1"/>
    <col min="3388" max="3388" width="1.28515625" style="69" customWidth="1"/>
    <col min="3389" max="3389" width="9.140625" style="69" customWidth="1"/>
    <col min="3390" max="3390" width="7.7109375" style="69" customWidth="1"/>
    <col min="3391" max="3391" width="1" style="69" customWidth="1"/>
    <col min="3392" max="3392" width="3.28515625" style="69" customWidth="1"/>
    <col min="3393" max="3393" width="9.28515625" style="69" customWidth="1"/>
    <col min="3394" max="3394" width="1.85546875" style="69" customWidth="1"/>
    <col min="3395" max="3395" width="1.140625" style="69" customWidth="1"/>
    <col min="3396" max="3396" width="0.7109375" style="69" customWidth="1"/>
    <col min="3397" max="3397" width="0.85546875" style="69" customWidth="1"/>
    <col min="3398" max="3398" width="0.42578125" style="69" customWidth="1"/>
    <col min="3399" max="3399" width="0.85546875" style="69" customWidth="1"/>
    <col min="3400" max="3401" width="4.7109375" style="69" customWidth="1"/>
    <col min="3402" max="3402" width="4" style="69" customWidth="1"/>
    <col min="3403" max="3403" width="2.85546875" style="69" customWidth="1"/>
    <col min="3404" max="3404" width="0.85546875" style="69" customWidth="1"/>
    <col min="3405" max="3405" width="0.7109375" style="69" customWidth="1"/>
    <col min="3406" max="3406" width="1.140625" style="69" customWidth="1"/>
    <col min="3407" max="3407" width="0.42578125" style="69" customWidth="1"/>
    <col min="3408" max="3408" width="5.42578125" style="69" customWidth="1"/>
    <col min="3409" max="3409" width="6.28515625" style="69" customWidth="1"/>
    <col min="3410" max="3410" width="6" style="69" customWidth="1"/>
    <col min="3411" max="3411" width="0.42578125" style="69" customWidth="1"/>
    <col min="3412" max="3412" width="1.140625" style="69" customWidth="1"/>
    <col min="3413" max="3622" width="9.140625" style="69" hidden="1"/>
    <col min="3623" max="3623" width="1.42578125" style="69" customWidth="1"/>
    <col min="3624" max="3624" width="3.42578125" style="69" customWidth="1"/>
    <col min="3625" max="3625" width="0.28515625" style="69" customWidth="1"/>
    <col min="3626" max="3626" width="2.140625" style="69" customWidth="1"/>
    <col min="3627" max="3627" width="8.140625" style="69" customWidth="1"/>
    <col min="3628" max="3628" width="1.28515625" style="69" customWidth="1"/>
    <col min="3629" max="3629" width="1.85546875" style="69" customWidth="1"/>
    <col min="3630" max="3630" width="2.140625" style="69" customWidth="1"/>
    <col min="3631" max="3631" width="1.85546875" style="69" customWidth="1"/>
    <col min="3632" max="3633" width="2.140625" style="69" customWidth="1"/>
    <col min="3634" max="3634" width="2.42578125" style="69" customWidth="1"/>
    <col min="3635" max="3635" width="0.28515625" style="69" customWidth="1"/>
    <col min="3636" max="3636" width="1.42578125" style="69" customWidth="1"/>
    <col min="3637" max="3637" width="0.85546875" style="69" customWidth="1"/>
    <col min="3638" max="3638" width="0.28515625" style="69" customWidth="1"/>
    <col min="3639" max="3639" width="1" style="69" customWidth="1"/>
    <col min="3640" max="3640" width="0.42578125" style="69" customWidth="1"/>
    <col min="3641" max="3641" width="0.28515625" style="69" customWidth="1"/>
    <col min="3642" max="3642" width="0.42578125" style="69" customWidth="1"/>
    <col min="3643" max="3643" width="2.42578125" style="69" customWidth="1"/>
    <col min="3644" max="3644" width="1.28515625" style="69" customWidth="1"/>
    <col min="3645" max="3645" width="9.140625" style="69" customWidth="1"/>
    <col min="3646" max="3646" width="7.7109375" style="69" customWidth="1"/>
    <col min="3647" max="3647" width="1" style="69" customWidth="1"/>
    <col min="3648" max="3648" width="3.28515625" style="69" customWidth="1"/>
    <col min="3649" max="3649" width="9.28515625" style="69" customWidth="1"/>
    <col min="3650" max="3650" width="1.85546875" style="69" customWidth="1"/>
    <col min="3651" max="3651" width="1.140625" style="69" customWidth="1"/>
    <col min="3652" max="3652" width="0.7109375" style="69" customWidth="1"/>
    <col min="3653" max="3653" width="0.85546875" style="69" customWidth="1"/>
    <col min="3654" max="3654" width="0.42578125" style="69" customWidth="1"/>
    <col min="3655" max="3655" width="0.85546875" style="69" customWidth="1"/>
    <col min="3656" max="3657" width="4.7109375" style="69" customWidth="1"/>
    <col min="3658" max="3658" width="4" style="69" customWidth="1"/>
    <col min="3659" max="3659" width="2.85546875" style="69" customWidth="1"/>
    <col min="3660" max="3660" width="0.85546875" style="69" customWidth="1"/>
    <col min="3661" max="3661" width="0.7109375" style="69" customWidth="1"/>
    <col min="3662" max="3662" width="1.140625" style="69" customWidth="1"/>
    <col min="3663" max="3663" width="0.42578125" style="69" customWidth="1"/>
    <col min="3664" max="3664" width="5.42578125" style="69" customWidth="1"/>
    <col min="3665" max="3665" width="6.28515625" style="69" customWidth="1"/>
    <col min="3666" max="3666" width="6" style="69" customWidth="1"/>
    <col min="3667" max="3667" width="0.42578125" style="69" customWidth="1"/>
    <col min="3668" max="3668" width="1.140625" style="69" customWidth="1"/>
    <col min="3669" max="3878" width="9.140625" style="69" hidden="1"/>
    <col min="3879" max="3879" width="1.42578125" style="69" customWidth="1"/>
    <col min="3880" max="3880" width="3.42578125" style="69" customWidth="1"/>
    <col min="3881" max="3881" width="0.28515625" style="69" customWidth="1"/>
    <col min="3882" max="3882" width="2.140625" style="69" customWidth="1"/>
    <col min="3883" max="3883" width="8.140625" style="69" customWidth="1"/>
    <col min="3884" max="3884" width="1.28515625" style="69" customWidth="1"/>
    <col min="3885" max="3885" width="1.85546875" style="69" customWidth="1"/>
    <col min="3886" max="3886" width="2.140625" style="69" customWidth="1"/>
    <col min="3887" max="3887" width="1.85546875" style="69" customWidth="1"/>
    <col min="3888" max="3889" width="2.140625" style="69" customWidth="1"/>
    <col min="3890" max="3890" width="2.42578125" style="69" customWidth="1"/>
    <col min="3891" max="3891" width="0.28515625" style="69" customWidth="1"/>
    <col min="3892" max="3892" width="1.42578125" style="69" customWidth="1"/>
    <col min="3893" max="3893" width="0.85546875" style="69" customWidth="1"/>
    <col min="3894" max="3894" width="0.28515625" style="69" customWidth="1"/>
    <col min="3895" max="3895" width="1" style="69" customWidth="1"/>
    <col min="3896" max="3896" width="0.42578125" style="69" customWidth="1"/>
    <col min="3897" max="3897" width="0.28515625" style="69" customWidth="1"/>
    <col min="3898" max="3898" width="0.42578125" style="69" customWidth="1"/>
    <col min="3899" max="3899" width="2.42578125" style="69" customWidth="1"/>
    <col min="3900" max="3900" width="1.28515625" style="69" customWidth="1"/>
    <col min="3901" max="3901" width="9.140625" style="69" customWidth="1"/>
    <col min="3902" max="3902" width="7.7109375" style="69" customWidth="1"/>
    <col min="3903" max="3903" width="1" style="69" customWidth="1"/>
    <col min="3904" max="3904" width="3.28515625" style="69" customWidth="1"/>
    <col min="3905" max="3905" width="9.28515625" style="69" customWidth="1"/>
    <col min="3906" max="3906" width="1.85546875" style="69" customWidth="1"/>
    <col min="3907" max="3907" width="1.140625" style="69" customWidth="1"/>
    <col min="3908" max="3908" width="0.7109375" style="69" customWidth="1"/>
    <col min="3909" max="3909" width="0.85546875" style="69" customWidth="1"/>
    <col min="3910" max="3910" width="0.42578125" style="69" customWidth="1"/>
    <col min="3911" max="3911" width="0.85546875" style="69" customWidth="1"/>
    <col min="3912" max="3913" width="4.7109375" style="69" customWidth="1"/>
    <col min="3914" max="3914" width="4" style="69" customWidth="1"/>
    <col min="3915" max="3915" width="2.85546875" style="69" customWidth="1"/>
    <col min="3916" max="3916" width="0.85546875" style="69" customWidth="1"/>
    <col min="3917" max="3917" width="0.7109375" style="69" customWidth="1"/>
    <col min="3918" max="3918" width="1.140625" style="69" customWidth="1"/>
    <col min="3919" max="3919" width="0.42578125" style="69" customWidth="1"/>
    <col min="3920" max="3920" width="5.42578125" style="69" customWidth="1"/>
    <col min="3921" max="3921" width="6.28515625" style="69" customWidth="1"/>
    <col min="3922" max="3922" width="6" style="69" customWidth="1"/>
    <col min="3923" max="3923" width="0.42578125" style="69" customWidth="1"/>
    <col min="3924" max="3924" width="1.140625" style="69" customWidth="1"/>
    <col min="3925" max="4134" width="9.140625" style="69" hidden="1"/>
    <col min="4135" max="4135" width="1.42578125" style="69" customWidth="1"/>
    <col min="4136" max="4136" width="3.42578125" style="69" customWidth="1"/>
    <col min="4137" max="4137" width="0.28515625" style="69" customWidth="1"/>
    <col min="4138" max="4138" width="2.140625" style="69" customWidth="1"/>
    <col min="4139" max="4139" width="8.140625" style="69" customWidth="1"/>
    <col min="4140" max="4140" width="1.28515625" style="69" customWidth="1"/>
    <col min="4141" max="4141" width="1.85546875" style="69" customWidth="1"/>
    <col min="4142" max="4142" width="2.140625" style="69" customWidth="1"/>
    <col min="4143" max="4143" width="1.85546875" style="69" customWidth="1"/>
    <col min="4144" max="4145" width="2.140625" style="69" customWidth="1"/>
    <col min="4146" max="4146" width="2.42578125" style="69" customWidth="1"/>
    <col min="4147" max="4147" width="0.28515625" style="69" customWidth="1"/>
    <col min="4148" max="4148" width="1.42578125" style="69" customWidth="1"/>
    <col min="4149" max="4149" width="0.85546875" style="69" customWidth="1"/>
    <col min="4150" max="4150" width="0.28515625" style="69" customWidth="1"/>
    <col min="4151" max="4151" width="1" style="69" customWidth="1"/>
    <col min="4152" max="4152" width="0.42578125" style="69" customWidth="1"/>
    <col min="4153" max="4153" width="0.28515625" style="69" customWidth="1"/>
    <col min="4154" max="4154" width="0.42578125" style="69" customWidth="1"/>
    <col min="4155" max="4155" width="2.42578125" style="69" customWidth="1"/>
    <col min="4156" max="4156" width="1.28515625" style="69" customWidth="1"/>
    <col min="4157" max="4157" width="9.140625" style="69" customWidth="1"/>
    <col min="4158" max="4158" width="7.7109375" style="69" customWidth="1"/>
    <col min="4159" max="4159" width="1" style="69" customWidth="1"/>
    <col min="4160" max="4160" width="3.28515625" style="69" customWidth="1"/>
    <col min="4161" max="4161" width="9.28515625" style="69" customWidth="1"/>
    <col min="4162" max="4162" width="1.85546875" style="69" customWidth="1"/>
    <col min="4163" max="4163" width="1.140625" style="69" customWidth="1"/>
    <col min="4164" max="4164" width="0.7109375" style="69" customWidth="1"/>
    <col min="4165" max="4165" width="0.85546875" style="69" customWidth="1"/>
    <col min="4166" max="4166" width="0.42578125" style="69" customWidth="1"/>
    <col min="4167" max="4167" width="0.85546875" style="69" customWidth="1"/>
    <col min="4168" max="4169" width="4.7109375" style="69" customWidth="1"/>
    <col min="4170" max="4170" width="4" style="69" customWidth="1"/>
    <col min="4171" max="4171" width="2.85546875" style="69" customWidth="1"/>
    <col min="4172" max="4172" width="0.85546875" style="69" customWidth="1"/>
    <col min="4173" max="4173" width="0.7109375" style="69" customWidth="1"/>
    <col min="4174" max="4174" width="1.140625" style="69" customWidth="1"/>
    <col min="4175" max="4175" width="0.42578125" style="69" customWidth="1"/>
    <col min="4176" max="4176" width="5.42578125" style="69" customWidth="1"/>
    <col min="4177" max="4177" width="6.28515625" style="69" customWidth="1"/>
    <col min="4178" max="4178" width="6" style="69" customWidth="1"/>
    <col min="4179" max="4179" width="0.42578125" style="69" customWidth="1"/>
    <col min="4180" max="4180" width="1.140625" style="69" customWidth="1"/>
    <col min="4181" max="4390" width="9.140625" style="69" hidden="1"/>
    <col min="4391" max="4391" width="1.42578125" style="69" customWidth="1"/>
    <col min="4392" max="4392" width="3.42578125" style="69" customWidth="1"/>
    <col min="4393" max="4393" width="0.28515625" style="69" customWidth="1"/>
    <col min="4394" max="4394" width="2.140625" style="69" customWidth="1"/>
    <col min="4395" max="4395" width="8.140625" style="69" customWidth="1"/>
    <col min="4396" max="4396" width="1.28515625" style="69" customWidth="1"/>
    <col min="4397" max="4397" width="1.85546875" style="69" customWidth="1"/>
    <col min="4398" max="4398" width="2.140625" style="69" customWidth="1"/>
    <col min="4399" max="4399" width="1.85546875" style="69" customWidth="1"/>
    <col min="4400" max="4401" width="2.140625" style="69" customWidth="1"/>
    <col min="4402" max="4402" width="2.42578125" style="69" customWidth="1"/>
    <col min="4403" max="4403" width="0.28515625" style="69" customWidth="1"/>
    <col min="4404" max="4404" width="1.42578125" style="69" customWidth="1"/>
    <col min="4405" max="4405" width="0.85546875" style="69" customWidth="1"/>
    <col min="4406" max="4406" width="0.28515625" style="69" customWidth="1"/>
    <col min="4407" max="4407" width="1" style="69" customWidth="1"/>
    <col min="4408" max="4408" width="0.42578125" style="69" customWidth="1"/>
    <col min="4409" max="4409" width="0.28515625" style="69" customWidth="1"/>
    <col min="4410" max="4410" width="0.42578125" style="69" customWidth="1"/>
    <col min="4411" max="4411" width="2.42578125" style="69" customWidth="1"/>
    <col min="4412" max="4412" width="1.28515625" style="69" customWidth="1"/>
    <col min="4413" max="4413" width="9.140625" style="69" customWidth="1"/>
    <col min="4414" max="4414" width="7.7109375" style="69" customWidth="1"/>
    <col min="4415" max="4415" width="1" style="69" customWidth="1"/>
    <col min="4416" max="4416" width="3.28515625" style="69" customWidth="1"/>
    <col min="4417" max="4417" width="9.28515625" style="69" customWidth="1"/>
    <col min="4418" max="4418" width="1.85546875" style="69" customWidth="1"/>
    <col min="4419" max="4419" width="1.140625" style="69" customWidth="1"/>
    <col min="4420" max="4420" width="0.7109375" style="69" customWidth="1"/>
    <col min="4421" max="4421" width="0.85546875" style="69" customWidth="1"/>
    <col min="4422" max="4422" width="0.42578125" style="69" customWidth="1"/>
    <col min="4423" max="4423" width="0.85546875" style="69" customWidth="1"/>
    <col min="4424" max="4425" width="4.7109375" style="69" customWidth="1"/>
    <col min="4426" max="4426" width="4" style="69" customWidth="1"/>
    <col min="4427" max="4427" width="2.85546875" style="69" customWidth="1"/>
    <col min="4428" max="4428" width="0.85546875" style="69" customWidth="1"/>
    <col min="4429" max="4429" width="0.7109375" style="69" customWidth="1"/>
    <col min="4430" max="4430" width="1.140625" style="69" customWidth="1"/>
    <col min="4431" max="4431" width="0.42578125" style="69" customWidth="1"/>
    <col min="4432" max="4432" width="5.42578125" style="69" customWidth="1"/>
    <col min="4433" max="4433" width="6.28515625" style="69" customWidth="1"/>
    <col min="4434" max="4434" width="6" style="69" customWidth="1"/>
    <col min="4435" max="4435" width="0.42578125" style="69" customWidth="1"/>
    <col min="4436" max="4436" width="1.140625" style="69" customWidth="1"/>
    <col min="4437" max="4646" width="9.140625" style="69" hidden="1"/>
    <col min="4647" max="4647" width="1.42578125" style="69" customWidth="1"/>
    <col min="4648" max="4648" width="3.42578125" style="69" customWidth="1"/>
    <col min="4649" max="4649" width="0.28515625" style="69" customWidth="1"/>
    <col min="4650" max="4650" width="2.140625" style="69" customWidth="1"/>
    <col min="4651" max="4651" width="8.140625" style="69" customWidth="1"/>
    <col min="4652" max="4652" width="1.28515625" style="69" customWidth="1"/>
    <col min="4653" max="4653" width="1.85546875" style="69" customWidth="1"/>
    <col min="4654" max="4654" width="2.140625" style="69" customWidth="1"/>
    <col min="4655" max="4655" width="1.85546875" style="69" customWidth="1"/>
    <col min="4656" max="4657" width="2.140625" style="69" customWidth="1"/>
    <col min="4658" max="4658" width="2.42578125" style="69" customWidth="1"/>
    <col min="4659" max="4659" width="0.28515625" style="69" customWidth="1"/>
    <col min="4660" max="4660" width="1.42578125" style="69" customWidth="1"/>
    <col min="4661" max="4661" width="0.85546875" style="69" customWidth="1"/>
    <col min="4662" max="4662" width="0.28515625" style="69" customWidth="1"/>
    <col min="4663" max="4663" width="1" style="69" customWidth="1"/>
    <col min="4664" max="4664" width="0.42578125" style="69" customWidth="1"/>
    <col min="4665" max="4665" width="0.28515625" style="69" customWidth="1"/>
    <col min="4666" max="4666" width="0.42578125" style="69" customWidth="1"/>
    <col min="4667" max="4667" width="2.42578125" style="69" customWidth="1"/>
    <col min="4668" max="4668" width="1.28515625" style="69" customWidth="1"/>
    <col min="4669" max="4669" width="9.140625" style="69" customWidth="1"/>
    <col min="4670" max="4670" width="7.7109375" style="69" customWidth="1"/>
    <col min="4671" max="4671" width="1" style="69" customWidth="1"/>
    <col min="4672" max="4672" width="3.28515625" style="69" customWidth="1"/>
    <col min="4673" max="4673" width="9.28515625" style="69" customWidth="1"/>
    <col min="4674" max="4674" width="1.85546875" style="69" customWidth="1"/>
    <col min="4675" max="4675" width="1.140625" style="69" customWidth="1"/>
    <col min="4676" max="4676" width="0.7109375" style="69" customWidth="1"/>
    <col min="4677" max="4677" width="0.85546875" style="69" customWidth="1"/>
    <col min="4678" max="4678" width="0.42578125" style="69" customWidth="1"/>
    <col min="4679" max="4679" width="0.85546875" style="69" customWidth="1"/>
    <col min="4680" max="4681" width="4.7109375" style="69" customWidth="1"/>
    <col min="4682" max="4682" width="4" style="69" customWidth="1"/>
    <col min="4683" max="4683" width="2.85546875" style="69" customWidth="1"/>
    <col min="4684" max="4684" width="0.85546875" style="69" customWidth="1"/>
    <col min="4685" max="4685" width="0.7109375" style="69" customWidth="1"/>
    <col min="4686" max="4686" width="1.140625" style="69" customWidth="1"/>
    <col min="4687" max="4687" width="0.42578125" style="69" customWidth="1"/>
    <col min="4688" max="4688" width="5.42578125" style="69" customWidth="1"/>
    <col min="4689" max="4689" width="6.28515625" style="69" customWidth="1"/>
    <col min="4690" max="4690" width="6" style="69" customWidth="1"/>
    <col min="4691" max="4691" width="0.42578125" style="69" customWidth="1"/>
    <col min="4692" max="4692" width="1.140625" style="69" customWidth="1"/>
    <col min="4693" max="4902" width="9.140625" style="69" hidden="1"/>
    <col min="4903" max="4903" width="1.42578125" style="69" customWidth="1"/>
    <col min="4904" max="4904" width="3.42578125" style="69" customWidth="1"/>
    <col min="4905" max="4905" width="0.28515625" style="69" customWidth="1"/>
    <col min="4906" max="4906" width="2.140625" style="69" customWidth="1"/>
    <col min="4907" max="4907" width="8.140625" style="69" customWidth="1"/>
    <col min="4908" max="4908" width="1.28515625" style="69" customWidth="1"/>
    <col min="4909" max="4909" width="1.85546875" style="69" customWidth="1"/>
    <col min="4910" max="4910" width="2.140625" style="69" customWidth="1"/>
    <col min="4911" max="4911" width="1.85546875" style="69" customWidth="1"/>
    <col min="4912" max="4913" width="2.140625" style="69" customWidth="1"/>
    <col min="4914" max="4914" width="2.42578125" style="69" customWidth="1"/>
    <col min="4915" max="4915" width="0.28515625" style="69" customWidth="1"/>
    <col min="4916" max="4916" width="1.42578125" style="69" customWidth="1"/>
    <col min="4917" max="4917" width="0.85546875" style="69" customWidth="1"/>
    <col min="4918" max="4918" width="0.28515625" style="69" customWidth="1"/>
    <col min="4919" max="4919" width="1" style="69" customWidth="1"/>
    <col min="4920" max="4920" width="0.42578125" style="69" customWidth="1"/>
    <col min="4921" max="4921" width="0.28515625" style="69" customWidth="1"/>
    <col min="4922" max="4922" width="0.42578125" style="69" customWidth="1"/>
    <col min="4923" max="4923" width="2.42578125" style="69" customWidth="1"/>
    <col min="4924" max="4924" width="1.28515625" style="69" customWidth="1"/>
    <col min="4925" max="4925" width="9.140625" style="69" customWidth="1"/>
    <col min="4926" max="4926" width="7.7109375" style="69" customWidth="1"/>
    <col min="4927" max="4927" width="1" style="69" customWidth="1"/>
    <col min="4928" max="4928" width="3.28515625" style="69" customWidth="1"/>
    <col min="4929" max="4929" width="9.28515625" style="69" customWidth="1"/>
    <col min="4930" max="4930" width="1.85546875" style="69" customWidth="1"/>
    <col min="4931" max="4931" width="1.140625" style="69" customWidth="1"/>
    <col min="4932" max="4932" width="0.7109375" style="69" customWidth="1"/>
    <col min="4933" max="4933" width="0.85546875" style="69" customWidth="1"/>
    <col min="4934" max="4934" width="0.42578125" style="69" customWidth="1"/>
    <col min="4935" max="4935" width="0.85546875" style="69" customWidth="1"/>
    <col min="4936" max="4937" width="4.7109375" style="69" customWidth="1"/>
    <col min="4938" max="4938" width="4" style="69" customWidth="1"/>
    <col min="4939" max="4939" width="2.85546875" style="69" customWidth="1"/>
    <col min="4940" max="4940" width="0.85546875" style="69" customWidth="1"/>
    <col min="4941" max="4941" width="0.7109375" style="69" customWidth="1"/>
    <col min="4942" max="4942" width="1.140625" style="69" customWidth="1"/>
    <col min="4943" max="4943" width="0.42578125" style="69" customWidth="1"/>
    <col min="4944" max="4944" width="5.42578125" style="69" customWidth="1"/>
    <col min="4945" max="4945" width="6.28515625" style="69" customWidth="1"/>
    <col min="4946" max="4946" width="6" style="69" customWidth="1"/>
    <col min="4947" max="4947" width="0.42578125" style="69" customWidth="1"/>
    <col min="4948" max="4948" width="1.140625" style="69" customWidth="1"/>
    <col min="4949" max="5158" width="9.140625" style="69" hidden="1"/>
    <col min="5159" max="5159" width="1.42578125" style="69" customWidth="1"/>
    <col min="5160" max="5160" width="3.42578125" style="69" customWidth="1"/>
    <col min="5161" max="5161" width="0.28515625" style="69" customWidth="1"/>
    <col min="5162" max="5162" width="2.140625" style="69" customWidth="1"/>
    <col min="5163" max="5163" width="8.140625" style="69" customWidth="1"/>
    <col min="5164" max="5164" width="1.28515625" style="69" customWidth="1"/>
    <col min="5165" max="5165" width="1.85546875" style="69" customWidth="1"/>
    <col min="5166" max="5166" width="2.140625" style="69" customWidth="1"/>
    <col min="5167" max="5167" width="1.85546875" style="69" customWidth="1"/>
    <col min="5168" max="5169" width="2.140625" style="69" customWidth="1"/>
    <col min="5170" max="5170" width="2.42578125" style="69" customWidth="1"/>
    <col min="5171" max="5171" width="0.28515625" style="69" customWidth="1"/>
    <col min="5172" max="5172" width="1.42578125" style="69" customWidth="1"/>
    <col min="5173" max="5173" width="0.85546875" style="69" customWidth="1"/>
    <col min="5174" max="5174" width="0.28515625" style="69" customWidth="1"/>
    <col min="5175" max="5175" width="1" style="69" customWidth="1"/>
    <col min="5176" max="5176" width="0.42578125" style="69" customWidth="1"/>
    <col min="5177" max="5177" width="0.28515625" style="69" customWidth="1"/>
    <col min="5178" max="5178" width="0.42578125" style="69" customWidth="1"/>
    <col min="5179" max="5179" width="2.42578125" style="69" customWidth="1"/>
    <col min="5180" max="5180" width="1.28515625" style="69" customWidth="1"/>
    <col min="5181" max="5181" width="9.140625" style="69" customWidth="1"/>
    <col min="5182" max="5182" width="7.7109375" style="69" customWidth="1"/>
    <col min="5183" max="5183" width="1" style="69" customWidth="1"/>
    <col min="5184" max="5184" width="3.28515625" style="69" customWidth="1"/>
    <col min="5185" max="5185" width="9.28515625" style="69" customWidth="1"/>
    <col min="5186" max="5186" width="1.85546875" style="69" customWidth="1"/>
    <col min="5187" max="5187" width="1.140625" style="69" customWidth="1"/>
    <col min="5188" max="5188" width="0.7109375" style="69" customWidth="1"/>
    <col min="5189" max="5189" width="0.85546875" style="69" customWidth="1"/>
    <col min="5190" max="5190" width="0.42578125" style="69" customWidth="1"/>
    <col min="5191" max="5191" width="0.85546875" style="69" customWidth="1"/>
    <col min="5192" max="5193" width="4.7109375" style="69" customWidth="1"/>
    <col min="5194" max="5194" width="4" style="69" customWidth="1"/>
    <col min="5195" max="5195" width="2.85546875" style="69" customWidth="1"/>
    <col min="5196" max="5196" width="0.85546875" style="69" customWidth="1"/>
    <col min="5197" max="5197" width="0.7109375" style="69" customWidth="1"/>
    <col min="5198" max="5198" width="1.140625" style="69" customWidth="1"/>
    <col min="5199" max="5199" width="0.42578125" style="69" customWidth="1"/>
    <col min="5200" max="5200" width="5.42578125" style="69" customWidth="1"/>
    <col min="5201" max="5201" width="6.28515625" style="69" customWidth="1"/>
    <col min="5202" max="5202" width="6" style="69" customWidth="1"/>
    <col min="5203" max="5203" width="0.42578125" style="69" customWidth="1"/>
    <col min="5204" max="5204" width="1.140625" style="69" customWidth="1"/>
    <col min="5205" max="5414" width="9.140625" style="69" hidden="1"/>
    <col min="5415" max="5415" width="1.42578125" style="69" customWidth="1"/>
    <col min="5416" max="5416" width="3.42578125" style="69" customWidth="1"/>
    <col min="5417" max="5417" width="0.28515625" style="69" customWidth="1"/>
    <col min="5418" max="5418" width="2.140625" style="69" customWidth="1"/>
    <col min="5419" max="5419" width="8.140625" style="69" customWidth="1"/>
    <col min="5420" max="5420" width="1.28515625" style="69" customWidth="1"/>
    <col min="5421" max="5421" width="1.85546875" style="69" customWidth="1"/>
    <col min="5422" max="5422" width="2.140625" style="69" customWidth="1"/>
    <col min="5423" max="5423" width="1.85546875" style="69" customWidth="1"/>
    <col min="5424" max="5425" width="2.140625" style="69" customWidth="1"/>
    <col min="5426" max="5426" width="2.42578125" style="69" customWidth="1"/>
    <col min="5427" max="5427" width="0.28515625" style="69" customWidth="1"/>
    <col min="5428" max="5428" width="1.42578125" style="69" customWidth="1"/>
    <col min="5429" max="5429" width="0.85546875" style="69" customWidth="1"/>
    <col min="5430" max="5430" width="0.28515625" style="69" customWidth="1"/>
    <col min="5431" max="5431" width="1" style="69" customWidth="1"/>
    <col min="5432" max="5432" width="0.42578125" style="69" customWidth="1"/>
    <col min="5433" max="5433" width="0.28515625" style="69" customWidth="1"/>
    <col min="5434" max="5434" width="0.42578125" style="69" customWidth="1"/>
    <col min="5435" max="5435" width="2.42578125" style="69" customWidth="1"/>
    <col min="5436" max="5436" width="1.28515625" style="69" customWidth="1"/>
    <col min="5437" max="5437" width="9.140625" style="69" customWidth="1"/>
    <col min="5438" max="5438" width="7.7109375" style="69" customWidth="1"/>
    <col min="5439" max="5439" width="1" style="69" customWidth="1"/>
    <col min="5440" max="5440" width="3.28515625" style="69" customWidth="1"/>
    <col min="5441" max="5441" width="9.28515625" style="69" customWidth="1"/>
    <col min="5442" max="5442" width="1.85546875" style="69" customWidth="1"/>
    <col min="5443" max="5443" width="1.140625" style="69" customWidth="1"/>
    <col min="5444" max="5444" width="0.7109375" style="69" customWidth="1"/>
    <col min="5445" max="5445" width="0.85546875" style="69" customWidth="1"/>
    <col min="5446" max="5446" width="0.42578125" style="69" customWidth="1"/>
    <col min="5447" max="5447" width="0.85546875" style="69" customWidth="1"/>
    <col min="5448" max="5449" width="4.7109375" style="69" customWidth="1"/>
    <col min="5450" max="5450" width="4" style="69" customWidth="1"/>
    <col min="5451" max="5451" width="2.85546875" style="69" customWidth="1"/>
    <col min="5452" max="5452" width="0.85546875" style="69" customWidth="1"/>
    <col min="5453" max="5453" width="0.7109375" style="69" customWidth="1"/>
    <col min="5454" max="5454" width="1.140625" style="69" customWidth="1"/>
    <col min="5455" max="5455" width="0.42578125" style="69" customWidth="1"/>
    <col min="5456" max="5456" width="5.42578125" style="69" customWidth="1"/>
    <col min="5457" max="5457" width="6.28515625" style="69" customWidth="1"/>
    <col min="5458" max="5458" width="6" style="69" customWidth="1"/>
    <col min="5459" max="5459" width="0.42578125" style="69" customWidth="1"/>
    <col min="5460" max="5460" width="1.140625" style="69" customWidth="1"/>
    <col min="5461" max="5670" width="9.140625" style="69" hidden="1"/>
    <col min="5671" max="5671" width="1.42578125" style="69" customWidth="1"/>
    <col min="5672" max="5672" width="3.42578125" style="69" customWidth="1"/>
    <col min="5673" max="5673" width="0.28515625" style="69" customWidth="1"/>
    <col min="5674" max="5674" width="2.140625" style="69" customWidth="1"/>
    <col min="5675" max="5675" width="8.140625" style="69" customWidth="1"/>
    <col min="5676" max="5676" width="1.28515625" style="69" customWidth="1"/>
    <col min="5677" max="5677" width="1.85546875" style="69" customWidth="1"/>
    <col min="5678" max="5678" width="2.140625" style="69" customWidth="1"/>
    <col min="5679" max="5679" width="1.85546875" style="69" customWidth="1"/>
    <col min="5680" max="5681" width="2.140625" style="69" customWidth="1"/>
    <col min="5682" max="5682" width="2.42578125" style="69" customWidth="1"/>
    <col min="5683" max="5683" width="0.28515625" style="69" customWidth="1"/>
    <col min="5684" max="5684" width="1.42578125" style="69" customWidth="1"/>
    <col min="5685" max="5685" width="0.85546875" style="69" customWidth="1"/>
    <col min="5686" max="5686" width="0.28515625" style="69" customWidth="1"/>
    <col min="5687" max="5687" width="1" style="69" customWidth="1"/>
    <col min="5688" max="5688" width="0.42578125" style="69" customWidth="1"/>
    <col min="5689" max="5689" width="0.28515625" style="69" customWidth="1"/>
    <col min="5690" max="5690" width="0.42578125" style="69" customWidth="1"/>
    <col min="5691" max="5691" width="2.42578125" style="69" customWidth="1"/>
    <col min="5692" max="5692" width="1.28515625" style="69" customWidth="1"/>
    <col min="5693" max="5693" width="9.140625" style="69" customWidth="1"/>
    <col min="5694" max="5694" width="7.7109375" style="69" customWidth="1"/>
    <col min="5695" max="5695" width="1" style="69" customWidth="1"/>
    <col min="5696" max="5696" width="3.28515625" style="69" customWidth="1"/>
    <col min="5697" max="5697" width="9.28515625" style="69" customWidth="1"/>
    <col min="5698" max="5698" width="1.85546875" style="69" customWidth="1"/>
    <col min="5699" max="5699" width="1.140625" style="69" customWidth="1"/>
    <col min="5700" max="5700" width="0.7109375" style="69" customWidth="1"/>
    <col min="5701" max="5701" width="0.85546875" style="69" customWidth="1"/>
    <col min="5702" max="5702" width="0.42578125" style="69" customWidth="1"/>
    <col min="5703" max="5703" width="0.85546875" style="69" customWidth="1"/>
    <col min="5704" max="5705" width="4.7109375" style="69" customWidth="1"/>
    <col min="5706" max="5706" width="4" style="69" customWidth="1"/>
    <col min="5707" max="5707" width="2.85546875" style="69" customWidth="1"/>
    <col min="5708" max="5708" width="0.85546875" style="69" customWidth="1"/>
    <col min="5709" max="5709" width="0.7109375" style="69" customWidth="1"/>
    <col min="5710" max="5710" width="1.140625" style="69" customWidth="1"/>
    <col min="5711" max="5711" width="0.42578125" style="69" customWidth="1"/>
    <col min="5712" max="5712" width="5.42578125" style="69" customWidth="1"/>
    <col min="5713" max="5713" width="6.28515625" style="69" customWidth="1"/>
    <col min="5714" max="5714" width="6" style="69" customWidth="1"/>
    <col min="5715" max="5715" width="0.42578125" style="69" customWidth="1"/>
    <col min="5716" max="5716" width="1.140625" style="69" customWidth="1"/>
    <col min="5717" max="5926" width="9.140625" style="69" hidden="1"/>
    <col min="5927" max="5927" width="1.42578125" style="69" customWidth="1"/>
    <col min="5928" max="5928" width="3.42578125" style="69" customWidth="1"/>
    <col min="5929" max="5929" width="0.28515625" style="69" customWidth="1"/>
    <col min="5930" max="5930" width="2.140625" style="69" customWidth="1"/>
    <col min="5931" max="5931" width="8.140625" style="69" customWidth="1"/>
    <col min="5932" max="5932" width="1.28515625" style="69" customWidth="1"/>
    <col min="5933" max="5933" width="1.85546875" style="69" customWidth="1"/>
    <col min="5934" max="5934" width="2.140625" style="69" customWidth="1"/>
    <col min="5935" max="5935" width="1.85546875" style="69" customWidth="1"/>
    <col min="5936" max="5937" width="2.140625" style="69" customWidth="1"/>
    <col min="5938" max="5938" width="2.42578125" style="69" customWidth="1"/>
    <col min="5939" max="5939" width="0.28515625" style="69" customWidth="1"/>
    <col min="5940" max="5940" width="1.42578125" style="69" customWidth="1"/>
    <col min="5941" max="5941" width="0.85546875" style="69" customWidth="1"/>
    <col min="5942" max="5942" width="0.28515625" style="69" customWidth="1"/>
    <col min="5943" max="5943" width="1" style="69" customWidth="1"/>
    <col min="5944" max="5944" width="0.42578125" style="69" customWidth="1"/>
    <col min="5945" max="5945" width="0.28515625" style="69" customWidth="1"/>
    <col min="5946" max="5946" width="0.42578125" style="69" customWidth="1"/>
    <col min="5947" max="5947" width="2.42578125" style="69" customWidth="1"/>
    <col min="5948" max="5948" width="1.28515625" style="69" customWidth="1"/>
    <col min="5949" max="5949" width="9.140625" style="69" customWidth="1"/>
    <col min="5950" max="5950" width="7.7109375" style="69" customWidth="1"/>
    <col min="5951" max="5951" width="1" style="69" customWidth="1"/>
    <col min="5952" max="5952" width="3.28515625" style="69" customWidth="1"/>
    <col min="5953" max="5953" width="9.28515625" style="69" customWidth="1"/>
    <col min="5954" max="5954" width="1.85546875" style="69" customWidth="1"/>
    <col min="5955" max="5955" width="1.140625" style="69" customWidth="1"/>
    <col min="5956" max="5956" width="0.7109375" style="69" customWidth="1"/>
    <col min="5957" max="5957" width="0.85546875" style="69" customWidth="1"/>
    <col min="5958" max="5958" width="0.42578125" style="69" customWidth="1"/>
    <col min="5959" max="5959" width="0.85546875" style="69" customWidth="1"/>
    <col min="5960" max="5961" width="4.7109375" style="69" customWidth="1"/>
    <col min="5962" max="5962" width="4" style="69" customWidth="1"/>
    <col min="5963" max="5963" width="2.85546875" style="69" customWidth="1"/>
    <col min="5964" max="5964" width="0.85546875" style="69" customWidth="1"/>
    <col min="5965" max="5965" width="0.7109375" style="69" customWidth="1"/>
    <col min="5966" max="5966" width="1.140625" style="69" customWidth="1"/>
    <col min="5967" max="5967" width="0.42578125" style="69" customWidth="1"/>
    <col min="5968" max="5968" width="5.42578125" style="69" customWidth="1"/>
    <col min="5969" max="5969" width="6.28515625" style="69" customWidth="1"/>
    <col min="5970" max="5970" width="6" style="69" customWidth="1"/>
    <col min="5971" max="5971" width="0.42578125" style="69" customWidth="1"/>
    <col min="5972" max="5972" width="1.140625" style="69" customWidth="1"/>
    <col min="5973" max="6182" width="9.140625" style="69" hidden="1"/>
    <col min="6183" max="6183" width="1.42578125" style="69" customWidth="1"/>
    <col min="6184" max="6184" width="3.42578125" style="69" customWidth="1"/>
    <col min="6185" max="6185" width="0.28515625" style="69" customWidth="1"/>
    <col min="6186" max="6186" width="2.140625" style="69" customWidth="1"/>
    <col min="6187" max="6187" width="8.140625" style="69" customWidth="1"/>
    <col min="6188" max="6188" width="1.28515625" style="69" customWidth="1"/>
    <col min="6189" max="6189" width="1.85546875" style="69" customWidth="1"/>
    <col min="6190" max="6190" width="2.140625" style="69" customWidth="1"/>
    <col min="6191" max="6191" width="1.85546875" style="69" customWidth="1"/>
    <col min="6192" max="6193" width="2.140625" style="69" customWidth="1"/>
    <col min="6194" max="6194" width="2.42578125" style="69" customWidth="1"/>
    <col min="6195" max="6195" width="0.28515625" style="69" customWidth="1"/>
    <col min="6196" max="6196" width="1.42578125" style="69" customWidth="1"/>
    <col min="6197" max="6197" width="0.85546875" style="69" customWidth="1"/>
    <col min="6198" max="6198" width="0.28515625" style="69" customWidth="1"/>
    <col min="6199" max="6199" width="1" style="69" customWidth="1"/>
    <col min="6200" max="6200" width="0.42578125" style="69" customWidth="1"/>
    <col min="6201" max="6201" width="0.28515625" style="69" customWidth="1"/>
    <col min="6202" max="6202" width="0.42578125" style="69" customWidth="1"/>
    <col min="6203" max="6203" width="2.42578125" style="69" customWidth="1"/>
    <col min="6204" max="6204" width="1.28515625" style="69" customWidth="1"/>
    <col min="6205" max="6205" width="9.140625" style="69" customWidth="1"/>
    <col min="6206" max="6206" width="7.7109375" style="69" customWidth="1"/>
    <col min="6207" max="6207" width="1" style="69" customWidth="1"/>
    <col min="6208" max="6208" width="3.28515625" style="69" customWidth="1"/>
    <col min="6209" max="6209" width="9.28515625" style="69" customWidth="1"/>
    <col min="6210" max="6210" width="1.85546875" style="69" customWidth="1"/>
    <col min="6211" max="6211" width="1.140625" style="69" customWidth="1"/>
    <col min="6212" max="6212" width="0.7109375" style="69" customWidth="1"/>
    <col min="6213" max="6213" width="0.85546875" style="69" customWidth="1"/>
    <col min="6214" max="6214" width="0.42578125" style="69" customWidth="1"/>
    <col min="6215" max="6215" width="0.85546875" style="69" customWidth="1"/>
    <col min="6216" max="6217" width="4.7109375" style="69" customWidth="1"/>
    <col min="6218" max="6218" width="4" style="69" customWidth="1"/>
    <col min="6219" max="6219" width="2.85546875" style="69" customWidth="1"/>
    <col min="6220" max="6220" width="0.85546875" style="69" customWidth="1"/>
    <col min="6221" max="6221" width="0.7109375" style="69" customWidth="1"/>
    <col min="6222" max="6222" width="1.140625" style="69" customWidth="1"/>
    <col min="6223" max="6223" width="0.42578125" style="69" customWidth="1"/>
    <col min="6224" max="6224" width="5.42578125" style="69" customWidth="1"/>
    <col min="6225" max="6225" width="6.28515625" style="69" customWidth="1"/>
    <col min="6226" max="6226" width="6" style="69" customWidth="1"/>
    <col min="6227" max="6227" width="0.42578125" style="69" customWidth="1"/>
    <col min="6228" max="6228" width="1.140625" style="69" customWidth="1"/>
    <col min="6229" max="6438" width="9.140625" style="69" hidden="1"/>
    <col min="6439" max="6439" width="1.42578125" style="69" customWidth="1"/>
    <col min="6440" max="6440" width="3.42578125" style="69" customWidth="1"/>
    <col min="6441" max="6441" width="0.28515625" style="69" customWidth="1"/>
    <col min="6442" max="6442" width="2.140625" style="69" customWidth="1"/>
    <col min="6443" max="6443" width="8.140625" style="69" customWidth="1"/>
    <col min="6444" max="6444" width="1.28515625" style="69" customWidth="1"/>
    <col min="6445" max="6445" width="1.85546875" style="69" customWidth="1"/>
    <col min="6446" max="6446" width="2.140625" style="69" customWidth="1"/>
    <col min="6447" max="6447" width="1.85546875" style="69" customWidth="1"/>
    <col min="6448" max="6449" width="2.140625" style="69" customWidth="1"/>
    <col min="6450" max="6450" width="2.42578125" style="69" customWidth="1"/>
    <col min="6451" max="6451" width="0.28515625" style="69" customWidth="1"/>
    <col min="6452" max="6452" width="1.42578125" style="69" customWidth="1"/>
    <col min="6453" max="6453" width="0.85546875" style="69" customWidth="1"/>
    <col min="6454" max="6454" width="0.28515625" style="69" customWidth="1"/>
    <col min="6455" max="6455" width="1" style="69" customWidth="1"/>
    <col min="6456" max="6456" width="0.42578125" style="69" customWidth="1"/>
    <col min="6457" max="6457" width="0.28515625" style="69" customWidth="1"/>
    <col min="6458" max="6458" width="0.42578125" style="69" customWidth="1"/>
    <col min="6459" max="6459" width="2.42578125" style="69" customWidth="1"/>
    <col min="6460" max="6460" width="1.28515625" style="69" customWidth="1"/>
    <col min="6461" max="6461" width="9.140625" style="69" customWidth="1"/>
    <col min="6462" max="6462" width="7.7109375" style="69" customWidth="1"/>
    <col min="6463" max="6463" width="1" style="69" customWidth="1"/>
    <col min="6464" max="6464" width="3.28515625" style="69" customWidth="1"/>
    <col min="6465" max="6465" width="9.28515625" style="69" customWidth="1"/>
    <col min="6466" max="6466" width="1.85546875" style="69" customWidth="1"/>
    <col min="6467" max="6467" width="1.140625" style="69" customWidth="1"/>
    <col min="6468" max="6468" width="0.7109375" style="69" customWidth="1"/>
    <col min="6469" max="6469" width="0.85546875" style="69" customWidth="1"/>
    <col min="6470" max="6470" width="0.42578125" style="69" customWidth="1"/>
    <col min="6471" max="6471" width="0.85546875" style="69" customWidth="1"/>
    <col min="6472" max="6473" width="4.7109375" style="69" customWidth="1"/>
    <col min="6474" max="6474" width="4" style="69" customWidth="1"/>
    <col min="6475" max="6475" width="2.85546875" style="69" customWidth="1"/>
    <col min="6476" max="6476" width="0.85546875" style="69" customWidth="1"/>
    <col min="6477" max="6477" width="0.7109375" style="69" customWidth="1"/>
    <col min="6478" max="6478" width="1.140625" style="69" customWidth="1"/>
    <col min="6479" max="6479" width="0.42578125" style="69" customWidth="1"/>
    <col min="6480" max="6480" width="5.42578125" style="69" customWidth="1"/>
    <col min="6481" max="6481" width="6.28515625" style="69" customWidth="1"/>
    <col min="6482" max="6482" width="6" style="69" customWidth="1"/>
    <col min="6483" max="6483" width="0.42578125" style="69" customWidth="1"/>
    <col min="6484" max="6484" width="1.140625" style="69" customWidth="1"/>
    <col min="6485" max="6694" width="9.140625" style="69" hidden="1"/>
    <col min="6695" max="6695" width="1.42578125" style="69" customWidth="1"/>
    <col min="6696" max="6696" width="3.42578125" style="69" customWidth="1"/>
    <col min="6697" max="6697" width="0.28515625" style="69" customWidth="1"/>
    <col min="6698" max="6698" width="2.140625" style="69" customWidth="1"/>
    <col min="6699" max="6699" width="8.140625" style="69" customWidth="1"/>
    <col min="6700" max="6700" width="1.28515625" style="69" customWidth="1"/>
    <col min="6701" max="6701" width="1.85546875" style="69" customWidth="1"/>
    <col min="6702" max="6702" width="2.140625" style="69" customWidth="1"/>
    <col min="6703" max="6703" width="1.85546875" style="69" customWidth="1"/>
    <col min="6704" max="6705" width="2.140625" style="69" customWidth="1"/>
    <col min="6706" max="6706" width="2.42578125" style="69" customWidth="1"/>
    <col min="6707" max="6707" width="0.28515625" style="69" customWidth="1"/>
    <col min="6708" max="6708" width="1.42578125" style="69" customWidth="1"/>
    <col min="6709" max="6709" width="0.85546875" style="69" customWidth="1"/>
    <col min="6710" max="6710" width="0.28515625" style="69" customWidth="1"/>
    <col min="6711" max="6711" width="1" style="69" customWidth="1"/>
    <col min="6712" max="6712" width="0.42578125" style="69" customWidth="1"/>
    <col min="6713" max="6713" width="0.28515625" style="69" customWidth="1"/>
    <col min="6714" max="6714" width="0.42578125" style="69" customWidth="1"/>
    <col min="6715" max="6715" width="2.42578125" style="69" customWidth="1"/>
    <col min="6716" max="6716" width="1.28515625" style="69" customWidth="1"/>
    <col min="6717" max="6717" width="9.140625" style="69" customWidth="1"/>
    <col min="6718" max="6718" width="7.7109375" style="69" customWidth="1"/>
    <col min="6719" max="6719" width="1" style="69" customWidth="1"/>
    <col min="6720" max="6720" width="3.28515625" style="69" customWidth="1"/>
    <col min="6721" max="6721" width="9.28515625" style="69" customWidth="1"/>
    <col min="6722" max="6722" width="1.85546875" style="69" customWidth="1"/>
    <col min="6723" max="6723" width="1.140625" style="69" customWidth="1"/>
    <col min="6724" max="6724" width="0.7109375" style="69" customWidth="1"/>
    <col min="6725" max="6725" width="0.85546875" style="69" customWidth="1"/>
    <col min="6726" max="6726" width="0.42578125" style="69" customWidth="1"/>
    <col min="6727" max="6727" width="0.85546875" style="69" customWidth="1"/>
    <col min="6728" max="6729" width="4.7109375" style="69" customWidth="1"/>
    <col min="6730" max="6730" width="4" style="69" customWidth="1"/>
    <col min="6731" max="6731" width="2.85546875" style="69" customWidth="1"/>
    <col min="6732" max="6732" width="0.85546875" style="69" customWidth="1"/>
    <col min="6733" max="6733" width="0.7109375" style="69" customWidth="1"/>
    <col min="6734" max="6734" width="1.140625" style="69" customWidth="1"/>
    <col min="6735" max="6735" width="0.42578125" style="69" customWidth="1"/>
    <col min="6736" max="6736" width="5.42578125" style="69" customWidth="1"/>
    <col min="6737" max="6737" width="6.28515625" style="69" customWidth="1"/>
    <col min="6738" max="6738" width="6" style="69" customWidth="1"/>
    <col min="6739" max="6739" width="0.42578125" style="69" customWidth="1"/>
    <col min="6740" max="6740" width="1.140625" style="69" customWidth="1"/>
    <col min="6741" max="6950" width="9.140625" style="69" hidden="1"/>
    <col min="6951" max="6951" width="1.42578125" style="69" customWidth="1"/>
    <col min="6952" max="6952" width="3.42578125" style="69" customWidth="1"/>
    <col min="6953" max="6953" width="0.28515625" style="69" customWidth="1"/>
    <col min="6954" max="6954" width="2.140625" style="69" customWidth="1"/>
    <col min="6955" max="6955" width="8.140625" style="69" customWidth="1"/>
    <col min="6956" max="6956" width="1.28515625" style="69" customWidth="1"/>
    <col min="6957" max="6957" width="1.85546875" style="69" customWidth="1"/>
    <col min="6958" max="6958" width="2.140625" style="69" customWidth="1"/>
    <col min="6959" max="6959" width="1.85546875" style="69" customWidth="1"/>
    <col min="6960" max="6961" width="2.140625" style="69" customWidth="1"/>
    <col min="6962" max="6962" width="2.42578125" style="69" customWidth="1"/>
    <col min="6963" max="6963" width="0.28515625" style="69" customWidth="1"/>
    <col min="6964" max="6964" width="1.42578125" style="69" customWidth="1"/>
    <col min="6965" max="6965" width="0.85546875" style="69" customWidth="1"/>
    <col min="6966" max="6966" width="0.28515625" style="69" customWidth="1"/>
    <col min="6967" max="6967" width="1" style="69" customWidth="1"/>
    <col min="6968" max="6968" width="0.42578125" style="69" customWidth="1"/>
    <col min="6969" max="6969" width="0.28515625" style="69" customWidth="1"/>
    <col min="6970" max="6970" width="0.42578125" style="69" customWidth="1"/>
    <col min="6971" max="6971" width="2.42578125" style="69" customWidth="1"/>
    <col min="6972" max="6972" width="1.28515625" style="69" customWidth="1"/>
    <col min="6973" max="6973" width="9.140625" style="69" customWidth="1"/>
    <col min="6974" max="6974" width="7.7109375" style="69" customWidth="1"/>
    <col min="6975" max="6975" width="1" style="69" customWidth="1"/>
    <col min="6976" max="6976" width="3.28515625" style="69" customWidth="1"/>
    <col min="6977" max="6977" width="9.28515625" style="69" customWidth="1"/>
    <col min="6978" max="6978" width="1.85546875" style="69" customWidth="1"/>
    <col min="6979" max="6979" width="1.140625" style="69" customWidth="1"/>
    <col min="6980" max="6980" width="0.7109375" style="69" customWidth="1"/>
    <col min="6981" max="6981" width="0.85546875" style="69" customWidth="1"/>
    <col min="6982" max="6982" width="0.42578125" style="69" customWidth="1"/>
    <col min="6983" max="6983" width="0.85546875" style="69" customWidth="1"/>
    <col min="6984" max="6985" width="4.7109375" style="69" customWidth="1"/>
    <col min="6986" max="6986" width="4" style="69" customWidth="1"/>
    <col min="6987" max="6987" width="2.85546875" style="69" customWidth="1"/>
    <col min="6988" max="6988" width="0.85546875" style="69" customWidth="1"/>
    <col min="6989" max="6989" width="0.7109375" style="69" customWidth="1"/>
    <col min="6990" max="6990" width="1.140625" style="69" customWidth="1"/>
    <col min="6991" max="6991" width="0.42578125" style="69" customWidth="1"/>
    <col min="6992" max="6992" width="5.42578125" style="69" customWidth="1"/>
    <col min="6993" max="6993" width="6.28515625" style="69" customWidth="1"/>
    <col min="6994" max="6994" width="6" style="69" customWidth="1"/>
    <col min="6995" max="6995" width="0.42578125" style="69" customWidth="1"/>
    <col min="6996" max="6996" width="1.140625" style="69" customWidth="1"/>
    <col min="6997" max="7206" width="9.140625" style="69" hidden="1"/>
    <col min="7207" max="7207" width="1.42578125" style="69" customWidth="1"/>
    <col min="7208" max="7208" width="3.42578125" style="69" customWidth="1"/>
    <col min="7209" max="7209" width="0.28515625" style="69" customWidth="1"/>
    <col min="7210" max="7210" width="2.140625" style="69" customWidth="1"/>
    <col min="7211" max="7211" width="8.140625" style="69" customWidth="1"/>
    <col min="7212" max="7212" width="1.28515625" style="69" customWidth="1"/>
    <col min="7213" max="7213" width="1.85546875" style="69" customWidth="1"/>
    <col min="7214" max="7214" width="2.140625" style="69" customWidth="1"/>
    <col min="7215" max="7215" width="1.85546875" style="69" customWidth="1"/>
    <col min="7216" max="7217" width="2.140625" style="69" customWidth="1"/>
    <col min="7218" max="7218" width="2.42578125" style="69" customWidth="1"/>
    <col min="7219" max="7219" width="0.28515625" style="69" customWidth="1"/>
    <col min="7220" max="7220" width="1.42578125" style="69" customWidth="1"/>
    <col min="7221" max="7221" width="0.85546875" style="69" customWidth="1"/>
    <col min="7222" max="7222" width="0.28515625" style="69" customWidth="1"/>
    <col min="7223" max="7223" width="1" style="69" customWidth="1"/>
    <col min="7224" max="7224" width="0.42578125" style="69" customWidth="1"/>
    <col min="7225" max="7225" width="0.28515625" style="69" customWidth="1"/>
    <col min="7226" max="7226" width="0.42578125" style="69" customWidth="1"/>
    <col min="7227" max="7227" width="2.42578125" style="69" customWidth="1"/>
    <col min="7228" max="7228" width="1.28515625" style="69" customWidth="1"/>
    <col min="7229" max="7229" width="9.140625" style="69" customWidth="1"/>
    <col min="7230" max="7230" width="7.7109375" style="69" customWidth="1"/>
    <col min="7231" max="7231" width="1" style="69" customWidth="1"/>
    <col min="7232" max="7232" width="3.28515625" style="69" customWidth="1"/>
    <col min="7233" max="7233" width="9.28515625" style="69" customWidth="1"/>
    <col min="7234" max="7234" width="1.85546875" style="69" customWidth="1"/>
    <col min="7235" max="7235" width="1.140625" style="69" customWidth="1"/>
    <col min="7236" max="7236" width="0.7109375" style="69" customWidth="1"/>
    <col min="7237" max="7237" width="0.85546875" style="69" customWidth="1"/>
    <col min="7238" max="7238" width="0.42578125" style="69" customWidth="1"/>
    <col min="7239" max="7239" width="0.85546875" style="69" customWidth="1"/>
    <col min="7240" max="7241" width="4.7109375" style="69" customWidth="1"/>
    <col min="7242" max="7242" width="4" style="69" customWidth="1"/>
    <col min="7243" max="7243" width="2.85546875" style="69" customWidth="1"/>
    <col min="7244" max="7244" width="0.85546875" style="69" customWidth="1"/>
    <col min="7245" max="7245" width="0.7109375" style="69" customWidth="1"/>
    <col min="7246" max="7246" width="1.140625" style="69" customWidth="1"/>
    <col min="7247" max="7247" width="0.42578125" style="69" customWidth="1"/>
    <col min="7248" max="7248" width="5.42578125" style="69" customWidth="1"/>
    <col min="7249" max="7249" width="6.28515625" style="69" customWidth="1"/>
    <col min="7250" max="7250" width="6" style="69" customWidth="1"/>
    <col min="7251" max="7251" width="0.42578125" style="69" customWidth="1"/>
    <col min="7252" max="7252" width="1.140625" style="69" customWidth="1"/>
    <col min="7253" max="7462" width="9.140625" style="69" hidden="1"/>
    <col min="7463" max="7463" width="1.42578125" style="69" customWidth="1"/>
    <col min="7464" max="7464" width="3.42578125" style="69" customWidth="1"/>
    <col min="7465" max="7465" width="0.28515625" style="69" customWidth="1"/>
    <col min="7466" max="7466" width="2.140625" style="69" customWidth="1"/>
    <col min="7467" max="7467" width="8.140625" style="69" customWidth="1"/>
    <col min="7468" max="7468" width="1.28515625" style="69" customWidth="1"/>
    <col min="7469" max="7469" width="1.85546875" style="69" customWidth="1"/>
    <col min="7470" max="7470" width="2.140625" style="69" customWidth="1"/>
    <col min="7471" max="7471" width="1.85546875" style="69" customWidth="1"/>
    <col min="7472" max="7473" width="2.140625" style="69" customWidth="1"/>
    <col min="7474" max="7474" width="2.42578125" style="69" customWidth="1"/>
    <col min="7475" max="7475" width="0.28515625" style="69" customWidth="1"/>
    <col min="7476" max="7476" width="1.42578125" style="69" customWidth="1"/>
    <col min="7477" max="7477" width="0.85546875" style="69" customWidth="1"/>
    <col min="7478" max="7478" width="0.28515625" style="69" customWidth="1"/>
    <col min="7479" max="7479" width="1" style="69" customWidth="1"/>
    <col min="7480" max="7480" width="0.42578125" style="69" customWidth="1"/>
    <col min="7481" max="7481" width="0.28515625" style="69" customWidth="1"/>
    <col min="7482" max="7482" width="0.42578125" style="69" customWidth="1"/>
    <col min="7483" max="7483" width="2.42578125" style="69" customWidth="1"/>
    <col min="7484" max="7484" width="1.28515625" style="69" customWidth="1"/>
    <col min="7485" max="7485" width="9.140625" style="69" customWidth="1"/>
    <col min="7486" max="7486" width="7.7109375" style="69" customWidth="1"/>
    <col min="7487" max="7487" width="1" style="69" customWidth="1"/>
    <col min="7488" max="7488" width="3.28515625" style="69" customWidth="1"/>
    <col min="7489" max="7489" width="9.28515625" style="69" customWidth="1"/>
    <col min="7490" max="7490" width="1.85546875" style="69" customWidth="1"/>
    <col min="7491" max="7491" width="1.140625" style="69" customWidth="1"/>
    <col min="7492" max="7492" width="0.7109375" style="69" customWidth="1"/>
    <col min="7493" max="7493" width="0.85546875" style="69" customWidth="1"/>
    <col min="7494" max="7494" width="0.42578125" style="69" customWidth="1"/>
    <col min="7495" max="7495" width="0.85546875" style="69" customWidth="1"/>
    <col min="7496" max="7497" width="4.7109375" style="69" customWidth="1"/>
    <col min="7498" max="7498" width="4" style="69" customWidth="1"/>
    <col min="7499" max="7499" width="2.85546875" style="69" customWidth="1"/>
    <col min="7500" max="7500" width="0.85546875" style="69" customWidth="1"/>
    <col min="7501" max="7501" width="0.7109375" style="69" customWidth="1"/>
    <col min="7502" max="7502" width="1.140625" style="69" customWidth="1"/>
    <col min="7503" max="7503" width="0.42578125" style="69" customWidth="1"/>
    <col min="7504" max="7504" width="5.42578125" style="69" customWidth="1"/>
    <col min="7505" max="7505" width="6.28515625" style="69" customWidth="1"/>
    <col min="7506" max="7506" width="6" style="69" customWidth="1"/>
    <col min="7507" max="7507" width="0.42578125" style="69" customWidth="1"/>
    <col min="7508" max="7508" width="1.140625" style="69" customWidth="1"/>
    <col min="7509" max="7718" width="9.140625" style="69" hidden="1"/>
    <col min="7719" max="7719" width="1.42578125" style="69" customWidth="1"/>
    <col min="7720" max="7720" width="3.42578125" style="69" customWidth="1"/>
    <col min="7721" max="7721" width="0.28515625" style="69" customWidth="1"/>
    <col min="7722" max="7722" width="2.140625" style="69" customWidth="1"/>
    <col min="7723" max="7723" width="8.140625" style="69" customWidth="1"/>
    <col min="7724" max="7724" width="1.28515625" style="69" customWidth="1"/>
    <col min="7725" max="7725" width="1.85546875" style="69" customWidth="1"/>
    <col min="7726" max="7726" width="2.140625" style="69" customWidth="1"/>
    <col min="7727" max="7727" width="1.85546875" style="69" customWidth="1"/>
    <col min="7728" max="7729" width="2.140625" style="69" customWidth="1"/>
    <col min="7730" max="7730" width="2.42578125" style="69" customWidth="1"/>
    <col min="7731" max="7731" width="0.28515625" style="69" customWidth="1"/>
    <col min="7732" max="7732" width="1.42578125" style="69" customWidth="1"/>
    <col min="7733" max="7733" width="0.85546875" style="69" customWidth="1"/>
    <col min="7734" max="7734" width="0.28515625" style="69" customWidth="1"/>
    <col min="7735" max="7735" width="1" style="69" customWidth="1"/>
    <col min="7736" max="7736" width="0.42578125" style="69" customWidth="1"/>
    <col min="7737" max="7737" width="0.28515625" style="69" customWidth="1"/>
    <col min="7738" max="7738" width="0.42578125" style="69" customWidth="1"/>
    <col min="7739" max="7739" width="2.42578125" style="69" customWidth="1"/>
    <col min="7740" max="7740" width="1.28515625" style="69" customWidth="1"/>
    <col min="7741" max="7741" width="9.140625" style="69" customWidth="1"/>
    <col min="7742" max="7742" width="7.7109375" style="69" customWidth="1"/>
    <col min="7743" max="7743" width="1" style="69" customWidth="1"/>
    <col min="7744" max="7744" width="3.28515625" style="69" customWidth="1"/>
    <col min="7745" max="7745" width="9.28515625" style="69" customWidth="1"/>
    <col min="7746" max="7746" width="1.85546875" style="69" customWidth="1"/>
    <col min="7747" max="7747" width="1.140625" style="69" customWidth="1"/>
    <col min="7748" max="7748" width="0.7109375" style="69" customWidth="1"/>
    <col min="7749" max="7749" width="0.85546875" style="69" customWidth="1"/>
    <col min="7750" max="7750" width="0.42578125" style="69" customWidth="1"/>
    <col min="7751" max="7751" width="0.85546875" style="69" customWidth="1"/>
    <col min="7752" max="7753" width="4.7109375" style="69" customWidth="1"/>
    <col min="7754" max="7754" width="4" style="69" customWidth="1"/>
    <col min="7755" max="7755" width="2.85546875" style="69" customWidth="1"/>
    <col min="7756" max="7756" width="0.85546875" style="69" customWidth="1"/>
    <col min="7757" max="7757" width="0.7109375" style="69" customWidth="1"/>
    <col min="7758" max="7758" width="1.140625" style="69" customWidth="1"/>
    <col min="7759" max="7759" width="0.42578125" style="69" customWidth="1"/>
    <col min="7760" max="7760" width="5.42578125" style="69" customWidth="1"/>
    <col min="7761" max="7761" width="6.28515625" style="69" customWidth="1"/>
    <col min="7762" max="7762" width="6" style="69" customWidth="1"/>
    <col min="7763" max="7763" width="0.42578125" style="69" customWidth="1"/>
    <col min="7764" max="7764" width="1.140625" style="69" customWidth="1"/>
    <col min="7765" max="7974" width="9.140625" style="69" hidden="1"/>
    <col min="7975" max="7975" width="1.42578125" style="69" customWidth="1"/>
    <col min="7976" max="7976" width="3.42578125" style="69" customWidth="1"/>
    <col min="7977" max="7977" width="0.28515625" style="69" customWidth="1"/>
    <col min="7978" max="7978" width="2.140625" style="69" customWidth="1"/>
    <col min="7979" max="7979" width="8.140625" style="69" customWidth="1"/>
    <col min="7980" max="7980" width="1.28515625" style="69" customWidth="1"/>
    <col min="7981" max="7981" width="1.85546875" style="69" customWidth="1"/>
    <col min="7982" max="7982" width="2.140625" style="69" customWidth="1"/>
    <col min="7983" max="7983" width="1.85546875" style="69" customWidth="1"/>
    <col min="7984" max="7985" width="2.140625" style="69" customWidth="1"/>
    <col min="7986" max="7986" width="2.42578125" style="69" customWidth="1"/>
    <col min="7987" max="7987" width="0.28515625" style="69" customWidth="1"/>
    <col min="7988" max="7988" width="1.42578125" style="69" customWidth="1"/>
    <col min="7989" max="7989" width="0.85546875" style="69" customWidth="1"/>
    <col min="7990" max="7990" width="0.28515625" style="69" customWidth="1"/>
    <col min="7991" max="7991" width="1" style="69" customWidth="1"/>
    <col min="7992" max="7992" width="0.42578125" style="69" customWidth="1"/>
    <col min="7993" max="7993" width="0.28515625" style="69" customWidth="1"/>
    <col min="7994" max="7994" width="0.42578125" style="69" customWidth="1"/>
    <col min="7995" max="7995" width="2.42578125" style="69" customWidth="1"/>
    <col min="7996" max="7996" width="1.28515625" style="69" customWidth="1"/>
    <col min="7997" max="7997" width="9.140625" style="69" customWidth="1"/>
    <col min="7998" max="7998" width="7.7109375" style="69" customWidth="1"/>
    <col min="7999" max="7999" width="1" style="69" customWidth="1"/>
    <col min="8000" max="8000" width="3.28515625" style="69" customWidth="1"/>
    <col min="8001" max="8001" width="9.28515625" style="69" customWidth="1"/>
    <col min="8002" max="8002" width="1.85546875" style="69" customWidth="1"/>
    <col min="8003" max="8003" width="1.140625" style="69" customWidth="1"/>
    <col min="8004" max="8004" width="0.7109375" style="69" customWidth="1"/>
    <col min="8005" max="8005" width="0.85546875" style="69" customWidth="1"/>
    <col min="8006" max="8006" width="0.42578125" style="69" customWidth="1"/>
    <col min="8007" max="8007" width="0.85546875" style="69" customWidth="1"/>
    <col min="8008" max="8009" width="4.7109375" style="69" customWidth="1"/>
    <col min="8010" max="8010" width="4" style="69" customWidth="1"/>
    <col min="8011" max="8011" width="2.85546875" style="69" customWidth="1"/>
    <col min="8012" max="8012" width="0.85546875" style="69" customWidth="1"/>
    <col min="8013" max="8013" width="0.7109375" style="69" customWidth="1"/>
    <col min="8014" max="8014" width="1.140625" style="69" customWidth="1"/>
    <col min="8015" max="8015" width="0.42578125" style="69" customWidth="1"/>
    <col min="8016" max="8016" width="5.42578125" style="69" customWidth="1"/>
    <col min="8017" max="8017" width="6.28515625" style="69" customWidth="1"/>
    <col min="8018" max="8018" width="6" style="69" customWidth="1"/>
    <col min="8019" max="8019" width="0.42578125" style="69" customWidth="1"/>
    <col min="8020" max="8020" width="1.140625" style="69" customWidth="1"/>
    <col min="8021" max="8230" width="9.140625" style="69" hidden="1"/>
    <col min="8231" max="8231" width="1.42578125" style="69" customWidth="1"/>
    <col min="8232" max="8232" width="3.42578125" style="69" customWidth="1"/>
    <col min="8233" max="8233" width="0.28515625" style="69" customWidth="1"/>
    <col min="8234" max="8234" width="2.140625" style="69" customWidth="1"/>
    <col min="8235" max="8235" width="8.140625" style="69" customWidth="1"/>
    <col min="8236" max="8236" width="1.28515625" style="69" customWidth="1"/>
    <col min="8237" max="8237" width="1.85546875" style="69" customWidth="1"/>
    <col min="8238" max="8238" width="2.140625" style="69" customWidth="1"/>
    <col min="8239" max="8239" width="1.85546875" style="69" customWidth="1"/>
    <col min="8240" max="8241" width="2.140625" style="69" customWidth="1"/>
    <col min="8242" max="8242" width="2.42578125" style="69" customWidth="1"/>
    <col min="8243" max="8243" width="0.28515625" style="69" customWidth="1"/>
    <col min="8244" max="8244" width="1.42578125" style="69" customWidth="1"/>
    <col min="8245" max="8245" width="0.85546875" style="69" customWidth="1"/>
    <col min="8246" max="8246" width="0.28515625" style="69" customWidth="1"/>
    <col min="8247" max="8247" width="1" style="69" customWidth="1"/>
    <col min="8248" max="8248" width="0.42578125" style="69" customWidth="1"/>
    <col min="8249" max="8249" width="0.28515625" style="69" customWidth="1"/>
    <col min="8250" max="8250" width="0.42578125" style="69" customWidth="1"/>
    <col min="8251" max="8251" width="2.42578125" style="69" customWidth="1"/>
    <col min="8252" max="8252" width="1.28515625" style="69" customWidth="1"/>
    <col min="8253" max="8253" width="9.140625" style="69" customWidth="1"/>
    <col min="8254" max="8254" width="7.7109375" style="69" customWidth="1"/>
    <col min="8255" max="8255" width="1" style="69" customWidth="1"/>
    <col min="8256" max="8256" width="3.28515625" style="69" customWidth="1"/>
    <col min="8257" max="8257" width="9.28515625" style="69" customWidth="1"/>
    <col min="8258" max="8258" width="1.85546875" style="69" customWidth="1"/>
    <col min="8259" max="8259" width="1.140625" style="69" customWidth="1"/>
    <col min="8260" max="8260" width="0.7109375" style="69" customWidth="1"/>
    <col min="8261" max="8261" width="0.85546875" style="69" customWidth="1"/>
    <col min="8262" max="8262" width="0.42578125" style="69" customWidth="1"/>
    <col min="8263" max="8263" width="0.85546875" style="69" customWidth="1"/>
    <col min="8264" max="8265" width="4.7109375" style="69" customWidth="1"/>
    <col min="8266" max="8266" width="4" style="69" customWidth="1"/>
    <col min="8267" max="8267" width="2.85546875" style="69" customWidth="1"/>
    <col min="8268" max="8268" width="0.85546875" style="69" customWidth="1"/>
    <col min="8269" max="8269" width="0.7109375" style="69" customWidth="1"/>
    <col min="8270" max="8270" width="1.140625" style="69" customWidth="1"/>
    <col min="8271" max="8271" width="0.42578125" style="69" customWidth="1"/>
    <col min="8272" max="8272" width="5.42578125" style="69" customWidth="1"/>
    <col min="8273" max="8273" width="6.28515625" style="69" customWidth="1"/>
    <col min="8274" max="8274" width="6" style="69" customWidth="1"/>
    <col min="8275" max="8275" width="0.42578125" style="69" customWidth="1"/>
    <col min="8276" max="8276" width="1.140625" style="69" customWidth="1"/>
    <col min="8277" max="8486" width="9.140625" style="69" hidden="1"/>
    <col min="8487" max="8487" width="1.42578125" style="69" customWidth="1"/>
    <col min="8488" max="8488" width="3.42578125" style="69" customWidth="1"/>
    <col min="8489" max="8489" width="0.28515625" style="69" customWidth="1"/>
    <col min="8490" max="8490" width="2.140625" style="69" customWidth="1"/>
    <col min="8491" max="8491" width="8.140625" style="69" customWidth="1"/>
    <col min="8492" max="8492" width="1.28515625" style="69" customWidth="1"/>
    <col min="8493" max="8493" width="1.85546875" style="69" customWidth="1"/>
    <col min="8494" max="8494" width="2.140625" style="69" customWidth="1"/>
    <col min="8495" max="8495" width="1.85546875" style="69" customWidth="1"/>
    <col min="8496" max="8497" width="2.140625" style="69" customWidth="1"/>
    <col min="8498" max="8498" width="2.42578125" style="69" customWidth="1"/>
    <col min="8499" max="8499" width="0.28515625" style="69" customWidth="1"/>
    <col min="8500" max="8500" width="1.42578125" style="69" customWidth="1"/>
    <col min="8501" max="8501" width="0.85546875" style="69" customWidth="1"/>
    <col min="8502" max="8502" width="0.28515625" style="69" customWidth="1"/>
    <col min="8503" max="8503" width="1" style="69" customWidth="1"/>
    <col min="8504" max="8504" width="0.42578125" style="69" customWidth="1"/>
    <col min="8505" max="8505" width="0.28515625" style="69" customWidth="1"/>
    <col min="8506" max="8506" width="0.42578125" style="69" customWidth="1"/>
    <col min="8507" max="8507" width="2.42578125" style="69" customWidth="1"/>
    <col min="8508" max="8508" width="1.28515625" style="69" customWidth="1"/>
    <col min="8509" max="8509" width="9.140625" style="69" customWidth="1"/>
    <col min="8510" max="8510" width="7.7109375" style="69" customWidth="1"/>
    <col min="8511" max="8511" width="1" style="69" customWidth="1"/>
    <col min="8512" max="8512" width="3.28515625" style="69" customWidth="1"/>
    <col min="8513" max="8513" width="9.28515625" style="69" customWidth="1"/>
    <col min="8514" max="8514" width="1.85546875" style="69" customWidth="1"/>
    <col min="8515" max="8515" width="1.140625" style="69" customWidth="1"/>
    <col min="8516" max="8516" width="0.7109375" style="69" customWidth="1"/>
    <col min="8517" max="8517" width="0.85546875" style="69" customWidth="1"/>
    <col min="8518" max="8518" width="0.42578125" style="69" customWidth="1"/>
    <col min="8519" max="8519" width="0.85546875" style="69" customWidth="1"/>
    <col min="8520" max="8521" width="4.7109375" style="69" customWidth="1"/>
    <col min="8522" max="8522" width="4" style="69" customWidth="1"/>
    <col min="8523" max="8523" width="2.85546875" style="69" customWidth="1"/>
    <col min="8524" max="8524" width="0.85546875" style="69" customWidth="1"/>
    <col min="8525" max="8525" width="0.7109375" style="69" customWidth="1"/>
    <col min="8526" max="8526" width="1.140625" style="69" customWidth="1"/>
    <col min="8527" max="8527" width="0.42578125" style="69" customWidth="1"/>
    <col min="8528" max="8528" width="5.42578125" style="69" customWidth="1"/>
    <col min="8529" max="8529" width="6.28515625" style="69" customWidth="1"/>
    <col min="8530" max="8530" width="6" style="69" customWidth="1"/>
    <col min="8531" max="8531" width="0.42578125" style="69" customWidth="1"/>
    <col min="8532" max="8532" width="1.140625" style="69" customWidth="1"/>
    <col min="8533" max="8742" width="9.140625" style="69" hidden="1"/>
    <col min="8743" max="8743" width="1.42578125" style="69" customWidth="1"/>
    <col min="8744" max="8744" width="3.42578125" style="69" customWidth="1"/>
    <col min="8745" max="8745" width="0.28515625" style="69" customWidth="1"/>
    <col min="8746" max="8746" width="2.140625" style="69" customWidth="1"/>
    <col min="8747" max="8747" width="8.140625" style="69" customWidth="1"/>
    <col min="8748" max="8748" width="1.28515625" style="69" customWidth="1"/>
    <col min="8749" max="8749" width="1.85546875" style="69" customWidth="1"/>
    <col min="8750" max="8750" width="2.140625" style="69" customWidth="1"/>
    <col min="8751" max="8751" width="1.85546875" style="69" customWidth="1"/>
    <col min="8752" max="8753" width="2.140625" style="69" customWidth="1"/>
    <col min="8754" max="8754" width="2.42578125" style="69" customWidth="1"/>
    <col min="8755" max="8755" width="0.28515625" style="69" customWidth="1"/>
    <col min="8756" max="8756" width="1.42578125" style="69" customWidth="1"/>
    <col min="8757" max="8757" width="0.85546875" style="69" customWidth="1"/>
    <col min="8758" max="8758" width="0.28515625" style="69" customWidth="1"/>
    <col min="8759" max="8759" width="1" style="69" customWidth="1"/>
    <col min="8760" max="8760" width="0.42578125" style="69" customWidth="1"/>
    <col min="8761" max="8761" width="0.28515625" style="69" customWidth="1"/>
    <col min="8762" max="8762" width="0.42578125" style="69" customWidth="1"/>
    <col min="8763" max="8763" width="2.42578125" style="69" customWidth="1"/>
    <col min="8764" max="8764" width="1.28515625" style="69" customWidth="1"/>
    <col min="8765" max="8765" width="9.140625" style="69" customWidth="1"/>
    <col min="8766" max="8766" width="7.7109375" style="69" customWidth="1"/>
    <col min="8767" max="8767" width="1" style="69" customWidth="1"/>
    <col min="8768" max="8768" width="3.28515625" style="69" customWidth="1"/>
    <col min="8769" max="8769" width="9.28515625" style="69" customWidth="1"/>
    <col min="8770" max="8770" width="1.85546875" style="69" customWidth="1"/>
    <col min="8771" max="8771" width="1.140625" style="69" customWidth="1"/>
    <col min="8772" max="8772" width="0.7109375" style="69" customWidth="1"/>
    <col min="8773" max="8773" width="0.85546875" style="69" customWidth="1"/>
    <col min="8774" max="8774" width="0.42578125" style="69" customWidth="1"/>
    <col min="8775" max="8775" width="0.85546875" style="69" customWidth="1"/>
    <col min="8776" max="8777" width="4.7109375" style="69" customWidth="1"/>
    <col min="8778" max="8778" width="4" style="69" customWidth="1"/>
    <col min="8779" max="8779" width="2.85546875" style="69" customWidth="1"/>
    <col min="8780" max="8780" width="0.85546875" style="69" customWidth="1"/>
    <col min="8781" max="8781" width="0.7109375" style="69" customWidth="1"/>
    <col min="8782" max="8782" width="1.140625" style="69" customWidth="1"/>
    <col min="8783" max="8783" width="0.42578125" style="69" customWidth="1"/>
    <col min="8784" max="8784" width="5.42578125" style="69" customWidth="1"/>
    <col min="8785" max="8785" width="6.28515625" style="69" customWidth="1"/>
    <col min="8786" max="8786" width="6" style="69" customWidth="1"/>
    <col min="8787" max="8787" width="0.42578125" style="69" customWidth="1"/>
    <col min="8788" max="8788" width="1.140625" style="69" customWidth="1"/>
    <col min="8789" max="8998" width="9.140625" style="69" hidden="1"/>
    <col min="8999" max="8999" width="1.42578125" style="69" customWidth="1"/>
    <col min="9000" max="9000" width="3.42578125" style="69" customWidth="1"/>
    <col min="9001" max="9001" width="0.28515625" style="69" customWidth="1"/>
    <col min="9002" max="9002" width="2.140625" style="69" customWidth="1"/>
    <col min="9003" max="9003" width="8.140625" style="69" customWidth="1"/>
    <col min="9004" max="9004" width="1.28515625" style="69" customWidth="1"/>
    <col min="9005" max="9005" width="1.85546875" style="69" customWidth="1"/>
    <col min="9006" max="9006" width="2.140625" style="69" customWidth="1"/>
    <col min="9007" max="9007" width="1.85546875" style="69" customWidth="1"/>
    <col min="9008" max="9009" width="2.140625" style="69" customWidth="1"/>
    <col min="9010" max="9010" width="2.42578125" style="69" customWidth="1"/>
    <col min="9011" max="9011" width="0.28515625" style="69" customWidth="1"/>
    <col min="9012" max="9012" width="1.42578125" style="69" customWidth="1"/>
    <col min="9013" max="9013" width="0.85546875" style="69" customWidth="1"/>
    <col min="9014" max="9014" width="0.28515625" style="69" customWidth="1"/>
    <col min="9015" max="9015" width="1" style="69" customWidth="1"/>
    <col min="9016" max="9016" width="0.42578125" style="69" customWidth="1"/>
    <col min="9017" max="9017" width="0.28515625" style="69" customWidth="1"/>
    <col min="9018" max="9018" width="0.42578125" style="69" customWidth="1"/>
    <col min="9019" max="9019" width="2.42578125" style="69" customWidth="1"/>
    <col min="9020" max="9020" width="1.28515625" style="69" customWidth="1"/>
    <col min="9021" max="9021" width="9.140625" style="69" customWidth="1"/>
    <col min="9022" max="9022" width="7.7109375" style="69" customWidth="1"/>
    <col min="9023" max="9023" width="1" style="69" customWidth="1"/>
    <col min="9024" max="9024" width="3.28515625" style="69" customWidth="1"/>
    <col min="9025" max="9025" width="9.28515625" style="69" customWidth="1"/>
    <col min="9026" max="9026" width="1.85546875" style="69" customWidth="1"/>
    <col min="9027" max="9027" width="1.140625" style="69" customWidth="1"/>
    <col min="9028" max="9028" width="0.7109375" style="69" customWidth="1"/>
    <col min="9029" max="9029" width="0.85546875" style="69" customWidth="1"/>
    <col min="9030" max="9030" width="0.42578125" style="69" customWidth="1"/>
    <col min="9031" max="9031" width="0.85546875" style="69" customWidth="1"/>
    <col min="9032" max="9033" width="4.7109375" style="69" customWidth="1"/>
    <col min="9034" max="9034" width="4" style="69" customWidth="1"/>
    <col min="9035" max="9035" width="2.85546875" style="69" customWidth="1"/>
    <col min="9036" max="9036" width="0.85546875" style="69" customWidth="1"/>
    <col min="9037" max="9037" width="0.7109375" style="69" customWidth="1"/>
    <col min="9038" max="9038" width="1.140625" style="69" customWidth="1"/>
    <col min="9039" max="9039" width="0.42578125" style="69" customWidth="1"/>
    <col min="9040" max="9040" width="5.42578125" style="69" customWidth="1"/>
    <col min="9041" max="9041" width="6.28515625" style="69" customWidth="1"/>
    <col min="9042" max="9042" width="6" style="69" customWidth="1"/>
    <col min="9043" max="9043" width="0.42578125" style="69" customWidth="1"/>
    <col min="9044" max="9044" width="1.140625" style="69" customWidth="1"/>
    <col min="9045" max="9254" width="9.140625" style="69" hidden="1"/>
    <col min="9255" max="9255" width="1.42578125" style="69" customWidth="1"/>
    <col min="9256" max="9256" width="3.42578125" style="69" customWidth="1"/>
    <col min="9257" max="9257" width="0.28515625" style="69" customWidth="1"/>
    <col min="9258" max="9258" width="2.140625" style="69" customWidth="1"/>
    <col min="9259" max="9259" width="8.140625" style="69" customWidth="1"/>
    <col min="9260" max="9260" width="1.28515625" style="69" customWidth="1"/>
    <col min="9261" max="9261" width="1.85546875" style="69" customWidth="1"/>
    <col min="9262" max="9262" width="2.140625" style="69" customWidth="1"/>
    <col min="9263" max="9263" width="1.85546875" style="69" customWidth="1"/>
    <col min="9264" max="9265" width="2.140625" style="69" customWidth="1"/>
    <col min="9266" max="9266" width="2.42578125" style="69" customWidth="1"/>
    <col min="9267" max="9267" width="0.28515625" style="69" customWidth="1"/>
    <col min="9268" max="9268" width="1.42578125" style="69" customWidth="1"/>
    <col min="9269" max="9269" width="0.85546875" style="69" customWidth="1"/>
    <col min="9270" max="9270" width="0.28515625" style="69" customWidth="1"/>
    <col min="9271" max="9271" width="1" style="69" customWidth="1"/>
    <col min="9272" max="9272" width="0.42578125" style="69" customWidth="1"/>
    <col min="9273" max="9273" width="0.28515625" style="69" customWidth="1"/>
    <col min="9274" max="9274" width="0.42578125" style="69" customWidth="1"/>
    <col min="9275" max="9275" width="2.42578125" style="69" customWidth="1"/>
    <col min="9276" max="9276" width="1.28515625" style="69" customWidth="1"/>
    <col min="9277" max="9277" width="9.140625" style="69" customWidth="1"/>
    <col min="9278" max="9278" width="7.7109375" style="69" customWidth="1"/>
    <col min="9279" max="9279" width="1" style="69" customWidth="1"/>
    <col min="9280" max="9280" width="3.28515625" style="69" customWidth="1"/>
    <col min="9281" max="9281" width="9.28515625" style="69" customWidth="1"/>
    <col min="9282" max="9282" width="1.85546875" style="69" customWidth="1"/>
    <col min="9283" max="9283" width="1.140625" style="69" customWidth="1"/>
    <col min="9284" max="9284" width="0.7109375" style="69" customWidth="1"/>
    <col min="9285" max="9285" width="0.85546875" style="69" customWidth="1"/>
    <col min="9286" max="9286" width="0.42578125" style="69" customWidth="1"/>
    <col min="9287" max="9287" width="0.85546875" style="69" customWidth="1"/>
    <col min="9288" max="9289" width="4.7109375" style="69" customWidth="1"/>
    <col min="9290" max="9290" width="4" style="69" customWidth="1"/>
    <col min="9291" max="9291" width="2.85546875" style="69" customWidth="1"/>
    <col min="9292" max="9292" width="0.85546875" style="69" customWidth="1"/>
    <col min="9293" max="9293" width="0.7109375" style="69" customWidth="1"/>
    <col min="9294" max="9294" width="1.140625" style="69" customWidth="1"/>
    <col min="9295" max="9295" width="0.42578125" style="69" customWidth="1"/>
    <col min="9296" max="9296" width="5.42578125" style="69" customWidth="1"/>
    <col min="9297" max="9297" width="6.28515625" style="69" customWidth="1"/>
    <col min="9298" max="9298" width="6" style="69" customWidth="1"/>
    <col min="9299" max="9299" width="0.42578125" style="69" customWidth="1"/>
    <col min="9300" max="9300" width="1.140625" style="69" customWidth="1"/>
    <col min="9301" max="9510" width="9.140625" style="69" hidden="1"/>
    <col min="9511" max="9511" width="1.42578125" style="69" customWidth="1"/>
    <col min="9512" max="9512" width="3.42578125" style="69" customWidth="1"/>
    <col min="9513" max="9513" width="0.28515625" style="69" customWidth="1"/>
    <col min="9514" max="9514" width="2.140625" style="69" customWidth="1"/>
    <col min="9515" max="9515" width="8.140625" style="69" customWidth="1"/>
    <col min="9516" max="9516" width="1.28515625" style="69" customWidth="1"/>
    <col min="9517" max="9517" width="1.85546875" style="69" customWidth="1"/>
    <col min="9518" max="9518" width="2.140625" style="69" customWidth="1"/>
    <col min="9519" max="9519" width="1.85546875" style="69" customWidth="1"/>
    <col min="9520" max="9521" width="2.140625" style="69" customWidth="1"/>
    <col min="9522" max="9522" width="2.42578125" style="69" customWidth="1"/>
    <col min="9523" max="9523" width="0.28515625" style="69" customWidth="1"/>
    <col min="9524" max="9524" width="1.42578125" style="69" customWidth="1"/>
    <col min="9525" max="9525" width="0.85546875" style="69" customWidth="1"/>
    <col min="9526" max="9526" width="0.28515625" style="69" customWidth="1"/>
    <col min="9527" max="9527" width="1" style="69" customWidth="1"/>
    <col min="9528" max="9528" width="0.42578125" style="69" customWidth="1"/>
    <col min="9529" max="9529" width="0.28515625" style="69" customWidth="1"/>
    <col min="9530" max="9530" width="0.42578125" style="69" customWidth="1"/>
    <col min="9531" max="9531" width="2.42578125" style="69" customWidth="1"/>
    <col min="9532" max="9532" width="1.28515625" style="69" customWidth="1"/>
    <col min="9533" max="9533" width="9.140625" style="69" customWidth="1"/>
    <col min="9534" max="9534" width="7.7109375" style="69" customWidth="1"/>
    <col min="9535" max="9535" width="1" style="69" customWidth="1"/>
    <col min="9536" max="9536" width="3.28515625" style="69" customWidth="1"/>
    <col min="9537" max="9537" width="9.28515625" style="69" customWidth="1"/>
    <col min="9538" max="9538" width="1.85546875" style="69" customWidth="1"/>
    <col min="9539" max="9539" width="1.140625" style="69" customWidth="1"/>
    <col min="9540" max="9540" width="0.7109375" style="69" customWidth="1"/>
    <col min="9541" max="9541" width="0.85546875" style="69" customWidth="1"/>
    <col min="9542" max="9542" width="0.42578125" style="69" customWidth="1"/>
    <col min="9543" max="9543" width="0.85546875" style="69" customWidth="1"/>
    <col min="9544" max="9545" width="4.7109375" style="69" customWidth="1"/>
    <col min="9546" max="9546" width="4" style="69" customWidth="1"/>
    <col min="9547" max="9547" width="2.85546875" style="69" customWidth="1"/>
    <col min="9548" max="9548" width="0.85546875" style="69" customWidth="1"/>
    <col min="9549" max="9549" width="0.7109375" style="69" customWidth="1"/>
    <col min="9550" max="9550" width="1.140625" style="69" customWidth="1"/>
    <col min="9551" max="9551" width="0.42578125" style="69" customWidth="1"/>
    <col min="9552" max="9552" width="5.42578125" style="69" customWidth="1"/>
    <col min="9553" max="9553" width="6.28515625" style="69" customWidth="1"/>
    <col min="9554" max="9554" width="6" style="69" customWidth="1"/>
    <col min="9555" max="9555" width="0.42578125" style="69" customWidth="1"/>
    <col min="9556" max="9556" width="1.140625" style="69" customWidth="1"/>
    <col min="9557" max="9766" width="9.140625" style="69" hidden="1"/>
    <col min="9767" max="9767" width="1.42578125" style="69" customWidth="1"/>
    <col min="9768" max="9768" width="3.42578125" style="69" customWidth="1"/>
    <col min="9769" max="9769" width="0.28515625" style="69" customWidth="1"/>
    <col min="9770" max="9770" width="2.140625" style="69" customWidth="1"/>
    <col min="9771" max="9771" width="8.140625" style="69" customWidth="1"/>
    <col min="9772" max="9772" width="1.28515625" style="69" customWidth="1"/>
    <col min="9773" max="9773" width="1.85546875" style="69" customWidth="1"/>
    <col min="9774" max="9774" width="2.140625" style="69" customWidth="1"/>
    <col min="9775" max="9775" width="1.85546875" style="69" customWidth="1"/>
    <col min="9776" max="9777" width="2.140625" style="69" customWidth="1"/>
    <col min="9778" max="9778" width="2.42578125" style="69" customWidth="1"/>
    <col min="9779" max="9779" width="0.28515625" style="69" customWidth="1"/>
    <col min="9780" max="9780" width="1.42578125" style="69" customWidth="1"/>
    <col min="9781" max="9781" width="0.85546875" style="69" customWidth="1"/>
    <col min="9782" max="9782" width="0.28515625" style="69" customWidth="1"/>
    <col min="9783" max="9783" width="1" style="69" customWidth="1"/>
    <col min="9784" max="9784" width="0.42578125" style="69" customWidth="1"/>
    <col min="9785" max="9785" width="0.28515625" style="69" customWidth="1"/>
    <col min="9786" max="9786" width="0.42578125" style="69" customWidth="1"/>
    <col min="9787" max="9787" width="2.42578125" style="69" customWidth="1"/>
    <col min="9788" max="9788" width="1.28515625" style="69" customWidth="1"/>
    <col min="9789" max="9789" width="9.140625" style="69" customWidth="1"/>
    <col min="9790" max="9790" width="7.7109375" style="69" customWidth="1"/>
    <col min="9791" max="9791" width="1" style="69" customWidth="1"/>
    <col min="9792" max="9792" width="3.28515625" style="69" customWidth="1"/>
    <col min="9793" max="9793" width="9.28515625" style="69" customWidth="1"/>
    <col min="9794" max="9794" width="1.85546875" style="69" customWidth="1"/>
    <col min="9795" max="9795" width="1.140625" style="69" customWidth="1"/>
    <col min="9796" max="9796" width="0.7109375" style="69" customWidth="1"/>
    <col min="9797" max="9797" width="0.85546875" style="69" customWidth="1"/>
    <col min="9798" max="9798" width="0.42578125" style="69" customWidth="1"/>
    <col min="9799" max="9799" width="0.85546875" style="69" customWidth="1"/>
    <col min="9800" max="9801" width="4.7109375" style="69" customWidth="1"/>
    <col min="9802" max="9802" width="4" style="69" customWidth="1"/>
    <col min="9803" max="9803" width="2.85546875" style="69" customWidth="1"/>
    <col min="9804" max="9804" width="0.85546875" style="69" customWidth="1"/>
    <col min="9805" max="9805" width="0.7109375" style="69" customWidth="1"/>
    <col min="9806" max="9806" width="1.140625" style="69" customWidth="1"/>
    <col min="9807" max="9807" width="0.42578125" style="69" customWidth="1"/>
    <col min="9808" max="9808" width="5.42578125" style="69" customWidth="1"/>
    <col min="9809" max="9809" width="6.28515625" style="69" customWidth="1"/>
    <col min="9810" max="9810" width="6" style="69" customWidth="1"/>
    <col min="9811" max="9811" width="0.42578125" style="69" customWidth="1"/>
    <col min="9812" max="9812" width="1.140625" style="69" customWidth="1"/>
    <col min="9813" max="10022" width="9.140625" style="69" hidden="1"/>
    <col min="10023" max="10023" width="1.42578125" style="69" customWidth="1"/>
    <col min="10024" max="10024" width="3.42578125" style="69" customWidth="1"/>
    <col min="10025" max="10025" width="0.28515625" style="69" customWidth="1"/>
    <col min="10026" max="10026" width="2.140625" style="69" customWidth="1"/>
    <col min="10027" max="10027" width="8.140625" style="69" customWidth="1"/>
    <col min="10028" max="10028" width="1.28515625" style="69" customWidth="1"/>
    <col min="10029" max="10029" width="1.85546875" style="69" customWidth="1"/>
    <col min="10030" max="10030" width="2.140625" style="69" customWidth="1"/>
    <col min="10031" max="10031" width="1.85546875" style="69" customWidth="1"/>
    <col min="10032" max="10033" width="2.140625" style="69" customWidth="1"/>
    <col min="10034" max="10034" width="2.42578125" style="69" customWidth="1"/>
    <col min="10035" max="10035" width="0.28515625" style="69" customWidth="1"/>
    <col min="10036" max="10036" width="1.42578125" style="69" customWidth="1"/>
    <col min="10037" max="10037" width="0.85546875" style="69" customWidth="1"/>
    <col min="10038" max="10038" width="0.28515625" style="69" customWidth="1"/>
    <col min="10039" max="10039" width="1" style="69" customWidth="1"/>
    <col min="10040" max="10040" width="0.42578125" style="69" customWidth="1"/>
    <col min="10041" max="10041" width="0.28515625" style="69" customWidth="1"/>
    <col min="10042" max="10042" width="0.42578125" style="69" customWidth="1"/>
    <col min="10043" max="10043" width="2.42578125" style="69" customWidth="1"/>
    <col min="10044" max="10044" width="1.28515625" style="69" customWidth="1"/>
    <col min="10045" max="10045" width="9.140625" style="69" customWidth="1"/>
    <col min="10046" max="10046" width="7.7109375" style="69" customWidth="1"/>
    <col min="10047" max="10047" width="1" style="69" customWidth="1"/>
    <col min="10048" max="10048" width="3.28515625" style="69" customWidth="1"/>
    <col min="10049" max="10049" width="9.28515625" style="69" customWidth="1"/>
    <col min="10050" max="10050" width="1.85546875" style="69" customWidth="1"/>
    <col min="10051" max="10051" width="1.140625" style="69" customWidth="1"/>
    <col min="10052" max="10052" width="0.7109375" style="69" customWidth="1"/>
    <col min="10053" max="10053" width="0.85546875" style="69" customWidth="1"/>
    <col min="10054" max="10054" width="0.42578125" style="69" customWidth="1"/>
    <col min="10055" max="10055" width="0.85546875" style="69" customWidth="1"/>
    <col min="10056" max="10057" width="4.7109375" style="69" customWidth="1"/>
    <col min="10058" max="10058" width="4" style="69" customWidth="1"/>
    <col min="10059" max="10059" width="2.85546875" style="69" customWidth="1"/>
    <col min="10060" max="10060" width="0.85546875" style="69" customWidth="1"/>
    <col min="10061" max="10061" width="0.7109375" style="69" customWidth="1"/>
    <col min="10062" max="10062" width="1.140625" style="69" customWidth="1"/>
    <col min="10063" max="10063" width="0.42578125" style="69" customWidth="1"/>
    <col min="10064" max="10064" width="5.42578125" style="69" customWidth="1"/>
    <col min="10065" max="10065" width="6.28515625" style="69" customWidth="1"/>
    <col min="10066" max="10066" width="6" style="69" customWidth="1"/>
    <col min="10067" max="10067" width="0.42578125" style="69" customWidth="1"/>
    <col min="10068" max="10068" width="1.140625" style="69" customWidth="1"/>
    <col min="10069" max="10278" width="9.140625" style="69" hidden="1"/>
    <col min="10279" max="10279" width="1.42578125" style="69" customWidth="1"/>
    <col min="10280" max="10280" width="3.42578125" style="69" customWidth="1"/>
    <col min="10281" max="10281" width="0.28515625" style="69" customWidth="1"/>
    <col min="10282" max="10282" width="2.140625" style="69" customWidth="1"/>
    <col min="10283" max="10283" width="8.140625" style="69" customWidth="1"/>
    <col min="10284" max="10284" width="1.28515625" style="69" customWidth="1"/>
    <col min="10285" max="10285" width="1.85546875" style="69" customWidth="1"/>
    <col min="10286" max="10286" width="2.140625" style="69" customWidth="1"/>
    <col min="10287" max="10287" width="1.85546875" style="69" customWidth="1"/>
    <col min="10288" max="10289" width="2.140625" style="69" customWidth="1"/>
    <col min="10290" max="10290" width="2.42578125" style="69" customWidth="1"/>
    <col min="10291" max="10291" width="0.28515625" style="69" customWidth="1"/>
    <col min="10292" max="10292" width="1.42578125" style="69" customWidth="1"/>
    <col min="10293" max="10293" width="0.85546875" style="69" customWidth="1"/>
    <col min="10294" max="10294" width="0.28515625" style="69" customWidth="1"/>
    <col min="10295" max="10295" width="1" style="69" customWidth="1"/>
    <col min="10296" max="10296" width="0.42578125" style="69" customWidth="1"/>
    <col min="10297" max="10297" width="0.28515625" style="69" customWidth="1"/>
    <col min="10298" max="10298" width="0.42578125" style="69" customWidth="1"/>
    <col min="10299" max="10299" width="2.42578125" style="69" customWidth="1"/>
    <col min="10300" max="10300" width="1.28515625" style="69" customWidth="1"/>
    <col min="10301" max="10301" width="9.140625" style="69" customWidth="1"/>
    <col min="10302" max="10302" width="7.7109375" style="69" customWidth="1"/>
    <col min="10303" max="10303" width="1" style="69" customWidth="1"/>
    <col min="10304" max="10304" width="3.28515625" style="69" customWidth="1"/>
    <col min="10305" max="10305" width="9.28515625" style="69" customWidth="1"/>
    <col min="10306" max="10306" width="1.85546875" style="69" customWidth="1"/>
    <col min="10307" max="10307" width="1.140625" style="69" customWidth="1"/>
    <col min="10308" max="10308" width="0.7109375" style="69" customWidth="1"/>
    <col min="10309" max="10309" width="0.85546875" style="69" customWidth="1"/>
    <col min="10310" max="10310" width="0.42578125" style="69" customWidth="1"/>
    <col min="10311" max="10311" width="0.85546875" style="69" customWidth="1"/>
    <col min="10312" max="10313" width="4.7109375" style="69" customWidth="1"/>
    <col min="10314" max="10314" width="4" style="69" customWidth="1"/>
    <col min="10315" max="10315" width="2.85546875" style="69" customWidth="1"/>
    <col min="10316" max="10316" width="0.85546875" style="69" customWidth="1"/>
    <col min="10317" max="10317" width="0.7109375" style="69" customWidth="1"/>
    <col min="10318" max="10318" width="1.140625" style="69" customWidth="1"/>
    <col min="10319" max="10319" width="0.42578125" style="69" customWidth="1"/>
    <col min="10320" max="10320" width="5.42578125" style="69" customWidth="1"/>
    <col min="10321" max="10321" width="6.28515625" style="69" customWidth="1"/>
    <col min="10322" max="10322" width="6" style="69" customWidth="1"/>
    <col min="10323" max="10323" width="0.42578125" style="69" customWidth="1"/>
    <col min="10324" max="10324" width="1.140625" style="69" customWidth="1"/>
    <col min="10325" max="10534" width="9.140625" style="69" hidden="1"/>
    <col min="10535" max="10535" width="1.42578125" style="69" customWidth="1"/>
    <col min="10536" max="10536" width="3.42578125" style="69" customWidth="1"/>
    <col min="10537" max="10537" width="0.28515625" style="69" customWidth="1"/>
    <col min="10538" max="10538" width="2.140625" style="69" customWidth="1"/>
    <col min="10539" max="10539" width="8.140625" style="69" customWidth="1"/>
    <col min="10540" max="10540" width="1.28515625" style="69" customWidth="1"/>
    <col min="10541" max="10541" width="1.85546875" style="69" customWidth="1"/>
    <col min="10542" max="10542" width="2.140625" style="69" customWidth="1"/>
    <col min="10543" max="10543" width="1.85546875" style="69" customWidth="1"/>
    <col min="10544" max="10545" width="2.140625" style="69" customWidth="1"/>
    <col min="10546" max="10546" width="2.42578125" style="69" customWidth="1"/>
    <col min="10547" max="10547" width="0.28515625" style="69" customWidth="1"/>
    <col min="10548" max="10548" width="1.42578125" style="69" customWidth="1"/>
    <col min="10549" max="10549" width="0.85546875" style="69" customWidth="1"/>
    <col min="10550" max="10550" width="0.28515625" style="69" customWidth="1"/>
    <col min="10551" max="10551" width="1" style="69" customWidth="1"/>
    <col min="10552" max="10552" width="0.42578125" style="69" customWidth="1"/>
    <col min="10553" max="10553" width="0.28515625" style="69" customWidth="1"/>
    <col min="10554" max="10554" width="0.42578125" style="69" customWidth="1"/>
    <col min="10555" max="10555" width="2.42578125" style="69" customWidth="1"/>
    <col min="10556" max="10556" width="1.28515625" style="69" customWidth="1"/>
    <col min="10557" max="10557" width="9.140625" style="69" customWidth="1"/>
    <col min="10558" max="10558" width="7.7109375" style="69" customWidth="1"/>
    <col min="10559" max="10559" width="1" style="69" customWidth="1"/>
    <col min="10560" max="10560" width="3.28515625" style="69" customWidth="1"/>
    <col min="10561" max="10561" width="9.28515625" style="69" customWidth="1"/>
    <col min="10562" max="10562" width="1.85546875" style="69" customWidth="1"/>
    <col min="10563" max="10563" width="1.140625" style="69" customWidth="1"/>
    <col min="10564" max="10564" width="0.7109375" style="69" customWidth="1"/>
    <col min="10565" max="10565" width="0.85546875" style="69" customWidth="1"/>
    <col min="10566" max="10566" width="0.42578125" style="69" customWidth="1"/>
    <col min="10567" max="10567" width="0.85546875" style="69" customWidth="1"/>
    <col min="10568" max="10569" width="4.7109375" style="69" customWidth="1"/>
    <col min="10570" max="10570" width="4" style="69" customWidth="1"/>
    <col min="10571" max="10571" width="2.85546875" style="69" customWidth="1"/>
    <col min="10572" max="10572" width="0.85546875" style="69" customWidth="1"/>
    <col min="10573" max="10573" width="0.7109375" style="69" customWidth="1"/>
    <col min="10574" max="10574" width="1.140625" style="69" customWidth="1"/>
    <col min="10575" max="10575" width="0.42578125" style="69" customWidth="1"/>
    <col min="10576" max="10576" width="5.42578125" style="69" customWidth="1"/>
    <col min="10577" max="10577" width="6.28515625" style="69" customWidth="1"/>
    <col min="10578" max="10578" width="6" style="69" customWidth="1"/>
    <col min="10579" max="10579" width="0.42578125" style="69" customWidth="1"/>
    <col min="10580" max="10580" width="1.140625" style="69" customWidth="1"/>
    <col min="10581" max="10790" width="9.140625" style="69" hidden="1"/>
    <col min="10791" max="10791" width="1.42578125" style="69" customWidth="1"/>
    <col min="10792" max="10792" width="3.42578125" style="69" customWidth="1"/>
    <col min="10793" max="10793" width="0.28515625" style="69" customWidth="1"/>
    <col min="10794" max="10794" width="2.140625" style="69" customWidth="1"/>
    <col min="10795" max="10795" width="8.140625" style="69" customWidth="1"/>
    <col min="10796" max="10796" width="1.28515625" style="69" customWidth="1"/>
    <col min="10797" max="10797" width="1.85546875" style="69" customWidth="1"/>
    <col min="10798" max="10798" width="2.140625" style="69" customWidth="1"/>
    <col min="10799" max="10799" width="1.85546875" style="69" customWidth="1"/>
    <col min="10800" max="10801" width="2.140625" style="69" customWidth="1"/>
    <col min="10802" max="10802" width="2.42578125" style="69" customWidth="1"/>
    <col min="10803" max="10803" width="0.28515625" style="69" customWidth="1"/>
    <col min="10804" max="10804" width="1.42578125" style="69" customWidth="1"/>
    <col min="10805" max="10805" width="0.85546875" style="69" customWidth="1"/>
    <col min="10806" max="10806" width="0.28515625" style="69" customWidth="1"/>
    <col min="10807" max="10807" width="1" style="69" customWidth="1"/>
    <col min="10808" max="10808" width="0.42578125" style="69" customWidth="1"/>
    <col min="10809" max="10809" width="0.28515625" style="69" customWidth="1"/>
    <col min="10810" max="10810" width="0.42578125" style="69" customWidth="1"/>
    <col min="10811" max="10811" width="2.42578125" style="69" customWidth="1"/>
    <col min="10812" max="10812" width="1.28515625" style="69" customWidth="1"/>
    <col min="10813" max="10813" width="9.140625" style="69" customWidth="1"/>
    <col min="10814" max="10814" width="7.7109375" style="69" customWidth="1"/>
    <col min="10815" max="10815" width="1" style="69" customWidth="1"/>
    <col min="10816" max="10816" width="3.28515625" style="69" customWidth="1"/>
    <col min="10817" max="10817" width="9.28515625" style="69" customWidth="1"/>
    <col min="10818" max="10818" width="1.85546875" style="69" customWidth="1"/>
    <col min="10819" max="10819" width="1.140625" style="69" customWidth="1"/>
    <col min="10820" max="10820" width="0.7109375" style="69" customWidth="1"/>
    <col min="10821" max="10821" width="0.85546875" style="69" customWidth="1"/>
    <col min="10822" max="10822" width="0.42578125" style="69" customWidth="1"/>
    <col min="10823" max="10823" width="0.85546875" style="69" customWidth="1"/>
    <col min="10824" max="10825" width="4.7109375" style="69" customWidth="1"/>
    <col min="10826" max="10826" width="4" style="69" customWidth="1"/>
    <col min="10827" max="10827" width="2.85546875" style="69" customWidth="1"/>
    <col min="10828" max="10828" width="0.85546875" style="69" customWidth="1"/>
    <col min="10829" max="10829" width="0.7109375" style="69" customWidth="1"/>
    <col min="10830" max="10830" width="1.140625" style="69" customWidth="1"/>
    <col min="10831" max="10831" width="0.42578125" style="69" customWidth="1"/>
    <col min="10832" max="10832" width="5.42578125" style="69" customWidth="1"/>
    <col min="10833" max="10833" width="6.28515625" style="69" customWidth="1"/>
    <col min="10834" max="10834" width="6" style="69" customWidth="1"/>
    <col min="10835" max="10835" width="0.42578125" style="69" customWidth="1"/>
    <col min="10836" max="10836" width="1.140625" style="69" customWidth="1"/>
    <col min="10837" max="11046" width="9.140625" style="69" hidden="1"/>
    <col min="11047" max="11047" width="1.42578125" style="69" customWidth="1"/>
    <col min="11048" max="11048" width="3.42578125" style="69" customWidth="1"/>
    <col min="11049" max="11049" width="0.28515625" style="69" customWidth="1"/>
    <col min="11050" max="11050" width="2.140625" style="69" customWidth="1"/>
    <col min="11051" max="11051" width="8.140625" style="69" customWidth="1"/>
    <col min="11052" max="11052" width="1.28515625" style="69" customWidth="1"/>
    <col min="11053" max="11053" width="1.85546875" style="69" customWidth="1"/>
    <col min="11054" max="11054" width="2.140625" style="69" customWidth="1"/>
    <col min="11055" max="11055" width="1.85546875" style="69" customWidth="1"/>
    <col min="11056" max="11057" width="2.140625" style="69" customWidth="1"/>
    <col min="11058" max="11058" width="2.42578125" style="69" customWidth="1"/>
    <col min="11059" max="11059" width="0.28515625" style="69" customWidth="1"/>
    <col min="11060" max="11060" width="1.42578125" style="69" customWidth="1"/>
    <col min="11061" max="11061" width="0.85546875" style="69" customWidth="1"/>
    <col min="11062" max="11062" width="0.28515625" style="69" customWidth="1"/>
    <col min="11063" max="11063" width="1" style="69" customWidth="1"/>
    <col min="11064" max="11064" width="0.42578125" style="69" customWidth="1"/>
    <col min="11065" max="11065" width="0.28515625" style="69" customWidth="1"/>
    <col min="11066" max="11066" width="0.42578125" style="69" customWidth="1"/>
    <col min="11067" max="11067" width="2.42578125" style="69" customWidth="1"/>
    <col min="11068" max="11068" width="1.28515625" style="69" customWidth="1"/>
    <col min="11069" max="11069" width="9.140625" style="69" customWidth="1"/>
    <col min="11070" max="11070" width="7.7109375" style="69" customWidth="1"/>
    <col min="11071" max="11071" width="1" style="69" customWidth="1"/>
    <col min="11072" max="11072" width="3.28515625" style="69" customWidth="1"/>
    <col min="11073" max="11073" width="9.28515625" style="69" customWidth="1"/>
    <col min="11074" max="11074" width="1.85546875" style="69" customWidth="1"/>
    <col min="11075" max="11075" width="1.140625" style="69" customWidth="1"/>
    <col min="11076" max="11076" width="0.7109375" style="69" customWidth="1"/>
    <col min="11077" max="11077" width="0.85546875" style="69" customWidth="1"/>
    <col min="11078" max="11078" width="0.42578125" style="69" customWidth="1"/>
    <col min="11079" max="11079" width="0.85546875" style="69" customWidth="1"/>
    <col min="11080" max="11081" width="4.7109375" style="69" customWidth="1"/>
    <col min="11082" max="11082" width="4" style="69" customWidth="1"/>
    <col min="11083" max="11083" width="2.85546875" style="69" customWidth="1"/>
    <col min="11084" max="11084" width="0.85546875" style="69" customWidth="1"/>
    <col min="11085" max="11085" width="0.7109375" style="69" customWidth="1"/>
    <col min="11086" max="11086" width="1.140625" style="69" customWidth="1"/>
    <col min="11087" max="11087" width="0.42578125" style="69" customWidth="1"/>
    <col min="11088" max="11088" width="5.42578125" style="69" customWidth="1"/>
    <col min="11089" max="11089" width="6.28515625" style="69" customWidth="1"/>
    <col min="11090" max="11090" width="6" style="69" customWidth="1"/>
    <col min="11091" max="11091" width="0.42578125" style="69" customWidth="1"/>
    <col min="11092" max="11092" width="1.140625" style="69" customWidth="1"/>
    <col min="11093" max="11302" width="9.140625" style="69" hidden="1"/>
    <col min="11303" max="11303" width="1.42578125" style="69" customWidth="1"/>
    <col min="11304" max="11304" width="3.42578125" style="69" customWidth="1"/>
    <col min="11305" max="11305" width="0.28515625" style="69" customWidth="1"/>
    <col min="11306" max="11306" width="2.140625" style="69" customWidth="1"/>
    <col min="11307" max="11307" width="8.140625" style="69" customWidth="1"/>
    <col min="11308" max="11308" width="1.28515625" style="69" customWidth="1"/>
    <col min="11309" max="11309" width="1.85546875" style="69" customWidth="1"/>
    <col min="11310" max="11310" width="2.140625" style="69" customWidth="1"/>
    <col min="11311" max="11311" width="1.85546875" style="69" customWidth="1"/>
    <col min="11312" max="11313" width="2.140625" style="69" customWidth="1"/>
    <col min="11314" max="11314" width="2.42578125" style="69" customWidth="1"/>
    <col min="11315" max="11315" width="0.28515625" style="69" customWidth="1"/>
    <col min="11316" max="11316" width="1.42578125" style="69" customWidth="1"/>
    <col min="11317" max="11317" width="0.85546875" style="69" customWidth="1"/>
    <col min="11318" max="11318" width="0.28515625" style="69" customWidth="1"/>
    <col min="11319" max="11319" width="1" style="69" customWidth="1"/>
    <col min="11320" max="11320" width="0.42578125" style="69" customWidth="1"/>
    <col min="11321" max="11321" width="0.28515625" style="69" customWidth="1"/>
    <col min="11322" max="11322" width="0.42578125" style="69" customWidth="1"/>
    <col min="11323" max="11323" width="2.42578125" style="69" customWidth="1"/>
    <col min="11324" max="11324" width="1.28515625" style="69" customWidth="1"/>
    <col min="11325" max="11325" width="9.140625" style="69" customWidth="1"/>
    <col min="11326" max="11326" width="7.7109375" style="69" customWidth="1"/>
    <col min="11327" max="11327" width="1" style="69" customWidth="1"/>
    <col min="11328" max="11328" width="3.28515625" style="69" customWidth="1"/>
    <col min="11329" max="11329" width="9.28515625" style="69" customWidth="1"/>
    <col min="11330" max="11330" width="1.85546875" style="69" customWidth="1"/>
    <col min="11331" max="11331" width="1.140625" style="69" customWidth="1"/>
    <col min="11332" max="11332" width="0.7109375" style="69" customWidth="1"/>
    <col min="11333" max="11333" width="0.85546875" style="69" customWidth="1"/>
    <col min="11334" max="11334" width="0.42578125" style="69" customWidth="1"/>
    <col min="11335" max="11335" width="0.85546875" style="69" customWidth="1"/>
    <col min="11336" max="11337" width="4.7109375" style="69" customWidth="1"/>
    <col min="11338" max="11338" width="4" style="69" customWidth="1"/>
    <col min="11339" max="11339" width="2.85546875" style="69" customWidth="1"/>
    <col min="11340" max="11340" width="0.85546875" style="69" customWidth="1"/>
    <col min="11341" max="11341" width="0.7109375" style="69" customWidth="1"/>
    <col min="11342" max="11342" width="1.140625" style="69" customWidth="1"/>
    <col min="11343" max="11343" width="0.42578125" style="69" customWidth="1"/>
    <col min="11344" max="11344" width="5.42578125" style="69" customWidth="1"/>
    <col min="11345" max="11345" width="6.28515625" style="69" customWidth="1"/>
    <col min="11346" max="11346" width="6" style="69" customWidth="1"/>
    <col min="11347" max="11347" width="0.42578125" style="69" customWidth="1"/>
    <col min="11348" max="11348" width="1.140625" style="69" customWidth="1"/>
    <col min="11349" max="11558" width="9.140625" style="69" hidden="1"/>
    <col min="11559" max="11559" width="1.42578125" style="69" customWidth="1"/>
    <col min="11560" max="11560" width="3.42578125" style="69" customWidth="1"/>
    <col min="11561" max="11561" width="0.28515625" style="69" customWidth="1"/>
    <col min="11562" max="11562" width="2.140625" style="69" customWidth="1"/>
    <col min="11563" max="11563" width="8.140625" style="69" customWidth="1"/>
    <col min="11564" max="11564" width="1.28515625" style="69" customWidth="1"/>
    <col min="11565" max="11565" width="1.85546875" style="69" customWidth="1"/>
    <col min="11566" max="11566" width="2.140625" style="69" customWidth="1"/>
    <col min="11567" max="11567" width="1.85546875" style="69" customWidth="1"/>
    <col min="11568" max="11569" width="2.140625" style="69" customWidth="1"/>
    <col min="11570" max="11570" width="2.42578125" style="69" customWidth="1"/>
    <col min="11571" max="11571" width="0.28515625" style="69" customWidth="1"/>
    <col min="11572" max="11572" width="1.42578125" style="69" customWidth="1"/>
    <col min="11573" max="11573" width="0.85546875" style="69" customWidth="1"/>
    <col min="11574" max="11574" width="0.28515625" style="69" customWidth="1"/>
    <col min="11575" max="11575" width="1" style="69" customWidth="1"/>
    <col min="11576" max="11576" width="0.42578125" style="69" customWidth="1"/>
    <col min="11577" max="11577" width="0.28515625" style="69" customWidth="1"/>
    <col min="11578" max="11578" width="0.42578125" style="69" customWidth="1"/>
    <col min="11579" max="11579" width="2.42578125" style="69" customWidth="1"/>
    <col min="11580" max="11580" width="1.28515625" style="69" customWidth="1"/>
    <col min="11581" max="11581" width="9.140625" style="69" customWidth="1"/>
    <col min="11582" max="11582" width="7.7109375" style="69" customWidth="1"/>
    <col min="11583" max="11583" width="1" style="69" customWidth="1"/>
    <col min="11584" max="11584" width="3.28515625" style="69" customWidth="1"/>
    <col min="11585" max="11585" width="9.28515625" style="69" customWidth="1"/>
    <col min="11586" max="11586" width="1.85546875" style="69" customWidth="1"/>
    <col min="11587" max="11587" width="1.140625" style="69" customWidth="1"/>
    <col min="11588" max="11588" width="0.7109375" style="69" customWidth="1"/>
    <col min="11589" max="11589" width="0.85546875" style="69" customWidth="1"/>
    <col min="11590" max="11590" width="0.42578125" style="69" customWidth="1"/>
    <col min="11591" max="11591" width="0.85546875" style="69" customWidth="1"/>
    <col min="11592" max="11593" width="4.7109375" style="69" customWidth="1"/>
    <col min="11594" max="11594" width="4" style="69" customWidth="1"/>
    <col min="11595" max="11595" width="2.85546875" style="69" customWidth="1"/>
    <col min="11596" max="11596" width="0.85546875" style="69" customWidth="1"/>
    <col min="11597" max="11597" width="0.7109375" style="69" customWidth="1"/>
    <col min="11598" max="11598" width="1.140625" style="69" customWidth="1"/>
    <col min="11599" max="11599" width="0.42578125" style="69" customWidth="1"/>
    <col min="11600" max="11600" width="5.42578125" style="69" customWidth="1"/>
    <col min="11601" max="11601" width="6.28515625" style="69" customWidth="1"/>
    <col min="11602" max="11602" width="6" style="69" customWidth="1"/>
    <col min="11603" max="11603" width="0.42578125" style="69" customWidth="1"/>
    <col min="11604" max="11604" width="1.140625" style="69" customWidth="1"/>
    <col min="11605" max="11814" width="9.140625" style="69" hidden="1"/>
    <col min="11815" max="11815" width="1.42578125" style="69" customWidth="1"/>
    <col min="11816" max="11816" width="3.42578125" style="69" customWidth="1"/>
    <col min="11817" max="11817" width="0.28515625" style="69" customWidth="1"/>
    <col min="11818" max="11818" width="2.140625" style="69" customWidth="1"/>
    <col min="11819" max="11819" width="8.140625" style="69" customWidth="1"/>
    <col min="11820" max="11820" width="1.28515625" style="69" customWidth="1"/>
    <col min="11821" max="11821" width="1.85546875" style="69" customWidth="1"/>
    <col min="11822" max="11822" width="2.140625" style="69" customWidth="1"/>
    <col min="11823" max="11823" width="1.85546875" style="69" customWidth="1"/>
    <col min="11824" max="11825" width="2.140625" style="69" customWidth="1"/>
    <col min="11826" max="11826" width="2.42578125" style="69" customWidth="1"/>
    <col min="11827" max="11827" width="0.28515625" style="69" customWidth="1"/>
    <col min="11828" max="11828" width="1.42578125" style="69" customWidth="1"/>
    <col min="11829" max="11829" width="0.85546875" style="69" customWidth="1"/>
    <col min="11830" max="11830" width="0.28515625" style="69" customWidth="1"/>
    <col min="11831" max="11831" width="1" style="69" customWidth="1"/>
    <col min="11832" max="11832" width="0.42578125" style="69" customWidth="1"/>
    <col min="11833" max="11833" width="0.28515625" style="69" customWidth="1"/>
    <col min="11834" max="11834" width="0.42578125" style="69" customWidth="1"/>
    <col min="11835" max="11835" width="2.42578125" style="69" customWidth="1"/>
    <col min="11836" max="11836" width="1.28515625" style="69" customWidth="1"/>
    <col min="11837" max="11837" width="9.140625" style="69" customWidth="1"/>
    <col min="11838" max="11838" width="7.7109375" style="69" customWidth="1"/>
    <col min="11839" max="11839" width="1" style="69" customWidth="1"/>
    <col min="11840" max="11840" width="3.28515625" style="69" customWidth="1"/>
    <col min="11841" max="11841" width="9.28515625" style="69" customWidth="1"/>
    <col min="11842" max="11842" width="1.85546875" style="69" customWidth="1"/>
    <col min="11843" max="11843" width="1.140625" style="69" customWidth="1"/>
    <col min="11844" max="11844" width="0.7109375" style="69" customWidth="1"/>
    <col min="11845" max="11845" width="0.85546875" style="69" customWidth="1"/>
    <col min="11846" max="11846" width="0.42578125" style="69" customWidth="1"/>
    <col min="11847" max="11847" width="0.85546875" style="69" customWidth="1"/>
    <col min="11848" max="11849" width="4.7109375" style="69" customWidth="1"/>
    <col min="11850" max="11850" width="4" style="69" customWidth="1"/>
    <col min="11851" max="11851" width="2.85546875" style="69" customWidth="1"/>
    <col min="11852" max="11852" width="0.85546875" style="69" customWidth="1"/>
    <col min="11853" max="11853" width="0.7109375" style="69" customWidth="1"/>
    <col min="11854" max="11854" width="1.140625" style="69" customWidth="1"/>
    <col min="11855" max="11855" width="0.42578125" style="69" customWidth="1"/>
    <col min="11856" max="11856" width="5.42578125" style="69" customWidth="1"/>
    <col min="11857" max="11857" width="6.28515625" style="69" customWidth="1"/>
    <col min="11858" max="11858" width="6" style="69" customWidth="1"/>
    <col min="11859" max="11859" width="0.42578125" style="69" customWidth="1"/>
    <col min="11860" max="11860" width="1.140625" style="69" customWidth="1"/>
    <col min="11861" max="12070" width="9.140625" style="69" hidden="1"/>
    <col min="12071" max="12071" width="1.42578125" style="69" customWidth="1"/>
    <col min="12072" max="12072" width="3.42578125" style="69" customWidth="1"/>
    <col min="12073" max="12073" width="0.28515625" style="69" customWidth="1"/>
    <col min="12074" max="12074" width="2.140625" style="69" customWidth="1"/>
    <col min="12075" max="12075" width="8.140625" style="69" customWidth="1"/>
    <col min="12076" max="12076" width="1.28515625" style="69" customWidth="1"/>
    <col min="12077" max="12077" width="1.85546875" style="69" customWidth="1"/>
    <col min="12078" max="12078" width="2.140625" style="69" customWidth="1"/>
    <col min="12079" max="12079" width="1.85546875" style="69" customWidth="1"/>
    <col min="12080" max="12081" width="2.140625" style="69" customWidth="1"/>
    <col min="12082" max="12082" width="2.42578125" style="69" customWidth="1"/>
    <col min="12083" max="12083" width="0.28515625" style="69" customWidth="1"/>
    <col min="12084" max="12084" width="1.42578125" style="69" customWidth="1"/>
    <col min="12085" max="12085" width="0.85546875" style="69" customWidth="1"/>
    <col min="12086" max="12086" width="0.28515625" style="69" customWidth="1"/>
    <col min="12087" max="12087" width="1" style="69" customWidth="1"/>
    <col min="12088" max="12088" width="0.42578125" style="69" customWidth="1"/>
    <col min="12089" max="12089" width="0.28515625" style="69" customWidth="1"/>
    <col min="12090" max="12090" width="0.42578125" style="69" customWidth="1"/>
    <col min="12091" max="12091" width="2.42578125" style="69" customWidth="1"/>
    <col min="12092" max="12092" width="1.28515625" style="69" customWidth="1"/>
    <col min="12093" max="12093" width="9.140625" style="69" customWidth="1"/>
    <col min="12094" max="12094" width="7.7109375" style="69" customWidth="1"/>
    <col min="12095" max="12095" width="1" style="69" customWidth="1"/>
    <col min="12096" max="12096" width="3.28515625" style="69" customWidth="1"/>
    <col min="12097" max="12097" width="9.28515625" style="69" customWidth="1"/>
    <col min="12098" max="12098" width="1.85546875" style="69" customWidth="1"/>
    <col min="12099" max="12099" width="1.140625" style="69" customWidth="1"/>
    <col min="12100" max="12100" width="0.7109375" style="69" customWidth="1"/>
    <col min="12101" max="12101" width="0.85546875" style="69" customWidth="1"/>
    <col min="12102" max="12102" width="0.42578125" style="69" customWidth="1"/>
    <col min="12103" max="12103" width="0.85546875" style="69" customWidth="1"/>
    <col min="12104" max="12105" width="4.7109375" style="69" customWidth="1"/>
    <col min="12106" max="12106" width="4" style="69" customWidth="1"/>
    <col min="12107" max="12107" width="2.85546875" style="69" customWidth="1"/>
    <col min="12108" max="12108" width="0.85546875" style="69" customWidth="1"/>
    <col min="12109" max="12109" width="0.7109375" style="69" customWidth="1"/>
    <col min="12110" max="12110" width="1.140625" style="69" customWidth="1"/>
    <col min="12111" max="12111" width="0.42578125" style="69" customWidth="1"/>
    <col min="12112" max="12112" width="5.42578125" style="69" customWidth="1"/>
    <col min="12113" max="12113" width="6.28515625" style="69" customWidth="1"/>
    <col min="12114" max="12114" width="6" style="69" customWidth="1"/>
    <col min="12115" max="12115" width="0.42578125" style="69" customWidth="1"/>
    <col min="12116" max="12116" width="1.140625" style="69" customWidth="1"/>
    <col min="12117" max="12326" width="9.140625" style="69" hidden="1"/>
    <col min="12327" max="12327" width="1.42578125" style="69" customWidth="1"/>
    <col min="12328" max="12328" width="3.42578125" style="69" customWidth="1"/>
    <col min="12329" max="12329" width="0.28515625" style="69" customWidth="1"/>
    <col min="12330" max="12330" width="2.140625" style="69" customWidth="1"/>
    <col min="12331" max="12331" width="8.140625" style="69" customWidth="1"/>
    <col min="12332" max="12332" width="1.28515625" style="69" customWidth="1"/>
    <col min="12333" max="12333" width="1.85546875" style="69" customWidth="1"/>
    <col min="12334" max="12334" width="2.140625" style="69" customWidth="1"/>
    <col min="12335" max="12335" width="1.85546875" style="69" customWidth="1"/>
    <col min="12336" max="12337" width="2.140625" style="69" customWidth="1"/>
    <col min="12338" max="12338" width="2.42578125" style="69" customWidth="1"/>
    <col min="12339" max="12339" width="0.28515625" style="69" customWidth="1"/>
    <col min="12340" max="12340" width="1.42578125" style="69" customWidth="1"/>
    <col min="12341" max="12341" width="0.85546875" style="69" customWidth="1"/>
    <col min="12342" max="12342" width="0.28515625" style="69" customWidth="1"/>
    <col min="12343" max="12343" width="1" style="69" customWidth="1"/>
    <col min="12344" max="12344" width="0.42578125" style="69" customWidth="1"/>
    <col min="12345" max="12345" width="0.28515625" style="69" customWidth="1"/>
    <col min="12346" max="12346" width="0.42578125" style="69" customWidth="1"/>
    <col min="12347" max="12347" width="2.42578125" style="69" customWidth="1"/>
    <col min="12348" max="12348" width="1.28515625" style="69" customWidth="1"/>
    <col min="12349" max="12349" width="9.140625" style="69" customWidth="1"/>
    <col min="12350" max="12350" width="7.7109375" style="69" customWidth="1"/>
    <col min="12351" max="12351" width="1" style="69" customWidth="1"/>
    <col min="12352" max="12352" width="3.28515625" style="69" customWidth="1"/>
    <col min="12353" max="12353" width="9.28515625" style="69" customWidth="1"/>
    <col min="12354" max="12354" width="1.85546875" style="69" customWidth="1"/>
    <col min="12355" max="12355" width="1.140625" style="69" customWidth="1"/>
    <col min="12356" max="12356" width="0.7109375" style="69" customWidth="1"/>
    <col min="12357" max="12357" width="0.85546875" style="69" customWidth="1"/>
    <col min="12358" max="12358" width="0.42578125" style="69" customWidth="1"/>
    <col min="12359" max="12359" width="0.85546875" style="69" customWidth="1"/>
    <col min="12360" max="12361" width="4.7109375" style="69" customWidth="1"/>
    <col min="12362" max="12362" width="4" style="69" customWidth="1"/>
    <col min="12363" max="12363" width="2.85546875" style="69" customWidth="1"/>
    <col min="12364" max="12364" width="0.85546875" style="69" customWidth="1"/>
    <col min="12365" max="12365" width="0.7109375" style="69" customWidth="1"/>
    <col min="12366" max="12366" width="1.140625" style="69" customWidth="1"/>
    <col min="12367" max="12367" width="0.42578125" style="69" customWidth="1"/>
    <col min="12368" max="12368" width="5.42578125" style="69" customWidth="1"/>
    <col min="12369" max="12369" width="6.28515625" style="69" customWidth="1"/>
    <col min="12370" max="12370" width="6" style="69" customWidth="1"/>
    <col min="12371" max="12371" width="0.42578125" style="69" customWidth="1"/>
    <col min="12372" max="12372" width="1.140625" style="69" customWidth="1"/>
    <col min="12373" max="12582" width="9.140625" style="69" hidden="1"/>
    <col min="12583" max="12583" width="1.42578125" style="69" customWidth="1"/>
    <col min="12584" max="12584" width="3.42578125" style="69" customWidth="1"/>
    <col min="12585" max="12585" width="0.28515625" style="69" customWidth="1"/>
    <col min="12586" max="12586" width="2.140625" style="69" customWidth="1"/>
    <col min="12587" max="12587" width="8.140625" style="69" customWidth="1"/>
    <col min="12588" max="12588" width="1.28515625" style="69" customWidth="1"/>
    <col min="12589" max="12589" width="1.85546875" style="69" customWidth="1"/>
    <col min="12590" max="12590" width="2.140625" style="69" customWidth="1"/>
    <col min="12591" max="12591" width="1.85546875" style="69" customWidth="1"/>
    <col min="12592" max="12593" width="2.140625" style="69" customWidth="1"/>
    <col min="12594" max="12594" width="2.42578125" style="69" customWidth="1"/>
    <col min="12595" max="12595" width="0.28515625" style="69" customWidth="1"/>
    <col min="12596" max="12596" width="1.42578125" style="69" customWidth="1"/>
    <col min="12597" max="12597" width="0.85546875" style="69" customWidth="1"/>
    <col min="12598" max="12598" width="0.28515625" style="69" customWidth="1"/>
    <col min="12599" max="12599" width="1" style="69" customWidth="1"/>
    <col min="12600" max="12600" width="0.42578125" style="69" customWidth="1"/>
    <col min="12601" max="12601" width="0.28515625" style="69" customWidth="1"/>
    <col min="12602" max="12602" width="0.42578125" style="69" customWidth="1"/>
    <col min="12603" max="12603" width="2.42578125" style="69" customWidth="1"/>
    <col min="12604" max="12604" width="1.28515625" style="69" customWidth="1"/>
    <col min="12605" max="12605" width="9.140625" style="69" customWidth="1"/>
    <col min="12606" max="12606" width="7.7109375" style="69" customWidth="1"/>
    <col min="12607" max="12607" width="1" style="69" customWidth="1"/>
    <col min="12608" max="12608" width="3.28515625" style="69" customWidth="1"/>
    <col min="12609" max="12609" width="9.28515625" style="69" customWidth="1"/>
    <col min="12610" max="12610" width="1.85546875" style="69" customWidth="1"/>
    <col min="12611" max="12611" width="1.140625" style="69" customWidth="1"/>
    <col min="12612" max="12612" width="0.7109375" style="69" customWidth="1"/>
    <col min="12613" max="12613" width="0.85546875" style="69" customWidth="1"/>
    <col min="12614" max="12614" width="0.42578125" style="69" customWidth="1"/>
    <col min="12615" max="12615" width="0.85546875" style="69" customWidth="1"/>
    <col min="12616" max="12617" width="4.7109375" style="69" customWidth="1"/>
    <col min="12618" max="12618" width="4" style="69" customWidth="1"/>
    <col min="12619" max="12619" width="2.85546875" style="69" customWidth="1"/>
    <col min="12620" max="12620" width="0.85546875" style="69" customWidth="1"/>
    <col min="12621" max="12621" width="0.7109375" style="69" customWidth="1"/>
    <col min="12622" max="12622" width="1.140625" style="69" customWidth="1"/>
    <col min="12623" max="12623" width="0.42578125" style="69" customWidth="1"/>
    <col min="12624" max="12624" width="5.42578125" style="69" customWidth="1"/>
    <col min="12625" max="12625" width="6.28515625" style="69" customWidth="1"/>
    <col min="12626" max="12626" width="6" style="69" customWidth="1"/>
    <col min="12627" max="12627" width="0.42578125" style="69" customWidth="1"/>
    <col min="12628" max="12628" width="1.140625" style="69" customWidth="1"/>
    <col min="12629" max="12838" width="9.140625" style="69" hidden="1"/>
    <col min="12839" max="12839" width="1.42578125" style="69" customWidth="1"/>
    <col min="12840" max="12840" width="3.42578125" style="69" customWidth="1"/>
    <col min="12841" max="12841" width="0.28515625" style="69" customWidth="1"/>
    <col min="12842" max="12842" width="2.140625" style="69" customWidth="1"/>
    <col min="12843" max="12843" width="8.140625" style="69" customWidth="1"/>
    <col min="12844" max="12844" width="1.28515625" style="69" customWidth="1"/>
    <col min="12845" max="12845" width="1.85546875" style="69" customWidth="1"/>
    <col min="12846" max="12846" width="2.140625" style="69" customWidth="1"/>
    <col min="12847" max="12847" width="1.85546875" style="69" customWidth="1"/>
    <col min="12848" max="12849" width="2.140625" style="69" customWidth="1"/>
    <col min="12850" max="12850" width="2.42578125" style="69" customWidth="1"/>
    <col min="12851" max="12851" width="0.28515625" style="69" customWidth="1"/>
    <col min="12852" max="12852" width="1.42578125" style="69" customWidth="1"/>
    <col min="12853" max="12853" width="0.85546875" style="69" customWidth="1"/>
    <col min="12854" max="12854" width="0.28515625" style="69" customWidth="1"/>
    <col min="12855" max="12855" width="1" style="69" customWidth="1"/>
    <col min="12856" max="12856" width="0.42578125" style="69" customWidth="1"/>
    <col min="12857" max="12857" width="0.28515625" style="69" customWidth="1"/>
    <col min="12858" max="12858" width="0.42578125" style="69" customWidth="1"/>
    <col min="12859" max="12859" width="2.42578125" style="69" customWidth="1"/>
    <col min="12860" max="12860" width="1.28515625" style="69" customWidth="1"/>
    <col min="12861" max="12861" width="9.140625" style="69" customWidth="1"/>
    <col min="12862" max="12862" width="7.7109375" style="69" customWidth="1"/>
    <col min="12863" max="12863" width="1" style="69" customWidth="1"/>
    <col min="12864" max="12864" width="3.28515625" style="69" customWidth="1"/>
    <col min="12865" max="12865" width="9.28515625" style="69" customWidth="1"/>
    <col min="12866" max="12866" width="1.85546875" style="69" customWidth="1"/>
    <col min="12867" max="12867" width="1.140625" style="69" customWidth="1"/>
    <col min="12868" max="12868" width="0.7109375" style="69" customWidth="1"/>
    <col min="12869" max="12869" width="0.85546875" style="69" customWidth="1"/>
    <col min="12870" max="12870" width="0.42578125" style="69" customWidth="1"/>
    <col min="12871" max="12871" width="0.85546875" style="69" customWidth="1"/>
    <col min="12872" max="12873" width="4.7109375" style="69" customWidth="1"/>
    <col min="12874" max="12874" width="4" style="69" customWidth="1"/>
    <col min="12875" max="12875" width="2.85546875" style="69" customWidth="1"/>
    <col min="12876" max="12876" width="0.85546875" style="69" customWidth="1"/>
    <col min="12877" max="12877" width="0.7109375" style="69" customWidth="1"/>
    <col min="12878" max="12878" width="1.140625" style="69" customWidth="1"/>
    <col min="12879" max="12879" width="0.42578125" style="69" customWidth="1"/>
    <col min="12880" max="12880" width="5.42578125" style="69" customWidth="1"/>
    <col min="12881" max="12881" width="6.28515625" style="69" customWidth="1"/>
    <col min="12882" max="12882" width="6" style="69" customWidth="1"/>
    <col min="12883" max="12883" width="0.42578125" style="69" customWidth="1"/>
    <col min="12884" max="12884" width="1.140625" style="69" customWidth="1"/>
    <col min="12885" max="13094" width="9.140625" style="69" hidden="1"/>
    <col min="13095" max="13095" width="1.42578125" style="69" customWidth="1"/>
    <col min="13096" max="13096" width="3.42578125" style="69" customWidth="1"/>
    <col min="13097" max="13097" width="0.28515625" style="69" customWidth="1"/>
    <col min="13098" max="13098" width="2.140625" style="69" customWidth="1"/>
    <col min="13099" max="13099" width="8.140625" style="69" customWidth="1"/>
    <col min="13100" max="13100" width="1.28515625" style="69" customWidth="1"/>
    <col min="13101" max="13101" width="1.85546875" style="69" customWidth="1"/>
    <col min="13102" max="13102" width="2.140625" style="69" customWidth="1"/>
    <col min="13103" max="13103" width="1.85546875" style="69" customWidth="1"/>
    <col min="13104" max="13105" width="2.140625" style="69" customWidth="1"/>
    <col min="13106" max="13106" width="2.42578125" style="69" customWidth="1"/>
    <col min="13107" max="13107" width="0.28515625" style="69" customWidth="1"/>
    <col min="13108" max="13108" width="1.42578125" style="69" customWidth="1"/>
    <col min="13109" max="13109" width="0.85546875" style="69" customWidth="1"/>
    <col min="13110" max="13110" width="0.28515625" style="69" customWidth="1"/>
    <col min="13111" max="13111" width="1" style="69" customWidth="1"/>
    <col min="13112" max="13112" width="0.42578125" style="69" customWidth="1"/>
    <col min="13113" max="13113" width="0.28515625" style="69" customWidth="1"/>
    <col min="13114" max="13114" width="0.42578125" style="69" customWidth="1"/>
    <col min="13115" max="13115" width="2.42578125" style="69" customWidth="1"/>
    <col min="13116" max="13116" width="1.28515625" style="69" customWidth="1"/>
    <col min="13117" max="13117" width="9.140625" style="69" customWidth="1"/>
    <col min="13118" max="13118" width="7.7109375" style="69" customWidth="1"/>
    <col min="13119" max="13119" width="1" style="69" customWidth="1"/>
    <col min="13120" max="13120" width="3.28515625" style="69" customWidth="1"/>
    <col min="13121" max="13121" width="9.28515625" style="69" customWidth="1"/>
    <col min="13122" max="13122" width="1.85546875" style="69" customWidth="1"/>
    <col min="13123" max="13123" width="1.140625" style="69" customWidth="1"/>
    <col min="13124" max="13124" width="0.7109375" style="69" customWidth="1"/>
    <col min="13125" max="13125" width="0.85546875" style="69" customWidth="1"/>
    <col min="13126" max="13126" width="0.42578125" style="69" customWidth="1"/>
    <col min="13127" max="13127" width="0.85546875" style="69" customWidth="1"/>
    <col min="13128" max="13129" width="4.7109375" style="69" customWidth="1"/>
    <col min="13130" max="13130" width="4" style="69" customWidth="1"/>
    <col min="13131" max="13131" width="2.85546875" style="69" customWidth="1"/>
    <col min="13132" max="13132" width="0.85546875" style="69" customWidth="1"/>
    <col min="13133" max="13133" width="0.7109375" style="69" customWidth="1"/>
    <col min="13134" max="13134" width="1.140625" style="69" customWidth="1"/>
    <col min="13135" max="13135" width="0.42578125" style="69" customWidth="1"/>
    <col min="13136" max="13136" width="5.42578125" style="69" customWidth="1"/>
    <col min="13137" max="13137" width="6.28515625" style="69" customWidth="1"/>
    <col min="13138" max="13138" width="6" style="69" customWidth="1"/>
    <col min="13139" max="13139" width="0.42578125" style="69" customWidth="1"/>
    <col min="13140" max="13140" width="1.140625" style="69" customWidth="1"/>
    <col min="13141" max="13350" width="9.140625" style="69" hidden="1"/>
    <col min="13351" max="13351" width="1.42578125" style="69" customWidth="1"/>
    <col min="13352" max="13352" width="3.42578125" style="69" customWidth="1"/>
    <col min="13353" max="13353" width="0.28515625" style="69" customWidth="1"/>
    <col min="13354" max="13354" width="2.140625" style="69" customWidth="1"/>
    <col min="13355" max="13355" width="8.140625" style="69" customWidth="1"/>
    <col min="13356" max="13356" width="1.28515625" style="69" customWidth="1"/>
    <col min="13357" max="13357" width="1.85546875" style="69" customWidth="1"/>
    <col min="13358" max="13358" width="2.140625" style="69" customWidth="1"/>
    <col min="13359" max="13359" width="1.85546875" style="69" customWidth="1"/>
    <col min="13360" max="13361" width="2.140625" style="69" customWidth="1"/>
    <col min="13362" max="13362" width="2.42578125" style="69" customWidth="1"/>
    <col min="13363" max="13363" width="0.28515625" style="69" customWidth="1"/>
    <col min="13364" max="13364" width="1.42578125" style="69" customWidth="1"/>
    <col min="13365" max="13365" width="0.85546875" style="69" customWidth="1"/>
    <col min="13366" max="13366" width="0.28515625" style="69" customWidth="1"/>
    <col min="13367" max="13367" width="1" style="69" customWidth="1"/>
    <col min="13368" max="13368" width="0.42578125" style="69" customWidth="1"/>
    <col min="13369" max="13369" width="0.28515625" style="69" customWidth="1"/>
    <col min="13370" max="13370" width="0.42578125" style="69" customWidth="1"/>
    <col min="13371" max="13371" width="2.42578125" style="69" customWidth="1"/>
    <col min="13372" max="13372" width="1.28515625" style="69" customWidth="1"/>
    <col min="13373" max="13373" width="9.140625" style="69" customWidth="1"/>
    <col min="13374" max="13374" width="7.7109375" style="69" customWidth="1"/>
    <col min="13375" max="13375" width="1" style="69" customWidth="1"/>
    <col min="13376" max="13376" width="3.28515625" style="69" customWidth="1"/>
    <col min="13377" max="13377" width="9.28515625" style="69" customWidth="1"/>
    <col min="13378" max="13378" width="1.85546875" style="69" customWidth="1"/>
    <col min="13379" max="13379" width="1.140625" style="69" customWidth="1"/>
    <col min="13380" max="13380" width="0.7109375" style="69" customWidth="1"/>
    <col min="13381" max="13381" width="0.85546875" style="69" customWidth="1"/>
    <col min="13382" max="13382" width="0.42578125" style="69" customWidth="1"/>
    <col min="13383" max="13383" width="0.85546875" style="69" customWidth="1"/>
    <col min="13384" max="13385" width="4.7109375" style="69" customWidth="1"/>
    <col min="13386" max="13386" width="4" style="69" customWidth="1"/>
    <col min="13387" max="13387" width="2.85546875" style="69" customWidth="1"/>
    <col min="13388" max="13388" width="0.85546875" style="69" customWidth="1"/>
    <col min="13389" max="13389" width="0.7109375" style="69" customWidth="1"/>
    <col min="13390" max="13390" width="1.140625" style="69" customWidth="1"/>
    <col min="13391" max="13391" width="0.42578125" style="69" customWidth="1"/>
    <col min="13392" max="13392" width="5.42578125" style="69" customWidth="1"/>
    <col min="13393" max="13393" width="6.28515625" style="69" customWidth="1"/>
    <col min="13394" max="13394" width="6" style="69" customWidth="1"/>
    <col min="13395" max="13395" width="0.42578125" style="69" customWidth="1"/>
    <col min="13396" max="13396" width="1.140625" style="69" customWidth="1"/>
    <col min="13397" max="13606" width="9.140625" style="69" hidden="1"/>
    <col min="13607" max="13607" width="1.42578125" style="69" customWidth="1"/>
    <col min="13608" max="13608" width="3.42578125" style="69" customWidth="1"/>
    <col min="13609" max="13609" width="0.28515625" style="69" customWidth="1"/>
    <col min="13610" max="13610" width="2.140625" style="69" customWidth="1"/>
    <col min="13611" max="13611" width="8.140625" style="69" customWidth="1"/>
    <col min="13612" max="13612" width="1.28515625" style="69" customWidth="1"/>
    <col min="13613" max="13613" width="1.85546875" style="69" customWidth="1"/>
    <col min="13614" max="13614" width="2.140625" style="69" customWidth="1"/>
    <col min="13615" max="13615" width="1.85546875" style="69" customWidth="1"/>
    <col min="13616" max="13617" width="2.140625" style="69" customWidth="1"/>
    <col min="13618" max="13618" width="2.42578125" style="69" customWidth="1"/>
    <col min="13619" max="13619" width="0.28515625" style="69" customWidth="1"/>
    <col min="13620" max="13620" width="1.42578125" style="69" customWidth="1"/>
    <col min="13621" max="13621" width="0.85546875" style="69" customWidth="1"/>
    <col min="13622" max="13622" width="0.28515625" style="69" customWidth="1"/>
    <col min="13623" max="13623" width="1" style="69" customWidth="1"/>
    <col min="13624" max="13624" width="0.42578125" style="69" customWidth="1"/>
    <col min="13625" max="13625" width="0.28515625" style="69" customWidth="1"/>
    <col min="13626" max="13626" width="0.42578125" style="69" customWidth="1"/>
    <col min="13627" max="13627" width="2.42578125" style="69" customWidth="1"/>
    <col min="13628" max="13628" width="1.28515625" style="69" customWidth="1"/>
    <col min="13629" max="13629" width="9.140625" style="69" customWidth="1"/>
    <col min="13630" max="13630" width="7.7109375" style="69" customWidth="1"/>
    <col min="13631" max="13631" width="1" style="69" customWidth="1"/>
    <col min="13632" max="13632" width="3.28515625" style="69" customWidth="1"/>
    <col min="13633" max="13633" width="9.28515625" style="69" customWidth="1"/>
    <col min="13634" max="13634" width="1.85546875" style="69" customWidth="1"/>
    <col min="13635" max="13635" width="1.140625" style="69" customWidth="1"/>
    <col min="13636" max="13636" width="0.7109375" style="69" customWidth="1"/>
    <col min="13637" max="13637" width="0.85546875" style="69" customWidth="1"/>
    <col min="13638" max="13638" width="0.42578125" style="69" customWidth="1"/>
    <col min="13639" max="13639" width="0.85546875" style="69" customWidth="1"/>
    <col min="13640" max="13641" width="4.7109375" style="69" customWidth="1"/>
    <col min="13642" max="13642" width="4" style="69" customWidth="1"/>
    <col min="13643" max="13643" width="2.85546875" style="69" customWidth="1"/>
    <col min="13644" max="13644" width="0.85546875" style="69" customWidth="1"/>
    <col min="13645" max="13645" width="0.7109375" style="69" customWidth="1"/>
    <col min="13646" max="13646" width="1.140625" style="69" customWidth="1"/>
    <col min="13647" max="13647" width="0.42578125" style="69" customWidth="1"/>
    <col min="13648" max="13648" width="5.42578125" style="69" customWidth="1"/>
    <col min="13649" max="13649" width="6.28515625" style="69" customWidth="1"/>
    <col min="13650" max="13650" width="6" style="69" customWidth="1"/>
    <col min="13651" max="13651" width="0.42578125" style="69" customWidth="1"/>
    <col min="13652" max="13652" width="1.140625" style="69" customWidth="1"/>
    <col min="13653" max="13862" width="9.140625" style="69" hidden="1"/>
    <col min="13863" max="13863" width="1.42578125" style="69" customWidth="1"/>
    <col min="13864" max="13864" width="3.42578125" style="69" customWidth="1"/>
    <col min="13865" max="13865" width="0.28515625" style="69" customWidth="1"/>
    <col min="13866" max="13866" width="2.140625" style="69" customWidth="1"/>
    <col min="13867" max="13867" width="8.140625" style="69" customWidth="1"/>
    <col min="13868" max="13868" width="1.28515625" style="69" customWidth="1"/>
    <col min="13869" max="13869" width="1.85546875" style="69" customWidth="1"/>
    <col min="13870" max="13870" width="2.140625" style="69" customWidth="1"/>
    <col min="13871" max="13871" width="1.85546875" style="69" customWidth="1"/>
    <col min="13872" max="13873" width="2.140625" style="69" customWidth="1"/>
    <col min="13874" max="13874" width="2.42578125" style="69" customWidth="1"/>
    <col min="13875" max="13875" width="0.28515625" style="69" customWidth="1"/>
    <col min="13876" max="13876" width="1.42578125" style="69" customWidth="1"/>
    <col min="13877" max="13877" width="0.85546875" style="69" customWidth="1"/>
    <col min="13878" max="13878" width="0.28515625" style="69" customWidth="1"/>
    <col min="13879" max="13879" width="1" style="69" customWidth="1"/>
    <col min="13880" max="13880" width="0.42578125" style="69" customWidth="1"/>
    <col min="13881" max="13881" width="0.28515625" style="69" customWidth="1"/>
    <col min="13882" max="13882" width="0.42578125" style="69" customWidth="1"/>
    <col min="13883" max="13883" width="2.42578125" style="69" customWidth="1"/>
    <col min="13884" max="13884" width="1.28515625" style="69" customWidth="1"/>
    <col min="13885" max="13885" width="9.140625" style="69" customWidth="1"/>
    <col min="13886" max="13886" width="7.7109375" style="69" customWidth="1"/>
    <col min="13887" max="13887" width="1" style="69" customWidth="1"/>
    <col min="13888" max="13888" width="3.28515625" style="69" customWidth="1"/>
    <col min="13889" max="13889" width="9.28515625" style="69" customWidth="1"/>
    <col min="13890" max="13890" width="1.85546875" style="69" customWidth="1"/>
    <col min="13891" max="13891" width="1.140625" style="69" customWidth="1"/>
    <col min="13892" max="13892" width="0.7109375" style="69" customWidth="1"/>
    <col min="13893" max="13893" width="0.85546875" style="69" customWidth="1"/>
    <col min="13894" max="13894" width="0.42578125" style="69" customWidth="1"/>
    <col min="13895" max="13895" width="0.85546875" style="69" customWidth="1"/>
    <col min="13896" max="13897" width="4.7109375" style="69" customWidth="1"/>
    <col min="13898" max="13898" width="4" style="69" customWidth="1"/>
    <col min="13899" max="13899" width="2.85546875" style="69" customWidth="1"/>
    <col min="13900" max="13900" width="0.85546875" style="69" customWidth="1"/>
    <col min="13901" max="13901" width="0.7109375" style="69" customWidth="1"/>
    <col min="13902" max="13902" width="1.140625" style="69" customWidth="1"/>
    <col min="13903" max="13903" width="0.42578125" style="69" customWidth="1"/>
    <col min="13904" max="13904" width="5.42578125" style="69" customWidth="1"/>
    <col min="13905" max="13905" width="6.28515625" style="69" customWidth="1"/>
    <col min="13906" max="13906" width="6" style="69" customWidth="1"/>
    <col min="13907" max="13907" width="0.42578125" style="69" customWidth="1"/>
    <col min="13908" max="13908" width="1.140625" style="69" customWidth="1"/>
    <col min="13909" max="14118" width="9.140625" style="69" hidden="1"/>
    <col min="14119" max="14119" width="1.42578125" style="69" customWidth="1"/>
    <col min="14120" max="14120" width="3.42578125" style="69" customWidth="1"/>
    <col min="14121" max="14121" width="0.28515625" style="69" customWidth="1"/>
    <col min="14122" max="14122" width="2.140625" style="69" customWidth="1"/>
    <col min="14123" max="14123" width="8.140625" style="69" customWidth="1"/>
    <col min="14124" max="14124" width="1.28515625" style="69" customWidth="1"/>
    <col min="14125" max="14125" width="1.85546875" style="69" customWidth="1"/>
    <col min="14126" max="14126" width="2.140625" style="69" customWidth="1"/>
    <col min="14127" max="14127" width="1.85546875" style="69" customWidth="1"/>
    <col min="14128" max="14129" width="2.140625" style="69" customWidth="1"/>
    <col min="14130" max="14130" width="2.42578125" style="69" customWidth="1"/>
    <col min="14131" max="14131" width="0.28515625" style="69" customWidth="1"/>
    <col min="14132" max="14132" width="1.42578125" style="69" customWidth="1"/>
    <col min="14133" max="14133" width="0.85546875" style="69" customWidth="1"/>
    <col min="14134" max="14134" width="0.28515625" style="69" customWidth="1"/>
    <col min="14135" max="14135" width="1" style="69" customWidth="1"/>
    <col min="14136" max="14136" width="0.42578125" style="69" customWidth="1"/>
    <col min="14137" max="14137" width="0.28515625" style="69" customWidth="1"/>
    <col min="14138" max="14138" width="0.42578125" style="69" customWidth="1"/>
    <col min="14139" max="14139" width="2.42578125" style="69" customWidth="1"/>
    <col min="14140" max="14140" width="1.28515625" style="69" customWidth="1"/>
    <col min="14141" max="14141" width="9.140625" style="69" customWidth="1"/>
    <col min="14142" max="14142" width="7.7109375" style="69" customWidth="1"/>
    <col min="14143" max="14143" width="1" style="69" customWidth="1"/>
    <col min="14144" max="14144" width="3.28515625" style="69" customWidth="1"/>
    <col min="14145" max="14145" width="9.28515625" style="69" customWidth="1"/>
    <col min="14146" max="14146" width="1.85546875" style="69" customWidth="1"/>
    <col min="14147" max="14147" width="1.140625" style="69" customWidth="1"/>
    <col min="14148" max="14148" width="0.7109375" style="69" customWidth="1"/>
    <col min="14149" max="14149" width="0.85546875" style="69" customWidth="1"/>
    <col min="14150" max="14150" width="0.42578125" style="69" customWidth="1"/>
    <col min="14151" max="14151" width="0.85546875" style="69" customWidth="1"/>
    <col min="14152" max="14153" width="4.7109375" style="69" customWidth="1"/>
    <col min="14154" max="14154" width="4" style="69" customWidth="1"/>
    <col min="14155" max="14155" width="2.85546875" style="69" customWidth="1"/>
    <col min="14156" max="14156" width="0.85546875" style="69" customWidth="1"/>
    <col min="14157" max="14157" width="0.7109375" style="69" customWidth="1"/>
    <col min="14158" max="14158" width="1.140625" style="69" customWidth="1"/>
    <col min="14159" max="14159" width="0.42578125" style="69" customWidth="1"/>
    <col min="14160" max="14160" width="5.42578125" style="69" customWidth="1"/>
    <col min="14161" max="14161" width="6.28515625" style="69" customWidth="1"/>
    <col min="14162" max="14162" width="6" style="69" customWidth="1"/>
    <col min="14163" max="14163" width="0.42578125" style="69" customWidth="1"/>
    <col min="14164" max="14164" width="1.140625" style="69" customWidth="1"/>
    <col min="14165" max="14374" width="9.140625" style="69" hidden="1"/>
    <col min="14375" max="14375" width="1.42578125" style="69" customWidth="1"/>
    <col min="14376" max="14376" width="3.42578125" style="69" customWidth="1"/>
    <col min="14377" max="14377" width="0.28515625" style="69" customWidth="1"/>
    <col min="14378" max="14378" width="2.140625" style="69" customWidth="1"/>
    <col min="14379" max="14379" width="8.140625" style="69" customWidth="1"/>
    <col min="14380" max="14380" width="1.28515625" style="69" customWidth="1"/>
    <col min="14381" max="14381" width="1.85546875" style="69" customWidth="1"/>
    <col min="14382" max="14382" width="2.140625" style="69" customWidth="1"/>
    <col min="14383" max="14383" width="1.85546875" style="69" customWidth="1"/>
    <col min="14384" max="14385" width="2.140625" style="69" customWidth="1"/>
    <col min="14386" max="14386" width="2.42578125" style="69" customWidth="1"/>
    <col min="14387" max="14387" width="0.28515625" style="69" customWidth="1"/>
    <col min="14388" max="14388" width="1.42578125" style="69" customWidth="1"/>
    <col min="14389" max="14389" width="0.85546875" style="69" customWidth="1"/>
    <col min="14390" max="14390" width="0.28515625" style="69" customWidth="1"/>
    <col min="14391" max="14391" width="1" style="69" customWidth="1"/>
    <col min="14392" max="14392" width="0.42578125" style="69" customWidth="1"/>
    <col min="14393" max="14393" width="0.28515625" style="69" customWidth="1"/>
    <col min="14394" max="14394" width="0.42578125" style="69" customWidth="1"/>
    <col min="14395" max="14395" width="2.42578125" style="69" customWidth="1"/>
    <col min="14396" max="14396" width="1.28515625" style="69" customWidth="1"/>
    <col min="14397" max="14397" width="9.140625" style="69" customWidth="1"/>
    <col min="14398" max="14398" width="7.7109375" style="69" customWidth="1"/>
    <col min="14399" max="14399" width="1" style="69" customWidth="1"/>
    <col min="14400" max="14400" width="3.28515625" style="69" customWidth="1"/>
    <col min="14401" max="14401" width="9.28515625" style="69" customWidth="1"/>
    <col min="14402" max="14402" width="1.85546875" style="69" customWidth="1"/>
    <col min="14403" max="14403" width="1.140625" style="69" customWidth="1"/>
    <col min="14404" max="14404" width="0.7109375" style="69" customWidth="1"/>
    <col min="14405" max="14405" width="0.85546875" style="69" customWidth="1"/>
    <col min="14406" max="14406" width="0.42578125" style="69" customWidth="1"/>
    <col min="14407" max="14407" width="0.85546875" style="69" customWidth="1"/>
    <col min="14408" max="14409" width="4.7109375" style="69" customWidth="1"/>
    <col min="14410" max="14410" width="4" style="69" customWidth="1"/>
    <col min="14411" max="14411" width="2.85546875" style="69" customWidth="1"/>
    <col min="14412" max="14412" width="0.85546875" style="69" customWidth="1"/>
    <col min="14413" max="14413" width="0.7109375" style="69" customWidth="1"/>
    <col min="14414" max="14414" width="1.140625" style="69" customWidth="1"/>
    <col min="14415" max="14415" width="0.42578125" style="69" customWidth="1"/>
    <col min="14416" max="14416" width="5.42578125" style="69" customWidth="1"/>
    <col min="14417" max="14417" width="6.28515625" style="69" customWidth="1"/>
    <col min="14418" max="14418" width="6" style="69" customWidth="1"/>
    <col min="14419" max="14419" width="0.42578125" style="69" customWidth="1"/>
    <col min="14420" max="14420" width="1.140625" style="69" customWidth="1"/>
    <col min="14421" max="14630" width="9.140625" style="69" hidden="1"/>
    <col min="14631" max="14631" width="1.42578125" style="69" customWidth="1"/>
    <col min="14632" max="14632" width="3.42578125" style="69" customWidth="1"/>
    <col min="14633" max="14633" width="0.28515625" style="69" customWidth="1"/>
    <col min="14634" max="14634" width="2.140625" style="69" customWidth="1"/>
    <col min="14635" max="14635" width="8.140625" style="69" customWidth="1"/>
    <col min="14636" max="14636" width="1.28515625" style="69" customWidth="1"/>
    <col min="14637" max="14637" width="1.85546875" style="69" customWidth="1"/>
    <col min="14638" max="14638" width="2.140625" style="69" customWidth="1"/>
    <col min="14639" max="14639" width="1.85546875" style="69" customWidth="1"/>
    <col min="14640" max="14641" width="2.140625" style="69" customWidth="1"/>
    <col min="14642" max="14642" width="2.42578125" style="69" customWidth="1"/>
    <col min="14643" max="14643" width="0.28515625" style="69" customWidth="1"/>
    <col min="14644" max="14644" width="1.42578125" style="69" customWidth="1"/>
    <col min="14645" max="14645" width="0.85546875" style="69" customWidth="1"/>
    <col min="14646" max="14646" width="0.28515625" style="69" customWidth="1"/>
    <col min="14647" max="14647" width="1" style="69" customWidth="1"/>
    <col min="14648" max="14648" width="0.42578125" style="69" customWidth="1"/>
    <col min="14649" max="14649" width="0.28515625" style="69" customWidth="1"/>
    <col min="14650" max="14650" width="0.42578125" style="69" customWidth="1"/>
    <col min="14651" max="14651" width="2.42578125" style="69" customWidth="1"/>
    <col min="14652" max="14652" width="1.28515625" style="69" customWidth="1"/>
    <col min="14653" max="14653" width="9.140625" style="69" customWidth="1"/>
    <col min="14654" max="14654" width="7.7109375" style="69" customWidth="1"/>
    <col min="14655" max="14655" width="1" style="69" customWidth="1"/>
    <col min="14656" max="14656" width="3.28515625" style="69" customWidth="1"/>
    <col min="14657" max="14657" width="9.28515625" style="69" customWidth="1"/>
    <col min="14658" max="14658" width="1.85546875" style="69" customWidth="1"/>
    <col min="14659" max="14659" width="1.140625" style="69" customWidth="1"/>
    <col min="14660" max="14660" width="0.7109375" style="69" customWidth="1"/>
    <col min="14661" max="14661" width="0.85546875" style="69" customWidth="1"/>
    <col min="14662" max="14662" width="0.42578125" style="69" customWidth="1"/>
    <col min="14663" max="14663" width="0.85546875" style="69" customWidth="1"/>
    <col min="14664" max="14665" width="4.7109375" style="69" customWidth="1"/>
    <col min="14666" max="14666" width="4" style="69" customWidth="1"/>
    <col min="14667" max="14667" width="2.85546875" style="69" customWidth="1"/>
    <col min="14668" max="14668" width="0.85546875" style="69" customWidth="1"/>
    <col min="14669" max="14669" width="0.7109375" style="69" customWidth="1"/>
    <col min="14670" max="14670" width="1.140625" style="69" customWidth="1"/>
    <col min="14671" max="14671" width="0.42578125" style="69" customWidth="1"/>
    <col min="14672" max="14672" width="5.42578125" style="69" customWidth="1"/>
    <col min="14673" max="14673" width="6.28515625" style="69" customWidth="1"/>
    <col min="14674" max="14674" width="6" style="69" customWidth="1"/>
    <col min="14675" max="14675" width="0.42578125" style="69" customWidth="1"/>
    <col min="14676" max="14676" width="1.140625" style="69" customWidth="1"/>
    <col min="14677" max="14886" width="9.140625" style="69" hidden="1"/>
    <col min="14887" max="14887" width="1.42578125" style="69" customWidth="1"/>
    <col min="14888" max="14888" width="3.42578125" style="69" customWidth="1"/>
    <col min="14889" max="14889" width="0.28515625" style="69" customWidth="1"/>
    <col min="14890" max="14890" width="2.140625" style="69" customWidth="1"/>
    <col min="14891" max="14891" width="8.140625" style="69" customWidth="1"/>
    <col min="14892" max="14892" width="1.28515625" style="69" customWidth="1"/>
    <col min="14893" max="14893" width="1.85546875" style="69" customWidth="1"/>
    <col min="14894" max="14894" width="2.140625" style="69" customWidth="1"/>
    <col min="14895" max="14895" width="1.85546875" style="69" customWidth="1"/>
    <col min="14896" max="14897" width="2.140625" style="69" customWidth="1"/>
    <col min="14898" max="14898" width="2.42578125" style="69" customWidth="1"/>
    <col min="14899" max="14899" width="0.28515625" style="69" customWidth="1"/>
    <col min="14900" max="14900" width="1.42578125" style="69" customWidth="1"/>
    <col min="14901" max="14901" width="0.85546875" style="69" customWidth="1"/>
    <col min="14902" max="14902" width="0.28515625" style="69" customWidth="1"/>
    <col min="14903" max="14903" width="1" style="69" customWidth="1"/>
    <col min="14904" max="14904" width="0.42578125" style="69" customWidth="1"/>
    <col min="14905" max="14905" width="0.28515625" style="69" customWidth="1"/>
    <col min="14906" max="14906" width="0.42578125" style="69" customWidth="1"/>
    <col min="14907" max="14907" width="2.42578125" style="69" customWidth="1"/>
    <col min="14908" max="14908" width="1.28515625" style="69" customWidth="1"/>
    <col min="14909" max="14909" width="9.140625" style="69" customWidth="1"/>
    <col min="14910" max="14910" width="7.7109375" style="69" customWidth="1"/>
    <col min="14911" max="14911" width="1" style="69" customWidth="1"/>
    <col min="14912" max="14912" width="3.28515625" style="69" customWidth="1"/>
    <col min="14913" max="14913" width="9.28515625" style="69" customWidth="1"/>
    <col min="14914" max="14914" width="1.85546875" style="69" customWidth="1"/>
    <col min="14915" max="14915" width="1.140625" style="69" customWidth="1"/>
    <col min="14916" max="14916" width="0.7109375" style="69" customWidth="1"/>
    <col min="14917" max="14917" width="0.85546875" style="69" customWidth="1"/>
    <col min="14918" max="14918" width="0.42578125" style="69" customWidth="1"/>
    <col min="14919" max="14919" width="0.85546875" style="69" customWidth="1"/>
    <col min="14920" max="14921" width="4.7109375" style="69" customWidth="1"/>
    <col min="14922" max="14922" width="4" style="69" customWidth="1"/>
    <col min="14923" max="14923" width="2.85546875" style="69" customWidth="1"/>
    <col min="14924" max="14924" width="0.85546875" style="69" customWidth="1"/>
    <col min="14925" max="14925" width="0.7109375" style="69" customWidth="1"/>
    <col min="14926" max="14926" width="1.140625" style="69" customWidth="1"/>
    <col min="14927" max="14927" width="0.42578125" style="69" customWidth="1"/>
    <col min="14928" max="14928" width="5.42578125" style="69" customWidth="1"/>
    <col min="14929" max="14929" width="6.28515625" style="69" customWidth="1"/>
    <col min="14930" max="14930" width="6" style="69" customWidth="1"/>
    <col min="14931" max="14931" width="0.42578125" style="69" customWidth="1"/>
    <col min="14932" max="14932" width="1.140625" style="69" customWidth="1"/>
    <col min="14933" max="15124" width="9.140625" style="69" hidden="1"/>
    <col min="15125" max="15170" width="0" style="69" hidden="1"/>
    <col min="15171" max="15380" width="9.140625" style="69" hidden="1"/>
    <col min="15381" max="15426" width="0" style="69" hidden="1"/>
    <col min="15427" max="15636" width="9.140625" style="69" hidden="1"/>
    <col min="15637" max="15682" width="0" style="69" hidden="1"/>
    <col min="15683" max="15887" width="9.140625" style="69" hidden="1"/>
    <col min="15888" max="15933" width="0" style="69" hidden="1"/>
    <col min="15934" max="16128" width="9.140625" style="69" hidden="1"/>
    <col min="16129" max="16174" width="0" style="69" hidden="1"/>
    <col min="16175" max="16384" width="9.140625" style="69" hidden="1"/>
  </cols>
  <sheetData>
    <row r="1" spans="1:1099" ht="9.75" customHeight="1" thickBot="1">
      <c r="A1" s="64"/>
      <c r="B1" s="65"/>
      <c r="C1" s="64"/>
      <c r="D1" s="64"/>
      <c r="E1" s="64"/>
      <c r="F1" s="64"/>
      <c r="G1" s="64"/>
      <c r="H1" s="64"/>
      <c r="I1" s="64"/>
      <c r="J1" s="64"/>
      <c r="K1" s="64"/>
      <c r="L1" s="64"/>
      <c r="M1" s="64"/>
      <c r="N1" s="64"/>
      <c r="O1" s="64"/>
      <c r="P1" s="64"/>
      <c r="Q1" s="66"/>
      <c r="R1" s="66"/>
      <c r="S1" s="66"/>
      <c r="T1" s="66"/>
      <c r="U1" s="64"/>
      <c r="V1" s="64"/>
      <c r="W1" s="64"/>
      <c r="X1" s="64"/>
      <c r="Y1" s="64"/>
      <c r="Z1" s="64"/>
      <c r="AA1" s="64"/>
      <c r="AB1" s="64"/>
      <c r="AC1" s="64"/>
      <c r="AD1" s="64"/>
      <c r="AE1" s="64"/>
      <c r="AF1" s="64"/>
      <c r="AG1" s="64"/>
      <c r="AH1" s="64"/>
      <c r="AI1" s="64"/>
      <c r="AJ1" s="64"/>
      <c r="AK1" s="67"/>
      <c r="AL1" s="64"/>
      <c r="AM1" s="64"/>
      <c r="AN1" s="64"/>
      <c r="AO1" s="64"/>
      <c r="AP1" s="64"/>
      <c r="AQ1" s="64"/>
      <c r="AR1" s="64"/>
      <c r="AS1" s="64"/>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row>
    <row r="2" spans="1:1099" ht="4.5" customHeight="1">
      <c r="A2" s="64"/>
      <c r="B2" s="1042"/>
      <c r="C2" s="1043"/>
      <c r="D2" s="1043"/>
      <c r="E2" s="1043"/>
      <c r="F2" s="1043"/>
      <c r="G2" s="1043"/>
      <c r="H2" s="1043"/>
      <c r="I2" s="1043"/>
      <c r="J2" s="1048" t="s">
        <v>751</v>
      </c>
      <c r="K2" s="1048"/>
      <c r="L2" s="1048"/>
      <c r="M2" s="1048"/>
      <c r="N2" s="1048"/>
      <c r="O2" s="1048"/>
      <c r="P2" s="1048"/>
      <c r="Q2" s="1048"/>
      <c r="R2" s="1048"/>
      <c r="S2" s="1048"/>
      <c r="T2" s="1048"/>
      <c r="U2" s="1048"/>
      <c r="V2" s="1048"/>
      <c r="W2" s="1048"/>
      <c r="X2" s="1048"/>
      <c r="Y2" s="1048"/>
      <c r="Z2" s="1048"/>
      <c r="AA2" s="1048"/>
      <c r="AB2" s="1048"/>
      <c r="AC2" s="1048"/>
      <c r="AD2" s="1051" t="s">
        <v>186</v>
      </c>
      <c r="AE2" s="1052"/>
      <c r="AF2" s="1052"/>
      <c r="AG2" s="1052"/>
      <c r="AH2" s="1052"/>
      <c r="AI2" s="1052"/>
      <c r="AJ2" s="1052"/>
      <c r="AK2" s="1052"/>
      <c r="AL2" s="1053"/>
      <c r="AM2" s="1060">
        <v>2516</v>
      </c>
      <c r="AN2" s="1061"/>
      <c r="AO2" s="1061"/>
      <c r="AP2" s="1061"/>
      <c r="AQ2" s="1061"/>
      <c r="AR2" s="1061"/>
      <c r="AS2" s="1062"/>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row>
    <row r="3" spans="1:1099" ht="33.950000000000003" customHeight="1">
      <c r="A3" s="64"/>
      <c r="B3" s="1044"/>
      <c r="C3" s="1045"/>
      <c r="D3" s="1045"/>
      <c r="E3" s="1045"/>
      <c r="F3" s="1045"/>
      <c r="G3" s="1045"/>
      <c r="H3" s="1045"/>
      <c r="I3" s="1045"/>
      <c r="J3" s="1049"/>
      <c r="K3" s="1049"/>
      <c r="L3" s="1049"/>
      <c r="M3" s="1049"/>
      <c r="N3" s="1049"/>
      <c r="O3" s="1049"/>
      <c r="P3" s="1049"/>
      <c r="Q3" s="1049"/>
      <c r="R3" s="1049"/>
      <c r="S3" s="1049"/>
      <c r="T3" s="1049"/>
      <c r="U3" s="1049"/>
      <c r="V3" s="1049"/>
      <c r="W3" s="1049"/>
      <c r="X3" s="1049"/>
      <c r="Y3" s="1049"/>
      <c r="Z3" s="1049"/>
      <c r="AA3" s="1049"/>
      <c r="AB3" s="1049"/>
      <c r="AC3" s="1049"/>
      <c r="AD3" s="1054"/>
      <c r="AE3" s="1055"/>
      <c r="AF3" s="1055"/>
      <c r="AG3" s="1055"/>
      <c r="AH3" s="1055"/>
      <c r="AI3" s="1055"/>
      <c r="AJ3" s="1055"/>
      <c r="AK3" s="1055"/>
      <c r="AL3" s="1056"/>
      <c r="AM3" s="1063"/>
      <c r="AN3" s="1064"/>
      <c r="AO3" s="1064"/>
      <c r="AP3" s="1064"/>
      <c r="AQ3" s="1064"/>
      <c r="AR3" s="1064"/>
      <c r="AS3" s="1065"/>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row>
    <row r="4" spans="1:1099" ht="3.75" customHeight="1" thickBot="1">
      <c r="A4" s="64"/>
      <c r="B4" s="1046"/>
      <c r="C4" s="1047"/>
      <c r="D4" s="1047"/>
      <c r="E4" s="1047"/>
      <c r="F4" s="1047"/>
      <c r="G4" s="1047"/>
      <c r="H4" s="1047"/>
      <c r="I4" s="1047"/>
      <c r="J4" s="1050"/>
      <c r="K4" s="1050"/>
      <c r="L4" s="1050"/>
      <c r="M4" s="1050"/>
      <c r="N4" s="1050"/>
      <c r="O4" s="1050"/>
      <c r="P4" s="1050"/>
      <c r="Q4" s="1050"/>
      <c r="R4" s="1050"/>
      <c r="S4" s="1050"/>
      <c r="T4" s="1050"/>
      <c r="U4" s="1050"/>
      <c r="V4" s="1050"/>
      <c r="W4" s="1050"/>
      <c r="X4" s="1050"/>
      <c r="Y4" s="1050"/>
      <c r="Z4" s="1050"/>
      <c r="AA4" s="1050"/>
      <c r="AB4" s="1050"/>
      <c r="AC4" s="1050"/>
      <c r="AD4" s="1057"/>
      <c r="AE4" s="1058"/>
      <c r="AF4" s="1058"/>
      <c r="AG4" s="1058"/>
      <c r="AH4" s="1058"/>
      <c r="AI4" s="1058"/>
      <c r="AJ4" s="1058"/>
      <c r="AK4" s="1058"/>
      <c r="AL4" s="1059"/>
      <c r="AM4" s="1066"/>
      <c r="AN4" s="1067"/>
      <c r="AO4" s="1067"/>
      <c r="AP4" s="1067"/>
      <c r="AQ4" s="1067"/>
      <c r="AR4" s="1067"/>
      <c r="AS4" s="10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row>
    <row r="5" spans="1:1099" s="70" customFormat="1" ht="12" customHeight="1" thickTop="1">
      <c r="A5" s="64"/>
      <c r="B5" s="1069" t="s">
        <v>187</v>
      </c>
      <c r="C5" s="1070"/>
      <c r="D5" s="1070"/>
      <c r="E5" s="755" t="s">
        <v>273</v>
      </c>
      <c r="F5" s="1071"/>
      <c r="G5" s="1072"/>
      <c r="H5" s="1072"/>
      <c r="I5" s="1072"/>
      <c r="J5" s="1072"/>
      <c r="K5" s="1072"/>
      <c r="L5" s="1072"/>
      <c r="M5" s="1072"/>
      <c r="N5" s="1072"/>
      <c r="O5" s="1072"/>
      <c r="P5" s="1072"/>
      <c r="Q5" s="1072"/>
      <c r="R5" s="1072"/>
      <c r="S5" s="1072"/>
      <c r="T5" s="1072"/>
      <c r="U5" s="1072"/>
      <c r="V5" s="1072"/>
      <c r="W5" s="1072"/>
      <c r="X5" s="1072"/>
      <c r="Y5" s="1073"/>
      <c r="Z5" s="1074"/>
      <c r="AA5" s="1074"/>
      <c r="AB5" s="1074"/>
      <c r="AC5" s="1074"/>
      <c r="AD5" s="1074"/>
      <c r="AE5" s="1074"/>
      <c r="AF5" s="1074"/>
      <c r="AG5" s="1074"/>
      <c r="AH5" s="1074"/>
      <c r="AI5" s="1074"/>
      <c r="AJ5" s="1074"/>
      <c r="AK5" s="1074"/>
      <c r="AL5" s="1074"/>
      <c r="AM5" s="1074"/>
      <c r="AN5" s="1074"/>
      <c r="AO5" s="1074"/>
      <c r="AP5" s="1074"/>
      <c r="AQ5" s="1074"/>
      <c r="AR5" s="1074"/>
      <c r="AS5" s="1075"/>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69"/>
      <c r="FF5" s="69"/>
      <c r="FG5" s="69"/>
      <c r="FH5" s="69"/>
      <c r="FI5" s="69"/>
      <c r="FJ5" s="69"/>
      <c r="FK5" s="69"/>
      <c r="FL5" s="69"/>
      <c r="FM5" s="69"/>
      <c r="FN5" s="69"/>
      <c r="FO5" s="69"/>
      <c r="FP5" s="69"/>
      <c r="FQ5" s="69"/>
      <c r="FR5" s="69"/>
      <c r="FS5" s="69"/>
      <c r="FT5" s="69"/>
      <c r="FU5" s="69"/>
      <c r="FV5" s="69"/>
      <c r="FW5" s="69"/>
      <c r="FX5" s="69"/>
      <c r="FY5" s="69"/>
      <c r="FZ5" s="69"/>
      <c r="GA5" s="69"/>
      <c r="GB5" s="69"/>
      <c r="GC5" s="69"/>
      <c r="GD5" s="69"/>
      <c r="GE5" s="69"/>
      <c r="GF5" s="69"/>
      <c r="GG5" s="69"/>
      <c r="GH5" s="69"/>
      <c r="GI5" s="69"/>
      <c r="GJ5" s="69"/>
      <c r="GK5" s="69"/>
      <c r="GL5" s="69"/>
      <c r="GM5" s="69"/>
      <c r="GN5" s="69"/>
      <c r="GO5" s="69"/>
      <c r="GP5" s="69"/>
      <c r="GQ5" s="69"/>
      <c r="GR5" s="69"/>
      <c r="GS5" s="69"/>
      <c r="GT5" s="69"/>
      <c r="GU5" s="69"/>
      <c r="GV5" s="69"/>
      <c r="GW5" s="69"/>
      <c r="GX5" s="69"/>
      <c r="GY5" s="69"/>
      <c r="GZ5" s="69"/>
      <c r="HA5" s="69"/>
      <c r="HB5" s="69"/>
      <c r="HC5" s="69"/>
      <c r="HD5" s="69"/>
      <c r="HE5" s="69"/>
      <c r="HF5" s="69"/>
      <c r="HG5" s="69"/>
      <c r="HH5" s="69"/>
      <c r="HI5" s="69"/>
      <c r="HJ5" s="69"/>
      <c r="HK5" s="69"/>
      <c r="HL5" s="69"/>
      <c r="HM5" s="69"/>
      <c r="HN5" s="69"/>
      <c r="HO5" s="69"/>
      <c r="HP5" s="69"/>
      <c r="HQ5" s="69"/>
      <c r="HR5" s="69"/>
      <c r="HS5" s="69"/>
      <c r="HT5" s="69"/>
      <c r="HU5" s="69"/>
      <c r="HV5" s="69"/>
      <c r="HW5" s="69"/>
      <c r="HX5" s="69"/>
      <c r="HY5" s="69"/>
      <c r="HZ5" s="69"/>
      <c r="IA5" s="69"/>
      <c r="IB5" s="69"/>
      <c r="IC5" s="69"/>
      <c r="ID5" s="69"/>
      <c r="IE5" s="69"/>
      <c r="IF5" s="69"/>
      <c r="IG5" s="69"/>
      <c r="IH5" s="69"/>
      <c r="II5" s="69"/>
      <c r="IJ5" s="69"/>
      <c r="IK5" s="69"/>
      <c r="IL5" s="69"/>
      <c r="IM5" s="69"/>
      <c r="IN5" s="69"/>
      <c r="IO5" s="69"/>
      <c r="IP5" s="69"/>
      <c r="IQ5" s="69"/>
      <c r="IR5" s="69"/>
      <c r="IS5" s="69"/>
      <c r="IT5" s="69"/>
      <c r="IU5" s="69"/>
      <c r="IV5" s="69"/>
      <c r="IW5" s="69"/>
      <c r="IX5" s="69"/>
      <c r="IY5" s="69"/>
      <c r="IZ5" s="69"/>
      <c r="JA5" s="69"/>
      <c r="JB5" s="69"/>
      <c r="JC5" s="69"/>
      <c r="JD5" s="69"/>
      <c r="JE5" s="69"/>
      <c r="JF5" s="69"/>
      <c r="JG5" s="69"/>
      <c r="JH5" s="69"/>
      <c r="JI5" s="69"/>
      <c r="JJ5" s="69"/>
      <c r="JK5" s="69"/>
      <c r="JL5" s="69"/>
      <c r="JM5" s="69"/>
      <c r="JN5" s="69"/>
      <c r="JO5" s="69"/>
      <c r="JP5" s="69"/>
      <c r="JQ5" s="69"/>
      <c r="JR5" s="69"/>
      <c r="JS5" s="69"/>
      <c r="JT5" s="69"/>
      <c r="JU5" s="69"/>
      <c r="JV5" s="69"/>
      <c r="JW5" s="69"/>
      <c r="JX5" s="69"/>
      <c r="JY5" s="69"/>
      <c r="JZ5" s="69"/>
      <c r="KA5" s="69"/>
      <c r="KB5" s="69"/>
      <c r="KC5" s="69"/>
      <c r="KD5" s="69"/>
      <c r="KE5" s="69"/>
      <c r="KF5" s="69"/>
      <c r="KG5" s="69"/>
      <c r="KH5" s="69"/>
      <c r="KI5" s="69"/>
      <c r="KJ5" s="69"/>
      <c r="KK5" s="69"/>
      <c r="KL5" s="69"/>
      <c r="KM5" s="69"/>
      <c r="KN5" s="69"/>
      <c r="KO5" s="69"/>
      <c r="KP5" s="69"/>
      <c r="KQ5" s="69"/>
      <c r="KR5" s="69"/>
      <c r="KS5" s="69"/>
      <c r="KT5" s="69"/>
      <c r="KU5" s="69"/>
      <c r="KV5" s="69"/>
      <c r="KW5" s="69"/>
      <c r="KX5" s="69"/>
      <c r="KY5" s="69"/>
      <c r="KZ5" s="69"/>
      <c r="LA5" s="69"/>
      <c r="LB5" s="69"/>
      <c r="LC5" s="69"/>
      <c r="LD5" s="69"/>
      <c r="LE5" s="69"/>
      <c r="LF5" s="69"/>
      <c r="LG5" s="69"/>
      <c r="LH5" s="69"/>
      <c r="LI5" s="69"/>
      <c r="LJ5" s="69"/>
      <c r="LK5" s="69"/>
      <c r="LL5" s="69"/>
      <c r="LM5" s="69"/>
      <c r="LN5" s="69"/>
      <c r="LO5" s="69"/>
      <c r="LP5" s="69"/>
      <c r="LQ5" s="69"/>
      <c r="LR5" s="69"/>
      <c r="LS5" s="69"/>
      <c r="LT5" s="69"/>
      <c r="LU5" s="69"/>
      <c r="LV5" s="69"/>
      <c r="LW5" s="69"/>
      <c r="LX5" s="69"/>
      <c r="LY5" s="69"/>
      <c r="LZ5" s="69"/>
      <c r="MA5" s="69"/>
      <c r="MB5" s="69"/>
      <c r="MC5" s="69"/>
      <c r="MD5" s="69"/>
      <c r="ME5" s="69"/>
      <c r="MF5" s="69"/>
      <c r="MG5" s="69"/>
      <c r="MH5" s="69"/>
      <c r="MI5" s="69"/>
      <c r="MJ5" s="69"/>
      <c r="MK5" s="69"/>
      <c r="ML5" s="69"/>
      <c r="MM5" s="69"/>
      <c r="MN5" s="69"/>
      <c r="MO5" s="69"/>
      <c r="MP5" s="69"/>
      <c r="MQ5" s="69"/>
      <c r="MR5" s="69"/>
      <c r="MS5" s="69"/>
      <c r="MT5" s="69"/>
      <c r="MU5" s="69"/>
      <c r="MV5" s="69"/>
      <c r="MW5" s="69"/>
      <c r="MX5" s="69"/>
      <c r="MY5" s="69"/>
      <c r="MZ5" s="69"/>
      <c r="NA5" s="69"/>
      <c r="NB5" s="69"/>
      <c r="NC5" s="69"/>
      <c r="ND5" s="69"/>
      <c r="NE5" s="69"/>
      <c r="NF5" s="69"/>
      <c r="NG5" s="69"/>
      <c r="NH5" s="69"/>
      <c r="NI5" s="69"/>
      <c r="NJ5" s="69"/>
      <c r="NK5" s="69"/>
      <c r="NL5" s="69"/>
      <c r="NM5" s="69"/>
      <c r="NN5" s="69"/>
      <c r="NO5" s="69"/>
      <c r="NP5" s="69"/>
      <c r="NQ5" s="69"/>
      <c r="NR5" s="69"/>
      <c r="NS5" s="69"/>
      <c r="NT5" s="69"/>
      <c r="NU5" s="69"/>
      <c r="NV5" s="69"/>
      <c r="NW5" s="69"/>
      <c r="NX5" s="69"/>
      <c r="NY5" s="69"/>
      <c r="NZ5" s="69"/>
      <c r="OA5" s="69"/>
      <c r="OB5" s="69"/>
      <c r="OC5" s="69"/>
      <c r="OD5" s="69"/>
      <c r="OE5" s="69"/>
      <c r="OF5" s="69"/>
      <c r="OG5" s="69"/>
      <c r="OH5" s="69"/>
      <c r="OI5" s="69"/>
      <c r="OJ5" s="69"/>
      <c r="OK5" s="69"/>
      <c r="OL5" s="69"/>
      <c r="OM5" s="69"/>
      <c r="ON5" s="69"/>
      <c r="OO5" s="69"/>
      <c r="OP5" s="69"/>
      <c r="OQ5" s="69"/>
      <c r="OR5" s="69"/>
      <c r="OS5" s="69"/>
      <c r="OT5" s="69"/>
      <c r="OU5" s="69"/>
      <c r="OV5" s="69"/>
      <c r="OW5" s="69"/>
      <c r="OX5" s="69"/>
      <c r="OY5" s="69"/>
      <c r="OZ5" s="69"/>
      <c r="PA5" s="69"/>
      <c r="PB5" s="69"/>
      <c r="PC5" s="69"/>
      <c r="PD5" s="69"/>
      <c r="PE5" s="69"/>
      <c r="PF5" s="69"/>
      <c r="PG5" s="69"/>
      <c r="PH5" s="69"/>
      <c r="PI5" s="69"/>
      <c r="PJ5" s="69"/>
      <c r="PK5" s="69"/>
      <c r="PL5" s="69"/>
      <c r="PM5" s="69"/>
      <c r="PN5" s="69"/>
      <c r="PO5" s="69"/>
      <c r="PP5" s="69"/>
      <c r="PQ5" s="69"/>
      <c r="PR5" s="69"/>
      <c r="PS5" s="69"/>
      <c r="PT5" s="69"/>
      <c r="PU5" s="69"/>
      <c r="PV5" s="69"/>
      <c r="PW5" s="69"/>
      <c r="PX5" s="69"/>
      <c r="PY5" s="69"/>
      <c r="PZ5" s="69"/>
      <c r="QA5" s="69"/>
      <c r="QB5" s="69"/>
      <c r="QC5" s="69"/>
      <c r="QD5" s="69"/>
      <c r="QE5" s="69"/>
      <c r="QF5" s="69"/>
      <c r="QG5" s="69"/>
      <c r="QH5" s="69"/>
      <c r="QI5" s="69"/>
      <c r="QJ5" s="69"/>
      <c r="QK5" s="69"/>
      <c r="QL5" s="69"/>
      <c r="QM5" s="69"/>
      <c r="QN5" s="69"/>
      <c r="QO5" s="69"/>
      <c r="QP5" s="69"/>
      <c r="QQ5" s="69"/>
      <c r="QR5" s="69"/>
      <c r="QS5" s="69"/>
      <c r="QT5" s="69"/>
      <c r="QU5" s="69"/>
      <c r="QV5" s="69"/>
      <c r="QW5" s="69"/>
      <c r="QX5" s="69"/>
      <c r="QY5" s="69"/>
      <c r="QZ5" s="69"/>
      <c r="RA5" s="69"/>
      <c r="RB5" s="69"/>
      <c r="RC5" s="69"/>
      <c r="RD5" s="69"/>
      <c r="RE5" s="69"/>
      <c r="RF5" s="69"/>
      <c r="RG5" s="69"/>
      <c r="RH5" s="69"/>
      <c r="RI5" s="69"/>
      <c r="RJ5" s="69"/>
      <c r="RK5" s="69"/>
      <c r="RL5" s="69"/>
      <c r="RM5" s="69"/>
      <c r="RN5" s="69"/>
      <c r="RO5" s="69"/>
      <c r="RP5" s="69"/>
      <c r="RQ5" s="69"/>
      <c r="RR5" s="69"/>
      <c r="RS5" s="69"/>
      <c r="RT5" s="69"/>
      <c r="RU5" s="69"/>
      <c r="RV5" s="69"/>
      <c r="RW5" s="69"/>
      <c r="RX5" s="69"/>
      <c r="RY5" s="69"/>
      <c r="RZ5" s="69"/>
      <c r="SA5" s="69"/>
      <c r="SB5" s="69"/>
      <c r="SC5" s="69"/>
      <c r="SD5" s="69"/>
      <c r="SE5" s="69"/>
      <c r="SF5" s="69"/>
      <c r="SG5" s="69"/>
      <c r="SH5" s="69"/>
      <c r="SI5" s="69"/>
      <c r="SJ5" s="69"/>
      <c r="SK5" s="69"/>
      <c r="SL5" s="69"/>
      <c r="SM5" s="69"/>
      <c r="SN5" s="69"/>
      <c r="SO5" s="69"/>
      <c r="SP5" s="69"/>
      <c r="SQ5" s="69"/>
      <c r="SR5" s="69"/>
      <c r="SS5" s="69"/>
      <c r="ST5" s="69"/>
      <c r="SU5" s="69"/>
      <c r="SV5" s="69"/>
      <c r="SW5" s="69"/>
      <c r="SX5" s="69"/>
      <c r="SY5" s="69"/>
      <c r="SZ5" s="69"/>
      <c r="TA5" s="69"/>
      <c r="TB5" s="69"/>
      <c r="TC5" s="69"/>
      <c r="TD5" s="69"/>
      <c r="TE5" s="69"/>
      <c r="TF5" s="69"/>
      <c r="TG5" s="69"/>
      <c r="TH5" s="69"/>
      <c r="TI5" s="69"/>
      <c r="TJ5" s="69"/>
      <c r="TK5" s="69"/>
      <c r="TL5" s="69"/>
      <c r="TM5" s="69"/>
      <c r="TN5" s="69"/>
      <c r="TO5" s="69"/>
      <c r="TP5" s="69"/>
      <c r="TQ5" s="69"/>
      <c r="TR5" s="69"/>
      <c r="TS5" s="69"/>
      <c r="TT5" s="69"/>
      <c r="TU5" s="69"/>
      <c r="TV5" s="69"/>
      <c r="TW5" s="69"/>
      <c r="TX5" s="69"/>
      <c r="TY5" s="69"/>
      <c r="TZ5" s="69"/>
      <c r="UA5" s="69"/>
      <c r="UB5" s="69"/>
      <c r="UC5" s="69"/>
      <c r="UD5" s="69"/>
      <c r="UE5" s="69"/>
      <c r="UF5" s="69"/>
      <c r="UG5" s="69"/>
      <c r="UH5" s="69"/>
      <c r="UI5" s="69"/>
      <c r="UJ5" s="69"/>
      <c r="UK5" s="69"/>
      <c r="UL5" s="69"/>
      <c r="UM5" s="69"/>
      <c r="UN5" s="69"/>
      <c r="UO5" s="69"/>
      <c r="UP5" s="69"/>
      <c r="UQ5" s="69"/>
      <c r="UR5" s="69"/>
      <c r="US5" s="69"/>
      <c r="UT5" s="69"/>
      <c r="UU5" s="69"/>
      <c r="UV5" s="69"/>
      <c r="UW5" s="69"/>
      <c r="UX5" s="69"/>
      <c r="UY5" s="69"/>
      <c r="UZ5" s="69"/>
      <c r="VA5" s="69"/>
      <c r="VB5" s="69"/>
      <c r="VC5" s="69"/>
      <c r="VD5" s="69"/>
      <c r="VE5" s="69"/>
      <c r="VF5" s="69"/>
      <c r="VG5" s="69"/>
      <c r="VH5" s="69"/>
      <c r="VI5" s="69"/>
      <c r="VJ5" s="69"/>
      <c r="VK5" s="69"/>
      <c r="VL5" s="69"/>
      <c r="VM5" s="69"/>
      <c r="VN5" s="69"/>
      <c r="VO5" s="69"/>
      <c r="VP5" s="69"/>
      <c r="VQ5" s="69"/>
      <c r="VR5" s="69"/>
      <c r="VS5" s="69"/>
      <c r="VT5" s="69"/>
      <c r="VU5" s="69"/>
      <c r="VV5" s="69"/>
      <c r="VW5" s="69"/>
      <c r="VX5" s="69"/>
      <c r="VY5" s="69"/>
      <c r="VZ5" s="69"/>
      <c r="WA5" s="69"/>
      <c r="WB5" s="69"/>
      <c r="WC5" s="69"/>
      <c r="WD5" s="69"/>
      <c r="WE5" s="69"/>
      <c r="WF5" s="69"/>
      <c r="WG5" s="69"/>
      <c r="WH5" s="69"/>
      <c r="WI5" s="69"/>
      <c r="WJ5" s="69"/>
      <c r="WK5" s="69"/>
      <c r="WL5" s="69"/>
      <c r="WM5" s="69"/>
      <c r="WN5" s="69"/>
      <c r="WO5" s="69"/>
      <c r="WP5" s="69"/>
      <c r="WQ5" s="69"/>
      <c r="WR5" s="69"/>
      <c r="WS5" s="69"/>
      <c r="WT5" s="69"/>
      <c r="WU5" s="69"/>
      <c r="WV5" s="69"/>
      <c r="WW5" s="69"/>
      <c r="WX5" s="69"/>
      <c r="WY5" s="69"/>
      <c r="WZ5" s="69"/>
      <c r="XA5" s="69"/>
      <c r="XB5" s="69"/>
      <c r="XC5" s="69"/>
      <c r="XD5" s="69"/>
      <c r="XE5" s="69"/>
      <c r="XF5" s="69"/>
      <c r="XG5" s="69"/>
      <c r="XH5" s="69"/>
      <c r="XI5" s="69"/>
      <c r="XJ5" s="69"/>
      <c r="XK5" s="69"/>
      <c r="XL5" s="69"/>
      <c r="XM5" s="69"/>
      <c r="XN5" s="69"/>
      <c r="XO5" s="69"/>
      <c r="XP5" s="69"/>
      <c r="XQ5" s="69"/>
      <c r="XR5" s="69"/>
      <c r="XS5" s="69"/>
      <c r="XT5" s="69"/>
      <c r="XU5" s="69"/>
      <c r="XV5" s="69"/>
      <c r="XW5" s="69"/>
      <c r="XX5" s="69"/>
      <c r="XY5" s="69"/>
      <c r="XZ5" s="69"/>
      <c r="YA5" s="69"/>
      <c r="YB5" s="69"/>
      <c r="YC5" s="69"/>
      <c r="YD5" s="69"/>
      <c r="YE5" s="69"/>
      <c r="YF5" s="69"/>
      <c r="YG5" s="69"/>
      <c r="YH5" s="69"/>
      <c r="YI5" s="69"/>
      <c r="YJ5" s="69"/>
      <c r="YK5" s="69"/>
      <c r="YL5" s="69"/>
      <c r="YM5" s="69"/>
      <c r="YN5" s="69"/>
      <c r="YO5" s="69"/>
      <c r="YP5" s="69"/>
      <c r="YQ5" s="69"/>
      <c r="YR5" s="69"/>
      <c r="YS5" s="69"/>
      <c r="YT5" s="69"/>
      <c r="YU5" s="69"/>
      <c r="YV5" s="69"/>
      <c r="YW5" s="69"/>
      <c r="YX5" s="69"/>
      <c r="YY5" s="69"/>
      <c r="YZ5" s="69"/>
      <c r="ZA5" s="69"/>
      <c r="ZB5" s="69"/>
      <c r="ZC5" s="69"/>
      <c r="ZD5" s="69"/>
      <c r="ZE5" s="69"/>
      <c r="ZF5" s="69"/>
      <c r="ZG5" s="69"/>
      <c r="ZH5" s="69"/>
      <c r="ZI5" s="69"/>
      <c r="ZJ5" s="69"/>
      <c r="ZK5" s="69"/>
      <c r="ZL5" s="69"/>
      <c r="ZM5" s="69"/>
      <c r="ZN5" s="69"/>
      <c r="ZO5" s="69"/>
      <c r="ZP5" s="69"/>
      <c r="ZQ5" s="69"/>
      <c r="ZR5" s="69"/>
      <c r="ZS5" s="69"/>
      <c r="ZT5" s="69"/>
      <c r="ZU5" s="69"/>
      <c r="ZV5" s="69"/>
      <c r="ZW5" s="69"/>
      <c r="ZX5" s="69"/>
      <c r="ZY5" s="69"/>
      <c r="ZZ5" s="69"/>
      <c r="AAA5" s="69"/>
      <c r="AAB5" s="69"/>
      <c r="AAC5" s="69"/>
      <c r="AAD5" s="69"/>
      <c r="AAE5" s="69"/>
      <c r="AAF5" s="69"/>
      <c r="AAG5" s="69"/>
      <c r="AAH5" s="69"/>
      <c r="AAI5" s="69"/>
      <c r="AAJ5" s="69"/>
      <c r="AAK5" s="69"/>
      <c r="AAL5" s="69"/>
      <c r="AAM5" s="69"/>
      <c r="AAN5" s="69"/>
      <c r="AAO5" s="69"/>
      <c r="AAP5" s="69"/>
      <c r="AAQ5" s="69"/>
      <c r="AAR5" s="69"/>
      <c r="AAS5" s="69"/>
      <c r="AAT5" s="69"/>
      <c r="AAU5" s="69"/>
      <c r="AAV5" s="69"/>
      <c r="AAW5" s="69"/>
      <c r="AAX5" s="69"/>
      <c r="AAY5" s="69"/>
      <c r="AAZ5" s="69"/>
      <c r="ABA5" s="69"/>
      <c r="ABB5" s="69"/>
      <c r="ABC5" s="69"/>
      <c r="ABD5" s="69"/>
      <c r="ABE5" s="69"/>
      <c r="ABF5" s="69"/>
      <c r="ABG5" s="69"/>
      <c r="ABH5" s="69"/>
      <c r="ABI5" s="69"/>
      <c r="ABJ5" s="69"/>
      <c r="ABK5" s="69"/>
      <c r="ABL5" s="69"/>
      <c r="ABM5" s="69"/>
      <c r="ABN5" s="69"/>
      <c r="ABO5" s="69"/>
      <c r="ABP5" s="69"/>
      <c r="ABQ5" s="69"/>
      <c r="ABR5" s="69"/>
      <c r="ABS5" s="69"/>
      <c r="ABT5" s="69"/>
      <c r="ABU5" s="69"/>
      <c r="ABV5" s="69"/>
      <c r="ABW5" s="69"/>
      <c r="ABX5" s="69"/>
      <c r="ABY5" s="69"/>
      <c r="ABZ5" s="69"/>
      <c r="ACA5" s="69"/>
      <c r="ACB5" s="69"/>
      <c r="ACC5" s="69"/>
      <c r="ACD5" s="69"/>
      <c r="ACE5" s="69"/>
      <c r="ACF5" s="69"/>
      <c r="ACG5" s="69"/>
      <c r="ACH5" s="69"/>
      <c r="ACI5" s="69"/>
      <c r="ACJ5" s="69"/>
      <c r="ACK5" s="69"/>
      <c r="ACL5" s="69"/>
      <c r="ACM5" s="69"/>
      <c r="ACN5" s="69"/>
      <c r="ACO5" s="69"/>
      <c r="ACP5" s="69"/>
      <c r="ACQ5" s="69"/>
      <c r="ACR5" s="69"/>
      <c r="ACS5" s="69"/>
      <c r="ACT5" s="69"/>
      <c r="ACU5" s="69"/>
      <c r="ACV5" s="69"/>
      <c r="ACW5" s="69"/>
      <c r="ACX5" s="69"/>
      <c r="ACY5" s="69"/>
      <c r="ACZ5" s="69"/>
      <c r="ADA5" s="69"/>
      <c r="ADB5" s="69"/>
      <c r="ADC5" s="69"/>
      <c r="ADD5" s="69"/>
      <c r="ADE5" s="69"/>
      <c r="ADF5" s="69"/>
      <c r="ADG5" s="69"/>
      <c r="ADH5" s="69"/>
      <c r="ADI5" s="69"/>
      <c r="ADJ5" s="69"/>
      <c r="ADK5" s="69"/>
      <c r="ADL5" s="69"/>
      <c r="ADM5" s="69"/>
      <c r="ADN5" s="69"/>
      <c r="ADO5" s="69"/>
      <c r="ADP5" s="69"/>
      <c r="ADQ5" s="69"/>
      <c r="ADR5" s="69"/>
      <c r="ADS5" s="69"/>
      <c r="ADT5" s="69"/>
      <c r="ADU5" s="69"/>
      <c r="ADV5" s="69"/>
      <c r="ADW5" s="69"/>
      <c r="ADX5" s="69"/>
      <c r="ADY5" s="69"/>
      <c r="ADZ5" s="69"/>
      <c r="AEA5" s="69"/>
      <c r="AEB5" s="69"/>
      <c r="AEC5" s="69"/>
      <c r="AED5" s="69"/>
      <c r="AEE5" s="69"/>
      <c r="AEF5" s="69"/>
      <c r="AEG5" s="69"/>
      <c r="AEH5" s="69"/>
      <c r="AEI5" s="69"/>
      <c r="AEJ5" s="69"/>
      <c r="AEK5" s="69"/>
      <c r="AEL5" s="69"/>
      <c r="AEM5" s="69"/>
      <c r="AEN5" s="69"/>
      <c r="AEO5" s="69"/>
      <c r="AEP5" s="69"/>
      <c r="AEQ5" s="69"/>
      <c r="AER5" s="69"/>
      <c r="AES5" s="69"/>
      <c r="AET5" s="69"/>
      <c r="AEU5" s="69"/>
      <c r="AEV5" s="69"/>
      <c r="AEW5" s="69"/>
      <c r="AEX5" s="69"/>
      <c r="AEY5" s="69"/>
      <c r="AEZ5" s="69"/>
      <c r="AFA5" s="69"/>
      <c r="AFB5" s="69"/>
      <c r="AFC5" s="69"/>
      <c r="AFD5" s="69"/>
      <c r="AFE5" s="69"/>
      <c r="AFF5" s="69"/>
      <c r="AFG5" s="69"/>
      <c r="AFH5" s="69"/>
      <c r="AFI5" s="69"/>
      <c r="AFJ5" s="69"/>
      <c r="AFK5" s="69"/>
      <c r="AFL5" s="69"/>
      <c r="AFM5" s="69"/>
      <c r="AFN5" s="69"/>
      <c r="AFO5" s="69"/>
      <c r="AFP5" s="69"/>
      <c r="AFQ5" s="69"/>
      <c r="AFR5" s="69"/>
      <c r="AFS5" s="69"/>
      <c r="AFT5" s="69"/>
      <c r="AFU5" s="69"/>
      <c r="AFV5" s="69"/>
      <c r="AFW5" s="69"/>
      <c r="AFX5" s="69"/>
      <c r="AFY5" s="69"/>
      <c r="AFZ5" s="69"/>
      <c r="AGA5" s="69"/>
      <c r="AGB5" s="69"/>
      <c r="AGC5" s="69"/>
      <c r="AGD5" s="69"/>
      <c r="AGE5" s="69"/>
      <c r="AGF5" s="69"/>
      <c r="AGG5" s="69"/>
      <c r="AGH5" s="69"/>
      <c r="AGI5" s="69"/>
      <c r="AGJ5" s="69"/>
      <c r="AGK5" s="69"/>
      <c r="AGL5" s="69"/>
      <c r="AGM5" s="69"/>
      <c r="AGN5" s="69"/>
      <c r="AGO5" s="69"/>
      <c r="AGP5" s="69"/>
      <c r="AGQ5" s="69"/>
      <c r="AGR5" s="69"/>
      <c r="AGS5" s="69"/>
      <c r="AGT5" s="69"/>
      <c r="AGU5" s="69"/>
      <c r="AGV5" s="69"/>
      <c r="AGW5" s="69"/>
      <c r="AGX5" s="69"/>
      <c r="AGY5" s="69"/>
      <c r="AGZ5" s="69"/>
      <c r="AHA5" s="69"/>
      <c r="AHB5" s="69"/>
      <c r="AHC5" s="69"/>
      <c r="AHD5" s="69"/>
      <c r="AHE5" s="69"/>
      <c r="AHF5" s="69"/>
      <c r="AHG5" s="69"/>
      <c r="AHH5" s="69"/>
      <c r="AHI5" s="69"/>
      <c r="AHJ5" s="69"/>
      <c r="AHK5" s="69"/>
      <c r="AHL5" s="69"/>
      <c r="AHM5" s="69"/>
      <c r="AHN5" s="69"/>
      <c r="AHO5" s="69"/>
      <c r="AHP5" s="69"/>
      <c r="AHQ5" s="69"/>
      <c r="AHR5" s="69"/>
      <c r="AHS5" s="69"/>
      <c r="AHT5" s="69"/>
      <c r="AHU5" s="69"/>
      <c r="AHV5" s="69"/>
      <c r="AHW5" s="69"/>
      <c r="AHX5" s="69"/>
      <c r="AHY5" s="69"/>
      <c r="AHZ5" s="69"/>
      <c r="AIA5" s="69"/>
      <c r="AIB5" s="69"/>
      <c r="AIC5" s="69"/>
      <c r="AID5" s="69"/>
      <c r="AIE5" s="69"/>
      <c r="AIF5" s="69"/>
      <c r="AIG5" s="69"/>
      <c r="AIH5" s="69"/>
      <c r="AII5" s="69"/>
      <c r="AIJ5" s="69"/>
      <c r="AIK5" s="69"/>
      <c r="AIL5" s="69"/>
      <c r="AIM5" s="69"/>
      <c r="AIN5" s="69"/>
      <c r="AIO5" s="69"/>
      <c r="AIP5" s="69"/>
      <c r="AIQ5" s="69"/>
      <c r="AIR5" s="69"/>
      <c r="AIS5" s="69"/>
      <c r="AIT5" s="69"/>
      <c r="AIU5" s="69"/>
      <c r="AIV5" s="69"/>
      <c r="AIW5" s="69"/>
      <c r="AIX5" s="69"/>
      <c r="AIY5" s="69"/>
      <c r="AIZ5" s="69"/>
      <c r="AJA5" s="69"/>
      <c r="AJB5" s="69"/>
      <c r="AJC5" s="69"/>
      <c r="AJD5" s="69"/>
      <c r="AJE5" s="69"/>
      <c r="AJF5" s="69"/>
      <c r="AJG5" s="69"/>
      <c r="AJH5" s="69"/>
      <c r="AJI5" s="69"/>
      <c r="AJJ5" s="69"/>
      <c r="AJK5" s="69"/>
      <c r="AJL5" s="69"/>
      <c r="AJM5" s="69"/>
      <c r="AJN5" s="69"/>
      <c r="AJO5" s="69"/>
      <c r="AJP5" s="69"/>
      <c r="AJQ5" s="69"/>
      <c r="AJR5" s="69"/>
      <c r="AJS5" s="69"/>
      <c r="AJT5" s="69"/>
      <c r="AJU5" s="69"/>
      <c r="AJV5" s="69"/>
      <c r="AJW5" s="69"/>
      <c r="AJX5" s="69"/>
      <c r="AJY5" s="69"/>
      <c r="AJZ5" s="69"/>
      <c r="AKA5" s="69"/>
      <c r="AKB5" s="69"/>
      <c r="AKC5" s="69"/>
      <c r="AKD5" s="69"/>
      <c r="AKE5" s="69"/>
      <c r="AKF5" s="69"/>
      <c r="AKG5" s="69"/>
      <c r="AKH5" s="69"/>
      <c r="AKI5" s="69"/>
      <c r="AKJ5" s="69"/>
      <c r="AKK5" s="69"/>
      <c r="AKL5" s="69"/>
      <c r="AKM5" s="69"/>
      <c r="AKN5" s="69"/>
      <c r="AKO5" s="69"/>
      <c r="AKP5" s="69"/>
      <c r="AKQ5" s="69"/>
      <c r="AKR5" s="69"/>
      <c r="AKS5" s="69"/>
      <c r="AKT5" s="69"/>
      <c r="AKU5" s="69"/>
      <c r="AKV5" s="69"/>
      <c r="AKW5" s="69"/>
      <c r="AKX5" s="69"/>
      <c r="AKY5" s="69"/>
      <c r="AKZ5" s="69"/>
      <c r="ALA5" s="69"/>
      <c r="ALB5" s="69"/>
      <c r="ALC5" s="69"/>
      <c r="ALD5" s="69"/>
      <c r="ALE5" s="69"/>
      <c r="ALF5" s="69"/>
      <c r="ALG5" s="69"/>
      <c r="ALH5" s="69"/>
      <c r="ALI5" s="69"/>
      <c r="ALJ5" s="69"/>
      <c r="ALK5" s="69"/>
      <c r="ALL5" s="69"/>
      <c r="ALM5" s="69"/>
      <c r="ALN5" s="69"/>
      <c r="ALO5" s="69"/>
      <c r="ALP5" s="69"/>
      <c r="ALQ5" s="69"/>
      <c r="ALR5" s="69"/>
      <c r="ALS5" s="69"/>
      <c r="ALT5" s="69"/>
      <c r="ALU5" s="69"/>
      <c r="ALV5" s="69"/>
      <c r="ALW5" s="69"/>
      <c r="ALX5" s="69"/>
      <c r="ALY5" s="69"/>
      <c r="ALZ5" s="69"/>
      <c r="AMA5" s="69"/>
      <c r="AMB5" s="69"/>
      <c r="AMC5" s="69"/>
      <c r="AMD5" s="69"/>
      <c r="AME5" s="69"/>
      <c r="AMF5" s="69"/>
      <c r="AMG5" s="69"/>
      <c r="AMH5" s="69"/>
      <c r="AMI5" s="69"/>
      <c r="AMJ5" s="69"/>
      <c r="AMK5" s="69"/>
      <c r="AML5" s="69"/>
      <c r="AMM5" s="69"/>
      <c r="AMN5" s="69"/>
      <c r="AMO5" s="69"/>
      <c r="AMP5" s="69"/>
      <c r="AMQ5" s="69"/>
      <c r="AMR5" s="69"/>
      <c r="AMS5" s="69"/>
      <c r="AMT5" s="69"/>
      <c r="AMU5" s="69"/>
      <c r="AMV5" s="69"/>
      <c r="AMW5" s="69"/>
      <c r="AMX5" s="69"/>
      <c r="AMY5" s="69"/>
      <c r="AMZ5" s="69"/>
      <c r="ANA5" s="69"/>
      <c r="ANB5" s="69"/>
      <c r="ANC5" s="69"/>
      <c r="AND5" s="69"/>
      <c r="ANE5" s="69"/>
      <c r="ANF5" s="69"/>
      <c r="ANG5" s="69"/>
      <c r="ANH5" s="69"/>
      <c r="ANI5" s="69"/>
      <c r="ANJ5" s="69"/>
      <c r="ANK5" s="69"/>
      <c r="ANL5" s="69"/>
      <c r="ANM5" s="69"/>
      <c r="ANN5" s="69"/>
      <c r="ANO5" s="69"/>
      <c r="ANP5" s="69"/>
      <c r="ANQ5" s="69"/>
      <c r="ANR5" s="69"/>
      <c r="ANS5" s="69"/>
      <c r="ANT5" s="69"/>
      <c r="ANU5" s="69"/>
      <c r="ANV5" s="69"/>
      <c r="ANW5" s="69"/>
      <c r="ANX5" s="69"/>
      <c r="ANY5" s="69"/>
      <c r="ANZ5" s="69"/>
      <c r="AOA5" s="69"/>
      <c r="AOB5" s="69"/>
      <c r="AOC5" s="69"/>
      <c r="AOD5" s="69"/>
      <c r="AOE5" s="69"/>
      <c r="AOF5" s="69"/>
      <c r="AOG5" s="69"/>
      <c r="AOH5" s="69"/>
      <c r="AOI5" s="69"/>
      <c r="AOJ5" s="69"/>
      <c r="AOK5" s="69"/>
      <c r="AOL5" s="69"/>
      <c r="AOM5" s="69"/>
      <c r="AON5" s="69"/>
      <c r="AOO5" s="69"/>
      <c r="AOP5" s="69"/>
      <c r="AOQ5" s="69"/>
      <c r="AOR5" s="69"/>
      <c r="AOS5" s="69"/>
      <c r="AOT5" s="69"/>
      <c r="AOU5" s="69"/>
      <c r="AOV5" s="69"/>
      <c r="AOW5" s="69"/>
      <c r="AOX5" s="69"/>
      <c r="AOY5" s="69"/>
      <c r="AOZ5" s="69"/>
      <c r="APA5" s="69"/>
      <c r="APB5" s="69"/>
      <c r="APC5" s="69"/>
      <c r="APD5" s="69"/>
      <c r="APE5" s="69"/>
      <c r="APF5" s="69"/>
      <c r="APG5" s="248"/>
    </row>
    <row r="6" spans="1:1099" s="70" customFormat="1" ht="14.1" customHeight="1">
      <c r="A6" s="64"/>
      <c r="B6" s="821"/>
      <c r="C6" s="816"/>
      <c r="D6" s="816"/>
      <c r="E6" s="816"/>
      <c r="F6" s="816"/>
      <c r="G6" s="816"/>
      <c r="H6" s="816"/>
      <c r="I6" s="816"/>
      <c r="J6" s="816"/>
      <c r="K6" s="816"/>
      <c r="L6" s="816"/>
      <c r="M6" s="816"/>
      <c r="N6" s="816"/>
      <c r="O6" s="816"/>
      <c r="P6" s="816"/>
      <c r="Q6" s="817"/>
      <c r="R6" s="817"/>
      <c r="S6" s="817"/>
      <c r="T6" s="817"/>
      <c r="U6" s="816"/>
      <c r="V6" s="816"/>
      <c r="W6" s="816"/>
      <c r="X6" s="816"/>
      <c r="Y6" s="71"/>
      <c r="Z6" s="1076" t="s">
        <v>188</v>
      </c>
      <c r="AA6" s="1077"/>
      <c r="AB6" s="1077"/>
      <c r="AC6" s="1077"/>
      <c r="AD6" s="1077"/>
      <c r="AE6" s="1077"/>
      <c r="AF6" s="1077"/>
      <c r="AG6" s="1077"/>
      <c r="AH6" s="1077"/>
      <c r="AI6" s="1077"/>
      <c r="AJ6" s="1077"/>
      <c r="AK6" s="1077"/>
      <c r="AL6" s="1077"/>
      <c r="AM6" s="1077"/>
      <c r="AN6" s="1077"/>
      <c r="AO6" s="1077"/>
      <c r="AP6" s="1077"/>
      <c r="AQ6" s="1077"/>
      <c r="AR6" s="1077"/>
      <c r="AS6" s="107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69"/>
      <c r="GB6" s="69"/>
      <c r="GC6" s="69"/>
      <c r="GD6" s="69"/>
      <c r="GE6" s="69"/>
      <c r="GF6" s="69"/>
      <c r="GG6" s="69"/>
      <c r="GH6" s="69"/>
      <c r="GI6" s="69"/>
      <c r="GJ6" s="69"/>
      <c r="GK6" s="69"/>
      <c r="GL6" s="69"/>
      <c r="GM6" s="69"/>
      <c r="GN6" s="69"/>
      <c r="GO6" s="69"/>
      <c r="GP6" s="69"/>
      <c r="GQ6" s="69"/>
      <c r="GR6" s="69"/>
      <c r="GS6" s="69"/>
      <c r="GT6" s="69"/>
      <c r="GU6" s="69"/>
      <c r="GV6" s="69"/>
      <c r="GW6" s="69"/>
      <c r="GX6" s="69"/>
      <c r="GY6" s="69"/>
      <c r="GZ6" s="69"/>
      <c r="HA6" s="69"/>
      <c r="HB6" s="69"/>
      <c r="HC6" s="69"/>
      <c r="HD6" s="69"/>
      <c r="HE6" s="69"/>
      <c r="HF6" s="69"/>
      <c r="HG6" s="69"/>
      <c r="HH6" s="69"/>
      <c r="HI6" s="69"/>
      <c r="HJ6" s="69"/>
      <c r="HK6" s="69"/>
      <c r="HL6" s="69"/>
      <c r="HM6" s="69"/>
      <c r="HN6" s="69"/>
      <c r="HO6" s="69"/>
      <c r="HP6" s="69"/>
      <c r="HQ6" s="69"/>
      <c r="HR6" s="69"/>
      <c r="HS6" s="69"/>
      <c r="HT6" s="69"/>
      <c r="HU6" s="69"/>
      <c r="HV6" s="69"/>
      <c r="HW6" s="69"/>
      <c r="HX6" s="69"/>
      <c r="HY6" s="69"/>
      <c r="HZ6" s="69"/>
      <c r="IA6" s="69"/>
      <c r="IB6" s="69"/>
      <c r="IC6" s="69"/>
      <c r="ID6" s="69"/>
      <c r="IE6" s="69"/>
      <c r="IF6" s="69"/>
      <c r="IG6" s="69"/>
      <c r="IH6" s="69"/>
      <c r="II6" s="69"/>
      <c r="IJ6" s="69"/>
      <c r="IK6" s="69"/>
      <c r="IL6" s="69"/>
      <c r="IM6" s="69"/>
      <c r="IN6" s="69"/>
      <c r="IO6" s="69"/>
      <c r="IP6" s="69"/>
      <c r="IQ6" s="69"/>
      <c r="IR6" s="69"/>
      <c r="IS6" s="69"/>
      <c r="IT6" s="69"/>
      <c r="IU6" s="69"/>
      <c r="IV6" s="69"/>
      <c r="IW6" s="69"/>
      <c r="IX6" s="69"/>
      <c r="IY6" s="69"/>
      <c r="IZ6" s="69"/>
      <c r="JA6" s="69"/>
      <c r="JB6" s="69"/>
      <c r="JC6" s="69"/>
      <c r="JD6" s="69"/>
      <c r="JE6" s="69"/>
      <c r="JF6" s="69"/>
      <c r="JG6" s="69"/>
      <c r="JH6" s="69"/>
      <c r="JI6" s="69"/>
      <c r="JJ6" s="69"/>
      <c r="JK6" s="69"/>
      <c r="JL6" s="69"/>
      <c r="JM6" s="69"/>
      <c r="JN6" s="69"/>
      <c r="JO6" s="69"/>
      <c r="JP6" s="69"/>
      <c r="JQ6" s="69"/>
      <c r="JR6" s="69"/>
      <c r="JS6" s="69"/>
      <c r="JT6" s="69"/>
      <c r="JU6" s="69"/>
      <c r="JV6" s="69"/>
      <c r="JW6" s="69"/>
      <c r="JX6" s="69"/>
      <c r="JY6" s="69"/>
      <c r="JZ6" s="69"/>
      <c r="KA6" s="69"/>
      <c r="KB6" s="69"/>
      <c r="KC6" s="69"/>
      <c r="KD6" s="69"/>
      <c r="KE6" s="69"/>
      <c r="KF6" s="69"/>
      <c r="KG6" s="69"/>
      <c r="KH6" s="69"/>
      <c r="KI6" s="69"/>
      <c r="KJ6" s="69"/>
      <c r="KK6" s="69"/>
      <c r="KL6" s="69"/>
      <c r="KM6" s="69"/>
      <c r="KN6" s="69"/>
      <c r="KO6" s="69"/>
      <c r="KP6" s="69"/>
      <c r="KQ6" s="69"/>
      <c r="KR6" s="69"/>
      <c r="KS6" s="69"/>
      <c r="KT6" s="69"/>
      <c r="KU6" s="69"/>
      <c r="KV6" s="69"/>
      <c r="KW6" s="69"/>
      <c r="KX6" s="69"/>
      <c r="KY6" s="69"/>
      <c r="KZ6" s="69"/>
      <c r="LA6" s="69"/>
      <c r="LB6" s="69"/>
      <c r="LC6" s="69"/>
      <c r="LD6" s="69"/>
      <c r="LE6" s="69"/>
      <c r="LF6" s="69"/>
      <c r="LG6" s="69"/>
      <c r="LH6" s="69"/>
      <c r="LI6" s="69"/>
      <c r="LJ6" s="69"/>
      <c r="LK6" s="69"/>
      <c r="LL6" s="69"/>
      <c r="LM6" s="69"/>
      <c r="LN6" s="69"/>
      <c r="LO6" s="69"/>
      <c r="LP6" s="69"/>
      <c r="LQ6" s="69"/>
      <c r="LR6" s="69"/>
      <c r="LS6" s="69"/>
      <c r="LT6" s="69"/>
      <c r="LU6" s="69"/>
      <c r="LV6" s="69"/>
      <c r="LW6" s="69"/>
      <c r="LX6" s="69"/>
      <c r="LY6" s="69"/>
      <c r="LZ6" s="69"/>
      <c r="MA6" s="69"/>
      <c r="MB6" s="69"/>
      <c r="MC6" s="69"/>
      <c r="MD6" s="69"/>
      <c r="ME6" s="69"/>
      <c r="MF6" s="69"/>
      <c r="MG6" s="69"/>
      <c r="MH6" s="69"/>
      <c r="MI6" s="69"/>
      <c r="MJ6" s="69"/>
      <c r="MK6" s="69"/>
      <c r="ML6" s="69"/>
      <c r="MM6" s="69"/>
      <c r="MN6" s="69"/>
      <c r="MO6" s="69"/>
      <c r="MP6" s="69"/>
      <c r="MQ6" s="69"/>
      <c r="MR6" s="69"/>
      <c r="MS6" s="69"/>
      <c r="MT6" s="69"/>
      <c r="MU6" s="69"/>
      <c r="MV6" s="69"/>
      <c r="MW6" s="69"/>
      <c r="MX6" s="69"/>
      <c r="MY6" s="69"/>
      <c r="MZ6" s="69"/>
      <c r="NA6" s="69"/>
      <c r="NB6" s="69"/>
      <c r="NC6" s="69"/>
      <c r="ND6" s="69"/>
      <c r="NE6" s="69"/>
      <c r="NF6" s="69"/>
      <c r="NG6" s="69"/>
      <c r="NH6" s="69"/>
      <c r="NI6" s="69"/>
      <c r="NJ6" s="69"/>
      <c r="NK6" s="69"/>
      <c r="NL6" s="69"/>
      <c r="NM6" s="69"/>
      <c r="NN6" s="69"/>
      <c r="NO6" s="69"/>
      <c r="NP6" s="69"/>
      <c r="NQ6" s="69"/>
      <c r="NR6" s="69"/>
      <c r="NS6" s="69"/>
      <c r="NT6" s="69"/>
      <c r="NU6" s="69"/>
      <c r="NV6" s="69"/>
      <c r="NW6" s="69"/>
      <c r="NX6" s="69"/>
      <c r="NY6" s="69"/>
      <c r="NZ6" s="69"/>
      <c r="OA6" s="69"/>
      <c r="OB6" s="69"/>
      <c r="OC6" s="69"/>
      <c r="OD6" s="69"/>
      <c r="OE6" s="69"/>
      <c r="OF6" s="69"/>
      <c r="OG6" s="69"/>
      <c r="OH6" s="69"/>
      <c r="OI6" s="69"/>
      <c r="OJ6" s="69"/>
      <c r="OK6" s="69"/>
      <c r="OL6" s="69"/>
      <c r="OM6" s="69"/>
      <c r="ON6" s="69"/>
      <c r="OO6" s="69"/>
      <c r="OP6" s="69"/>
      <c r="OQ6" s="69"/>
      <c r="OR6" s="69"/>
      <c r="OS6" s="69"/>
      <c r="OT6" s="69"/>
      <c r="OU6" s="69"/>
      <c r="OV6" s="69"/>
      <c r="OW6" s="69"/>
      <c r="OX6" s="69"/>
      <c r="OY6" s="69"/>
      <c r="OZ6" s="69"/>
      <c r="PA6" s="69"/>
      <c r="PB6" s="69"/>
      <c r="PC6" s="69"/>
      <c r="PD6" s="69"/>
      <c r="PE6" s="69"/>
      <c r="PF6" s="69"/>
      <c r="PG6" s="69"/>
      <c r="PH6" s="69"/>
      <c r="PI6" s="69"/>
      <c r="PJ6" s="69"/>
      <c r="PK6" s="69"/>
      <c r="PL6" s="69"/>
      <c r="PM6" s="69"/>
      <c r="PN6" s="69"/>
      <c r="PO6" s="69"/>
      <c r="PP6" s="69"/>
      <c r="PQ6" s="69"/>
      <c r="PR6" s="69"/>
      <c r="PS6" s="69"/>
      <c r="PT6" s="69"/>
      <c r="PU6" s="69"/>
      <c r="PV6" s="69"/>
      <c r="PW6" s="69"/>
      <c r="PX6" s="69"/>
      <c r="PY6" s="69"/>
      <c r="PZ6" s="69"/>
      <c r="QA6" s="69"/>
      <c r="QB6" s="69"/>
      <c r="QC6" s="69"/>
      <c r="QD6" s="69"/>
      <c r="QE6" s="69"/>
      <c r="QF6" s="69"/>
      <c r="QG6" s="69"/>
      <c r="QH6" s="69"/>
      <c r="QI6" s="69"/>
      <c r="QJ6" s="69"/>
      <c r="QK6" s="69"/>
      <c r="QL6" s="69"/>
      <c r="QM6" s="69"/>
      <c r="QN6" s="69"/>
      <c r="QO6" s="69"/>
      <c r="QP6" s="69"/>
      <c r="QQ6" s="69"/>
      <c r="QR6" s="69"/>
      <c r="QS6" s="69"/>
      <c r="QT6" s="69"/>
      <c r="QU6" s="69"/>
      <c r="QV6" s="69"/>
      <c r="QW6" s="69"/>
      <c r="QX6" s="69"/>
      <c r="QY6" s="69"/>
      <c r="QZ6" s="69"/>
      <c r="RA6" s="69"/>
      <c r="RB6" s="69"/>
      <c r="RC6" s="69"/>
      <c r="RD6" s="69"/>
      <c r="RE6" s="69"/>
      <c r="RF6" s="69"/>
      <c r="RG6" s="69"/>
      <c r="RH6" s="69"/>
      <c r="RI6" s="69"/>
      <c r="RJ6" s="69"/>
      <c r="RK6" s="69"/>
      <c r="RL6" s="69"/>
      <c r="RM6" s="69"/>
      <c r="RN6" s="69"/>
      <c r="RO6" s="69"/>
      <c r="RP6" s="69"/>
      <c r="RQ6" s="69"/>
      <c r="RR6" s="69"/>
      <c r="RS6" s="69"/>
      <c r="RT6" s="69"/>
      <c r="RU6" s="69"/>
      <c r="RV6" s="69"/>
      <c r="RW6" s="69"/>
      <c r="RX6" s="69"/>
      <c r="RY6" s="69"/>
      <c r="RZ6" s="69"/>
      <c r="SA6" s="69"/>
      <c r="SB6" s="69"/>
      <c r="SC6" s="69"/>
      <c r="SD6" s="69"/>
      <c r="SE6" s="69"/>
      <c r="SF6" s="69"/>
      <c r="SG6" s="69"/>
      <c r="SH6" s="69"/>
      <c r="SI6" s="69"/>
      <c r="SJ6" s="69"/>
      <c r="SK6" s="69"/>
      <c r="SL6" s="69"/>
      <c r="SM6" s="69"/>
      <c r="SN6" s="69"/>
      <c r="SO6" s="69"/>
      <c r="SP6" s="69"/>
      <c r="SQ6" s="69"/>
      <c r="SR6" s="69"/>
      <c r="SS6" s="69"/>
      <c r="ST6" s="69"/>
      <c r="SU6" s="69"/>
      <c r="SV6" s="69"/>
      <c r="SW6" s="69"/>
      <c r="SX6" s="69"/>
      <c r="SY6" s="69"/>
      <c r="SZ6" s="69"/>
      <c r="TA6" s="69"/>
      <c r="TB6" s="69"/>
      <c r="TC6" s="69"/>
      <c r="TD6" s="69"/>
      <c r="TE6" s="69"/>
      <c r="TF6" s="69"/>
      <c r="TG6" s="69"/>
      <c r="TH6" s="69"/>
      <c r="TI6" s="69"/>
      <c r="TJ6" s="69"/>
      <c r="TK6" s="69"/>
      <c r="TL6" s="69"/>
      <c r="TM6" s="69"/>
      <c r="TN6" s="69"/>
      <c r="TO6" s="69"/>
      <c r="TP6" s="69"/>
      <c r="TQ6" s="69"/>
      <c r="TR6" s="69"/>
      <c r="TS6" s="69"/>
      <c r="TT6" s="69"/>
      <c r="TU6" s="69"/>
      <c r="TV6" s="69"/>
      <c r="TW6" s="69"/>
      <c r="TX6" s="69"/>
      <c r="TY6" s="69"/>
      <c r="TZ6" s="69"/>
      <c r="UA6" s="69"/>
      <c r="UB6" s="69"/>
      <c r="UC6" s="69"/>
      <c r="UD6" s="69"/>
      <c r="UE6" s="69"/>
      <c r="UF6" s="69"/>
      <c r="UG6" s="69"/>
      <c r="UH6" s="69"/>
      <c r="UI6" s="69"/>
      <c r="UJ6" s="69"/>
      <c r="UK6" s="69"/>
      <c r="UL6" s="69"/>
      <c r="UM6" s="69"/>
      <c r="UN6" s="69"/>
      <c r="UO6" s="69"/>
      <c r="UP6" s="69"/>
      <c r="UQ6" s="69"/>
      <c r="UR6" s="69"/>
      <c r="US6" s="69"/>
      <c r="UT6" s="69"/>
      <c r="UU6" s="69"/>
      <c r="UV6" s="69"/>
      <c r="UW6" s="69"/>
      <c r="UX6" s="69"/>
      <c r="UY6" s="69"/>
      <c r="UZ6" s="69"/>
      <c r="VA6" s="69"/>
      <c r="VB6" s="69"/>
      <c r="VC6" s="69"/>
      <c r="VD6" s="69"/>
      <c r="VE6" s="69"/>
      <c r="VF6" s="69"/>
      <c r="VG6" s="69"/>
      <c r="VH6" s="69"/>
      <c r="VI6" s="69"/>
      <c r="VJ6" s="69"/>
      <c r="VK6" s="69"/>
      <c r="VL6" s="69"/>
      <c r="VM6" s="69"/>
      <c r="VN6" s="69"/>
      <c r="VO6" s="69"/>
      <c r="VP6" s="69"/>
      <c r="VQ6" s="69"/>
      <c r="VR6" s="69"/>
      <c r="VS6" s="69"/>
      <c r="VT6" s="69"/>
      <c r="VU6" s="69"/>
      <c r="VV6" s="69"/>
      <c r="VW6" s="69"/>
      <c r="VX6" s="69"/>
      <c r="VY6" s="69"/>
      <c r="VZ6" s="69"/>
      <c r="WA6" s="69"/>
      <c r="WB6" s="69"/>
      <c r="WC6" s="69"/>
      <c r="WD6" s="69"/>
      <c r="WE6" s="69"/>
      <c r="WF6" s="69"/>
      <c r="WG6" s="69"/>
      <c r="WH6" s="69"/>
      <c r="WI6" s="69"/>
      <c r="WJ6" s="69"/>
      <c r="WK6" s="69"/>
      <c r="WL6" s="69"/>
      <c r="WM6" s="69"/>
      <c r="WN6" s="69"/>
      <c r="WO6" s="69"/>
      <c r="WP6" s="69"/>
      <c r="WQ6" s="69"/>
      <c r="WR6" s="69"/>
      <c r="WS6" s="69"/>
      <c r="WT6" s="69"/>
      <c r="WU6" s="69"/>
      <c r="WV6" s="69"/>
      <c r="WW6" s="69"/>
      <c r="WX6" s="69"/>
      <c r="WY6" s="69"/>
      <c r="WZ6" s="69"/>
      <c r="XA6" s="69"/>
      <c r="XB6" s="69"/>
      <c r="XC6" s="69"/>
      <c r="XD6" s="69"/>
      <c r="XE6" s="69"/>
      <c r="XF6" s="69"/>
      <c r="XG6" s="69"/>
      <c r="XH6" s="69"/>
      <c r="XI6" s="69"/>
      <c r="XJ6" s="69"/>
      <c r="XK6" s="69"/>
      <c r="XL6" s="69"/>
      <c r="XM6" s="69"/>
      <c r="XN6" s="69"/>
      <c r="XO6" s="69"/>
      <c r="XP6" s="69"/>
      <c r="XQ6" s="69"/>
      <c r="XR6" s="69"/>
      <c r="XS6" s="69"/>
      <c r="XT6" s="69"/>
      <c r="XU6" s="69"/>
      <c r="XV6" s="69"/>
      <c r="XW6" s="69"/>
      <c r="XX6" s="69"/>
      <c r="XY6" s="69"/>
      <c r="XZ6" s="69"/>
      <c r="YA6" s="69"/>
      <c r="YB6" s="69"/>
      <c r="YC6" s="69"/>
      <c r="YD6" s="69"/>
      <c r="YE6" s="69"/>
      <c r="YF6" s="69"/>
      <c r="YG6" s="69"/>
      <c r="YH6" s="69"/>
      <c r="YI6" s="69"/>
      <c r="YJ6" s="69"/>
      <c r="YK6" s="69"/>
      <c r="YL6" s="69"/>
      <c r="YM6" s="69"/>
      <c r="YN6" s="69"/>
      <c r="YO6" s="69"/>
      <c r="YP6" s="69"/>
      <c r="YQ6" s="69"/>
      <c r="YR6" s="69"/>
      <c r="YS6" s="69"/>
      <c r="YT6" s="69"/>
      <c r="YU6" s="69"/>
      <c r="YV6" s="69"/>
      <c r="YW6" s="69"/>
      <c r="YX6" s="69"/>
      <c r="YY6" s="69"/>
      <c r="YZ6" s="69"/>
      <c r="ZA6" s="69"/>
      <c r="ZB6" s="69"/>
      <c r="ZC6" s="69"/>
      <c r="ZD6" s="69"/>
      <c r="ZE6" s="69"/>
      <c r="ZF6" s="69"/>
      <c r="ZG6" s="69"/>
      <c r="ZH6" s="69"/>
      <c r="ZI6" s="69"/>
      <c r="ZJ6" s="69"/>
      <c r="ZK6" s="69"/>
      <c r="ZL6" s="69"/>
      <c r="ZM6" s="69"/>
      <c r="ZN6" s="69"/>
      <c r="ZO6" s="69"/>
      <c r="ZP6" s="69"/>
      <c r="ZQ6" s="69"/>
      <c r="ZR6" s="69"/>
      <c r="ZS6" s="69"/>
      <c r="ZT6" s="69"/>
      <c r="ZU6" s="69"/>
      <c r="ZV6" s="69"/>
      <c r="ZW6" s="69"/>
      <c r="ZX6" s="69"/>
      <c r="ZY6" s="69"/>
      <c r="ZZ6" s="69"/>
      <c r="AAA6" s="69"/>
      <c r="AAB6" s="69"/>
      <c r="AAC6" s="69"/>
      <c r="AAD6" s="69"/>
      <c r="AAE6" s="69"/>
      <c r="AAF6" s="69"/>
      <c r="AAG6" s="69"/>
      <c r="AAH6" s="69"/>
      <c r="AAI6" s="69"/>
      <c r="AAJ6" s="69"/>
      <c r="AAK6" s="69"/>
      <c r="AAL6" s="69"/>
      <c r="AAM6" s="69"/>
      <c r="AAN6" s="69"/>
      <c r="AAO6" s="69"/>
      <c r="AAP6" s="69"/>
      <c r="AAQ6" s="69"/>
      <c r="AAR6" s="69"/>
      <c r="AAS6" s="69"/>
      <c r="AAT6" s="69"/>
      <c r="AAU6" s="69"/>
      <c r="AAV6" s="69"/>
      <c r="AAW6" s="69"/>
      <c r="AAX6" s="69"/>
      <c r="AAY6" s="69"/>
      <c r="AAZ6" s="69"/>
      <c r="ABA6" s="69"/>
      <c r="ABB6" s="69"/>
      <c r="ABC6" s="69"/>
      <c r="ABD6" s="69"/>
      <c r="ABE6" s="69"/>
      <c r="ABF6" s="69"/>
      <c r="ABG6" s="69"/>
      <c r="ABH6" s="69"/>
      <c r="ABI6" s="69"/>
      <c r="ABJ6" s="69"/>
      <c r="ABK6" s="69"/>
      <c r="ABL6" s="69"/>
      <c r="ABM6" s="69"/>
      <c r="ABN6" s="69"/>
      <c r="ABO6" s="69"/>
      <c r="ABP6" s="69"/>
      <c r="ABQ6" s="69"/>
      <c r="ABR6" s="69"/>
      <c r="ABS6" s="69"/>
      <c r="ABT6" s="69"/>
      <c r="ABU6" s="69"/>
      <c r="ABV6" s="69"/>
      <c r="ABW6" s="69"/>
      <c r="ABX6" s="69"/>
      <c r="ABY6" s="69"/>
      <c r="ABZ6" s="69"/>
      <c r="ACA6" s="69"/>
      <c r="ACB6" s="69"/>
      <c r="ACC6" s="69"/>
      <c r="ACD6" s="69"/>
      <c r="ACE6" s="69"/>
      <c r="ACF6" s="69"/>
      <c r="ACG6" s="69"/>
      <c r="ACH6" s="69"/>
      <c r="ACI6" s="69"/>
      <c r="ACJ6" s="69"/>
      <c r="ACK6" s="69"/>
      <c r="ACL6" s="69"/>
      <c r="ACM6" s="69"/>
      <c r="ACN6" s="69"/>
      <c r="ACO6" s="69"/>
      <c r="ACP6" s="69"/>
      <c r="ACQ6" s="69"/>
      <c r="ACR6" s="69"/>
      <c r="ACS6" s="69"/>
      <c r="ACT6" s="69"/>
      <c r="ACU6" s="69"/>
      <c r="ACV6" s="69"/>
      <c r="ACW6" s="69"/>
      <c r="ACX6" s="69"/>
      <c r="ACY6" s="69"/>
      <c r="ACZ6" s="69"/>
      <c r="ADA6" s="69"/>
      <c r="ADB6" s="69"/>
      <c r="ADC6" s="69"/>
      <c r="ADD6" s="69"/>
      <c r="ADE6" s="69"/>
      <c r="ADF6" s="69"/>
      <c r="ADG6" s="69"/>
      <c r="ADH6" s="69"/>
      <c r="ADI6" s="69"/>
      <c r="ADJ6" s="69"/>
      <c r="ADK6" s="69"/>
      <c r="ADL6" s="69"/>
      <c r="ADM6" s="69"/>
      <c r="ADN6" s="69"/>
      <c r="ADO6" s="69"/>
      <c r="ADP6" s="69"/>
      <c r="ADQ6" s="69"/>
      <c r="ADR6" s="69"/>
      <c r="ADS6" s="69"/>
      <c r="ADT6" s="69"/>
      <c r="ADU6" s="69"/>
      <c r="ADV6" s="69"/>
      <c r="ADW6" s="69"/>
      <c r="ADX6" s="69"/>
      <c r="ADY6" s="69"/>
      <c r="ADZ6" s="69"/>
      <c r="AEA6" s="69"/>
      <c r="AEB6" s="69"/>
      <c r="AEC6" s="69"/>
      <c r="AED6" s="69"/>
      <c r="AEE6" s="69"/>
      <c r="AEF6" s="69"/>
      <c r="AEG6" s="69"/>
      <c r="AEH6" s="69"/>
      <c r="AEI6" s="69"/>
      <c r="AEJ6" s="69"/>
      <c r="AEK6" s="69"/>
      <c r="AEL6" s="69"/>
      <c r="AEM6" s="69"/>
      <c r="AEN6" s="69"/>
      <c r="AEO6" s="69"/>
      <c r="AEP6" s="69"/>
      <c r="AEQ6" s="69"/>
      <c r="AER6" s="69"/>
      <c r="AES6" s="69"/>
      <c r="AET6" s="69"/>
      <c r="AEU6" s="69"/>
      <c r="AEV6" s="69"/>
      <c r="AEW6" s="69"/>
      <c r="AEX6" s="69"/>
      <c r="AEY6" s="69"/>
      <c r="AEZ6" s="69"/>
      <c r="AFA6" s="69"/>
      <c r="AFB6" s="69"/>
      <c r="AFC6" s="69"/>
      <c r="AFD6" s="69"/>
      <c r="AFE6" s="69"/>
      <c r="AFF6" s="69"/>
      <c r="AFG6" s="69"/>
      <c r="AFH6" s="69"/>
      <c r="AFI6" s="69"/>
      <c r="AFJ6" s="69"/>
      <c r="AFK6" s="69"/>
      <c r="AFL6" s="69"/>
      <c r="AFM6" s="69"/>
      <c r="AFN6" s="69"/>
      <c r="AFO6" s="69"/>
      <c r="AFP6" s="69"/>
      <c r="AFQ6" s="69"/>
      <c r="AFR6" s="69"/>
      <c r="AFS6" s="69"/>
      <c r="AFT6" s="69"/>
      <c r="AFU6" s="69"/>
      <c r="AFV6" s="69"/>
      <c r="AFW6" s="69"/>
      <c r="AFX6" s="69"/>
      <c r="AFY6" s="69"/>
      <c r="AFZ6" s="69"/>
      <c r="AGA6" s="69"/>
      <c r="AGB6" s="69"/>
      <c r="AGC6" s="69"/>
      <c r="AGD6" s="69"/>
      <c r="AGE6" s="69"/>
      <c r="AGF6" s="69"/>
      <c r="AGG6" s="69"/>
      <c r="AGH6" s="69"/>
      <c r="AGI6" s="69"/>
      <c r="AGJ6" s="69"/>
      <c r="AGK6" s="69"/>
      <c r="AGL6" s="69"/>
      <c r="AGM6" s="69"/>
      <c r="AGN6" s="69"/>
      <c r="AGO6" s="69"/>
      <c r="AGP6" s="69"/>
      <c r="AGQ6" s="69"/>
      <c r="AGR6" s="69"/>
      <c r="AGS6" s="69"/>
      <c r="AGT6" s="69"/>
      <c r="AGU6" s="69"/>
      <c r="AGV6" s="69"/>
      <c r="AGW6" s="69"/>
      <c r="AGX6" s="69"/>
      <c r="AGY6" s="69"/>
      <c r="AGZ6" s="69"/>
      <c r="AHA6" s="69"/>
      <c r="AHB6" s="69"/>
      <c r="AHC6" s="69"/>
      <c r="AHD6" s="69"/>
      <c r="AHE6" s="69"/>
      <c r="AHF6" s="69"/>
      <c r="AHG6" s="69"/>
      <c r="AHH6" s="69"/>
      <c r="AHI6" s="69"/>
      <c r="AHJ6" s="69"/>
      <c r="AHK6" s="69"/>
      <c r="AHL6" s="69"/>
      <c r="AHM6" s="69"/>
      <c r="AHN6" s="69"/>
      <c r="AHO6" s="69"/>
      <c r="AHP6" s="69"/>
      <c r="AHQ6" s="69"/>
      <c r="AHR6" s="69"/>
      <c r="AHS6" s="69"/>
      <c r="AHT6" s="69"/>
      <c r="AHU6" s="69"/>
      <c r="AHV6" s="69"/>
      <c r="AHW6" s="69"/>
      <c r="AHX6" s="69"/>
      <c r="AHY6" s="69"/>
      <c r="AHZ6" s="69"/>
      <c r="AIA6" s="69"/>
      <c r="AIB6" s="69"/>
      <c r="AIC6" s="69"/>
      <c r="AID6" s="69"/>
      <c r="AIE6" s="69"/>
      <c r="AIF6" s="69"/>
      <c r="AIG6" s="69"/>
      <c r="AIH6" s="69"/>
      <c r="AII6" s="69"/>
      <c r="AIJ6" s="69"/>
      <c r="AIK6" s="69"/>
      <c r="AIL6" s="69"/>
      <c r="AIM6" s="69"/>
      <c r="AIN6" s="69"/>
      <c r="AIO6" s="69"/>
      <c r="AIP6" s="69"/>
      <c r="AIQ6" s="69"/>
      <c r="AIR6" s="69"/>
      <c r="AIS6" s="69"/>
      <c r="AIT6" s="69"/>
      <c r="AIU6" s="69"/>
      <c r="AIV6" s="69"/>
      <c r="AIW6" s="69"/>
      <c r="AIX6" s="69"/>
      <c r="AIY6" s="69"/>
      <c r="AIZ6" s="69"/>
      <c r="AJA6" s="69"/>
      <c r="AJB6" s="69"/>
      <c r="AJC6" s="69"/>
      <c r="AJD6" s="69"/>
      <c r="AJE6" s="69"/>
      <c r="AJF6" s="69"/>
      <c r="AJG6" s="69"/>
      <c r="AJH6" s="69"/>
      <c r="AJI6" s="69"/>
      <c r="AJJ6" s="69"/>
      <c r="AJK6" s="69"/>
      <c r="AJL6" s="69"/>
      <c r="AJM6" s="69"/>
      <c r="AJN6" s="69"/>
      <c r="AJO6" s="69"/>
      <c r="AJP6" s="69"/>
      <c r="AJQ6" s="69"/>
      <c r="AJR6" s="69"/>
      <c r="AJS6" s="69"/>
      <c r="AJT6" s="69"/>
      <c r="AJU6" s="69"/>
      <c r="AJV6" s="69"/>
      <c r="AJW6" s="69"/>
      <c r="AJX6" s="69"/>
      <c r="AJY6" s="69"/>
      <c r="AJZ6" s="69"/>
      <c r="AKA6" s="69"/>
      <c r="AKB6" s="69"/>
      <c r="AKC6" s="69"/>
      <c r="AKD6" s="69"/>
      <c r="AKE6" s="69"/>
      <c r="AKF6" s="69"/>
      <c r="AKG6" s="69"/>
      <c r="AKH6" s="69"/>
      <c r="AKI6" s="69"/>
      <c r="AKJ6" s="69"/>
      <c r="AKK6" s="69"/>
      <c r="AKL6" s="69"/>
      <c r="AKM6" s="69"/>
      <c r="AKN6" s="69"/>
      <c r="AKO6" s="69"/>
      <c r="AKP6" s="69"/>
      <c r="AKQ6" s="69"/>
      <c r="AKR6" s="69"/>
      <c r="AKS6" s="69"/>
      <c r="AKT6" s="69"/>
      <c r="AKU6" s="69"/>
      <c r="AKV6" s="69"/>
      <c r="AKW6" s="69"/>
      <c r="AKX6" s="69"/>
      <c r="AKY6" s="69"/>
      <c r="AKZ6" s="69"/>
      <c r="ALA6" s="69"/>
      <c r="ALB6" s="69"/>
      <c r="ALC6" s="69"/>
      <c r="ALD6" s="69"/>
      <c r="ALE6" s="69"/>
      <c r="ALF6" s="69"/>
      <c r="ALG6" s="69"/>
      <c r="ALH6" s="69"/>
      <c r="ALI6" s="69"/>
      <c r="ALJ6" s="69"/>
      <c r="ALK6" s="69"/>
      <c r="ALL6" s="69"/>
      <c r="ALM6" s="69"/>
      <c r="ALN6" s="69"/>
      <c r="ALO6" s="69"/>
      <c r="ALP6" s="69"/>
      <c r="ALQ6" s="69"/>
      <c r="ALR6" s="69"/>
      <c r="ALS6" s="69"/>
      <c r="ALT6" s="69"/>
      <c r="ALU6" s="69"/>
      <c r="ALV6" s="69"/>
      <c r="ALW6" s="69"/>
      <c r="ALX6" s="69"/>
      <c r="ALY6" s="69"/>
      <c r="ALZ6" s="69"/>
      <c r="AMA6" s="69"/>
      <c r="AMB6" s="69"/>
      <c r="AMC6" s="69"/>
      <c r="AMD6" s="69"/>
      <c r="AME6" s="69"/>
      <c r="AMF6" s="69"/>
      <c r="AMG6" s="69"/>
      <c r="AMH6" s="69"/>
      <c r="AMI6" s="69"/>
      <c r="AMJ6" s="69"/>
      <c r="AMK6" s="69"/>
      <c r="AML6" s="69"/>
      <c r="AMM6" s="69"/>
      <c r="AMN6" s="69"/>
      <c r="AMO6" s="69"/>
      <c r="AMP6" s="69"/>
      <c r="AMQ6" s="69"/>
      <c r="AMR6" s="69"/>
      <c r="AMS6" s="69"/>
      <c r="AMT6" s="69"/>
      <c r="AMU6" s="69"/>
      <c r="AMV6" s="69"/>
      <c r="AMW6" s="69"/>
      <c r="AMX6" s="69"/>
      <c r="AMY6" s="69"/>
      <c r="AMZ6" s="69"/>
      <c r="ANA6" s="69"/>
      <c r="ANB6" s="69"/>
      <c r="ANC6" s="69"/>
      <c r="AND6" s="69"/>
      <c r="ANE6" s="69"/>
      <c r="ANF6" s="69"/>
      <c r="ANG6" s="69"/>
      <c r="ANH6" s="69"/>
      <c r="ANI6" s="69"/>
      <c r="ANJ6" s="69"/>
      <c r="ANK6" s="69"/>
      <c r="ANL6" s="69"/>
      <c r="ANM6" s="69"/>
      <c r="ANN6" s="69"/>
      <c r="ANO6" s="69"/>
      <c r="ANP6" s="69"/>
      <c r="ANQ6" s="69"/>
      <c r="ANR6" s="69"/>
      <c r="ANS6" s="69"/>
      <c r="ANT6" s="69"/>
      <c r="ANU6" s="69"/>
      <c r="ANV6" s="69"/>
      <c r="ANW6" s="69"/>
      <c r="ANX6" s="69"/>
      <c r="ANY6" s="69"/>
      <c r="ANZ6" s="69"/>
      <c r="AOA6" s="69"/>
      <c r="AOB6" s="69"/>
      <c r="AOC6" s="69"/>
      <c r="AOD6" s="69"/>
      <c r="AOE6" s="69"/>
      <c r="AOF6" s="69"/>
      <c r="AOG6" s="69"/>
      <c r="AOH6" s="69"/>
      <c r="AOI6" s="69"/>
      <c r="AOJ6" s="69"/>
      <c r="AOK6" s="69"/>
      <c r="AOL6" s="69"/>
      <c r="AOM6" s="69"/>
      <c r="AON6" s="69"/>
      <c r="AOO6" s="69"/>
      <c r="AOP6" s="69"/>
      <c r="AOQ6" s="69"/>
      <c r="AOR6" s="69"/>
      <c r="AOS6" s="69"/>
      <c r="AOT6" s="69"/>
      <c r="AOU6" s="69"/>
      <c r="AOV6" s="69"/>
      <c r="AOW6" s="69"/>
      <c r="AOX6" s="69"/>
      <c r="AOY6" s="69"/>
      <c r="AOZ6" s="69"/>
      <c r="APA6" s="69"/>
      <c r="APB6" s="69"/>
      <c r="APC6" s="69"/>
      <c r="APD6" s="69"/>
      <c r="APE6" s="69"/>
      <c r="APF6" s="69"/>
      <c r="APG6" s="248"/>
    </row>
    <row r="7" spans="1:1099" s="70" customFormat="1" ht="14.1" customHeight="1">
      <c r="A7" s="64"/>
      <c r="B7" s="822"/>
      <c r="C7" s="816"/>
      <c r="D7" s="1082"/>
      <c r="E7" s="1082"/>
      <c r="F7" s="1082"/>
      <c r="G7" s="1082"/>
      <c r="H7" s="1082"/>
      <c r="I7" s="1082"/>
      <c r="J7" s="1082"/>
      <c r="K7" s="1082"/>
      <c r="L7" s="1082"/>
      <c r="M7" s="1082"/>
      <c r="N7" s="1082"/>
      <c r="O7" s="1082"/>
      <c r="P7" s="1082"/>
      <c r="Q7" s="1082"/>
      <c r="R7" s="1082"/>
      <c r="S7" s="1082"/>
      <c r="T7" s="1082"/>
      <c r="U7" s="1082"/>
      <c r="V7" s="1082"/>
      <c r="W7" s="1082"/>
      <c r="X7" s="1082"/>
      <c r="Y7" s="71"/>
      <c r="Z7" s="1076"/>
      <c r="AA7" s="1077"/>
      <c r="AB7" s="1077"/>
      <c r="AC7" s="1077"/>
      <c r="AD7" s="1077"/>
      <c r="AE7" s="1077"/>
      <c r="AF7" s="1077"/>
      <c r="AG7" s="1077"/>
      <c r="AH7" s="1077"/>
      <c r="AI7" s="1077"/>
      <c r="AJ7" s="1077"/>
      <c r="AK7" s="1077"/>
      <c r="AL7" s="1077"/>
      <c r="AM7" s="1077"/>
      <c r="AN7" s="1077"/>
      <c r="AO7" s="1077"/>
      <c r="AP7" s="1077"/>
      <c r="AQ7" s="1077"/>
      <c r="AR7" s="1077"/>
      <c r="AS7" s="107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69"/>
      <c r="GB7" s="69"/>
      <c r="GC7" s="69"/>
      <c r="GD7" s="69"/>
      <c r="GE7" s="69"/>
      <c r="GF7" s="69"/>
      <c r="GG7" s="69"/>
      <c r="GH7" s="69"/>
      <c r="GI7" s="69"/>
      <c r="GJ7" s="69"/>
      <c r="GK7" s="69"/>
      <c r="GL7" s="69"/>
      <c r="GM7" s="69"/>
      <c r="GN7" s="69"/>
      <c r="GO7" s="69"/>
      <c r="GP7" s="69"/>
      <c r="GQ7" s="69"/>
      <c r="GR7" s="69"/>
      <c r="GS7" s="69"/>
      <c r="GT7" s="69"/>
      <c r="GU7" s="69"/>
      <c r="GV7" s="69"/>
      <c r="GW7" s="69"/>
      <c r="GX7" s="69"/>
      <c r="GY7" s="69"/>
      <c r="GZ7" s="69"/>
      <c r="HA7" s="69"/>
      <c r="HB7" s="69"/>
      <c r="HC7" s="69"/>
      <c r="HD7" s="69"/>
      <c r="HE7" s="69"/>
      <c r="HF7" s="69"/>
      <c r="HG7" s="69"/>
      <c r="HH7" s="69"/>
      <c r="HI7" s="69"/>
      <c r="HJ7" s="69"/>
      <c r="HK7" s="69"/>
      <c r="HL7" s="69"/>
      <c r="HM7" s="69"/>
      <c r="HN7" s="69"/>
      <c r="HO7" s="69"/>
      <c r="HP7" s="69"/>
      <c r="HQ7" s="69"/>
      <c r="HR7" s="69"/>
      <c r="HS7" s="69"/>
      <c r="HT7" s="69"/>
      <c r="HU7" s="69"/>
      <c r="HV7" s="69"/>
      <c r="HW7" s="69"/>
      <c r="HX7" s="69"/>
      <c r="HY7" s="69"/>
      <c r="HZ7" s="69"/>
      <c r="IA7" s="69"/>
      <c r="IB7" s="69"/>
      <c r="IC7" s="69"/>
      <c r="ID7" s="69"/>
      <c r="IE7" s="69"/>
      <c r="IF7" s="69"/>
      <c r="IG7" s="69"/>
      <c r="IH7" s="69"/>
      <c r="II7" s="69"/>
      <c r="IJ7" s="69"/>
      <c r="IK7" s="69"/>
      <c r="IL7" s="69"/>
      <c r="IM7" s="69"/>
      <c r="IN7" s="69"/>
      <c r="IO7" s="69"/>
      <c r="IP7" s="69"/>
      <c r="IQ7" s="69"/>
      <c r="IR7" s="69"/>
      <c r="IS7" s="69"/>
      <c r="IT7" s="69"/>
      <c r="IU7" s="69"/>
      <c r="IV7" s="69"/>
      <c r="IW7" s="69"/>
      <c r="IX7" s="69"/>
      <c r="IY7" s="69"/>
      <c r="IZ7" s="69"/>
      <c r="JA7" s="69"/>
      <c r="JB7" s="69"/>
      <c r="JC7" s="69"/>
      <c r="JD7" s="69"/>
      <c r="JE7" s="69"/>
      <c r="JF7" s="69"/>
      <c r="JG7" s="69"/>
      <c r="JH7" s="69"/>
      <c r="JI7" s="69"/>
      <c r="JJ7" s="69"/>
      <c r="JK7" s="69"/>
      <c r="JL7" s="69"/>
      <c r="JM7" s="69"/>
      <c r="JN7" s="69"/>
      <c r="JO7" s="69"/>
      <c r="JP7" s="69"/>
      <c r="JQ7" s="69"/>
      <c r="JR7" s="69"/>
      <c r="JS7" s="69"/>
      <c r="JT7" s="69"/>
      <c r="JU7" s="69"/>
      <c r="JV7" s="69"/>
      <c r="JW7" s="69"/>
      <c r="JX7" s="69"/>
      <c r="JY7" s="69"/>
      <c r="JZ7" s="69"/>
      <c r="KA7" s="69"/>
      <c r="KB7" s="69"/>
      <c r="KC7" s="69"/>
      <c r="KD7" s="69"/>
      <c r="KE7" s="69"/>
      <c r="KF7" s="69"/>
      <c r="KG7" s="69"/>
      <c r="KH7" s="69"/>
      <c r="KI7" s="69"/>
      <c r="KJ7" s="69"/>
      <c r="KK7" s="69"/>
      <c r="KL7" s="69"/>
      <c r="KM7" s="69"/>
      <c r="KN7" s="69"/>
      <c r="KO7" s="69"/>
      <c r="KP7" s="69"/>
      <c r="KQ7" s="69"/>
      <c r="KR7" s="69"/>
      <c r="KS7" s="69"/>
      <c r="KT7" s="69"/>
      <c r="KU7" s="69"/>
      <c r="KV7" s="69"/>
      <c r="KW7" s="69"/>
      <c r="KX7" s="69"/>
      <c r="KY7" s="69"/>
      <c r="KZ7" s="69"/>
      <c r="LA7" s="69"/>
      <c r="LB7" s="69"/>
      <c r="LC7" s="69"/>
      <c r="LD7" s="69"/>
      <c r="LE7" s="69"/>
      <c r="LF7" s="69"/>
      <c r="LG7" s="69"/>
      <c r="LH7" s="69"/>
      <c r="LI7" s="69"/>
      <c r="LJ7" s="69"/>
      <c r="LK7" s="69"/>
      <c r="LL7" s="69"/>
      <c r="LM7" s="69"/>
      <c r="LN7" s="69"/>
      <c r="LO7" s="69"/>
      <c r="LP7" s="69"/>
      <c r="LQ7" s="69"/>
      <c r="LR7" s="69"/>
      <c r="LS7" s="69"/>
      <c r="LT7" s="69"/>
      <c r="LU7" s="69"/>
      <c r="LV7" s="69"/>
      <c r="LW7" s="69"/>
      <c r="LX7" s="69"/>
      <c r="LY7" s="69"/>
      <c r="LZ7" s="69"/>
      <c r="MA7" s="69"/>
      <c r="MB7" s="69"/>
      <c r="MC7" s="69"/>
      <c r="MD7" s="69"/>
      <c r="ME7" s="69"/>
      <c r="MF7" s="69"/>
      <c r="MG7" s="69"/>
      <c r="MH7" s="69"/>
      <c r="MI7" s="69"/>
      <c r="MJ7" s="69"/>
      <c r="MK7" s="69"/>
      <c r="ML7" s="69"/>
      <c r="MM7" s="69"/>
      <c r="MN7" s="69"/>
      <c r="MO7" s="69"/>
      <c r="MP7" s="69"/>
      <c r="MQ7" s="69"/>
      <c r="MR7" s="69"/>
      <c r="MS7" s="69"/>
      <c r="MT7" s="69"/>
      <c r="MU7" s="69"/>
      <c r="MV7" s="69"/>
      <c r="MW7" s="69"/>
      <c r="MX7" s="69"/>
      <c r="MY7" s="69"/>
      <c r="MZ7" s="69"/>
      <c r="NA7" s="69"/>
      <c r="NB7" s="69"/>
      <c r="NC7" s="69"/>
      <c r="ND7" s="69"/>
      <c r="NE7" s="69"/>
      <c r="NF7" s="69"/>
      <c r="NG7" s="69"/>
      <c r="NH7" s="69"/>
      <c r="NI7" s="69"/>
      <c r="NJ7" s="69"/>
      <c r="NK7" s="69"/>
      <c r="NL7" s="69"/>
      <c r="NM7" s="69"/>
      <c r="NN7" s="69"/>
      <c r="NO7" s="69"/>
      <c r="NP7" s="69"/>
      <c r="NQ7" s="69"/>
      <c r="NR7" s="69"/>
      <c r="NS7" s="69"/>
      <c r="NT7" s="69"/>
      <c r="NU7" s="69"/>
      <c r="NV7" s="69"/>
      <c r="NW7" s="69"/>
      <c r="NX7" s="69"/>
      <c r="NY7" s="69"/>
      <c r="NZ7" s="69"/>
      <c r="OA7" s="69"/>
      <c r="OB7" s="69"/>
      <c r="OC7" s="69"/>
      <c r="OD7" s="69"/>
      <c r="OE7" s="69"/>
      <c r="OF7" s="69"/>
      <c r="OG7" s="69"/>
      <c r="OH7" s="69"/>
      <c r="OI7" s="69"/>
      <c r="OJ7" s="69"/>
      <c r="OK7" s="69"/>
      <c r="OL7" s="69"/>
      <c r="OM7" s="69"/>
      <c r="ON7" s="69"/>
      <c r="OO7" s="69"/>
      <c r="OP7" s="69"/>
      <c r="OQ7" s="69"/>
      <c r="OR7" s="69"/>
      <c r="OS7" s="69"/>
      <c r="OT7" s="69"/>
      <c r="OU7" s="69"/>
      <c r="OV7" s="69"/>
      <c r="OW7" s="69"/>
      <c r="OX7" s="69"/>
      <c r="OY7" s="69"/>
      <c r="OZ7" s="69"/>
      <c r="PA7" s="69"/>
      <c r="PB7" s="69"/>
      <c r="PC7" s="69"/>
      <c r="PD7" s="69"/>
      <c r="PE7" s="69"/>
      <c r="PF7" s="69"/>
      <c r="PG7" s="69"/>
      <c r="PH7" s="69"/>
      <c r="PI7" s="69"/>
      <c r="PJ7" s="69"/>
      <c r="PK7" s="69"/>
      <c r="PL7" s="69"/>
      <c r="PM7" s="69"/>
      <c r="PN7" s="69"/>
      <c r="PO7" s="69"/>
      <c r="PP7" s="69"/>
      <c r="PQ7" s="69"/>
      <c r="PR7" s="69"/>
      <c r="PS7" s="69"/>
      <c r="PT7" s="69"/>
      <c r="PU7" s="69"/>
      <c r="PV7" s="69"/>
      <c r="PW7" s="69"/>
      <c r="PX7" s="69"/>
      <c r="PY7" s="69"/>
      <c r="PZ7" s="69"/>
      <c r="QA7" s="69"/>
      <c r="QB7" s="69"/>
      <c r="QC7" s="69"/>
      <c r="QD7" s="69"/>
      <c r="QE7" s="69"/>
      <c r="QF7" s="69"/>
      <c r="QG7" s="69"/>
      <c r="QH7" s="69"/>
      <c r="QI7" s="69"/>
      <c r="QJ7" s="69"/>
      <c r="QK7" s="69"/>
      <c r="QL7" s="69"/>
      <c r="QM7" s="69"/>
      <c r="QN7" s="69"/>
      <c r="QO7" s="69"/>
      <c r="QP7" s="69"/>
      <c r="QQ7" s="69"/>
      <c r="QR7" s="69"/>
      <c r="QS7" s="69"/>
      <c r="QT7" s="69"/>
      <c r="QU7" s="69"/>
      <c r="QV7" s="69"/>
      <c r="QW7" s="69"/>
      <c r="QX7" s="69"/>
      <c r="QY7" s="69"/>
      <c r="QZ7" s="69"/>
      <c r="RA7" s="69"/>
      <c r="RB7" s="69"/>
      <c r="RC7" s="69"/>
      <c r="RD7" s="69"/>
      <c r="RE7" s="69"/>
      <c r="RF7" s="69"/>
      <c r="RG7" s="69"/>
      <c r="RH7" s="69"/>
      <c r="RI7" s="69"/>
      <c r="RJ7" s="69"/>
      <c r="RK7" s="69"/>
      <c r="RL7" s="69"/>
      <c r="RM7" s="69"/>
      <c r="RN7" s="69"/>
      <c r="RO7" s="69"/>
      <c r="RP7" s="69"/>
      <c r="RQ7" s="69"/>
      <c r="RR7" s="69"/>
      <c r="RS7" s="69"/>
      <c r="RT7" s="69"/>
      <c r="RU7" s="69"/>
      <c r="RV7" s="69"/>
      <c r="RW7" s="69"/>
      <c r="RX7" s="69"/>
      <c r="RY7" s="69"/>
      <c r="RZ7" s="69"/>
      <c r="SA7" s="69"/>
      <c r="SB7" s="69"/>
      <c r="SC7" s="69"/>
      <c r="SD7" s="69"/>
      <c r="SE7" s="69"/>
      <c r="SF7" s="69"/>
      <c r="SG7" s="69"/>
      <c r="SH7" s="69"/>
      <c r="SI7" s="69"/>
      <c r="SJ7" s="69"/>
      <c r="SK7" s="69"/>
      <c r="SL7" s="69"/>
      <c r="SM7" s="69"/>
      <c r="SN7" s="69"/>
      <c r="SO7" s="69"/>
      <c r="SP7" s="69"/>
      <c r="SQ7" s="69"/>
      <c r="SR7" s="69"/>
      <c r="SS7" s="69"/>
      <c r="ST7" s="69"/>
      <c r="SU7" s="69"/>
      <c r="SV7" s="69"/>
      <c r="SW7" s="69"/>
      <c r="SX7" s="69"/>
      <c r="SY7" s="69"/>
      <c r="SZ7" s="69"/>
      <c r="TA7" s="69"/>
      <c r="TB7" s="69"/>
      <c r="TC7" s="69"/>
      <c r="TD7" s="69"/>
      <c r="TE7" s="69"/>
      <c r="TF7" s="69"/>
      <c r="TG7" s="69"/>
      <c r="TH7" s="69"/>
      <c r="TI7" s="69"/>
      <c r="TJ7" s="69"/>
      <c r="TK7" s="69"/>
      <c r="TL7" s="69"/>
      <c r="TM7" s="69"/>
      <c r="TN7" s="69"/>
      <c r="TO7" s="69"/>
      <c r="TP7" s="69"/>
      <c r="TQ7" s="69"/>
      <c r="TR7" s="69"/>
      <c r="TS7" s="69"/>
      <c r="TT7" s="69"/>
      <c r="TU7" s="69"/>
      <c r="TV7" s="69"/>
      <c r="TW7" s="69"/>
      <c r="TX7" s="69"/>
      <c r="TY7" s="69"/>
      <c r="TZ7" s="69"/>
      <c r="UA7" s="69"/>
      <c r="UB7" s="69"/>
      <c r="UC7" s="69"/>
      <c r="UD7" s="69"/>
      <c r="UE7" s="69"/>
      <c r="UF7" s="69"/>
      <c r="UG7" s="69"/>
      <c r="UH7" s="69"/>
      <c r="UI7" s="69"/>
      <c r="UJ7" s="69"/>
      <c r="UK7" s="69"/>
      <c r="UL7" s="69"/>
      <c r="UM7" s="69"/>
      <c r="UN7" s="69"/>
      <c r="UO7" s="69"/>
      <c r="UP7" s="69"/>
      <c r="UQ7" s="69"/>
      <c r="UR7" s="69"/>
      <c r="US7" s="69"/>
      <c r="UT7" s="69"/>
      <c r="UU7" s="69"/>
      <c r="UV7" s="69"/>
      <c r="UW7" s="69"/>
      <c r="UX7" s="69"/>
      <c r="UY7" s="69"/>
      <c r="UZ7" s="69"/>
      <c r="VA7" s="69"/>
      <c r="VB7" s="69"/>
      <c r="VC7" s="69"/>
      <c r="VD7" s="69"/>
      <c r="VE7" s="69"/>
      <c r="VF7" s="69"/>
      <c r="VG7" s="69"/>
      <c r="VH7" s="69"/>
      <c r="VI7" s="69"/>
      <c r="VJ7" s="69"/>
      <c r="VK7" s="69"/>
      <c r="VL7" s="69"/>
      <c r="VM7" s="69"/>
      <c r="VN7" s="69"/>
      <c r="VO7" s="69"/>
      <c r="VP7" s="69"/>
      <c r="VQ7" s="69"/>
      <c r="VR7" s="69"/>
      <c r="VS7" s="69"/>
      <c r="VT7" s="69"/>
      <c r="VU7" s="69"/>
      <c r="VV7" s="69"/>
      <c r="VW7" s="69"/>
      <c r="VX7" s="69"/>
      <c r="VY7" s="69"/>
      <c r="VZ7" s="69"/>
      <c r="WA7" s="69"/>
      <c r="WB7" s="69"/>
      <c r="WC7" s="69"/>
      <c r="WD7" s="69"/>
      <c r="WE7" s="69"/>
      <c r="WF7" s="69"/>
      <c r="WG7" s="69"/>
      <c r="WH7" s="69"/>
      <c r="WI7" s="69"/>
      <c r="WJ7" s="69"/>
      <c r="WK7" s="69"/>
      <c r="WL7" s="69"/>
      <c r="WM7" s="69"/>
      <c r="WN7" s="69"/>
      <c r="WO7" s="69"/>
      <c r="WP7" s="69"/>
      <c r="WQ7" s="69"/>
      <c r="WR7" s="69"/>
      <c r="WS7" s="69"/>
      <c r="WT7" s="69"/>
      <c r="WU7" s="69"/>
      <c r="WV7" s="69"/>
      <c r="WW7" s="69"/>
      <c r="WX7" s="69"/>
      <c r="WY7" s="69"/>
      <c r="WZ7" s="69"/>
      <c r="XA7" s="69"/>
      <c r="XB7" s="69"/>
      <c r="XC7" s="69"/>
      <c r="XD7" s="69"/>
      <c r="XE7" s="69"/>
      <c r="XF7" s="69"/>
      <c r="XG7" s="69"/>
      <c r="XH7" s="69"/>
      <c r="XI7" s="69"/>
      <c r="XJ7" s="69"/>
      <c r="XK7" s="69"/>
      <c r="XL7" s="69"/>
      <c r="XM7" s="69"/>
      <c r="XN7" s="69"/>
      <c r="XO7" s="69"/>
      <c r="XP7" s="69"/>
      <c r="XQ7" s="69"/>
      <c r="XR7" s="69"/>
      <c r="XS7" s="69"/>
      <c r="XT7" s="69"/>
      <c r="XU7" s="69"/>
      <c r="XV7" s="69"/>
      <c r="XW7" s="69"/>
      <c r="XX7" s="69"/>
      <c r="XY7" s="69"/>
      <c r="XZ7" s="69"/>
      <c r="YA7" s="69"/>
      <c r="YB7" s="69"/>
      <c r="YC7" s="69"/>
      <c r="YD7" s="69"/>
      <c r="YE7" s="69"/>
      <c r="YF7" s="69"/>
      <c r="YG7" s="69"/>
      <c r="YH7" s="69"/>
      <c r="YI7" s="69"/>
      <c r="YJ7" s="69"/>
      <c r="YK7" s="69"/>
      <c r="YL7" s="69"/>
      <c r="YM7" s="69"/>
      <c r="YN7" s="69"/>
      <c r="YO7" s="69"/>
      <c r="YP7" s="69"/>
      <c r="YQ7" s="69"/>
      <c r="YR7" s="69"/>
      <c r="YS7" s="69"/>
      <c r="YT7" s="69"/>
      <c r="YU7" s="69"/>
      <c r="YV7" s="69"/>
      <c r="YW7" s="69"/>
      <c r="YX7" s="69"/>
      <c r="YY7" s="69"/>
      <c r="YZ7" s="69"/>
      <c r="ZA7" s="69"/>
      <c r="ZB7" s="69"/>
      <c r="ZC7" s="69"/>
      <c r="ZD7" s="69"/>
      <c r="ZE7" s="69"/>
      <c r="ZF7" s="69"/>
      <c r="ZG7" s="69"/>
      <c r="ZH7" s="69"/>
      <c r="ZI7" s="69"/>
      <c r="ZJ7" s="69"/>
      <c r="ZK7" s="69"/>
      <c r="ZL7" s="69"/>
      <c r="ZM7" s="69"/>
      <c r="ZN7" s="69"/>
      <c r="ZO7" s="69"/>
      <c r="ZP7" s="69"/>
      <c r="ZQ7" s="69"/>
      <c r="ZR7" s="69"/>
      <c r="ZS7" s="69"/>
      <c r="ZT7" s="69"/>
      <c r="ZU7" s="69"/>
      <c r="ZV7" s="69"/>
      <c r="ZW7" s="69"/>
      <c r="ZX7" s="69"/>
      <c r="ZY7" s="69"/>
      <c r="ZZ7" s="69"/>
      <c r="AAA7" s="69"/>
      <c r="AAB7" s="69"/>
      <c r="AAC7" s="69"/>
      <c r="AAD7" s="69"/>
      <c r="AAE7" s="69"/>
      <c r="AAF7" s="69"/>
      <c r="AAG7" s="69"/>
      <c r="AAH7" s="69"/>
      <c r="AAI7" s="69"/>
      <c r="AAJ7" s="69"/>
      <c r="AAK7" s="69"/>
      <c r="AAL7" s="69"/>
      <c r="AAM7" s="69"/>
      <c r="AAN7" s="69"/>
      <c r="AAO7" s="69"/>
      <c r="AAP7" s="69"/>
      <c r="AAQ7" s="69"/>
      <c r="AAR7" s="69"/>
      <c r="AAS7" s="69"/>
      <c r="AAT7" s="69"/>
      <c r="AAU7" s="69"/>
      <c r="AAV7" s="69"/>
      <c r="AAW7" s="69"/>
      <c r="AAX7" s="69"/>
      <c r="AAY7" s="69"/>
      <c r="AAZ7" s="69"/>
      <c r="ABA7" s="69"/>
      <c r="ABB7" s="69"/>
      <c r="ABC7" s="69"/>
      <c r="ABD7" s="69"/>
      <c r="ABE7" s="69"/>
      <c r="ABF7" s="69"/>
      <c r="ABG7" s="69"/>
      <c r="ABH7" s="69"/>
      <c r="ABI7" s="69"/>
      <c r="ABJ7" s="69"/>
      <c r="ABK7" s="69"/>
      <c r="ABL7" s="69"/>
      <c r="ABM7" s="69"/>
      <c r="ABN7" s="69"/>
      <c r="ABO7" s="69"/>
      <c r="ABP7" s="69"/>
      <c r="ABQ7" s="69"/>
      <c r="ABR7" s="69"/>
      <c r="ABS7" s="69"/>
      <c r="ABT7" s="69"/>
      <c r="ABU7" s="69"/>
      <c r="ABV7" s="69"/>
      <c r="ABW7" s="69"/>
      <c r="ABX7" s="69"/>
      <c r="ABY7" s="69"/>
      <c r="ABZ7" s="69"/>
      <c r="ACA7" s="69"/>
      <c r="ACB7" s="69"/>
      <c r="ACC7" s="69"/>
      <c r="ACD7" s="69"/>
      <c r="ACE7" s="69"/>
      <c r="ACF7" s="69"/>
      <c r="ACG7" s="69"/>
      <c r="ACH7" s="69"/>
      <c r="ACI7" s="69"/>
      <c r="ACJ7" s="69"/>
      <c r="ACK7" s="69"/>
      <c r="ACL7" s="69"/>
      <c r="ACM7" s="69"/>
      <c r="ACN7" s="69"/>
      <c r="ACO7" s="69"/>
      <c r="ACP7" s="69"/>
      <c r="ACQ7" s="69"/>
      <c r="ACR7" s="69"/>
      <c r="ACS7" s="69"/>
      <c r="ACT7" s="69"/>
      <c r="ACU7" s="69"/>
      <c r="ACV7" s="69"/>
      <c r="ACW7" s="69"/>
      <c r="ACX7" s="69"/>
      <c r="ACY7" s="69"/>
      <c r="ACZ7" s="69"/>
      <c r="ADA7" s="69"/>
      <c r="ADB7" s="69"/>
      <c r="ADC7" s="69"/>
      <c r="ADD7" s="69"/>
      <c r="ADE7" s="69"/>
      <c r="ADF7" s="69"/>
      <c r="ADG7" s="69"/>
      <c r="ADH7" s="69"/>
      <c r="ADI7" s="69"/>
      <c r="ADJ7" s="69"/>
      <c r="ADK7" s="69"/>
      <c r="ADL7" s="69"/>
      <c r="ADM7" s="69"/>
      <c r="ADN7" s="69"/>
      <c r="ADO7" s="69"/>
      <c r="ADP7" s="69"/>
      <c r="ADQ7" s="69"/>
      <c r="ADR7" s="69"/>
      <c r="ADS7" s="69"/>
      <c r="ADT7" s="69"/>
      <c r="ADU7" s="69"/>
      <c r="ADV7" s="69"/>
      <c r="ADW7" s="69"/>
      <c r="ADX7" s="69"/>
      <c r="ADY7" s="69"/>
      <c r="ADZ7" s="69"/>
      <c r="AEA7" s="69"/>
      <c r="AEB7" s="69"/>
      <c r="AEC7" s="69"/>
      <c r="AED7" s="69"/>
      <c r="AEE7" s="69"/>
      <c r="AEF7" s="69"/>
      <c r="AEG7" s="69"/>
      <c r="AEH7" s="69"/>
      <c r="AEI7" s="69"/>
      <c r="AEJ7" s="69"/>
      <c r="AEK7" s="69"/>
      <c r="AEL7" s="69"/>
      <c r="AEM7" s="69"/>
      <c r="AEN7" s="69"/>
      <c r="AEO7" s="69"/>
      <c r="AEP7" s="69"/>
      <c r="AEQ7" s="69"/>
      <c r="AER7" s="69"/>
      <c r="AES7" s="69"/>
      <c r="AET7" s="69"/>
      <c r="AEU7" s="69"/>
      <c r="AEV7" s="69"/>
      <c r="AEW7" s="69"/>
      <c r="AEX7" s="69"/>
      <c r="AEY7" s="69"/>
      <c r="AEZ7" s="69"/>
      <c r="AFA7" s="69"/>
      <c r="AFB7" s="69"/>
      <c r="AFC7" s="69"/>
      <c r="AFD7" s="69"/>
      <c r="AFE7" s="69"/>
      <c r="AFF7" s="69"/>
      <c r="AFG7" s="69"/>
      <c r="AFH7" s="69"/>
      <c r="AFI7" s="69"/>
      <c r="AFJ7" s="69"/>
      <c r="AFK7" s="69"/>
      <c r="AFL7" s="69"/>
      <c r="AFM7" s="69"/>
      <c r="AFN7" s="69"/>
      <c r="AFO7" s="69"/>
      <c r="AFP7" s="69"/>
      <c r="AFQ7" s="69"/>
      <c r="AFR7" s="69"/>
      <c r="AFS7" s="69"/>
      <c r="AFT7" s="69"/>
      <c r="AFU7" s="69"/>
      <c r="AFV7" s="69"/>
      <c r="AFW7" s="69"/>
      <c r="AFX7" s="69"/>
      <c r="AFY7" s="69"/>
      <c r="AFZ7" s="69"/>
      <c r="AGA7" s="69"/>
      <c r="AGB7" s="69"/>
      <c r="AGC7" s="69"/>
      <c r="AGD7" s="69"/>
      <c r="AGE7" s="69"/>
      <c r="AGF7" s="69"/>
      <c r="AGG7" s="69"/>
      <c r="AGH7" s="69"/>
      <c r="AGI7" s="69"/>
      <c r="AGJ7" s="69"/>
      <c r="AGK7" s="69"/>
      <c r="AGL7" s="69"/>
      <c r="AGM7" s="69"/>
      <c r="AGN7" s="69"/>
      <c r="AGO7" s="69"/>
      <c r="AGP7" s="69"/>
      <c r="AGQ7" s="69"/>
      <c r="AGR7" s="69"/>
      <c r="AGS7" s="69"/>
      <c r="AGT7" s="69"/>
      <c r="AGU7" s="69"/>
      <c r="AGV7" s="69"/>
      <c r="AGW7" s="69"/>
      <c r="AGX7" s="69"/>
      <c r="AGY7" s="69"/>
      <c r="AGZ7" s="69"/>
      <c r="AHA7" s="69"/>
      <c r="AHB7" s="69"/>
      <c r="AHC7" s="69"/>
      <c r="AHD7" s="69"/>
      <c r="AHE7" s="69"/>
      <c r="AHF7" s="69"/>
      <c r="AHG7" s="69"/>
      <c r="AHH7" s="69"/>
      <c r="AHI7" s="69"/>
      <c r="AHJ7" s="69"/>
      <c r="AHK7" s="69"/>
      <c r="AHL7" s="69"/>
      <c r="AHM7" s="69"/>
      <c r="AHN7" s="69"/>
      <c r="AHO7" s="69"/>
      <c r="AHP7" s="69"/>
      <c r="AHQ7" s="69"/>
      <c r="AHR7" s="69"/>
      <c r="AHS7" s="69"/>
      <c r="AHT7" s="69"/>
      <c r="AHU7" s="69"/>
      <c r="AHV7" s="69"/>
      <c r="AHW7" s="69"/>
      <c r="AHX7" s="69"/>
      <c r="AHY7" s="69"/>
      <c r="AHZ7" s="69"/>
      <c r="AIA7" s="69"/>
      <c r="AIB7" s="69"/>
      <c r="AIC7" s="69"/>
      <c r="AID7" s="69"/>
      <c r="AIE7" s="69"/>
      <c r="AIF7" s="69"/>
      <c r="AIG7" s="69"/>
      <c r="AIH7" s="69"/>
      <c r="AII7" s="69"/>
      <c r="AIJ7" s="69"/>
      <c r="AIK7" s="69"/>
      <c r="AIL7" s="69"/>
      <c r="AIM7" s="69"/>
      <c r="AIN7" s="69"/>
      <c r="AIO7" s="69"/>
      <c r="AIP7" s="69"/>
      <c r="AIQ7" s="69"/>
      <c r="AIR7" s="69"/>
      <c r="AIS7" s="69"/>
      <c r="AIT7" s="69"/>
      <c r="AIU7" s="69"/>
      <c r="AIV7" s="69"/>
      <c r="AIW7" s="69"/>
      <c r="AIX7" s="69"/>
      <c r="AIY7" s="69"/>
      <c r="AIZ7" s="69"/>
      <c r="AJA7" s="69"/>
      <c r="AJB7" s="69"/>
      <c r="AJC7" s="69"/>
      <c r="AJD7" s="69"/>
      <c r="AJE7" s="69"/>
      <c r="AJF7" s="69"/>
      <c r="AJG7" s="69"/>
      <c r="AJH7" s="69"/>
      <c r="AJI7" s="69"/>
      <c r="AJJ7" s="69"/>
      <c r="AJK7" s="69"/>
      <c r="AJL7" s="69"/>
      <c r="AJM7" s="69"/>
      <c r="AJN7" s="69"/>
      <c r="AJO7" s="69"/>
      <c r="AJP7" s="69"/>
      <c r="AJQ7" s="69"/>
      <c r="AJR7" s="69"/>
      <c r="AJS7" s="69"/>
      <c r="AJT7" s="69"/>
      <c r="AJU7" s="69"/>
      <c r="AJV7" s="69"/>
      <c r="AJW7" s="69"/>
      <c r="AJX7" s="69"/>
      <c r="AJY7" s="69"/>
      <c r="AJZ7" s="69"/>
      <c r="AKA7" s="69"/>
      <c r="AKB7" s="69"/>
      <c r="AKC7" s="69"/>
      <c r="AKD7" s="69"/>
      <c r="AKE7" s="69"/>
      <c r="AKF7" s="69"/>
      <c r="AKG7" s="69"/>
      <c r="AKH7" s="69"/>
      <c r="AKI7" s="69"/>
      <c r="AKJ7" s="69"/>
      <c r="AKK7" s="69"/>
      <c r="AKL7" s="69"/>
      <c r="AKM7" s="69"/>
      <c r="AKN7" s="69"/>
      <c r="AKO7" s="69"/>
      <c r="AKP7" s="69"/>
      <c r="AKQ7" s="69"/>
      <c r="AKR7" s="69"/>
      <c r="AKS7" s="69"/>
      <c r="AKT7" s="69"/>
      <c r="AKU7" s="69"/>
      <c r="AKV7" s="69"/>
      <c r="AKW7" s="69"/>
      <c r="AKX7" s="69"/>
      <c r="AKY7" s="69"/>
      <c r="AKZ7" s="69"/>
      <c r="ALA7" s="69"/>
      <c r="ALB7" s="69"/>
      <c r="ALC7" s="69"/>
      <c r="ALD7" s="69"/>
      <c r="ALE7" s="69"/>
      <c r="ALF7" s="69"/>
      <c r="ALG7" s="69"/>
      <c r="ALH7" s="69"/>
      <c r="ALI7" s="69"/>
      <c r="ALJ7" s="69"/>
      <c r="ALK7" s="69"/>
      <c r="ALL7" s="69"/>
      <c r="ALM7" s="69"/>
      <c r="ALN7" s="69"/>
      <c r="ALO7" s="69"/>
      <c r="ALP7" s="69"/>
      <c r="ALQ7" s="69"/>
      <c r="ALR7" s="69"/>
      <c r="ALS7" s="69"/>
      <c r="ALT7" s="69"/>
      <c r="ALU7" s="69"/>
      <c r="ALV7" s="69"/>
      <c r="ALW7" s="69"/>
      <c r="ALX7" s="69"/>
      <c r="ALY7" s="69"/>
      <c r="ALZ7" s="69"/>
      <c r="AMA7" s="69"/>
      <c r="AMB7" s="69"/>
      <c r="AMC7" s="69"/>
      <c r="AMD7" s="69"/>
      <c r="AME7" s="69"/>
      <c r="AMF7" s="69"/>
      <c r="AMG7" s="69"/>
      <c r="AMH7" s="69"/>
      <c r="AMI7" s="69"/>
      <c r="AMJ7" s="69"/>
      <c r="AMK7" s="69"/>
      <c r="AML7" s="69"/>
      <c r="AMM7" s="69"/>
      <c r="AMN7" s="69"/>
      <c r="AMO7" s="69"/>
      <c r="AMP7" s="69"/>
      <c r="AMQ7" s="69"/>
      <c r="AMR7" s="69"/>
      <c r="AMS7" s="69"/>
      <c r="AMT7" s="69"/>
      <c r="AMU7" s="69"/>
      <c r="AMV7" s="69"/>
      <c r="AMW7" s="69"/>
      <c r="AMX7" s="69"/>
      <c r="AMY7" s="69"/>
      <c r="AMZ7" s="69"/>
      <c r="ANA7" s="69"/>
      <c r="ANB7" s="69"/>
      <c r="ANC7" s="69"/>
      <c r="AND7" s="69"/>
      <c r="ANE7" s="69"/>
      <c r="ANF7" s="69"/>
      <c r="ANG7" s="69"/>
      <c r="ANH7" s="69"/>
      <c r="ANI7" s="69"/>
      <c r="ANJ7" s="69"/>
      <c r="ANK7" s="69"/>
      <c r="ANL7" s="69"/>
      <c r="ANM7" s="69"/>
      <c r="ANN7" s="69"/>
      <c r="ANO7" s="69"/>
      <c r="ANP7" s="69"/>
      <c r="ANQ7" s="69"/>
      <c r="ANR7" s="69"/>
      <c r="ANS7" s="69"/>
      <c r="ANT7" s="69"/>
      <c r="ANU7" s="69"/>
      <c r="ANV7" s="69"/>
      <c r="ANW7" s="69"/>
      <c r="ANX7" s="69"/>
      <c r="ANY7" s="69"/>
      <c r="ANZ7" s="69"/>
      <c r="AOA7" s="69"/>
      <c r="AOB7" s="69"/>
      <c r="AOC7" s="69"/>
      <c r="AOD7" s="69"/>
      <c r="AOE7" s="69"/>
      <c r="AOF7" s="69"/>
      <c r="AOG7" s="69"/>
      <c r="AOH7" s="69"/>
      <c r="AOI7" s="69"/>
      <c r="AOJ7" s="69"/>
      <c r="AOK7" s="69"/>
      <c r="AOL7" s="69"/>
      <c r="AOM7" s="69"/>
      <c r="AON7" s="69"/>
      <c r="AOO7" s="69"/>
      <c r="AOP7" s="69"/>
      <c r="AOQ7" s="69"/>
      <c r="AOR7" s="69"/>
      <c r="AOS7" s="69"/>
      <c r="AOT7" s="69"/>
      <c r="AOU7" s="69"/>
      <c r="AOV7" s="69"/>
      <c r="AOW7" s="69"/>
      <c r="AOX7" s="69"/>
      <c r="AOY7" s="69"/>
      <c r="AOZ7" s="69"/>
      <c r="APA7" s="69"/>
      <c r="APB7" s="69"/>
      <c r="APC7" s="69"/>
      <c r="APD7" s="69"/>
      <c r="APE7" s="69"/>
      <c r="APF7" s="69"/>
      <c r="APG7" s="248"/>
    </row>
    <row r="8" spans="1:1099" s="70" customFormat="1" ht="14.1" customHeight="1">
      <c r="A8" s="64"/>
      <c r="B8" s="822"/>
      <c r="C8" s="816"/>
      <c r="D8" s="1082"/>
      <c r="E8" s="1082"/>
      <c r="F8" s="1082"/>
      <c r="G8" s="1082"/>
      <c r="H8" s="1082"/>
      <c r="I8" s="1082"/>
      <c r="J8" s="1082"/>
      <c r="K8" s="1082"/>
      <c r="L8" s="1082"/>
      <c r="M8" s="1082"/>
      <c r="N8" s="1082"/>
      <c r="O8" s="1082"/>
      <c r="P8" s="1082"/>
      <c r="Q8" s="1082"/>
      <c r="R8" s="1082"/>
      <c r="S8" s="1082"/>
      <c r="T8" s="1082"/>
      <c r="U8" s="1082"/>
      <c r="V8" s="1082"/>
      <c r="W8" s="1082"/>
      <c r="X8" s="1082"/>
      <c r="Y8" s="71"/>
      <c r="Z8" s="1076"/>
      <c r="AA8" s="1077"/>
      <c r="AB8" s="1077"/>
      <c r="AC8" s="1077"/>
      <c r="AD8" s="1077"/>
      <c r="AE8" s="1077"/>
      <c r="AF8" s="1077"/>
      <c r="AG8" s="1077"/>
      <c r="AH8" s="1077"/>
      <c r="AI8" s="1077"/>
      <c r="AJ8" s="1077"/>
      <c r="AK8" s="1077"/>
      <c r="AL8" s="1077"/>
      <c r="AM8" s="1077"/>
      <c r="AN8" s="1077"/>
      <c r="AO8" s="1077"/>
      <c r="AP8" s="1077"/>
      <c r="AQ8" s="1077"/>
      <c r="AR8" s="1077"/>
      <c r="AS8" s="107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c r="QC8" s="69"/>
      <c r="QD8" s="69"/>
      <c r="QE8" s="69"/>
      <c r="QF8" s="69"/>
      <c r="QG8" s="69"/>
      <c r="QH8" s="69"/>
      <c r="QI8" s="69"/>
      <c r="QJ8" s="69"/>
      <c r="QK8" s="69"/>
      <c r="QL8" s="69"/>
      <c r="QM8" s="69"/>
      <c r="QN8" s="69"/>
      <c r="QO8" s="69"/>
      <c r="QP8" s="69"/>
      <c r="QQ8" s="69"/>
      <c r="QR8" s="69"/>
      <c r="QS8" s="69"/>
      <c r="QT8" s="69"/>
      <c r="QU8" s="69"/>
      <c r="QV8" s="69"/>
      <c r="QW8" s="69"/>
      <c r="QX8" s="69"/>
      <c r="QY8" s="69"/>
      <c r="QZ8" s="69"/>
      <c r="RA8" s="69"/>
      <c r="RB8" s="69"/>
      <c r="RC8" s="69"/>
      <c r="RD8" s="69"/>
      <c r="RE8" s="69"/>
      <c r="RF8" s="69"/>
      <c r="RG8" s="69"/>
      <c r="RH8" s="69"/>
      <c r="RI8" s="69"/>
      <c r="RJ8" s="69"/>
      <c r="RK8" s="69"/>
      <c r="RL8" s="69"/>
      <c r="RM8" s="69"/>
      <c r="RN8" s="69"/>
      <c r="RO8" s="69"/>
      <c r="RP8" s="69"/>
      <c r="RQ8" s="69"/>
      <c r="RR8" s="69"/>
      <c r="RS8" s="69"/>
      <c r="RT8" s="69"/>
      <c r="RU8" s="69"/>
      <c r="RV8" s="69"/>
      <c r="RW8" s="69"/>
      <c r="RX8" s="69"/>
      <c r="RY8" s="69"/>
      <c r="RZ8" s="69"/>
      <c r="SA8" s="69"/>
      <c r="SB8" s="69"/>
      <c r="SC8" s="69"/>
      <c r="SD8" s="69"/>
      <c r="SE8" s="69"/>
      <c r="SF8" s="69"/>
      <c r="SG8" s="69"/>
      <c r="SH8" s="69"/>
      <c r="SI8" s="69"/>
      <c r="SJ8" s="69"/>
      <c r="SK8" s="69"/>
      <c r="SL8" s="69"/>
      <c r="SM8" s="69"/>
      <c r="SN8" s="69"/>
      <c r="SO8" s="69"/>
      <c r="SP8" s="69"/>
      <c r="SQ8" s="69"/>
      <c r="SR8" s="69"/>
      <c r="SS8" s="69"/>
      <c r="ST8" s="69"/>
      <c r="SU8" s="69"/>
      <c r="SV8" s="69"/>
      <c r="SW8" s="69"/>
      <c r="SX8" s="69"/>
      <c r="SY8" s="69"/>
      <c r="SZ8" s="69"/>
      <c r="TA8" s="69"/>
      <c r="TB8" s="69"/>
      <c r="TC8" s="69"/>
      <c r="TD8" s="69"/>
      <c r="TE8" s="69"/>
      <c r="TF8" s="69"/>
      <c r="TG8" s="69"/>
      <c r="TH8" s="69"/>
      <c r="TI8" s="69"/>
      <c r="TJ8" s="69"/>
      <c r="TK8" s="69"/>
      <c r="TL8" s="69"/>
      <c r="TM8" s="69"/>
      <c r="TN8" s="69"/>
      <c r="TO8" s="69"/>
      <c r="TP8" s="69"/>
      <c r="TQ8" s="69"/>
      <c r="TR8" s="69"/>
      <c r="TS8" s="69"/>
      <c r="TT8" s="69"/>
      <c r="TU8" s="69"/>
      <c r="TV8" s="69"/>
      <c r="TW8" s="69"/>
      <c r="TX8" s="69"/>
      <c r="TY8" s="69"/>
      <c r="TZ8" s="69"/>
      <c r="UA8" s="69"/>
      <c r="UB8" s="69"/>
      <c r="UC8" s="69"/>
      <c r="UD8" s="69"/>
      <c r="UE8" s="69"/>
      <c r="UF8" s="69"/>
      <c r="UG8" s="69"/>
      <c r="UH8" s="69"/>
      <c r="UI8" s="69"/>
      <c r="UJ8" s="69"/>
      <c r="UK8" s="69"/>
      <c r="UL8" s="69"/>
      <c r="UM8" s="69"/>
      <c r="UN8" s="69"/>
      <c r="UO8" s="69"/>
      <c r="UP8" s="69"/>
      <c r="UQ8" s="69"/>
      <c r="UR8" s="69"/>
      <c r="US8" s="69"/>
      <c r="UT8" s="69"/>
      <c r="UU8" s="69"/>
      <c r="UV8" s="69"/>
      <c r="UW8" s="69"/>
      <c r="UX8" s="69"/>
      <c r="UY8" s="69"/>
      <c r="UZ8" s="69"/>
      <c r="VA8" s="69"/>
      <c r="VB8" s="69"/>
      <c r="VC8" s="69"/>
      <c r="VD8" s="69"/>
      <c r="VE8" s="69"/>
      <c r="VF8" s="69"/>
      <c r="VG8" s="69"/>
      <c r="VH8" s="69"/>
      <c r="VI8" s="69"/>
      <c r="VJ8" s="69"/>
      <c r="VK8" s="69"/>
      <c r="VL8" s="69"/>
      <c r="VM8" s="69"/>
      <c r="VN8" s="69"/>
      <c r="VO8" s="69"/>
      <c r="VP8" s="69"/>
      <c r="VQ8" s="69"/>
      <c r="VR8" s="69"/>
      <c r="VS8" s="69"/>
      <c r="VT8" s="69"/>
      <c r="VU8" s="69"/>
      <c r="VV8" s="69"/>
      <c r="VW8" s="69"/>
      <c r="VX8" s="69"/>
      <c r="VY8" s="69"/>
      <c r="VZ8" s="69"/>
      <c r="WA8" s="69"/>
      <c r="WB8" s="69"/>
      <c r="WC8" s="69"/>
      <c r="WD8" s="69"/>
      <c r="WE8" s="69"/>
      <c r="WF8" s="69"/>
      <c r="WG8" s="69"/>
      <c r="WH8" s="69"/>
      <c r="WI8" s="69"/>
      <c r="WJ8" s="69"/>
      <c r="WK8" s="69"/>
      <c r="WL8" s="69"/>
      <c r="WM8" s="69"/>
      <c r="WN8" s="69"/>
      <c r="WO8" s="69"/>
      <c r="WP8" s="69"/>
      <c r="WQ8" s="69"/>
      <c r="WR8" s="69"/>
      <c r="WS8" s="69"/>
      <c r="WT8" s="69"/>
      <c r="WU8" s="69"/>
      <c r="WV8" s="69"/>
      <c r="WW8" s="69"/>
      <c r="WX8" s="69"/>
      <c r="WY8" s="69"/>
      <c r="WZ8" s="69"/>
      <c r="XA8" s="69"/>
      <c r="XB8" s="69"/>
      <c r="XC8" s="69"/>
      <c r="XD8" s="69"/>
      <c r="XE8" s="69"/>
      <c r="XF8" s="69"/>
      <c r="XG8" s="69"/>
      <c r="XH8" s="69"/>
      <c r="XI8" s="69"/>
      <c r="XJ8" s="69"/>
      <c r="XK8" s="69"/>
      <c r="XL8" s="69"/>
      <c r="XM8" s="69"/>
      <c r="XN8" s="69"/>
      <c r="XO8" s="69"/>
      <c r="XP8" s="69"/>
      <c r="XQ8" s="69"/>
      <c r="XR8" s="69"/>
      <c r="XS8" s="69"/>
      <c r="XT8" s="69"/>
      <c r="XU8" s="69"/>
      <c r="XV8" s="69"/>
      <c r="XW8" s="69"/>
      <c r="XX8" s="69"/>
      <c r="XY8" s="69"/>
      <c r="XZ8" s="69"/>
      <c r="YA8" s="69"/>
      <c r="YB8" s="69"/>
      <c r="YC8" s="69"/>
      <c r="YD8" s="69"/>
      <c r="YE8" s="69"/>
      <c r="YF8" s="69"/>
      <c r="YG8" s="69"/>
      <c r="YH8" s="69"/>
      <c r="YI8" s="69"/>
      <c r="YJ8" s="69"/>
      <c r="YK8" s="69"/>
      <c r="YL8" s="69"/>
      <c r="YM8" s="69"/>
      <c r="YN8" s="69"/>
      <c r="YO8" s="69"/>
      <c r="YP8" s="69"/>
      <c r="YQ8" s="69"/>
      <c r="YR8" s="69"/>
      <c r="YS8" s="69"/>
      <c r="YT8" s="69"/>
      <c r="YU8" s="69"/>
      <c r="YV8" s="69"/>
      <c r="YW8" s="69"/>
      <c r="YX8" s="69"/>
      <c r="YY8" s="69"/>
      <c r="YZ8" s="69"/>
      <c r="ZA8" s="69"/>
      <c r="ZB8" s="69"/>
      <c r="ZC8" s="69"/>
      <c r="ZD8" s="69"/>
      <c r="ZE8" s="69"/>
      <c r="ZF8" s="69"/>
      <c r="ZG8" s="69"/>
      <c r="ZH8" s="69"/>
      <c r="ZI8" s="69"/>
      <c r="ZJ8" s="69"/>
      <c r="ZK8" s="69"/>
      <c r="ZL8" s="69"/>
      <c r="ZM8" s="69"/>
      <c r="ZN8" s="69"/>
      <c r="ZO8" s="69"/>
      <c r="ZP8" s="69"/>
      <c r="ZQ8" s="69"/>
      <c r="ZR8" s="69"/>
      <c r="ZS8" s="69"/>
      <c r="ZT8" s="69"/>
      <c r="ZU8" s="69"/>
      <c r="ZV8" s="69"/>
      <c r="ZW8" s="69"/>
      <c r="ZX8" s="69"/>
      <c r="ZY8" s="69"/>
      <c r="ZZ8" s="69"/>
      <c r="AAA8" s="69"/>
      <c r="AAB8" s="69"/>
      <c r="AAC8" s="69"/>
      <c r="AAD8" s="69"/>
      <c r="AAE8" s="69"/>
      <c r="AAF8" s="69"/>
      <c r="AAG8" s="69"/>
      <c r="AAH8" s="69"/>
      <c r="AAI8" s="69"/>
      <c r="AAJ8" s="69"/>
      <c r="AAK8" s="69"/>
      <c r="AAL8" s="69"/>
      <c r="AAM8" s="69"/>
      <c r="AAN8" s="69"/>
      <c r="AAO8" s="69"/>
      <c r="AAP8" s="69"/>
      <c r="AAQ8" s="69"/>
      <c r="AAR8" s="69"/>
      <c r="AAS8" s="69"/>
      <c r="AAT8" s="69"/>
      <c r="AAU8" s="69"/>
      <c r="AAV8" s="69"/>
      <c r="AAW8" s="69"/>
      <c r="AAX8" s="69"/>
      <c r="AAY8" s="69"/>
      <c r="AAZ8" s="69"/>
      <c r="ABA8" s="69"/>
      <c r="ABB8" s="69"/>
      <c r="ABC8" s="69"/>
      <c r="ABD8" s="69"/>
      <c r="ABE8" s="69"/>
      <c r="ABF8" s="69"/>
      <c r="ABG8" s="69"/>
      <c r="ABH8" s="69"/>
      <c r="ABI8" s="69"/>
      <c r="ABJ8" s="69"/>
      <c r="ABK8" s="69"/>
      <c r="ABL8" s="69"/>
      <c r="ABM8" s="69"/>
      <c r="ABN8" s="69"/>
      <c r="ABO8" s="69"/>
      <c r="ABP8" s="69"/>
      <c r="ABQ8" s="69"/>
      <c r="ABR8" s="69"/>
      <c r="ABS8" s="69"/>
      <c r="ABT8" s="69"/>
      <c r="ABU8" s="69"/>
      <c r="ABV8" s="69"/>
      <c r="ABW8" s="69"/>
      <c r="ABX8" s="69"/>
      <c r="ABY8" s="69"/>
      <c r="ABZ8" s="69"/>
      <c r="ACA8" s="69"/>
      <c r="ACB8" s="69"/>
      <c r="ACC8" s="69"/>
      <c r="ACD8" s="69"/>
      <c r="ACE8" s="69"/>
      <c r="ACF8" s="69"/>
      <c r="ACG8" s="69"/>
      <c r="ACH8" s="69"/>
      <c r="ACI8" s="69"/>
      <c r="ACJ8" s="69"/>
      <c r="ACK8" s="69"/>
      <c r="ACL8" s="69"/>
      <c r="ACM8" s="69"/>
      <c r="ACN8" s="69"/>
      <c r="ACO8" s="69"/>
      <c r="ACP8" s="69"/>
      <c r="ACQ8" s="69"/>
      <c r="ACR8" s="69"/>
      <c r="ACS8" s="69"/>
      <c r="ACT8" s="69"/>
      <c r="ACU8" s="69"/>
      <c r="ACV8" s="69"/>
      <c r="ACW8" s="69"/>
      <c r="ACX8" s="69"/>
      <c r="ACY8" s="69"/>
      <c r="ACZ8" s="69"/>
      <c r="ADA8" s="69"/>
      <c r="ADB8" s="69"/>
      <c r="ADC8" s="69"/>
      <c r="ADD8" s="69"/>
      <c r="ADE8" s="69"/>
      <c r="ADF8" s="69"/>
      <c r="ADG8" s="69"/>
      <c r="ADH8" s="69"/>
      <c r="ADI8" s="69"/>
      <c r="ADJ8" s="69"/>
      <c r="ADK8" s="69"/>
      <c r="ADL8" s="69"/>
      <c r="ADM8" s="69"/>
      <c r="ADN8" s="69"/>
      <c r="ADO8" s="69"/>
      <c r="ADP8" s="69"/>
      <c r="ADQ8" s="69"/>
      <c r="ADR8" s="69"/>
      <c r="ADS8" s="69"/>
      <c r="ADT8" s="69"/>
      <c r="ADU8" s="69"/>
      <c r="ADV8" s="69"/>
      <c r="ADW8" s="69"/>
      <c r="ADX8" s="69"/>
      <c r="ADY8" s="69"/>
      <c r="ADZ8" s="69"/>
      <c r="AEA8" s="69"/>
      <c r="AEB8" s="69"/>
      <c r="AEC8" s="69"/>
      <c r="AED8" s="69"/>
      <c r="AEE8" s="69"/>
      <c r="AEF8" s="69"/>
      <c r="AEG8" s="69"/>
      <c r="AEH8" s="69"/>
      <c r="AEI8" s="69"/>
      <c r="AEJ8" s="69"/>
      <c r="AEK8" s="69"/>
      <c r="AEL8" s="69"/>
      <c r="AEM8" s="69"/>
      <c r="AEN8" s="69"/>
      <c r="AEO8" s="69"/>
      <c r="AEP8" s="69"/>
      <c r="AEQ8" s="69"/>
      <c r="AER8" s="69"/>
      <c r="AES8" s="69"/>
      <c r="AET8" s="69"/>
      <c r="AEU8" s="69"/>
      <c r="AEV8" s="69"/>
      <c r="AEW8" s="69"/>
      <c r="AEX8" s="69"/>
      <c r="AEY8" s="69"/>
      <c r="AEZ8" s="69"/>
      <c r="AFA8" s="69"/>
      <c r="AFB8" s="69"/>
      <c r="AFC8" s="69"/>
      <c r="AFD8" s="69"/>
      <c r="AFE8" s="69"/>
      <c r="AFF8" s="69"/>
      <c r="AFG8" s="69"/>
      <c r="AFH8" s="69"/>
      <c r="AFI8" s="69"/>
      <c r="AFJ8" s="69"/>
      <c r="AFK8" s="69"/>
      <c r="AFL8" s="69"/>
      <c r="AFM8" s="69"/>
      <c r="AFN8" s="69"/>
      <c r="AFO8" s="69"/>
      <c r="AFP8" s="69"/>
      <c r="AFQ8" s="69"/>
      <c r="AFR8" s="69"/>
      <c r="AFS8" s="69"/>
      <c r="AFT8" s="69"/>
      <c r="AFU8" s="69"/>
      <c r="AFV8" s="69"/>
      <c r="AFW8" s="69"/>
      <c r="AFX8" s="69"/>
      <c r="AFY8" s="69"/>
      <c r="AFZ8" s="69"/>
      <c r="AGA8" s="69"/>
      <c r="AGB8" s="69"/>
      <c r="AGC8" s="69"/>
      <c r="AGD8" s="69"/>
      <c r="AGE8" s="69"/>
      <c r="AGF8" s="69"/>
      <c r="AGG8" s="69"/>
      <c r="AGH8" s="69"/>
      <c r="AGI8" s="69"/>
      <c r="AGJ8" s="69"/>
      <c r="AGK8" s="69"/>
      <c r="AGL8" s="69"/>
      <c r="AGM8" s="69"/>
      <c r="AGN8" s="69"/>
      <c r="AGO8" s="69"/>
      <c r="AGP8" s="69"/>
      <c r="AGQ8" s="69"/>
      <c r="AGR8" s="69"/>
      <c r="AGS8" s="69"/>
      <c r="AGT8" s="69"/>
      <c r="AGU8" s="69"/>
      <c r="AGV8" s="69"/>
      <c r="AGW8" s="69"/>
      <c r="AGX8" s="69"/>
      <c r="AGY8" s="69"/>
      <c r="AGZ8" s="69"/>
      <c r="AHA8" s="69"/>
      <c r="AHB8" s="69"/>
      <c r="AHC8" s="69"/>
      <c r="AHD8" s="69"/>
      <c r="AHE8" s="69"/>
      <c r="AHF8" s="69"/>
      <c r="AHG8" s="69"/>
      <c r="AHH8" s="69"/>
      <c r="AHI8" s="69"/>
      <c r="AHJ8" s="69"/>
      <c r="AHK8" s="69"/>
      <c r="AHL8" s="69"/>
      <c r="AHM8" s="69"/>
      <c r="AHN8" s="69"/>
      <c r="AHO8" s="69"/>
      <c r="AHP8" s="69"/>
      <c r="AHQ8" s="69"/>
      <c r="AHR8" s="69"/>
      <c r="AHS8" s="69"/>
      <c r="AHT8" s="69"/>
      <c r="AHU8" s="69"/>
      <c r="AHV8" s="69"/>
      <c r="AHW8" s="69"/>
      <c r="AHX8" s="69"/>
      <c r="AHY8" s="69"/>
      <c r="AHZ8" s="69"/>
      <c r="AIA8" s="69"/>
      <c r="AIB8" s="69"/>
      <c r="AIC8" s="69"/>
      <c r="AID8" s="69"/>
      <c r="AIE8" s="69"/>
      <c r="AIF8" s="69"/>
      <c r="AIG8" s="69"/>
      <c r="AIH8" s="69"/>
      <c r="AII8" s="69"/>
      <c r="AIJ8" s="69"/>
      <c r="AIK8" s="69"/>
      <c r="AIL8" s="69"/>
      <c r="AIM8" s="69"/>
      <c r="AIN8" s="69"/>
      <c r="AIO8" s="69"/>
      <c r="AIP8" s="69"/>
      <c r="AIQ8" s="69"/>
      <c r="AIR8" s="69"/>
      <c r="AIS8" s="69"/>
      <c r="AIT8" s="69"/>
      <c r="AIU8" s="69"/>
      <c r="AIV8" s="69"/>
      <c r="AIW8" s="69"/>
      <c r="AIX8" s="69"/>
      <c r="AIY8" s="69"/>
      <c r="AIZ8" s="69"/>
      <c r="AJA8" s="69"/>
      <c r="AJB8" s="69"/>
      <c r="AJC8" s="69"/>
      <c r="AJD8" s="69"/>
      <c r="AJE8" s="69"/>
      <c r="AJF8" s="69"/>
      <c r="AJG8" s="69"/>
      <c r="AJH8" s="69"/>
      <c r="AJI8" s="69"/>
      <c r="AJJ8" s="69"/>
      <c r="AJK8" s="69"/>
      <c r="AJL8" s="69"/>
      <c r="AJM8" s="69"/>
      <c r="AJN8" s="69"/>
      <c r="AJO8" s="69"/>
      <c r="AJP8" s="69"/>
      <c r="AJQ8" s="69"/>
      <c r="AJR8" s="69"/>
      <c r="AJS8" s="69"/>
      <c r="AJT8" s="69"/>
      <c r="AJU8" s="69"/>
      <c r="AJV8" s="69"/>
      <c r="AJW8" s="69"/>
      <c r="AJX8" s="69"/>
      <c r="AJY8" s="69"/>
      <c r="AJZ8" s="69"/>
      <c r="AKA8" s="69"/>
      <c r="AKB8" s="69"/>
      <c r="AKC8" s="69"/>
      <c r="AKD8" s="69"/>
      <c r="AKE8" s="69"/>
      <c r="AKF8" s="69"/>
      <c r="AKG8" s="69"/>
      <c r="AKH8" s="69"/>
      <c r="AKI8" s="69"/>
      <c r="AKJ8" s="69"/>
      <c r="AKK8" s="69"/>
      <c r="AKL8" s="69"/>
      <c r="AKM8" s="69"/>
      <c r="AKN8" s="69"/>
      <c r="AKO8" s="69"/>
      <c r="AKP8" s="69"/>
      <c r="AKQ8" s="69"/>
      <c r="AKR8" s="69"/>
      <c r="AKS8" s="69"/>
      <c r="AKT8" s="69"/>
      <c r="AKU8" s="69"/>
      <c r="AKV8" s="69"/>
      <c r="AKW8" s="69"/>
      <c r="AKX8" s="69"/>
      <c r="AKY8" s="69"/>
      <c r="AKZ8" s="69"/>
      <c r="ALA8" s="69"/>
      <c r="ALB8" s="69"/>
      <c r="ALC8" s="69"/>
      <c r="ALD8" s="69"/>
      <c r="ALE8" s="69"/>
      <c r="ALF8" s="69"/>
      <c r="ALG8" s="69"/>
      <c r="ALH8" s="69"/>
      <c r="ALI8" s="69"/>
      <c r="ALJ8" s="69"/>
      <c r="ALK8" s="69"/>
      <c r="ALL8" s="69"/>
      <c r="ALM8" s="69"/>
      <c r="ALN8" s="69"/>
      <c r="ALO8" s="69"/>
      <c r="ALP8" s="69"/>
      <c r="ALQ8" s="69"/>
      <c r="ALR8" s="69"/>
      <c r="ALS8" s="69"/>
      <c r="ALT8" s="69"/>
      <c r="ALU8" s="69"/>
      <c r="ALV8" s="69"/>
      <c r="ALW8" s="69"/>
      <c r="ALX8" s="69"/>
      <c r="ALY8" s="69"/>
      <c r="ALZ8" s="69"/>
      <c r="AMA8" s="69"/>
      <c r="AMB8" s="69"/>
      <c r="AMC8" s="69"/>
      <c r="AMD8" s="69"/>
      <c r="AME8" s="69"/>
      <c r="AMF8" s="69"/>
      <c r="AMG8" s="69"/>
      <c r="AMH8" s="69"/>
      <c r="AMI8" s="69"/>
      <c r="AMJ8" s="69"/>
      <c r="AMK8" s="69"/>
      <c r="AML8" s="69"/>
      <c r="AMM8" s="69"/>
      <c r="AMN8" s="69"/>
      <c r="AMO8" s="69"/>
      <c r="AMP8" s="69"/>
      <c r="AMQ8" s="69"/>
      <c r="AMR8" s="69"/>
      <c r="AMS8" s="69"/>
      <c r="AMT8" s="69"/>
      <c r="AMU8" s="69"/>
      <c r="AMV8" s="69"/>
      <c r="AMW8" s="69"/>
      <c r="AMX8" s="69"/>
      <c r="AMY8" s="69"/>
      <c r="AMZ8" s="69"/>
      <c r="ANA8" s="69"/>
      <c r="ANB8" s="69"/>
      <c r="ANC8" s="69"/>
      <c r="AND8" s="69"/>
      <c r="ANE8" s="69"/>
      <c r="ANF8" s="69"/>
      <c r="ANG8" s="69"/>
      <c r="ANH8" s="69"/>
      <c r="ANI8" s="69"/>
      <c r="ANJ8" s="69"/>
      <c r="ANK8" s="69"/>
      <c r="ANL8" s="69"/>
      <c r="ANM8" s="69"/>
      <c r="ANN8" s="69"/>
      <c r="ANO8" s="69"/>
      <c r="ANP8" s="69"/>
      <c r="ANQ8" s="69"/>
      <c r="ANR8" s="69"/>
      <c r="ANS8" s="69"/>
      <c r="ANT8" s="69"/>
      <c r="ANU8" s="69"/>
      <c r="ANV8" s="69"/>
      <c r="ANW8" s="69"/>
      <c r="ANX8" s="69"/>
      <c r="ANY8" s="69"/>
      <c r="ANZ8" s="69"/>
      <c r="AOA8" s="69"/>
      <c r="AOB8" s="69"/>
      <c r="AOC8" s="69"/>
      <c r="AOD8" s="69"/>
      <c r="AOE8" s="69"/>
      <c r="AOF8" s="69"/>
      <c r="AOG8" s="69"/>
      <c r="AOH8" s="69"/>
      <c r="AOI8" s="69"/>
      <c r="AOJ8" s="69"/>
      <c r="AOK8" s="69"/>
      <c r="AOL8" s="69"/>
      <c r="AOM8" s="69"/>
      <c r="AON8" s="69"/>
      <c r="AOO8" s="69"/>
      <c r="AOP8" s="69"/>
      <c r="AOQ8" s="69"/>
      <c r="AOR8" s="69"/>
      <c r="AOS8" s="69"/>
      <c r="AOT8" s="69"/>
      <c r="AOU8" s="69"/>
      <c r="AOV8" s="69"/>
      <c r="AOW8" s="69"/>
      <c r="AOX8" s="69"/>
      <c r="AOY8" s="69"/>
      <c r="AOZ8" s="69"/>
      <c r="APA8" s="69"/>
      <c r="APB8" s="69"/>
      <c r="APC8" s="69"/>
      <c r="APD8" s="69"/>
      <c r="APE8" s="69"/>
      <c r="APF8" s="69"/>
      <c r="APG8" s="248"/>
    </row>
    <row r="9" spans="1:1099" s="70" customFormat="1" ht="14.1" customHeight="1">
      <c r="A9" s="64"/>
      <c r="B9" s="822"/>
      <c r="C9" s="816"/>
      <c r="D9" s="816"/>
      <c r="E9" s="816"/>
      <c r="F9" s="816"/>
      <c r="G9" s="816"/>
      <c r="H9" s="816"/>
      <c r="I9" s="816"/>
      <c r="J9" s="816"/>
      <c r="K9" s="816"/>
      <c r="L9" s="816"/>
      <c r="M9" s="816"/>
      <c r="N9" s="816"/>
      <c r="O9" s="816"/>
      <c r="P9" s="816"/>
      <c r="Q9" s="817"/>
      <c r="R9" s="817"/>
      <c r="S9" s="817"/>
      <c r="T9" s="817"/>
      <c r="U9" s="816"/>
      <c r="V9" s="816"/>
      <c r="W9" s="816"/>
      <c r="X9" s="816"/>
      <c r="Y9" s="71"/>
      <c r="Z9" s="1076"/>
      <c r="AA9" s="1077"/>
      <c r="AB9" s="1077"/>
      <c r="AC9" s="1077"/>
      <c r="AD9" s="1077"/>
      <c r="AE9" s="1077"/>
      <c r="AF9" s="1077"/>
      <c r="AG9" s="1077"/>
      <c r="AH9" s="1077"/>
      <c r="AI9" s="1077"/>
      <c r="AJ9" s="1077"/>
      <c r="AK9" s="1077"/>
      <c r="AL9" s="1077"/>
      <c r="AM9" s="1077"/>
      <c r="AN9" s="1077"/>
      <c r="AO9" s="1077"/>
      <c r="AP9" s="1077"/>
      <c r="AQ9" s="1077"/>
      <c r="AR9" s="1077"/>
      <c r="AS9" s="107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c r="QC9" s="69"/>
      <c r="QD9" s="69"/>
      <c r="QE9" s="69"/>
      <c r="QF9" s="69"/>
      <c r="QG9" s="69"/>
      <c r="QH9" s="69"/>
      <c r="QI9" s="69"/>
      <c r="QJ9" s="69"/>
      <c r="QK9" s="69"/>
      <c r="QL9" s="69"/>
      <c r="QM9" s="69"/>
      <c r="QN9" s="69"/>
      <c r="QO9" s="69"/>
      <c r="QP9" s="69"/>
      <c r="QQ9" s="69"/>
      <c r="QR9" s="69"/>
      <c r="QS9" s="69"/>
      <c r="QT9" s="69"/>
      <c r="QU9" s="69"/>
      <c r="QV9" s="69"/>
      <c r="QW9" s="69"/>
      <c r="QX9" s="69"/>
      <c r="QY9" s="69"/>
      <c r="QZ9" s="69"/>
      <c r="RA9" s="69"/>
      <c r="RB9" s="69"/>
      <c r="RC9" s="69"/>
      <c r="RD9" s="69"/>
      <c r="RE9" s="69"/>
      <c r="RF9" s="69"/>
      <c r="RG9" s="69"/>
      <c r="RH9" s="69"/>
      <c r="RI9" s="69"/>
      <c r="RJ9" s="69"/>
      <c r="RK9" s="69"/>
      <c r="RL9" s="69"/>
      <c r="RM9" s="69"/>
      <c r="RN9" s="69"/>
      <c r="RO9" s="69"/>
      <c r="RP9" s="69"/>
      <c r="RQ9" s="69"/>
      <c r="RR9" s="69"/>
      <c r="RS9" s="69"/>
      <c r="RT9" s="69"/>
      <c r="RU9" s="69"/>
      <c r="RV9" s="69"/>
      <c r="RW9" s="69"/>
      <c r="RX9" s="69"/>
      <c r="RY9" s="69"/>
      <c r="RZ9" s="69"/>
      <c r="SA9" s="69"/>
      <c r="SB9" s="69"/>
      <c r="SC9" s="69"/>
      <c r="SD9" s="69"/>
      <c r="SE9" s="69"/>
      <c r="SF9" s="69"/>
      <c r="SG9" s="69"/>
      <c r="SH9" s="69"/>
      <c r="SI9" s="69"/>
      <c r="SJ9" s="69"/>
      <c r="SK9" s="69"/>
      <c r="SL9" s="69"/>
      <c r="SM9" s="69"/>
      <c r="SN9" s="69"/>
      <c r="SO9" s="69"/>
      <c r="SP9" s="69"/>
      <c r="SQ9" s="69"/>
      <c r="SR9" s="69"/>
      <c r="SS9" s="69"/>
      <c r="ST9" s="69"/>
      <c r="SU9" s="69"/>
      <c r="SV9" s="69"/>
      <c r="SW9" s="69"/>
      <c r="SX9" s="69"/>
      <c r="SY9" s="69"/>
      <c r="SZ9" s="69"/>
      <c r="TA9" s="69"/>
      <c r="TB9" s="69"/>
      <c r="TC9" s="69"/>
      <c r="TD9" s="69"/>
      <c r="TE9" s="69"/>
      <c r="TF9" s="69"/>
      <c r="TG9" s="69"/>
      <c r="TH9" s="69"/>
      <c r="TI9" s="69"/>
      <c r="TJ9" s="69"/>
      <c r="TK9" s="69"/>
      <c r="TL9" s="69"/>
      <c r="TM9" s="69"/>
      <c r="TN9" s="69"/>
      <c r="TO9" s="69"/>
      <c r="TP9" s="69"/>
      <c r="TQ9" s="69"/>
      <c r="TR9" s="69"/>
      <c r="TS9" s="69"/>
      <c r="TT9" s="69"/>
      <c r="TU9" s="69"/>
      <c r="TV9" s="69"/>
      <c r="TW9" s="69"/>
      <c r="TX9" s="69"/>
      <c r="TY9" s="69"/>
      <c r="TZ9" s="69"/>
      <c r="UA9" s="69"/>
      <c r="UB9" s="69"/>
      <c r="UC9" s="69"/>
      <c r="UD9" s="69"/>
      <c r="UE9" s="69"/>
      <c r="UF9" s="69"/>
      <c r="UG9" s="69"/>
      <c r="UH9" s="69"/>
      <c r="UI9" s="69"/>
      <c r="UJ9" s="69"/>
      <c r="UK9" s="69"/>
      <c r="UL9" s="69"/>
      <c r="UM9" s="69"/>
      <c r="UN9" s="69"/>
      <c r="UO9" s="69"/>
      <c r="UP9" s="69"/>
      <c r="UQ9" s="69"/>
      <c r="UR9" s="69"/>
      <c r="US9" s="69"/>
      <c r="UT9" s="69"/>
      <c r="UU9" s="69"/>
      <c r="UV9" s="69"/>
      <c r="UW9" s="69"/>
      <c r="UX9" s="69"/>
      <c r="UY9" s="69"/>
      <c r="UZ9" s="69"/>
      <c r="VA9" s="69"/>
      <c r="VB9" s="69"/>
      <c r="VC9" s="69"/>
      <c r="VD9" s="69"/>
      <c r="VE9" s="69"/>
      <c r="VF9" s="69"/>
      <c r="VG9" s="69"/>
      <c r="VH9" s="69"/>
      <c r="VI9" s="69"/>
      <c r="VJ9" s="69"/>
      <c r="VK9" s="69"/>
      <c r="VL9" s="69"/>
      <c r="VM9" s="69"/>
      <c r="VN9" s="69"/>
      <c r="VO9" s="69"/>
      <c r="VP9" s="69"/>
      <c r="VQ9" s="69"/>
      <c r="VR9" s="69"/>
      <c r="VS9" s="69"/>
      <c r="VT9" s="69"/>
      <c r="VU9" s="69"/>
      <c r="VV9" s="69"/>
      <c r="VW9" s="69"/>
      <c r="VX9" s="69"/>
      <c r="VY9" s="69"/>
      <c r="VZ9" s="69"/>
      <c r="WA9" s="69"/>
      <c r="WB9" s="69"/>
      <c r="WC9" s="69"/>
      <c r="WD9" s="69"/>
      <c r="WE9" s="69"/>
      <c r="WF9" s="69"/>
      <c r="WG9" s="69"/>
      <c r="WH9" s="69"/>
      <c r="WI9" s="69"/>
      <c r="WJ9" s="69"/>
      <c r="WK9" s="69"/>
      <c r="WL9" s="69"/>
      <c r="WM9" s="69"/>
      <c r="WN9" s="69"/>
      <c r="WO9" s="69"/>
      <c r="WP9" s="69"/>
      <c r="WQ9" s="69"/>
      <c r="WR9" s="69"/>
      <c r="WS9" s="69"/>
      <c r="WT9" s="69"/>
      <c r="WU9" s="69"/>
      <c r="WV9" s="69"/>
      <c r="WW9" s="69"/>
      <c r="WX9" s="69"/>
      <c r="WY9" s="69"/>
      <c r="WZ9" s="69"/>
      <c r="XA9" s="69"/>
      <c r="XB9" s="69"/>
      <c r="XC9" s="69"/>
      <c r="XD9" s="69"/>
      <c r="XE9" s="69"/>
      <c r="XF9" s="69"/>
      <c r="XG9" s="69"/>
      <c r="XH9" s="69"/>
      <c r="XI9" s="69"/>
      <c r="XJ9" s="69"/>
      <c r="XK9" s="69"/>
      <c r="XL9" s="69"/>
      <c r="XM9" s="69"/>
      <c r="XN9" s="69"/>
      <c r="XO9" s="69"/>
      <c r="XP9" s="69"/>
      <c r="XQ9" s="69"/>
      <c r="XR9" s="69"/>
      <c r="XS9" s="69"/>
      <c r="XT9" s="69"/>
      <c r="XU9" s="69"/>
      <c r="XV9" s="69"/>
      <c r="XW9" s="69"/>
      <c r="XX9" s="69"/>
      <c r="XY9" s="69"/>
      <c r="XZ9" s="69"/>
      <c r="YA9" s="69"/>
      <c r="YB9" s="69"/>
      <c r="YC9" s="69"/>
      <c r="YD9" s="69"/>
      <c r="YE9" s="69"/>
      <c r="YF9" s="69"/>
      <c r="YG9" s="69"/>
      <c r="YH9" s="69"/>
      <c r="YI9" s="69"/>
      <c r="YJ9" s="69"/>
      <c r="YK9" s="69"/>
      <c r="YL9" s="69"/>
      <c r="YM9" s="69"/>
      <c r="YN9" s="69"/>
      <c r="YO9" s="69"/>
      <c r="YP9" s="69"/>
      <c r="YQ9" s="69"/>
      <c r="YR9" s="69"/>
      <c r="YS9" s="69"/>
      <c r="YT9" s="69"/>
      <c r="YU9" s="69"/>
      <c r="YV9" s="69"/>
      <c r="YW9" s="69"/>
      <c r="YX9" s="69"/>
      <c r="YY9" s="69"/>
      <c r="YZ9" s="69"/>
      <c r="ZA9" s="69"/>
      <c r="ZB9" s="69"/>
      <c r="ZC9" s="69"/>
      <c r="ZD9" s="69"/>
      <c r="ZE9" s="69"/>
      <c r="ZF9" s="69"/>
      <c r="ZG9" s="69"/>
      <c r="ZH9" s="69"/>
      <c r="ZI9" s="69"/>
      <c r="ZJ9" s="69"/>
      <c r="ZK9" s="69"/>
      <c r="ZL9" s="69"/>
      <c r="ZM9" s="69"/>
      <c r="ZN9" s="69"/>
      <c r="ZO9" s="69"/>
      <c r="ZP9" s="69"/>
      <c r="ZQ9" s="69"/>
      <c r="ZR9" s="69"/>
      <c r="ZS9" s="69"/>
      <c r="ZT9" s="69"/>
      <c r="ZU9" s="69"/>
      <c r="ZV9" s="69"/>
      <c r="ZW9" s="69"/>
      <c r="ZX9" s="69"/>
      <c r="ZY9" s="69"/>
      <c r="ZZ9" s="69"/>
      <c r="AAA9" s="69"/>
      <c r="AAB9" s="69"/>
      <c r="AAC9" s="69"/>
      <c r="AAD9" s="69"/>
      <c r="AAE9" s="69"/>
      <c r="AAF9" s="69"/>
      <c r="AAG9" s="69"/>
      <c r="AAH9" s="69"/>
      <c r="AAI9" s="69"/>
      <c r="AAJ9" s="69"/>
      <c r="AAK9" s="69"/>
      <c r="AAL9" s="69"/>
      <c r="AAM9" s="69"/>
      <c r="AAN9" s="69"/>
      <c r="AAO9" s="69"/>
      <c r="AAP9" s="69"/>
      <c r="AAQ9" s="69"/>
      <c r="AAR9" s="69"/>
      <c r="AAS9" s="69"/>
      <c r="AAT9" s="69"/>
      <c r="AAU9" s="69"/>
      <c r="AAV9" s="69"/>
      <c r="AAW9" s="69"/>
      <c r="AAX9" s="69"/>
      <c r="AAY9" s="69"/>
      <c r="AAZ9" s="69"/>
      <c r="ABA9" s="69"/>
      <c r="ABB9" s="69"/>
      <c r="ABC9" s="69"/>
      <c r="ABD9" s="69"/>
      <c r="ABE9" s="69"/>
      <c r="ABF9" s="69"/>
      <c r="ABG9" s="69"/>
      <c r="ABH9" s="69"/>
      <c r="ABI9" s="69"/>
      <c r="ABJ9" s="69"/>
      <c r="ABK9" s="69"/>
      <c r="ABL9" s="69"/>
      <c r="ABM9" s="69"/>
      <c r="ABN9" s="69"/>
      <c r="ABO9" s="69"/>
      <c r="ABP9" s="69"/>
      <c r="ABQ9" s="69"/>
      <c r="ABR9" s="69"/>
      <c r="ABS9" s="69"/>
      <c r="ABT9" s="69"/>
      <c r="ABU9" s="69"/>
      <c r="ABV9" s="69"/>
      <c r="ABW9" s="69"/>
      <c r="ABX9" s="69"/>
      <c r="ABY9" s="69"/>
      <c r="ABZ9" s="69"/>
      <c r="ACA9" s="69"/>
      <c r="ACB9" s="69"/>
      <c r="ACC9" s="69"/>
      <c r="ACD9" s="69"/>
      <c r="ACE9" s="69"/>
      <c r="ACF9" s="69"/>
      <c r="ACG9" s="69"/>
      <c r="ACH9" s="69"/>
      <c r="ACI9" s="69"/>
      <c r="ACJ9" s="69"/>
      <c r="ACK9" s="69"/>
      <c r="ACL9" s="69"/>
      <c r="ACM9" s="69"/>
      <c r="ACN9" s="69"/>
      <c r="ACO9" s="69"/>
      <c r="ACP9" s="69"/>
      <c r="ACQ9" s="69"/>
      <c r="ACR9" s="69"/>
      <c r="ACS9" s="69"/>
      <c r="ACT9" s="69"/>
      <c r="ACU9" s="69"/>
      <c r="ACV9" s="69"/>
      <c r="ACW9" s="69"/>
      <c r="ACX9" s="69"/>
      <c r="ACY9" s="69"/>
      <c r="ACZ9" s="69"/>
      <c r="ADA9" s="69"/>
      <c r="ADB9" s="69"/>
      <c r="ADC9" s="69"/>
      <c r="ADD9" s="69"/>
      <c r="ADE9" s="69"/>
      <c r="ADF9" s="69"/>
      <c r="ADG9" s="69"/>
      <c r="ADH9" s="69"/>
      <c r="ADI9" s="69"/>
      <c r="ADJ9" s="69"/>
      <c r="ADK9" s="69"/>
      <c r="ADL9" s="69"/>
      <c r="ADM9" s="69"/>
      <c r="ADN9" s="69"/>
      <c r="ADO9" s="69"/>
      <c r="ADP9" s="69"/>
      <c r="ADQ9" s="69"/>
      <c r="ADR9" s="69"/>
      <c r="ADS9" s="69"/>
      <c r="ADT9" s="69"/>
      <c r="ADU9" s="69"/>
      <c r="ADV9" s="69"/>
      <c r="ADW9" s="69"/>
      <c r="ADX9" s="69"/>
      <c r="ADY9" s="69"/>
      <c r="ADZ9" s="69"/>
      <c r="AEA9" s="69"/>
      <c r="AEB9" s="69"/>
      <c r="AEC9" s="69"/>
      <c r="AED9" s="69"/>
      <c r="AEE9" s="69"/>
      <c r="AEF9" s="69"/>
      <c r="AEG9" s="69"/>
      <c r="AEH9" s="69"/>
      <c r="AEI9" s="69"/>
      <c r="AEJ9" s="69"/>
      <c r="AEK9" s="69"/>
      <c r="AEL9" s="69"/>
      <c r="AEM9" s="69"/>
      <c r="AEN9" s="69"/>
      <c r="AEO9" s="69"/>
      <c r="AEP9" s="69"/>
      <c r="AEQ9" s="69"/>
      <c r="AER9" s="69"/>
      <c r="AES9" s="69"/>
      <c r="AET9" s="69"/>
      <c r="AEU9" s="69"/>
      <c r="AEV9" s="69"/>
      <c r="AEW9" s="69"/>
      <c r="AEX9" s="69"/>
      <c r="AEY9" s="69"/>
      <c r="AEZ9" s="69"/>
      <c r="AFA9" s="69"/>
      <c r="AFB9" s="69"/>
      <c r="AFC9" s="69"/>
      <c r="AFD9" s="69"/>
      <c r="AFE9" s="69"/>
      <c r="AFF9" s="69"/>
      <c r="AFG9" s="69"/>
      <c r="AFH9" s="69"/>
      <c r="AFI9" s="69"/>
      <c r="AFJ9" s="69"/>
      <c r="AFK9" s="69"/>
      <c r="AFL9" s="69"/>
      <c r="AFM9" s="69"/>
      <c r="AFN9" s="69"/>
      <c r="AFO9" s="69"/>
      <c r="AFP9" s="69"/>
      <c r="AFQ9" s="69"/>
      <c r="AFR9" s="69"/>
      <c r="AFS9" s="69"/>
      <c r="AFT9" s="69"/>
      <c r="AFU9" s="69"/>
      <c r="AFV9" s="69"/>
      <c r="AFW9" s="69"/>
      <c r="AFX9" s="69"/>
      <c r="AFY9" s="69"/>
      <c r="AFZ9" s="69"/>
      <c r="AGA9" s="69"/>
      <c r="AGB9" s="69"/>
      <c r="AGC9" s="69"/>
      <c r="AGD9" s="69"/>
      <c r="AGE9" s="69"/>
      <c r="AGF9" s="69"/>
      <c r="AGG9" s="69"/>
      <c r="AGH9" s="69"/>
      <c r="AGI9" s="69"/>
      <c r="AGJ9" s="69"/>
      <c r="AGK9" s="69"/>
      <c r="AGL9" s="69"/>
      <c r="AGM9" s="69"/>
      <c r="AGN9" s="69"/>
      <c r="AGO9" s="69"/>
      <c r="AGP9" s="69"/>
      <c r="AGQ9" s="69"/>
      <c r="AGR9" s="69"/>
      <c r="AGS9" s="69"/>
      <c r="AGT9" s="69"/>
      <c r="AGU9" s="69"/>
      <c r="AGV9" s="69"/>
      <c r="AGW9" s="69"/>
      <c r="AGX9" s="69"/>
      <c r="AGY9" s="69"/>
      <c r="AGZ9" s="69"/>
      <c r="AHA9" s="69"/>
      <c r="AHB9" s="69"/>
      <c r="AHC9" s="69"/>
      <c r="AHD9" s="69"/>
      <c r="AHE9" s="69"/>
      <c r="AHF9" s="69"/>
      <c r="AHG9" s="69"/>
      <c r="AHH9" s="69"/>
      <c r="AHI9" s="69"/>
      <c r="AHJ9" s="69"/>
      <c r="AHK9" s="69"/>
      <c r="AHL9" s="69"/>
      <c r="AHM9" s="69"/>
      <c r="AHN9" s="69"/>
      <c r="AHO9" s="69"/>
      <c r="AHP9" s="69"/>
      <c r="AHQ9" s="69"/>
      <c r="AHR9" s="69"/>
      <c r="AHS9" s="69"/>
      <c r="AHT9" s="69"/>
      <c r="AHU9" s="69"/>
      <c r="AHV9" s="69"/>
      <c r="AHW9" s="69"/>
      <c r="AHX9" s="69"/>
      <c r="AHY9" s="69"/>
      <c r="AHZ9" s="69"/>
      <c r="AIA9" s="69"/>
      <c r="AIB9" s="69"/>
      <c r="AIC9" s="69"/>
      <c r="AID9" s="69"/>
      <c r="AIE9" s="69"/>
      <c r="AIF9" s="69"/>
      <c r="AIG9" s="69"/>
      <c r="AIH9" s="69"/>
      <c r="AII9" s="69"/>
      <c r="AIJ9" s="69"/>
      <c r="AIK9" s="69"/>
      <c r="AIL9" s="69"/>
      <c r="AIM9" s="69"/>
      <c r="AIN9" s="69"/>
      <c r="AIO9" s="69"/>
      <c r="AIP9" s="69"/>
      <c r="AIQ9" s="69"/>
      <c r="AIR9" s="69"/>
      <c r="AIS9" s="69"/>
      <c r="AIT9" s="69"/>
      <c r="AIU9" s="69"/>
      <c r="AIV9" s="69"/>
      <c r="AIW9" s="69"/>
      <c r="AIX9" s="69"/>
      <c r="AIY9" s="69"/>
      <c r="AIZ9" s="69"/>
      <c r="AJA9" s="69"/>
      <c r="AJB9" s="69"/>
      <c r="AJC9" s="69"/>
      <c r="AJD9" s="69"/>
      <c r="AJE9" s="69"/>
      <c r="AJF9" s="69"/>
      <c r="AJG9" s="69"/>
      <c r="AJH9" s="69"/>
      <c r="AJI9" s="69"/>
      <c r="AJJ9" s="69"/>
      <c r="AJK9" s="69"/>
      <c r="AJL9" s="69"/>
      <c r="AJM9" s="69"/>
      <c r="AJN9" s="69"/>
      <c r="AJO9" s="69"/>
      <c r="AJP9" s="69"/>
      <c r="AJQ9" s="69"/>
      <c r="AJR9" s="69"/>
      <c r="AJS9" s="69"/>
      <c r="AJT9" s="69"/>
      <c r="AJU9" s="69"/>
      <c r="AJV9" s="69"/>
      <c r="AJW9" s="69"/>
      <c r="AJX9" s="69"/>
      <c r="AJY9" s="69"/>
      <c r="AJZ9" s="69"/>
      <c r="AKA9" s="69"/>
      <c r="AKB9" s="69"/>
      <c r="AKC9" s="69"/>
      <c r="AKD9" s="69"/>
      <c r="AKE9" s="69"/>
      <c r="AKF9" s="69"/>
      <c r="AKG9" s="69"/>
      <c r="AKH9" s="69"/>
      <c r="AKI9" s="69"/>
      <c r="AKJ9" s="69"/>
      <c r="AKK9" s="69"/>
      <c r="AKL9" s="69"/>
      <c r="AKM9" s="69"/>
      <c r="AKN9" s="69"/>
      <c r="AKO9" s="69"/>
      <c r="AKP9" s="69"/>
      <c r="AKQ9" s="69"/>
      <c r="AKR9" s="69"/>
      <c r="AKS9" s="69"/>
      <c r="AKT9" s="69"/>
      <c r="AKU9" s="69"/>
      <c r="AKV9" s="69"/>
      <c r="AKW9" s="69"/>
      <c r="AKX9" s="69"/>
      <c r="AKY9" s="69"/>
      <c r="AKZ9" s="69"/>
      <c r="ALA9" s="69"/>
      <c r="ALB9" s="69"/>
      <c r="ALC9" s="69"/>
      <c r="ALD9" s="69"/>
      <c r="ALE9" s="69"/>
      <c r="ALF9" s="69"/>
      <c r="ALG9" s="69"/>
      <c r="ALH9" s="69"/>
      <c r="ALI9" s="69"/>
      <c r="ALJ9" s="69"/>
      <c r="ALK9" s="69"/>
      <c r="ALL9" s="69"/>
      <c r="ALM9" s="69"/>
      <c r="ALN9" s="69"/>
      <c r="ALO9" s="69"/>
      <c r="ALP9" s="69"/>
      <c r="ALQ9" s="69"/>
      <c r="ALR9" s="69"/>
      <c r="ALS9" s="69"/>
      <c r="ALT9" s="69"/>
      <c r="ALU9" s="69"/>
      <c r="ALV9" s="69"/>
      <c r="ALW9" s="69"/>
      <c r="ALX9" s="69"/>
      <c r="ALY9" s="69"/>
      <c r="ALZ9" s="69"/>
      <c r="AMA9" s="69"/>
      <c r="AMB9" s="69"/>
      <c r="AMC9" s="69"/>
      <c r="AMD9" s="69"/>
      <c r="AME9" s="69"/>
      <c r="AMF9" s="69"/>
      <c r="AMG9" s="69"/>
      <c r="AMH9" s="69"/>
      <c r="AMI9" s="69"/>
      <c r="AMJ9" s="69"/>
      <c r="AMK9" s="69"/>
      <c r="AML9" s="69"/>
      <c r="AMM9" s="69"/>
      <c r="AMN9" s="69"/>
      <c r="AMO9" s="69"/>
      <c r="AMP9" s="69"/>
      <c r="AMQ9" s="69"/>
      <c r="AMR9" s="69"/>
      <c r="AMS9" s="69"/>
      <c r="AMT9" s="69"/>
      <c r="AMU9" s="69"/>
      <c r="AMV9" s="69"/>
      <c r="AMW9" s="69"/>
      <c r="AMX9" s="69"/>
      <c r="AMY9" s="69"/>
      <c r="AMZ9" s="69"/>
      <c r="ANA9" s="69"/>
      <c r="ANB9" s="69"/>
      <c r="ANC9" s="69"/>
      <c r="AND9" s="69"/>
      <c r="ANE9" s="69"/>
      <c r="ANF9" s="69"/>
      <c r="ANG9" s="69"/>
      <c r="ANH9" s="69"/>
      <c r="ANI9" s="69"/>
      <c r="ANJ9" s="69"/>
      <c r="ANK9" s="69"/>
      <c r="ANL9" s="69"/>
      <c r="ANM9" s="69"/>
      <c r="ANN9" s="69"/>
      <c r="ANO9" s="69"/>
      <c r="ANP9" s="69"/>
      <c r="ANQ9" s="69"/>
      <c r="ANR9" s="69"/>
      <c r="ANS9" s="69"/>
      <c r="ANT9" s="69"/>
      <c r="ANU9" s="69"/>
      <c r="ANV9" s="69"/>
      <c r="ANW9" s="69"/>
      <c r="ANX9" s="69"/>
      <c r="ANY9" s="69"/>
      <c r="ANZ9" s="69"/>
      <c r="AOA9" s="69"/>
      <c r="AOB9" s="69"/>
      <c r="AOC9" s="69"/>
      <c r="AOD9" s="69"/>
      <c r="AOE9" s="69"/>
      <c r="AOF9" s="69"/>
      <c r="AOG9" s="69"/>
      <c r="AOH9" s="69"/>
      <c r="AOI9" s="69"/>
      <c r="AOJ9" s="69"/>
      <c r="AOK9" s="69"/>
      <c r="AOL9" s="69"/>
      <c r="AOM9" s="69"/>
      <c r="AON9" s="69"/>
      <c r="AOO9" s="69"/>
      <c r="AOP9" s="69"/>
      <c r="AOQ9" s="69"/>
      <c r="AOR9" s="69"/>
      <c r="AOS9" s="69"/>
      <c r="AOT9" s="69"/>
      <c r="AOU9" s="69"/>
      <c r="AOV9" s="69"/>
      <c r="AOW9" s="69"/>
      <c r="AOX9" s="69"/>
      <c r="AOY9" s="69"/>
      <c r="AOZ9" s="69"/>
      <c r="APA9" s="69"/>
      <c r="APB9" s="69"/>
      <c r="APC9" s="69"/>
      <c r="APD9" s="69"/>
      <c r="APE9" s="69"/>
      <c r="APF9" s="69"/>
      <c r="APG9" s="248"/>
    </row>
    <row r="10" spans="1:1099" s="70" customFormat="1" ht="14.1" customHeight="1">
      <c r="A10" s="64"/>
      <c r="B10" s="822"/>
      <c r="C10" s="816"/>
      <c r="D10" s="816"/>
      <c r="E10" s="816"/>
      <c r="F10" s="816"/>
      <c r="G10" s="816"/>
      <c r="H10" s="816"/>
      <c r="I10" s="816"/>
      <c r="J10" s="816"/>
      <c r="K10" s="816"/>
      <c r="L10" s="816"/>
      <c r="M10" s="816"/>
      <c r="N10" s="816"/>
      <c r="O10" s="816"/>
      <c r="P10" s="816"/>
      <c r="Q10" s="817"/>
      <c r="R10" s="817"/>
      <c r="S10" s="817"/>
      <c r="T10" s="817"/>
      <c r="U10" s="816"/>
      <c r="V10" s="816"/>
      <c r="W10" s="816"/>
      <c r="X10" s="816"/>
      <c r="Y10" s="71"/>
      <c r="Z10" s="1076"/>
      <c r="AA10" s="1077"/>
      <c r="AB10" s="1077"/>
      <c r="AC10" s="1077"/>
      <c r="AD10" s="1077"/>
      <c r="AE10" s="1077"/>
      <c r="AF10" s="1077"/>
      <c r="AG10" s="1077"/>
      <c r="AH10" s="1077"/>
      <c r="AI10" s="1077"/>
      <c r="AJ10" s="1077"/>
      <c r="AK10" s="1077"/>
      <c r="AL10" s="1077"/>
      <c r="AM10" s="1077"/>
      <c r="AN10" s="1077"/>
      <c r="AO10" s="1077"/>
      <c r="AP10" s="1077"/>
      <c r="AQ10" s="1077"/>
      <c r="AR10" s="1077"/>
      <c r="AS10" s="107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c r="QC10" s="69"/>
      <c r="QD10" s="69"/>
      <c r="QE10" s="69"/>
      <c r="QF10" s="69"/>
      <c r="QG10" s="69"/>
      <c r="QH10" s="69"/>
      <c r="QI10" s="69"/>
      <c r="QJ10" s="69"/>
      <c r="QK10" s="69"/>
      <c r="QL10" s="69"/>
      <c r="QM10" s="69"/>
      <c r="QN10" s="69"/>
      <c r="QO10" s="69"/>
      <c r="QP10" s="69"/>
      <c r="QQ10" s="69"/>
      <c r="QR10" s="69"/>
      <c r="QS10" s="69"/>
      <c r="QT10" s="69"/>
      <c r="QU10" s="69"/>
      <c r="QV10" s="69"/>
      <c r="QW10" s="69"/>
      <c r="QX10" s="69"/>
      <c r="QY10" s="69"/>
      <c r="QZ10" s="69"/>
      <c r="RA10" s="69"/>
      <c r="RB10" s="69"/>
      <c r="RC10" s="69"/>
      <c r="RD10" s="69"/>
      <c r="RE10" s="69"/>
      <c r="RF10" s="69"/>
      <c r="RG10" s="69"/>
      <c r="RH10" s="69"/>
      <c r="RI10" s="69"/>
      <c r="RJ10" s="69"/>
      <c r="RK10" s="69"/>
      <c r="RL10" s="69"/>
      <c r="RM10" s="69"/>
      <c r="RN10" s="69"/>
      <c r="RO10" s="69"/>
      <c r="RP10" s="69"/>
      <c r="RQ10" s="69"/>
      <c r="RR10" s="69"/>
      <c r="RS10" s="69"/>
      <c r="RT10" s="69"/>
      <c r="RU10" s="69"/>
      <c r="RV10" s="69"/>
      <c r="RW10" s="69"/>
      <c r="RX10" s="69"/>
      <c r="RY10" s="69"/>
      <c r="RZ10" s="69"/>
      <c r="SA10" s="69"/>
      <c r="SB10" s="69"/>
      <c r="SC10" s="69"/>
      <c r="SD10" s="69"/>
      <c r="SE10" s="69"/>
      <c r="SF10" s="69"/>
      <c r="SG10" s="69"/>
      <c r="SH10" s="69"/>
      <c r="SI10" s="69"/>
      <c r="SJ10" s="69"/>
      <c r="SK10" s="69"/>
      <c r="SL10" s="69"/>
      <c r="SM10" s="69"/>
      <c r="SN10" s="69"/>
      <c r="SO10" s="69"/>
      <c r="SP10" s="69"/>
      <c r="SQ10" s="69"/>
      <c r="SR10" s="69"/>
      <c r="SS10" s="69"/>
      <c r="ST10" s="69"/>
      <c r="SU10" s="69"/>
      <c r="SV10" s="69"/>
      <c r="SW10" s="69"/>
      <c r="SX10" s="69"/>
      <c r="SY10" s="69"/>
      <c r="SZ10" s="69"/>
      <c r="TA10" s="69"/>
      <c r="TB10" s="69"/>
      <c r="TC10" s="69"/>
      <c r="TD10" s="69"/>
      <c r="TE10" s="69"/>
      <c r="TF10" s="69"/>
      <c r="TG10" s="69"/>
      <c r="TH10" s="69"/>
      <c r="TI10" s="69"/>
      <c r="TJ10" s="69"/>
      <c r="TK10" s="69"/>
      <c r="TL10" s="69"/>
      <c r="TM10" s="69"/>
      <c r="TN10" s="69"/>
      <c r="TO10" s="69"/>
      <c r="TP10" s="69"/>
      <c r="TQ10" s="69"/>
      <c r="TR10" s="69"/>
      <c r="TS10" s="69"/>
      <c r="TT10" s="69"/>
      <c r="TU10" s="69"/>
      <c r="TV10" s="69"/>
      <c r="TW10" s="69"/>
      <c r="TX10" s="69"/>
      <c r="TY10" s="69"/>
      <c r="TZ10" s="69"/>
      <c r="UA10" s="69"/>
      <c r="UB10" s="69"/>
      <c r="UC10" s="69"/>
      <c r="UD10" s="69"/>
      <c r="UE10" s="69"/>
      <c r="UF10" s="69"/>
      <c r="UG10" s="69"/>
      <c r="UH10" s="69"/>
      <c r="UI10" s="69"/>
      <c r="UJ10" s="69"/>
      <c r="UK10" s="69"/>
      <c r="UL10" s="69"/>
      <c r="UM10" s="69"/>
      <c r="UN10" s="69"/>
      <c r="UO10" s="69"/>
      <c r="UP10" s="69"/>
      <c r="UQ10" s="69"/>
      <c r="UR10" s="69"/>
      <c r="US10" s="69"/>
      <c r="UT10" s="69"/>
      <c r="UU10" s="69"/>
      <c r="UV10" s="69"/>
      <c r="UW10" s="69"/>
      <c r="UX10" s="69"/>
      <c r="UY10" s="69"/>
      <c r="UZ10" s="69"/>
      <c r="VA10" s="69"/>
      <c r="VB10" s="69"/>
      <c r="VC10" s="69"/>
      <c r="VD10" s="69"/>
      <c r="VE10" s="69"/>
      <c r="VF10" s="69"/>
      <c r="VG10" s="69"/>
      <c r="VH10" s="69"/>
      <c r="VI10" s="69"/>
      <c r="VJ10" s="69"/>
      <c r="VK10" s="69"/>
      <c r="VL10" s="69"/>
      <c r="VM10" s="69"/>
      <c r="VN10" s="69"/>
      <c r="VO10" s="69"/>
      <c r="VP10" s="69"/>
      <c r="VQ10" s="69"/>
      <c r="VR10" s="69"/>
      <c r="VS10" s="69"/>
      <c r="VT10" s="69"/>
      <c r="VU10" s="69"/>
      <c r="VV10" s="69"/>
      <c r="VW10" s="69"/>
      <c r="VX10" s="69"/>
      <c r="VY10" s="69"/>
      <c r="VZ10" s="69"/>
      <c r="WA10" s="69"/>
      <c r="WB10" s="69"/>
      <c r="WC10" s="69"/>
      <c r="WD10" s="69"/>
      <c r="WE10" s="69"/>
      <c r="WF10" s="69"/>
      <c r="WG10" s="69"/>
      <c r="WH10" s="69"/>
      <c r="WI10" s="69"/>
      <c r="WJ10" s="69"/>
      <c r="WK10" s="69"/>
      <c r="WL10" s="69"/>
      <c r="WM10" s="69"/>
      <c r="WN10" s="69"/>
      <c r="WO10" s="69"/>
      <c r="WP10" s="69"/>
      <c r="WQ10" s="69"/>
      <c r="WR10" s="69"/>
      <c r="WS10" s="69"/>
      <c r="WT10" s="69"/>
      <c r="WU10" s="69"/>
      <c r="WV10" s="69"/>
      <c r="WW10" s="69"/>
      <c r="WX10" s="69"/>
      <c r="WY10" s="69"/>
      <c r="WZ10" s="69"/>
      <c r="XA10" s="69"/>
      <c r="XB10" s="69"/>
      <c r="XC10" s="69"/>
      <c r="XD10" s="69"/>
      <c r="XE10" s="69"/>
      <c r="XF10" s="69"/>
      <c r="XG10" s="69"/>
      <c r="XH10" s="69"/>
      <c r="XI10" s="69"/>
      <c r="XJ10" s="69"/>
      <c r="XK10" s="69"/>
      <c r="XL10" s="69"/>
      <c r="XM10" s="69"/>
      <c r="XN10" s="69"/>
      <c r="XO10" s="69"/>
      <c r="XP10" s="69"/>
      <c r="XQ10" s="69"/>
      <c r="XR10" s="69"/>
      <c r="XS10" s="69"/>
      <c r="XT10" s="69"/>
      <c r="XU10" s="69"/>
      <c r="XV10" s="69"/>
      <c r="XW10" s="69"/>
      <c r="XX10" s="69"/>
      <c r="XY10" s="69"/>
      <c r="XZ10" s="69"/>
      <c r="YA10" s="69"/>
      <c r="YB10" s="69"/>
      <c r="YC10" s="69"/>
      <c r="YD10" s="69"/>
      <c r="YE10" s="69"/>
      <c r="YF10" s="69"/>
      <c r="YG10" s="69"/>
      <c r="YH10" s="69"/>
      <c r="YI10" s="69"/>
      <c r="YJ10" s="69"/>
      <c r="YK10" s="69"/>
      <c r="YL10" s="69"/>
      <c r="YM10" s="69"/>
      <c r="YN10" s="69"/>
      <c r="YO10" s="69"/>
      <c r="YP10" s="69"/>
      <c r="YQ10" s="69"/>
      <c r="YR10" s="69"/>
      <c r="YS10" s="69"/>
      <c r="YT10" s="69"/>
      <c r="YU10" s="69"/>
      <c r="YV10" s="69"/>
      <c r="YW10" s="69"/>
      <c r="YX10" s="69"/>
      <c r="YY10" s="69"/>
      <c r="YZ10" s="69"/>
      <c r="ZA10" s="69"/>
      <c r="ZB10" s="69"/>
      <c r="ZC10" s="69"/>
      <c r="ZD10" s="69"/>
      <c r="ZE10" s="69"/>
      <c r="ZF10" s="69"/>
      <c r="ZG10" s="69"/>
      <c r="ZH10" s="69"/>
      <c r="ZI10" s="69"/>
      <c r="ZJ10" s="69"/>
      <c r="ZK10" s="69"/>
      <c r="ZL10" s="69"/>
      <c r="ZM10" s="69"/>
      <c r="ZN10" s="69"/>
      <c r="ZO10" s="69"/>
      <c r="ZP10" s="69"/>
      <c r="ZQ10" s="69"/>
      <c r="ZR10" s="69"/>
      <c r="ZS10" s="69"/>
      <c r="ZT10" s="69"/>
      <c r="ZU10" s="69"/>
      <c r="ZV10" s="69"/>
      <c r="ZW10" s="69"/>
      <c r="ZX10" s="69"/>
      <c r="ZY10" s="69"/>
      <c r="ZZ10" s="69"/>
      <c r="AAA10" s="69"/>
      <c r="AAB10" s="69"/>
      <c r="AAC10" s="69"/>
      <c r="AAD10" s="69"/>
      <c r="AAE10" s="69"/>
      <c r="AAF10" s="69"/>
      <c r="AAG10" s="69"/>
      <c r="AAH10" s="69"/>
      <c r="AAI10" s="69"/>
      <c r="AAJ10" s="69"/>
      <c r="AAK10" s="69"/>
      <c r="AAL10" s="69"/>
      <c r="AAM10" s="69"/>
      <c r="AAN10" s="69"/>
      <c r="AAO10" s="69"/>
      <c r="AAP10" s="69"/>
      <c r="AAQ10" s="69"/>
      <c r="AAR10" s="69"/>
      <c r="AAS10" s="69"/>
      <c r="AAT10" s="69"/>
      <c r="AAU10" s="69"/>
      <c r="AAV10" s="69"/>
      <c r="AAW10" s="69"/>
      <c r="AAX10" s="69"/>
      <c r="AAY10" s="69"/>
      <c r="AAZ10" s="69"/>
      <c r="ABA10" s="69"/>
      <c r="ABB10" s="69"/>
      <c r="ABC10" s="69"/>
      <c r="ABD10" s="69"/>
      <c r="ABE10" s="69"/>
      <c r="ABF10" s="69"/>
      <c r="ABG10" s="69"/>
      <c r="ABH10" s="69"/>
      <c r="ABI10" s="69"/>
      <c r="ABJ10" s="69"/>
      <c r="ABK10" s="69"/>
      <c r="ABL10" s="69"/>
      <c r="ABM10" s="69"/>
      <c r="ABN10" s="69"/>
      <c r="ABO10" s="69"/>
      <c r="ABP10" s="69"/>
      <c r="ABQ10" s="69"/>
      <c r="ABR10" s="69"/>
      <c r="ABS10" s="69"/>
      <c r="ABT10" s="69"/>
      <c r="ABU10" s="69"/>
      <c r="ABV10" s="69"/>
      <c r="ABW10" s="69"/>
      <c r="ABX10" s="69"/>
      <c r="ABY10" s="69"/>
      <c r="ABZ10" s="69"/>
      <c r="ACA10" s="69"/>
      <c r="ACB10" s="69"/>
      <c r="ACC10" s="69"/>
      <c r="ACD10" s="69"/>
      <c r="ACE10" s="69"/>
      <c r="ACF10" s="69"/>
      <c r="ACG10" s="69"/>
      <c r="ACH10" s="69"/>
      <c r="ACI10" s="69"/>
      <c r="ACJ10" s="69"/>
      <c r="ACK10" s="69"/>
      <c r="ACL10" s="69"/>
      <c r="ACM10" s="69"/>
      <c r="ACN10" s="69"/>
      <c r="ACO10" s="69"/>
      <c r="ACP10" s="69"/>
      <c r="ACQ10" s="69"/>
      <c r="ACR10" s="69"/>
      <c r="ACS10" s="69"/>
      <c r="ACT10" s="69"/>
      <c r="ACU10" s="69"/>
      <c r="ACV10" s="69"/>
      <c r="ACW10" s="69"/>
      <c r="ACX10" s="69"/>
      <c r="ACY10" s="69"/>
      <c r="ACZ10" s="69"/>
      <c r="ADA10" s="69"/>
      <c r="ADB10" s="69"/>
      <c r="ADC10" s="69"/>
      <c r="ADD10" s="69"/>
      <c r="ADE10" s="69"/>
      <c r="ADF10" s="69"/>
      <c r="ADG10" s="69"/>
      <c r="ADH10" s="69"/>
      <c r="ADI10" s="69"/>
      <c r="ADJ10" s="69"/>
      <c r="ADK10" s="69"/>
      <c r="ADL10" s="69"/>
      <c r="ADM10" s="69"/>
      <c r="ADN10" s="69"/>
      <c r="ADO10" s="69"/>
      <c r="ADP10" s="69"/>
      <c r="ADQ10" s="69"/>
      <c r="ADR10" s="69"/>
      <c r="ADS10" s="69"/>
      <c r="ADT10" s="69"/>
      <c r="ADU10" s="69"/>
      <c r="ADV10" s="69"/>
      <c r="ADW10" s="69"/>
      <c r="ADX10" s="69"/>
      <c r="ADY10" s="69"/>
      <c r="ADZ10" s="69"/>
      <c r="AEA10" s="69"/>
      <c r="AEB10" s="69"/>
      <c r="AEC10" s="69"/>
      <c r="AED10" s="69"/>
      <c r="AEE10" s="69"/>
      <c r="AEF10" s="69"/>
      <c r="AEG10" s="69"/>
      <c r="AEH10" s="69"/>
      <c r="AEI10" s="69"/>
      <c r="AEJ10" s="69"/>
      <c r="AEK10" s="69"/>
      <c r="AEL10" s="69"/>
      <c r="AEM10" s="69"/>
      <c r="AEN10" s="69"/>
      <c r="AEO10" s="69"/>
      <c r="AEP10" s="69"/>
      <c r="AEQ10" s="69"/>
      <c r="AER10" s="69"/>
      <c r="AES10" s="69"/>
      <c r="AET10" s="69"/>
      <c r="AEU10" s="69"/>
      <c r="AEV10" s="69"/>
      <c r="AEW10" s="69"/>
      <c r="AEX10" s="69"/>
      <c r="AEY10" s="69"/>
      <c r="AEZ10" s="69"/>
      <c r="AFA10" s="69"/>
      <c r="AFB10" s="69"/>
      <c r="AFC10" s="69"/>
      <c r="AFD10" s="69"/>
      <c r="AFE10" s="69"/>
      <c r="AFF10" s="69"/>
      <c r="AFG10" s="69"/>
      <c r="AFH10" s="69"/>
      <c r="AFI10" s="69"/>
      <c r="AFJ10" s="69"/>
      <c r="AFK10" s="69"/>
      <c r="AFL10" s="69"/>
      <c r="AFM10" s="69"/>
      <c r="AFN10" s="69"/>
      <c r="AFO10" s="69"/>
      <c r="AFP10" s="69"/>
      <c r="AFQ10" s="69"/>
      <c r="AFR10" s="69"/>
      <c r="AFS10" s="69"/>
      <c r="AFT10" s="69"/>
      <c r="AFU10" s="69"/>
      <c r="AFV10" s="69"/>
      <c r="AFW10" s="69"/>
      <c r="AFX10" s="69"/>
      <c r="AFY10" s="69"/>
      <c r="AFZ10" s="69"/>
      <c r="AGA10" s="69"/>
      <c r="AGB10" s="69"/>
      <c r="AGC10" s="69"/>
      <c r="AGD10" s="69"/>
      <c r="AGE10" s="69"/>
      <c r="AGF10" s="69"/>
      <c r="AGG10" s="69"/>
      <c r="AGH10" s="69"/>
      <c r="AGI10" s="69"/>
      <c r="AGJ10" s="69"/>
      <c r="AGK10" s="69"/>
      <c r="AGL10" s="69"/>
      <c r="AGM10" s="69"/>
      <c r="AGN10" s="69"/>
      <c r="AGO10" s="69"/>
      <c r="AGP10" s="69"/>
      <c r="AGQ10" s="69"/>
      <c r="AGR10" s="69"/>
      <c r="AGS10" s="69"/>
      <c r="AGT10" s="69"/>
      <c r="AGU10" s="69"/>
      <c r="AGV10" s="69"/>
      <c r="AGW10" s="69"/>
      <c r="AGX10" s="69"/>
      <c r="AGY10" s="69"/>
      <c r="AGZ10" s="69"/>
      <c r="AHA10" s="69"/>
      <c r="AHB10" s="69"/>
      <c r="AHC10" s="69"/>
      <c r="AHD10" s="69"/>
      <c r="AHE10" s="69"/>
      <c r="AHF10" s="69"/>
      <c r="AHG10" s="69"/>
      <c r="AHH10" s="69"/>
      <c r="AHI10" s="69"/>
      <c r="AHJ10" s="69"/>
      <c r="AHK10" s="69"/>
      <c r="AHL10" s="69"/>
      <c r="AHM10" s="69"/>
      <c r="AHN10" s="69"/>
      <c r="AHO10" s="69"/>
      <c r="AHP10" s="69"/>
      <c r="AHQ10" s="69"/>
      <c r="AHR10" s="69"/>
      <c r="AHS10" s="69"/>
      <c r="AHT10" s="69"/>
      <c r="AHU10" s="69"/>
      <c r="AHV10" s="69"/>
      <c r="AHW10" s="69"/>
      <c r="AHX10" s="69"/>
      <c r="AHY10" s="69"/>
      <c r="AHZ10" s="69"/>
      <c r="AIA10" s="69"/>
      <c r="AIB10" s="69"/>
      <c r="AIC10" s="69"/>
      <c r="AID10" s="69"/>
      <c r="AIE10" s="69"/>
      <c r="AIF10" s="69"/>
      <c r="AIG10" s="69"/>
      <c r="AIH10" s="69"/>
      <c r="AII10" s="69"/>
      <c r="AIJ10" s="69"/>
      <c r="AIK10" s="69"/>
      <c r="AIL10" s="69"/>
      <c r="AIM10" s="69"/>
      <c r="AIN10" s="69"/>
      <c r="AIO10" s="69"/>
      <c r="AIP10" s="69"/>
      <c r="AIQ10" s="69"/>
      <c r="AIR10" s="69"/>
      <c r="AIS10" s="69"/>
      <c r="AIT10" s="69"/>
      <c r="AIU10" s="69"/>
      <c r="AIV10" s="69"/>
      <c r="AIW10" s="69"/>
      <c r="AIX10" s="69"/>
      <c r="AIY10" s="69"/>
      <c r="AIZ10" s="69"/>
      <c r="AJA10" s="69"/>
      <c r="AJB10" s="69"/>
      <c r="AJC10" s="69"/>
      <c r="AJD10" s="69"/>
      <c r="AJE10" s="69"/>
      <c r="AJF10" s="69"/>
      <c r="AJG10" s="69"/>
      <c r="AJH10" s="69"/>
      <c r="AJI10" s="69"/>
      <c r="AJJ10" s="69"/>
      <c r="AJK10" s="69"/>
      <c r="AJL10" s="69"/>
      <c r="AJM10" s="69"/>
      <c r="AJN10" s="69"/>
      <c r="AJO10" s="69"/>
      <c r="AJP10" s="69"/>
      <c r="AJQ10" s="69"/>
      <c r="AJR10" s="69"/>
      <c r="AJS10" s="69"/>
      <c r="AJT10" s="69"/>
      <c r="AJU10" s="69"/>
      <c r="AJV10" s="69"/>
      <c r="AJW10" s="69"/>
      <c r="AJX10" s="69"/>
      <c r="AJY10" s="69"/>
      <c r="AJZ10" s="69"/>
      <c r="AKA10" s="69"/>
      <c r="AKB10" s="69"/>
      <c r="AKC10" s="69"/>
      <c r="AKD10" s="69"/>
      <c r="AKE10" s="69"/>
      <c r="AKF10" s="69"/>
      <c r="AKG10" s="69"/>
      <c r="AKH10" s="69"/>
      <c r="AKI10" s="69"/>
      <c r="AKJ10" s="69"/>
      <c r="AKK10" s="69"/>
      <c r="AKL10" s="69"/>
      <c r="AKM10" s="69"/>
      <c r="AKN10" s="69"/>
      <c r="AKO10" s="69"/>
      <c r="AKP10" s="69"/>
      <c r="AKQ10" s="69"/>
      <c r="AKR10" s="69"/>
      <c r="AKS10" s="69"/>
      <c r="AKT10" s="69"/>
      <c r="AKU10" s="69"/>
      <c r="AKV10" s="69"/>
      <c r="AKW10" s="69"/>
      <c r="AKX10" s="69"/>
      <c r="AKY10" s="69"/>
      <c r="AKZ10" s="69"/>
      <c r="ALA10" s="69"/>
      <c r="ALB10" s="69"/>
      <c r="ALC10" s="69"/>
      <c r="ALD10" s="69"/>
      <c r="ALE10" s="69"/>
      <c r="ALF10" s="69"/>
      <c r="ALG10" s="69"/>
      <c r="ALH10" s="69"/>
      <c r="ALI10" s="69"/>
      <c r="ALJ10" s="69"/>
      <c r="ALK10" s="69"/>
      <c r="ALL10" s="69"/>
      <c r="ALM10" s="69"/>
      <c r="ALN10" s="69"/>
      <c r="ALO10" s="69"/>
      <c r="ALP10" s="69"/>
      <c r="ALQ10" s="69"/>
      <c r="ALR10" s="69"/>
      <c r="ALS10" s="69"/>
      <c r="ALT10" s="69"/>
      <c r="ALU10" s="69"/>
      <c r="ALV10" s="69"/>
      <c r="ALW10" s="69"/>
      <c r="ALX10" s="69"/>
      <c r="ALY10" s="69"/>
      <c r="ALZ10" s="69"/>
      <c r="AMA10" s="69"/>
      <c r="AMB10" s="69"/>
      <c r="AMC10" s="69"/>
      <c r="AMD10" s="69"/>
      <c r="AME10" s="69"/>
      <c r="AMF10" s="69"/>
      <c r="AMG10" s="69"/>
      <c r="AMH10" s="69"/>
      <c r="AMI10" s="69"/>
      <c r="AMJ10" s="69"/>
      <c r="AMK10" s="69"/>
      <c r="AML10" s="69"/>
      <c r="AMM10" s="69"/>
      <c r="AMN10" s="69"/>
      <c r="AMO10" s="69"/>
      <c r="AMP10" s="69"/>
      <c r="AMQ10" s="69"/>
      <c r="AMR10" s="69"/>
      <c r="AMS10" s="69"/>
      <c r="AMT10" s="69"/>
      <c r="AMU10" s="69"/>
      <c r="AMV10" s="69"/>
      <c r="AMW10" s="69"/>
      <c r="AMX10" s="69"/>
      <c r="AMY10" s="69"/>
      <c r="AMZ10" s="69"/>
      <c r="ANA10" s="69"/>
      <c r="ANB10" s="69"/>
      <c r="ANC10" s="69"/>
      <c r="AND10" s="69"/>
      <c r="ANE10" s="69"/>
      <c r="ANF10" s="69"/>
      <c r="ANG10" s="69"/>
      <c r="ANH10" s="69"/>
      <c r="ANI10" s="69"/>
      <c r="ANJ10" s="69"/>
      <c r="ANK10" s="69"/>
      <c r="ANL10" s="69"/>
      <c r="ANM10" s="69"/>
      <c r="ANN10" s="69"/>
      <c r="ANO10" s="69"/>
      <c r="ANP10" s="69"/>
      <c r="ANQ10" s="69"/>
      <c r="ANR10" s="69"/>
      <c r="ANS10" s="69"/>
      <c r="ANT10" s="69"/>
      <c r="ANU10" s="69"/>
      <c r="ANV10" s="69"/>
      <c r="ANW10" s="69"/>
      <c r="ANX10" s="69"/>
      <c r="ANY10" s="69"/>
      <c r="ANZ10" s="69"/>
      <c r="AOA10" s="69"/>
      <c r="AOB10" s="69"/>
      <c r="AOC10" s="69"/>
      <c r="AOD10" s="69"/>
      <c r="AOE10" s="69"/>
      <c r="AOF10" s="69"/>
      <c r="AOG10" s="69"/>
      <c r="AOH10" s="69"/>
      <c r="AOI10" s="69"/>
      <c r="AOJ10" s="69"/>
      <c r="AOK10" s="69"/>
      <c r="AOL10" s="69"/>
      <c r="AOM10" s="69"/>
      <c r="AON10" s="69"/>
      <c r="AOO10" s="69"/>
      <c r="AOP10" s="69"/>
      <c r="AOQ10" s="69"/>
      <c r="AOR10" s="69"/>
      <c r="AOS10" s="69"/>
      <c r="AOT10" s="69"/>
      <c r="AOU10" s="69"/>
      <c r="AOV10" s="69"/>
      <c r="AOW10" s="69"/>
      <c r="AOX10" s="69"/>
      <c r="AOY10" s="69"/>
      <c r="AOZ10" s="69"/>
      <c r="APA10" s="69"/>
      <c r="APB10" s="69"/>
      <c r="APC10" s="69"/>
      <c r="APD10" s="69"/>
      <c r="APE10" s="69"/>
      <c r="APF10" s="69"/>
      <c r="APG10" s="248"/>
    </row>
    <row r="11" spans="1:1099" s="70" customFormat="1" ht="11.25" customHeight="1" thickBot="1">
      <c r="A11" s="64"/>
      <c r="B11" s="1083"/>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5"/>
      <c r="Z11" s="1079"/>
      <c r="AA11" s="1080"/>
      <c r="AB11" s="1080"/>
      <c r="AC11" s="1080"/>
      <c r="AD11" s="1080"/>
      <c r="AE11" s="1080"/>
      <c r="AF11" s="1080"/>
      <c r="AG11" s="1080"/>
      <c r="AH11" s="1080"/>
      <c r="AI11" s="1080"/>
      <c r="AJ11" s="1080"/>
      <c r="AK11" s="1080"/>
      <c r="AL11" s="1080"/>
      <c r="AM11" s="1080"/>
      <c r="AN11" s="1080"/>
      <c r="AO11" s="1080"/>
      <c r="AP11" s="1080"/>
      <c r="AQ11" s="1080"/>
      <c r="AR11" s="1080"/>
      <c r="AS11" s="1081"/>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c r="KG11" s="69"/>
      <c r="KH11" s="69"/>
      <c r="KI11" s="69"/>
      <c r="KJ11" s="69"/>
      <c r="KK11" s="69"/>
      <c r="KL11" s="69"/>
      <c r="KM11" s="69"/>
      <c r="KN11" s="69"/>
      <c r="KO11" s="69"/>
      <c r="KP11" s="69"/>
      <c r="KQ11" s="69"/>
      <c r="KR11" s="69"/>
      <c r="KS11" s="69"/>
      <c r="KT11" s="69"/>
      <c r="KU11" s="69"/>
      <c r="KV11" s="69"/>
      <c r="KW11" s="69"/>
      <c r="KX11" s="69"/>
      <c r="KY11" s="69"/>
      <c r="KZ11" s="69"/>
      <c r="LA11" s="69"/>
      <c r="LB11" s="69"/>
      <c r="LC11" s="69"/>
      <c r="LD11" s="69"/>
      <c r="LE11" s="69"/>
      <c r="LF11" s="69"/>
      <c r="LG11" s="69"/>
      <c r="LH11" s="69"/>
      <c r="LI11" s="69"/>
      <c r="LJ11" s="69"/>
      <c r="LK11" s="69"/>
      <c r="LL11" s="69"/>
      <c r="LM11" s="69"/>
      <c r="LN11" s="69"/>
      <c r="LO11" s="69"/>
      <c r="LP11" s="69"/>
      <c r="LQ11" s="69"/>
      <c r="LR11" s="69"/>
      <c r="LS11" s="69"/>
      <c r="LT11" s="69"/>
      <c r="LU11" s="69"/>
      <c r="LV11" s="69"/>
      <c r="LW11" s="69"/>
      <c r="LX11" s="69"/>
      <c r="LY11" s="69"/>
      <c r="LZ11" s="69"/>
      <c r="MA11" s="69"/>
      <c r="MB11" s="69"/>
      <c r="MC11" s="69"/>
      <c r="MD11" s="69"/>
      <c r="ME11" s="69"/>
      <c r="MF11" s="69"/>
      <c r="MG11" s="69"/>
      <c r="MH11" s="69"/>
      <c r="MI11" s="69"/>
      <c r="MJ11" s="69"/>
      <c r="MK11" s="69"/>
      <c r="ML11" s="69"/>
      <c r="MM11" s="69"/>
      <c r="MN11" s="69"/>
      <c r="MO11" s="69"/>
      <c r="MP11" s="69"/>
      <c r="MQ11" s="69"/>
      <c r="MR11" s="69"/>
      <c r="MS11" s="69"/>
      <c r="MT11" s="69"/>
      <c r="MU11" s="69"/>
      <c r="MV11" s="69"/>
      <c r="MW11" s="69"/>
      <c r="MX11" s="69"/>
      <c r="MY11" s="69"/>
      <c r="MZ11" s="69"/>
      <c r="NA11" s="69"/>
      <c r="NB11" s="69"/>
      <c r="NC11" s="69"/>
      <c r="ND11" s="69"/>
      <c r="NE11" s="69"/>
      <c r="NF11" s="69"/>
      <c r="NG11" s="69"/>
      <c r="NH11" s="69"/>
      <c r="NI11" s="69"/>
      <c r="NJ11" s="69"/>
      <c r="NK11" s="69"/>
      <c r="NL11" s="69"/>
      <c r="NM11" s="69"/>
      <c r="NN11" s="69"/>
      <c r="NO11" s="69"/>
      <c r="NP11" s="69"/>
      <c r="NQ11" s="69"/>
      <c r="NR11" s="69"/>
      <c r="NS11" s="69"/>
      <c r="NT11" s="69"/>
      <c r="NU11" s="69"/>
      <c r="NV11" s="69"/>
      <c r="NW11" s="69"/>
      <c r="NX11" s="69"/>
      <c r="NY11" s="69"/>
      <c r="NZ11" s="69"/>
      <c r="OA11" s="69"/>
      <c r="OB11" s="69"/>
      <c r="OC11" s="69"/>
      <c r="OD11" s="69"/>
      <c r="OE11" s="69"/>
      <c r="OF11" s="69"/>
      <c r="OG11" s="69"/>
      <c r="OH11" s="69"/>
      <c r="OI11" s="69"/>
      <c r="OJ11" s="69"/>
      <c r="OK11" s="69"/>
      <c r="OL11" s="69"/>
      <c r="OM11" s="69"/>
      <c r="ON11" s="69"/>
      <c r="OO11" s="69"/>
      <c r="OP11" s="69"/>
      <c r="OQ11" s="69"/>
      <c r="OR11" s="69"/>
      <c r="OS11" s="69"/>
      <c r="OT11" s="69"/>
      <c r="OU11" s="69"/>
      <c r="OV11" s="69"/>
      <c r="OW11" s="69"/>
      <c r="OX11" s="69"/>
      <c r="OY11" s="69"/>
      <c r="OZ11" s="69"/>
      <c r="PA11" s="69"/>
      <c r="PB11" s="69"/>
      <c r="PC11" s="69"/>
      <c r="PD11" s="69"/>
      <c r="PE11" s="69"/>
      <c r="PF11" s="69"/>
      <c r="PG11" s="69"/>
      <c r="PH11" s="69"/>
      <c r="PI11" s="69"/>
      <c r="PJ11" s="69"/>
      <c r="PK11" s="69"/>
      <c r="PL11" s="69"/>
      <c r="PM11" s="69"/>
      <c r="PN11" s="69"/>
      <c r="PO11" s="69"/>
      <c r="PP11" s="69"/>
      <c r="PQ11" s="69"/>
      <c r="PR11" s="69"/>
      <c r="PS11" s="69"/>
      <c r="PT11" s="69"/>
      <c r="PU11" s="69"/>
      <c r="PV11" s="69"/>
      <c r="PW11" s="69"/>
      <c r="PX11" s="69"/>
      <c r="PY11" s="69"/>
      <c r="PZ11" s="69"/>
      <c r="QA11" s="69"/>
      <c r="QB11" s="69"/>
      <c r="QC11" s="69"/>
      <c r="QD11" s="69"/>
      <c r="QE11" s="69"/>
      <c r="QF11" s="69"/>
      <c r="QG11" s="69"/>
      <c r="QH11" s="69"/>
      <c r="QI11" s="69"/>
      <c r="QJ11" s="69"/>
      <c r="QK11" s="69"/>
      <c r="QL11" s="69"/>
      <c r="QM11" s="69"/>
      <c r="QN11" s="69"/>
      <c r="QO11" s="69"/>
      <c r="QP11" s="69"/>
      <c r="QQ11" s="69"/>
      <c r="QR11" s="69"/>
      <c r="QS11" s="69"/>
      <c r="QT11" s="69"/>
      <c r="QU11" s="69"/>
      <c r="QV11" s="69"/>
      <c r="QW11" s="69"/>
      <c r="QX11" s="69"/>
      <c r="QY11" s="69"/>
      <c r="QZ11" s="69"/>
      <c r="RA11" s="69"/>
      <c r="RB11" s="69"/>
      <c r="RC11" s="69"/>
      <c r="RD11" s="69"/>
      <c r="RE11" s="69"/>
      <c r="RF11" s="69"/>
      <c r="RG11" s="69"/>
      <c r="RH11" s="69"/>
      <c r="RI11" s="69"/>
      <c r="RJ11" s="69"/>
      <c r="RK11" s="69"/>
      <c r="RL11" s="69"/>
      <c r="RM11" s="69"/>
      <c r="RN11" s="69"/>
      <c r="RO11" s="69"/>
      <c r="RP11" s="69"/>
      <c r="RQ11" s="69"/>
      <c r="RR11" s="69"/>
      <c r="RS11" s="69"/>
      <c r="RT11" s="69"/>
      <c r="RU11" s="69"/>
      <c r="RV11" s="69"/>
      <c r="RW11" s="69"/>
      <c r="RX11" s="69"/>
      <c r="RY11" s="69"/>
      <c r="RZ11" s="69"/>
      <c r="SA11" s="69"/>
      <c r="SB11" s="69"/>
      <c r="SC11" s="69"/>
      <c r="SD11" s="69"/>
      <c r="SE11" s="69"/>
      <c r="SF11" s="69"/>
      <c r="SG11" s="69"/>
      <c r="SH11" s="69"/>
      <c r="SI11" s="69"/>
      <c r="SJ11" s="69"/>
      <c r="SK11" s="69"/>
      <c r="SL11" s="69"/>
      <c r="SM11" s="69"/>
      <c r="SN11" s="69"/>
      <c r="SO11" s="69"/>
      <c r="SP11" s="69"/>
      <c r="SQ11" s="69"/>
      <c r="SR11" s="69"/>
      <c r="SS11" s="69"/>
      <c r="ST11" s="69"/>
      <c r="SU11" s="69"/>
      <c r="SV11" s="69"/>
      <c r="SW11" s="69"/>
      <c r="SX11" s="69"/>
      <c r="SY11" s="69"/>
      <c r="SZ11" s="69"/>
      <c r="TA11" s="69"/>
      <c r="TB11" s="69"/>
      <c r="TC11" s="69"/>
      <c r="TD11" s="69"/>
      <c r="TE11" s="69"/>
      <c r="TF11" s="69"/>
      <c r="TG11" s="69"/>
      <c r="TH11" s="69"/>
      <c r="TI11" s="69"/>
      <c r="TJ11" s="69"/>
      <c r="TK11" s="69"/>
      <c r="TL11" s="69"/>
      <c r="TM11" s="69"/>
      <c r="TN11" s="69"/>
      <c r="TO11" s="69"/>
      <c r="TP11" s="69"/>
      <c r="TQ11" s="69"/>
      <c r="TR11" s="69"/>
      <c r="TS11" s="69"/>
      <c r="TT11" s="69"/>
      <c r="TU11" s="69"/>
      <c r="TV11" s="69"/>
      <c r="TW11" s="69"/>
      <c r="TX11" s="69"/>
      <c r="TY11" s="69"/>
      <c r="TZ11" s="69"/>
      <c r="UA11" s="69"/>
      <c r="UB11" s="69"/>
      <c r="UC11" s="69"/>
      <c r="UD11" s="69"/>
      <c r="UE11" s="69"/>
      <c r="UF11" s="69"/>
      <c r="UG11" s="69"/>
      <c r="UH11" s="69"/>
      <c r="UI11" s="69"/>
      <c r="UJ11" s="69"/>
      <c r="UK11" s="69"/>
      <c r="UL11" s="69"/>
      <c r="UM11" s="69"/>
      <c r="UN11" s="69"/>
      <c r="UO11" s="69"/>
      <c r="UP11" s="69"/>
      <c r="UQ11" s="69"/>
      <c r="UR11" s="69"/>
      <c r="US11" s="69"/>
      <c r="UT11" s="69"/>
      <c r="UU11" s="69"/>
      <c r="UV11" s="69"/>
      <c r="UW11" s="69"/>
      <c r="UX11" s="69"/>
      <c r="UY11" s="69"/>
      <c r="UZ11" s="69"/>
      <c r="VA11" s="69"/>
      <c r="VB11" s="69"/>
      <c r="VC11" s="69"/>
      <c r="VD11" s="69"/>
      <c r="VE11" s="69"/>
      <c r="VF11" s="69"/>
      <c r="VG11" s="69"/>
      <c r="VH11" s="69"/>
      <c r="VI11" s="69"/>
      <c r="VJ11" s="69"/>
      <c r="VK11" s="69"/>
      <c r="VL11" s="69"/>
      <c r="VM11" s="69"/>
      <c r="VN11" s="69"/>
      <c r="VO11" s="69"/>
      <c r="VP11" s="69"/>
      <c r="VQ11" s="69"/>
      <c r="VR11" s="69"/>
      <c r="VS11" s="69"/>
      <c r="VT11" s="69"/>
      <c r="VU11" s="69"/>
      <c r="VV11" s="69"/>
      <c r="VW11" s="69"/>
      <c r="VX11" s="69"/>
      <c r="VY11" s="69"/>
      <c r="VZ11" s="69"/>
      <c r="WA11" s="69"/>
      <c r="WB11" s="69"/>
      <c r="WC11" s="69"/>
      <c r="WD11" s="69"/>
      <c r="WE11" s="69"/>
      <c r="WF11" s="69"/>
      <c r="WG11" s="69"/>
      <c r="WH11" s="69"/>
      <c r="WI11" s="69"/>
      <c r="WJ11" s="69"/>
      <c r="WK11" s="69"/>
      <c r="WL11" s="69"/>
      <c r="WM11" s="69"/>
      <c r="WN11" s="69"/>
      <c r="WO11" s="69"/>
      <c r="WP11" s="69"/>
      <c r="WQ11" s="69"/>
      <c r="WR11" s="69"/>
      <c r="WS11" s="69"/>
      <c r="WT11" s="69"/>
      <c r="WU11" s="69"/>
      <c r="WV11" s="69"/>
      <c r="WW11" s="69"/>
      <c r="WX11" s="69"/>
      <c r="WY11" s="69"/>
      <c r="WZ11" s="69"/>
      <c r="XA11" s="69"/>
      <c r="XB11" s="69"/>
      <c r="XC11" s="69"/>
      <c r="XD11" s="69"/>
      <c r="XE11" s="69"/>
      <c r="XF11" s="69"/>
      <c r="XG11" s="69"/>
      <c r="XH11" s="69"/>
      <c r="XI11" s="69"/>
      <c r="XJ11" s="69"/>
      <c r="XK11" s="69"/>
      <c r="XL11" s="69"/>
      <c r="XM11" s="69"/>
      <c r="XN11" s="69"/>
      <c r="XO11" s="69"/>
      <c r="XP11" s="69"/>
      <c r="XQ11" s="69"/>
      <c r="XR11" s="69"/>
      <c r="XS11" s="69"/>
      <c r="XT11" s="69"/>
      <c r="XU11" s="69"/>
      <c r="XV11" s="69"/>
      <c r="XW11" s="69"/>
      <c r="XX11" s="69"/>
      <c r="XY11" s="69"/>
      <c r="XZ11" s="69"/>
      <c r="YA11" s="69"/>
      <c r="YB11" s="69"/>
      <c r="YC11" s="69"/>
      <c r="YD11" s="69"/>
      <c r="YE11" s="69"/>
      <c r="YF11" s="69"/>
      <c r="YG11" s="69"/>
      <c r="YH11" s="69"/>
      <c r="YI11" s="69"/>
      <c r="YJ11" s="69"/>
      <c r="YK11" s="69"/>
      <c r="YL11" s="69"/>
      <c r="YM11" s="69"/>
      <c r="YN11" s="69"/>
      <c r="YO11" s="69"/>
      <c r="YP11" s="69"/>
      <c r="YQ11" s="69"/>
      <c r="YR11" s="69"/>
      <c r="YS11" s="69"/>
      <c r="YT11" s="69"/>
      <c r="YU11" s="69"/>
      <c r="YV11" s="69"/>
      <c r="YW11" s="69"/>
      <c r="YX11" s="69"/>
      <c r="YY11" s="69"/>
      <c r="YZ11" s="69"/>
      <c r="ZA11" s="69"/>
      <c r="ZB11" s="69"/>
      <c r="ZC11" s="69"/>
      <c r="ZD11" s="69"/>
      <c r="ZE11" s="69"/>
      <c r="ZF11" s="69"/>
      <c r="ZG11" s="69"/>
      <c r="ZH11" s="69"/>
      <c r="ZI11" s="69"/>
      <c r="ZJ11" s="69"/>
      <c r="ZK11" s="69"/>
      <c r="ZL11" s="69"/>
      <c r="ZM11" s="69"/>
      <c r="ZN11" s="69"/>
      <c r="ZO11" s="69"/>
      <c r="ZP11" s="69"/>
      <c r="ZQ11" s="69"/>
      <c r="ZR11" s="69"/>
      <c r="ZS11" s="69"/>
      <c r="ZT11" s="69"/>
      <c r="ZU11" s="69"/>
      <c r="ZV11" s="69"/>
      <c r="ZW11" s="69"/>
      <c r="ZX11" s="69"/>
      <c r="ZY11" s="69"/>
      <c r="ZZ11" s="69"/>
      <c r="AAA11" s="69"/>
      <c r="AAB11" s="69"/>
      <c r="AAC11" s="69"/>
      <c r="AAD11" s="69"/>
      <c r="AAE11" s="69"/>
      <c r="AAF11" s="69"/>
      <c r="AAG11" s="69"/>
      <c r="AAH11" s="69"/>
      <c r="AAI11" s="69"/>
      <c r="AAJ11" s="69"/>
      <c r="AAK11" s="69"/>
      <c r="AAL11" s="69"/>
      <c r="AAM11" s="69"/>
      <c r="AAN11" s="69"/>
      <c r="AAO11" s="69"/>
      <c r="AAP11" s="69"/>
      <c r="AAQ11" s="69"/>
      <c r="AAR11" s="69"/>
      <c r="AAS11" s="69"/>
      <c r="AAT11" s="69"/>
      <c r="AAU11" s="69"/>
      <c r="AAV11" s="69"/>
      <c r="AAW11" s="69"/>
      <c r="AAX11" s="69"/>
      <c r="AAY11" s="69"/>
      <c r="AAZ11" s="69"/>
      <c r="ABA11" s="69"/>
      <c r="ABB11" s="69"/>
      <c r="ABC11" s="69"/>
      <c r="ABD11" s="69"/>
      <c r="ABE11" s="69"/>
      <c r="ABF11" s="69"/>
      <c r="ABG11" s="69"/>
      <c r="ABH11" s="69"/>
      <c r="ABI11" s="69"/>
      <c r="ABJ11" s="69"/>
      <c r="ABK11" s="69"/>
      <c r="ABL11" s="69"/>
      <c r="ABM11" s="69"/>
      <c r="ABN11" s="69"/>
      <c r="ABO11" s="69"/>
      <c r="ABP11" s="69"/>
      <c r="ABQ11" s="69"/>
      <c r="ABR11" s="69"/>
      <c r="ABS11" s="69"/>
      <c r="ABT11" s="69"/>
      <c r="ABU11" s="69"/>
      <c r="ABV11" s="69"/>
      <c r="ABW11" s="69"/>
      <c r="ABX11" s="69"/>
      <c r="ABY11" s="69"/>
      <c r="ABZ11" s="69"/>
      <c r="ACA11" s="69"/>
      <c r="ACB11" s="69"/>
      <c r="ACC11" s="69"/>
      <c r="ACD11" s="69"/>
      <c r="ACE11" s="69"/>
      <c r="ACF11" s="69"/>
      <c r="ACG11" s="69"/>
      <c r="ACH11" s="69"/>
      <c r="ACI11" s="69"/>
      <c r="ACJ11" s="69"/>
      <c r="ACK11" s="69"/>
      <c r="ACL11" s="69"/>
      <c r="ACM11" s="69"/>
      <c r="ACN11" s="69"/>
      <c r="ACO11" s="69"/>
      <c r="ACP11" s="69"/>
      <c r="ACQ11" s="69"/>
      <c r="ACR11" s="69"/>
      <c r="ACS11" s="69"/>
      <c r="ACT11" s="69"/>
      <c r="ACU11" s="69"/>
      <c r="ACV11" s="69"/>
      <c r="ACW11" s="69"/>
      <c r="ACX11" s="69"/>
      <c r="ACY11" s="69"/>
      <c r="ACZ11" s="69"/>
      <c r="ADA11" s="69"/>
      <c r="ADB11" s="69"/>
      <c r="ADC11" s="69"/>
      <c r="ADD11" s="69"/>
      <c r="ADE11" s="69"/>
      <c r="ADF11" s="69"/>
      <c r="ADG11" s="69"/>
      <c r="ADH11" s="69"/>
      <c r="ADI11" s="69"/>
      <c r="ADJ11" s="69"/>
      <c r="ADK11" s="69"/>
      <c r="ADL11" s="69"/>
      <c r="ADM11" s="69"/>
      <c r="ADN11" s="69"/>
      <c r="ADO11" s="69"/>
      <c r="ADP11" s="69"/>
      <c r="ADQ11" s="69"/>
      <c r="ADR11" s="69"/>
      <c r="ADS11" s="69"/>
      <c r="ADT11" s="69"/>
      <c r="ADU11" s="69"/>
      <c r="ADV11" s="69"/>
      <c r="ADW11" s="69"/>
      <c r="ADX11" s="69"/>
      <c r="ADY11" s="69"/>
      <c r="ADZ11" s="69"/>
      <c r="AEA11" s="69"/>
      <c r="AEB11" s="69"/>
      <c r="AEC11" s="69"/>
      <c r="AED11" s="69"/>
      <c r="AEE11" s="69"/>
      <c r="AEF11" s="69"/>
      <c r="AEG11" s="69"/>
      <c r="AEH11" s="69"/>
      <c r="AEI11" s="69"/>
      <c r="AEJ11" s="69"/>
      <c r="AEK11" s="69"/>
      <c r="AEL11" s="69"/>
      <c r="AEM11" s="69"/>
      <c r="AEN11" s="69"/>
      <c r="AEO11" s="69"/>
      <c r="AEP11" s="69"/>
      <c r="AEQ11" s="69"/>
      <c r="AER11" s="69"/>
      <c r="AES11" s="69"/>
      <c r="AET11" s="69"/>
      <c r="AEU11" s="69"/>
      <c r="AEV11" s="69"/>
      <c r="AEW11" s="69"/>
      <c r="AEX11" s="69"/>
      <c r="AEY11" s="69"/>
      <c r="AEZ11" s="69"/>
      <c r="AFA11" s="69"/>
      <c r="AFB11" s="69"/>
      <c r="AFC11" s="69"/>
      <c r="AFD11" s="69"/>
      <c r="AFE11" s="69"/>
      <c r="AFF11" s="69"/>
      <c r="AFG11" s="69"/>
      <c r="AFH11" s="69"/>
      <c r="AFI11" s="69"/>
      <c r="AFJ11" s="69"/>
      <c r="AFK11" s="69"/>
      <c r="AFL11" s="69"/>
      <c r="AFM11" s="69"/>
      <c r="AFN11" s="69"/>
      <c r="AFO11" s="69"/>
      <c r="AFP11" s="69"/>
      <c r="AFQ11" s="69"/>
      <c r="AFR11" s="69"/>
      <c r="AFS11" s="69"/>
      <c r="AFT11" s="69"/>
      <c r="AFU11" s="69"/>
      <c r="AFV11" s="69"/>
      <c r="AFW11" s="69"/>
      <c r="AFX11" s="69"/>
      <c r="AFY11" s="69"/>
      <c r="AFZ11" s="69"/>
      <c r="AGA11" s="69"/>
      <c r="AGB11" s="69"/>
      <c r="AGC11" s="69"/>
      <c r="AGD11" s="69"/>
      <c r="AGE11" s="69"/>
      <c r="AGF11" s="69"/>
      <c r="AGG11" s="69"/>
      <c r="AGH11" s="69"/>
      <c r="AGI11" s="69"/>
      <c r="AGJ11" s="69"/>
      <c r="AGK11" s="69"/>
      <c r="AGL11" s="69"/>
      <c r="AGM11" s="69"/>
      <c r="AGN11" s="69"/>
      <c r="AGO11" s="69"/>
      <c r="AGP11" s="69"/>
      <c r="AGQ11" s="69"/>
      <c r="AGR11" s="69"/>
      <c r="AGS11" s="69"/>
      <c r="AGT11" s="69"/>
      <c r="AGU11" s="69"/>
      <c r="AGV11" s="69"/>
      <c r="AGW11" s="69"/>
      <c r="AGX11" s="69"/>
      <c r="AGY11" s="69"/>
      <c r="AGZ11" s="69"/>
      <c r="AHA11" s="69"/>
      <c r="AHB11" s="69"/>
      <c r="AHC11" s="69"/>
      <c r="AHD11" s="69"/>
      <c r="AHE11" s="69"/>
      <c r="AHF11" s="69"/>
      <c r="AHG11" s="69"/>
      <c r="AHH11" s="69"/>
      <c r="AHI11" s="69"/>
      <c r="AHJ11" s="69"/>
      <c r="AHK11" s="69"/>
      <c r="AHL11" s="69"/>
      <c r="AHM11" s="69"/>
      <c r="AHN11" s="69"/>
      <c r="AHO11" s="69"/>
      <c r="AHP11" s="69"/>
      <c r="AHQ11" s="69"/>
      <c r="AHR11" s="69"/>
      <c r="AHS11" s="69"/>
      <c r="AHT11" s="69"/>
      <c r="AHU11" s="69"/>
      <c r="AHV11" s="69"/>
      <c r="AHW11" s="69"/>
      <c r="AHX11" s="69"/>
      <c r="AHY11" s="69"/>
      <c r="AHZ11" s="69"/>
      <c r="AIA11" s="69"/>
      <c r="AIB11" s="69"/>
      <c r="AIC11" s="69"/>
      <c r="AID11" s="69"/>
      <c r="AIE11" s="69"/>
      <c r="AIF11" s="69"/>
      <c r="AIG11" s="69"/>
      <c r="AIH11" s="69"/>
      <c r="AII11" s="69"/>
      <c r="AIJ11" s="69"/>
      <c r="AIK11" s="69"/>
      <c r="AIL11" s="69"/>
      <c r="AIM11" s="69"/>
      <c r="AIN11" s="69"/>
      <c r="AIO11" s="69"/>
      <c r="AIP11" s="69"/>
      <c r="AIQ11" s="69"/>
      <c r="AIR11" s="69"/>
      <c r="AIS11" s="69"/>
      <c r="AIT11" s="69"/>
      <c r="AIU11" s="69"/>
      <c r="AIV11" s="69"/>
      <c r="AIW11" s="69"/>
      <c r="AIX11" s="69"/>
      <c r="AIY11" s="69"/>
      <c r="AIZ11" s="69"/>
      <c r="AJA11" s="69"/>
      <c r="AJB11" s="69"/>
      <c r="AJC11" s="69"/>
      <c r="AJD11" s="69"/>
      <c r="AJE11" s="69"/>
      <c r="AJF11" s="69"/>
      <c r="AJG11" s="69"/>
      <c r="AJH11" s="69"/>
      <c r="AJI11" s="69"/>
      <c r="AJJ11" s="69"/>
      <c r="AJK11" s="69"/>
      <c r="AJL11" s="69"/>
      <c r="AJM11" s="69"/>
      <c r="AJN11" s="69"/>
      <c r="AJO11" s="69"/>
      <c r="AJP11" s="69"/>
      <c r="AJQ11" s="69"/>
      <c r="AJR11" s="69"/>
      <c r="AJS11" s="69"/>
      <c r="AJT11" s="69"/>
      <c r="AJU11" s="69"/>
      <c r="AJV11" s="69"/>
      <c r="AJW11" s="69"/>
      <c r="AJX11" s="69"/>
      <c r="AJY11" s="69"/>
      <c r="AJZ11" s="69"/>
      <c r="AKA11" s="69"/>
      <c r="AKB11" s="69"/>
      <c r="AKC11" s="69"/>
      <c r="AKD11" s="69"/>
      <c r="AKE11" s="69"/>
      <c r="AKF11" s="69"/>
      <c r="AKG11" s="69"/>
      <c r="AKH11" s="69"/>
      <c r="AKI11" s="69"/>
      <c r="AKJ11" s="69"/>
      <c r="AKK11" s="69"/>
      <c r="AKL11" s="69"/>
      <c r="AKM11" s="69"/>
      <c r="AKN11" s="69"/>
      <c r="AKO11" s="69"/>
      <c r="AKP11" s="69"/>
      <c r="AKQ11" s="69"/>
      <c r="AKR11" s="69"/>
      <c r="AKS11" s="69"/>
      <c r="AKT11" s="69"/>
      <c r="AKU11" s="69"/>
      <c r="AKV11" s="69"/>
      <c r="AKW11" s="69"/>
      <c r="AKX11" s="69"/>
      <c r="AKY11" s="69"/>
      <c r="AKZ11" s="69"/>
      <c r="ALA11" s="69"/>
      <c r="ALB11" s="69"/>
      <c r="ALC11" s="69"/>
      <c r="ALD11" s="69"/>
      <c r="ALE11" s="69"/>
      <c r="ALF11" s="69"/>
      <c r="ALG11" s="69"/>
      <c r="ALH11" s="69"/>
      <c r="ALI11" s="69"/>
      <c r="ALJ11" s="69"/>
      <c r="ALK11" s="69"/>
      <c r="ALL11" s="69"/>
      <c r="ALM11" s="69"/>
      <c r="ALN11" s="69"/>
      <c r="ALO11" s="69"/>
      <c r="ALP11" s="69"/>
      <c r="ALQ11" s="69"/>
      <c r="ALR11" s="69"/>
      <c r="ALS11" s="69"/>
      <c r="ALT11" s="69"/>
      <c r="ALU11" s="69"/>
      <c r="ALV11" s="69"/>
      <c r="ALW11" s="69"/>
      <c r="ALX11" s="69"/>
      <c r="ALY11" s="69"/>
      <c r="ALZ11" s="69"/>
      <c r="AMA11" s="69"/>
      <c r="AMB11" s="69"/>
      <c r="AMC11" s="69"/>
      <c r="AMD11" s="69"/>
      <c r="AME11" s="69"/>
      <c r="AMF11" s="69"/>
      <c r="AMG11" s="69"/>
      <c r="AMH11" s="69"/>
      <c r="AMI11" s="69"/>
      <c r="AMJ11" s="69"/>
      <c r="AMK11" s="69"/>
      <c r="AML11" s="69"/>
      <c r="AMM11" s="69"/>
      <c r="AMN11" s="69"/>
      <c r="AMO11" s="69"/>
      <c r="AMP11" s="69"/>
      <c r="AMQ11" s="69"/>
      <c r="AMR11" s="69"/>
      <c r="AMS11" s="69"/>
      <c r="AMT11" s="69"/>
      <c r="AMU11" s="69"/>
      <c r="AMV11" s="69"/>
      <c r="AMW11" s="69"/>
      <c r="AMX11" s="69"/>
      <c r="AMY11" s="69"/>
      <c r="AMZ11" s="69"/>
      <c r="ANA11" s="69"/>
      <c r="ANB11" s="69"/>
      <c r="ANC11" s="69"/>
      <c r="AND11" s="69"/>
      <c r="ANE11" s="69"/>
      <c r="ANF11" s="69"/>
      <c r="ANG11" s="69"/>
      <c r="ANH11" s="69"/>
      <c r="ANI11" s="69"/>
      <c r="ANJ11" s="69"/>
      <c r="ANK11" s="69"/>
      <c r="ANL11" s="69"/>
      <c r="ANM11" s="69"/>
      <c r="ANN11" s="69"/>
      <c r="ANO11" s="69"/>
      <c r="ANP11" s="69"/>
      <c r="ANQ11" s="69"/>
      <c r="ANR11" s="69"/>
      <c r="ANS11" s="69"/>
      <c r="ANT11" s="69"/>
      <c r="ANU11" s="69"/>
      <c r="ANV11" s="69"/>
      <c r="ANW11" s="69"/>
      <c r="ANX11" s="69"/>
      <c r="ANY11" s="69"/>
      <c r="ANZ11" s="69"/>
      <c r="AOA11" s="69"/>
      <c r="AOB11" s="69"/>
      <c r="AOC11" s="69"/>
      <c r="AOD11" s="69"/>
      <c r="AOE11" s="69"/>
      <c r="AOF11" s="69"/>
      <c r="AOG11" s="69"/>
      <c r="AOH11" s="69"/>
      <c r="AOI11" s="69"/>
      <c r="AOJ11" s="69"/>
      <c r="AOK11" s="69"/>
      <c r="AOL11" s="69"/>
      <c r="AOM11" s="69"/>
      <c r="AON11" s="69"/>
      <c r="AOO11" s="69"/>
      <c r="AOP11" s="69"/>
      <c r="AOQ11" s="69"/>
      <c r="AOR11" s="69"/>
      <c r="AOS11" s="69"/>
      <c r="AOT11" s="69"/>
      <c r="AOU11" s="69"/>
      <c r="AOV11" s="69"/>
      <c r="AOW11" s="69"/>
      <c r="AOX11" s="69"/>
      <c r="AOY11" s="69"/>
      <c r="AOZ11" s="69"/>
      <c r="APA11" s="69"/>
      <c r="APB11" s="69"/>
      <c r="APC11" s="69"/>
      <c r="APD11" s="69"/>
      <c r="APE11" s="69"/>
      <c r="APF11" s="69"/>
      <c r="APG11" s="248"/>
    </row>
    <row r="12" spans="1:1099" s="74" customFormat="1" ht="12.75" customHeight="1" thickTop="1">
      <c r="A12" s="72"/>
      <c r="B12" s="1088" t="s">
        <v>189</v>
      </c>
      <c r="C12" s="73"/>
      <c r="D12" s="1086" t="s">
        <v>190</v>
      </c>
      <c r="E12" s="1087"/>
      <c r="F12" s="1087"/>
      <c r="G12" s="1087"/>
      <c r="H12" s="1087"/>
      <c r="I12" s="1087"/>
      <c r="J12" s="1087"/>
      <c r="K12" s="1087"/>
      <c r="L12" s="1087"/>
      <c r="M12" s="1087"/>
      <c r="N12" s="1087"/>
      <c r="O12" s="1087"/>
      <c r="P12" s="1087"/>
      <c r="Q12" s="1087"/>
      <c r="R12" s="1087"/>
      <c r="S12" s="1087"/>
      <c r="T12" s="1087" t="s">
        <v>191</v>
      </c>
      <c r="U12" s="1087"/>
      <c r="V12" s="1108"/>
      <c r="W12" s="1086" t="s">
        <v>192</v>
      </c>
      <c r="X12" s="1087"/>
      <c r="Y12" s="1087"/>
      <c r="Z12" s="1087" t="s">
        <v>193</v>
      </c>
      <c r="AA12" s="1087"/>
      <c r="AB12" s="1087"/>
      <c r="AC12" s="1087"/>
      <c r="AD12" s="1087"/>
      <c r="AE12" s="1087"/>
      <c r="AF12" s="1087" t="s">
        <v>194</v>
      </c>
      <c r="AG12" s="1087"/>
      <c r="AH12" s="1087"/>
      <c r="AI12" s="1087"/>
      <c r="AJ12" s="1087"/>
      <c r="AK12" s="1087"/>
      <c r="AL12" s="1087"/>
      <c r="AM12" s="1087"/>
      <c r="AN12" s="1087"/>
      <c r="AO12" s="1087" t="s">
        <v>195</v>
      </c>
      <c r="AP12" s="1087"/>
      <c r="AQ12" s="1087"/>
      <c r="AR12" s="1087"/>
      <c r="AS12" s="1111"/>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row>
    <row r="13" spans="1:1099" s="74" customFormat="1" ht="12.75" customHeight="1">
      <c r="A13" s="72"/>
      <c r="B13" s="1089"/>
      <c r="C13" s="75"/>
      <c r="D13" s="1112"/>
      <c r="E13" s="1112"/>
      <c r="F13" s="1112"/>
      <c r="G13" s="1112"/>
      <c r="H13" s="1112"/>
      <c r="I13" s="1112"/>
      <c r="J13" s="1112"/>
      <c r="K13" s="1112"/>
      <c r="L13" s="1112"/>
      <c r="M13" s="1112"/>
      <c r="N13" s="1112"/>
      <c r="O13" s="1112"/>
      <c r="P13" s="1112"/>
      <c r="Q13" s="1112"/>
      <c r="R13" s="1112"/>
      <c r="S13" s="1112"/>
      <c r="T13" s="1113"/>
      <c r="U13" s="1113"/>
      <c r="V13" s="1113"/>
      <c r="W13" s="1116"/>
      <c r="X13" s="1116"/>
      <c r="Y13" s="1116"/>
      <c r="Z13" s="1116"/>
      <c r="AA13" s="1116"/>
      <c r="AB13" s="1116"/>
      <c r="AC13" s="1116"/>
      <c r="AD13" s="1116"/>
      <c r="AE13" s="1116"/>
      <c r="AF13" s="1116"/>
      <c r="AG13" s="1116"/>
      <c r="AH13" s="1116"/>
      <c r="AI13" s="1116"/>
      <c r="AJ13" s="1116"/>
      <c r="AK13" s="1116"/>
      <c r="AL13" s="1116"/>
      <c r="AM13" s="1116"/>
      <c r="AN13" s="1116"/>
      <c r="AO13" s="1116"/>
      <c r="AP13" s="1116"/>
      <c r="AQ13" s="1116"/>
      <c r="AR13" s="1116"/>
      <c r="AS13" s="1117"/>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row>
    <row r="14" spans="1:1099" s="76" customFormat="1" ht="15.95" customHeight="1">
      <c r="A14" s="72"/>
      <c r="B14" s="1089"/>
      <c r="C14" s="75"/>
      <c r="D14" s="1090" t="s">
        <v>196</v>
      </c>
      <c r="E14" s="1039"/>
      <c r="F14" s="1039"/>
      <c r="G14" s="1039"/>
      <c r="H14" s="1039"/>
      <c r="I14" s="1039"/>
      <c r="J14" s="1039"/>
      <c r="K14" s="1039"/>
      <c r="L14" s="1039"/>
      <c r="M14" s="1039"/>
      <c r="N14" s="1039"/>
      <c r="O14" s="1039"/>
      <c r="P14" s="1039"/>
      <c r="Q14" s="1039"/>
      <c r="R14" s="1039"/>
      <c r="S14" s="1039"/>
      <c r="T14" s="1039"/>
      <c r="U14" s="1039"/>
      <c r="V14" s="1039"/>
      <c r="W14" s="1039"/>
      <c r="X14" s="1039"/>
      <c r="Y14" s="1039"/>
      <c r="Z14" s="1039"/>
      <c r="AA14" s="1039"/>
      <c r="AB14" s="1039"/>
      <c r="AC14" s="1039"/>
      <c r="AD14" s="1039"/>
      <c r="AE14" s="1039"/>
      <c r="AF14" s="1039"/>
      <c r="AG14" s="1039"/>
      <c r="AH14" s="1039"/>
      <c r="AI14" s="1039"/>
      <c r="AJ14" s="1039"/>
      <c r="AK14" s="1039"/>
      <c r="AL14" s="1039"/>
      <c r="AM14" s="1039"/>
      <c r="AN14" s="1039"/>
      <c r="AO14" s="1039"/>
      <c r="AP14" s="1091"/>
      <c r="AQ14" s="1092" t="s">
        <v>197</v>
      </c>
      <c r="AR14" s="1093"/>
      <c r="AS14" s="1094"/>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c r="OE14" s="74"/>
      <c r="OF14" s="74"/>
      <c r="OG14" s="74"/>
      <c r="OH14" s="74"/>
      <c r="OI14" s="74"/>
      <c r="OJ14" s="74"/>
      <c r="OK14" s="74"/>
      <c r="OL14" s="74"/>
      <c r="OM14" s="74"/>
      <c r="ON14" s="74"/>
      <c r="OO14" s="74"/>
      <c r="OP14" s="74"/>
      <c r="OQ14" s="74"/>
      <c r="OR14" s="74"/>
      <c r="OS14" s="74"/>
      <c r="OT14" s="74"/>
      <c r="OU14" s="74"/>
      <c r="OV14" s="74"/>
      <c r="OW14" s="74"/>
      <c r="OX14" s="74"/>
      <c r="OY14" s="74"/>
      <c r="OZ14" s="74"/>
      <c r="PA14" s="74"/>
      <c r="PB14" s="74"/>
      <c r="PC14" s="74"/>
      <c r="PD14" s="74"/>
      <c r="PE14" s="74"/>
      <c r="PF14" s="74"/>
      <c r="PG14" s="74"/>
      <c r="PH14" s="74"/>
      <c r="PI14" s="74"/>
      <c r="PJ14" s="74"/>
      <c r="PK14" s="74"/>
      <c r="PL14" s="74"/>
      <c r="PM14" s="74"/>
      <c r="PN14" s="74"/>
      <c r="PO14" s="74"/>
      <c r="PP14" s="74"/>
      <c r="PQ14" s="74"/>
      <c r="PR14" s="74"/>
      <c r="PS14" s="74"/>
      <c r="PT14" s="74"/>
      <c r="PU14" s="74"/>
      <c r="PV14" s="74"/>
      <c r="PW14" s="74"/>
      <c r="PX14" s="74"/>
      <c r="PY14" s="74"/>
      <c r="PZ14" s="74"/>
      <c r="QA14" s="74"/>
      <c r="QB14" s="74"/>
      <c r="QC14" s="74"/>
      <c r="QD14" s="74"/>
      <c r="QE14" s="74"/>
      <c r="QF14" s="74"/>
      <c r="QG14" s="74"/>
      <c r="QH14" s="74"/>
      <c r="QI14" s="74"/>
      <c r="QJ14" s="74"/>
      <c r="QK14" s="74"/>
      <c r="QL14" s="74"/>
      <c r="QM14" s="74"/>
      <c r="QN14" s="74"/>
      <c r="QO14" s="74"/>
      <c r="QP14" s="74"/>
      <c r="QQ14" s="74"/>
      <c r="QR14" s="74"/>
      <c r="QS14" s="74"/>
      <c r="QT14" s="74"/>
      <c r="QU14" s="74"/>
      <c r="QV14" s="74"/>
      <c r="QW14" s="74"/>
      <c r="QX14" s="74"/>
      <c r="QY14" s="74"/>
      <c r="QZ14" s="74"/>
      <c r="RA14" s="74"/>
      <c r="RB14" s="74"/>
      <c r="RC14" s="74"/>
      <c r="RD14" s="74"/>
      <c r="RE14" s="74"/>
      <c r="RF14" s="74"/>
      <c r="RG14" s="74"/>
      <c r="RH14" s="74"/>
      <c r="RI14" s="74"/>
      <c r="RJ14" s="74"/>
      <c r="RK14" s="74"/>
      <c r="RL14" s="74"/>
      <c r="RM14" s="74"/>
      <c r="RN14" s="74"/>
      <c r="RO14" s="74"/>
      <c r="RP14" s="74"/>
      <c r="RQ14" s="74"/>
      <c r="RR14" s="74"/>
      <c r="RS14" s="74"/>
      <c r="RT14" s="74"/>
      <c r="RU14" s="74"/>
      <c r="RV14" s="74"/>
      <c r="RW14" s="74"/>
      <c r="RX14" s="74"/>
      <c r="RY14" s="74"/>
      <c r="RZ14" s="74"/>
      <c r="SA14" s="74"/>
      <c r="SB14" s="74"/>
      <c r="SC14" s="74"/>
      <c r="SD14" s="74"/>
      <c r="SE14" s="74"/>
      <c r="SF14" s="74"/>
      <c r="SG14" s="74"/>
      <c r="SH14" s="74"/>
      <c r="SI14" s="74"/>
      <c r="SJ14" s="74"/>
      <c r="SK14" s="74"/>
      <c r="SL14" s="74"/>
      <c r="SM14" s="74"/>
      <c r="SN14" s="74"/>
      <c r="SO14" s="74"/>
      <c r="SP14" s="74"/>
      <c r="SQ14" s="74"/>
      <c r="SR14" s="74"/>
      <c r="SS14" s="74"/>
      <c r="ST14" s="74"/>
      <c r="SU14" s="74"/>
      <c r="SV14" s="74"/>
      <c r="SW14" s="74"/>
      <c r="SX14" s="74"/>
      <c r="SY14" s="74"/>
      <c r="SZ14" s="74"/>
      <c r="TA14" s="74"/>
      <c r="TB14" s="74"/>
      <c r="TC14" s="74"/>
      <c r="TD14" s="74"/>
      <c r="TE14" s="74"/>
      <c r="TF14" s="74"/>
      <c r="TG14" s="74"/>
      <c r="TH14" s="74"/>
      <c r="TI14" s="74"/>
      <c r="TJ14" s="74"/>
      <c r="TK14" s="74"/>
      <c r="TL14" s="74"/>
      <c r="TM14" s="74"/>
      <c r="TN14" s="74"/>
      <c r="TO14" s="74"/>
      <c r="TP14" s="74"/>
      <c r="TQ14" s="74"/>
      <c r="TR14" s="74"/>
      <c r="TS14" s="74"/>
      <c r="TT14" s="74"/>
      <c r="TU14" s="74"/>
      <c r="TV14" s="74"/>
      <c r="TW14" s="74"/>
      <c r="TX14" s="74"/>
      <c r="TY14" s="74"/>
      <c r="TZ14" s="74"/>
      <c r="UA14" s="74"/>
      <c r="UB14" s="74"/>
      <c r="UC14" s="74"/>
      <c r="UD14" s="74"/>
      <c r="UE14" s="74"/>
      <c r="UF14" s="74"/>
      <c r="UG14" s="74"/>
      <c r="UH14" s="74"/>
      <c r="UI14" s="74"/>
      <c r="UJ14" s="74"/>
      <c r="UK14" s="74"/>
      <c r="UL14" s="74"/>
      <c r="UM14" s="74"/>
      <c r="UN14" s="74"/>
      <c r="UO14" s="74"/>
      <c r="UP14" s="74"/>
      <c r="UQ14" s="74"/>
      <c r="UR14" s="74"/>
      <c r="US14" s="74"/>
      <c r="UT14" s="74"/>
      <c r="UU14" s="74"/>
      <c r="UV14" s="74"/>
      <c r="UW14" s="74"/>
      <c r="UX14" s="74"/>
      <c r="UY14" s="74"/>
      <c r="UZ14" s="74"/>
      <c r="VA14" s="74"/>
      <c r="VB14" s="74"/>
      <c r="VC14" s="74"/>
      <c r="VD14" s="74"/>
      <c r="VE14" s="74"/>
      <c r="VF14" s="74"/>
      <c r="VG14" s="74"/>
      <c r="VH14" s="74"/>
      <c r="VI14" s="74"/>
      <c r="VJ14" s="74"/>
      <c r="VK14" s="74"/>
      <c r="VL14" s="74"/>
      <c r="VM14" s="74"/>
      <c r="VN14" s="74"/>
      <c r="VO14" s="74"/>
      <c r="VP14" s="74"/>
      <c r="VQ14" s="74"/>
      <c r="VR14" s="74"/>
      <c r="VS14" s="74"/>
      <c r="VT14" s="74"/>
      <c r="VU14" s="74"/>
      <c r="VV14" s="74"/>
      <c r="VW14" s="74"/>
      <c r="VX14" s="74"/>
      <c r="VY14" s="74"/>
      <c r="VZ14" s="74"/>
      <c r="WA14" s="74"/>
      <c r="WB14" s="74"/>
      <c r="WC14" s="74"/>
      <c r="WD14" s="74"/>
      <c r="WE14" s="74"/>
      <c r="WF14" s="74"/>
      <c r="WG14" s="74"/>
      <c r="WH14" s="74"/>
      <c r="WI14" s="74"/>
      <c r="WJ14" s="74"/>
      <c r="WK14" s="74"/>
      <c r="WL14" s="74"/>
      <c r="WM14" s="74"/>
      <c r="WN14" s="74"/>
      <c r="WO14" s="74"/>
      <c r="WP14" s="74"/>
      <c r="WQ14" s="74"/>
      <c r="WR14" s="74"/>
      <c r="WS14" s="74"/>
      <c r="WT14" s="74"/>
      <c r="WU14" s="74"/>
      <c r="WV14" s="74"/>
      <c r="WW14" s="74"/>
      <c r="WX14" s="74"/>
      <c r="WY14" s="74"/>
      <c r="WZ14" s="74"/>
      <c r="XA14" s="74"/>
      <c r="XB14" s="74"/>
      <c r="XC14" s="74"/>
      <c r="XD14" s="74"/>
      <c r="XE14" s="74"/>
      <c r="XF14" s="74"/>
      <c r="XG14" s="74"/>
      <c r="XH14" s="74"/>
      <c r="XI14" s="74"/>
      <c r="XJ14" s="74"/>
      <c r="XK14" s="74"/>
      <c r="XL14" s="74"/>
      <c r="XM14" s="74"/>
      <c r="XN14" s="74"/>
      <c r="XO14" s="74"/>
      <c r="XP14" s="74"/>
      <c r="XQ14" s="74"/>
      <c r="XR14" s="74"/>
      <c r="XS14" s="74"/>
      <c r="XT14" s="74"/>
      <c r="XU14" s="74"/>
      <c r="XV14" s="74"/>
      <c r="XW14" s="74"/>
      <c r="XX14" s="74"/>
      <c r="XY14" s="74"/>
      <c r="XZ14" s="74"/>
      <c r="YA14" s="74"/>
      <c r="YB14" s="74"/>
      <c r="YC14" s="74"/>
      <c r="YD14" s="74"/>
      <c r="YE14" s="74"/>
      <c r="YF14" s="74"/>
      <c r="YG14" s="74"/>
      <c r="YH14" s="74"/>
      <c r="YI14" s="74"/>
      <c r="YJ14" s="74"/>
      <c r="YK14" s="74"/>
      <c r="YL14" s="74"/>
      <c r="YM14" s="74"/>
      <c r="YN14" s="74"/>
      <c r="YO14" s="74"/>
      <c r="YP14" s="74"/>
      <c r="YQ14" s="74"/>
      <c r="YR14" s="74"/>
      <c r="YS14" s="74"/>
      <c r="YT14" s="74"/>
      <c r="YU14" s="74"/>
      <c r="YV14" s="74"/>
      <c r="YW14" s="74"/>
      <c r="YX14" s="74"/>
      <c r="YY14" s="74"/>
      <c r="YZ14" s="74"/>
      <c r="ZA14" s="74"/>
      <c r="ZB14" s="74"/>
      <c r="ZC14" s="74"/>
      <c r="ZD14" s="74"/>
      <c r="ZE14" s="74"/>
      <c r="ZF14" s="74"/>
      <c r="ZG14" s="74"/>
      <c r="ZH14" s="74"/>
      <c r="ZI14" s="74"/>
      <c r="ZJ14" s="74"/>
      <c r="ZK14" s="74"/>
      <c r="ZL14" s="74"/>
      <c r="ZM14" s="74"/>
      <c r="ZN14" s="74"/>
      <c r="ZO14" s="74"/>
      <c r="ZP14" s="74"/>
      <c r="ZQ14" s="74"/>
      <c r="ZR14" s="74"/>
      <c r="ZS14" s="74"/>
      <c r="ZT14" s="74"/>
      <c r="ZU14" s="74"/>
      <c r="ZV14" s="74"/>
      <c r="ZW14" s="74"/>
      <c r="ZX14" s="74"/>
      <c r="ZY14" s="74"/>
      <c r="ZZ14" s="74"/>
      <c r="AAA14" s="74"/>
      <c r="AAB14" s="74"/>
      <c r="AAC14" s="74"/>
      <c r="AAD14" s="74"/>
      <c r="AAE14" s="74"/>
      <c r="AAF14" s="74"/>
      <c r="AAG14" s="74"/>
      <c r="AAH14" s="74"/>
      <c r="AAI14" s="74"/>
      <c r="AAJ14" s="74"/>
      <c r="AAK14" s="74"/>
      <c r="AAL14" s="74"/>
      <c r="AAM14" s="74"/>
      <c r="AAN14" s="74"/>
      <c r="AAO14" s="74"/>
      <c r="AAP14" s="74"/>
      <c r="AAQ14" s="74"/>
      <c r="AAR14" s="74"/>
      <c r="AAS14" s="74"/>
      <c r="AAT14" s="74"/>
      <c r="AAU14" s="74"/>
      <c r="AAV14" s="74"/>
      <c r="AAW14" s="74"/>
      <c r="AAX14" s="74"/>
      <c r="AAY14" s="74"/>
      <c r="AAZ14" s="74"/>
      <c r="ABA14" s="74"/>
      <c r="ABB14" s="74"/>
      <c r="ABC14" s="74"/>
      <c r="ABD14" s="74"/>
      <c r="ABE14" s="74"/>
      <c r="ABF14" s="74"/>
      <c r="ABG14" s="74"/>
      <c r="ABH14" s="74"/>
      <c r="ABI14" s="74"/>
      <c r="ABJ14" s="74"/>
      <c r="ABK14" s="74"/>
      <c r="ABL14" s="74"/>
      <c r="ABM14" s="74"/>
      <c r="ABN14" s="74"/>
      <c r="ABO14" s="74"/>
      <c r="ABP14" s="74"/>
      <c r="ABQ14" s="74"/>
      <c r="ABR14" s="74"/>
      <c r="ABS14" s="74"/>
      <c r="ABT14" s="74"/>
      <c r="ABU14" s="74"/>
      <c r="ABV14" s="74"/>
      <c r="ABW14" s="74"/>
      <c r="ABX14" s="74"/>
      <c r="ABY14" s="74"/>
      <c r="ABZ14" s="74"/>
      <c r="ACA14" s="74"/>
      <c r="ACB14" s="74"/>
      <c r="ACC14" s="74"/>
      <c r="ACD14" s="74"/>
      <c r="ACE14" s="74"/>
      <c r="ACF14" s="74"/>
      <c r="ACG14" s="74"/>
      <c r="ACH14" s="74"/>
      <c r="ACI14" s="74"/>
      <c r="ACJ14" s="74"/>
      <c r="ACK14" s="74"/>
      <c r="ACL14" s="74"/>
      <c r="ACM14" s="74"/>
      <c r="ACN14" s="74"/>
      <c r="ACO14" s="74"/>
      <c r="ACP14" s="74"/>
      <c r="ACQ14" s="74"/>
      <c r="ACR14" s="74"/>
      <c r="ACS14" s="74"/>
      <c r="ACT14" s="74"/>
      <c r="ACU14" s="74"/>
      <c r="ACV14" s="74"/>
      <c r="ACW14" s="74"/>
      <c r="ACX14" s="74"/>
      <c r="ACY14" s="74"/>
      <c r="ACZ14" s="74"/>
      <c r="ADA14" s="74"/>
      <c r="ADB14" s="74"/>
      <c r="ADC14" s="74"/>
      <c r="ADD14" s="74"/>
      <c r="ADE14" s="74"/>
      <c r="ADF14" s="74"/>
      <c r="ADG14" s="74"/>
      <c r="ADH14" s="74"/>
      <c r="ADI14" s="74"/>
      <c r="ADJ14" s="74"/>
      <c r="ADK14" s="74"/>
      <c r="ADL14" s="74"/>
      <c r="ADM14" s="74"/>
      <c r="ADN14" s="74"/>
      <c r="ADO14" s="74"/>
      <c r="ADP14" s="74"/>
      <c r="ADQ14" s="74"/>
      <c r="ADR14" s="74"/>
      <c r="ADS14" s="74"/>
      <c r="ADT14" s="74"/>
      <c r="ADU14" s="74"/>
      <c r="ADV14" s="74"/>
      <c r="ADW14" s="74"/>
      <c r="ADX14" s="74"/>
      <c r="ADY14" s="74"/>
      <c r="ADZ14" s="74"/>
      <c r="AEA14" s="74"/>
      <c r="AEB14" s="74"/>
      <c r="AEC14" s="74"/>
      <c r="AED14" s="74"/>
      <c r="AEE14" s="74"/>
      <c r="AEF14" s="74"/>
      <c r="AEG14" s="74"/>
      <c r="AEH14" s="74"/>
      <c r="AEI14" s="74"/>
      <c r="AEJ14" s="74"/>
      <c r="AEK14" s="74"/>
      <c r="AEL14" s="74"/>
      <c r="AEM14" s="74"/>
      <c r="AEN14" s="74"/>
      <c r="AEO14" s="74"/>
      <c r="AEP14" s="74"/>
      <c r="AEQ14" s="74"/>
      <c r="AER14" s="74"/>
      <c r="AES14" s="74"/>
      <c r="AET14" s="74"/>
      <c r="AEU14" s="74"/>
      <c r="AEV14" s="74"/>
      <c r="AEW14" s="74"/>
      <c r="AEX14" s="74"/>
      <c r="AEY14" s="74"/>
      <c r="AEZ14" s="74"/>
      <c r="AFA14" s="74"/>
      <c r="AFB14" s="74"/>
      <c r="AFC14" s="74"/>
      <c r="AFD14" s="74"/>
      <c r="AFE14" s="74"/>
      <c r="AFF14" s="74"/>
      <c r="AFG14" s="74"/>
      <c r="AFH14" s="74"/>
      <c r="AFI14" s="74"/>
      <c r="AFJ14" s="74"/>
      <c r="AFK14" s="74"/>
      <c r="AFL14" s="74"/>
      <c r="AFM14" s="74"/>
      <c r="AFN14" s="74"/>
      <c r="AFO14" s="74"/>
      <c r="AFP14" s="74"/>
      <c r="AFQ14" s="74"/>
      <c r="AFR14" s="74"/>
      <c r="AFS14" s="74"/>
      <c r="AFT14" s="74"/>
      <c r="AFU14" s="74"/>
      <c r="AFV14" s="74"/>
      <c r="AFW14" s="74"/>
      <c r="AFX14" s="74"/>
      <c r="AFY14" s="74"/>
      <c r="AFZ14" s="74"/>
      <c r="AGA14" s="74"/>
      <c r="AGB14" s="74"/>
      <c r="AGC14" s="74"/>
      <c r="AGD14" s="74"/>
      <c r="AGE14" s="74"/>
      <c r="AGF14" s="74"/>
      <c r="AGG14" s="74"/>
      <c r="AGH14" s="74"/>
      <c r="AGI14" s="74"/>
      <c r="AGJ14" s="74"/>
      <c r="AGK14" s="74"/>
      <c r="AGL14" s="74"/>
      <c r="AGM14" s="74"/>
      <c r="AGN14" s="74"/>
      <c r="AGO14" s="74"/>
      <c r="AGP14" s="74"/>
      <c r="AGQ14" s="74"/>
      <c r="AGR14" s="74"/>
      <c r="AGS14" s="74"/>
      <c r="AGT14" s="74"/>
      <c r="AGU14" s="74"/>
      <c r="AGV14" s="74"/>
      <c r="AGW14" s="74"/>
      <c r="AGX14" s="74"/>
      <c r="AGY14" s="74"/>
      <c r="AGZ14" s="74"/>
      <c r="AHA14" s="74"/>
      <c r="AHB14" s="74"/>
      <c r="AHC14" s="74"/>
      <c r="AHD14" s="74"/>
      <c r="AHE14" s="74"/>
      <c r="AHF14" s="74"/>
      <c r="AHG14" s="74"/>
      <c r="AHH14" s="74"/>
      <c r="AHI14" s="74"/>
      <c r="AHJ14" s="74"/>
      <c r="AHK14" s="74"/>
      <c r="AHL14" s="74"/>
      <c r="AHM14" s="74"/>
      <c r="AHN14" s="74"/>
      <c r="AHO14" s="74"/>
      <c r="AHP14" s="74"/>
      <c r="AHQ14" s="74"/>
      <c r="AHR14" s="74"/>
      <c r="AHS14" s="74"/>
      <c r="AHT14" s="74"/>
      <c r="AHU14" s="74"/>
      <c r="AHV14" s="74"/>
      <c r="AHW14" s="74"/>
      <c r="AHX14" s="74"/>
      <c r="AHY14" s="74"/>
      <c r="AHZ14" s="74"/>
      <c r="AIA14" s="74"/>
      <c r="AIB14" s="74"/>
      <c r="AIC14" s="74"/>
      <c r="AID14" s="74"/>
      <c r="AIE14" s="74"/>
      <c r="AIF14" s="74"/>
      <c r="AIG14" s="74"/>
      <c r="AIH14" s="74"/>
      <c r="AII14" s="74"/>
      <c r="AIJ14" s="74"/>
      <c r="AIK14" s="74"/>
      <c r="AIL14" s="74"/>
      <c r="AIM14" s="74"/>
      <c r="AIN14" s="74"/>
      <c r="AIO14" s="74"/>
      <c r="AIP14" s="74"/>
      <c r="AIQ14" s="74"/>
      <c r="AIR14" s="74"/>
      <c r="AIS14" s="74"/>
      <c r="AIT14" s="74"/>
      <c r="AIU14" s="74"/>
      <c r="AIV14" s="74"/>
      <c r="AIW14" s="74"/>
      <c r="AIX14" s="74"/>
      <c r="AIY14" s="74"/>
      <c r="AIZ14" s="74"/>
      <c r="AJA14" s="74"/>
      <c r="AJB14" s="74"/>
      <c r="AJC14" s="74"/>
      <c r="AJD14" s="74"/>
      <c r="AJE14" s="74"/>
      <c r="AJF14" s="74"/>
      <c r="AJG14" s="74"/>
      <c r="AJH14" s="74"/>
      <c r="AJI14" s="74"/>
      <c r="AJJ14" s="74"/>
      <c r="AJK14" s="74"/>
      <c r="AJL14" s="74"/>
      <c r="AJM14" s="74"/>
      <c r="AJN14" s="74"/>
      <c r="AJO14" s="74"/>
      <c r="AJP14" s="74"/>
      <c r="AJQ14" s="74"/>
      <c r="AJR14" s="74"/>
      <c r="AJS14" s="74"/>
      <c r="AJT14" s="74"/>
      <c r="AJU14" s="74"/>
      <c r="AJV14" s="74"/>
      <c r="AJW14" s="74"/>
      <c r="AJX14" s="74"/>
      <c r="AJY14" s="74"/>
      <c r="AJZ14" s="74"/>
      <c r="AKA14" s="74"/>
      <c r="AKB14" s="74"/>
      <c r="AKC14" s="74"/>
      <c r="AKD14" s="74"/>
      <c r="AKE14" s="74"/>
      <c r="AKF14" s="74"/>
      <c r="AKG14" s="74"/>
      <c r="AKH14" s="74"/>
      <c r="AKI14" s="74"/>
      <c r="AKJ14" s="74"/>
      <c r="AKK14" s="74"/>
      <c r="AKL14" s="74"/>
      <c r="AKM14" s="74"/>
      <c r="AKN14" s="74"/>
      <c r="AKO14" s="74"/>
      <c r="AKP14" s="74"/>
      <c r="AKQ14" s="74"/>
      <c r="AKR14" s="74"/>
      <c r="AKS14" s="74"/>
      <c r="AKT14" s="74"/>
      <c r="AKU14" s="74"/>
      <c r="AKV14" s="74"/>
      <c r="AKW14" s="74"/>
      <c r="AKX14" s="74"/>
      <c r="AKY14" s="74"/>
      <c r="AKZ14" s="74"/>
      <c r="ALA14" s="74"/>
      <c r="ALB14" s="74"/>
      <c r="ALC14" s="74"/>
      <c r="ALD14" s="74"/>
      <c r="ALE14" s="74"/>
      <c r="ALF14" s="74"/>
      <c r="ALG14" s="74"/>
      <c r="ALH14" s="74"/>
      <c r="ALI14" s="74"/>
      <c r="ALJ14" s="74"/>
      <c r="ALK14" s="74"/>
      <c r="ALL14" s="74"/>
      <c r="ALM14" s="74"/>
      <c r="ALN14" s="74"/>
      <c r="ALO14" s="74"/>
      <c r="ALP14" s="74"/>
      <c r="ALQ14" s="74"/>
      <c r="ALR14" s="74"/>
      <c r="ALS14" s="74"/>
      <c r="ALT14" s="74"/>
      <c r="ALU14" s="74"/>
      <c r="ALV14" s="74"/>
      <c r="ALW14" s="74"/>
      <c r="ALX14" s="74"/>
      <c r="ALY14" s="74"/>
      <c r="ALZ14" s="74"/>
      <c r="AMA14" s="74"/>
      <c r="AMB14" s="74"/>
      <c r="AMC14" s="74"/>
      <c r="AMD14" s="74"/>
      <c r="AME14" s="74"/>
      <c r="AMF14" s="74"/>
      <c r="AMG14" s="74"/>
      <c r="AMH14" s="74"/>
      <c r="AMI14" s="74"/>
      <c r="AMJ14" s="74"/>
      <c r="AMK14" s="74"/>
      <c r="AML14" s="74"/>
      <c r="AMM14" s="74"/>
      <c r="AMN14" s="74"/>
      <c r="AMO14" s="74"/>
      <c r="AMP14" s="74"/>
      <c r="AMQ14" s="74"/>
      <c r="AMR14" s="74"/>
      <c r="AMS14" s="74"/>
      <c r="AMT14" s="74"/>
      <c r="AMU14" s="74"/>
      <c r="AMV14" s="74"/>
      <c r="AMW14" s="74"/>
      <c r="AMX14" s="74"/>
      <c r="AMY14" s="74"/>
      <c r="AMZ14" s="74"/>
      <c r="ANA14" s="74"/>
      <c r="ANB14" s="74"/>
      <c r="ANC14" s="74"/>
      <c r="AND14" s="74"/>
      <c r="ANE14" s="74"/>
      <c r="ANF14" s="74"/>
      <c r="ANG14" s="74"/>
      <c r="ANH14" s="74"/>
      <c r="ANI14" s="74"/>
      <c r="ANJ14" s="74"/>
      <c r="ANK14" s="74"/>
      <c r="ANL14" s="74"/>
      <c r="ANM14" s="74"/>
      <c r="ANN14" s="74"/>
      <c r="ANO14" s="74"/>
      <c r="ANP14" s="74"/>
      <c r="ANQ14" s="74"/>
      <c r="ANR14" s="74"/>
      <c r="ANS14" s="74"/>
      <c r="ANT14" s="74"/>
      <c r="ANU14" s="74"/>
      <c r="ANV14" s="74"/>
      <c r="ANW14" s="74"/>
      <c r="ANX14" s="74"/>
      <c r="ANY14" s="74"/>
      <c r="ANZ14" s="74"/>
      <c r="AOA14" s="74"/>
      <c r="AOB14" s="74"/>
      <c r="AOC14" s="74"/>
      <c r="AOD14" s="74"/>
      <c r="AOE14" s="74"/>
      <c r="AOF14" s="74"/>
      <c r="AOG14" s="74"/>
      <c r="AOH14" s="74"/>
      <c r="AOI14" s="74"/>
      <c r="AOJ14" s="74"/>
      <c r="AOK14" s="74"/>
      <c r="AOL14" s="74"/>
      <c r="AOM14" s="74"/>
      <c r="AON14" s="74"/>
      <c r="AOO14" s="74"/>
      <c r="AOP14" s="74"/>
      <c r="AOQ14" s="74"/>
      <c r="AOR14" s="74"/>
      <c r="AOS14" s="74"/>
      <c r="AOT14" s="74"/>
      <c r="AOU14" s="74"/>
      <c r="AOV14" s="74"/>
      <c r="AOW14" s="74"/>
      <c r="AOX14" s="74"/>
      <c r="AOY14" s="74"/>
      <c r="AOZ14" s="74"/>
      <c r="APA14" s="74"/>
      <c r="APB14" s="74"/>
      <c r="APC14" s="74"/>
      <c r="APD14" s="74"/>
      <c r="APE14" s="74"/>
      <c r="APF14" s="74"/>
    </row>
    <row r="15" spans="1:1099" s="74" customFormat="1" ht="11.25" customHeight="1">
      <c r="A15" s="72"/>
      <c r="B15" s="1089"/>
      <c r="C15" s="75"/>
      <c r="D15" s="1095"/>
      <c r="E15" s="1096"/>
      <c r="F15" s="1096"/>
      <c r="G15" s="1096"/>
      <c r="H15" s="1096"/>
      <c r="I15" s="1096"/>
      <c r="J15" s="1096"/>
      <c r="K15" s="1096"/>
      <c r="L15" s="1096"/>
      <c r="M15" s="1096"/>
      <c r="N15" s="1096"/>
      <c r="O15" s="1096"/>
      <c r="P15" s="1096"/>
      <c r="Q15" s="1096"/>
      <c r="R15" s="1096"/>
      <c r="S15" s="1096"/>
      <c r="T15" s="1096"/>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7"/>
      <c r="AQ15" s="1098"/>
      <c r="AR15" s="1100"/>
      <c r="AS15" s="1101"/>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row>
    <row r="16" spans="1:1099" s="77" customFormat="1" ht="4.5" customHeight="1">
      <c r="A16" s="72"/>
      <c r="B16" s="1089"/>
      <c r="C16" s="75"/>
      <c r="D16" s="1095"/>
      <c r="E16" s="1096"/>
      <c r="F16" s="1096"/>
      <c r="G16" s="1096"/>
      <c r="H16" s="1096"/>
      <c r="I16" s="1096"/>
      <c r="J16" s="1096"/>
      <c r="K16" s="1096"/>
      <c r="L16" s="1096"/>
      <c r="M16" s="1096"/>
      <c r="N16" s="1096"/>
      <c r="O16" s="1096"/>
      <c r="P16" s="1096"/>
      <c r="Q16" s="1096"/>
      <c r="R16" s="1096"/>
      <c r="S16" s="1096"/>
      <c r="T16" s="1096"/>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7"/>
      <c r="AQ16" s="1099"/>
      <c r="AR16" s="1102"/>
      <c r="AS16" s="1103"/>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B16" s="74"/>
      <c r="KC16" s="74"/>
      <c r="KD16" s="74"/>
      <c r="KE16" s="74"/>
      <c r="KF16" s="74"/>
      <c r="KG16" s="74"/>
      <c r="KH16" s="74"/>
      <c r="KI16" s="74"/>
      <c r="KJ16" s="74"/>
      <c r="KK16" s="74"/>
      <c r="KL16" s="74"/>
      <c r="KM16" s="74"/>
      <c r="KN16" s="74"/>
      <c r="KO16" s="74"/>
      <c r="KP16" s="74"/>
      <c r="KQ16" s="74"/>
      <c r="KR16" s="74"/>
      <c r="KS16" s="74"/>
      <c r="KT16" s="74"/>
      <c r="KU16" s="74"/>
      <c r="KV16" s="74"/>
      <c r="KW16" s="74"/>
      <c r="KX16" s="74"/>
      <c r="KY16" s="74"/>
      <c r="KZ16" s="74"/>
      <c r="LA16" s="74"/>
      <c r="LB16" s="74"/>
      <c r="LC16" s="74"/>
      <c r="LD16" s="74"/>
      <c r="LE16" s="74"/>
      <c r="LF16" s="74"/>
      <c r="LG16" s="74"/>
      <c r="LH16" s="74"/>
      <c r="LI16" s="74"/>
      <c r="LJ16" s="74"/>
      <c r="LK16" s="74"/>
      <c r="LL16" s="74"/>
      <c r="LM16" s="74"/>
      <c r="LN16" s="74"/>
      <c r="LO16" s="74"/>
      <c r="LP16" s="74"/>
      <c r="LQ16" s="74"/>
      <c r="LR16" s="74"/>
      <c r="LS16" s="74"/>
      <c r="LT16" s="74"/>
      <c r="LU16" s="74"/>
      <c r="LV16" s="74"/>
      <c r="LW16" s="74"/>
      <c r="LX16" s="74"/>
      <c r="LY16" s="74"/>
      <c r="LZ16" s="74"/>
      <c r="MA16" s="74"/>
      <c r="MB16" s="74"/>
      <c r="MC16" s="74"/>
      <c r="MD16" s="74"/>
      <c r="ME16" s="74"/>
      <c r="MF16" s="74"/>
      <c r="MG16" s="74"/>
      <c r="MH16" s="74"/>
      <c r="MI16" s="74"/>
      <c r="MJ16" s="74"/>
      <c r="MK16" s="74"/>
      <c r="ML16" s="74"/>
      <c r="MM16" s="74"/>
      <c r="MN16" s="74"/>
      <c r="MO16" s="74"/>
      <c r="MP16" s="74"/>
      <c r="MQ16" s="74"/>
      <c r="MR16" s="74"/>
      <c r="MS16" s="74"/>
      <c r="MT16" s="74"/>
      <c r="MU16" s="74"/>
      <c r="MV16" s="74"/>
      <c r="MW16" s="74"/>
      <c r="MX16" s="74"/>
      <c r="MY16" s="74"/>
      <c r="MZ16" s="74"/>
      <c r="NA16" s="74"/>
      <c r="NB16" s="74"/>
      <c r="NC16" s="74"/>
      <c r="ND16" s="74"/>
      <c r="NE16" s="74"/>
      <c r="NF16" s="74"/>
      <c r="NG16" s="74"/>
      <c r="NH16" s="74"/>
      <c r="NI16" s="74"/>
      <c r="NJ16" s="74"/>
      <c r="NK16" s="74"/>
      <c r="NL16" s="74"/>
      <c r="NM16" s="74"/>
      <c r="NN16" s="74"/>
      <c r="NO16" s="74"/>
      <c r="NP16" s="74"/>
      <c r="NQ16" s="74"/>
      <c r="NR16" s="74"/>
      <c r="NS16" s="74"/>
      <c r="NT16" s="74"/>
      <c r="NU16" s="74"/>
      <c r="NV16" s="74"/>
      <c r="NW16" s="74"/>
      <c r="NX16" s="74"/>
      <c r="NY16" s="74"/>
      <c r="NZ16" s="74"/>
      <c r="OA16" s="74"/>
      <c r="OB16" s="74"/>
      <c r="OC16" s="74"/>
      <c r="OD16" s="74"/>
      <c r="OE16" s="74"/>
      <c r="OF16" s="74"/>
      <c r="OG16" s="74"/>
      <c r="OH16" s="74"/>
      <c r="OI16" s="74"/>
      <c r="OJ16" s="74"/>
      <c r="OK16" s="74"/>
      <c r="OL16" s="74"/>
      <c r="OM16" s="74"/>
      <c r="ON16" s="74"/>
      <c r="OO16" s="74"/>
      <c r="OP16" s="74"/>
      <c r="OQ16" s="74"/>
      <c r="OR16" s="74"/>
      <c r="OS16" s="74"/>
      <c r="OT16" s="74"/>
      <c r="OU16" s="74"/>
      <c r="OV16" s="74"/>
      <c r="OW16" s="74"/>
      <c r="OX16" s="74"/>
      <c r="OY16" s="74"/>
      <c r="OZ16" s="74"/>
      <c r="PA16" s="74"/>
      <c r="PB16" s="74"/>
      <c r="PC16" s="74"/>
      <c r="PD16" s="74"/>
      <c r="PE16" s="74"/>
      <c r="PF16" s="74"/>
      <c r="PG16" s="74"/>
      <c r="PH16" s="74"/>
      <c r="PI16" s="74"/>
      <c r="PJ16" s="74"/>
      <c r="PK16" s="74"/>
      <c r="PL16" s="74"/>
      <c r="PM16" s="74"/>
      <c r="PN16" s="74"/>
      <c r="PO16" s="74"/>
      <c r="PP16" s="74"/>
      <c r="PQ16" s="74"/>
      <c r="PR16" s="74"/>
      <c r="PS16" s="74"/>
      <c r="PT16" s="74"/>
      <c r="PU16" s="74"/>
      <c r="PV16" s="74"/>
      <c r="PW16" s="74"/>
      <c r="PX16" s="74"/>
      <c r="PY16" s="74"/>
      <c r="PZ16" s="74"/>
      <c r="QA16" s="74"/>
      <c r="QB16" s="74"/>
      <c r="QC16" s="74"/>
      <c r="QD16" s="74"/>
      <c r="QE16" s="74"/>
      <c r="QF16" s="74"/>
      <c r="QG16" s="74"/>
      <c r="QH16" s="74"/>
      <c r="QI16" s="74"/>
      <c r="QJ16" s="74"/>
      <c r="QK16" s="74"/>
      <c r="QL16" s="74"/>
      <c r="QM16" s="74"/>
      <c r="QN16" s="74"/>
      <c r="QO16" s="74"/>
      <c r="QP16" s="74"/>
      <c r="QQ16" s="74"/>
      <c r="QR16" s="74"/>
      <c r="QS16" s="74"/>
      <c r="QT16" s="74"/>
      <c r="QU16" s="74"/>
      <c r="QV16" s="74"/>
      <c r="QW16" s="74"/>
      <c r="QX16" s="74"/>
      <c r="QY16" s="74"/>
      <c r="QZ16" s="74"/>
      <c r="RA16" s="74"/>
      <c r="RB16" s="74"/>
      <c r="RC16" s="74"/>
      <c r="RD16" s="74"/>
      <c r="RE16" s="74"/>
      <c r="RF16" s="74"/>
      <c r="RG16" s="74"/>
      <c r="RH16" s="74"/>
      <c r="RI16" s="74"/>
      <c r="RJ16" s="74"/>
      <c r="RK16" s="74"/>
      <c r="RL16" s="74"/>
      <c r="RM16" s="74"/>
      <c r="RN16" s="74"/>
      <c r="RO16" s="74"/>
      <c r="RP16" s="74"/>
      <c r="RQ16" s="74"/>
      <c r="RR16" s="74"/>
      <c r="RS16" s="74"/>
      <c r="RT16" s="74"/>
      <c r="RU16" s="74"/>
      <c r="RV16" s="74"/>
      <c r="RW16" s="74"/>
      <c r="RX16" s="74"/>
      <c r="RY16" s="74"/>
      <c r="RZ16" s="74"/>
      <c r="SA16" s="74"/>
      <c r="SB16" s="74"/>
      <c r="SC16" s="74"/>
      <c r="SD16" s="74"/>
      <c r="SE16" s="74"/>
      <c r="SF16" s="74"/>
      <c r="SG16" s="74"/>
      <c r="SH16" s="74"/>
      <c r="SI16" s="74"/>
      <c r="SJ16" s="74"/>
      <c r="SK16" s="74"/>
      <c r="SL16" s="74"/>
      <c r="SM16" s="74"/>
      <c r="SN16" s="74"/>
      <c r="SO16" s="74"/>
      <c r="SP16" s="74"/>
      <c r="SQ16" s="74"/>
      <c r="SR16" s="74"/>
      <c r="SS16" s="74"/>
      <c r="ST16" s="74"/>
      <c r="SU16" s="74"/>
      <c r="SV16" s="74"/>
      <c r="SW16" s="74"/>
      <c r="SX16" s="74"/>
      <c r="SY16" s="74"/>
      <c r="SZ16" s="74"/>
      <c r="TA16" s="74"/>
      <c r="TB16" s="74"/>
      <c r="TC16" s="74"/>
      <c r="TD16" s="74"/>
      <c r="TE16" s="74"/>
      <c r="TF16" s="74"/>
      <c r="TG16" s="74"/>
      <c r="TH16" s="74"/>
      <c r="TI16" s="74"/>
      <c r="TJ16" s="74"/>
      <c r="TK16" s="74"/>
      <c r="TL16" s="74"/>
      <c r="TM16" s="74"/>
      <c r="TN16" s="74"/>
      <c r="TO16" s="74"/>
      <c r="TP16" s="74"/>
      <c r="TQ16" s="74"/>
      <c r="TR16" s="74"/>
      <c r="TS16" s="74"/>
      <c r="TT16" s="74"/>
      <c r="TU16" s="74"/>
      <c r="TV16" s="74"/>
      <c r="TW16" s="74"/>
      <c r="TX16" s="74"/>
      <c r="TY16" s="74"/>
      <c r="TZ16" s="74"/>
      <c r="UA16" s="74"/>
      <c r="UB16" s="74"/>
      <c r="UC16" s="74"/>
      <c r="UD16" s="74"/>
      <c r="UE16" s="74"/>
      <c r="UF16" s="74"/>
      <c r="UG16" s="74"/>
      <c r="UH16" s="74"/>
      <c r="UI16" s="74"/>
      <c r="UJ16" s="74"/>
      <c r="UK16" s="74"/>
      <c r="UL16" s="74"/>
      <c r="UM16" s="74"/>
      <c r="UN16" s="74"/>
      <c r="UO16" s="74"/>
      <c r="UP16" s="74"/>
      <c r="UQ16" s="74"/>
      <c r="UR16" s="74"/>
      <c r="US16" s="74"/>
      <c r="UT16" s="74"/>
      <c r="UU16" s="74"/>
      <c r="UV16" s="74"/>
      <c r="UW16" s="74"/>
      <c r="UX16" s="74"/>
      <c r="UY16" s="74"/>
      <c r="UZ16" s="74"/>
      <c r="VA16" s="74"/>
      <c r="VB16" s="74"/>
      <c r="VC16" s="74"/>
      <c r="VD16" s="74"/>
      <c r="VE16" s="74"/>
      <c r="VF16" s="74"/>
      <c r="VG16" s="74"/>
      <c r="VH16" s="74"/>
      <c r="VI16" s="74"/>
      <c r="VJ16" s="74"/>
      <c r="VK16" s="74"/>
      <c r="VL16" s="74"/>
      <c r="VM16" s="74"/>
      <c r="VN16" s="74"/>
      <c r="VO16" s="74"/>
      <c r="VP16" s="74"/>
      <c r="VQ16" s="74"/>
      <c r="VR16" s="74"/>
      <c r="VS16" s="74"/>
      <c r="VT16" s="74"/>
      <c r="VU16" s="74"/>
      <c r="VV16" s="74"/>
      <c r="VW16" s="74"/>
      <c r="VX16" s="74"/>
      <c r="VY16" s="74"/>
      <c r="VZ16" s="74"/>
      <c r="WA16" s="74"/>
      <c r="WB16" s="74"/>
      <c r="WC16" s="74"/>
      <c r="WD16" s="74"/>
      <c r="WE16" s="74"/>
      <c r="WF16" s="74"/>
      <c r="WG16" s="74"/>
      <c r="WH16" s="74"/>
      <c r="WI16" s="74"/>
      <c r="WJ16" s="74"/>
      <c r="WK16" s="74"/>
      <c r="WL16" s="74"/>
      <c r="WM16" s="74"/>
      <c r="WN16" s="74"/>
      <c r="WO16" s="74"/>
      <c r="WP16" s="74"/>
      <c r="WQ16" s="74"/>
      <c r="WR16" s="74"/>
      <c r="WS16" s="74"/>
      <c r="WT16" s="74"/>
      <c r="WU16" s="74"/>
      <c r="WV16" s="74"/>
      <c r="WW16" s="74"/>
      <c r="WX16" s="74"/>
      <c r="WY16" s="74"/>
      <c r="WZ16" s="74"/>
      <c r="XA16" s="74"/>
      <c r="XB16" s="74"/>
      <c r="XC16" s="74"/>
      <c r="XD16" s="74"/>
      <c r="XE16" s="74"/>
      <c r="XF16" s="74"/>
      <c r="XG16" s="74"/>
      <c r="XH16" s="74"/>
      <c r="XI16" s="74"/>
      <c r="XJ16" s="74"/>
      <c r="XK16" s="74"/>
      <c r="XL16" s="74"/>
      <c r="XM16" s="74"/>
      <c r="XN16" s="74"/>
      <c r="XO16" s="74"/>
      <c r="XP16" s="74"/>
      <c r="XQ16" s="74"/>
      <c r="XR16" s="74"/>
      <c r="XS16" s="74"/>
      <c r="XT16" s="74"/>
      <c r="XU16" s="74"/>
      <c r="XV16" s="74"/>
      <c r="XW16" s="74"/>
      <c r="XX16" s="74"/>
      <c r="XY16" s="74"/>
      <c r="XZ16" s="74"/>
      <c r="YA16" s="74"/>
      <c r="YB16" s="74"/>
      <c r="YC16" s="74"/>
      <c r="YD16" s="74"/>
      <c r="YE16" s="74"/>
      <c r="YF16" s="74"/>
      <c r="YG16" s="74"/>
      <c r="YH16" s="74"/>
      <c r="YI16" s="74"/>
      <c r="YJ16" s="74"/>
      <c r="YK16" s="74"/>
      <c r="YL16" s="74"/>
      <c r="YM16" s="74"/>
      <c r="YN16" s="74"/>
      <c r="YO16" s="74"/>
      <c r="YP16" s="74"/>
      <c r="YQ16" s="74"/>
      <c r="YR16" s="74"/>
      <c r="YS16" s="74"/>
      <c r="YT16" s="74"/>
      <c r="YU16" s="74"/>
      <c r="YV16" s="74"/>
      <c r="YW16" s="74"/>
      <c r="YX16" s="74"/>
      <c r="YY16" s="74"/>
      <c r="YZ16" s="74"/>
      <c r="ZA16" s="74"/>
      <c r="ZB16" s="74"/>
      <c r="ZC16" s="74"/>
      <c r="ZD16" s="74"/>
      <c r="ZE16" s="74"/>
      <c r="ZF16" s="74"/>
      <c r="ZG16" s="74"/>
      <c r="ZH16" s="74"/>
      <c r="ZI16" s="74"/>
      <c r="ZJ16" s="74"/>
      <c r="ZK16" s="74"/>
      <c r="ZL16" s="74"/>
      <c r="ZM16" s="74"/>
      <c r="ZN16" s="74"/>
      <c r="ZO16" s="74"/>
      <c r="ZP16" s="74"/>
      <c r="ZQ16" s="74"/>
      <c r="ZR16" s="74"/>
      <c r="ZS16" s="74"/>
      <c r="ZT16" s="74"/>
      <c r="ZU16" s="74"/>
      <c r="ZV16" s="74"/>
      <c r="ZW16" s="74"/>
      <c r="ZX16" s="74"/>
      <c r="ZY16" s="74"/>
      <c r="ZZ16" s="74"/>
      <c r="AAA16" s="74"/>
      <c r="AAB16" s="74"/>
      <c r="AAC16" s="74"/>
      <c r="AAD16" s="74"/>
      <c r="AAE16" s="74"/>
      <c r="AAF16" s="74"/>
      <c r="AAG16" s="74"/>
      <c r="AAH16" s="74"/>
      <c r="AAI16" s="74"/>
      <c r="AAJ16" s="74"/>
      <c r="AAK16" s="74"/>
      <c r="AAL16" s="74"/>
      <c r="AAM16" s="74"/>
      <c r="AAN16" s="74"/>
      <c r="AAO16" s="74"/>
      <c r="AAP16" s="74"/>
      <c r="AAQ16" s="74"/>
      <c r="AAR16" s="74"/>
      <c r="AAS16" s="74"/>
      <c r="AAT16" s="74"/>
      <c r="AAU16" s="74"/>
      <c r="AAV16" s="74"/>
      <c r="AAW16" s="74"/>
      <c r="AAX16" s="74"/>
      <c r="AAY16" s="74"/>
      <c r="AAZ16" s="74"/>
      <c r="ABA16" s="74"/>
      <c r="ABB16" s="74"/>
      <c r="ABC16" s="74"/>
      <c r="ABD16" s="74"/>
      <c r="ABE16" s="74"/>
      <c r="ABF16" s="74"/>
      <c r="ABG16" s="74"/>
      <c r="ABH16" s="74"/>
      <c r="ABI16" s="74"/>
      <c r="ABJ16" s="74"/>
      <c r="ABK16" s="74"/>
      <c r="ABL16" s="74"/>
      <c r="ABM16" s="74"/>
      <c r="ABN16" s="74"/>
      <c r="ABO16" s="74"/>
      <c r="ABP16" s="74"/>
      <c r="ABQ16" s="74"/>
      <c r="ABR16" s="74"/>
      <c r="ABS16" s="74"/>
      <c r="ABT16" s="74"/>
      <c r="ABU16" s="74"/>
      <c r="ABV16" s="74"/>
      <c r="ABW16" s="74"/>
      <c r="ABX16" s="74"/>
      <c r="ABY16" s="74"/>
      <c r="ABZ16" s="74"/>
      <c r="ACA16" s="74"/>
      <c r="ACB16" s="74"/>
      <c r="ACC16" s="74"/>
      <c r="ACD16" s="74"/>
      <c r="ACE16" s="74"/>
      <c r="ACF16" s="74"/>
      <c r="ACG16" s="74"/>
      <c r="ACH16" s="74"/>
      <c r="ACI16" s="74"/>
      <c r="ACJ16" s="74"/>
      <c r="ACK16" s="74"/>
      <c r="ACL16" s="74"/>
      <c r="ACM16" s="74"/>
      <c r="ACN16" s="74"/>
      <c r="ACO16" s="74"/>
      <c r="ACP16" s="74"/>
      <c r="ACQ16" s="74"/>
      <c r="ACR16" s="74"/>
      <c r="ACS16" s="74"/>
      <c r="ACT16" s="74"/>
      <c r="ACU16" s="74"/>
      <c r="ACV16" s="74"/>
      <c r="ACW16" s="74"/>
      <c r="ACX16" s="74"/>
      <c r="ACY16" s="74"/>
      <c r="ACZ16" s="74"/>
      <c r="ADA16" s="74"/>
      <c r="ADB16" s="74"/>
      <c r="ADC16" s="74"/>
      <c r="ADD16" s="74"/>
      <c r="ADE16" s="74"/>
      <c r="ADF16" s="74"/>
      <c r="ADG16" s="74"/>
      <c r="ADH16" s="74"/>
      <c r="ADI16" s="74"/>
      <c r="ADJ16" s="74"/>
      <c r="ADK16" s="74"/>
      <c r="ADL16" s="74"/>
      <c r="ADM16" s="74"/>
      <c r="ADN16" s="74"/>
      <c r="ADO16" s="74"/>
      <c r="ADP16" s="74"/>
      <c r="ADQ16" s="74"/>
      <c r="ADR16" s="74"/>
      <c r="ADS16" s="74"/>
      <c r="ADT16" s="74"/>
      <c r="ADU16" s="74"/>
      <c r="ADV16" s="74"/>
      <c r="ADW16" s="74"/>
      <c r="ADX16" s="74"/>
      <c r="ADY16" s="74"/>
      <c r="ADZ16" s="74"/>
      <c r="AEA16" s="74"/>
      <c r="AEB16" s="74"/>
      <c r="AEC16" s="74"/>
      <c r="AED16" s="74"/>
      <c r="AEE16" s="74"/>
      <c r="AEF16" s="74"/>
      <c r="AEG16" s="74"/>
      <c r="AEH16" s="74"/>
      <c r="AEI16" s="74"/>
      <c r="AEJ16" s="74"/>
      <c r="AEK16" s="74"/>
      <c r="AEL16" s="74"/>
      <c r="AEM16" s="74"/>
      <c r="AEN16" s="74"/>
      <c r="AEO16" s="74"/>
      <c r="AEP16" s="74"/>
      <c r="AEQ16" s="74"/>
      <c r="AER16" s="74"/>
      <c r="AES16" s="74"/>
      <c r="AET16" s="74"/>
      <c r="AEU16" s="74"/>
      <c r="AEV16" s="74"/>
      <c r="AEW16" s="74"/>
      <c r="AEX16" s="74"/>
      <c r="AEY16" s="74"/>
      <c r="AEZ16" s="74"/>
      <c r="AFA16" s="74"/>
      <c r="AFB16" s="74"/>
      <c r="AFC16" s="74"/>
      <c r="AFD16" s="74"/>
      <c r="AFE16" s="74"/>
      <c r="AFF16" s="74"/>
      <c r="AFG16" s="74"/>
      <c r="AFH16" s="74"/>
      <c r="AFI16" s="74"/>
      <c r="AFJ16" s="74"/>
      <c r="AFK16" s="74"/>
      <c r="AFL16" s="74"/>
      <c r="AFM16" s="74"/>
      <c r="AFN16" s="74"/>
      <c r="AFO16" s="74"/>
      <c r="AFP16" s="74"/>
      <c r="AFQ16" s="74"/>
      <c r="AFR16" s="74"/>
      <c r="AFS16" s="74"/>
      <c r="AFT16" s="74"/>
      <c r="AFU16" s="74"/>
      <c r="AFV16" s="74"/>
      <c r="AFW16" s="74"/>
      <c r="AFX16" s="74"/>
      <c r="AFY16" s="74"/>
      <c r="AFZ16" s="74"/>
      <c r="AGA16" s="74"/>
      <c r="AGB16" s="74"/>
      <c r="AGC16" s="74"/>
      <c r="AGD16" s="74"/>
      <c r="AGE16" s="74"/>
      <c r="AGF16" s="74"/>
      <c r="AGG16" s="74"/>
      <c r="AGH16" s="74"/>
      <c r="AGI16" s="74"/>
      <c r="AGJ16" s="74"/>
      <c r="AGK16" s="74"/>
      <c r="AGL16" s="74"/>
      <c r="AGM16" s="74"/>
      <c r="AGN16" s="74"/>
      <c r="AGO16" s="74"/>
      <c r="AGP16" s="74"/>
      <c r="AGQ16" s="74"/>
      <c r="AGR16" s="74"/>
      <c r="AGS16" s="74"/>
      <c r="AGT16" s="74"/>
      <c r="AGU16" s="74"/>
      <c r="AGV16" s="74"/>
      <c r="AGW16" s="74"/>
      <c r="AGX16" s="74"/>
      <c r="AGY16" s="74"/>
      <c r="AGZ16" s="74"/>
      <c r="AHA16" s="74"/>
      <c r="AHB16" s="74"/>
      <c r="AHC16" s="74"/>
      <c r="AHD16" s="74"/>
      <c r="AHE16" s="74"/>
      <c r="AHF16" s="74"/>
      <c r="AHG16" s="74"/>
      <c r="AHH16" s="74"/>
      <c r="AHI16" s="74"/>
      <c r="AHJ16" s="74"/>
      <c r="AHK16" s="74"/>
      <c r="AHL16" s="74"/>
      <c r="AHM16" s="74"/>
      <c r="AHN16" s="74"/>
      <c r="AHO16" s="74"/>
      <c r="AHP16" s="74"/>
      <c r="AHQ16" s="74"/>
      <c r="AHR16" s="74"/>
      <c r="AHS16" s="74"/>
      <c r="AHT16" s="74"/>
      <c r="AHU16" s="74"/>
      <c r="AHV16" s="74"/>
      <c r="AHW16" s="74"/>
      <c r="AHX16" s="74"/>
      <c r="AHY16" s="74"/>
      <c r="AHZ16" s="74"/>
      <c r="AIA16" s="74"/>
      <c r="AIB16" s="74"/>
      <c r="AIC16" s="74"/>
      <c r="AID16" s="74"/>
      <c r="AIE16" s="74"/>
      <c r="AIF16" s="74"/>
      <c r="AIG16" s="74"/>
      <c r="AIH16" s="74"/>
      <c r="AII16" s="74"/>
      <c r="AIJ16" s="74"/>
      <c r="AIK16" s="74"/>
      <c r="AIL16" s="74"/>
      <c r="AIM16" s="74"/>
      <c r="AIN16" s="74"/>
      <c r="AIO16" s="74"/>
      <c r="AIP16" s="74"/>
      <c r="AIQ16" s="74"/>
      <c r="AIR16" s="74"/>
      <c r="AIS16" s="74"/>
      <c r="AIT16" s="74"/>
      <c r="AIU16" s="74"/>
      <c r="AIV16" s="74"/>
      <c r="AIW16" s="74"/>
      <c r="AIX16" s="74"/>
      <c r="AIY16" s="74"/>
      <c r="AIZ16" s="74"/>
      <c r="AJA16" s="74"/>
      <c r="AJB16" s="74"/>
      <c r="AJC16" s="74"/>
      <c r="AJD16" s="74"/>
      <c r="AJE16" s="74"/>
      <c r="AJF16" s="74"/>
      <c r="AJG16" s="74"/>
      <c r="AJH16" s="74"/>
      <c r="AJI16" s="74"/>
      <c r="AJJ16" s="74"/>
      <c r="AJK16" s="74"/>
      <c r="AJL16" s="74"/>
      <c r="AJM16" s="74"/>
      <c r="AJN16" s="74"/>
      <c r="AJO16" s="74"/>
      <c r="AJP16" s="74"/>
      <c r="AJQ16" s="74"/>
      <c r="AJR16" s="74"/>
      <c r="AJS16" s="74"/>
      <c r="AJT16" s="74"/>
      <c r="AJU16" s="74"/>
      <c r="AJV16" s="74"/>
      <c r="AJW16" s="74"/>
      <c r="AJX16" s="74"/>
      <c r="AJY16" s="74"/>
      <c r="AJZ16" s="74"/>
      <c r="AKA16" s="74"/>
      <c r="AKB16" s="74"/>
      <c r="AKC16" s="74"/>
      <c r="AKD16" s="74"/>
      <c r="AKE16" s="74"/>
      <c r="AKF16" s="74"/>
      <c r="AKG16" s="74"/>
      <c r="AKH16" s="74"/>
      <c r="AKI16" s="74"/>
      <c r="AKJ16" s="74"/>
      <c r="AKK16" s="74"/>
      <c r="AKL16" s="74"/>
      <c r="AKM16" s="74"/>
      <c r="AKN16" s="74"/>
      <c r="AKO16" s="74"/>
      <c r="AKP16" s="74"/>
      <c r="AKQ16" s="74"/>
      <c r="AKR16" s="74"/>
      <c r="AKS16" s="74"/>
      <c r="AKT16" s="74"/>
      <c r="AKU16" s="74"/>
      <c r="AKV16" s="74"/>
      <c r="AKW16" s="74"/>
      <c r="AKX16" s="74"/>
      <c r="AKY16" s="74"/>
      <c r="AKZ16" s="74"/>
      <c r="ALA16" s="74"/>
      <c r="ALB16" s="74"/>
      <c r="ALC16" s="74"/>
      <c r="ALD16" s="74"/>
      <c r="ALE16" s="74"/>
      <c r="ALF16" s="74"/>
      <c r="ALG16" s="74"/>
      <c r="ALH16" s="74"/>
      <c r="ALI16" s="74"/>
      <c r="ALJ16" s="74"/>
      <c r="ALK16" s="74"/>
      <c r="ALL16" s="74"/>
      <c r="ALM16" s="74"/>
      <c r="ALN16" s="74"/>
      <c r="ALO16" s="74"/>
      <c r="ALP16" s="74"/>
      <c r="ALQ16" s="74"/>
      <c r="ALR16" s="74"/>
      <c r="ALS16" s="74"/>
      <c r="ALT16" s="74"/>
      <c r="ALU16" s="74"/>
      <c r="ALV16" s="74"/>
      <c r="ALW16" s="74"/>
      <c r="ALX16" s="74"/>
      <c r="ALY16" s="74"/>
      <c r="ALZ16" s="74"/>
      <c r="AMA16" s="74"/>
      <c r="AMB16" s="74"/>
      <c r="AMC16" s="74"/>
      <c r="AMD16" s="74"/>
      <c r="AME16" s="74"/>
      <c r="AMF16" s="74"/>
      <c r="AMG16" s="74"/>
      <c r="AMH16" s="74"/>
      <c r="AMI16" s="74"/>
      <c r="AMJ16" s="74"/>
      <c r="AMK16" s="74"/>
      <c r="AML16" s="74"/>
      <c r="AMM16" s="74"/>
      <c r="AMN16" s="74"/>
      <c r="AMO16" s="74"/>
      <c r="AMP16" s="74"/>
      <c r="AMQ16" s="74"/>
      <c r="AMR16" s="74"/>
      <c r="AMS16" s="74"/>
      <c r="AMT16" s="74"/>
      <c r="AMU16" s="74"/>
      <c r="AMV16" s="74"/>
      <c r="AMW16" s="74"/>
      <c r="AMX16" s="74"/>
      <c r="AMY16" s="74"/>
      <c r="AMZ16" s="74"/>
      <c r="ANA16" s="74"/>
      <c r="ANB16" s="74"/>
      <c r="ANC16" s="74"/>
      <c r="AND16" s="74"/>
      <c r="ANE16" s="74"/>
      <c r="ANF16" s="74"/>
      <c r="ANG16" s="74"/>
      <c r="ANH16" s="74"/>
      <c r="ANI16" s="74"/>
      <c r="ANJ16" s="74"/>
      <c r="ANK16" s="74"/>
      <c r="ANL16" s="74"/>
      <c r="ANM16" s="74"/>
      <c r="ANN16" s="74"/>
      <c r="ANO16" s="74"/>
      <c r="ANP16" s="74"/>
      <c r="ANQ16" s="74"/>
      <c r="ANR16" s="74"/>
      <c r="ANS16" s="74"/>
      <c r="ANT16" s="74"/>
      <c r="ANU16" s="74"/>
      <c r="ANV16" s="74"/>
      <c r="ANW16" s="74"/>
      <c r="ANX16" s="74"/>
      <c r="ANY16" s="74"/>
      <c r="ANZ16" s="74"/>
      <c r="AOA16" s="74"/>
      <c r="AOB16" s="74"/>
      <c r="AOC16" s="74"/>
      <c r="AOD16" s="74"/>
      <c r="AOE16" s="74"/>
      <c r="AOF16" s="74"/>
      <c r="AOG16" s="74"/>
      <c r="AOH16" s="74"/>
      <c r="AOI16" s="74"/>
      <c r="AOJ16" s="74"/>
      <c r="AOK16" s="74"/>
      <c r="AOL16" s="74"/>
      <c r="AOM16" s="74"/>
      <c r="AON16" s="74"/>
      <c r="AOO16" s="74"/>
      <c r="AOP16" s="74"/>
      <c r="AOQ16" s="74"/>
      <c r="AOR16" s="74"/>
      <c r="AOS16" s="74"/>
      <c r="AOT16" s="74"/>
      <c r="AOU16" s="74"/>
      <c r="AOV16" s="74"/>
      <c r="AOW16" s="74"/>
      <c r="AOX16" s="74"/>
      <c r="AOY16" s="74"/>
      <c r="AOZ16" s="74"/>
      <c r="APA16" s="74"/>
      <c r="APB16" s="74"/>
      <c r="APC16" s="74"/>
      <c r="APD16" s="74"/>
      <c r="APE16" s="74"/>
      <c r="APF16" s="74"/>
      <c r="APG16" s="249"/>
    </row>
    <row r="17" spans="1:1099" s="78" customFormat="1" ht="12.75" customHeight="1" thickBot="1">
      <c r="A17" s="72"/>
      <c r="B17" s="1114" t="s">
        <v>455</v>
      </c>
      <c r="C17" s="1115"/>
      <c r="D17" s="1115"/>
      <c r="E17" s="1115"/>
      <c r="F17" s="1115"/>
      <c r="G17" s="1115"/>
      <c r="H17" s="1115"/>
      <c r="I17" s="1115"/>
      <c r="J17" s="1115"/>
      <c r="K17" s="1115"/>
      <c r="L17" s="1115"/>
      <c r="M17" s="1115"/>
      <c r="N17" s="1115"/>
      <c r="O17" s="1115"/>
      <c r="P17" s="1115"/>
      <c r="Q17" s="1115"/>
      <c r="R17" s="1115"/>
      <c r="S17" s="1109" t="s">
        <v>608</v>
      </c>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109"/>
      <c r="AS17" s="1110"/>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c r="IV17" s="74"/>
      <c r="IW17" s="74"/>
      <c r="IX17" s="74"/>
      <c r="IY17" s="74"/>
      <c r="IZ17" s="74"/>
      <c r="JA17" s="74"/>
      <c r="JB17" s="74"/>
      <c r="JC17" s="74"/>
      <c r="JD17" s="74"/>
      <c r="JE17" s="74"/>
      <c r="JF17" s="74"/>
      <c r="JG17" s="74"/>
      <c r="JH17" s="74"/>
      <c r="JI17" s="74"/>
      <c r="JJ17" s="74"/>
      <c r="JK17" s="74"/>
      <c r="JL17" s="74"/>
      <c r="JM17" s="74"/>
      <c r="JN17" s="74"/>
      <c r="JO17" s="74"/>
      <c r="JP17" s="74"/>
      <c r="JQ17" s="74"/>
      <c r="JR17" s="74"/>
      <c r="JS17" s="74"/>
      <c r="JT17" s="74"/>
      <c r="JU17" s="74"/>
      <c r="JV17" s="74"/>
      <c r="JW17" s="74"/>
      <c r="JX17" s="74"/>
      <c r="JY17" s="74"/>
      <c r="JZ17" s="74"/>
      <c r="KA17" s="74"/>
      <c r="KB17" s="74"/>
      <c r="KC17" s="74"/>
      <c r="KD17" s="74"/>
      <c r="KE17" s="74"/>
      <c r="KF17" s="74"/>
      <c r="KG17" s="74"/>
      <c r="KH17" s="74"/>
      <c r="KI17" s="74"/>
      <c r="KJ17" s="74"/>
      <c r="KK17" s="74"/>
      <c r="KL17" s="74"/>
      <c r="KM17" s="74"/>
      <c r="KN17" s="74"/>
      <c r="KO17" s="74"/>
      <c r="KP17" s="74"/>
      <c r="KQ17" s="74"/>
      <c r="KR17" s="74"/>
      <c r="KS17" s="74"/>
      <c r="KT17" s="74"/>
      <c r="KU17" s="74"/>
      <c r="KV17" s="74"/>
      <c r="KW17" s="74"/>
      <c r="KX17" s="74"/>
      <c r="KY17" s="74"/>
      <c r="KZ17" s="74"/>
      <c r="LA17" s="74"/>
      <c r="LB17" s="74"/>
      <c r="LC17" s="74"/>
      <c r="LD17" s="74"/>
      <c r="LE17" s="74"/>
      <c r="LF17" s="74"/>
      <c r="LG17" s="74"/>
      <c r="LH17" s="74"/>
      <c r="LI17" s="74"/>
      <c r="LJ17" s="74"/>
      <c r="LK17" s="74"/>
      <c r="LL17" s="74"/>
      <c r="LM17" s="74"/>
      <c r="LN17" s="74"/>
      <c r="LO17" s="74"/>
      <c r="LP17" s="74"/>
      <c r="LQ17" s="74"/>
      <c r="LR17" s="74"/>
      <c r="LS17" s="74"/>
      <c r="LT17" s="74"/>
      <c r="LU17" s="74"/>
      <c r="LV17" s="74"/>
      <c r="LW17" s="74"/>
      <c r="LX17" s="74"/>
      <c r="LY17" s="74"/>
      <c r="LZ17" s="74"/>
      <c r="MA17" s="74"/>
      <c r="MB17" s="74"/>
      <c r="MC17" s="74"/>
      <c r="MD17" s="74"/>
      <c r="ME17" s="74"/>
      <c r="MF17" s="74"/>
      <c r="MG17" s="74"/>
      <c r="MH17" s="74"/>
      <c r="MI17" s="74"/>
      <c r="MJ17" s="74"/>
      <c r="MK17" s="74"/>
      <c r="ML17" s="74"/>
      <c r="MM17" s="74"/>
      <c r="MN17" s="74"/>
      <c r="MO17" s="74"/>
      <c r="MP17" s="74"/>
      <c r="MQ17" s="74"/>
      <c r="MR17" s="74"/>
      <c r="MS17" s="74"/>
      <c r="MT17" s="74"/>
      <c r="MU17" s="74"/>
      <c r="MV17" s="74"/>
      <c r="MW17" s="74"/>
      <c r="MX17" s="74"/>
      <c r="MY17" s="74"/>
      <c r="MZ17" s="74"/>
      <c r="NA17" s="74"/>
      <c r="NB17" s="74"/>
      <c r="NC17" s="74"/>
      <c r="ND17" s="74"/>
      <c r="NE17" s="74"/>
      <c r="NF17" s="74"/>
      <c r="NG17" s="74"/>
      <c r="NH17" s="74"/>
      <c r="NI17" s="74"/>
      <c r="NJ17" s="74"/>
      <c r="NK17" s="74"/>
      <c r="NL17" s="74"/>
      <c r="NM17" s="74"/>
      <c r="NN17" s="74"/>
      <c r="NO17" s="74"/>
      <c r="NP17" s="74"/>
      <c r="NQ17" s="74"/>
      <c r="NR17" s="74"/>
      <c r="NS17" s="74"/>
      <c r="NT17" s="74"/>
      <c r="NU17" s="74"/>
      <c r="NV17" s="74"/>
      <c r="NW17" s="74"/>
      <c r="NX17" s="74"/>
      <c r="NY17" s="74"/>
      <c r="NZ17" s="74"/>
      <c r="OA17" s="74"/>
      <c r="OB17" s="74"/>
      <c r="OC17" s="74"/>
      <c r="OD17" s="74"/>
      <c r="OE17" s="74"/>
      <c r="OF17" s="74"/>
      <c r="OG17" s="74"/>
      <c r="OH17" s="74"/>
      <c r="OI17" s="74"/>
      <c r="OJ17" s="74"/>
      <c r="OK17" s="74"/>
      <c r="OL17" s="74"/>
      <c r="OM17" s="74"/>
      <c r="ON17" s="74"/>
      <c r="OO17" s="74"/>
      <c r="OP17" s="74"/>
      <c r="OQ17" s="74"/>
      <c r="OR17" s="74"/>
      <c r="OS17" s="74"/>
      <c r="OT17" s="74"/>
      <c r="OU17" s="74"/>
      <c r="OV17" s="74"/>
      <c r="OW17" s="74"/>
      <c r="OX17" s="74"/>
      <c r="OY17" s="74"/>
      <c r="OZ17" s="74"/>
      <c r="PA17" s="74"/>
      <c r="PB17" s="74"/>
      <c r="PC17" s="74"/>
      <c r="PD17" s="74"/>
      <c r="PE17" s="74"/>
      <c r="PF17" s="74"/>
      <c r="PG17" s="74"/>
      <c r="PH17" s="74"/>
      <c r="PI17" s="74"/>
      <c r="PJ17" s="74"/>
      <c r="PK17" s="74"/>
      <c r="PL17" s="74"/>
      <c r="PM17" s="74"/>
      <c r="PN17" s="74"/>
      <c r="PO17" s="74"/>
      <c r="PP17" s="74"/>
      <c r="PQ17" s="74"/>
      <c r="PR17" s="74"/>
      <c r="PS17" s="74"/>
      <c r="PT17" s="74"/>
      <c r="PU17" s="74"/>
      <c r="PV17" s="74"/>
      <c r="PW17" s="74"/>
      <c r="PX17" s="74"/>
      <c r="PY17" s="74"/>
      <c r="PZ17" s="74"/>
      <c r="QA17" s="74"/>
      <c r="QB17" s="74"/>
      <c r="QC17" s="74"/>
      <c r="QD17" s="74"/>
      <c r="QE17" s="74"/>
      <c r="QF17" s="74"/>
      <c r="QG17" s="74"/>
      <c r="QH17" s="74"/>
      <c r="QI17" s="74"/>
      <c r="QJ17" s="74"/>
      <c r="QK17" s="74"/>
      <c r="QL17" s="74"/>
      <c r="QM17" s="74"/>
      <c r="QN17" s="74"/>
      <c r="QO17" s="74"/>
      <c r="QP17" s="74"/>
      <c r="QQ17" s="74"/>
      <c r="QR17" s="74"/>
      <c r="QS17" s="74"/>
      <c r="QT17" s="74"/>
      <c r="QU17" s="74"/>
      <c r="QV17" s="74"/>
      <c r="QW17" s="74"/>
      <c r="QX17" s="74"/>
      <c r="QY17" s="74"/>
      <c r="QZ17" s="74"/>
      <c r="RA17" s="74"/>
      <c r="RB17" s="74"/>
      <c r="RC17" s="74"/>
      <c r="RD17" s="74"/>
      <c r="RE17" s="74"/>
      <c r="RF17" s="74"/>
      <c r="RG17" s="74"/>
      <c r="RH17" s="74"/>
      <c r="RI17" s="74"/>
      <c r="RJ17" s="74"/>
      <c r="RK17" s="74"/>
      <c r="RL17" s="74"/>
      <c r="RM17" s="74"/>
      <c r="RN17" s="74"/>
      <c r="RO17" s="74"/>
      <c r="RP17" s="74"/>
      <c r="RQ17" s="74"/>
      <c r="RR17" s="74"/>
      <c r="RS17" s="74"/>
      <c r="RT17" s="74"/>
      <c r="RU17" s="74"/>
      <c r="RV17" s="74"/>
      <c r="RW17" s="74"/>
      <c r="RX17" s="74"/>
      <c r="RY17" s="74"/>
      <c r="RZ17" s="74"/>
      <c r="SA17" s="74"/>
      <c r="SB17" s="74"/>
      <c r="SC17" s="74"/>
      <c r="SD17" s="74"/>
      <c r="SE17" s="74"/>
      <c r="SF17" s="74"/>
      <c r="SG17" s="74"/>
      <c r="SH17" s="74"/>
      <c r="SI17" s="74"/>
      <c r="SJ17" s="74"/>
      <c r="SK17" s="74"/>
      <c r="SL17" s="74"/>
      <c r="SM17" s="74"/>
      <c r="SN17" s="74"/>
      <c r="SO17" s="74"/>
      <c r="SP17" s="74"/>
      <c r="SQ17" s="74"/>
      <c r="SR17" s="74"/>
      <c r="SS17" s="74"/>
      <c r="ST17" s="74"/>
      <c r="SU17" s="74"/>
      <c r="SV17" s="74"/>
      <c r="SW17" s="74"/>
      <c r="SX17" s="74"/>
      <c r="SY17" s="74"/>
      <c r="SZ17" s="74"/>
      <c r="TA17" s="74"/>
      <c r="TB17" s="74"/>
      <c r="TC17" s="74"/>
      <c r="TD17" s="74"/>
      <c r="TE17" s="74"/>
      <c r="TF17" s="74"/>
      <c r="TG17" s="74"/>
      <c r="TH17" s="74"/>
      <c r="TI17" s="74"/>
      <c r="TJ17" s="74"/>
      <c r="TK17" s="74"/>
      <c r="TL17" s="74"/>
      <c r="TM17" s="74"/>
      <c r="TN17" s="74"/>
      <c r="TO17" s="74"/>
      <c r="TP17" s="74"/>
      <c r="TQ17" s="74"/>
      <c r="TR17" s="74"/>
      <c r="TS17" s="74"/>
      <c r="TT17" s="74"/>
      <c r="TU17" s="74"/>
      <c r="TV17" s="74"/>
      <c r="TW17" s="74"/>
      <c r="TX17" s="74"/>
      <c r="TY17" s="74"/>
      <c r="TZ17" s="74"/>
      <c r="UA17" s="74"/>
      <c r="UB17" s="74"/>
      <c r="UC17" s="74"/>
      <c r="UD17" s="74"/>
      <c r="UE17" s="74"/>
      <c r="UF17" s="74"/>
      <c r="UG17" s="74"/>
      <c r="UH17" s="74"/>
      <c r="UI17" s="74"/>
      <c r="UJ17" s="74"/>
      <c r="UK17" s="74"/>
      <c r="UL17" s="74"/>
      <c r="UM17" s="74"/>
      <c r="UN17" s="74"/>
      <c r="UO17" s="74"/>
      <c r="UP17" s="74"/>
      <c r="UQ17" s="74"/>
      <c r="UR17" s="74"/>
      <c r="US17" s="74"/>
      <c r="UT17" s="74"/>
      <c r="UU17" s="74"/>
      <c r="UV17" s="74"/>
      <c r="UW17" s="74"/>
      <c r="UX17" s="74"/>
      <c r="UY17" s="74"/>
      <c r="UZ17" s="74"/>
      <c r="VA17" s="74"/>
      <c r="VB17" s="74"/>
      <c r="VC17" s="74"/>
      <c r="VD17" s="74"/>
      <c r="VE17" s="74"/>
      <c r="VF17" s="74"/>
      <c r="VG17" s="74"/>
      <c r="VH17" s="74"/>
      <c r="VI17" s="74"/>
      <c r="VJ17" s="74"/>
      <c r="VK17" s="74"/>
      <c r="VL17" s="74"/>
      <c r="VM17" s="74"/>
      <c r="VN17" s="74"/>
      <c r="VO17" s="74"/>
      <c r="VP17" s="74"/>
      <c r="VQ17" s="74"/>
      <c r="VR17" s="74"/>
      <c r="VS17" s="74"/>
      <c r="VT17" s="74"/>
      <c r="VU17" s="74"/>
      <c r="VV17" s="74"/>
      <c r="VW17" s="74"/>
      <c r="VX17" s="74"/>
      <c r="VY17" s="74"/>
      <c r="VZ17" s="74"/>
      <c r="WA17" s="74"/>
      <c r="WB17" s="74"/>
      <c r="WC17" s="74"/>
      <c r="WD17" s="74"/>
      <c r="WE17" s="74"/>
      <c r="WF17" s="74"/>
      <c r="WG17" s="74"/>
      <c r="WH17" s="74"/>
      <c r="WI17" s="74"/>
      <c r="WJ17" s="74"/>
      <c r="WK17" s="74"/>
      <c r="WL17" s="74"/>
      <c r="WM17" s="74"/>
      <c r="WN17" s="74"/>
      <c r="WO17" s="74"/>
      <c r="WP17" s="74"/>
      <c r="WQ17" s="74"/>
      <c r="WR17" s="74"/>
      <c r="WS17" s="74"/>
      <c r="WT17" s="74"/>
      <c r="WU17" s="74"/>
      <c r="WV17" s="74"/>
      <c r="WW17" s="74"/>
      <c r="WX17" s="74"/>
      <c r="WY17" s="74"/>
      <c r="WZ17" s="74"/>
      <c r="XA17" s="74"/>
      <c r="XB17" s="74"/>
      <c r="XC17" s="74"/>
      <c r="XD17" s="74"/>
      <c r="XE17" s="74"/>
      <c r="XF17" s="74"/>
      <c r="XG17" s="74"/>
      <c r="XH17" s="74"/>
      <c r="XI17" s="74"/>
      <c r="XJ17" s="74"/>
      <c r="XK17" s="74"/>
      <c r="XL17" s="74"/>
      <c r="XM17" s="74"/>
      <c r="XN17" s="74"/>
      <c r="XO17" s="74"/>
      <c r="XP17" s="74"/>
      <c r="XQ17" s="74"/>
      <c r="XR17" s="74"/>
      <c r="XS17" s="74"/>
      <c r="XT17" s="74"/>
      <c r="XU17" s="74"/>
      <c r="XV17" s="74"/>
      <c r="XW17" s="74"/>
      <c r="XX17" s="74"/>
      <c r="XY17" s="74"/>
      <c r="XZ17" s="74"/>
      <c r="YA17" s="74"/>
      <c r="YB17" s="74"/>
      <c r="YC17" s="74"/>
      <c r="YD17" s="74"/>
      <c r="YE17" s="74"/>
      <c r="YF17" s="74"/>
      <c r="YG17" s="74"/>
      <c r="YH17" s="74"/>
      <c r="YI17" s="74"/>
      <c r="YJ17" s="74"/>
      <c r="YK17" s="74"/>
      <c r="YL17" s="74"/>
      <c r="YM17" s="74"/>
      <c r="YN17" s="74"/>
      <c r="YO17" s="74"/>
      <c r="YP17" s="74"/>
      <c r="YQ17" s="74"/>
      <c r="YR17" s="74"/>
      <c r="YS17" s="74"/>
      <c r="YT17" s="74"/>
      <c r="YU17" s="74"/>
      <c r="YV17" s="74"/>
      <c r="YW17" s="74"/>
      <c r="YX17" s="74"/>
      <c r="YY17" s="74"/>
      <c r="YZ17" s="74"/>
      <c r="ZA17" s="74"/>
      <c r="ZB17" s="74"/>
      <c r="ZC17" s="74"/>
      <c r="ZD17" s="74"/>
      <c r="ZE17" s="74"/>
      <c r="ZF17" s="74"/>
      <c r="ZG17" s="74"/>
      <c r="ZH17" s="74"/>
      <c r="ZI17" s="74"/>
      <c r="ZJ17" s="74"/>
      <c r="ZK17" s="74"/>
      <c r="ZL17" s="74"/>
      <c r="ZM17" s="74"/>
      <c r="ZN17" s="74"/>
      <c r="ZO17" s="74"/>
      <c r="ZP17" s="74"/>
      <c r="ZQ17" s="74"/>
      <c r="ZR17" s="74"/>
      <c r="ZS17" s="74"/>
      <c r="ZT17" s="74"/>
      <c r="ZU17" s="74"/>
      <c r="ZV17" s="74"/>
      <c r="ZW17" s="74"/>
      <c r="ZX17" s="74"/>
      <c r="ZY17" s="74"/>
      <c r="ZZ17" s="74"/>
      <c r="AAA17" s="74"/>
      <c r="AAB17" s="74"/>
      <c r="AAC17" s="74"/>
      <c r="AAD17" s="74"/>
      <c r="AAE17" s="74"/>
      <c r="AAF17" s="74"/>
      <c r="AAG17" s="74"/>
      <c r="AAH17" s="74"/>
      <c r="AAI17" s="74"/>
      <c r="AAJ17" s="74"/>
      <c r="AAK17" s="74"/>
      <c r="AAL17" s="74"/>
      <c r="AAM17" s="74"/>
      <c r="AAN17" s="74"/>
      <c r="AAO17" s="74"/>
      <c r="AAP17" s="74"/>
      <c r="AAQ17" s="74"/>
      <c r="AAR17" s="74"/>
      <c r="AAS17" s="74"/>
      <c r="AAT17" s="74"/>
      <c r="AAU17" s="74"/>
      <c r="AAV17" s="74"/>
      <c r="AAW17" s="74"/>
      <c r="AAX17" s="74"/>
      <c r="AAY17" s="74"/>
      <c r="AAZ17" s="74"/>
      <c r="ABA17" s="74"/>
      <c r="ABB17" s="74"/>
      <c r="ABC17" s="74"/>
      <c r="ABD17" s="74"/>
      <c r="ABE17" s="74"/>
      <c r="ABF17" s="74"/>
      <c r="ABG17" s="74"/>
      <c r="ABH17" s="74"/>
      <c r="ABI17" s="74"/>
      <c r="ABJ17" s="74"/>
      <c r="ABK17" s="74"/>
      <c r="ABL17" s="74"/>
      <c r="ABM17" s="74"/>
      <c r="ABN17" s="74"/>
      <c r="ABO17" s="74"/>
      <c r="ABP17" s="74"/>
      <c r="ABQ17" s="74"/>
      <c r="ABR17" s="74"/>
      <c r="ABS17" s="74"/>
      <c r="ABT17" s="74"/>
      <c r="ABU17" s="74"/>
      <c r="ABV17" s="74"/>
      <c r="ABW17" s="74"/>
      <c r="ABX17" s="74"/>
      <c r="ABY17" s="74"/>
      <c r="ABZ17" s="74"/>
      <c r="ACA17" s="74"/>
      <c r="ACB17" s="74"/>
      <c r="ACC17" s="74"/>
      <c r="ACD17" s="74"/>
      <c r="ACE17" s="74"/>
      <c r="ACF17" s="74"/>
      <c r="ACG17" s="74"/>
      <c r="ACH17" s="74"/>
      <c r="ACI17" s="74"/>
      <c r="ACJ17" s="74"/>
      <c r="ACK17" s="74"/>
      <c r="ACL17" s="74"/>
      <c r="ACM17" s="74"/>
      <c r="ACN17" s="74"/>
      <c r="ACO17" s="74"/>
      <c r="ACP17" s="74"/>
      <c r="ACQ17" s="74"/>
      <c r="ACR17" s="74"/>
      <c r="ACS17" s="74"/>
      <c r="ACT17" s="74"/>
      <c r="ACU17" s="74"/>
      <c r="ACV17" s="74"/>
      <c r="ACW17" s="74"/>
      <c r="ACX17" s="74"/>
      <c r="ACY17" s="74"/>
      <c r="ACZ17" s="74"/>
      <c r="ADA17" s="74"/>
      <c r="ADB17" s="74"/>
      <c r="ADC17" s="74"/>
      <c r="ADD17" s="74"/>
      <c r="ADE17" s="74"/>
      <c r="ADF17" s="74"/>
      <c r="ADG17" s="74"/>
      <c r="ADH17" s="74"/>
      <c r="ADI17" s="74"/>
      <c r="ADJ17" s="74"/>
      <c r="ADK17" s="74"/>
      <c r="ADL17" s="74"/>
      <c r="ADM17" s="74"/>
      <c r="ADN17" s="74"/>
      <c r="ADO17" s="74"/>
      <c r="ADP17" s="74"/>
      <c r="ADQ17" s="74"/>
      <c r="ADR17" s="74"/>
      <c r="ADS17" s="74"/>
      <c r="ADT17" s="74"/>
      <c r="ADU17" s="74"/>
      <c r="ADV17" s="74"/>
      <c r="ADW17" s="74"/>
      <c r="ADX17" s="74"/>
      <c r="ADY17" s="74"/>
      <c r="ADZ17" s="74"/>
      <c r="AEA17" s="74"/>
      <c r="AEB17" s="74"/>
      <c r="AEC17" s="74"/>
      <c r="AED17" s="74"/>
      <c r="AEE17" s="74"/>
      <c r="AEF17" s="74"/>
      <c r="AEG17" s="74"/>
      <c r="AEH17" s="74"/>
      <c r="AEI17" s="74"/>
      <c r="AEJ17" s="74"/>
      <c r="AEK17" s="74"/>
      <c r="AEL17" s="74"/>
      <c r="AEM17" s="74"/>
      <c r="AEN17" s="74"/>
      <c r="AEO17" s="74"/>
      <c r="AEP17" s="74"/>
      <c r="AEQ17" s="74"/>
      <c r="AER17" s="74"/>
      <c r="AES17" s="74"/>
      <c r="AET17" s="74"/>
      <c r="AEU17" s="74"/>
      <c r="AEV17" s="74"/>
      <c r="AEW17" s="74"/>
      <c r="AEX17" s="74"/>
      <c r="AEY17" s="74"/>
      <c r="AEZ17" s="74"/>
      <c r="AFA17" s="74"/>
      <c r="AFB17" s="74"/>
      <c r="AFC17" s="74"/>
      <c r="AFD17" s="74"/>
      <c r="AFE17" s="74"/>
      <c r="AFF17" s="74"/>
      <c r="AFG17" s="74"/>
      <c r="AFH17" s="74"/>
      <c r="AFI17" s="74"/>
      <c r="AFJ17" s="74"/>
      <c r="AFK17" s="74"/>
      <c r="AFL17" s="74"/>
      <c r="AFM17" s="74"/>
      <c r="AFN17" s="74"/>
      <c r="AFO17" s="74"/>
      <c r="AFP17" s="74"/>
      <c r="AFQ17" s="74"/>
      <c r="AFR17" s="74"/>
      <c r="AFS17" s="74"/>
      <c r="AFT17" s="74"/>
      <c r="AFU17" s="74"/>
      <c r="AFV17" s="74"/>
      <c r="AFW17" s="74"/>
      <c r="AFX17" s="74"/>
      <c r="AFY17" s="74"/>
      <c r="AFZ17" s="74"/>
      <c r="AGA17" s="74"/>
      <c r="AGB17" s="74"/>
      <c r="AGC17" s="74"/>
      <c r="AGD17" s="74"/>
      <c r="AGE17" s="74"/>
      <c r="AGF17" s="74"/>
      <c r="AGG17" s="74"/>
      <c r="AGH17" s="74"/>
      <c r="AGI17" s="74"/>
      <c r="AGJ17" s="74"/>
      <c r="AGK17" s="74"/>
      <c r="AGL17" s="74"/>
      <c r="AGM17" s="74"/>
      <c r="AGN17" s="74"/>
      <c r="AGO17" s="74"/>
      <c r="AGP17" s="74"/>
      <c r="AGQ17" s="74"/>
      <c r="AGR17" s="74"/>
      <c r="AGS17" s="74"/>
      <c r="AGT17" s="74"/>
      <c r="AGU17" s="74"/>
      <c r="AGV17" s="74"/>
      <c r="AGW17" s="74"/>
      <c r="AGX17" s="74"/>
      <c r="AGY17" s="74"/>
      <c r="AGZ17" s="74"/>
      <c r="AHA17" s="74"/>
      <c r="AHB17" s="74"/>
      <c r="AHC17" s="74"/>
      <c r="AHD17" s="74"/>
      <c r="AHE17" s="74"/>
      <c r="AHF17" s="74"/>
      <c r="AHG17" s="74"/>
      <c r="AHH17" s="74"/>
      <c r="AHI17" s="74"/>
      <c r="AHJ17" s="74"/>
      <c r="AHK17" s="74"/>
      <c r="AHL17" s="74"/>
      <c r="AHM17" s="74"/>
      <c r="AHN17" s="74"/>
      <c r="AHO17" s="74"/>
      <c r="AHP17" s="74"/>
      <c r="AHQ17" s="74"/>
      <c r="AHR17" s="74"/>
      <c r="AHS17" s="74"/>
      <c r="AHT17" s="74"/>
      <c r="AHU17" s="74"/>
      <c r="AHV17" s="74"/>
      <c r="AHW17" s="74"/>
      <c r="AHX17" s="74"/>
      <c r="AHY17" s="74"/>
      <c r="AHZ17" s="74"/>
      <c r="AIA17" s="74"/>
      <c r="AIB17" s="74"/>
      <c r="AIC17" s="74"/>
      <c r="AID17" s="74"/>
      <c r="AIE17" s="74"/>
      <c r="AIF17" s="74"/>
      <c r="AIG17" s="74"/>
      <c r="AIH17" s="74"/>
      <c r="AII17" s="74"/>
      <c r="AIJ17" s="74"/>
      <c r="AIK17" s="74"/>
      <c r="AIL17" s="74"/>
      <c r="AIM17" s="74"/>
      <c r="AIN17" s="74"/>
      <c r="AIO17" s="74"/>
      <c r="AIP17" s="74"/>
      <c r="AIQ17" s="74"/>
      <c r="AIR17" s="74"/>
      <c r="AIS17" s="74"/>
      <c r="AIT17" s="74"/>
      <c r="AIU17" s="74"/>
      <c r="AIV17" s="74"/>
      <c r="AIW17" s="74"/>
      <c r="AIX17" s="74"/>
      <c r="AIY17" s="74"/>
      <c r="AIZ17" s="74"/>
      <c r="AJA17" s="74"/>
      <c r="AJB17" s="74"/>
      <c r="AJC17" s="74"/>
      <c r="AJD17" s="74"/>
      <c r="AJE17" s="74"/>
      <c r="AJF17" s="74"/>
      <c r="AJG17" s="74"/>
      <c r="AJH17" s="74"/>
      <c r="AJI17" s="74"/>
      <c r="AJJ17" s="74"/>
      <c r="AJK17" s="74"/>
      <c r="AJL17" s="74"/>
      <c r="AJM17" s="74"/>
      <c r="AJN17" s="74"/>
      <c r="AJO17" s="74"/>
      <c r="AJP17" s="74"/>
      <c r="AJQ17" s="74"/>
      <c r="AJR17" s="74"/>
      <c r="AJS17" s="74"/>
      <c r="AJT17" s="74"/>
      <c r="AJU17" s="74"/>
      <c r="AJV17" s="74"/>
      <c r="AJW17" s="74"/>
      <c r="AJX17" s="74"/>
      <c r="AJY17" s="74"/>
      <c r="AJZ17" s="74"/>
      <c r="AKA17" s="74"/>
      <c r="AKB17" s="74"/>
      <c r="AKC17" s="74"/>
      <c r="AKD17" s="74"/>
      <c r="AKE17" s="74"/>
      <c r="AKF17" s="74"/>
      <c r="AKG17" s="74"/>
      <c r="AKH17" s="74"/>
      <c r="AKI17" s="74"/>
      <c r="AKJ17" s="74"/>
      <c r="AKK17" s="74"/>
      <c r="AKL17" s="74"/>
      <c r="AKM17" s="74"/>
      <c r="AKN17" s="74"/>
      <c r="AKO17" s="74"/>
      <c r="AKP17" s="74"/>
      <c r="AKQ17" s="74"/>
      <c r="AKR17" s="74"/>
      <c r="AKS17" s="74"/>
      <c r="AKT17" s="74"/>
      <c r="AKU17" s="74"/>
      <c r="AKV17" s="74"/>
      <c r="AKW17" s="74"/>
      <c r="AKX17" s="74"/>
      <c r="AKY17" s="74"/>
      <c r="AKZ17" s="74"/>
      <c r="ALA17" s="74"/>
      <c r="ALB17" s="74"/>
      <c r="ALC17" s="74"/>
      <c r="ALD17" s="74"/>
      <c r="ALE17" s="74"/>
      <c r="ALF17" s="74"/>
      <c r="ALG17" s="74"/>
      <c r="ALH17" s="74"/>
      <c r="ALI17" s="74"/>
      <c r="ALJ17" s="74"/>
      <c r="ALK17" s="74"/>
      <c r="ALL17" s="74"/>
      <c r="ALM17" s="74"/>
      <c r="ALN17" s="74"/>
      <c r="ALO17" s="74"/>
      <c r="ALP17" s="74"/>
      <c r="ALQ17" s="74"/>
      <c r="ALR17" s="74"/>
      <c r="ALS17" s="74"/>
      <c r="ALT17" s="74"/>
      <c r="ALU17" s="74"/>
      <c r="ALV17" s="74"/>
      <c r="ALW17" s="74"/>
      <c r="ALX17" s="74"/>
      <c r="ALY17" s="74"/>
      <c r="ALZ17" s="74"/>
      <c r="AMA17" s="74"/>
      <c r="AMB17" s="74"/>
      <c r="AMC17" s="74"/>
      <c r="AMD17" s="74"/>
      <c r="AME17" s="74"/>
      <c r="AMF17" s="74"/>
      <c r="AMG17" s="74"/>
      <c r="AMH17" s="74"/>
      <c r="AMI17" s="74"/>
      <c r="AMJ17" s="74"/>
      <c r="AMK17" s="74"/>
      <c r="AML17" s="74"/>
      <c r="AMM17" s="74"/>
      <c r="AMN17" s="74"/>
      <c r="AMO17" s="74"/>
      <c r="AMP17" s="74"/>
      <c r="AMQ17" s="74"/>
      <c r="AMR17" s="74"/>
      <c r="AMS17" s="74"/>
      <c r="AMT17" s="74"/>
      <c r="AMU17" s="74"/>
      <c r="AMV17" s="74"/>
      <c r="AMW17" s="74"/>
      <c r="AMX17" s="74"/>
      <c r="AMY17" s="74"/>
      <c r="AMZ17" s="74"/>
      <c r="ANA17" s="74"/>
      <c r="ANB17" s="74"/>
      <c r="ANC17" s="74"/>
      <c r="AND17" s="74"/>
      <c r="ANE17" s="74"/>
      <c r="ANF17" s="74"/>
      <c r="ANG17" s="74"/>
      <c r="ANH17" s="74"/>
      <c r="ANI17" s="74"/>
      <c r="ANJ17" s="74"/>
      <c r="ANK17" s="74"/>
      <c r="ANL17" s="74"/>
      <c r="ANM17" s="74"/>
      <c r="ANN17" s="74"/>
      <c r="ANO17" s="74"/>
      <c r="ANP17" s="74"/>
      <c r="ANQ17" s="74"/>
      <c r="ANR17" s="74"/>
      <c r="ANS17" s="74"/>
      <c r="ANT17" s="74"/>
      <c r="ANU17" s="74"/>
      <c r="ANV17" s="74"/>
      <c r="ANW17" s="74"/>
      <c r="ANX17" s="74"/>
      <c r="ANY17" s="74"/>
      <c r="ANZ17" s="74"/>
      <c r="AOA17" s="74"/>
      <c r="AOB17" s="74"/>
      <c r="AOC17" s="74"/>
      <c r="AOD17" s="74"/>
      <c r="AOE17" s="74"/>
      <c r="AOF17" s="74"/>
      <c r="AOG17" s="74"/>
      <c r="AOH17" s="74"/>
      <c r="AOI17" s="74"/>
      <c r="AOJ17" s="74"/>
      <c r="AOK17" s="74"/>
      <c r="AOL17" s="74"/>
      <c r="AOM17" s="74"/>
      <c r="AON17" s="74"/>
      <c r="AOO17" s="74"/>
      <c r="AOP17" s="74"/>
      <c r="AOQ17" s="74"/>
      <c r="AOR17" s="74"/>
      <c r="AOS17" s="74"/>
      <c r="AOT17" s="74"/>
      <c r="AOU17" s="74"/>
      <c r="AOV17" s="74"/>
      <c r="AOW17" s="74"/>
      <c r="AOX17" s="74"/>
      <c r="AOY17" s="74"/>
      <c r="AOZ17" s="74"/>
      <c r="APA17" s="74"/>
      <c r="APB17" s="74"/>
      <c r="APC17" s="74"/>
      <c r="APD17" s="74"/>
      <c r="APE17" s="74"/>
      <c r="APF17" s="74"/>
      <c r="APG17" s="250"/>
    </row>
    <row r="18" spans="1:1099" ht="27" customHeight="1" thickTop="1" thickBot="1">
      <c r="A18" s="64"/>
      <c r="B18" s="1104" t="s">
        <v>456</v>
      </c>
      <c r="C18" s="1105"/>
      <c r="D18" s="1105"/>
      <c r="E18" s="1105"/>
      <c r="F18" s="1105"/>
      <c r="G18" s="1105"/>
      <c r="H18" s="1105"/>
      <c r="I18" s="1105"/>
      <c r="J18" s="1105"/>
      <c r="K18" s="1105"/>
      <c r="L18" s="1105"/>
      <c r="M18" s="1105"/>
      <c r="N18" s="1105"/>
      <c r="O18" s="1105"/>
      <c r="P18" s="1105"/>
      <c r="Q18" s="1105"/>
      <c r="R18" s="1105"/>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105"/>
      <c r="AS18" s="1106"/>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row>
    <row r="19" spans="1:1099" s="654" customFormat="1" ht="20.25" customHeight="1" thickBot="1">
      <c r="B19" s="823" t="s">
        <v>996</v>
      </c>
      <c r="C19" s="653"/>
      <c r="D19" s="653"/>
      <c r="E19" s="752">
        <v>0</v>
      </c>
      <c r="F19" s="753"/>
      <c r="G19" s="653"/>
      <c r="H19" s="752">
        <v>0.09</v>
      </c>
      <c r="I19" s="753"/>
      <c r="J19" s="653"/>
      <c r="K19" s="752">
        <v>0.15</v>
      </c>
      <c r="L19" s="753"/>
      <c r="M19" s="653"/>
      <c r="N19" s="653"/>
      <c r="O19" s="752">
        <v>0.2</v>
      </c>
      <c r="P19" s="753"/>
      <c r="Q19" s="653"/>
      <c r="R19" s="653"/>
      <c r="S19" s="653"/>
      <c r="T19" s="653"/>
      <c r="U19" s="752">
        <v>0.24</v>
      </c>
      <c r="V19" s="753"/>
      <c r="W19" s="653"/>
      <c r="X19" s="752">
        <v>0.33</v>
      </c>
      <c r="Y19" s="753"/>
      <c r="Z19" s="653"/>
      <c r="AA19" s="653" t="s">
        <v>997</v>
      </c>
      <c r="AB19" s="754"/>
      <c r="AC19" s="653"/>
      <c r="AD19" s="653"/>
      <c r="AE19" s="653"/>
      <c r="AF19" s="653"/>
      <c r="AG19" s="653"/>
      <c r="AH19" s="653"/>
      <c r="AI19" s="653"/>
      <c r="AJ19" s="653"/>
      <c r="AK19" s="653"/>
      <c r="AL19" s="653"/>
      <c r="AM19" s="653"/>
      <c r="AN19" s="653"/>
      <c r="AO19" s="653"/>
      <c r="AP19" s="653"/>
      <c r="AQ19" s="653"/>
      <c r="AR19" s="653"/>
      <c r="AS19" s="824"/>
      <c r="AT19" s="68"/>
      <c r="AU19" s="68"/>
      <c r="AV19" s="68"/>
      <c r="AW19" s="68"/>
      <c r="AX19" s="68"/>
      <c r="AY19" s="68"/>
      <c r="AZ19" s="68"/>
      <c r="BA19" s="68"/>
      <c r="BB19" s="68"/>
      <c r="BC19" s="68"/>
      <c r="BD19" s="68"/>
      <c r="BE19" s="68"/>
      <c r="BF19" s="68"/>
      <c r="BG19" s="68"/>
      <c r="BH19" s="68"/>
      <c r="BI19" s="68"/>
      <c r="BJ19" s="68"/>
      <c r="BK19" s="68"/>
      <c r="BL19" s="68"/>
      <c r="BM19" s="68"/>
    </row>
    <row r="20" spans="1:1099" ht="20.25" customHeight="1" thickTop="1">
      <c r="A20" s="64"/>
      <c r="B20" s="1031" t="s">
        <v>649</v>
      </c>
      <c r="C20" s="1032"/>
      <c r="D20" s="1032"/>
      <c r="E20" s="1032"/>
      <c r="F20" s="1032"/>
      <c r="G20" s="1032"/>
      <c r="H20" s="1032"/>
      <c r="I20" s="1032"/>
      <c r="J20" s="1032"/>
      <c r="K20" s="1032"/>
      <c r="L20" s="1032"/>
      <c r="M20" s="1032"/>
      <c r="N20" s="1032"/>
      <c r="O20" s="1032"/>
      <c r="P20" s="1032"/>
      <c r="Q20" s="1032"/>
      <c r="R20" s="1032"/>
      <c r="S20" s="1032"/>
      <c r="T20" s="1032"/>
      <c r="U20" s="1032"/>
      <c r="V20" s="1032"/>
      <c r="W20" s="1032"/>
      <c r="X20" s="1032"/>
      <c r="Y20" s="1032"/>
      <c r="Z20" s="1032"/>
      <c r="AA20" s="1032"/>
      <c r="AB20" s="1032"/>
      <c r="AC20" s="1032"/>
      <c r="AD20" s="1032"/>
      <c r="AE20" s="1032"/>
      <c r="AF20" s="1032"/>
      <c r="AG20" s="1032"/>
      <c r="AH20" s="1032"/>
      <c r="AI20" s="1032"/>
      <c r="AJ20" s="1032"/>
      <c r="AK20" s="1032"/>
      <c r="AL20" s="1032"/>
      <c r="AM20" s="1032"/>
      <c r="AN20" s="1032"/>
      <c r="AO20" s="1032"/>
      <c r="AP20" s="1032"/>
      <c r="AQ20" s="1032"/>
      <c r="AR20" s="1032"/>
      <c r="AS20" s="1107"/>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row>
    <row r="21" spans="1:1099" ht="15.95" customHeight="1">
      <c r="A21" s="64"/>
      <c r="B21" s="1028" t="s">
        <v>650</v>
      </c>
      <c r="C21" s="1120"/>
      <c r="D21" s="1120"/>
      <c r="E21" s="1120"/>
      <c r="F21" s="1120"/>
      <c r="G21" s="1120"/>
      <c r="H21" s="1120"/>
      <c r="I21" s="1120"/>
      <c r="J21" s="1120"/>
      <c r="K21" s="1120"/>
      <c r="L21" s="1120"/>
      <c r="M21" s="1120"/>
      <c r="N21" s="1120"/>
      <c r="O21" s="1120"/>
      <c r="P21" s="1120"/>
      <c r="Q21" s="1120"/>
      <c r="R21" s="1120"/>
      <c r="S21" s="1120"/>
      <c r="T21" s="1120"/>
      <c r="U21" s="1120"/>
      <c r="V21" s="1120"/>
      <c r="W21" s="1120"/>
      <c r="X21" s="1120"/>
      <c r="Y21" s="1120"/>
      <c r="Z21" s="1120"/>
      <c r="AA21" s="1120"/>
      <c r="AB21" s="1120"/>
      <c r="AC21" s="1120"/>
      <c r="AD21" s="1120"/>
      <c r="AE21" s="1120"/>
      <c r="AF21" s="1120"/>
      <c r="AG21" s="1120"/>
      <c r="AH21" s="1120"/>
      <c r="AI21" s="1120"/>
      <c r="AJ21" s="1120"/>
      <c r="AK21" s="1120"/>
      <c r="AL21" s="1120"/>
      <c r="AM21" s="1120"/>
      <c r="AN21" s="1120"/>
      <c r="AO21" s="1120"/>
      <c r="AP21" s="1120"/>
      <c r="AQ21" s="1120"/>
      <c r="AR21" s="1120"/>
      <c r="AS21" s="1121"/>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row>
    <row r="22" spans="1:1099" ht="13.5" customHeight="1">
      <c r="A22" s="64"/>
      <c r="B22" s="1031" t="s">
        <v>651</v>
      </c>
      <c r="C22" s="1032"/>
      <c r="D22" s="1032"/>
      <c r="E22" s="1032"/>
      <c r="F22" s="1032"/>
      <c r="G22" s="1032"/>
      <c r="H22" s="1032"/>
      <c r="I22" s="1032"/>
      <c r="J22" s="1032"/>
      <c r="K22" s="1032"/>
      <c r="L22" s="1032"/>
      <c r="M22" s="1032"/>
      <c r="N22" s="1032"/>
      <c r="O22" s="1032"/>
      <c r="P22" s="1032"/>
      <c r="Q22" s="1032"/>
      <c r="R22" s="1032"/>
      <c r="S22" s="1032"/>
      <c r="T22" s="1032"/>
      <c r="U22" s="1032"/>
      <c r="V22" s="1032"/>
      <c r="W22" s="1032"/>
      <c r="X22" s="1032"/>
      <c r="Y22" s="1032"/>
      <c r="Z22" s="1032"/>
      <c r="AA22" s="1032"/>
      <c r="AB22" s="1032"/>
      <c r="AC22" s="1032"/>
      <c r="AD22" s="1032"/>
      <c r="AE22" s="1032"/>
      <c r="AF22" s="1032"/>
      <c r="AG22" s="1032"/>
      <c r="AH22" s="1032"/>
      <c r="AI22" s="1032"/>
      <c r="AJ22" s="1032"/>
      <c r="AK22" s="1032"/>
      <c r="AL22" s="1032"/>
      <c r="AM22" s="1032"/>
      <c r="AN22" s="1032"/>
      <c r="AO22" s="1033"/>
      <c r="AP22" s="1033"/>
      <c r="AQ22" s="1033"/>
      <c r="AR22" s="1033"/>
      <c r="AS22" s="1034"/>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row>
    <row r="23" spans="1:1099" ht="15.95" customHeight="1">
      <c r="A23" s="64"/>
      <c r="B23" s="1028" t="s">
        <v>652</v>
      </c>
      <c r="C23" s="1029"/>
      <c r="D23" s="1029"/>
      <c r="E23" s="1029"/>
      <c r="F23" s="1029"/>
      <c r="G23" s="1029"/>
      <c r="H23" s="1029"/>
      <c r="I23" s="1029"/>
      <c r="J23" s="1029"/>
      <c r="K23" s="1029"/>
      <c r="L23" s="1029"/>
      <c r="M23" s="1029"/>
      <c r="N23" s="1029"/>
      <c r="O23" s="1029"/>
      <c r="P23" s="1029"/>
      <c r="Q23" s="1029"/>
      <c r="R23" s="1029"/>
      <c r="S23" s="1029"/>
      <c r="T23" s="1029"/>
      <c r="U23" s="1029"/>
      <c r="V23" s="1029"/>
      <c r="W23" s="1029"/>
      <c r="X23" s="1029"/>
      <c r="Y23" s="1029"/>
      <c r="Z23" s="1029"/>
      <c r="AA23" s="1029"/>
      <c r="AB23" s="1029"/>
      <c r="AC23" s="1029"/>
      <c r="AD23" s="1029"/>
      <c r="AE23" s="1029"/>
      <c r="AF23" s="1029"/>
      <c r="AG23" s="1029"/>
      <c r="AH23" s="1029"/>
      <c r="AI23" s="1029"/>
      <c r="AJ23" s="1029"/>
      <c r="AK23" s="1029"/>
      <c r="AL23" s="1029"/>
      <c r="AM23" s="1029"/>
      <c r="AN23" s="1029"/>
      <c r="AO23" s="1029"/>
      <c r="AP23" s="1029"/>
      <c r="AQ23" s="1029"/>
      <c r="AR23" s="1029"/>
      <c r="AS23" s="1030"/>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row>
    <row r="24" spans="1:1099" ht="15.95" customHeight="1">
      <c r="A24" s="64"/>
      <c r="B24" s="1118" t="s">
        <v>653</v>
      </c>
      <c r="C24" s="1119"/>
      <c r="D24" s="1119"/>
      <c r="E24" s="1119"/>
      <c r="F24" s="111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c r="AD24" s="1119"/>
      <c r="AE24" s="1119"/>
      <c r="AF24" s="1119"/>
      <c r="AG24" s="1119"/>
      <c r="AH24" s="1119"/>
      <c r="AI24" s="1119"/>
      <c r="AJ24" s="1119"/>
      <c r="AK24" s="1119"/>
      <c r="AL24" s="1119"/>
      <c r="AM24" s="1119"/>
      <c r="AN24" s="1119"/>
      <c r="AO24" s="1033"/>
      <c r="AP24" s="1033"/>
      <c r="AQ24" s="1033"/>
      <c r="AR24" s="1033"/>
      <c r="AS24" s="1034"/>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row>
    <row r="25" spans="1:1099" ht="13.5" customHeight="1">
      <c r="A25" s="64"/>
      <c r="B25" s="1028" t="s">
        <v>654</v>
      </c>
      <c r="C25" s="1029"/>
      <c r="D25" s="1029"/>
      <c r="E25" s="1029"/>
      <c r="F25" s="1029"/>
      <c r="G25" s="1029"/>
      <c r="H25" s="1029"/>
      <c r="I25" s="1029"/>
      <c r="J25" s="1029"/>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1029"/>
      <c r="AL25" s="1029"/>
      <c r="AM25" s="1029"/>
      <c r="AN25" s="1029"/>
      <c r="AO25" s="1029"/>
      <c r="AP25" s="1029"/>
      <c r="AQ25" s="1029"/>
      <c r="AR25" s="1029"/>
      <c r="AS25" s="1030"/>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row>
    <row r="26" spans="1:1099" ht="13.5" customHeight="1">
      <c r="A26" s="64"/>
      <c r="B26" s="1031" t="s">
        <v>655</v>
      </c>
      <c r="C26" s="1032"/>
      <c r="D26" s="1032"/>
      <c r="E26" s="1032"/>
      <c r="F26" s="1032"/>
      <c r="G26" s="1032"/>
      <c r="H26" s="1032"/>
      <c r="I26" s="1032"/>
      <c r="J26" s="1032"/>
      <c r="K26" s="1032"/>
      <c r="L26" s="1032"/>
      <c r="M26" s="1032"/>
      <c r="N26" s="1032"/>
      <c r="O26" s="1032"/>
      <c r="P26" s="1032"/>
      <c r="Q26" s="1032"/>
      <c r="R26" s="1032"/>
      <c r="S26" s="1032"/>
      <c r="T26" s="1032"/>
      <c r="U26" s="1032"/>
      <c r="V26" s="1032"/>
      <c r="W26" s="1032"/>
      <c r="X26" s="1032"/>
      <c r="Y26" s="1032"/>
      <c r="Z26" s="1032"/>
      <c r="AA26" s="1032"/>
      <c r="AB26" s="1032"/>
      <c r="AC26" s="1032"/>
      <c r="AD26" s="1032"/>
      <c r="AE26" s="1032"/>
      <c r="AF26" s="1032"/>
      <c r="AG26" s="1032"/>
      <c r="AH26" s="1032"/>
      <c r="AI26" s="1032"/>
      <c r="AJ26" s="1032"/>
      <c r="AK26" s="1032"/>
      <c r="AL26" s="1032"/>
      <c r="AM26" s="1032"/>
      <c r="AN26" s="1032"/>
      <c r="AO26" s="1033"/>
      <c r="AP26" s="1033"/>
      <c r="AQ26" s="1033"/>
      <c r="AR26" s="1033"/>
      <c r="AS26" s="1034"/>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row>
    <row r="27" spans="1:1099" ht="13.5" customHeight="1">
      <c r="A27" s="64"/>
      <c r="B27" s="1028" t="s">
        <v>656</v>
      </c>
      <c r="C27" s="1029"/>
      <c r="D27" s="1029"/>
      <c r="E27" s="1029"/>
      <c r="F27" s="1029"/>
      <c r="G27" s="1029"/>
      <c r="H27" s="1029"/>
      <c r="I27" s="1029"/>
      <c r="J27" s="1029"/>
      <c r="K27" s="1029"/>
      <c r="L27" s="1029"/>
      <c r="M27" s="1029"/>
      <c r="N27" s="1029"/>
      <c r="O27" s="1029"/>
      <c r="P27" s="1029"/>
      <c r="Q27" s="1029"/>
      <c r="R27" s="1029"/>
      <c r="S27" s="1029"/>
      <c r="T27" s="1029"/>
      <c r="U27" s="1029"/>
      <c r="V27" s="1029"/>
      <c r="W27" s="1029"/>
      <c r="X27" s="1029"/>
      <c r="Y27" s="1029"/>
      <c r="Z27" s="1029"/>
      <c r="AA27" s="1029"/>
      <c r="AB27" s="1029"/>
      <c r="AC27" s="1029"/>
      <c r="AD27" s="1029"/>
      <c r="AE27" s="1029"/>
      <c r="AF27" s="1029"/>
      <c r="AG27" s="1029"/>
      <c r="AH27" s="1029"/>
      <c r="AI27" s="1029"/>
      <c r="AJ27" s="1029"/>
      <c r="AK27" s="1029"/>
      <c r="AL27" s="1029"/>
      <c r="AM27" s="1029"/>
      <c r="AN27" s="1029"/>
      <c r="AO27" s="1029"/>
      <c r="AP27" s="1029"/>
      <c r="AQ27" s="1029"/>
      <c r="AR27" s="1029"/>
      <c r="AS27" s="1030"/>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row>
    <row r="28" spans="1:1099" ht="14.25" customHeight="1">
      <c r="A28" s="64"/>
      <c r="B28" s="1031" t="s">
        <v>814</v>
      </c>
      <c r="C28" s="1032"/>
      <c r="D28" s="1032"/>
      <c r="E28" s="1032"/>
      <c r="F28" s="1032"/>
      <c r="G28" s="1032"/>
      <c r="H28" s="1032"/>
      <c r="I28" s="1032"/>
      <c r="J28" s="1032"/>
      <c r="K28" s="1032"/>
      <c r="L28" s="1032"/>
      <c r="M28" s="1032"/>
      <c r="N28" s="1032"/>
      <c r="O28" s="1032"/>
      <c r="P28" s="1032"/>
      <c r="Q28" s="1032"/>
      <c r="R28" s="1032"/>
      <c r="S28" s="1032"/>
      <c r="T28" s="1032"/>
      <c r="U28" s="1032"/>
      <c r="V28" s="1032"/>
      <c r="W28" s="1032"/>
      <c r="X28" s="1032"/>
      <c r="Y28" s="1032"/>
      <c r="Z28" s="1032"/>
      <c r="AA28" s="1032"/>
      <c r="AB28" s="1032"/>
      <c r="AC28" s="1032"/>
      <c r="AD28" s="1032"/>
      <c r="AE28" s="1032"/>
      <c r="AF28" s="1032"/>
      <c r="AG28" s="1032"/>
      <c r="AH28" s="1032"/>
      <c r="AI28" s="1032"/>
      <c r="AJ28" s="1032"/>
      <c r="AK28" s="1032"/>
      <c r="AL28" s="1032"/>
      <c r="AM28" s="1032"/>
      <c r="AN28" s="1032"/>
      <c r="AO28" s="1033"/>
      <c r="AP28" s="1033"/>
      <c r="AQ28" s="1033"/>
      <c r="AR28" s="1033"/>
      <c r="AS28" s="1034"/>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row>
    <row r="29" spans="1:1099" ht="16.5" customHeight="1">
      <c r="A29" s="64"/>
      <c r="B29" s="1028" t="s">
        <v>761</v>
      </c>
      <c r="C29" s="1029"/>
      <c r="D29" s="1029"/>
      <c r="E29" s="1029"/>
      <c r="F29" s="1029"/>
      <c r="G29" s="1029"/>
      <c r="H29" s="1029"/>
      <c r="I29" s="1029"/>
      <c r="J29" s="1029"/>
      <c r="K29" s="1029"/>
      <c r="L29" s="1029"/>
      <c r="M29" s="1029"/>
      <c r="N29" s="1029"/>
      <c r="O29" s="1029"/>
      <c r="P29" s="1029"/>
      <c r="Q29" s="1029"/>
      <c r="R29" s="1029"/>
      <c r="S29" s="1029"/>
      <c r="T29" s="1029"/>
      <c r="U29" s="1029"/>
      <c r="V29" s="1029"/>
      <c r="W29" s="1029"/>
      <c r="X29" s="1029"/>
      <c r="Y29" s="1029"/>
      <c r="Z29" s="1029"/>
      <c r="AA29" s="1029"/>
      <c r="AB29" s="1029"/>
      <c r="AC29" s="1029"/>
      <c r="AD29" s="1029"/>
      <c r="AE29" s="1029"/>
      <c r="AF29" s="1029"/>
      <c r="AG29" s="1029"/>
      <c r="AH29" s="1029"/>
      <c r="AI29" s="1029"/>
      <c r="AJ29" s="1029"/>
      <c r="AK29" s="1029"/>
      <c r="AL29" s="1029"/>
      <c r="AM29" s="1029"/>
      <c r="AN29" s="1029"/>
      <c r="AO29" s="1029"/>
      <c r="AP29" s="1029"/>
      <c r="AQ29" s="1029"/>
      <c r="AR29" s="1029"/>
      <c r="AS29" s="1030"/>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row>
    <row r="30" spans="1:1099" ht="13.5" customHeight="1">
      <c r="A30" s="64"/>
      <c r="B30" s="1031" t="s">
        <v>762</v>
      </c>
      <c r="C30" s="1032"/>
      <c r="D30" s="1032"/>
      <c r="E30" s="1032"/>
      <c r="F30" s="1032"/>
      <c r="G30" s="1032"/>
      <c r="H30" s="1032"/>
      <c r="I30" s="1032"/>
      <c r="J30" s="1032"/>
      <c r="K30" s="1032"/>
      <c r="L30" s="1032"/>
      <c r="M30" s="1032"/>
      <c r="N30" s="1032"/>
      <c r="O30" s="1032"/>
      <c r="P30" s="1032"/>
      <c r="Q30" s="1032"/>
      <c r="R30" s="1032"/>
      <c r="S30" s="1032"/>
      <c r="T30" s="1032"/>
      <c r="U30" s="1032"/>
      <c r="V30" s="1032"/>
      <c r="W30" s="1032"/>
      <c r="X30" s="1032"/>
      <c r="Y30" s="1032"/>
      <c r="Z30" s="1032"/>
      <c r="AA30" s="1032"/>
      <c r="AB30" s="1032"/>
      <c r="AC30" s="1032"/>
      <c r="AD30" s="1032"/>
      <c r="AE30" s="1032"/>
      <c r="AF30" s="1032"/>
      <c r="AG30" s="1032"/>
      <c r="AH30" s="1032"/>
      <c r="AI30" s="1032"/>
      <c r="AJ30" s="1032"/>
      <c r="AK30" s="1032"/>
      <c r="AL30" s="1032"/>
      <c r="AM30" s="1032"/>
      <c r="AN30" s="1032"/>
      <c r="AO30" s="1033"/>
      <c r="AP30" s="1033"/>
      <c r="AQ30" s="1033"/>
      <c r="AR30" s="1033"/>
      <c r="AS30" s="1034"/>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row>
    <row r="31" spans="1:1099" ht="17.25" customHeight="1">
      <c r="A31" s="64"/>
      <c r="B31" s="1035" t="s">
        <v>657</v>
      </c>
      <c r="C31" s="1036"/>
      <c r="D31" s="1036"/>
      <c r="E31" s="1036"/>
      <c r="F31" s="1036"/>
      <c r="G31" s="1036"/>
      <c r="H31" s="1036"/>
      <c r="I31" s="1036"/>
      <c r="J31" s="1036"/>
      <c r="K31" s="1036"/>
      <c r="L31" s="1036"/>
      <c r="M31" s="1036"/>
      <c r="N31" s="1036"/>
      <c r="O31" s="1036"/>
      <c r="P31" s="1036"/>
      <c r="Q31" s="1036"/>
      <c r="R31" s="1036"/>
      <c r="S31" s="1036"/>
      <c r="T31" s="1036"/>
      <c r="U31" s="1036"/>
      <c r="V31" s="1036"/>
      <c r="W31" s="1036"/>
      <c r="X31" s="1036"/>
      <c r="Y31" s="1036"/>
      <c r="Z31" s="1036"/>
      <c r="AA31" s="1036"/>
      <c r="AB31" s="1036"/>
      <c r="AC31" s="1036"/>
      <c r="AD31" s="1036"/>
      <c r="AE31" s="1036"/>
      <c r="AF31" s="1036"/>
      <c r="AG31" s="1036"/>
      <c r="AH31" s="1036"/>
      <c r="AI31" s="1036"/>
      <c r="AJ31" s="1036"/>
      <c r="AK31" s="1036"/>
      <c r="AL31" s="1036"/>
      <c r="AM31" s="1036"/>
      <c r="AN31" s="1036"/>
      <c r="AO31" s="1036"/>
      <c r="AP31" s="1036"/>
      <c r="AQ31" s="1036"/>
      <c r="AR31" s="1036"/>
      <c r="AS31" s="1037"/>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row>
    <row r="32" spans="1:1099" ht="18" customHeight="1">
      <c r="A32" s="64"/>
      <c r="B32" s="1038" t="s">
        <v>759</v>
      </c>
      <c r="C32" s="1039"/>
      <c r="D32" s="1039"/>
      <c r="E32" s="1039"/>
      <c r="F32" s="1039"/>
      <c r="G32" s="1039"/>
      <c r="H32" s="1039"/>
      <c r="I32" s="1039"/>
      <c r="J32" s="1039"/>
      <c r="K32" s="1039"/>
      <c r="L32" s="1039"/>
      <c r="M32" s="1039"/>
      <c r="N32" s="1039"/>
      <c r="O32" s="1039"/>
      <c r="P32" s="1039"/>
      <c r="Q32" s="1039"/>
      <c r="R32" s="1039"/>
      <c r="S32" s="1039"/>
      <c r="T32" s="1039"/>
      <c r="U32" s="1039"/>
      <c r="V32" s="1039"/>
      <c r="W32" s="1039"/>
      <c r="X32" s="1039"/>
      <c r="Y32" s="1039"/>
      <c r="Z32" s="1039"/>
      <c r="AA32" s="1039"/>
      <c r="AB32" s="1039"/>
      <c r="AC32" s="1039"/>
      <c r="AD32" s="1039"/>
      <c r="AE32" s="1039"/>
      <c r="AF32" s="1039"/>
      <c r="AG32" s="1039"/>
      <c r="AH32" s="1039"/>
      <c r="AI32" s="1039"/>
      <c r="AJ32" s="1039"/>
      <c r="AK32" s="1039"/>
      <c r="AL32" s="1039"/>
      <c r="AM32" s="1039"/>
      <c r="AN32" s="1039"/>
      <c r="AO32" s="1040"/>
      <c r="AP32" s="1040"/>
      <c r="AQ32" s="1040"/>
      <c r="AR32" s="1040"/>
      <c r="AS32" s="1041"/>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row>
    <row r="33" spans="1:71" ht="18" customHeight="1">
      <c r="A33" s="64"/>
      <c r="B33" s="1035" t="s">
        <v>778</v>
      </c>
      <c r="C33" s="1036"/>
      <c r="D33" s="1036"/>
      <c r="E33" s="1036"/>
      <c r="F33" s="1036"/>
      <c r="G33" s="1036"/>
      <c r="H33" s="1036"/>
      <c r="I33" s="1036"/>
      <c r="J33" s="1036"/>
      <c r="K33" s="1036"/>
      <c r="L33" s="1036"/>
      <c r="M33" s="1036"/>
      <c r="N33" s="1036"/>
      <c r="O33" s="1036"/>
      <c r="P33" s="1036"/>
      <c r="Q33" s="1036"/>
      <c r="R33" s="1036"/>
      <c r="S33" s="1036"/>
      <c r="T33" s="1036"/>
      <c r="U33" s="1036"/>
      <c r="V33" s="1036"/>
      <c r="W33" s="1036"/>
      <c r="X33" s="1036"/>
      <c r="Y33" s="1036"/>
      <c r="Z33" s="1036"/>
      <c r="AA33" s="1036"/>
      <c r="AB33" s="1036"/>
      <c r="AC33" s="1036"/>
      <c r="AD33" s="1036"/>
      <c r="AE33" s="1036"/>
      <c r="AF33" s="1036"/>
      <c r="AG33" s="1036"/>
      <c r="AH33" s="1036"/>
      <c r="AI33" s="1036"/>
      <c r="AJ33" s="1036"/>
      <c r="AK33" s="1036"/>
      <c r="AL33" s="1036"/>
      <c r="AM33" s="1036"/>
      <c r="AN33" s="1036"/>
      <c r="AO33" s="1036"/>
      <c r="AP33" s="1036"/>
      <c r="AQ33" s="1036"/>
      <c r="AR33" s="1036"/>
      <c r="AS33" s="1037"/>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row>
    <row r="34" spans="1:71" ht="18" customHeight="1">
      <c r="A34" s="64"/>
      <c r="B34" s="1038" t="s">
        <v>1126</v>
      </c>
      <c r="C34" s="1039"/>
      <c r="D34" s="1039"/>
      <c r="E34" s="1039"/>
      <c r="F34" s="1039"/>
      <c r="G34" s="1039"/>
      <c r="H34" s="1039"/>
      <c r="I34" s="1039"/>
      <c r="J34" s="1039"/>
      <c r="K34" s="1039"/>
      <c r="L34" s="1039"/>
      <c r="M34" s="1039"/>
      <c r="N34" s="1039"/>
      <c r="O34" s="1039"/>
      <c r="P34" s="1039"/>
      <c r="Q34" s="1039"/>
      <c r="R34" s="1039"/>
      <c r="S34" s="1039"/>
      <c r="T34" s="1039"/>
      <c r="U34" s="1039"/>
      <c r="V34" s="1039"/>
      <c r="W34" s="1039"/>
      <c r="X34" s="1039"/>
      <c r="Y34" s="1039"/>
      <c r="Z34" s="1039"/>
      <c r="AA34" s="1039"/>
      <c r="AB34" s="1039"/>
      <c r="AC34" s="1039"/>
      <c r="AD34" s="1039"/>
      <c r="AE34" s="1039"/>
      <c r="AF34" s="1039"/>
      <c r="AG34" s="1039"/>
      <c r="AH34" s="1039"/>
      <c r="AI34" s="1039"/>
      <c r="AJ34" s="1039"/>
      <c r="AK34" s="1039"/>
      <c r="AL34" s="1039"/>
      <c r="AM34" s="1039"/>
      <c r="AN34" s="1039"/>
      <c r="AO34" s="1040"/>
      <c r="AP34" s="1040"/>
      <c r="AQ34" s="1040"/>
      <c r="AR34" s="1040"/>
      <c r="AS34" s="1041"/>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row>
    <row r="35" spans="1:71" ht="18" customHeight="1">
      <c r="A35" s="64"/>
      <c r="B35" s="1035" t="s">
        <v>1127</v>
      </c>
      <c r="C35" s="1036"/>
      <c r="D35" s="1036"/>
      <c r="E35" s="1036"/>
      <c r="F35" s="1036"/>
      <c r="G35" s="1036"/>
      <c r="H35" s="1036"/>
      <c r="I35" s="1036"/>
      <c r="J35" s="1036"/>
      <c r="K35" s="1036"/>
      <c r="L35" s="1036"/>
      <c r="M35" s="1036"/>
      <c r="N35" s="1036"/>
      <c r="O35" s="1036"/>
      <c r="P35" s="1036"/>
      <c r="Q35" s="1036"/>
      <c r="R35" s="1036"/>
      <c r="S35" s="1036"/>
      <c r="T35" s="1036"/>
      <c r="U35" s="1036"/>
      <c r="V35" s="1036"/>
      <c r="W35" s="1036"/>
      <c r="X35" s="1036"/>
      <c r="Y35" s="1036"/>
      <c r="Z35" s="1036"/>
      <c r="AA35" s="1036"/>
      <c r="AB35" s="1036"/>
      <c r="AC35" s="1036"/>
      <c r="AD35" s="1036"/>
      <c r="AE35" s="1036"/>
      <c r="AF35" s="1036"/>
      <c r="AG35" s="1036"/>
      <c r="AH35" s="1036"/>
      <c r="AI35" s="1036"/>
      <c r="AJ35" s="1036"/>
      <c r="AK35" s="1036"/>
      <c r="AL35" s="1036"/>
      <c r="AM35" s="1036"/>
      <c r="AN35" s="1036"/>
      <c r="AO35" s="1036"/>
      <c r="AP35" s="1036"/>
      <c r="AQ35" s="1036"/>
      <c r="AR35" s="1036"/>
      <c r="AS35" s="1037"/>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row>
    <row r="36" spans="1:71" ht="18" customHeight="1">
      <c r="A36" s="64"/>
      <c r="B36" s="1038" t="s">
        <v>1128</v>
      </c>
      <c r="C36" s="1039"/>
      <c r="D36" s="1039"/>
      <c r="E36" s="1039"/>
      <c r="F36" s="1039"/>
      <c r="G36" s="1039"/>
      <c r="H36" s="1039"/>
      <c r="I36" s="1039"/>
      <c r="J36" s="1039"/>
      <c r="K36" s="1039"/>
      <c r="L36" s="1039"/>
      <c r="M36" s="1039"/>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40"/>
      <c r="AP36" s="1040"/>
      <c r="AQ36" s="1040"/>
      <c r="AR36" s="1040"/>
      <c r="AS36" s="1041"/>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row>
    <row r="37" spans="1:71" ht="18" customHeight="1">
      <c r="A37" s="64"/>
      <c r="B37" s="1035" t="s">
        <v>1129</v>
      </c>
      <c r="C37" s="1036"/>
      <c r="D37" s="1036"/>
      <c r="E37" s="1036"/>
      <c r="F37" s="1036"/>
      <c r="G37" s="1036"/>
      <c r="H37" s="1036"/>
      <c r="I37" s="1036"/>
      <c r="J37" s="1036"/>
      <c r="K37" s="1036"/>
      <c r="L37" s="1036"/>
      <c r="M37" s="1036"/>
      <c r="N37" s="1036"/>
      <c r="O37" s="1036"/>
      <c r="P37" s="1036"/>
      <c r="Q37" s="1036"/>
      <c r="R37" s="1036"/>
      <c r="S37" s="1036"/>
      <c r="T37" s="1036"/>
      <c r="U37" s="1036"/>
      <c r="V37" s="1036"/>
      <c r="W37" s="1036"/>
      <c r="X37" s="1036"/>
      <c r="Y37" s="1036"/>
      <c r="Z37" s="1036"/>
      <c r="AA37" s="1036"/>
      <c r="AB37" s="1036"/>
      <c r="AC37" s="1036"/>
      <c r="AD37" s="1036"/>
      <c r="AE37" s="1036"/>
      <c r="AF37" s="1036"/>
      <c r="AG37" s="1036"/>
      <c r="AH37" s="1036"/>
      <c r="AI37" s="1036"/>
      <c r="AJ37" s="1036"/>
      <c r="AK37" s="1036"/>
      <c r="AL37" s="1036"/>
      <c r="AM37" s="1036"/>
      <c r="AN37" s="1036"/>
      <c r="AO37" s="1036"/>
      <c r="AP37" s="1036"/>
      <c r="AQ37" s="1036"/>
      <c r="AR37" s="1036"/>
      <c r="AS37" s="1037"/>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row>
    <row r="38" spans="1:71" ht="13.5" customHeight="1" thickBot="1">
      <c r="A38" s="64"/>
      <c r="B38" s="826" t="s">
        <v>795</v>
      </c>
      <c r="C38" s="84"/>
      <c r="D38" s="84"/>
      <c r="E38" s="84"/>
      <c r="F38" s="84"/>
      <c r="G38" s="84"/>
      <c r="H38" s="84"/>
      <c r="I38" s="84"/>
      <c r="J38" s="84"/>
      <c r="K38" s="84"/>
      <c r="L38" s="84"/>
      <c r="M38" s="84"/>
      <c r="N38" s="84"/>
      <c r="O38" s="84"/>
      <c r="P38" s="84"/>
      <c r="Q38" s="84"/>
      <c r="R38" s="84"/>
      <c r="S38" s="84"/>
      <c r="T38" s="84"/>
      <c r="U38" s="84"/>
      <c r="V38" s="84"/>
      <c r="W38" s="84" t="s">
        <v>796</v>
      </c>
      <c r="X38" s="85"/>
      <c r="Y38" s="92"/>
      <c r="Z38" s="84"/>
      <c r="AA38" s="84"/>
      <c r="AB38" s="84"/>
      <c r="AC38" s="84"/>
      <c r="AD38" s="84"/>
      <c r="AE38" s="84"/>
      <c r="AF38" s="84"/>
      <c r="AG38" s="84"/>
      <c r="AH38" s="84"/>
      <c r="AI38" s="84"/>
      <c r="AJ38" s="84"/>
      <c r="AK38" s="84"/>
      <c r="AL38" s="84"/>
      <c r="AM38" s="84"/>
      <c r="AN38" s="84"/>
      <c r="AO38" s="86"/>
      <c r="AP38" s="86"/>
      <c r="AQ38" s="86"/>
      <c r="AR38" s="86"/>
      <c r="AS38" s="827"/>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row>
    <row r="39" spans="1:71" ht="13.5" customHeight="1" thickTop="1">
      <c r="A39" s="64"/>
      <c r="B39" s="828" t="s">
        <v>798</v>
      </c>
      <c r="C39" s="756"/>
      <c r="D39" s="756"/>
      <c r="E39" s="756"/>
      <c r="F39" s="756"/>
      <c r="G39" s="756"/>
      <c r="H39" s="756"/>
      <c r="I39" s="756"/>
      <c r="J39" s="756"/>
      <c r="K39" s="756"/>
      <c r="L39" s="756"/>
      <c r="M39" s="756"/>
      <c r="N39" s="756"/>
      <c r="O39" s="756"/>
      <c r="P39" s="756"/>
      <c r="Q39" s="756"/>
      <c r="R39" s="756"/>
      <c r="S39" s="756"/>
      <c r="T39" s="756"/>
      <c r="U39" s="756"/>
      <c r="V39" s="93" t="s">
        <v>768</v>
      </c>
      <c r="W39" s="87"/>
      <c r="X39" s="87"/>
      <c r="Z39" s="87"/>
      <c r="AA39" s="87"/>
      <c r="AB39" s="87"/>
      <c r="AC39" s="94"/>
      <c r="AD39" s="93" t="s">
        <v>823</v>
      </c>
      <c r="AE39" s="87"/>
      <c r="AF39" s="87"/>
      <c r="AG39" s="87"/>
      <c r="AH39" s="87"/>
      <c r="AI39" s="87"/>
      <c r="AJ39" s="87"/>
      <c r="AK39" s="87"/>
      <c r="AL39" s="87"/>
      <c r="AM39" s="87"/>
      <c r="AN39" s="87"/>
      <c r="AO39" s="88"/>
      <c r="AP39" s="88"/>
      <c r="AQ39" s="88"/>
      <c r="AR39" s="88"/>
      <c r="AS39" s="829"/>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row>
    <row r="40" spans="1:71" ht="13.5" customHeight="1">
      <c r="A40" s="64"/>
      <c r="B40" s="830" t="s">
        <v>797</v>
      </c>
      <c r="C40" s="818"/>
      <c r="D40" s="818"/>
      <c r="E40" s="818"/>
      <c r="F40" s="818"/>
      <c r="G40" s="818"/>
      <c r="H40" s="818"/>
      <c r="I40" s="818"/>
      <c r="J40" s="818"/>
      <c r="K40" s="818"/>
      <c r="L40" s="818"/>
      <c r="M40" s="818"/>
      <c r="N40" s="818"/>
      <c r="O40" s="818"/>
      <c r="P40" s="818"/>
      <c r="Q40" s="818"/>
      <c r="R40" s="818"/>
      <c r="S40" s="818"/>
      <c r="T40" s="818"/>
      <c r="U40" s="818"/>
      <c r="V40" s="96"/>
      <c r="W40" s="819"/>
      <c r="X40" s="819"/>
      <c r="Y40" s="819"/>
      <c r="Z40" s="819"/>
      <c r="AA40" s="819"/>
      <c r="AB40" s="819"/>
      <c r="AC40" s="95"/>
      <c r="AD40" s="819"/>
      <c r="AE40" s="819"/>
      <c r="AF40" s="819"/>
      <c r="AG40" s="819"/>
      <c r="AH40" s="819"/>
      <c r="AI40" s="819"/>
      <c r="AJ40" s="819"/>
      <c r="AK40" s="819"/>
      <c r="AL40" s="819"/>
      <c r="AM40" s="819"/>
      <c r="AN40" s="819"/>
      <c r="AO40" s="820"/>
      <c r="AP40" s="820"/>
      <c r="AQ40" s="820"/>
      <c r="AR40" s="820"/>
      <c r="AS40" s="831"/>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row>
    <row r="41" spans="1:71" ht="13.5" customHeight="1">
      <c r="A41" s="64"/>
      <c r="B41" s="830"/>
      <c r="C41" s="818"/>
      <c r="D41" s="818"/>
      <c r="E41" s="818"/>
      <c r="F41" s="818"/>
      <c r="G41" s="818"/>
      <c r="H41" s="818"/>
      <c r="I41" s="818"/>
      <c r="J41" s="818"/>
      <c r="K41" s="818"/>
      <c r="L41" s="818"/>
      <c r="M41" s="818"/>
      <c r="N41" s="818"/>
      <c r="O41" s="818"/>
      <c r="P41" s="818"/>
      <c r="Q41" s="818"/>
      <c r="R41" s="818"/>
      <c r="S41" s="818"/>
      <c r="T41" s="818"/>
      <c r="U41" s="818"/>
      <c r="V41" s="96"/>
      <c r="W41" s="819"/>
      <c r="X41" s="819"/>
      <c r="Y41" s="819"/>
      <c r="Z41" s="819"/>
      <c r="AA41" s="819"/>
      <c r="AB41" s="819"/>
      <c r="AC41" s="95"/>
      <c r="AD41" s="819"/>
      <c r="AE41" s="819"/>
      <c r="AF41" s="819"/>
      <c r="AG41" s="819"/>
      <c r="AH41" s="819"/>
      <c r="AI41" s="819"/>
      <c r="AJ41" s="819"/>
      <c r="AK41" s="819"/>
      <c r="AL41" s="819"/>
      <c r="AM41" s="819"/>
      <c r="AN41" s="819"/>
      <c r="AO41" s="820"/>
      <c r="AP41" s="820"/>
      <c r="AQ41" s="820"/>
      <c r="AR41" s="820"/>
      <c r="AS41" s="831"/>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row>
    <row r="42" spans="1:71" ht="13.5" customHeight="1">
      <c r="A42" s="64"/>
      <c r="B42" s="830"/>
      <c r="C42" s="818"/>
      <c r="D42" s="818"/>
      <c r="E42" s="818"/>
      <c r="F42" s="818"/>
      <c r="G42" s="818"/>
      <c r="H42" s="818"/>
      <c r="I42" s="818"/>
      <c r="J42" s="818"/>
      <c r="K42" s="818"/>
      <c r="L42" s="818"/>
      <c r="M42" s="818"/>
      <c r="N42" s="818"/>
      <c r="O42" s="818"/>
      <c r="P42" s="818"/>
      <c r="Q42" s="818"/>
      <c r="R42" s="818"/>
      <c r="S42" s="818"/>
      <c r="T42" s="818"/>
      <c r="U42" s="818"/>
      <c r="V42" s="96"/>
      <c r="W42" s="819"/>
      <c r="X42" s="819"/>
      <c r="Y42" s="819"/>
      <c r="Z42" s="819"/>
      <c r="AA42" s="819"/>
      <c r="AB42" s="819"/>
      <c r="AC42" s="95"/>
      <c r="AD42" s="819"/>
      <c r="AE42" s="819"/>
      <c r="AF42" s="819"/>
      <c r="AG42" s="819"/>
      <c r="AH42" s="819"/>
      <c r="AI42" s="819"/>
      <c r="AJ42" s="819"/>
      <c r="AK42" s="819"/>
      <c r="AL42" s="819"/>
      <c r="AM42" s="819"/>
      <c r="AN42" s="819"/>
      <c r="AO42" s="820"/>
      <c r="AP42" s="820"/>
      <c r="AQ42" s="820"/>
      <c r="AR42" s="820"/>
      <c r="AS42" s="831"/>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row>
    <row r="43" spans="1:71" ht="13.5" customHeight="1">
      <c r="A43" s="64"/>
      <c r="B43" s="825" t="s">
        <v>799</v>
      </c>
      <c r="C43" s="815"/>
      <c r="D43" s="815"/>
      <c r="E43" s="815"/>
      <c r="F43" s="815"/>
      <c r="G43" s="815"/>
      <c r="H43" s="815"/>
      <c r="I43" s="815"/>
      <c r="J43" s="815"/>
      <c r="K43" s="815"/>
      <c r="L43" s="815"/>
      <c r="M43" s="815"/>
      <c r="N43" s="815"/>
      <c r="O43" s="815"/>
      <c r="P43" s="815"/>
      <c r="Q43" s="815"/>
      <c r="R43" s="815"/>
      <c r="S43" s="815"/>
      <c r="T43" s="815"/>
      <c r="U43" s="815"/>
      <c r="V43" s="96"/>
      <c r="W43" s="819"/>
      <c r="X43" s="819"/>
      <c r="Y43" s="819"/>
      <c r="Z43" s="819"/>
      <c r="AA43" s="819"/>
      <c r="AB43" s="819"/>
      <c r="AC43" s="95"/>
      <c r="AD43" s="819"/>
      <c r="AE43" s="819"/>
      <c r="AF43" s="819"/>
      <c r="AG43" s="819"/>
      <c r="AH43" s="819"/>
      <c r="AI43" s="819"/>
      <c r="AJ43" s="819"/>
      <c r="AK43" s="819"/>
      <c r="AL43" s="819"/>
      <c r="AM43" s="819"/>
      <c r="AN43" s="819"/>
      <c r="AO43" s="820"/>
      <c r="AP43" s="820"/>
      <c r="AQ43" s="820"/>
      <c r="AR43" s="820"/>
      <c r="AS43" s="831"/>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row>
    <row r="44" spans="1:71" ht="13.5" customHeight="1">
      <c r="A44" s="64"/>
      <c r="B44" s="830" t="s">
        <v>822</v>
      </c>
      <c r="C44" s="818"/>
      <c r="D44" s="818"/>
      <c r="E44" s="818"/>
      <c r="F44" s="818"/>
      <c r="G44" s="818"/>
      <c r="H44" s="818"/>
      <c r="I44" s="818"/>
      <c r="J44" s="818"/>
      <c r="K44" s="818"/>
      <c r="L44" s="818"/>
      <c r="M44" s="818"/>
      <c r="N44" s="818"/>
      <c r="O44" s="818"/>
      <c r="P44" s="818"/>
      <c r="Q44" s="818"/>
      <c r="R44" s="818"/>
      <c r="S44" s="818"/>
      <c r="T44" s="818"/>
      <c r="U44" s="818"/>
      <c r="V44" s="96"/>
      <c r="W44" s="819"/>
      <c r="X44" s="819"/>
      <c r="Y44" s="819"/>
      <c r="Z44" s="819"/>
      <c r="AA44" s="819"/>
      <c r="AB44" s="819"/>
      <c r="AC44" s="95"/>
      <c r="AD44" s="819"/>
      <c r="AE44" s="819"/>
      <c r="AF44" s="819"/>
      <c r="AG44" s="819"/>
      <c r="AH44" s="819"/>
      <c r="AI44" s="819"/>
      <c r="AJ44" s="819"/>
      <c r="AK44" s="819"/>
      <c r="AL44" s="819"/>
      <c r="AM44" s="819"/>
      <c r="AN44" s="819"/>
      <c r="AO44" s="820"/>
      <c r="AP44" s="820"/>
      <c r="AQ44" s="820"/>
      <c r="AR44" s="820"/>
      <c r="AS44" s="831"/>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row>
    <row r="45" spans="1:71" ht="13.5" customHeight="1">
      <c r="A45" s="64"/>
      <c r="B45" s="830"/>
      <c r="C45" s="818"/>
      <c r="D45" s="818"/>
      <c r="E45" s="818"/>
      <c r="F45" s="818"/>
      <c r="G45" s="818"/>
      <c r="H45" s="818"/>
      <c r="I45" s="818"/>
      <c r="J45" s="818"/>
      <c r="K45" s="818"/>
      <c r="L45" s="818"/>
      <c r="M45" s="818"/>
      <c r="N45" s="818"/>
      <c r="O45" s="818"/>
      <c r="P45" s="818"/>
      <c r="Q45" s="818"/>
      <c r="R45" s="818"/>
      <c r="S45" s="818"/>
      <c r="T45" s="818"/>
      <c r="U45" s="818"/>
      <c r="V45" s="96"/>
      <c r="W45" s="819"/>
      <c r="X45" s="819"/>
      <c r="Y45" s="819"/>
      <c r="Z45" s="819"/>
      <c r="AA45" s="819"/>
      <c r="AB45" s="819"/>
      <c r="AC45" s="95"/>
      <c r="AD45" s="819"/>
      <c r="AE45" s="819"/>
      <c r="AF45" s="819"/>
      <c r="AG45" s="819"/>
      <c r="AH45" s="819"/>
      <c r="AI45" s="819"/>
      <c r="AJ45" s="819"/>
      <c r="AK45" s="819"/>
      <c r="AL45" s="819"/>
      <c r="AM45" s="819"/>
      <c r="AN45" s="819"/>
      <c r="AO45" s="820"/>
      <c r="AP45" s="820"/>
      <c r="AQ45" s="820"/>
      <c r="AR45" s="820"/>
      <c r="AS45" s="831"/>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row>
    <row r="46" spans="1:71" ht="13.5" customHeight="1">
      <c r="A46" s="64"/>
      <c r="B46" s="830"/>
      <c r="C46" s="818"/>
      <c r="D46" s="818"/>
      <c r="E46" s="818"/>
      <c r="F46" s="818"/>
      <c r="G46" s="818"/>
      <c r="H46" s="818"/>
      <c r="I46" s="818"/>
      <c r="J46" s="818"/>
      <c r="K46" s="818"/>
      <c r="L46" s="818"/>
      <c r="M46" s="818"/>
      <c r="N46" s="818"/>
      <c r="O46" s="818"/>
      <c r="P46" s="818"/>
      <c r="Q46" s="818"/>
      <c r="R46" s="818"/>
      <c r="S46" s="818"/>
      <c r="T46" s="818"/>
      <c r="U46" s="818"/>
      <c r="V46" s="96"/>
      <c r="W46" s="819"/>
      <c r="X46" s="819"/>
      <c r="Y46" s="819"/>
      <c r="Z46" s="819"/>
      <c r="AA46" s="819"/>
      <c r="AB46" s="819"/>
      <c r="AC46" s="95"/>
      <c r="AD46" s="819"/>
      <c r="AE46" s="819"/>
      <c r="AF46" s="819"/>
      <c r="AG46" s="819"/>
      <c r="AH46" s="819"/>
      <c r="AI46" s="819"/>
      <c r="AJ46" s="819"/>
      <c r="AK46" s="819"/>
      <c r="AL46" s="819"/>
      <c r="AM46" s="819"/>
      <c r="AN46" s="819"/>
      <c r="AO46" s="820"/>
      <c r="AP46" s="820"/>
      <c r="AQ46" s="820"/>
      <c r="AR46" s="820"/>
      <c r="AS46" s="831"/>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row>
    <row r="47" spans="1:71" ht="12.75" customHeight="1" thickBot="1">
      <c r="A47" s="64"/>
      <c r="B47" s="832" t="s">
        <v>813</v>
      </c>
      <c r="C47" s="833"/>
      <c r="D47" s="834"/>
      <c r="E47" s="834"/>
      <c r="F47" s="834"/>
      <c r="G47" s="834"/>
      <c r="H47" s="834"/>
      <c r="I47" s="834"/>
      <c r="J47" s="835"/>
      <c r="K47" s="834"/>
      <c r="L47" s="834"/>
      <c r="M47" s="834"/>
      <c r="N47" s="834"/>
      <c r="O47" s="834"/>
      <c r="P47" s="834"/>
      <c r="Q47" s="834"/>
      <c r="R47" s="834"/>
      <c r="S47" s="834"/>
      <c r="T47" s="834"/>
      <c r="U47" s="834"/>
      <c r="V47" s="836"/>
      <c r="W47" s="837"/>
      <c r="X47" s="837"/>
      <c r="Y47" s="837"/>
      <c r="Z47" s="837"/>
      <c r="AA47" s="837"/>
      <c r="AB47" s="837"/>
      <c r="AC47" s="838"/>
      <c r="AD47" s="837"/>
      <c r="AE47" s="837"/>
      <c r="AF47" s="837"/>
      <c r="AG47" s="837"/>
      <c r="AH47" s="837"/>
      <c r="AI47" s="837"/>
      <c r="AJ47" s="837"/>
      <c r="AK47" s="837"/>
      <c r="AL47" s="837"/>
      <c r="AM47" s="837"/>
      <c r="AN47" s="837"/>
      <c r="AO47" s="839"/>
      <c r="AP47" s="839"/>
      <c r="AQ47" s="839"/>
      <c r="AR47" s="839"/>
      <c r="AS47" s="840"/>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row>
    <row r="48" spans="1:71" ht="24.75" customHeight="1">
      <c r="A48" s="64"/>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row>
    <row r="49" spans="1:71" ht="16.5" customHeight="1">
      <c r="A49" s="64"/>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row>
    <row r="50" spans="1:71" ht="21.75" customHeight="1">
      <c r="A50" s="64"/>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row>
    <row r="51" spans="1:71" ht="18.7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row>
    <row r="52" spans="1:71" ht="12.7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row>
    <row r="53" spans="1:71" ht="21"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row>
    <row r="54" spans="1:71" ht="13.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row>
    <row r="55" spans="1:71" ht="13.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row>
    <row r="56" spans="1:71" ht="13.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row>
    <row r="57" spans="1:71" ht="27.7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row>
    <row r="58" spans="1:71" ht="18.7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row>
    <row r="59" spans="1:71" ht="19.7"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row>
    <row r="60" spans="1:71" ht="21"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row>
    <row r="61" spans="1:71" ht="15.9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row>
    <row r="62" spans="1:71" ht="1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row>
    <row r="63" spans="1:71" ht="32.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row>
    <row r="64" spans="1:71" ht="20.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row>
    <row r="65" spans="1:71" ht="23.4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row>
    <row r="66" spans="1:71" ht="21"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row>
    <row r="67" spans="1:71" ht="19.7"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row>
    <row r="68" spans="1:71" ht="17.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row>
    <row r="69" spans="1:71" ht="1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row>
    <row r="70" spans="1:71" ht="15" hidden="1" customHeight="1">
      <c r="Y70" s="64"/>
      <c r="AA70" s="64"/>
      <c r="AB70" s="64"/>
      <c r="AC70" s="64"/>
      <c r="AD70" s="64"/>
      <c r="AE70" s="64"/>
      <c r="AF70" s="64"/>
      <c r="AG70" s="64"/>
      <c r="AH70" s="64"/>
      <c r="AI70" s="64"/>
      <c r="AJ70" s="64"/>
      <c r="AK70" s="67"/>
      <c r="AL70" s="64"/>
      <c r="AM70" s="64"/>
      <c r="AN70" s="64"/>
      <c r="AO70" s="64"/>
      <c r="AP70" s="64"/>
      <c r="AQ70" s="64"/>
      <c r="AR70" s="64"/>
      <c r="AS70" s="64"/>
    </row>
    <row r="71" spans="1:71" ht="15" hidden="1" customHeight="1">
      <c r="Y71" s="64"/>
      <c r="AA71" s="1026"/>
      <c r="AB71" s="1026"/>
      <c r="AC71" s="1026"/>
      <c r="AD71" s="1026"/>
      <c r="AE71" s="1026"/>
      <c r="AF71" s="1026"/>
      <c r="AG71" s="1026"/>
      <c r="AH71" s="1026"/>
      <c r="AI71" s="1026"/>
      <c r="AJ71" s="1026"/>
      <c r="AK71" s="80"/>
      <c r="AL71" s="1027"/>
      <c r="AM71" s="1027"/>
      <c r="AN71" s="1027"/>
      <c r="AO71" s="1027"/>
      <c r="AP71" s="1027"/>
      <c r="AQ71" s="1027"/>
      <c r="AR71" s="1027"/>
      <c r="AS71" s="1027"/>
    </row>
    <row r="72" spans="1:71" ht="15" hidden="1" customHeight="1">
      <c r="AA72" s="64"/>
      <c r="AB72" s="64"/>
      <c r="AC72" s="64"/>
      <c r="AD72" s="64"/>
      <c r="AE72" s="64"/>
      <c r="AF72" s="64"/>
      <c r="AG72" s="64"/>
      <c r="AH72" s="64"/>
      <c r="AI72" s="64"/>
      <c r="AJ72" s="64"/>
      <c r="AK72" s="67"/>
      <c r="AL72" s="64"/>
      <c r="AM72" s="64"/>
      <c r="AN72" s="64"/>
      <c r="AO72" s="64"/>
      <c r="AP72" s="64"/>
      <c r="AQ72" s="64"/>
      <c r="AR72" s="64"/>
      <c r="AS72" s="64"/>
    </row>
    <row r="73" spans="1:71" ht="15" hidden="1" customHeight="1">
      <c r="AA73" s="64"/>
      <c r="AB73" s="64"/>
      <c r="AC73" s="64"/>
      <c r="AD73" s="64"/>
      <c r="AE73" s="64"/>
      <c r="AF73" s="64"/>
      <c r="AG73" s="64"/>
      <c r="AH73" s="64"/>
      <c r="AI73" s="64"/>
      <c r="AJ73" s="64"/>
      <c r="AK73" s="67"/>
      <c r="AL73" s="64"/>
      <c r="AM73" s="64"/>
      <c r="AN73" s="64"/>
      <c r="AO73" s="64"/>
      <c r="AP73" s="64"/>
      <c r="AQ73" s="64"/>
      <c r="AR73" s="64"/>
      <c r="AS73" s="64"/>
    </row>
    <row r="74" spans="1:71" ht="15" hidden="1" customHeight="1">
      <c r="AA74" s="64"/>
      <c r="AB74" s="64"/>
      <c r="AC74" s="64"/>
      <c r="AD74" s="64"/>
      <c r="AE74" s="64"/>
      <c r="AF74" s="64"/>
      <c r="AG74" s="64"/>
      <c r="AH74" s="64"/>
      <c r="AI74" s="64"/>
      <c r="AJ74" s="64"/>
      <c r="AK74" s="67"/>
      <c r="AL74" s="64"/>
      <c r="AM74" s="64"/>
      <c r="AN74" s="64"/>
      <c r="AO74" s="64"/>
      <c r="AP74" s="64"/>
      <c r="AQ74" s="64"/>
      <c r="AR74" s="64"/>
      <c r="AS74" s="64"/>
    </row>
    <row r="75" spans="1:71" ht="15" hidden="1" customHeight="1">
      <c r="AA75" s="64"/>
      <c r="AB75" s="64"/>
      <c r="AC75" s="64"/>
      <c r="AD75" s="64"/>
      <c r="AE75" s="64"/>
      <c r="AF75" s="64"/>
      <c r="AG75" s="64"/>
      <c r="AH75" s="64"/>
      <c r="AI75" s="64"/>
      <c r="AJ75" s="64"/>
      <c r="AK75" s="67"/>
      <c r="AL75" s="64"/>
      <c r="AM75" s="64"/>
      <c r="AN75" s="64"/>
      <c r="AO75" s="64"/>
      <c r="AP75" s="64"/>
      <c r="AQ75" s="64"/>
      <c r="AR75" s="64"/>
      <c r="AS75" s="64"/>
    </row>
    <row r="76" spans="1:71" ht="15" hidden="1" customHeight="1"/>
    <row r="77" spans="1:71" ht="15" hidden="1" customHeight="1"/>
    <row r="78" spans="1:71" ht="15" hidden="1" customHeight="1"/>
    <row r="79" spans="1:71" ht="15" hidden="1" customHeight="1"/>
    <row r="80" spans="1:71" ht="15" hidden="1" customHeight="1"/>
    <row r="81" spans="3:3" ht="15" hidden="1" customHeight="1"/>
    <row r="82" spans="3:3" ht="15" hidden="1" customHeight="1"/>
    <row r="83" spans="3:3" ht="15" hidden="1" customHeight="1">
      <c r="C83" s="69" t="s">
        <v>332</v>
      </c>
    </row>
    <row r="84" spans="3:3" ht="15" hidden="1" customHeight="1"/>
    <row r="85" spans="3:3" ht="15" hidden="1" customHeight="1"/>
    <row r="86" spans="3:3" ht="15" hidden="1" customHeight="1"/>
    <row r="87" spans="3:3" ht="15" hidden="1" customHeight="1"/>
    <row r="88" spans="3:3" ht="15" hidden="1" customHeight="1"/>
    <row r="89" spans="3:3" ht="15" hidden="1" customHeight="1"/>
    <row r="90" spans="3:3" ht="15" customHeight="1"/>
    <row r="91" spans="3:3" ht="15" customHeight="1"/>
    <row r="92" spans="3:3" ht="15" customHeight="1"/>
    <row r="93" spans="3:3" ht="15" customHeight="1"/>
    <row r="94" spans="3:3" ht="15" customHeight="1"/>
    <row r="95" spans="3:3" ht="15" customHeight="1"/>
    <row r="96" spans="3:3"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row r="131"/>
    <row r="132"/>
  </sheetData>
  <mergeCells count="52">
    <mergeCell ref="B24:AS24"/>
    <mergeCell ref="B26:AS26"/>
    <mergeCell ref="B21:AS21"/>
    <mergeCell ref="B22:AS22"/>
    <mergeCell ref="B23:AS23"/>
    <mergeCell ref="B18:AS18"/>
    <mergeCell ref="B20:AS20"/>
    <mergeCell ref="T12:V12"/>
    <mergeCell ref="W12:Y12"/>
    <mergeCell ref="Z12:AE12"/>
    <mergeCell ref="S17:AS17"/>
    <mergeCell ref="AO12:AS12"/>
    <mergeCell ref="D13:S13"/>
    <mergeCell ref="T13:V13"/>
    <mergeCell ref="B17:R17"/>
    <mergeCell ref="W13:Y13"/>
    <mergeCell ref="Z13:AE13"/>
    <mergeCell ref="AF13:AN13"/>
    <mergeCell ref="AO13:AS13"/>
    <mergeCell ref="Z6:AS11"/>
    <mergeCell ref="D7:X7"/>
    <mergeCell ref="D8:X8"/>
    <mergeCell ref="B11:Y11"/>
    <mergeCell ref="D12:S12"/>
    <mergeCell ref="AF12:AN12"/>
    <mergeCell ref="B12:B16"/>
    <mergeCell ref="D14:AP14"/>
    <mergeCell ref="AQ14:AS14"/>
    <mergeCell ref="D15:AP16"/>
    <mergeCell ref="AQ15:AQ16"/>
    <mergeCell ref="AR15:AS16"/>
    <mergeCell ref="B2:I4"/>
    <mergeCell ref="J2:AC4"/>
    <mergeCell ref="AD2:AL4"/>
    <mergeCell ref="AM2:AS4"/>
    <mergeCell ref="B5:D5"/>
    <mergeCell ref="F5:Y5"/>
    <mergeCell ref="Z5:AS5"/>
    <mergeCell ref="AA71:AJ71"/>
    <mergeCell ref="AL71:AS71"/>
    <mergeCell ref="B25:AS25"/>
    <mergeCell ref="B27:AS27"/>
    <mergeCell ref="B28:AS28"/>
    <mergeCell ref="B29:AS29"/>
    <mergeCell ref="B30:AS30"/>
    <mergeCell ref="B31:AS31"/>
    <mergeCell ref="B32:AS32"/>
    <mergeCell ref="B33:AS33"/>
    <mergeCell ref="B34:AS34"/>
    <mergeCell ref="B35:AS35"/>
    <mergeCell ref="B36:AS36"/>
    <mergeCell ref="B37:AS37"/>
  </mergeCells>
  <pageMargins left="0.70866141732283472" right="0.70866141732283472" top="0.74803149606299213" bottom="0.74803149606299213" header="0.31496062992125984" footer="0.31496062992125984"/>
  <pageSetup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XFD261"/>
  <sheetViews>
    <sheetView showGridLines="0" zoomScale="70" zoomScaleNormal="70" workbookViewId="0">
      <pane ySplit="9" topLeftCell="A249" activePane="bottomLeft" state="frozen"/>
      <selection pane="bottomLeft" activeCell="S256" sqref="S256"/>
    </sheetView>
  </sheetViews>
  <sheetFormatPr baseColWidth="10" defaultColWidth="0" defaultRowHeight="14.25" zeroHeight="1"/>
  <cols>
    <col min="1" max="4" width="4.42578125" style="382" customWidth="1"/>
    <col min="5" max="5" width="14.42578125" style="383" customWidth="1"/>
    <col min="6" max="6" width="39" style="383" customWidth="1"/>
    <col min="7" max="7" width="17.5703125" style="384" customWidth="1"/>
    <col min="8" max="8" width="24" style="384" customWidth="1"/>
    <col min="9" max="9" width="22.85546875" style="372" customWidth="1"/>
    <col min="10" max="10" width="20.7109375" style="372" customWidth="1"/>
    <col min="11" max="11" width="15.7109375" style="339" customWidth="1"/>
    <col min="12" max="12" width="1.5703125" style="338" customWidth="1"/>
    <col min="13" max="13" width="15.7109375" style="339" customWidth="1"/>
    <col min="14" max="14" width="2.28515625" style="338" customWidth="1"/>
    <col min="15" max="15" width="15.7109375" style="339" customWidth="1"/>
    <col min="16" max="16" width="1.42578125" style="338" hidden="1" customWidth="1"/>
    <col min="17" max="17" width="15.7109375" style="339" customWidth="1"/>
    <col min="18" max="18" width="1.7109375" style="338" customWidth="1"/>
    <col min="19" max="19" width="15.7109375" style="339" customWidth="1"/>
    <col min="20" max="20" width="0.140625" style="338" customWidth="1"/>
    <col min="21" max="21" width="15.7109375" style="339" customWidth="1"/>
    <col min="22" max="22" width="1.7109375" style="339" customWidth="1"/>
    <col min="23" max="23" width="15.7109375" style="339" customWidth="1"/>
    <col min="24" max="257" width="11.42578125" style="339" hidden="1"/>
    <col min="258" max="258" width="44.85546875" style="339" hidden="1"/>
    <col min="259" max="265" width="38.5703125" style="339" hidden="1"/>
    <col min="266" max="513" width="11.42578125" style="339" hidden="1"/>
    <col min="514" max="514" width="44.85546875" style="339" hidden="1"/>
    <col min="515" max="521" width="38.5703125" style="339" hidden="1"/>
    <col min="522" max="769" width="11.42578125" style="339" hidden="1"/>
    <col min="770" max="770" width="44.85546875" style="339" hidden="1"/>
    <col min="771" max="777" width="38.5703125" style="339" hidden="1"/>
    <col min="778" max="1025" width="11.42578125" style="339" hidden="1"/>
    <col min="1026" max="1026" width="44.85546875" style="339" hidden="1"/>
    <col min="1027" max="1033" width="38.5703125" style="339" hidden="1"/>
    <col min="1034" max="1281" width="11.42578125" style="339" hidden="1"/>
    <col min="1282" max="1282" width="44.85546875" style="339" hidden="1"/>
    <col min="1283" max="1289" width="38.5703125" style="339" hidden="1"/>
    <col min="1290" max="1537" width="11.42578125" style="339" hidden="1"/>
    <col min="1538" max="1538" width="44.85546875" style="339" hidden="1"/>
    <col min="1539" max="1545" width="38.5703125" style="339" hidden="1"/>
    <col min="1546" max="1793" width="11.42578125" style="339" hidden="1"/>
    <col min="1794" max="1794" width="44.85546875" style="339" hidden="1"/>
    <col min="1795" max="1801" width="38.5703125" style="339" hidden="1"/>
    <col min="1802" max="2049" width="11.42578125" style="339" hidden="1"/>
    <col min="2050" max="2050" width="44.85546875" style="339" hidden="1"/>
    <col min="2051" max="2057" width="38.5703125" style="339" hidden="1"/>
    <col min="2058" max="2305" width="11.42578125" style="339" hidden="1"/>
    <col min="2306" max="2306" width="44.85546875" style="339" hidden="1"/>
    <col min="2307" max="2313" width="38.5703125" style="339" hidden="1"/>
    <col min="2314" max="2561" width="11.42578125" style="339" hidden="1"/>
    <col min="2562" max="2562" width="44.85546875" style="339" hidden="1"/>
    <col min="2563" max="2569" width="38.5703125" style="339" hidden="1"/>
    <col min="2570" max="2817" width="11.42578125" style="339" hidden="1"/>
    <col min="2818" max="2818" width="44.85546875" style="339" hidden="1"/>
    <col min="2819" max="2825" width="38.5703125" style="339" hidden="1"/>
    <col min="2826" max="3073" width="11.42578125" style="339" hidden="1"/>
    <col min="3074" max="3074" width="44.85546875" style="339" hidden="1"/>
    <col min="3075" max="3081" width="38.5703125" style="339" hidden="1"/>
    <col min="3082" max="3329" width="11.42578125" style="339" hidden="1"/>
    <col min="3330" max="3330" width="44.85546875" style="339" hidden="1"/>
    <col min="3331" max="3337" width="38.5703125" style="339" hidden="1"/>
    <col min="3338" max="3585" width="11.42578125" style="339" hidden="1"/>
    <col min="3586" max="3586" width="44.85546875" style="339" hidden="1"/>
    <col min="3587" max="3593" width="38.5703125" style="339" hidden="1"/>
    <col min="3594" max="3841" width="11.42578125" style="339" hidden="1"/>
    <col min="3842" max="3842" width="44.85546875" style="339" hidden="1"/>
    <col min="3843" max="3849" width="38.5703125" style="339" hidden="1"/>
    <col min="3850" max="4097" width="11.42578125" style="339" hidden="1"/>
    <col min="4098" max="4098" width="44.85546875" style="339" hidden="1"/>
    <col min="4099" max="4105" width="38.5703125" style="339" hidden="1"/>
    <col min="4106" max="4353" width="11.42578125" style="339" hidden="1"/>
    <col min="4354" max="4354" width="44.85546875" style="339" hidden="1"/>
    <col min="4355" max="4361" width="38.5703125" style="339" hidden="1"/>
    <col min="4362" max="4609" width="11.42578125" style="339" hidden="1"/>
    <col min="4610" max="4610" width="44.85546875" style="339" hidden="1"/>
    <col min="4611" max="4617" width="38.5703125" style="339" hidden="1"/>
    <col min="4618" max="4865" width="11.42578125" style="339" hidden="1"/>
    <col min="4866" max="4866" width="44.85546875" style="339" hidden="1"/>
    <col min="4867" max="4873" width="38.5703125" style="339" hidden="1"/>
    <col min="4874" max="5121" width="11.42578125" style="339" hidden="1"/>
    <col min="5122" max="5122" width="44.85546875" style="339" hidden="1"/>
    <col min="5123" max="5129" width="38.5703125" style="339" hidden="1"/>
    <col min="5130" max="5377" width="11.42578125" style="339" hidden="1"/>
    <col min="5378" max="5378" width="44.85546875" style="339" hidden="1"/>
    <col min="5379" max="5385" width="38.5703125" style="339" hidden="1"/>
    <col min="5386" max="5633" width="11.42578125" style="339" hidden="1"/>
    <col min="5634" max="5634" width="44.85546875" style="339" hidden="1"/>
    <col min="5635" max="5641" width="38.5703125" style="339" hidden="1"/>
    <col min="5642" max="5889" width="11.42578125" style="339" hidden="1"/>
    <col min="5890" max="5890" width="44.85546875" style="339" hidden="1"/>
    <col min="5891" max="5897" width="38.5703125" style="339" hidden="1"/>
    <col min="5898" max="6145" width="11.42578125" style="339" hidden="1"/>
    <col min="6146" max="6146" width="44.85546875" style="339" hidden="1"/>
    <col min="6147" max="6153" width="38.5703125" style="339" hidden="1"/>
    <col min="6154" max="6401" width="11.42578125" style="339" hidden="1"/>
    <col min="6402" max="6402" width="44.85546875" style="339" hidden="1"/>
    <col min="6403" max="6409" width="38.5703125" style="339" hidden="1"/>
    <col min="6410" max="6657" width="11.42578125" style="339" hidden="1"/>
    <col min="6658" max="6658" width="44.85546875" style="339" hidden="1"/>
    <col min="6659" max="6665" width="38.5703125" style="339" hidden="1"/>
    <col min="6666" max="6913" width="11.42578125" style="339" hidden="1"/>
    <col min="6914" max="6914" width="44.85546875" style="339" hidden="1"/>
    <col min="6915" max="6921" width="38.5703125" style="339" hidden="1"/>
    <col min="6922" max="7169" width="11.42578125" style="339" hidden="1"/>
    <col min="7170" max="7170" width="44.85546875" style="339" hidden="1"/>
    <col min="7171" max="7177" width="38.5703125" style="339" hidden="1"/>
    <col min="7178" max="7425" width="11.42578125" style="339" hidden="1"/>
    <col min="7426" max="7426" width="44.85546875" style="339" hidden="1"/>
    <col min="7427" max="7433" width="38.5703125" style="339" hidden="1"/>
    <col min="7434" max="7681" width="11.42578125" style="339" hidden="1"/>
    <col min="7682" max="7682" width="44.85546875" style="339" hidden="1"/>
    <col min="7683" max="7689" width="38.5703125" style="339" hidden="1"/>
    <col min="7690" max="7937" width="11.42578125" style="339" hidden="1"/>
    <col min="7938" max="7938" width="44.85546875" style="339" hidden="1"/>
    <col min="7939" max="7945" width="38.5703125" style="339" hidden="1"/>
    <col min="7946" max="8193" width="11.42578125" style="339" hidden="1"/>
    <col min="8194" max="8194" width="44.85546875" style="339" hidden="1"/>
    <col min="8195" max="8201" width="38.5703125" style="339" hidden="1"/>
    <col min="8202" max="8449" width="11.42578125" style="339" hidden="1"/>
    <col min="8450" max="8450" width="44.85546875" style="339" hidden="1"/>
    <col min="8451" max="8457" width="38.5703125" style="339" hidden="1"/>
    <col min="8458" max="8705" width="11.42578125" style="339" hidden="1"/>
    <col min="8706" max="8706" width="44.85546875" style="339" hidden="1"/>
    <col min="8707" max="8713" width="38.5703125" style="339" hidden="1"/>
    <col min="8714" max="8961" width="11.42578125" style="339" hidden="1"/>
    <col min="8962" max="8962" width="44.85546875" style="339" hidden="1"/>
    <col min="8963" max="8969" width="38.5703125" style="339" hidden="1"/>
    <col min="8970" max="9217" width="11.42578125" style="339" hidden="1"/>
    <col min="9218" max="9218" width="44.85546875" style="339" hidden="1"/>
    <col min="9219" max="9225" width="38.5703125" style="339" hidden="1"/>
    <col min="9226" max="9473" width="11.42578125" style="339" hidden="1"/>
    <col min="9474" max="9474" width="44.85546875" style="339" hidden="1"/>
    <col min="9475" max="9481" width="38.5703125" style="339" hidden="1"/>
    <col min="9482" max="9729" width="11.42578125" style="339" hidden="1"/>
    <col min="9730" max="9730" width="44.85546875" style="339" hidden="1"/>
    <col min="9731" max="9737" width="38.5703125" style="339" hidden="1"/>
    <col min="9738" max="9985" width="11.42578125" style="339" hidden="1"/>
    <col min="9986" max="9986" width="44.85546875" style="339" hidden="1"/>
    <col min="9987" max="9993" width="38.5703125" style="339" hidden="1"/>
    <col min="9994" max="10241" width="11.42578125" style="339" hidden="1"/>
    <col min="10242" max="10242" width="44.85546875" style="339" hidden="1"/>
    <col min="10243" max="10249" width="38.5703125" style="339" hidden="1"/>
    <col min="10250" max="10497" width="11.42578125" style="339" hidden="1"/>
    <col min="10498" max="10498" width="44.85546875" style="339" hidden="1"/>
    <col min="10499" max="10505" width="38.5703125" style="339" hidden="1"/>
    <col min="10506" max="10753" width="11.42578125" style="339" hidden="1"/>
    <col min="10754" max="10754" width="44.85546875" style="339" hidden="1"/>
    <col min="10755" max="10761" width="38.5703125" style="339" hidden="1"/>
    <col min="10762" max="11009" width="11.42578125" style="339" hidden="1"/>
    <col min="11010" max="11010" width="44.85546875" style="339" hidden="1"/>
    <col min="11011" max="11017" width="38.5703125" style="339" hidden="1"/>
    <col min="11018" max="11265" width="11.42578125" style="339" hidden="1"/>
    <col min="11266" max="11266" width="44.85546875" style="339" hidden="1"/>
    <col min="11267" max="11273" width="38.5703125" style="339" hidden="1"/>
    <col min="11274" max="11521" width="11.42578125" style="339" hidden="1"/>
    <col min="11522" max="11522" width="44.85546875" style="339" hidden="1"/>
    <col min="11523" max="11529" width="38.5703125" style="339" hidden="1"/>
    <col min="11530" max="11777" width="11.42578125" style="339" hidden="1"/>
    <col min="11778" max="11778" width="44.85546875" style="339" hidden="1"/>
    <col min="11779" max="11785" width="38.5703125" style="339" hidden="1"/>
    <col min="11786" max="12033" width="11.42578125" style="339" hidden="1"/>
    <col min="12034" max="12034" width="44.85546875" style="339" hidden="1"/>
    <col min="12035" max="12041" width="38.5703125" style="339" hidden="1"/>
    <col min="12042" max="12289" width="11.42578125" style="339" hidden="1"/>
    <col min="12290" max="12290" width="44.85546875" style="339" hidden="1"/>
    <col min="12291" max="12297" width="38.5703125" style="339" hidden="1"/>
    <col min="12298" max="12545" width="11.42578125" style="339" hidden="1"/>
    <col min="12546" max="12546" width="44.85546875" style="339" hidden="1"/>
    <col min="12547" max="12553" width="38.5703125" style="339" hidden="1"/>
    <col min="12554" max="12801" width="11.42578125" style="339" hidden="1"/>
    <col min="12802" max="12802" width="44.85546875" style="339" hidden="1"/>
    <col min="12803" max="12809" width="38.5703125" style="339" hidden="1"/>
    <col min="12810" max="13057" width="11.42578125" style="339" hidden="1"/>
    <col min="13058" max="13058" width="44.85546875" style="339" hidden="1"/>
    <col min="13059" max="13065" width="38.5703125" style="339" hidden="1"/>
    <col min="13066" max="13313" width="11.42578125" style="339" hidden="1"/>
    <col min="13314" max="13314" width="44.85546875" style="339" hidden="1"/>
    <col min="13315" max="13321" width="38.5703125" style="339" hidden="1"/>
    <col min="13322" max="13569" width="11.42578125" style="339" hidden="1"/>
    <col min="13570" max="13570" width="44.85546875" style="339" hidden="1"/>
    <col min="13571" max="13577" width="38.5703125" style="339" hidden="1"/>
    <col min="13578" max="13825" width="11.42578125" style="339" hidden="1"/>
    <col min="13826" max="13826" width="44.85546875" style="339" hidden="1"/>
    <col min="13827" max="13833" width="38.5703125" style="339" hidden="1"/>
    <col min="13834" max="14081" width="11.42578125" style="339" hidden="1"/>
    <col min="14082" max="14082" width="44.85546875" style="339" hidden="1"/>
    <col min="14083" max="14089" width="38.5703125" style="339" hidden="1"/>
    <col min="14090" max="14337" width="11.42578125" style="339" hidden="1"/>
    <col min="14338" max="14338" width="44.85546875" style="339" hidden="1"/>
    <col min="14339" max="14345" width="38.5703125" style="339" hidden="1"/>
    <col min="14346" max="14593" width="11.42578125" style="339" hidden="1"/>
    <col min="14594" max="14594" width="44.85546875" style="339" hidden="1"/>
    <col min="14595" max="14601" width="38.5703125" style="339" hidden="1"/>
    <col min="14602" max="14849" width="11.42578125" style="339" hidden="1"/>
    <col min="14850" max="14850" width="44.85546875" style="339" hidden="1"/>
    <col min="14851" max="14857" width="38.5703125" style="339" hidden="1"/>
    <col min="14858" max="15105" width="11.42578125" style="339" hidden="1"/>
    <col min="15106" max="15106" width="44.85546875" style="339" hidden="1"/>
    <col min="15107" max="15113" width="38.5703125" style="339" hidden="1"/>
    <col min="15114" max="15361" width="11.42578125" style="339" hidden="1"/>
    <col min="15362" max="15362" width="44.85546875" style="339" hidden="1"/>
    <col min="15363" max="15369" width="38.5703125" style="339" hidden="1"/>
    <col min="15370" max="15617" width="11.42578125" style="339" hidden="1"/>
    <col min="15618" max="15618" width="44.85546875" style="339" hidden="1"/>
    <col min="15619" max="15625" width="38.5703125" style="339" hidden="1"/>
    <col min="15626" max="15873" width="11.42578125" style="339" hidden="1"/>
    <col min="15874" max="15874" width="44.85546875" style="339" hidden="1"/>
    <col min="15875" max="15881" width="38.5703125" style="339" hidden="1"/>
    <col min="15882" max="16129" width="11.42578125" style="339" hidden="1"/>
    <col min="16130" max="16130" width="44.85546875" style="339" hidden="1"/>
    <col min="16131" max="16137" width="38.5703125" style="339" hidden="1"/>
    <col min="16138" max="16384" width="0" style="339" hidden="1"/>
  </cols>
  <sheetData>
    <row r="1" spans="1:23" s="324" customFormat="1" ht="15" customHeight="1">
      <c r="A1" s="321"/>
      <c r="B1" s="322"/>
      <c r="C1" s="322"/>
      <c r="D1" s="322"/>
      <c r="E1" s="323"/>
      <c r="F1" s="1184" t="s">
        <v>481</v>
      </c>
      <c r="G1" s="1185"/>
      <c r="H1" s="1185"/>
      <c r="I1" s="1185"/>
      <c r="J1" s="1185"/>
      <c r="K1" s="1186"/>
    </row>
    <row r="2" spans="1:23" s="324" customFormat="1" ht="15" customHeight="1">
      <c r="A2" s="325"/>
      <c r="B2" s="326"/>
      <c r="C2" s="326"/>
      <c r="D2" s="326"/>
      <c r="E2" s="327"/>
      <c r="F2" s="1187"/>
      <c r="G2" s="1188"/>
      <c r="H2" s="1188"/>
      <c r="I2" s="1188"/>
      <c r="J2" s="1188"/>
      <c r="K2" s="1189"/>
    </row>
    <row r="3" spans="1:23" s="324" customFormat="1" ht="15" customHeight="1">
      <c r="A3" s="325"/>
      <c r="B3" s="326"/>
      <c r="C3" s="326"/>
      <c r="D3" s="326"/>
      <c r="E3" s="327"/>
      <c r="F3" s="1187"/>
      <c r="G3" s="1188"/>
      <c r="H3" s="1188"/>
      <c r="I3" s="1188"/>
      <c r="J3" s="1188"/>
      <c r="K3" s="1189"/>
    </row>
    <row r="4" spans="1:23" s="324" customFormat="1" ht="15" customHeight="1">
      <c r="A4" s="325"/>
      <c r="B4" s="326"/>
      <c r="C4" s="326"/>
      <c r="D4" s="326"/>
      <c r="E4" s="327"/>
      <c r="F4" s="1187"/>
      <c r="G4" s="1188"/>
      <c r="H4" s="1188"/>
      <c r="I4" s="1188"/>
      <c r="J4" s="1188"/>
      <c r="K4" s="1189"/>
    </row>
    <row r="5" spans="1:23" s="329" customFormat="1" ht="18.75" customHeight="1">
      <c r="A5" s="328"/>
      <c r="E5" s="330"/>
      <c r="F5" s="1187"/>
      <c r="G5" s="1188"/>
      <c r="H5" s="1188"/>
      <c r="I5" s="1188"/>
      <c r="J5" s="1188"/>
      <c r="K5" s="1189"/>
    </row>
    <row r="6" spans="1:23" s="324" customFormat="1" ht="15" customHeight="1" thickBot="1">
      <c r="A6" s="331"/>
      <c r="B6" s="332"/>
      <c r="C6" s="332"/>
      <c r="D6" s="332"/>
      <c r="E6" s="333"/>
      <c r="F6" s="1190"/>
      <c r="G6" s="1191"/>
      <c r="H6" s="1191"/>
      <c r="I6" s="1191"/>
      <c r="J6" s="1191"/>
      <c r="K6" s="1192"/>
    </row>
    <row r="7" spans="1:23" s="338" customFormat="1" ht="15.75">
      <c r="A7" s="334"/>
      <c r="B7" s="334"/>
      <c r="C7" s="334"/>
      <c r="D7" s="334"/>
      <c r="E7" s="335"/>
      <c r="F7" s="335"/>
      <c r="G7" s="336"/>
      <c r="H7" s="336"/>
      <c r="I7" s="337"/>
      <c r="J7" s="337"/>
    </row>
    <row r="8" spans="1:23" ht="24" customHeight="1">
      <c r="A8" s="1197" t="s">
        <v>551</v>
      </c>
      <c r="B8" s="1201" t="s">
        <v>550</v>
      </c>
      <c r="C8" s="1202"/>
      <c r="D8" s="1202"/>
      <c r="E8" s="1202"/>
      <c r="F8" s="1203"/>
      <c r="G8" s="1198" t="s">
        <v>998</v>
      </c>
      <c r="H8" s="1256" t="s">
        <v>999</v>
      </c>
      <c r="I8" s="1199" t="s">
        <v>1000</v>
      </c>
      <c r="J8" s="1199" t="s">
        <v>1001</v>
      </c>
      <c r="K8" s="1198" t="s">
        <v>1002</v>
      </c>
      <c r="M8" s="1255" t="s">
        <v>836</v>
      </c>
      <c r="O8" s="1125" t="s">
        <v>916</v>
      </c>
      <c r="Q8" s="1125" t="s">
        <v>917</v>
      </c>
      <c r="S8" s="1126" t="s">
        <v>918</v>
      </c>
      <c r="U8" s="1126" t="s">
        <v>917</v>
      </c>
      <c r="W8" s="1127" t="s">
        <v>919</v>
      </c>
    </row>
    <row r="9" spans="1:23" ht="64.5" customHeight="1">
      <c r="A9" s="1197"/>
      <c r="B9" s="1204"/>
      <c r="C9" s="1205"/>
      <c r="D9" s="1205"/>
      <c r="E9" s="1205"/>
      <c r="F9" s="1206"/>
      <c r="G9" s="1198"/>
      <c r="H9" s="1200"/>
      <c r="I9" s="1200"/>
      <c r="J9" s="1200"/>
      <c r="K9" s="1198"/>
      <c r="M9" s="1255"/>
      <c r="O9" s="1125"/>
      <c r="Q9" s="1125"/>
      <c r="S9" s="1126"/>
      <c r="U9" s="1126"/>
      <c r="W9" s="1127"/>
    </row>
    <row r="10" spans="1:23" ht="18.75" customHeight="1">
      <c r="A10" s="390">
        <f>10</f>
        <v>10</v>
      </c>
      <c r="B10" s="1128" t="s">
        <v>0</v>
      </c>
      <c r="C10" s="1129"/>
      <c r="D10" s="1129"/>
      <c r="E10" s="1129"/>
      <c r="F10" s="1129"/>
      <c r="G10" s="340"/>
      <c r="H10" s="340"/>
      <c r="I10" s="340"/>
      <c r="J10" s="340"/>
      <c r="K10" s="341"/>
      <c r="M10" s="341"/>
      <c r="O10" s="341"/>
      <c r="Q10" s="341"/>
      <c r="S10" s="341"/>
      <c r="U10" s="341"/>
      <c r="W10" s="341"/>
    </row>
    <row r="11" spans="1:23" ht="18.75" customHeight="1">
      <c r="A11" s="390">
        <f>A10+1</f>
        <v>11</v>
      </c>
      <c r="B11" s="342"/>
      <c r="C11" s="1168" t="s">
        <v>1</v>
      </c>
      <c r="D11" s="1210"/>
      <c r="E11" s="1210"/>
      <c r="F11" s="1229"/>
      <c r="G11" s="364">
        <f ca="1">SUM(G12:G14)</f>
        <v>0</v>
      </c>
      <c r="H11" s="364">
        <f>SUM(H12:H14)</f>
        <v>0</v>
      </c>
      <c r="I11" s="364">
        <f t="shared" ref="I11:K11" ca="1" si="0">SUM(I12:I14)</f>
        <v>0</v>
      </c>
      <c r="J11" s="364">
        <f t="shared" ca="1" si="0"/>
        <v>0</v>
      </c>
      <c r="K11" s="364">
        <f t="shared" ca="1" si="0"/>
        <v>0</v>
      </c>
      <c r="M11" s="364">
        <f ca="1">SUM(M12:M14)</f>
        <v>0</v>
      </c>
      <c r="O11" s="364"/>
      <c r="Q11" s="364"/>
      <c r="S11" s="364"/>
      <c r="U11" s="364"/>
      <c r="W11" s="364"/>
    </row>
    <row r="12" spans="1:23" ht="18.75" customHeight="1">
      <c r="A12" s="390">
        <f t="shared" ref="A12:A75" si="1">A11+1</f>
        <v>12</v>
      </c>
      <c r="B12" s="1207"/>
      <c r="C12" s="1226"/>
      <c r="D12" s="1146" t="s">
        <v>2</v>
      </c>
      <c r="E12" s="1147"/>
      <c r="F12" s="1148"/>
      <c r="G12" s="343">
        <f ca="1">ABS(ROUND(SUMIFS('BP CONTABLE'!$C:$C,'BP CONTABLE'!$E:$E,CELL("contenido",A12),'BP CONTABLE'!$D:$D,CELL("contenido",D12)),0))</f>
        <v>0</v>
      </c>
      <c r="H12" s="343"/>
      <c r="I12" s="343">
        <f ca="1">+IF(G12&gt;M12,(G12-M12),0)</f>
        <v>0</v>
      </c>
      <c r="J12" s="343">
        <f ca="1">+IF(G12&lt;M12,(M12-G12),0)</f>
        <v>0</v>
      </c>
      <c r="K12" s="345">
        <f ca="1">G12+H12-I12+J12</f>
        <v>0</v>
      </c>
      <c r="M12" s="345">
        <f ca="1">ABS(ROUND(SUMIFS('BP FISCAL'!$C:$C,'BP FISCAL'!$E:$E,CELL("contenido",A12),'BP FISCAL'!$D:$D,CELL("contenido",D12)),0))</f>
        <v>0</v>
      </c>
      <c r="O12" s="345"/>
      <c r="Q12" s="345">
        <f ca="1">+J12-I12</f>
        <v>0</v>
      </c>
      <c r="S12" s="345"/>
      <c r="U12" s="345"/>
      <c r="W12" s="345"/>
    </row>
    <row r="13" spans="1:23" ht="18.75" customHeight="1">
      <c r="A13" s="390">
        <f t="shared" si="1"/>
        <v>13</v>
      </c>
      <c r="B13" s="1208"/>
      <c r="C13" s="1227"/>
      <c r="D13" s="1146" t="s">
        <v>3</v>
      </c>
      <c r="E13" s="1147"/>
      <c r="F13" s="1148"/>
      <c r="G13" s="343">
        <f ca="1">ABS(ROUND(SUMIFS('BP CONTABLE'!$C:$C,'BP CONTABLE'!$E:$E,CELL("contenido",A13),'BP CONTABLE'!$D:$D,CELL("contenido",D13)),0))</f>
        <v>0</v>
      </c>
      <c r="H13" s="343"/>
      <c r="I13" s="343">
        <f t="shared" ref="I13:I14" ca="1" si="2">+IF(G13&gt;M13,(G13-M13),0)</f>
        <v>0</v>
      </c>
      <c r="J13" s="343">
        <f t="shared" ref="J13:J14" ca="1" si="3">+IF(G13&lt;M13,(M13-G13),0)</f>
        <v>0</v>
      </c>
      <c r="K13" s="345">
        <f t="shared" ref="K13:K14" ca="1" si="4">G13+H13-I13+J13</f>
        <v>0</v>
      </c>
      <c r="M13" s="345">
        <f ca="1">ABS(ROUND(SUMIFS('BP FISCAL'!$C:$C,'BP FISCAL'!$E:$E,CELL("contenido",A13),'BP FISCAL'!$D:$D,CELL("contenido",D13)),0))</f>
        <v>0</v>
      </c>
      <c r="O13" s="345"/>
      <c r="Q13" s="345">
        <f t="shared" ref="Q13:Q14" ca="1" si="5">+J13-I13</f>
        <v>0</v>
      </c>
      <c r="S13" s="345"/>
      <c r="U13" s="345"/>
      <c r="W13" s="345"/>
    </row>
    <row r="14" spans="1:23" ht="23.45" customHeight="1">
      <c r="A14" s="390">
        <f t="shared" si="1"/>
        <v>14</v>
      </c>
      <c r="B14" s="1208"/>
      <c r="C14" s="1228"/>
      <c r="D14" s="1146" t="s">
        <v>779</v>
      </c>
      <c r="E14" s="1147"/>
      <c r="F14" s="1148"/>
      <c r="G14" s="343">
        <f ca="1">ABS(ROUND(SUMIFS('BP CONTABLE'!$C:$C,'BP CONTABLE'!$E:$E,CELL("contenido",A14),'BP CONTABLE'!$D:$D,CELL("contenido",D14)),0))</f>
        <v>0</v>
      </c>
      <c r="H14" s="343"/>
      <c r="I14" s="343">
        <f t="shared" ca="1" si="2"/>
        <v>0</v>
      </c>
      <c r="J14" s="343">
        <f t="shared" ca="1" si="3"/>
        <v>0</v>
      </c>
      <c r="K14" s="345">
        <f t="shared" ca="1" si="4"/>
        <v>0</v>
      </c>
      <c r="M14" s="345">
        <f ca="1">ABS(ROUND(SUMIFS('BP FISCAL'!$C:$C,'BP FISCAL'!$E:$E,CELL("contenido",A14),'BP FISCAL'!$D:$D,CELL("contenido",D14)),0))</f>
        <v>0</v>
      </c>
      <c r="O14" s="345"/>
      <c r="Q14" s="345">
        <f t="shared" ca="1" si="5"/>
        <v>0</v>
      </c>
      <c r="S14" s="345"/>
      <c r="U14" s="345"/>
      <c r="W14" s="345"/>
    </row>
    <row r="15" spans="1:23" ht="30.75" customHeight="1">
      <c r="A15" s="390">
        <f t="shared" si="1"/>
        <v>15</v>
      </c>
      <c r="B15" s="1208"/>
      <c r="C15" s="1168" t="s">
        <v>808</v>
      </c>
      <c r="D15" s="1210"/>
      <c r="E15" s="1129"/>
      <c r="F15" s="1164"/>
      <c r="G15" s="364">
        <f ca="1">G16-G30</f>
        <v>0</v>
      </c>
      <c r="H15" s="364">
        <f>H16-H30</f>
        <v>0</v>
      </c>
      <c r="I15" s="364">
        <f ca="1">I16-I30</f>
        <v>0</v>
      </c>
      <c r="J15" s="364">
        <f ca="1">J16-J30</f>
        <v>0</v>
      </c>
      <c r="K15" s="364">
        <f ca="1">K16-K30</f>
        <v>0</v>
      </c>
      <c r="M15" s="364">
        <f ca="1">M16-M30</f>
        <v>0</v>
      </c>
      <c r="O15" s="364"/>
      <c r="Q15" s="364"/>
      <c r="S15" s="364"/>
      <c r="U15" s="364"/>
      <c r="W15" s="364"/>
    </row>
    <row r="16" spans="1:23" ht="33" customHeight="1">
      <c r="A16" s="390">
        <f t="shared" si="1"/>
        <v>16</v>
      </c>
      <c r="B16" s="1208"/>
      <c r="C16" s="1211"/>
      <c r="D16" s="1168" t="s">
        <v>809</v>
      </c>
      <c r="E16" s="1129"/>
      <c r="F16" s="1164"/>
      <c r="G16" s="364">
        <f ca="1">SUM(G17:G29)</f>
        <v>0</v>
      </c>
      <c r="H16" s="364">
        <f>SUM(H17:H29)</f>
        <v>0</v>
      </c>
      <c r="I16" s="364">
        <f ca="1">SUM(I17:I29)</f>
        <v>0</v>
      </c>
      <c r="J16" s="364">
        <f ca="1">SUM(J17:J29)</f>
        <v>0</v>
      </c>
      <c r="K16" s="364">
        <f ca="1">SUM(K17:K29)</f>
        <v>0</v>
      </c>
      <c r="M16" s="364">
        <f ca="1">SUM(M17:M29)</f>
        <v>0</v>
      </c>
      <c r="O16" s="364"/>
      <c r="Q16" s="364"/>
      <c r="S16" s="364"/>
      <c r="U16" s="364"/>
      <c r="W16" s="364"/>
    </row>
    <row r="17" spans="1:23" ht="19.7" customHeight="1">
      <c r="A17" s="390">
        <f t="shared" si="1"/>
        <v>17</v>
      </c>
      <c r="B17" s="1208"/>
      <c r="C17" s="1212"/>
      <c r="D17" s="1162"/>
      <c r="E17" s="1143" t="s">
        <v>4</v>
      </c>
      <c r="F17" s="1155"/>
      <c r="G17" s="343">
        <f ca="1">ABS(ROUND(SUMIFS('BP CONTABLE'!$C:$C,'BP CONTABLE'!$E:$E,CELL("contenido",A17),'BP CONTABLE'!$D:$D,CELL("contenido",E17)),0))</f>
        <v>0</v>
      </c>
      <c r="H17" s="343"/>
      <c r="I17" s="343">
        <f t="shared" ref="I17:I29" ca="1" si="6">+IF(G17&gt;M17,(G17-M17),0)</f>
        <v>0</v>
      </c>
      <c r="J17" s="343">
        <f t="shared" ref="J17:J29" ca="1" si="7">+IF(G17&lt;M17,(M17-G17),0)</f>
        <v>0</v>
      </c>
      <c r="K17" s="345">
        <f t="shared" ref="K17:K29" ca="1" si="8">G17+H17-I17+J17</f>
        <v>0</v>
      </c>
      <c r="M17" s="345">
        <f ca="1">ABS(ROUND(SUMIFS('BP FISCAL'!$C:$C,'BP FISCAL'!$E:$E,CELL("contenido",A17),'BP FISCAL'!$D:$D,CELL("contenido",E17)),0))</f>
        <v>0</v>
      </c>
      <c r="O17" s="345"/>
      <c r="Q17" s="345">
        <f t="shared" ref="Q17:Q29" ca="1" si="9">+J17-I17</f>
        <v>0</v>
      </c>
      <c r="S17" s="345"/>
      <c r="U17" s="345"/>
      <c r="W17" s="345"/>
    </row>
    <row r="18" spans="1:23" ht="30.75" customHeight="1">
      <c r="A18" s="390">
        <f t="shared" si="1"/>
        <v>18</v>
      </c>
      <c r="B18" s="1208"/>
      <c r="C18" s="1212"/>
      <c r="D18" s="1158"/>
      <c r="E18" s="1149" t="s">
        <v>457</v>
      </c>
      <c r="F18" s="344" t="s">
        <v>459</v>
      </c>
      <c r="G18" s="343">
        <f ca="1">ABS(ROUND(SUMIFS('BP CONTABLE'!$C:$C,'BP CONTABLE'!$E:$E,CELL("contenido",A18),'BP CONTABLE'!$D:$D,CELL("contenido",F18)),0))</f>
        <v>0</v>
      </c>
      <c r="H18" s="343"/>
      <c r="I18" s="343">
        <f t="shared" ca="1" si="6"/>
        <v>0</v>
      </c>
      <c r="J18" s="343">
        <f t="shared" ca="1" si="7"/>
        <v>0</v>
      </c>
      <c r="K18" s="345">
        <f t="shared" ca="1" si="8"/>
        <v>0</v>
      </c>
      <c r="M18" s="345">
        <f ca="1">ABS(ROUND(SUMIFS('BP FISCAL'!$C:$C,'BP FISCAL'!$E:$E,CELL("contenido",A18),'BP FISCAL'!$D:$D,CELL("contenido",F18)),0))</f>
        <v>0</v>
      </c>
      <c r="O18" s="345"/>
      <c r="Q18" s="345">
        <f t="shared" ca="1" si="9"/>
        <v>0</v>
      </c>
      <c r="S18" s="345"/>
      <c r="U18" s="345"/>
      <c r="W18" s="345"/>
    </row>
    <row r="19" spans="1:23" ht="21.75" customHeight="1">
      <c r="A19" s="390">
        <f t="shared" si="1"/>
        <v>19</v>
      </c>
      <c r="B19" s="1208"/>
      <c r="C19" s="1212"/>
      <c r="D19" s="1158"/>
      <c r="E19" s="1150"/>
      <c r="F19" s="344" t="s">
        <v>460</v>
      </c>
      <c r="G19" s="343">
        <f ca="1">ABS(ROUND(SUMIFS('BP CONTABLE'!$C:$C,'BP CONTABLE'!$E:$E,CELL("contenido",A19),'BP CONTABLE'!$D:$D,CELL("contenido",F19)),0))</f>
        <v>0</v>
      </c>
      <c r="H19" s="343"/>
      <c r="I19" s="343">
        <f t="shared" ca="1" si="6"/>
        <v>0</v>
      </c>
      <c r="J19" s="343">
        <f t="shared" ca="1" si="7"/>
        <v>0</v>
      </c>
      <c r="K19" s="345">
        <f t="shared" ca="1" si="8"/>
        <v>0</v>
      </c>
      <c r="M19" s="345">
        <f ca="1">ABS(ROUND(SUMIFS('BP FISCAL'!$C:$C,'BP FISCAL'!$E:$E,CELL("contenido",A19),'BP FISCAL'!$D:$D,CELL("contenido",F19)),0))</f>
        <v>0</v>
      </c>
      <c r="O19" s="345"/>
      <c r="Q19" s="345">
        <f t="shared" ca="1" si="9"/>
        <v>0</v>
      </c>
      <c r="S19" s="345"/>
      <c r="U19" s="345"/>
      <c r="W19" s="345"/>
    </row>
    <row r="20" spans="1:23" ht="16.5" customHeight="1">
      <c r="A20" s="390">
        <f t="shared" si="1"/>
        <v>20</v>
      </c>
      <c r="B20" s="1208"/>
      <c r="C20" s="1212"/>
      <c r="D20" s="1158"/>
      <c r="E20" s="1150"/>
      <c r="F20" s="344" t="s">
        <v>458</v>
      </c>
      <c r="G20" s="343">
        <f ca="1">ABS(ROUND(SUMIFS('BP CONTABLE'!$C:$C,'BP CONTABLE'!$E:$E,CELL("contenido",A20),'BP CONTABLE'!$D:$D,CELL("contenido",F20)),0))</f>
        <v>0</v>
      </c>
      <c r="H20" s="343"/>
      <c r="I20" s="343">
        <f t="shared" ca="1" si="6"/>
        <v>0</v>
      </c>
      <c r="J20" s="343">
        <f t="shared" ca="1" si="7"/>
        <v>0</v>
      </c>
      <c r="K20" s="345">
        <f t="shared" ca="1" si="8"/>
        <v>0</v>
      </c>
      <c r="M20" s="345">
        <f ca="1">ABS(ROUND(SUMIFS('BP FISCAL'!$C:$C,'BP FISCAL'!$E:$E,CELL("contenido",A20),'BP FISCAL'!$D:$D,CELL("contenido",F20)),0))</f>
        <v>0</v>
      </c>
      <c r="O20" s="345"/>
      <c r="Q20" s="345">
        <f t="shared" ca="1" si="9"/>
        <v>0</v>
      </c>
      <c r="S20" s="345"/>
      <c r="U20" s="345"/>
      <c r="W20" s="345"/>
    </row>
    <row r="21" spans="1:23" ht="14.25" customHeight="1">
      <c r="A21" s="390">
        <f t="shared" si="1"/>
        <v>21</v>
      </c>
      <c r="B21" s="1208"/>
      <c r="C21" s="1212"/>
      <c r="D21" s="1158"/>
      <c r="E21" s="1151"/>
      <c r="F21" s="344" t="s">
        <v>461</v>
      </c>
      <c r="G21" s="343">
        <f ca="1">ABS(ROUND(SUMIFS('BP CONTABLE'!$C:$C,'BP CONTABLE'!$E:$E,CELL("contenido",A21),'BP CONTABLE'!$D:$D,CELL("contenido",F21)),0))</f>
        <v>0</v>
      </c>
      <c r="H21" s="343"/>
      <c r="I21" s="343">
        <f t="shared" ca="1" si="6"/>
        <v>0</v>
      </c>
      <c r="J21" s="343">
        <f t="shared" ca="1" si="7"/>
        <v>0</v>
      </c>
      <c r="K21" s="345">
        <f ca="1">G21+H21-I21+J21</f>
        <v>0</v>
      </c>
      <c r="M21" s="345">
        <f ca="1">ABS(ROUND(SUMIFS('BP FISCAL'!$C:$C,'BP FISCAL'!$E:$E,CELL("contenido",A21),'BP FISCAL'!$D:$D,CELL("contenido",F21)),0))</f>
        <v>0</v>
      </c>
      <c r="O21" s="345"/>
      <c r="Q21" s="345">
        <f t="shared" ca="1" si="9"/>
        <v>0</v>
      </c>
      <c r="S21" s="345"/>
      <c r="U21" s="345"/>
      <c r="W21" s="345"/>
    </row>
    <row r="22" spans="1:23" ht="17.25" customHeight="1">
      <c r="A22" s="390">
        <f t="shared" si="1"/>
        <v>22</v>
      </c>
      <c r="B22" s="1208"/>
      <c r="C22" s="1212"/>
      <c r="D22" s="1158"/>
      <c r="E22" s="1143" t="s">
        <v>441</v>
      </c>
      <c r="F22" s="1155"/>
      <c r="G22" s="343">
        <f ca="1">ABS(ROUND(SUMIFS('BP CONTABLE'!$C:$C,'BP CONTABLE'!$E:$E,CELL("contenido",A22),'BP CONTABLE'!$D:$D,CELL("contenido",E22)),0))</f>
        <v>0</v>
      </c>
      <c r="H22" s="343"/>
      <c r="I22" s="343">
        <f t="shared" ca="1" si="6"/>
        <v>0</v>
      </c>
      <c r="J22" s="343">
        <f ca="1">+IF(G22&lt;M22,(M22-G22),0)</f>
        <v>0</v>
      </c>
      <c r="K22" s="345">
        <f t="shared" ca="1" si="8"/>
        <v>0</v>
      </c>
      <c r="M22" s="345">
        <f ca="1">ABS(ROUND(SUMIFS('BP FISCAL'!$C:$C,'BP FISCAL'!$E:$E,CELL("contenido",A22),'BP FISCAL'!$D:$D,CELL("contenido",E22)),0))</f>
        <v>0</v>
      </c>
      <c r="O22" s="345"/>
      <c r="Q22" s="345">
        <f t="shared" ca="1" si="9"/>
        <v>0</v>
      </c>
      <c r="S22" s="345"/>
      <c r="U22" s="345"/>
      <c r="W22" s="345"/>
    </row>
    <row r="23" spans="1:23" ht="15.95" customHeight="1">
      <c r="A23" s="390">
        <f t="shared" si="1"/>
        <v>23</v>
      </c>
      <c r="B23" s="1208"/>
      <c r="C23" s="1212"/>
      <c r="D23" s="1158"/>
      <c r="E23" s="1146" t="s">
        <v>442</v>
      </c>
      <c r="F23" s="1154"/>
      <c r="G23" s="343">
        <f ca="1">ABS(ROUND(SUMIFS('BP CONTABLE'!$C:$C,'BP CONTABLE'!$E:$E,CELL("contenido",A23),'BP CONTABLE'!$D:$D,CELL("contenido",E23)),0))</f>
        <v>0</v>
      </c>
      <c r="H23" s="343"/>
      <c r="I23" s="343">
        <f t="shared" ca="1" si="6"/>
        <v>0</v>
      </c>
      <c r="J23" s="343">
        <f t="shared" ca="1" si="7"/>
        <v>0</v>
      </c>
      <c r="K23" s="345">
        <f t="shared" ca="1" si="8"/>
        <v>0</v>
      </c>
      <c r="M23" s="345">
        <f ca="1">ABS(ROUND(SUMIFS('BP FISCAL'!$C:$C,'BP FISCAL'!$E:$E,CELL("contenido",A23),'BP FISCAL'!$D:$D,CELL("contenido",E23)),0))</f>
        <v>0</v>
      </c>
      <c r="O23" s="345"/>
      <c r="Q23" s="345">
        <f t="shared" ca="1" si="9"/>
        <v>0</v>
      </c>
      <c r="S23" s="345"/>
      <c r="U23" s="345"/>
      <c r="W23" s="345"/>
    </row>
    <row r="24" spans="1:23" ht="29.25" customHeight="1">
      <c r="A24" s="390">
        <f t="shared" si="1"/>
        <v>24</v>
      </c>
      <c r="B24" s="1208"/>
      <c r="C24" s="1212"/>
      <c r="D24" s="1158"/>
      <c r="E24" s="1143" t="s">
        <v>443</v>
      </c>
      <c r="F24" s="1155"/>
      <c r="G24" s="343">
        <f ca="1">ABS(ROUND(SUMIFS('BP CONTABLE'!$C:$C,'BP CONTABLE'!$E:$E,CELL("contenido",A24),'BP CONTABLE'!$D:$D,CELL("contenido",E24)),0))</f>
        <v>0</v>
      </c>
      <c r="H24" s="343"/>
      <c r="I24" s="343">
        <f t="shared" ca="1" si="6"/>
        <v>0</v>
      </c>
      <c r="J24" s="343">
        <f t="shared" ca="1" si="7"/>
        <v>0</v>
      </c>
      <c r="K24" s="345">
        <f t="shared" ca="1" si="8"/>
        <v>0</v>
      </c>
      <c r="M24" s="345">
        <f ca="1">ABS(ROUND(SUMIFS('BP FISCAL'!$C:$C,'BP FISCAL'!$E:$E,CELL("contenido",A24),'BP FISCAL'!$D:$D,CELL("contenido",E24)),0))</f>
        <v>0</v>
      </c>
      <c r="O24" s="345"/>
      <c r="Q24" s="345">
        <f t="shared" ca="1" si="9"/>
        <v>0</v>
      </c>
      <c r="S24" s="345"/>
      <c r="U24" s="345"/>
      <c r="W24" s="345"/>
    </row>
    <row r="25" spans="1:23" ht="35.25" customHeight="1">
      <c r="A25" s="390">
        <f t="shared" si="1"/>
        <v>25</v>
      </c>
      <c r="B25" s="1208"/>
      <c r="C25" s="1212"/>
      <c r="D25" s="1158"/>
      <c r="E25" s="1143" t="s">
        <v>815</v>
      </c>
      <c r="F25" s="1155"/>
      <c r="G25" s="343">
        <f ca="1">ABS(ROUND(SUMIFS('BP CONTABLE'!$C:$C,'BP CONTABLE'!$E:$E,CELL("contenido",A25),'BP CONTABLE'!$D:$D,CELL("contenido",E25)),0))</f>
        <v>0</v>
      </c>
      <c r="H25" s="343"/>
      <c r="I25" s="343">
        <f t="shared" ca="1" si="6"/>
        <v>0</v>
      </c>
      <c r="J25" s="343">
        <f t="shared" ca="1" si="7"/>
        <v>0</v>
      </c>
      <c r="K25" s="345">
        <f t="shared" ca="1" si="8"/>
        <v>0</v>
      </c>
      <c r="M25" s="345">
        <f ca="1">ABS(ROUND(SUMIFS('BP FISCAL'!$C:$C,'BP FISCAL'!$E:$E,CELL("contenido",A25),'BP FISCAL'!$D:$D,CELL("contenido",E25)),0))</f>
        <v>0</v>
      </c>
      <c r="O25" s="345"/>
      <c r="Q25" s="345">
        <f t="shared" ca="1" si="9"/>
        <v>0</v>
      </c>
      <c r="S25" s="345"/>
      <c r="U25" s="345"/>
      <c r="W25" s="345"/>
    </row>
    <row r="26" spans="1:23" ht="24.75" customHeight="1">
      <c r="A26" s="390">
        <f t="shared" si="1"/>
        <v>26</v>
      </c>
      <c r="B26" s="1208"/>
      <c r="C26" s="1212"/>
      <c r="D26" s="1158"/>
      <c r="E26" s="1143" t="s">
        <v>462</v>
      </c>
      <c r="F26" s="1155"/>
      <c r="G26" s="343">
        <f ca="1">ABS(ROUND(SUMIFS('BP CONTABLE'!$C:$C,'BP CONTABLE'!$E:$E,CELL("contenido",A26),'BP CONTABLE'!$D:$D,CELL("contenido",E26)),0))</f>
        <v>0</v>
      </c>
      <c r="H26" s="343"/>
      <c r="I26" s="343">
        <f t="shared" ca="1" si="6"/>
        <v>0</v>
      </c>
      <c r="J26" s="343">
        <f t="shared" ca="1" si="7"/>
        <v>0</v>
      </c>
      <c r="K26" s="345">
        <f t="shared" ca="1" si="8"/>
        <v>0</v>
      </c>
      <c r="M26" s="345">
        <f ca="1">ABS(ROUND(SUMIFS('BP FISCAL'!$C:$C,'BP FISCAL'!$E:$E,CELL("contenido",A26),'BP FISCAL'!$D:$D,CELL("contenido",E26)),0))</f>
        <v>0</v>
      </c>
      <c r="O26" s="345"/>
      <c r="Q26" s="345">
        <f t="shared" ca="1" si="9"/>
        <v>0</v>
      </c>
      <c r="S26" s="345"/>
      <c r="U26" s="345"/>
      <c r="W26" s="345"/>
    </row>
    <row r="27" spans="1:23" ht="35.25" customHeight="1">
      <c r="A27" s="390">
        <f t="shared" si="1"/>
        <v>27</v>
      </c>
      <c r="B27" s="1208"/>
      <c r="C27" s="1212"/>
      <c r="D27" s="1158"/>
      <c r="E27" s="1143" t="s">
        <v>129</v>
      </c>
      <c r="F27" s="1155"/>
      <c r="G27" s="343">
        <f ca="1">ABS(ROUND(SUMIFS('BP CONTABLE'!$C:$C,'BP CONTABLE'!$E:$E,CELL("contenido",A27),'BP CONTABLE'!$D:$D,CELL("contenido",E27)),0))</f>
        <v>0</v>
      </c>
      <c r="H27" s="343"/>
      <c r="I27" s="343">
        <f t="shared" ca="1" si="6"/>
        <v>0</v>
      </c>
      <c r="J27" s="343">
        <f t="shared" ca="1" si="7"/>
        <v>0</v>
      </c>
      <c r="K27" s="345">
        <f t="shared" ca="1" si="8"/>
        <v>0</v>
      </c>
      <c r="M27" s="345">
        <f ca="1">ABS(ROUND(SUMIFS('BP FISCAL'!$C:$C,'BP FISCAL'!$E:$E,CELL("contenido",A27),'BP FISCAL'!$D:$D,CELL("contenido",E27)),0))</f>
        <v>0</v>
      </c>
      <c r="O27" s="345"/>
      <c r="Q27" s="345">
        <f t="shared" ca="1" si="9"/>
        <v>0</v>
      </c>
      <c r="S27" s="345"/>
      <c r="U27" s="345"/>
      <c r="W27" s="345"/>
    </row>
    <row r="28" spans="1:23" ht="21.75" customHeight="1">
      <c r="A28" s="390">
        <f t="shared" si="1"/>
        <v>28</v>
      </c>
      <c r="B28" s="1208"/>
      <c r="C28" s="1212"/>
      <c r="D28" s="1158"/>
      <c r="E28" s="1143" t="s">
        <v>288</v>
      </c>
      <c r="F28" s="1123"/>
      <c r="G28" s="343">
        <f ca="1">ABS(ROUND(SUMIFS('BP CONTABLE'!$C:$C,'BP CONTABLE'!$E:$E,CELL("contenido",A28),'BP CONTABLE'!$D:$D,CELL("contenido",E28)),0))</f>
        <v>0</v>
      </c>
      <c r="H28" s="343"/>
      <c r="I28" s="343">
        <f t="shared" ca="1" si="6"/>
        <v>0</v>
      </c>
      <c r="J28" s="343">
        <f t="shared" ca="1" si="7"/>
        <v>0</v>
      </c>
      <c r="K28" s="345">
        <f t="shared" ca="1" si="8"/>
        <v>0</v>
      </c>
      <c r="M28" s="345">
        <f ca="1">ABS(ROUND(SUMIFS('BP FISCAL'!$C:$C,'BP FISCAL'!$E:$E,CELL("contenido",A28),'BP FISCAL'!$D:$D,CELL("contenido",E28)),0))</f>
        <v>0</v>
      </c>
      <c r="O28" s="345"/>
      <c r="Q28" s="345">
        <f t="shared" ca="1" si="9"/>
        <v>0</v>
      </c>
      <c r="S28" s="345"/>
      <c r="U28" s="345"/>
      <c r="W28" s="345"/>
    </row>
    <row r="29" spans="1:23" ht="23.45" customHeight="1">
      <c r="A29" s="390">
        <f t="shared" si="1"/>
        <v>29</v>
      </c>
      <c r="B29" s="1208"/>
      <c r="C29" s="1212"/>
      <c r="D29" s="1159"/>
      <c r="E29" s="1143" t="s">
        <v>60</v>
      </c>
      <c r="F29" s="1155"/>
      <c r="G29" s="343">
        <f ca="1">ABS(ROUND(SUMIFS('BP CONTABLE'!$C:$C,'BP CONTABLE'!$E:$E,CELL("contenido",A29),'BP CONTABLE'!$D:$D,CELL("contenido",E29)),0))</f>
        <v>0</v>
      </c>
      <c r="H29" s="343"/>
      <c r="I29" s="343">
        <f t="shared" ca="1" si="6"/>
        <v>0</v>
      </c>
      <c r="J29" s="343">
        <f t="shared" ca="1" si="7"/>
        <v>0</v>
      </c>
      <c r="K29" s="345">
        <f t="shared" ca="1" si="8"/>
        <v>0</v>
      </c>
      <c r="M29" s="345">
        <f ca="1">ABS(ROUND(SUMIFS('BP FISCAL'!$C:$C,'BP FISCAL'!$E:$E,CELL("contenido",A29),'BP FISCAL'!$D:$D,CELL("contenido",E29)),0))</f>
        <v>0</v>
      </c>
      <c r="O29" s="345"/>
      <c r="Q29" s="345">
        <f t="shared" ca="1" si="9"/>
        <v>0</v>
      </c>
      <c r="S29" s="345"/>
      <c r="U29" s="345"/>
      <c r="W29" s="345"/>
    </row>
    <row r="30" spans="1:23" ht="21.75" customHeight="1">
      <c r="A30" s="390">
        <f t="shared" si="1"/>
        <v>30</v>
      </c>
      <c r="B30" s="1208"/>
      <c r="C30" s="1212"/>
      <c r="D30" s="1177" t="s">
        <v>280</v>
      </c>
      <c r="E30" s="1178"/>
      <c r="F30" s="1179"/>
      <c r="G30" s="385">
        <f ca="1">SUM(G31:G37)</f>
        <v>0</v>
      </c>
      <c r="H30" s="385">
        <f>SUM(H31:H37)</f>
        <v>0</v>
      </c>
      <c r="I30" s="385">
        <f ca="1">SUM(I31:I37)</f>
        <v>0</v>
      </c>
      <c r="J30" s="385">
        <f ca="1">SUM(J31:J37)</f>
        <v>0</v>
      </c>
      <c r="K30" s="385">
        <f ca="1">SUM(K31:K37)</f>
        <v>0</v>
      </c>
      <c r="M30" s="385">
        <f ca="1">SUM(M31:M37)</f>
        <v>0</v>
      </c>
      <c r="O30" s="385"/>
      <c r="Q30" s="385"/>
      <c r="S30" s="385"/>
      <c r="U30" s="385"/>
      <c r="W30" s="385"/>
    </row>
    <row r="31" spans="1:23" ht="23.45" customHeight="1">
      <c r="A31" s="390">
        <f t="shared" si="1"/>
        <v>31</v>
      </c>
      <c r="B31" s="1208"/>
      <c r="C31" s="1212"/>
      <c r="D31" s="1183"/>
      <c r="E31" s="1143" t="s">
        <v>4</v>
      </c>
      <c r="F31" s="1155"/>
      <c r="G31" s="343">
        <f ca="1">ABS(ROUND(SUMIFS('BP CONTABLE'!$C:$C,'BP CONTABLE'!$E:$E,CELL("contenido",A31),'BP CONTABLE'!$D:$D,CELL("contenido",E31)),0))</f>
        <v>0</v>
      </c>
      <c r="H31" s="343"/>
      <c r="I31" s="343">
        <f t="shared" ref="I31:I37" ca="1" si="10">+IF(G31&gt;M31,(G31-M31),0)</f>
        <v>0</v>
      </c>
      <c r="J31" s="343">
        <f t="shared" ref="J31:J37" ca="1" si="11">+IF(G31&lt;M31,(M31-G31),0)</f>
        <v>0</v>
      </c>
      <c r="K31" s="345">
        <f t="shared" ref="K31:K37" ca="1" si="12">G31+H31-I31+J31</f>
        <v>0</v>
      </c>
      <c r="M31" s="345">
        <f ca="1">ABS(ROUND(SUMIFS('BP FISCAL'!$C:$C,'BP FISCAL'!$E:$E,CELL("contenido",A31),'BP FISCAL'!$D:$D,CELL("contenido",E31)),0))</f>
        <v>0</v>
      </c>
      <c r="O31" s="345"/>
      <c r="Q31" s="345">
        <f t="shared" ref="Q31:Q37" ca="1" si="13">+J31-I31</f>
        <v>0</v>
      </c>
      <c r="S31" s="345"/>
      <c r="U31" s="345"/>
      <c r="W31" s="345"/>
    </row>
    <row r="32" spans="1:23" ht="37.700000000000003" customHeight="1">
      <c r="A32" s="390">
        <f t="shared" si="1"/>
        <v>32</v>
      </c>
      <c r="B32" s="1208"/>
      <c r="C32" s="1212"/>
      <c r="D32" s="1175"/>
      <c r="E32" s="1152" t="s">
        <v>457</v>
      </c>
      <c r="F32" s="344" t="s">
        <v>458</v>
      </c>
      <c r="G32" s="343">
        <f ca="1">ABS(ROUND(SUMIFS('BP CONTABLE'!$C:$C,'BP CONTABLE'!$E:$E,CELL("contenido",A32),'BP CONTABLE'!$D:$D,CELL("contenido",F32)),0))</f>
        <v>0</v>
      </c>
      <c r="H32" s="343"/>
      <c r="I32" s="343">
        <f t="shared" ca="1" si="10"/>
        <v>0</v>
      </c>
      <c r="J32" s="343">
        <f t="shared" ca="1" si="11"/>
        <v>0</v>
      </c>
      <c r="K32" s="345">
        <f t="shared" ca="1" si="12"/>
        <v>0</v>
      </c>
      <c r="M32" s="345">
        <f ca="1">ABS(ROUND(SUMIFS('BP FISCAL'!$C:$C,'BP FISCAL'!$E:$E,CELL("contenido",A32),'BP FISCAL'!$D:$D,CELL("contenido",F32)),0))</f>
        <v>0</v>
      </c>
      <c r="O32" s="345"/>
      <c r="Q32" s="345">
        <f t="shared" ca="1" si="13"/>
        <v>0</v>
      </c>
      <c r="S32" s="345"/>
      <c r="U32" s="345"/>
      <c r="W32" s="345"/>
    </row>
    <row r="33" spans="1:23" ht="37.700000000000003" customHeight="1">
      <c r="A33" s="390">
        <f t="shared" si="1"/>
        <v>33</v>
      </c>
      <c r="B33" s="1208"/>
      <c r="C33" s="1212"/>
      <c r="D33" s="1175"/>
      <c r="E33" s="1153"/>
      <c r="F33" s="344" t="s">
        <v>463</v>
      </c>
      <c r="G33" s="343">
        <f ca="1">ABS(ROUND(SUMIFS('BP CONTABLE'!$C:$C,'BP CONTABLE'!$E:$E,CELL("contenido",A33),'BP CONTABLE'!$D:$D,CELL("contenido",F33)),0))</f>
        <v>0</v>
      </c>
      <c r="H33" s="343"/>
      <c r="I33" s="343">
        <f t="shared" ca="1" si="10"/>
        <v>0</v>
      </c>
      <c r="J33" s="343">
        <f t="shared" ca="1" si="11"/>
        <v>0</v>
      </c>
      <c r="K33" s="345">
        <f t="shared" ca="1" si="12"/>
        <v>0</v>
      </c>
      <c r="M33" s="345">
        <f ca="1">ABS(ROUND(SUMIFS('BP FISCAL'!$C:$C,'BP FISCAL'!$E:$E,CELL("contenido",A33),'BP FISCAL'!$D:$D,CELL("contenido",F33)),0))</f>
        <v>0</v>
      </c>
      <c r="O33" s="345"/>
      <c r="Q33" s="345">
        <f t="shared" ca="1" si="13"/>
        <v>0</v>
      </c>
      <c r="S33" s="345"/>
      <c r="U33" s="345"/>
      <c r="W33" s="345"/>
    </row>
    <row r="34" spans="1:23" ht="22.5" customHeight="1">
      <c r="A34" s="390">
        <f t="shared" si="1"/>
        <v>34</v>
      </c>
      <c r="B34" s="1208"/>
      <c r="C34" s="1212"/>
      <c r="D34" s="1175"/>
      <c r="E34" s="1143" t="s">
        <v>446</v>
      </c>
      <c r="F34" s="1155"/>
      <c r="G34" s="343">
        <f ca="1">ABS(ROUND(SUMIFS('BP CONTABLE'!$C:$C,'BP CONTABLE'!$E:$E,CELL("contenido",A34),'BP CONTABLE'!$D:$D,CELL("contenido",E34)),0))</f>
        <v>0</v>
      </c>
      <c r="H34" s="343"/>
      <c r="I34" s="343">
        <f t="shared" ca="1" si="10"/>
        <v>0</v>
      </c>
      <c r="J34" s="343">
        <f t="shared" ca="1" si="11"/>
        <v>0</v>
      </c>
      <c r="K34" s="345">
        <f t="shared" ca="1" si="12"/>
        <v>0</v>
      </c>
      <c r="M34" s="345">
        <f ca="1">ABS(ROUND(SUMIFS('BP FISCAL'!$C:$C,'BP FISCAL'!$E:$E,CELL("contenido",A34),'BP FISCAL'!$D:$D,CELL("contenido",E34)),0))</f>
        <v>0</v>
      </c>
      <c r="O34" s="345"/>
      <c r="Q34" s="345">
        <f t="shared" ca="1" si="13"/>
        <v>0</v>
      </c>
      <c r="S34" s="345"/>
      <c r="U34" s="345"/>
      <c r="W34" s="345"/>
    </row>
    <row r="35" spans="1:23" ht="23.45" customHeight="1">
      <c r="A35" s="390">
        <f t="shared" si="1"/>
        <v>35</v>
      </c>
      <c r="B35" s="1208"/>
      <c r="C35" s="1212"/>
      <c r="D35" s="1175"/>
      <c r="E35" s="1143" t="s">
        <v>442</v>
      </c>
      <c r="F35" s="1155"/>
      <c r="G35" s="343">
        <f ca="1">ABS(ROUND(SUMIFS('BP CONTABLE'!$C:$C,'BP CONTABLE'!$E:$E,CELL("contenido",A35),'BP CONTABLE'!$D:$D,CELL("contenido",E35)),0))</f>
        <v>0</v>
      </c>
      <c r="H35" s="343"/>
      <c r="I35" s="343">
        <f t="shared" ca="1" si="10"/>
        <v>0</v>
      </c>
      <c r="J35" s="343">
        <f t="shared" ca="1" si="11"/>
        <v>0</v>
      </c>
      <c r="K35" s="345">
        <f t="shared" ca="1" si="12"/>
        <v>0</v>
      </c>
      <c r="M35" s="345">
        <f ca="1">ABS(ROUND(SUMIFS('BP FISCAL'!$C:$C,'BP FISCAL'!$E:$E,CELL("contenido",A35),'BP FISCAL'!$D:$D,CELL("contenido",E35)),0))</f>
        <v>0</v>
      </c>
      <c r="O35" s="345"/>
      <c r="Q35" s="345">
        <f t="shared" ca="1" si="13"/>
        <v>0</v>
      </c>
      <c r="S35" s="345"/>
      <c r="U35" s="345"/>
      <c r="W35" s="345"/>
    </row>
    <row r="36" spans="1:23" ht="23.45" customHeight="1">
      <c r="A36" s="390">
        <f t="shared" si="1"/>
        <v>36</v>
      </c>
      <c r="B36" s="1208"/>
      <c r="C36" s="1212"/>
      <c r="D36" s="1175"/>
      <c r="E36" s="1143" t="s">
        <v>288</v>
      </c>
      <c r="F36" s="1155"/>
      <c r="G36" s="343">
        <f ca="1">ABS(ROUND(SUMIFS('BP CONTABLE'!$C:$C,'BP CONTABLE'!$E:$E,CELL("contenido",A36),'BP CONTABLE'!$D:$D,CELL("contenido",E36)),0))</f>
        <v>0</v>
      </c>
      <c r="H36" s="343"/>
      <c r="I36" s="343">
        <f t="shared" ca="1" si="10"/>
        <v>0</v>
      </c>
      <c r="J36" s="343">
        <f t="shared" ca="1" si="11"/>
        <v>0</v>
      </c>
      <c r="K36" s="345">
        <f t="shared" ca="1" si="12"/>
        <v>0</v>
      </c>
      <c r="M36" s="345">
        <f ca="1">ABS(ROUND(SUMIFS('BP FISCAL'!$C:$C,'BP FISCAL'!$E:$E,CELL("contenido",A36),'BP FISCAL'!$D:$D,CELL("contenido",E36)),0))</f>
        <v>0</v>
      </c>
      <c r="O36" s="345"/>
      <c r="Q36" s="345">
        <f t="shared" ca="1" si="13"/>
        <v>0</v>
      </c>
      <c r="S36" s="345"/>
      <c r="U36" s="345"/>
      <c r="W36" s="345"/>
    </row>
    <row r="37" spans="1:23" ht="24.75" customHeight="1">
      <c r="A37" s="390">
        <f t="shared" si="1"/>
        <v>37</v>
      </c>
      <c r="B37" s="1208"/>
      <c r="C37" s="1213"/>
      <c r="D37" s="1176"/>
      <c r="E37" s="1143" t="s">
        <v>60</v>
      </c>
      <c r="F37" s="1155"/>
      <c r="G37" s="343">
        <f ca="1">ABS(ROUND(SUMIFS('BP CONTABLE'!$C:$C,'BP CONTABLE'!$E:$E,CELL("contenido",A37),'BP CONTABLE'!$D:$D,CELL("contenido",E37)),0))</f>
        <v>0</v>
      </c>
      <c r="H37" s="343"/>
      <c r="I37" s="343">
        <f t="shared" ca="1" si="10"/>
        <v>0</v>
      </c>
      <c r="J37" s="343">
        <f t="shared" ca="1" si="11"/>
        <v>0</v>
      </c>
      <c r="K37" s="345">
        <f t="shared" ca="1" si="12"/>
        <v>0</v>
      </c>
      <c r="M37" s="345">
        <f ca="1">ABS(ROUND(SUMIFS('BP FISCAL'!$C:$C,'BP FISCAL'!$E:$E,CELL("contenido",A37),'BP FISCAL'!$D:$D,CELL("contenido",E37)),0))</f>
        <v>0</v>
      </c>
      <c r="O37" s="345"/>
      <c r="Q37" s="345">
        <f t="shared" ca="1" si="13"/>
        <v>0</v>
      </c>
      <c r="S37" s="345"/>
      <c r="U37" s="345"/>
      <c r="W37" s="345"/>
    </row>
    <row r="38" spans="1:23" ht="28.5" customHeight="1">
      <c r="A38" s="390">
        <f t="shared" si="1"/>
        <v>38</v>
      </c>
      <c r="B38" s="1208"/>
      <c r="C38" s="1168" t="s">
        <v>724</v>
      </c>
      <c r="D38" s="1129"/>
      <c r="E38" s="1129"/>
      <c r="F38" s="1164"/>
      <c r="G38" s="364">
        <f ca="1">G39-G52</f>
        <v>0</v>
      </c>
      <c r="H38" s="364">
        <f>H39-H52</f>
        <v>0</v>
      </c>
      <c r="I38" s="364">
        <f t="shared" ref="I38:K38" ca="1" si="14">I39-I52</f>
        <v>0</v>
      </c>
      <c r="J38" s="364">
        <f t="shared" ca="1" si="14"/>
        <v>0</v>
      </c>
      <c r="K38" s="364">
        <f t="shared" ca="1" si="14"/>
        <v>0</v>
      </c>
      <c r="M38" s="364">
        <f t="shared" ref="M38" ca="1" si="15">M39-M52</f>
        <v>0</v>
      </c>
      <c r="O38" s="364"/>
      <c r="Q38" s="364"/>
      <c r="S38" s="364"/>
      <c r="U38" s="364"/>
      <c r="W38" s="364"/>
    </row>
    <row r="39" spans="1:23" ht="20.25" customHeight="1">
      <c r="A39" s="390">
        <f t="shared" si="1"/>
        <v>39</v>
      </c>
      <c r="B39" s="1208"/>
      <c r="C39" s="1162"/>
      <c r="D39" s="1214" t="s">
        <v>133</v>
      </c>
      <c r="E39" s="1129"/>
      <c r="F39" s="1164"/>
      <c r="G39" s="385">
        <f ca="1">SUM(G40:G51)</f>
        <v>0</v>
      </c>
      <c r="H39" s="385">
        <f>SUM(H40:H51)</f>
        <v>0</v>
      </c>
      <c r="I39" s="385">
        <f t="shared" ref="I39:K39" ca="1" si="16">SUM(I40:I51)</f>
        <v>0</v>
      </c>
      <c r="J39" s="385">
        <f t="shared" ca="1" si="16"/>
        <v>0</v>
      </c>
      <c r="K39" s="385">
        <f t="shared" ca="1" si="16"/>
        <v>0</v>
      </c>
      <c r="M39" s="385">
        <f t="shared" ref="M39" ca="1" si="17">SUM(M40:M51)</f>
        <v>0</v>
      </c>
      <c r="O39" s="385"/>
      <c r="Q39" s="385"/>
      <c r="S39" s="385"/>
      <c r="U39" s="385"/>
      <c r="W39" s="385"/>
    </row>
    <row r="40" spans="1:23" ht="19.7" customHeight="1">
      <c r="A40" s="390">
        <f t="shared" si="1"/>
        <v>40</v>
      </c>
      <c r="B40" s="1208"/>
      <c r="C40" s="1175"/>
      <c r="D40" s="1162"/>
      <c r="E40" s="1143" t="s">
        <v>132</v>
      </c>
      <c r="F40" s="1155"/>
      <c r="G40" s="343">
        <f ca="1">ABS(ROUND(SUMIFS('BP CONTABLE'!$C:$C,'BP CONTABLE'!$E:$E,CELL("contenido",A40),'BP CONTABLE'!$D:$D,CELL("contenido",E40)),0))</f>
        <v>0</v>
      </c>
      <c r="H40" s="343"/>
      <c r="I40" s="343">
        <f t="shared" ref="I40:I51" ca="1" si="18">+IF(G40&gt;M40,(G40-M40),0)</f>
        <v>0</v>
      </c>
      <c r="J40" s="343">
        <f t="shared" ref="J40:J51" ca="1" si="19">+IF(G40&lt;M40,(M40-G40),0)</f>
        <v>0</v>
      </c>
      <c r="K40" s="345">
        <f t="shared" ref="K40:K51" ca="1" si="20">G40+H40-I40+J40</f>
        <v>0</v>
      </c>
      <c r="M40" s="345">
        <f ca="1">ABS(ROUND(SUMIFS('BP FISCAL'!$C:$C,'BP FISCAL'!$E:$E,CELL("contenido",A40),'BP FISCAL'!$D:$D,CELL("contenido",E40)),0))</f>
        <v>0</v>
      </c>
      <c r="O40" s="345"/>
      <c r="Q40" s="345">
        <f t="shared" ref="Q40:Q93" ca="1" si="21">+J40-I40</f>
        <v>0</v>
      </c>
      <c r="S40" s="345"/>
      <c r="U40" s="345"/>
      <c r="W40" s="345"/>
    </row>
    <row r="41" spans="1:23" ht="19.7" customHeight="1">
      <c r="A41" s="390">
        <f t="shared" si="1"/>
        <v>41</v>
      </c>
      <c r="B41" s="1208"/>
      <c r="C41" s="1175"/>
      <c r="D41" s="1158"/>
      <c r="E41" s="1146" t="s">
        <v>725</v>
      </c>
      <c r="F41" s="1154"/>
      <c r="G41" s="343">
        <f ca="1">ABS(ROUND(SUMIFS('BP CONTABLE'!$C:$C,'BP CONTABLE'!$E:$E,CELL("contenido",A41),'BP CONTABLE'!$D:$D,CELL("contenido",E41)),0))</f>
        <v>0</v>
      </c>
      <c r="H41" s="343"/>
      <c r="I41" s="343">
        <f t="shared" ca="1" si="18"/>
        <v>0</v>
      </c>
      <c r="J41" s="343">
        <f t="shared" ca="1" si="19"/>
        <v>0</v>
      </c>
      <c r="K41" s="345">
        <f t="shared" ca="1" si="20"/>
        <v>0</v>
      </c>
      <c r="M41" s="345">
        <f ca="1">ABS(ROUND(SUMIFS('BP FISCAL'!$C:$C,'BP FISCAL'!$E:$E,CELL("contenido",A41),'BP FISCAL'!$D:$D,CELL("contenido",E41)),0))</f>
        <v>0</v>
      </c>
      <c r="O41" s="345"/>
      <c r="Q41" s="345">
        <f t="shared" ca="1" si="21"/>
        <v>0</v>
      </c>
      <c r="S41" s="345"/>
      <c r="U41" s="345"/>
      <c r="W41" s="345"/>
    </row>
    <row r="42" spans="1:23" ht="27.75" customHeight="1">
      <c r="A42" s="390">
        <f t="shared" si="1"/>
        <v>42</v>
      </c>
      <c r="B42" s="1208"/>
      <c r="C42" s="1175"/>
      <c r="D42" s="1158"/>
      <c r="E42" s="1146" t="s">
        <v>444</v>
      </c>
      <c r="F42" s="1154"/>
      <c r="G42" s="343">
        <f ca="1">ABS(ROUND(SUMIFS('BP CONTABLE'!$C:$C,'BP CONTABLE'!$E:$E,CELL("contenido",A42),'BP CONTABLE'!$D:$D,CELL("contenido",E42)),0))</f>
        <v>0</v>
      </c>
      <c r="H42" s="343"/>
      <c r="I42" s="343">
        <f t="shared" ca="1" si="18"/>
        <v>0</v>
      </c>
      <c r="J42" s="343">
        <f t="shared" ca="1" si="19"/>
        <v>0</v>
      </c>
      <c r="K42" s="345">
        <f t="shared" ca="1" si="20"/>
        <v>0</v>
      </c>
      <c r="M42" s="345">
        <f ca="1">ABS(ROUND(SUMIFS('BP FISCAL'!$C:$C,'BP FISCAL'!$E:$E,CELL("contenido",A42),'BP FISCAL'!$D:$D,CELL("contenido",E42)),0))</f>
        <v>0</v>
      </c>
      <c r="O42" s="345"/>
      <c r="Q42" s="345">
        <f t="shared" ca="1" si="21"/>
        <v>0</v>
      </c>
      <c r="S42" s="345"/>
      <c r="U42" s="345"/>
      <c r="W42" s="345"/>
    </row>
    <row r="43" spans="1:23" ht="18.75" customHeight="1">
      <c r="A43" s="390">
        <f t="shared" si="1"/>
        <v>43</v>
      </c>
      <c r="B43" s="1208"/>
      <c r="C43" s="1175"/>
      <c r="D43" s="1158"/>
      <c r="E43" s="1143" t="s">
        <v>445</v>
      </c>
      <c r="F43" s="1123"/>
      <c r="G43" s="343">
        <f ca="1">ABS(ROUND(SUMIFS('BP CONTABLE'!$C:$C,'BP CONTABLE'!$E:$E,CELL("contenido",A43),'BP CONTABLE'!$D:$D,CELL("contenido",E43)),0))</f>
        <v>0</v>
      </c>
      <c r="H43" s="343"/>
      <c r="I43" s="343">
        <f t="shared" ca="1" si="18"/>
        <v>0</v>
      </c>
      <c r="J43" s="343">
        <f t="shared" ca="1" si="19"/>
        <v>0</v>
      </c>
      <c r="K43" s="345">
        <f t="shared" ca="1" si="20"/>
        <v>0</v>
      </c>
      <c r="M43" s="345">
        <f ca="1">ABS(ROUND(SUMIFS('BP FISCAL'!$C:$C,'BP FISCAL'!$E:$E,CELL("contenido",A43),'BP FISCAL'!$D:$D,CELL("contenido",E43)),0))</f>
        <v>0</v>
      </c>
      <c r="O43" s="345"/>
      <c r="Q43" s="345">
        <f t="shared" ca="1" si="21"/>
        <v>0</v>
      </c>
      <c r="S43" s="345"/>
      <c r="U43" s="345"/>
      <c r="W43" s="345"/>
    </row>
    <row r="44" spans="1:23" ht="19.7" customHeight="1">
      <c r="A44" s="390">
        <f t="shared" si="1"/>
        <v>44</v>
      </c>
      <c r="B44" s="1208"/>
      <c r="C44" s="1175"/>
      <c r="D44" s="1158"/>
      <c r="E44" s="1143" t="s">
        <v>464</v>
      </c>
      <c r="F44" s="1155"/>
      <c r="G44" s="343">
        <f ca="1">ABS(ROUND(SUMIFS('BP CONTABLE'!$C:$C,'BP CONTABLE'!$E:$E,CELL("contenido",A44),'BP CONTABLE'!$D:$D,CELL("contenido",E44)),0))</f>
        <v>0</v>
      </c>
      <c r="H44" s="343"/>
      <c r="I44" s="343">
        <f t="shared" ca="1" si="18"/>
        <v>0</v>
      </c>
      <c r="J44" s="343">
        <f t="shared" ca="1" si="19"/>
        <v>0</v>
      </c>
      <c r="K44" s="345">
        <f t="shared" ca="1" si="20"/>
        <v>0</v>
      </c>
      <c r="M44" s="345">
        <f ca="1">ABS(ROUND(SUMIFS('BP FISCAL'!$C:$C,'BP FISCAL'!$E:$E,CELL("contenido",A44),'BP FISCAL'!$D:$D,CELL("contenido",E44)),0))</f>
        <v>0</v>
      </c>
      <c r="O44" s="345"/>
      <c r="Q44" s="345">
        <f t="shared" ca="1" si="21"/>
        <v>0</v>
      </c>
      <c r="S44" s="345"/>
      <c r="U44" s="345"/>
      <c r="W44" s="345"/>
    </row>
    <row r="45" spans="1:23" ht="19.7" customHeight="1">
      <c r="A45" s="390">
        <f t="shared" si="1"/>
        <v>45</v>
      </c>
      <c r="B45" s="1208"/>
      <c r="C45" s="1175"/>
      <c r="D45" s="1158"/>
      <c r="E45" s="1146" t="s">
        <v>153</v>
      </c>
      <c r="F45" s="1154"/>
      <c r="G45" s="343">
        <f ca="1">ABS(ROUND(SUMIFS('BP CONTABLE'!$C:$C,'BP CONTABLE'!$E:$E,CELL("contenido",A45),'BP CONTABLE'!$D:$D,CELL("contenido",E45)),0))</f>
        <v>0</v>
      </c>
      <c r="H45" s="343"/>
      <c r="I45" s="343">
        <f t="shared" ca="1" si="18"/>
        <v>0</v>
      </c>
      <c r="J45" s="343">
        <f t="shared" ca="1" si="19"/>
        <v>0</v>
      </c>
      <c r="K45" s="345">
        <f t="shared" ca="1" si="20"/>
        <v>0</v>
      </c>
      <c r="M45" s="345">
        <f ca="1">ABS(ROUND(SUMIFS('BP FISCAL'!$C:$C,'BP FISCAL'!$E:$E,CELL("contenido",A45),'BP FISCAL'!$D:$D,CELL("contenido",E45)),0))</f>
        <v>0</v>
      </c>
      <c r="O45" s="345"/>
      <c r="Q45" s="345">
        <f t="shared" ca="1" si="21"/>
        <v>0</v>
      </c>
      <c r="S45" s="345"/>
      <c r="U45" s="345"/>
      <c r="W45" s="345"/>
    </row>
    <row r="46" spans="1:23" ht="32.25" customHeight="1">
      <c r="A46" s="390">
        <f t="shared" si="1"/>
        <v>46</v>
      </c>
      <c r="B46" s="1208"/>
      <c r="C46" s="1175"/>
      <c r="D46" s="1158"/>
      <c r="E46" s="1143" t="s">
        <v>130</v>
      </c>
      <c r="F46" s="1155"/>
      <c r="G46" s="343">
        <f ca="1">ABS(ROUND(SUMIFS('BP CONTABLE'!$C:$C,'BP CONTABLE'!$E:$E,CELL("contenido",A46),'BP CONTABLE'!$D:$D,CELL("contenido",E46)),0))</f>
        <v>0</v>
      </c>
      <c r="H46" s="343"/>
      <c r="I46" s="343">
        <f t="shared" ca="1" si="18"/>
        <v>0</v>
      </c>
      <c r="J46" s="343">
        <f t="shared" ca="1" si="19"/>
        <v>0</v>
      </c>
      <c r="K46" s="345">
        <f t="shared" ca="1" si="20"/>
        <v>0</v>
      </c>
      <c r="M46" s="345">
        <f ca="1">ABS(ROUND(SUMIFS('BP FISCAL'!$C:$C,'BP FISCAL'!$E:$E,CELL("contenido",A46),'BP FISCAL'!$D:$D,CELL("contenido",E46)),0))</f>
        <v>0</v>
      </c>
      <c r="O46" s="345"/>
      <c r="Q46" s="345">
        <f t="shared" ca="1" si="21"/>
        <v>0</v>
      </c>
      <c r="S46" s="345"/>
      <c r="U46" s="345"/>
      <c r="W46" s="345"/>
    </row>
    <row r="47" spans="1:23" ht="22.5" customHeight="1">
      <c r="A47" s="390">
        <f t="shared" si="1"/>
        <v>47</v>
      </c>
      <c r="B47" s="1208"/>
      <c r="C47" s="1175"/>
      <c r="D47" s="1158"/>
      <c r="E47" s="1143" t="s">
        <v>726</v>
      </c>
      <c r="F47" s="1123"/>
      <c r="G47" s="343">
        <f ca="1">ABS(ROUND(SUMIFS('BP CONTABLE'!$C:$C,'BP CONTABLE'!$E:$E,CELL("contenido",A47),'BP CONTABLE'!$D:$D,CELL("contenido",E47)),0))</f>
        <v>0</v>
      </c>
      <c r="H47" s="343"/>
      <c r="I47" s="343">
        <f t="shared" ca="1" si="18"/>
        <v>0</v>
      </c>
      <c r="J47" s="343">
        <f t="shared" ca="1" si="19"/>
        <v>0</v>
      </c>
      <c r="K47" s="345">
        <f t="shared" ca="1" si="20"/>
        <v>0</v>
      </c>
      <c r="M47" s="345">
        <f ca="1">ABS(ROUND(SUMIFS('BP FISCAL'!$C:$C,'BP FISCAL'!$E:$E,CELL("contenido",A47),'BP FISCAL'!$D:$D,CELL("contenido",E47)),0))</f>
        <v>0</v>
      </c>
      <c r="O47" s="345"/>
      <c r="Q47" s="345">
        <f t="shared" ca="1" si="21"/>
        <v>0</v>
      </c>
      <c r="S47" s="345"/>
      <c r="U47" s="345"/>
      <c r="W47" s="345"/>
    </row>
    <row r="48" spans="1:23" ht="19.7" customHeight="1">
      <c r="A48" s="390">
        <f t="shared" si="1"/>
        <v>48</v>
      </c>
      <c r="B48" s="1208"/>
      <c r="C48" s="1175"/>
      <c r="D48" s="1158"/>
      <c r="E48" s="1143" t="s">
        <v>290</v>
      </c>
      <c r="F48" s="1123"/>
      <c r="G48" s="343">
        <f ca="1">ABS(ROUND(SUMIFS('BP CONTABLE'!$C:$C,'BP CONTABLE'!$E:$E,CELL("contenido",A48),'BP CONTABLE'!$D:$D,CELL("contenido",E48)),0))</f>
        <v>0</v>
      </c>
      <c r="H48" s="343"/>
      <c r="I48" s="343">
        <f t="shared" ca="1" si="18"/>
        <v>0</v>
      </c>
      <c r="J48" s="343">
        <f t="shared" ca="1" si="19"/>
        <v>0</v>
      </c>
      <c r="K48" s="345">
        <f t="shared" ca="1" si="20"/>
        <v>0</v>
      </c>
      <c r="M48" s="345">
        <f ca="1">ABS(ROUND(SUMIFS('BP FISCAL'!$C:$C,'BP FISCAL'!$E:$E,CELL("contenido",A48),'BP FISCAL'!$D:$D,CELL("contenido",E48)),0))</f>
        <v>0</v>
      </c>
      <c r="O48" s="345"/>
      <c r="Q48" s="345">
        <f t="shared" ca="1" si="21"/>
        <v>0</v>
      </c>
      <c r="S48" s="345"/>
      <c r="U48" s="345"/>
      <c r="W48" s="345"/>
    </row>
    <row r="49" spans="1:23" ht="19.7" customHeight="1">
      <c r="A49" s="390">
        <f t="shared" si="1"/>
        <v>49</v>
      </c>
      <c r="B49" s="1208"/>
      <c r="C49" s="1175"/>
      <c r="D49" s="1158"/>
      <c r="E49" s="1143" t="s">
        <v>727</v>
      </c>
      <c r="F49" s="1123"/>
      <c r="G49" s="343">
        <f ca="1">ABS(ROUND(SUMIFS('BP CONTABLE'!$C:$C,'BP CONTABLE'!$E:$E,CELL("contenido",A49),'BP CONTABLE'!$D:$D,CELL("contenido",E49)),0))</f>
        <v>0</v>
      </c>
      <c r="H49" s="343"/>
      <c r="I49" s="343">
        <f t="shared" ca="1" si="18"/>
        <v>0</v>
      </c>
      <c r="J49" s="343">
        <f t="shared" ca="1" si="19"/>
        <v>0</v>
      </c>
      <c r="K49" s="345">
        <f t="shared" ca="1" si="20"/>
        <v>0</v>
      </c>
      <c r="M49" s="345">
        <f ca="1">ABS(ROUND(SUMIFS('BP FISCAL'!$C:$C,'BP FISCAL'!$E:$E,CELL("contenido",A49),'BP FISCAL'!$D:$D,CELL("contenido",E49)),0))</f>
        <v>0</v>
      </c>
      <c r="O49" s="345"/>
      <c r="Q49" s="345">
        <f t="shared" ca="1" si="21"/>
        <v>0</v>
      </c>
      <c r="S49" s="345"/>
      <c r="U49" s="345"/>
      <c r="W49" s="345"/>
    </row>
    <row r="50" spans="1:23" ht="19.7" customHeight="1">
      <c r="A50" s="390">
        <f t="shared" si="1"/>
        <v>50</v>
      </c>
      <c r="B50" s="1208"/>
      <c r="C50" s="1175"/>
      <c r="D50" s="1158"/>
      <c r="E50" s="1143" t="s">
        <v>728</v>
      </c>
      <c r="F50" s="1123"/>
      <c r="G50" s="343">
        <f ca="1">ABS(ROUND(SUMIFS('BP CONTABLE'!$C:$C,'BP CONTABLE'!$E:$E,CELL("contenido",A50),'BP CONTABLE'!$D:$D,CELL("contenido",E50)),0))</f>
        <v>0</v>
      </c>
      <c r="H50" s="343"/>
      <c r="I50" s="343">
        <f t="shared" ca="1" si="18"/>
        <v>0</v>
      </c>
      <c r="J50" s="343">
        <f t="shared" ca="1" si="19"/>
        <v>0</v>
      </c>
      <c r="K50" s="345">
        <f t="shared" ca="1" si="20"/>
        <v>0</v>
      </c>
      <c r="M50" s="345">
        <f ca="1">ABS(ROUND(SUMIFS('BP FISCAL'!$C:$C,'BP FISCAL'!$E:$E,CELL("contenido",A50),'BP FISCAL'!$D:$D,CELL("contenido",E50)),0))</f>
        <v>0</v>
      </c>
      <c r="O50" s="345"/>
      <c r="Q50" s="345">
        <f t="shared" ca="1" si="21"/>
        <v>0</v>
      </c>
      <c r="S50" s="345"/>
      <c r="U50" s="345"/>
      <c r="W50" s="345"/>
    </row>
    <row r="51" spans="1:23" ht="19.7" customHeight="1">
      <c r="A51" s="390">
        <f t="shared" si="1"/>
        <v>51</v>
      </c>
      <c r="B51" s="1208"/>
      <c r="C51" s="1175"/>
      <c r="D51" s="1159"/>
      <c r="E51" s="1143" t="s">
        <v>131</v>
      </c>
      <c r="F51" s="1155"/>
      <c r="G51" s="343">
        <f ca="1">ABS(ROUND(SUMIFS('BP CONTABLE'!$C:$C,'BP CONTABLE'!$E:$E,CELL("contenido",A51),'BP CONTABLE'!$D:$D,CELL("contenido",E51)),0))</f>
        <v>0</v>
      </c>
      <c r="H51" s="343"/>
      <c r="I51" s="343">
        <f t="shared" ca="1" si="18"/>
        <v>0</v>
      </c>
      <c r="J51" s="343">
        <f t="shared" ca="1" si="19"/>
        <v>0</v>
      </c>
      <c r="K51" s="345">
        <f t="shared" ca="1" si="20"/>
        <v>0</v>
      </c>
      <c r="M51" s="345">
        <f ca="1">ABS(ROUND(SUMIFS('BP FISCAL'!$C:$C,'BP FISCAL'!$E:$E,CELL("contenido",A51),'BP FISCAL'!$D:$D,CELL("contenido",E51)),0))</f>
        <v>0</v>
      </c>
      <c r="O51" s="345"/>
      <c r="Q51" s="345">
        <f t="shared" ca="1" si="21"/>
        <v>0</v>
      </c>
      <c r="S51" s="345"/>
      <c r="U51" s="345"/>
      <c r="W51" s="345"/>
    </row>
    <row r="52" spans="1:23" ht="29.25" customHeight="1">
      <c r="A52" s="390">
        <f t="shared" si="1"/>
        <v>52</v>
      </c>
      <c r="B52" s="1208"/>
      <c r="C52" s="1175"/>
      <c r="D52" s="1214" t="s">
        <v>281</v>
      </c>
      <c r="E52" s="1129"/>
      <c r="F52" s="1164"/>
      <c r="G52" s="385">
        <f ca="1">SUM(G53:G60)</f>
        <v>0</v>
      </c>
      <c r="H52" s="385">
        <f>SUM(H53:H60)</f>
        <v>0</v>
      </c>
      <c r="I52" s="385">
        <f t="shared" ref="I52:K52" ca="1" si="22">SUM(I53:I60)</f>
        <v>0</v>
      </c>
      <c r="J52" s="385">
        <f t="shared" ca="1" si="22"/>
        <v>0</v>
      </c>
      <c r="K52" s="385">
        <f t="shared" ca="1" si="22"/>
        <v>0</v>
      </c>
      <c r="M52" s="385">
        <f t="shared" ref="M52" ca="1" si="23">SUM(M53:M60)</f>
        <v>0</v>
      </c>
      <c r="O52" s="385"/>
      <c r="Q52" s="385"/>
      <c r="S52" s="385"/>
      <c r="U52" s="385"/>
      <c r="W52" s="385"/>
    </row>
    <row r="53" spans="1:23" ht="18" customHeight="1">
      <c r="A53" s="390">
        <f t="shared" si="1"/>
        <v>53</v>
      </c>
      <c r="B53" s="1208"/>
      <c r="C53" s="1175"/>
      <c r="D53" s="1162"/>
      <c r="E53" s="1143" t="s">
        <v>132</v>
      </c>
      <c r="F53" s="1155"/>
      <c r="G53" s="343">
        <f ca="1">ABS(ROUND(SUMIFS('BP CONTABLE'!$C:$C,'BP CONTABLE'!$E:$E,CELL("contenido",A53),'BP CONTABLE'!$D:$D,CELL("contenido",E53)),0))</f>
        <v>0</v>
      </c>
      <c r="H53" s="345"/>
      <c r="I53" s="343">
        <f t="shared" ref="I53:I60" ca="1" si="24">+IF(G53&gt;M53,(G53-M53),0)</f>
        <v>0</v>
      </c>
      <c r="J53" s="343">
        <f t="shared" ref="J53:J60" ca="1" si="25">+IF(G53&lt;M53,(M53-G53),0)</f>
        <v>0</v>
      </c>
      <c r="K53" s="345">
        <f t="shared" ref="K53:K60" ca="1" si="26">G53+H53-I53+J53</f>
        <v>0</v>
      </c>
      <c r="M53" s="345">
        <f ca="1">ABS(ROUND(SUMIFS('BP FISCAL'!$C:$C,'BP FISCAL'!$E:$E,CELL("contenido",A53),'BP FISCAL'!$D:$D,CELL("contenido",E53)),0))</f>
        <v>0</v>
      </c>
      <c r="O53" s="345"/>
      <c r="Q53" s="345">
        <f t="shared" ca="1" si="21"/>
        <v>0</v>
      </c>
      <c r="S53" s="345"/>
      <c r="U53" s="345"/>
      <c r="W53" s="345"/>
    </row>
    <row r="54" spans="1:23" ht="16.5" customHeight="1">
      <c r="A54" s="390">
        <f t="shared" si="1"/>
        <v>54</v>
      </c>
      <c r="B54" s="1208"/>
      <c r="C54" s="1175"/>
      <c r="D54" s="1175"/>
      <c r="E54" s="1146" t="s">
        <v>725</v>
      </c>
      <c r="F54" s="1154"/>
      <c r="G54" s="343">
        <f ca="1">ABS(ROUND(SUMIFS('BP CONTABLE'!$C:$C,'BP CONTABLE'!$E:$E,CELL("contenido",A54),'BP CONTABLE'!$D:$D,CELL("contenido",E54)),0))</f>
        <v>0</v>
      </c>
      <c r="H54" s="343"/>
      <c r="I54" s="343">
        <f t="shared" ca="1" si="24"/>
        <v>0</v>
      </c>
      <c r="J54" s="343">
        <f t="shared" ca="1" si="25"/>
        <v>0</v>
      </c>
      <c r="K54" s="345">
        <f t="shared" ca="1" si="26"/>
        <v>0</v>
      </c>
      <c r="L54" s="346"/>
      <c r="M54" s="345">
        <f ca="1">ABS(ROUND(SUMIFS('BP FISCAL'!$C:$C,'BP FISCAL'!$E:$E,CELL("contenido",A54),'BP FISCAL'!$D:$D,CELL("contenido",E54)),0))</f>
        <v>0</v>
      </c>
      <c r="O54" s="345"/>
      <c r="Q54" s="345">
        <f t="shared" ca="1" si="21"/>
        <v>0</v>
      </c>
      <c r="S54" s="345"/>
      <c r="U54" s="345"/>
      <c r="W54" s="345"/>
    </row>
    <row r="55" spans="1:23" ht="35.25" customHeight="1">
      <c r="A55" s="390">
        <f t="shared" si="1"/>
        <v>55</v>
      </c>
      <c r="B55" s="1208"/>
      <c r="C55" s="1175"/>
      <c r="D55" s="1175"/>
      <c r="E55" s="1146" t="s">
        <v>444</v>
      </c>
      <c r="F55" s="1154"/>
      <c r="G55" s="343">
        <f ca="1">ABS(ROUND(SUMIFS('BP CONTABLE'!$C:$C,'BP CONTABLE'!$E:$E,CELL("contenido",A55),'BP CONTABLE'!$D:$D,CELL("contenido",E55)),0))</f>
        <v>0</v>
      </c>
      <c r="H55" s="343"/>
      <c r="I55" s="343">
        <f t="shared" ca="1" si="24"/>
        <v>0</v>
      </c>
      <c r="J55" s="343">
        <f t="shared" ca="1" si="25"/>
        <v>0</v>
      </c>
      <c r="K55" s="345">
        <f t="shared" ca="1" si="26"/>
        <v>0</v>
      </c>
      <c r="M55" s="345">
        <f ca="1">ABS(ROUND(SUMIFS('BP FISCAL'!$C:$C,'BP FISCAL'!$E:$E,CELL("contenido",A55),'BP FISCAL'!$D:$D,CELL("contenido",E55)),0))</f>
        <v>0</v>
      </c>
      <c r="O55" s="345"/>
      <c r="Q55" s="345">
        <f t="shared" ca="1" si="21"/>
        <v>0</v>
      </c>
      <c r="S55" s="345"/>
      <c r="U55" s="345"/>
      <c r="W55" s="345"/>
    </row>
    <row r="56" spans="1:23" ht="24" customHeight="1">
      <c r="A56" s="390">
        <f t="shared" si="1"/>
        <v>56</v>
      </c>
      <c r="B56" s="1208"/>
      <c r="C56" s="1175"/>
      <c r="D56" s="1175"/>
      <c r="E56" s="1143" t="s">
        <v>445</v>
      </c>
      <c r="F56" s="1123"/>
      <c r="G56" s="343">
        <f ca="1">ABS(ROUND(SUMIFS('BP CONTABLE'!$C:$C,'BP CONTABLE'!$E:$E,CELL("contenido",A56),'BP CONTABLE'!$D:$D,CELL("contenido",E56)),0))</f>
        <v>0</v>
      </c>
      <c r="H56" s="343"/>
      <c r="I56" s="343">
        <f t="shared" ca="1" si="24"/>
        <v>0</v>
      </c>
      <c r="J56" s="343">
        <f t="shared" ca="1" si="25"/>
        <v>0</v>
      </c>
      <c r="K56" s="345">
        <f t="shared" ca="1" si="26"/>
        <v>0</v>
      </c>
      <c r="M56" s="345">
        <f ca="1">ABS(ROUND(SUMIFS('BP FISCAL'!$C:$C,'BP FISCAL'!$E:$E,CELL("contenido",A56),'BP FISCAL'!$D:$D,CELL("contenido",E56)),0))</f>
        <v>0</v>
      </c>
      <c r="O56" s="345"/>
      <c r="Q56" s="345">
        <f t="shared" ca="1" si="21"/>
        <v>0</v>
      </c>
      <c r="S56" s="345"/>
      <c r="U56" s="345"/>
      <c r="W56" s="345"/>
    </row>
    <row r="57" spans="1:23" ht="20.25" customHeight="1">
      <c r="A57" s="390">
        <f t="shared" si="1"/>
        <v>57</v>
      </c>
      <c r="B57" s="1208"/>
      <c r="C57" s="1175"/>
      <c r="D57" s="1175"/>
      <c r="E57" s="1143" t="s">
        <v>464</v>
      </c>
      <c r="F57" s="1155"/>
      <c r="G57" s="343">
        <f ca="1">ABS(ROUND(SUMIFS('BP CONTABLE'!$C:$C,'BP CONTABLE'!$E:$E,CELL("contenido",A57),'BP CONTABLE'!$D:$D,CELL("contenido",E57)),0))</f>
        <v>0</v>
      </c>
      <c r="H57" s="343"/>
      <c r="I57" s="343">
        <f t="shared" ca="1" si="24"/>
        <v>0</v>
      </c>
      <c r="J57" s="343">
        <f t="shared" ca="1" si="25"/>
        <v>0</v>
      </c>
      <c r="K57" s="345">
        <f t="shared" ca="1" si="26"/>
        <v>0</v>
      </c>
      <c r="M57" s="345">
        <f ca="1">ABS(ROUND(SUMIFS('BP FISCAL'!$C:$C,'BP FISCAL'!$E:$E,CELL("contenido",A57),'BP FISCAL'!$D:$D,CELL("contenido",E57)),0))</f>
        <v>0</v>
      </c>
      <c r="O57" s="345"/>
      <c r="Q57" s="345">
        <f t="shared" ca="1" si="21"/>
        <v>0</v>
      </c>
      <c r="S57" s="345"/>
      <c r="U57" s="345"/>
      <c r="W57" s="345"/>
    </row>
    <row r="58" spans="1:23" ht="20.25" customHeight="1">
      <c r="A58" s="390">
        <f t="shared" si="1"/>
        <v>58</v>
      </c>
      <c r="B58" s="1208"/>
      <c r="C58" s="1175"/>
      <c r="D58" s="1175"/>
      <c r="E58" s="1146" t="s">
        <v>153</v>
      </c>
      <c r="F58" s="1154"/>
      <c r="G58" s="343">
        <f ca="1">ABS(ROUND(SUMIFS('BP CONTABLE'!$C:$C,'BP CONTABLE'!$E:$E,CELL("contenido",A58),'BP CONTABLE'!$D:$D,CELL("contenido",E58)),0))</f>
        <v>0</v>
      </c>
      <c r="H58" s="343"/>
      <c r="I58" s="343">
        <f t="shared" ca="1" si="24"/>
        <v>0</v>
      </c>
      <c r="J58" s="343">
        <f t="shared" ca="1" si="25"/>
        <v>0</v>
      </c>
      <c r="K58" s="345">
        <f t="shared" ca="1" si="26"/>
        <v>0</v>
      </c>
      <c r="M58" s="345">
        <f ca="1">ABS(ROUND(SUMIFS('BP FISCAL'!$C:$C,'BP FISCAL'!$E:$E,CELL("contenido",A58),'BP FISCAL'!$D:$D,CELL("contenido",E58)),0))</f>
        <v>0</v>
      </c>
      <c r="O58" s="345"/>
      <c r="Q58" s="345">
        <f t="shared" ca="1" si="21"/>
        <v>0</v>
      </c>
      <c r="S58" s="345"/>
      <c r="U58" s="345"/>
      <c r="W58" s="345"/>
    </row>
    <row r="59" spans="1:23" ht="31.5" customHeight="1">
      <c r="A59" s="390">
        <f t="shared" si="1"/>
        <v>59</v>
      </c>
      <c r="B59" s="1208"/>
      <c r="C59" s="1175"/>
      <c r="D59" s="1175"/>
      <c r="E59" s="1143" t="s">
        <v>729</v>
      </c>
      <c r="F59" s="1155"/>
      <c r="G59" s="343">
        <f ca="1">ABS(ROUND(SUMIFS('BP CONTABLE'!$C:$C,'BP CONTABLE'!$E:$E,CELL("contenido",A59),'BP CONTABLE'!$D:$D,CELL("contenido",E59)),0))</f>
        <v>0</v>
      </c>
      <c r="H59" s="343"/>
      <c r="I59" s="343">
        <f t="shared" ca="1" si="24"/>
        <v>0</v>
      </c>
      <c r="J59" s="343">
        <f t="shared" ca="1" si="25"/>
        <v>0</v>
      </c>
      <c r="K59" s="345">
        <f t="shared" ca="1" si="26"/>
        <v>0</v>
      </c>
      <c r="M59" s="345">
        <f ca="1">ABS(ROUND(SUMIFS('BP FISCAL'!$C:$C,'BP FISCAL'!$E:$E,CELL("contenido",A59),'BP FISCAL'!$D:$D,CELL("contenido",E59)),0))</f>
        <v>0</v>
      </c>
      <c r="O59" s="345"/>
      <c r="Q59" s="345">
        <f t="shared" ca="1" si="21"/>
        <v>0</v>
      </c>
      <c r="S59" s="345"/>
      <c r="U59" s="345"/>
      <c r="W59" s="345"/>
    </row>
    <row r="60" spans="1:23" ht="20.25" customHeight="1">
      <c r="A60" s="390">
        <f t="shared" si="1"/>
        <v>60</v>
      </c>
      <c r="B60" s="1208"/>
      <c r="C60" s="1176"/>
      <c r="D60" s="1176"/>
      <c r="E60" s="1143" t="s">
        <v>730</v>
      </c>
      <c r="F60" s="1155"/>
      <c r="G60" s="343">
        <f ca="1">ABS(ROUND(SUMIFS('BP CONTABLE'!$C:$C,'BP CONTABLE'!$E:$E,CELL("contenido",A60),'BP CONTABLE'!$D:$D,CELL("contenido",E60)),0))</f>
        <v>0</v>
      </c>
      <c r="H60" s="343"/>
      <c r="I60" s="343">
        <f t="shared" ca="1" si="24"/>
        <v>0</v>
      </c>
      <c r="J60" s="343">
        <f t="shared" ca="1" si="25"/>
        <v>0</v>
      </c>
      <c r="K60" s="345">
        <f t="shared" ca="1" si="26"/>
        <v>0</v>
      </c>
      <c r="M60" s="345">
        <f ca="1">ABS(ROUND(SUMIFS('BP FISCAL'!$C:$C,'BP FISCAL'!$E:$E,CELL("contenido",A60),'BP FISCAL'!$D:$D,CELL("contenido",E60)),0))</f>
        <v>0</v>
      </c>
      <c r="O60" s="345"/>
      <c r="Q60" s="345">
        <f t="shared" ca="1" si="21"/>
        <v>0</v>
      </c>
      <c r="S60" s="345"/>
      <c r="U60" s="345"/>
      <c r="W60" s="345"/>
    </row>
    <row r="61" spans="1:23" ht="30.75" customHeight="1">
      <c r="A61" s="390">
        <f t="shared" si="1"/>
        <v>61</v>
      </c>
      <c r="B61" s="1208"/>
      <c r="C61" s="1168" t="s">
        <v>6</v>
      </c>
      <c r="D61" s="1129"/>
      <c r="E61" s="1129"/>
      <c r="F61" s="1164"/>
      <c r="G61" s="364">
        <f ca="1">SUM(G62:G71)-G72</f>
        <v>0</v>
      </c>
      <c r="H61" s="364">
        <f>SUM(H62:H71)-H72</f>
        <v>0</v>
      </c>
      <c r="I61" s="364">
        <f ca="1">SUM(I62:I71)-I72</f>
        <v>0</v>
      </c>
      <c r="J61" s="364">
        <f ca="1">SUM(J62:J71)-J72</f>
        <v>0</v>
      </c>
      <c r="K61" s="364">
        <f ca="1">SUM(K62:K71)-K72</f>
        <v>0</v>
      </c>
      <c r="M61" s="364">
        <f ca="1">SUM(M62:M71)-M72</f>
        <v>0</v>
      </c>
      <c r="O61" s="364"/>
      <c r="Q61" s="364"/>
      <c r="S61" s="364"/>
      <c r="U61" s="364"/>
      <c r="W61" s="364"/>
    </row>
    <row r="62" spans="1:23" ht="24.75" customHeight="1">
      <c r="A62" s="390">
        <f t="shared" si="1"/>
        <v>62</v>
      </c>
      <c r="B62" s="1208"/>
      <c r="C62" s="1162"/>
      <c r="D62" s="1146" t="s">
        <v>465</v>
      </c>
      <c r="E62" s="1147"/>
      <c r="F62" s="1148"/>
      <c r="G62" s="343">
        <f ca="1">ABS(ROUND(SUMIFS('BP CONTABLE'!$C:$C,'BP CONTABLE'!$E:$E,CELL("contenido",A62),'BP CONTABLE'!$D:$D,CELL("contenido",D62)),0))</f>
        <v>0</v>
      </c>
      <c r="H62" s="345"/>
      <c r="I62" s="343">
        <f t="shared" ref="I62:I72" ca="1" si="27">+IF(G62&gt;M62,(G62-M62),0)</f>
        <v>0</v>
      </c>
      <c r="J62" s="343">
        <f t="shared" ref="J62:J72" ca="1" si="28">+IF(G62&lt;M62,(M62-G62),0)</f>
        <v>0</v>
      </c>
      <c r="K62" s="345">
        <f t="shared" ref="K62:K72" ca="1" si="29">G62+H62-I62+J62</f>
        <v>0</v>
      </c>
      <c r="L62" s="339"/>
      <c r="M62" s="345">
        <f ca="1">ABS(ROUND(SUMIFS('BP FISCAL'!$C:$C,'BP FISCAL'!$E:$E,CELL("contenido",A62),'BP FISCAL'!$D:$D,CELL("contenido",D62)),0))</f>
        <v>0</v>
      </c>
      <c r="N62" s="339"/>
      <c r="O62" s="345"/>
      <c r="P62" s="339"/>
      <c r="Q62" s="345">
        <f t="shared" ca="1" si="21"/>
        <v>0</v>
      </c>
      <c r="R62" s="339"/>
      <c r="S62" s="345"/>
      <c r="T62" s="339"/>
      <c r="U62" s="345"/>
      <c r="W62" s="345"/>
    </row>
    <row r="63" spans="1:23" ht="25.5" customHeight="1">
      <c r="A63" s="390">
        <f t="shared" si="1"/>
        <v>63</v>
      </c>
      <c r="B63" s="1208"/>
      <c r="C63" s="1158"/>
      <c r="D63" s="1146" t="s">
        <v>466</v>
      </c>
      <c r="E63" s="1147"/>
      <c r="F63" s="1148"/>
      <c r="G63" s="343">
        <f ca="1">ABS(ROUND(SUMIFS('BP CONTABLE'!$C:$C,'BP CONTABLE'!$E:$E,CELL("contenido",A63),'BP CONTABLE'!$D:$D,CELL("contenido",D63)),0))</f>
        <v>0</v>
      </c>
      <c r="H63" s="345"/>
      <c r="I63" s="343">
        <f t="shared" ca="1" si="27"/>
        <v>0</v>
      </c>
      <c r="J63" s="343">
        <f t="shared" ca="1" si="28"/>
        <v>0</v>
      </c>
      <c r="K63" s="345">
        <f t="shared" ca="1" si="29"/>
        <v>0</v>
      </c>
      <c r="L63" s="339"/>
      <c r="M63" s="345">
        <f ca="1">ABS(ROUND(SUMIFS('BP FISCAL'!$C:$C,'BP FISCAL'!$E:$E,CELL("contenido",A63),'BP FISCAL'!$D:$D,CELL("contenido",D63)),0))</f>
        <v>0</v>
      </c>
      <c r="N63" s="339"/>
      <c r="O63" s="345"/>
      <c r="P63" s="339"/>
      <c r="Q63" s="345">
        <f t="shared" ca="1" si="21"/>
        <v>0</v>
      </c>
      <c r="R63" s="339"/>
      <c r="S63" s="345"/>
      <c r="T63" s="339"/>
      <c r="U63" s="345"/>
      <c r="W63" s="345"/>
    </row>
    <row r="64" spans="1:23" ht="27.75" customHeight="1">
      <c r="A64" s="390">
        <f t="shared" si="1"/>
        <v>64</v>
      </c>
      <c r="B64" s="1208"/>
      <c r="C64" s="1158"/>
      <c r="D64" s="1146" t="s">
        <v>673</v>
      </c>
      <c r="E64" s="1147"/>
      <c r="F64" s="1148"/>
      <c r="G64" s="343">
        <f ca="1">ABS(ROUND(SUMIFS('BP CONTABLE'!$C:$C,'BP CONTABLE'!$E:$E,CELL("contenido",A64),'BP CONTABLE'!$D:$D,CELL("contenido",D64)),0))</f>
        <v>0</v>
      </c>
      <c r="H64" s="343"/>
      <c r="I64" s="343">
        <f t="shared" ca="1" si="27"/>
        <v>0</v>
      </c>
      <c r="J64" s="343">
        <f t="shared" ca="1" si="28"/>
        <v>0</v>
      </c>
      <c r="K64" s="345">
        <f t="shared" ca="1" si="29"/>
        <v>0</v>
      </c>
      <c r="M64" s="345">
        <f ca="1">ABS(ROUND(SUMIFS('BP FISCAL'!$C:$C,'BP FISCAL'!$E:$E,CELL("contenido",A64),'BP FISCAL'!$D:$D,CELL("contenido",D64)),0))</f>
        <v>0</v>
      </c>
      <c r="O64" s="345"/>
      <c r="Q64" s="345">
        <f t="shared" ca="1" si="21"/>
        <v>0</v>
      </c>
      <c r="S64" s="345"/>
      <c r="U64" s="345"/>
      <c r="W64" s="345"/>
    </row>
    <row r="65" spans="1:16384" ht="32.25" customHeight="1">
      <c r="A65" s="390">
        <f t="shared" si="1"/>
        <v>65</v>
      </c>
      <c r="B65" s="1208"/>
      <c r="C65" s="1158"/>
      <c r="D65" s="1146" t="s">
        <v>467</v>
      </c>
      <c r="E65" s="1147"/>
      <c r="F65" s="1148"/>
      <c r="G65" s="343">
        <f ca="1">ABS(ROUND(SUMIFS('BP CONTABLE'!$C:$C,'BP CONTABLE'!$E:$E,CELL("contenido",A65),'BP CONTABLE'!$D:$D,CELL("contenido",D65)),0))</f>
        <v>0</v>
      </c>
      <c r="H65" s="343"/>
      <c r="I65" s="343">
        <f t="shared" ca="1" si="27"/>
        <v>0</v>
      </c>
      <c r="J65" s="343">
        <f t="shared" ca="1" si="28"/>
        <v>0</v>
      </c>
      <c r="K65" s="345">
        <f t="shared" ca="1" si="29"/>
        <v>0</v>
      </c>
      <c r="M65" s="345">
        <f ca="1">ABS(ROUND(SUMIFS('BP FISCAL'!$C:$C,'BP FISCAL'!$E:$E,CELL("contenido",A65),'BP FISCAL'!$D:$D,CELL("contenido",D65)),0))</f>
        <v>0</v>
      </c>
      <c r="O65" s="345"/>
      <c r="Q65" s="345">
        <f t="shared" ca="1" si="21"/>
        <v>0</v>
      </c>
      <c r="S65" s="345"/>
      <c r="U65" s="345"/>
      <c r="W65" s="345"/>
    </row>
    <row r="66" spans="1:16384" ht="32.25" customHeight="1">
      <c r="A66" s="390">
        <f t="shared" si="1"/>
        <v>66</v>
      </c>
      <c r="B66" s="1208"/>
      <c r="C66" s="1158"/>
      <c r="D66" s="1180" t="s">
        <v>946</v>
      </c>
      <c r="E66" s="1181"/>
      <c r="F66" s="1182"/>
      <c r="G66" s="343">
        <f ca="1">ABS(ROUND(SUMIFS('BP CONTABLE'!$C:$C,'BP CONTABLE'!$E:$E,CELL("contenido",A66),'BP CONTABLE'!$D:$D,CELL("contenido",D66)),0))</f>
        <v>0</v>
      </c>
      <c r="H66" s="604"/>
      <c r="I66" s="343">
        <f t="shared" ref="I66" ca="1" si="30">+IF(G66&gt;M66,(G66-M66),0)</f>
        <v>0</v>
      </c>
      <c r="J66" s="343">
        <f t="shared" ref="J66" ca="1" si="31">+IF(G66&lt;M66,(M66-G66),0)</f>
        <v>0</v>
      </c>
      <c r="K66" s="345">
        <f t="shared" ref="K66" ca="1" si="32">G66+H66-I66+J66</f>
        <v>0</v>
      </c>
      <c r="M66" s="345">
        <f ca="1">ABS(ROUND(SUMIFS('BP FISCAL'!$C:$C,'BP FISCAL'!$E:$E,CELL("contenido",A66),'BP FISCAL'!$D:$D,CELL("contenido",D66)),0))</f>
        <v>0</v>
      </c>
      <c r="O66" s="345"/>
      <c r="Q66" s="345">
        <f t="shared" ref="Q66" ca="1" si="33">+J66-I66</f>
        <v>0</v>
      </c>
      <c r="S66" s="605"/>
      <c r="U66" s="605"/>
      <c r="W66" s="605"/>
    </row>
    <row r="67" spans="1:16384" ht="32.25" customHeight="1">
      <c r="A67" s="390">
        <f t="shared" si="1"/>
        <v>67</v>
      </c>
      <c r="B67" s="1208"/>
      <c r="C67" s="1158"/>
      <c r="D67" s="1146" t="s">
        <v>468</v>
      </c>
      <c r="E67" s="1147"/>
      <c r="F67" s="1148"/>
      <c r="G67" s="343">
        <f ca="1">ABS(ROUND(SUMIFS('BP CONTABLE'!$C:$C,'BP CONTABLE'!$E:$E,CELL("contenido",A67),'BP CONTABLE'!$D:$D,CELL("contenido",D67)),0))</f>
        <v>0</v>
      </c>
      <c r="H67" s="343"/>
      <c r="I67" s="343">
        <f t="shared" ca="1" si="27"/>
        <v>0</v>
      </c>
      <c r="J67" s="343">
        <f t="shared" ca="1" si="28"/>
        <v>0</v>
      </c>
      <c r="K67" s="345">
        <f t="shared" ca="1" si="29"/>
        <v>0</v>
      </c>
      <c r="M67" s="345">
        <f ca="1">ABS(ROUND(SUMIFS('BP FISCAL'!$C:$C,'BP FISCAL'!$E:$E,CELL("contenido",A67),'BP FISCAL'!$D:$D,CELL("contenido",D67)),0))</f>
        <v>0</v>
      </c>
      <c r="O67" s="345"/>
      <c r="Q67" s="345">
        <f t="shared" ca="1" si="21"/>
        <v>0</v>
      </c>
      <c r="S67" s="345"/>
      <c r="U67" s="345"/>
      <c r="W67" s="345"/>
    </row>
    <row r="68" spans="1:16384" ht="21" customHeight="1">
      <c r="A68" s="390">
        <f t="shared" si="1"/>
        <v>68</v>
      </c>
      <c r="B68" s="1208"/>
      <c r="C68" s="1158"/>
      <c r="D68" s="1146" t="s">
        <v>609</v>
      </c>
      <c r="E68" s="1147"/>
      <c r="F68" s="1148"/>
      <c r="G68" s="343">
        <f ca="1">ABS(ROUND(SUMIFS('BP CONTABLE'!$C:$C,'BP CONTABLE'!$E:$E,CELL("contenido",A68),'BP CONTABLE'!$D:$D,CELL("contenido",D68)),0))</f>
        <v>0</v>
      </c>
      <c r="H68" s="343"/>
      <c r="I68" s="343">
        <f t="shared" ca="1" si="27"/>
        <v>0</v>
      </c>
      <c r="J68" s="343">
        <f t="shared" ca="1" si="28"/>
        <v>0</v>
      </c>
      <c r="K68" s="345">
        <f t="shared" ca="1" si="29"/>
        <v>0</v>
      </c>
      <c r="M68" s="345">
        <f ca="1">ABS(ROUND(SUMIFS('BP FISCAL'!$C:$C,'BP FISCAL'!$E:$E,CELL("contenido",A68),'BP FISCAL'!$D:$D,CELL("contenido",D68)),0))</f>
        <v>0</v>
      </c>
      <c r="O68" s="345"/>
      <c r="Q68" s="345">
        <f t="shared" ca="1" si="21"/>
        <v>0</v>
      </c>
      <c r="S68" s="345"/>
      <c r="U68" s="345"/>
      <c r="W68" s="345"/>
    </row>
    <row r="69" spans="1:16384" ht="20.25" customHeight="1">
      <c r="A69" s="390">
        <f t="shared" si="1"/>
        <v>69</v>
      </c>
      <c r="B69" s="1208"/>
      <c r="C69" s="1158"/>
      <c r="D69" s="1146" t="s">
        <v>139</v>
      </c>
      <c r="E69" s="1147"/>
      <c r="F69" s="1148"/>
      <c r="G69" s="343">
        <f ca="1">ABS(ROUND(SUMIFS('BP CONTABLE'!$C:$C,'BP CONTABLE'!$E:$E,CELL("contenido",A69),'BP CONTABLE'!$D:$D,CELL("contenido",D69)),0))</f>
        <v>0</v>
      </c>
      <c r="H69" s="343"/>
      <c r="I69" s="343">
        <f t="shared" ca="1" si="27"/>
        <v>0</v>
      </c>
      <c r="J69" s="343">
        <f t="shared" ca="1" si="28"/>
        <v>0</v>
      </c>
      <c r="K69" s="345">
        <f t="shared" ca="1" si="29"/>
        <v>0</v>
      </c>
      <c r="M69" s="345">
        <f ca="1">ABS(ROUND(SUMIFS('BP FISCAL'!$C:$C,'BP FISCAL'!$E:$E,CELL("contenido",A69),'BP FISCAL'!$D:$D,CELL("contenido",D69)),0))</f>
        <v>0</v>
      </c>
      <c r="O69" s="345"/>
      <c r="Q69" s="345">
        <f t="shared" ca="1" si="21"/>
        <v>0</v>
      </c>
      <c r="S69" s="345"/>
      <c r="U69" s="345"/>
      <c r="W69" s="345"/>
    </row>
    <row r="70" spans="1:16384" ht="30" customHeight="1">
      <c r="A70" s="390">
        <f t="shared" si="1"/>
        <v>70</v>
      </c>
      <c r="B70" s="1208"/>
      <c r="C70" s="1158"/>
      <c r="D70" s="1146" t="s">
        <v>265</v>
      </c>
      <c r="E70" s="1147"/>
      <c r="F70" s="1148"/>
      <c r="G70" s="343">
        <f ca="1">ABS(ROUND(SUMIFS('BP CONTABLE'!$C:$C,'BP CONTABLE'!$E:$E,CELL("contenido",A70),'BP CONTABLE'!$D:$D,CELL("contenido",D70)),0))</f>
        <v>0</v>
      </c>
      <c r="H70" s="343"/>
      <c r="I70" s="343">
        <f t="shared" ca="1" si="27"/>
        <v>0</v>
      </c>
      <c r="J70" s="343">
        <f t="shared" ca="1" si="28"/>
        <v>0</v>
      </c>
      <c r="K70" s="345">
        <f t="shared" ca="1" si="29"/>
        <v>0</v>
      </c>
      <c r="M70" s="345">
        <f ca="1">ABS(ROUND(SUMIFS('BP FISCAL'!$C:$C,'BP FISCAL'!$E:$E,CELL("contenido",A70),'BP FISCAL'!$D:$D,CELL("contenido",D70)),0))</f>
        <v>0</v>
      </c>
      <c r="O70" s="345"/>
      <c r="Q70" s="345">
        <f t="shared" ca="1" si="21"/>
        <v>0</v>
      </c>
      <c r="S70" s="345"/>
      <c r="U70" s="345"/>
      <c r="W70" s="345"/>
    </row>
    <row r="71" spans="1:16384" ht="20.25" customHeight="1">
      <c r="A71" s="390">
        <f t="shared" si="1"/>
        <v>71</v>
      </c>
      <c r="B71" s="1208"/>
      <c r="C71" s="1158"/>
      <c r="D71" s="1146" t="s">
        <v>7</v>
      </c>
      <c r="E71" s="1147"/>
      <c r="F71" s="1148"/>
      <c r="G71" s="343">
        <f ca="1">ABS(ROUND(SUMIFS('BP CONTABLE'!$C:$C,'BP CONTABLE'!$E:$E,CELL("contenido",A71),'BP CONTABLE'!$D:$D,CELL("contenido",D71)),0))</f>
        <v>0</v>
      </c>
      <c r="H71" s="343"/>
      <c r="I71" s="343">
        <f t="shared" ca="1" si="27"/>
        <v>0</v>
      </c>
      <c r="J71" s="343">
        <f t="shared" ca="1" si="28"/>
        <v>0</v>
      </c>
      <c r="K71" s="345">
        <f t="shared" ca="1" si="29"/>
        <v>0</v>
      </c>
      <c r="M71" s="345">
        <f ca="1">ABS(ROUND(SUMIFS('BP FISCAL'!$C:$C,'BP FISCAL'!$E:$E,CELL("contenido",A71),'BP FISCAL'!$D:$D,CELL("contenido",D71)),0))</f>
        <v>0</v>
      </c>
      <c r="O71" s="345"/>
      <c r="Q71" s="345">
        <f t="shared" ca="1" si="21"/>
        <v>0</v>
      </c>
      <c r="S71" s="345"/>
      <c r="U71" s="345"/>
      <c r="W71" s="345"/>
    </row>
    <row r="72" spans="1:16384" ht="24" customHeight="1">
      <c r="A72" s="390">
        <f t="shared" si="1"/>
        <v>72</v>
      </c>
      <c r="B72" s="1208"/>
      <c r="C72" s="1159"/>
      <c r="D72" s="1167" t="s">
        <v>266</v>
      </c>
      <c r="E72" s="1147"/>
      <c r="F72" s="1148"/>
      <c r="G72" s="343">
        <f ca="1">ABS(ROUND(SUMIFS('BP CONTABLE'!$C:$C,'BP CONTABLE'!$E:$E,CELL("contenido",A72),'BP CONTABLE'!$D:$D,CELL("contenido",D72)),0))</f>
        <v>0</v>
      </c>
      <c r="H72" s="343"/>
      <c r="I72" s="343">
        <f t="shared" ca="1" si="27"/>
        <v>0</v>
      </c>
      <c r="J72" s="343">
        <f t="shared" ca="1" si="28"/>
        <v>0</v>
      </c>
      <c r="K72" s="345">
        <f t="shared" ca="1" si="29"/>
        <v>0</v>
      </c>
      <c r="M72" s="345">
        <f ca="1">ABS(ROUND(SUMIFS('BP FISCAL'!$C:$C,'BP FISCAL'!$E:$E,CELL("contenido",A72),'BP FISCAL'!$D:$D,CELL("contenido",D72)),0))</f>
        <v>0</v>
      </c>
      <c r="O72" s="345"/>
      <c r="Q72" s="345">
        <f t="shared" ca="1" si="21"/>
        <v>0</v>
      </c>
      <c r="S72" s="345"/>
      <c r="U72" s="345"/>
      <c r="W72" s="345"/>
    </row>
    <row r="73" spans="1:16384" ht="21" customHeight="1">
      <c r="A73" s="390">
        <f t="shared" si="1"/>
        <v>73</v>
      </c>
      <c r="B73" s="1208"/>
      <c r="C73" s="1168" t="s">
        <v>10</v>
      </c>
      <c r="D73" s="1129"/>
      <c r="E73" s="1129"/>
      <c r="F73" s="1164"/>
      <c r="G73" s="364">
        <f ca="1">SUM(G74:G77)</f>
        <v>0</v>
      </c>
      <c r="H73" s="364">
        <f>SUM(H74:H77)</f>
        <v>0</v>
      </c>
      <c r="I73" s="364">
        <f t="shared" ref="I73:K73" ca="1" si="34">SUM(I74:I77)</f>
        <v>0</v>
      </c>
      <c r="J73" s="364">
        <f t="shared" ca="1" si="34"/>
        <v>0</v>
      </c>
      <c r="K73" s="364">
        <f t="shared" ca="1" si="34"/>
        <v>0</v>
      </c>
      <c r="L73" s="347"/>
      <c r="M73" s="364">
        <f ca="1">SUM(M74:M77)</f>
        <v>0</v>
      </c>
      <c r="N73" s="348"/>
      <c r="O73" s="364"/>
      <c r="P73" s="348"/>
      <c r="Q73" s="364"/>
      <c r="R73" s="339"/>
      <c r="S73" s="364"/>
      <c r="T73" s="348"/>
      <c r="U73" s="364"/>
      <c r="V73" s="348"/>
      <c r="W73" s="364"/>
      <c r="X73" s="348"/>
      <c r="Y73" s="348"/>
      <c r="Z73" s="349"/>
      <c r="AB73" s="347"/>
      <c r="AC73" s="1124"/>
      <c r="AD73" s="1124"/>
      <c r="AE73" s="348"/>
      <c r="AF73" s="348"/>
      <c r="AG73" s="348"/>
      <c r="AH73" s="349"/>
      <c r="AJ73" s="347"/>
      <c r="AK73" s="1124"/>
      <c r="AL73" s="1124"/>
      <c r="AM73" s="348"/>
      <c r="AN73" s="348"/>
      <c r="AO73" s="348"/>
      <c r="AP73" s="349"/>
      <c r="AR73" s="347"/>
      <c r="AS73" s="1124"/>
      <c r="AT73" s="1124"/>
      <c r="AU73" s="348"/>
      <c r="AV73" s="348"/>
      <c r="AW73" s="348"/>
      <c r="AX73" s="349"/>
      <c r="AZ73" s="347"/>
      <c r="BA73" s="1124"/>
      <c r="BB73" s="1124"/>
      <c r="BC73" s="348"/>
      <c r="BD73" s="348"/>
      <c r="BE73" s="348"/>
      <c r="BF73" s="349"/>
      <c r="BH73" s="347"/>
      <c r="BI73" s="1124"/>
      <c r="BJ73" s="1124"/>
      <c r="BK73" s="348"/>
      <c r="BL73" s="348"/>
      <c r="BM73" s="348"/>
      <c r="BN73" s="349"/>
      <c r="BP73" s="347"/>
      <c r="BQ73" s="1124"/>
      <c r="BR73" s="1124"/>
      <c r="BS73" s="348"/>
      <c r="BT73" s="348"/>
      <c r="BU73" s="348"/>
      <c r="BV73" s="349"/>
      <c r="BX73" s="347"/>
      <c r="BY73" s="1124"/>
      <c r="BZ73" s="1124"/>
      <c r="CA73" s="348"/>
      <c r="CB73" s="348"/>
      <c r="CC73" s="348"/>
      <c r="CD73" s="349"/>
      <c r="CF73" s="347"/>
      <c r="CG73" s="1124"/>
      <c r="CH73" s="1124"/>
      <c r="CI73" s="348"/>
      <c r="CJ73" s="348"/>
      <c r="CK73" s="348"/>
      <c r="CL73" s="349"/>
      <c r="CN73" s="347"/>
      <c r="CO73" s="1124"/>
      <c r="CP73" s="1124"/>
      <c r="CQ73" s="348"/>
      <c r="CR73" s="348"/>
      <c r="CS73" s="348"/>
      <c r="CT73" s="349"/>
      <c r="CV73" s="347"/>
      <c r="CW73" s="1124"/>
      <c r="CX73" s="1124"/>
      <c r="CY73" s="348"/>
      <c r="CZ73" s="348"/>
      <c r="DA73" s="348"/>
      <c r="DB73" s="349"/>
      <c r="DD73" s="347"/>
      <c r="DE73" s="1124"/>
      <c r="DF73" s="1124"/>
      <c r="DG73" s="348"/>
      <c r="DH73" s="348"/>
      <c r="DI73" s="348"/>
      <c r="DJ73" s="349"/>
      <c r="DL73" s="347"/>
      <c r="DM73" s="1124"/>
      <c r="DN73" s="1124"/>
      <c r="DO73" s="348"/>
      <c r="DP73" s="348"/>
      <c r="DQ73" s="348"/>
      <c r="DR73" s="349"/>
      <c r="DT73" s="347"/>
      <c r="DU73" s="1124"/>
      <c r="DV73" s="1124"/>
      <c r="DW73" s="348"/>
      <c r="DX73" s="348"/>
      <c r="DY73" s="348"/>
      <c r="DZ73" s="349"/>
      <c r="EB73" s="347"/>
      <c r="EC73" s="1124"/>
      <c r="ED73" s="1124"/>
      <c r="EE73" s="348"/>
      <c r="EF73" s="348"/>
      <c r="EG73" s="348"/>
      <c r="EH73" s="349"/>
      <c r="EJ73" s="347"/>
      <c r="EK73" s="1124"/>
      <c r="EL73" s="1124"/>
      <c r="EM73" s="348"/>
      <c r="EN73" s="348"/>
      <c r="EO73" s="348"/>
      <c r="EP73" s="349"/>
      <c r="ER73" s="347"/>
      <c r="ES73" s="1124"/>
      <c r="ET73" s="1124"/>
      <c r="EU73" s="348"/>
      <c r="EV73" s="348"/>
      <c r="EW73" s="348"/>
      <c r="EX73" s="349"/>
      <c r="EZ73" s="347"/>
      <c r="FA73" s="1124"/>
      <c r="FB73" s="1124"/>
      <c r="FC73" s="348"/>
      <c r="FD73" s="348"/>
      <c r="FE73" s="348"/>
      <c r="FF73" s="349"/>
      <c r="FH73" s="347"/>
      <c r="FI73" s="1124"/>
      <c r="FJ73" s="1124"/>
      <c r="FK73" s="348"/>
      <c r="FL73" s="348"/>
      <c r="FM73" s="348"/>
      <c r="FN73" s="349"/>
      <c r="FP73" s="347"/>
      <c r="FQ73" s="1124"/>
      <c r="FR73" s="1124"/>
      <c r="FS73" s="348"/>
      <c r="FT73" s="348"/>
      <c r="FU73" s="348"/>
      <c r="FV73" s="349"/>
      <c r="FX73" s="347"/>
      <c r="FY73" s="1124"/>
      <c r="FZ73" s="1124"/>
      <c r="GA73" s="348"/>
      <c r="GB73" s="348"/>
      <c r="GC73" s="348"/>
      <c r="GD73" s="349"/>
      <c r="GF73" s="347"/>
      <c r="GG73" s="1124"/>
      <c r="GH73" s="1124"/>
      <c r="GI73" s="348"/>
      <c r="GJ73" s="348"/>
      <c r="GK73" s="348"/>
      <c r="GL73" s="349"/>
      <c r="GN73" s="347"/>
      <c r="GO73" s="1124"/>
      <c r="GP73" s="1124"/>
      <c r="GQ73" s="348"/>
      <c r="GR73" s="348"/>
      <c r="GS73" s="348"/>
      <c r="GT73" s="349"/>
      <c r="GV73" s="347"/>
      <c r="GW73" s="1124"/>
      <c r="GX73" s="1124"/>
      <c r="GY73" s="348"/>
      <c r="GZ73" s="348"/>
      <c r="HA73" s="348"/>
      <c r="HB73" s="349"/>
      <c r="HD73" s="347"/>
      <c r="HE73" s="1124"/>
      <c r="HF73" s="1124"/>
      <c r="HG73" s="348"/>
      <c r="HH73" s="348"/>
      <c r="HI73" s="348"/>
      <c r="HJ73" s="349"/>
      <c r="HL73" s="347"/>
      <c r="HM73" s="1124"/>
      <c r="HN73" s="1124"/>
      <c r="HO73" s="348"/>
      <c r="HP73" s="348"/>
      <c r="HQ73" s="348"/>
      <c r="HR73" s="349"/>
      <c r="HT73" s="347"/>
      <c r="HU73" s="1124"/>
      <c r="HV73" s="1124"/>
      <c r="HW73" s="348"/>
      <c r="HX73" s="348"/>
      <c r="HY73" s="348"/>
      <c r="HZ73" s="349"/>
      <c r="IB73" s="347"/>
      <c r="IC73" s="1124"/>
      <c r="ID73" s="1124"/>
      <c r="IE73" s="348"/>
      <c r="IF73" s="348"/>
      <c r="IG73" s="348"/>
      <c r="IH73" s="349"/>
      <c r="IJ73" s="347"/>
      <c r="IK73" s="1124"/>
      <c r="IL73" s="1124"/>
      <c r="IM73" s="348"/>
      <c r="IN73" s="348"/>
      <c r="IO73" s="348"/>
      <c r="IP73" s="349"/>
      <c r="IR73" s="347"/>
      <c r="IS73" s="1124"/>
      <c r="IT73" s="1124"/>
      <c r="IU73" s="348"/>
      <c r="IV73" s="348"/>
      <c r="IW73" s="348"/>
      <c r="IX73" s="349"/>
      <c r="IZ73" s="347"/>
      <c r="JA73" s="1124"/>
      <c r="JB73" s="1124"/>
      <c r="JC73" s="348"/>
      <c r="JD73" s="348"/>
      <c r="JE73" s="348"/>
      <c r="JF73" s="349"/>
      <c r="JH73" s="347"/>
      <c r="JI73" s="1124"/>
      <c r="JJ73" s="1124"/>
      <c r="JK73" s="348"/>
      <c r="JL73" s="348"/>
      <c r="JM73" s="348"/>
      <c r="JN73" s="349"/>
      <c r="JP73" s="347"/>
      <c r="JQ73" s="1124"/>
      <c r="JR73" s="1124"/>
      <c r="JS73" s="348"/>
      <c r="JT73" s="348"/>
      <c r="JU73" s="348"/>
      <c r="JV73" s="349"/>
      <c r="JX73" s="347"/>
      <c r="JY73" s="1124"/>
      <c r="JZ73" s="1124"/>
      <c r="KA73" s="348"/>
      <c r="KB73" s="348"/>
      <c r="KC73" s="348"/>
      <c r="KD73" s="349"/>
      <c r="KF73" s="347"/>
      <c r="KG73" s="1124"/>
      <c r="KH73" s="1124"/>
      <c r="KI73" s="348"/>
      <c r="KJ73" s="348"/>
      <c r="KK73" s="348"/>
      <c r="KL73" s="349"/>
      <c r="KN73" s="347"/>
      <c r="KO73" s="1124"/>
      <c r="KP73" s="1124"/>
      <c r="KQ73" s="348"/>
      <c r="KR73" s="348"/>
      <c r="KS73" s="348"/>
      <c r="KT73" s="349"/>
      <c r="KV73" s="347"/>
      <c r="KW73" s="1124"/>
      <c r="KX73" s="1124"/>
      <c r="KY73" s="348"/>
      <c r="KZ73" s="348"/>
      <c r="LA73" s="348"/>
      <c r="LB73" s="349"/>
      <c r="LD73" s="347"/>
      <c r="LE73" s="1124"/>
      <c r="LF73" s="1124"/>
      <c r="LG73" s="348"/>
      <c r="LH73" s="348"/>
      <c r="LI73" s="348"/>
      <c r="LJ73" s="349"/>
      <c r="LL73" s="347"/>
      <c r="LM73" s="1124"/>
      <c r="LN73" s="1124"/>
      <c r="LO73" s="348"/>
      <c r="LP73" s="348"/>
      <c r="LQ73" s="348"/>
      <c r="LR73" s="349"/>
      <c r="LT73" s="347"/>
      <c r="LU73" s="1124"/>
      <c r="LV73" s="1124"/>
      <c r="LW73" s="348"/>
      <c r="LX73" s="348"/>
      <c r="LY73" s="348"/>
      <c r="LZ73" s="349"/>
      <c r="MB73" s="347"/>
      <c r="MC73" s="1124"/>
      <c r="MD73" s="1124"/>
      <c r="ME73" s="348"/>
      <c r="MF73" s="348"/>
      <c r="MG73" s="348"/>
      <c r="MH73" s="349"/>
      <c r="MJ73" s="347"/>
      <c r="MK73" s="1124"/>
      <c r="ML73" s="1124"/>
      <c r="MM73" s="348"/>
      <c r="MN73" s="348"/>
      <c r="MO73" s="348"/>
      <c r="MP73" s="349"/>
      <c r="MR73" s="347"/>
      <c r="MS73" s="1124"/>
      <c r="MT73" s="1124"/>
      <c r="MU73" s="348"/>
      <c r="MV73" s="348"/>
      <c r="MW73" s="348"/>
      <c r="MX73" s="349"/>
      <c r="MZ73" s="347"/>
      <c r="NA73" s="1124"/>
      <c r="NB73" s="1124"/>
      <c r="NC73" s="348"/>
      <c r="ND73" s="348"/>
      <c r="NE73" s="348"/>
      <c r="NF73" s="349"/>
      <c r="NH73" s="347"/>
      <c r="NI73" s="1124"/>
      <c r="NJ73" s="1124"/>
      <c r="NK73" s="348"/>
      <c r="NL73" s="348"/>
      <c r="NM73" s="348"/>
      <c r="NN73" s="349"/>
      <c r="NP73" s="347"/>
      <c r="NQ73" s="1124"/>
      <c r="NR73" s="1124"/>
      <c r="NS73" s="348"/>
      <c r="NT73" s="348"/>
      <c r="NU73" s="348"/>
      <c r="NV73" s="349"/>
      <c r="NX73" s="347"/>
      <c r="NY73" s="1124"/>
      <c r="NZ73" s="1124"/>
      <c r="OA73" s="348"/>
      <c r="OB73" s="348"/>
      <c r="OC73" s="348"/>
      <c r="OD73" s="349"/>
      <c r="OF73" s="347"/>
      <c r="OG73" s="1124"/>
      <c r="OH73" s="1124"/>
      <c r="OI73" s="348"/>
      <c r="OJ73" s="348"/>
      <c r="OK73" s="348"/>
      <c r="OL73" s="349"/>
      <c r="ON73" s="347"/>
      <c r="OO73" s="1124"/>
      <c r="OP73" s="1124"/>
      <c r="OQ73" s="348"/>
      <c r="OR73" s="348"/>
      <c r="OS73" s="348"/>
      <c r="OT73" s="349"/>
      <c r="OV73" s="347"/>
      <c r="OW73" s="1124"/>
      <c r="OX73" s="1124"/>
      <c r="OY73" s="348"/>
      <c r="OZ73" s="348"/>
      <c r="PA73" s="348"/>
      <c r="PB73" s="349"/>
      <c r="PD73" s="347"/>
      <c r="PE73" s="1124"/>
      <c r="PF73" s="1124"/>
      <c r="PG73" s="348"/>
      <c r="PH73" s="348"/>
      <c r="PI73" s="348"/>
      <c r="PJ73" s="349"/>
      <c r="PL73" s="347"/>
      <c r="PM73" s="1124"/>
      <c r="PN73" s="1124"/>
      <c r="PO73" s="348"/>
      <c r="PP73" s="348"/>
      <c r="PQ73" s="348"/>
      <c r="PR73" s="349"/>
      <c r="PT73" s="347"/>
      <c r="PU73" s="1124"/>
      <c r="PV73" s="1124"/>
      <c r="PW73" s="348"/>
      <c r="PX73" s="348"/>
      <c r="PY73" s="348"/>
      <c r="PZ73" s="349"/>
      <c r="QB73" s="347"/>
      <c r="QC73" s="1124"/>
      <c r="QD73" s="1124"/>
      <c r="QE73" s="348"/>
      <c r="QF73" s="348"/>
      <c r="QG73" s="348"/>
      <c r="QH73" s="349"/>
      <c r="QJ73" s="347"/>
      <c r="QK73" s="1124"/>
      <c r="QL73" s="1124"/>
      <c r="QM73" s="348"/>
      <c r="QN73" s="348"/>
      <c r="QO73" s="348"/>
      <c r="QP73" s="349"/>
      <c r="QR73" s="347"/>
      <c r="QS73" s="1124"/>
      <c r="QT73" s="1124"/>
      <c r="QU73" s="348"/>
      <c r="QV73" s="348"/>
      <c r="QW73" s="348"/>
      <c r="QX73" s="349"/>
      <c r="QZ73" s="347"/>
      <c r="RA73" s="1124"/>
      <c r="RB73" s="1124"/>
      <c r="RC73" s="348"/>
      <c r="RD73" s="348"/>
      <c r="RE73" s="348"/>
      <c r="RF73" s="349"/>
      <c r="RH73" s="347"/>
      <c r="RI73" s="1124"/>
      <c r="RJ73" s="1124"/>
      <c r="RK73" s="348"/>
      <c r="RL73" s="348"/>
      <c r="RM73" s="348"/>
      <c r="RN73" s="349"/>
      <c r="RP73" s="347"/>
      <c r="RQ73" s="1124"/>
      <c r="RR73" s="1124"/>
      <c r="RS73" s="348"/>
      <c r="RT73" s="348"/>
      <c r="RU73" s="348"/>
      <c r="RV73" s="349"/>
      <c r="RX73" s="347"/>
      <c r="RY73" s="1124"/>
      <c r="RZ73" s="1124"/>
      <c r="SA73" s="348"/>
      <c r="SB73" s="348"/>
      <c r="SC73" s="348"/>
      <c r="SD73" s="349"/>
      <c r="SF73" s="347"/>
      <c r="SG73" s="1124"/>
      <c r="SH73" s="1124"/>
      <c r="SI73" s="348"/>
      <c r="SJ73" s="348"/>
      <c r="SK73" s="348"/>
      <c r="SL73" s="349"/>
      <c r="SN73" s="347"/>
      <c r="SO73" s="1124"/>
      <c r="SP73" s="1124"/>
      <c r="SQ73" s="348"/>
      <c r="SR73" s="348"/>
      <c r="SS73" s="348"/>
      <c r="ST73" s="349"/>
      <c r="SV73" s="347"/>
      <c r="SW73" s="1124"/>
      <c r="SX73" s="1124"/>
      <c r="SY73" s="348"/>
      <c r="SZ73" s="348"/>
      <c r="TA73" s="348"/>
      <c r="TB73" s="349"/>
      <c r="TD73" s="347"/>
      <c r="TE73" s="1124"/>
      <c r="TF73" s="1124"/>
      <c r="TG73" s="348"/>
      <c r="TH73" s="348"/>
      <c r="TI73" s="348"/>
      <c r="TJ73" s="349"/>
      <c r="TL73" s="347"/>
      <c r="TM73" s="1124"/>
      <c r="TN73" s="1124"/>
      <c r="TO73" s="348"/>
      <c r="TP73" s="348"/>
      <c r="TQ73" s="348"/>
      <c r="TR73" s="349"/>
      <c r="TT73" s="347"/>
      <c r="TU73" s="1124"/>
      <c r="TV73" s="1124"/>
      <c r="TW73" s="348"/>
      <c r="TX73" s="348"/>
      <c r="TY73" s="348"/>
      <c r="TZ73" s="349"/>
      <c r="UB73" s="347"/>
      <c r="UC73" s="1124"/>
      <c r="UD73" s="1124"/>
      <c r="UE73" s="348"/>
      <c r="UF73" s="348"/>
      <c r="UG73" s="348"/>
      <c r="UH73" s="349"/>
      <c r="UJ73" s="347"/>
      <c r="UK73" s="1124"/>
      <c r="UL73" s="1124"/>
      <c r="UM73" s="348"/>
      <c r="UN73" s="348"/>
      <c r="UO73" s="348"/>
      <c r="UP73" s="349"/>
      <c r="UR73" s="347"/>
      <c r="US73" s="1124"/>
      <c r="UT73" s="1124"/>
      <c r="UU73" s="348"/>
      <c r="UV73" s="348"/>
      <c r="UW73" s="348"/>
      <c r="UX73" s="349"/>
      <c r="UZ73" s="347"/>
      <c r="VA73" s="1124"/>
      <c r="VB73" s="1124"/>
      <c r="VC73" s="348"/>
      <c r="VD73" s="348"/>
      <c r="VE73" s="348"/>
      <c r="VF73" s="349"/>
      <c r="VH73" s="347"/>
      <c r="VI73" s="1124"/>
      <c r="VJ73" s="1124"/>
      <c r="VK73" s="348"/>
      <c r="VL73" s="348"/>
      <c r="VM73" s="348"/>
      <c r="VN73" s="349"/>
      <c r="VP73" s="347"/>
      <c r="VQ73" s="1124"/>
      <c r="VR73" s="1124"/>
      <c r="VS73" s="348"/>
      <c r="VT73" s="348"/>
      <c r="VU73" s="348"/>
      <c r="VV73" s="349"/>
      <c r="VX73" s="347"/>
      <c r="VY73" s="1124"/>
      <c r="VZ73" s="1124"/>
      <c r="WA73" s="348"/>
      <c r="WB73" s="348"/>
      <c r="WC73" s="348"/>
      <c r="WD73" s="349"/>
      <c r="WF73" s="347"/>
      <c r="WG73" s="1124"/>
      <c r="WH73" s="1124"/>
      <c r="WI73" s="348"/>
      <c r="WJ73" s="348"/>
      <c r="WK73" s="348"/>
      <c r="WL73" s="349"/>
      <c r="WN73" s="347"/>
      <c r="WO73" s="1124"/>
      <c r="WP73" s="1124"/>
      <c r="WQ73" s="348"/>
      <c r="WR73" s="348"/>
      <c r="WS73" s="348"/>
      <c r="WT73" s="349"/>
      <c r="WV73" s="347"/>
      <c r="WW73" s="1124"/>
      <c r="WX73" s="1124"/>
      <c r="WY73" s="348"/>
      <c r="WZ73" s="348"/>
      <c r="XA73" s="348"/>
      <c r="XB73" s="349"/>
      <c r="XD73" s="347"/>
      <c r="XE73" s="1124"/>
      <c r="XF73" s="1124"/>
      <c r="XG73" s="348"/>
      <c r="XH73" s="348"/>
      <c r="XI73" s="348"/>
      <c r="XJ73" s="349"/>
      <c r="XL73" s="347"/>
      <c r="XM73" s="1124"/>
      <c r="XN73" s="1124"/>
      <c r="XO73" s="348"/>
      <c r="XP73" s="348"/>
      <c r="XQ73" s="348"/>
      <c r="XR73" s="349"/>
      <c r="XT73" s="347"/>
      <c r="XU73" s="1124"/>
      <c r="XV73" s="1124"/>
      <c r="XW73" s="348"/>
      <c r="XX73" s="348"/>
      <c r="XY73" s="348"/>
      <c r="XZ73" s="349"/>
      <c r="YB73" s="347"/>
      <c r="YC73" s="1124"/>
      <c r="YD73" s="1124"/>
      <c r="YE73" s="348"/>
      <c r="YF73" s="348"/>
      <c r="YG73" s="348"/>
      <c r="YH73" s="349"/>
      <c r="YJ73" s="347"/>
      <c r="YK73" s="1124"/>
      <c r="YL73" s="1124"/>
      <c r="YM73" s="348"/>
      <c r="YN73" s="348"/>
      <c r="YO73" s="348"/>
      <c r="YP73" s="349"/>
      <c r="YR73" s="347"/>
      <c r="YS73" s="1124"/>
      <c r="YT73" s="1124"/>
      <c r="YU73" s="348"/>
      <c r="YV73" s="348"/>
      <c r="YW73" s="348"/>
      <c r="YX73" s="349"/>
      <c r="YZ73" s="347"/>
      <c r="ZA73" s="1124"/>
      <c r="ZB73" s="1124"/>
      <c r="ZC73" s="348"/>
      <c r="ZD73" s="348"/>
      <c r="ZE73" s="348"/>
      <c r="ZF73" s="349"/>
      <c r="ZH73" s="347"/>
      <c r="ZI73" s="1124"/>
      <c r="ZJ73" s="1124"/>
      <c r="ZK73" s="348"/>
      <c r="ZL73" s="348"/>
      <c r="ZM73" s="348"/>
      <c r="ZN73" s="349"/>
      <c r="ZP73" s="347"/>
      <c r="ZQ73" s="1124"/>
      <c r="ZR73" s="1124"/>
      <c r="ZS73" s="348"/>
      <c r="ZT73" s="348"/>
      <c r="ZU73" s="348"/>
      <c r="ZV73" s="349"/>
      <c r="ZX73" s="347"/>
      <c r="ZY73" s="1124"/>
      <c r="ZZ73" s="1124"/>
      <c r="AAA73" s="348"/>
      <c r="AAB73" s="348"/>
      <c r="AAC73" s="348"/>
      <c r="AAD73" s="349"/>
      <c r="AAF73" s="347"/>
      <c r="AAG73" s="1124"/>
      <c r="AAH73" s="1124"/>
      <c r="AAI73" s="348"/>
      <c r="AAJ73" s="348"/>
      <c r="AAK73" s="348"/>
      <c r="AAL73" s="349"/>
      <c r="AAN73" s="347"/>
      <c r="AAO73" s="1124"/>
      <c r="AAP73" s="1124"/>
      <c r="AAQ73" s="348"/>
      <c r="AAR73" s="348"/>
      <c r="AAS73" s="348"/>
      <c r="AAT73" s="349"/>
      <c r="AAV73" s="347"/>
      <c r="AAW73" s="1124"/>
      <c r="AAX73" s="1124"/>
      <c r="AAY73" s="348"/>
      <c r="AAZ73" s="348"/>
      <c r="ABA73" s="348"/>
      <c r="ABB73" s="349"/>
      <c r="ABD73" s="347"/>
      <c r="ABE73" s="1124"/>
      <c r="ABF73" s="1124"/>
      <c r="ABG73" s="348"/>
      <c r="ABH73" s="348"/>
      <c r="ABI73" s="348"/>
      <c r="ABJ73" s="349"/>
      <c r="ABL73" s="347"/>
      <c r="ABM73" s="1124"/>
      <c r="ABN73" s="1124"/>
      <c r="ABO73" s="348"/>
      <c r="ABP73" s="348"/>
      <c r="ABQ73" s="348"/>
      <c r="ABR73" s="349"/>
      <c r="ABT73" s="347"/>
      <c r="ABU73" s="1124"/>
      <c r="ABV73" s="1124"/>
      <c r="ABW73" s="348"/>
      <c r="ABX73" s="348"/>
      <c r="ABY73" s="348"/>
      <c r="ABZ73" s="349"/>
      <c r="ACB73" s="347"/>
      <c r="ACC73" s="1124"/>
      <c r="ACD73" s="1124"/>
      <c r="ACE73" s="348"/>
      <c r="ACF73" s="348"/>
      <c r="ACG73" s="348"/>
      <c r="ACH73" s="349"/>
      <c r="ACJ73" s="347"/>
      <c r="ACK73" s="1124"/>
      <c r="ACL73" s="1124"/>
      <c r="ACM73" s="348"/>
      <c r="ACN73" s="348"/>
      <c r="ACO73" s="348"/>
      <c r="ACP73" s="349"/>
      <c r="ACR73" s="347"/>
      <c r="ACS73" s="1124"/>
      <c r="ACT73" s="1124"/>
      <c r="ACU73" s="348"/>
      <c r="ACV73" s="348"/>
      <c r="ACW73" s="348"/>
      <c r="ACX73" s="349"/>
      <c r="ACZ73" s="347"/>
      <c r="ADA73" s="1124"/>
      <c r="ADB73" s="1124"/>
      <c r="ADC73" s="348"/>
      <c r="ADD73" s="348"/>
      <c r="ADE73" s="348"/>
      <c r="ADF73" s="349"/>
      <c r="ADH73" s="347"/>
      <c r="ADI73" s="1124"/>
      <c r="ADJ73" s="1124"/>
      <c r="ADK73" s="348"/>
      <c r="ADL73" s="348"/>
      <c r="ADM73" s="348"/>
      <c r="ADN73" s="349"/>
      <c r="ADP73" s="347"/>
      <c r="ADQ73" s="1124"/>
      <c r="ADR73" s="1124"/>
      <c r="ADS73" s="348"/>
      <c r="ADT73" s="348"/>
      <c r="ADU73" s="348"/>
      <c r="ADV73" s="349"/>
      <c r="ADX73" s="347"/>
      <c r="ADY73" s="1124"/>
      <c r="ADZ73" s="1124"/>
      <c r="AEA73" s="348"/>
      <c r="AEB73" s="348"/>
      <c r="AEC73" s="348"/>
      <c r="AED73" s="349"/>
      <c r="AEF73" s="347"/>
      <c r="AEG73" s="1124"/>
      <c r="AEH73" s="1124"/>
      <c r="AEI73" s="348"/>
      <c r="AEJ73" s="348"/>
      <c r="AEK73" s="348"/>
      <c r="AEL73" s="349"/>
      <c r="AEN73" s="347"/>
      <c r="AEO73" s="1124"/>
      <c r="AEP73" s="1124"/>
      <c r="AEQ73" s="348"/>
      <c r="AER73" s="348"/>
      <c r="AES73" s="348"/>
      <c r="AET73" s="349"/>
      <c r="AEV73" s="347"/>
      <c r="AEW73" s="1124"/>
      <c r="AEX73" s="1124"/>
      <c r="AEY73" s="348"/>
      <c r="AEZ73" s="348"/>
      <c r="AFA73" s="348"/>
      <c r="AFB73" s="349"/>
      <c r="AFD73" s="347"/>
      <c r="AFE73" s="1124"/>
      <c r="AFF73" s="1124"/>
      <c r="AFG73" s="348"/>
      <c r="AFH73" s="348"/>
      <c r="AFI73" s="348"/>
      <c r="AFJ73" s="349"/>
      <c r="AFL73" s="347"/>
      <c r="AFM73" s="1124"/>
      <c r="AFN73" s="1124"/>
      <c r="AFO73" s="348"/>
      <c r="AFP73" s="348"/>
      <c r="AFQ73" s="348"/>
      <c r="AFR73" s="349"/>
      <c r="AFT73" s="347"/>
      <c r="AFU73" s="1124"/>
      <c r="AFV73" s="1124"/>
      <c r="AFW73" s="348"/>
      <c r="AFX73" s="348"/>
      <c r="AFY73" s="348"/>
      <c r="AFZ73" s="349"/>
      <c r="AGB73" s="347"/>
      <c r="AGC73" s="1124"/>
      <c r="AGD73" s="1124"/>
      <c r="AGE73" s="348"/>
      <c r="AGF73" s="348"/>
      <c r="AGG73" s="348"/>
      <c r="AGH73" s="349"/>
      <c r="AGJ73" s="347"/>
      <c r="AGK73" s="1124"/>
      <c r="AGL73" s="1124"/>
      <c r="AGM73" s="348"/>
      <c r="AGN73" s="348"/>
      <c r="AGO73" s="348"/>
      <c r="AGP73" s="349"/>
      <c r="AGR73" s="347"/>
      <c r="AGS73" s="1124"/>
      <c r="AGT73" s="1124"/>
      <c r="AGU73" s="348"/>
      <c r="AGV73" s="348"/>
      <c r="AGW73" s="348"/>
      <c r="AGX73" s="349"/>
      <c r="AGZ73" s="347"/>
      <c r="AHA73" s="1124"/>
      <c r="AHB73" s="1124"/>
      <c r="AHC73" s="348"/>
      <c r="AHD73" s="348"/>
      <c r="AHE73" s="348"/>
      <c r="AHF73" s="349"/>
      <c r="AHH73" s="347"/>
      <c r="AHI73" s="1124"/>
      <c r="AHJ73" s="1124"/>
      <c r="AHK73" s="348"/>
      <c r="AHL73" s="348"/>
      <c r="AHM73" s="348"/>
      <c r="AHN73" s="349"/>
      <c r="AHP73" s="347"/>
      <c r="AHQ73" s="1124"/>
      <c r="AHR73" s="1124"/>
      <c r="AHS73" s="348"/>
      <c r="AHT73" s="348"/>
      <c r="AHU73" s="348"/>
      <c r="AHV73" s="349"/>
      <c r="AHX73" s="347"/>
      <c r="AHY73" s="1124"/>
      <c r="AHZ73" s="1124"/>
      <c r="AIA73" s="348"/>
      <c r="AIB73" s="348"/>
      <c r="AIC73" s="348"/>
      <c r="AID73" s="349"/>
      <c r="AIF73" s="347"/>
      <c r="AIG73" s="1124"/>
      <c r="AIH73" s="1124"/>
      <c r="AII73" s="348"/>
      <c r="AIJ73" s="348"/>
      <c r="AIK73" s="348"/>
      <c r="AIL73" s="349"/>
      <c r="AIN73" s="347"/>
      <c r="AIO73" s="1124"/>
      <c r="AIP73" s="1124"/>
      <c r="AIQ73" s="348"/>
      <c r="AIR73" s="348"/>
      <c r="AIS73" s="348"/>
      <c r="AIT73" s="349"/>
      <c r="AIV73" s="347"/>
      <c r="AIW73" s="1124"/>
      <c r="AIX73" s="1124"/>
      <c r="AIY73" s="348"/>
      <c r="AIZ73" s="348"/>
      <c r="AJA73" s="348"/>
      <c r="AJB73" s="349"/>
      <c r="AJD73" s="347"/>
      <c r="AJE73" s="1124"/>
      <c r="AJF73" s="1124"/>
      <c r="AJG73" s="348"/>
      <c r="AJH73" s="348"/>
      <c r="AJI73" s="348"/>
      <c r="AJJ73" s="349"/>
      <c r="AJL73" s="347"/>
      <c r="AJM73" s="1124"/>
      <c r="AJN73" s="1124"/>
      <c r="AJO73" s="348"/>
      <c r="AJP73" s="348"/>
      <c r="AJQ73" s="348"/>
      <c r="AJR73" s="349"/>
      <c r="AJT73" s="347"/>
      <c r="AJU73" s="1124"/>
      <c r="AJV73" s="1124"/>
      <c r="AJW73" s="348"/>
      <c r="AJX73" s="348"/>
      <c r="AJY73" s="348"/>
      <c r="AJZ73" s="349"/>
      <c r="AKB73" s="347"/>
      <c r="AKC73" s="1124"/>
      <c r="AKD73" s="1124"/>
      <c r="AKE73" s="348"/>
      <c r="AKF73" s="348"/>
      <c r="AKG73" s="348"/>
      <c r="AKH73" s="349"/>
      <c r="AKJ73" s="347"/>
      <c r="AKK73" s="1124"/>
      <c r="AKL73" s="1124"/>
      <c r="AKM73" s="348"/>
      <c r="AKN73" s="348"/>
      <c r="AKO73" s="348"/>
      <c r="AKP73" s="349"/>
      <c r="AKR73" s="347"/>
      <c r="AKS73" s="1124"/>
      <c r="AKT73" s="1124"/>
      <c r="AKU73" s="348"/>
      <c r="AKV73" s="348"/>
      <c r="AKW73" s="348"/>
      <c r="AKX73" s="349"/>
      <c r="AKZ73" s="347"/>
      <c r="ALA73" s="1124"/>
      <c r="ALB73" s="1124"/>
      <c r="ALC73" s="348"/>
      <c r="ALD73" s="348"/>
      <c r="ALE73" s="348"/>
      <c r="ALF73" s="349"/>
      <c r="ALH73" s="347"/>
      <c r="ALI73" s="1124"/>
      <c r="ALJ73" s="1124"/>
      <c r="ALK73" s="348"/>
      <c r="ALL73" s="348"/>
      <c r="ALM73" s="348"/>
      <c r="ALN73" s="349"/>
      <c r="ALP73" s="347"/>
      <c r="ALQ73" s="1124"/>
      <c r="ALR73" s="1124"/>
      <c r="ALS73" s="348"/>
      <c r="ALT73" s="348"/>
      <c r="ALU73" s="348"/>
      <c r="ALV73" s="349"/>
      <c r="ALX73" s="347"/>
      <c r="ALY73" s="1124"/>
      <c r="ALZ73" s="1124"/>
      <c r="AMA73" s="348"/>
      <c r="AMB73" s="348"/>
      <c r="AMC73" s="348"/>
      <c r="AMD73" s="349"/>
      <c r="AMF73" s="347"/>
      <c r="AMG73" s="1124"/>
      <c r="AMH73" s="1124"/>
      <c r="AMI73" s="348"/>
      <c r="AMJ73" s="348"/>
      <c r="AMK73" s="348"/>
      <c r="AML73" s="349"/>
      <c r="AMN73" s="347"/>
      <c r="AMO73" s="1124"/>
      <c r="AMP73" s="1124"/>
      <c r="AMQ73" s="348"/>
      <c r="AMR73" s="348"/>
      <c r="AMS73" s="348"/>
      <c r="AMT73" s="349"/>
      <c r="AMV73" s="347"/>
      <c r="AMW73" s="1124"/>
      <c r="AMX73" s="1124"/>
      <c r="AMY73" s="348"/>
      <c r="AMZ73" s="348"/>
      <c r="ANA73" s="348"/>
      <c r="ANB73" s="349"/>
      <c r="AND73" s="347"/>
      <c r="ANE73" s="1124"/>
      <c r="ANF73" s="1124"/>
      <c r="ANG73" s="348"/>
      <c r="ANH73" s="348"/>
      <c r="ANI73" s="348"/>
      <c r="ANJ73" s="349"/>
      <c r="ANL73" s="347"/>
      <c r="ANM73" s="1124"/>
      <c r="ANN73" s="1124"/>
      <c r="ANO73" s="348"/>
      <c r="ANP73" s="348"/>
      <c r="ANQ73" s="348"/>
      <c r="ANR73" s="349"/>
      <c r="ANT73" s="347"/>
      <c r="ANU73" s="1124"/>
      <c r="ANV73" s="1124"/>
      <c r="ANW73" s="348"/>
      <c r="ANX73" s="348"/>
      <c r="ANY73" s="348"/>
      <c r="ANZ73" s="349"/>
      <c r="AOB73" s="347"/>
      <c r="AOC73" s="1124"/>
      <c r="AOD73" s="1124"/>
      <c r="AOE73" s="348"/>
      <c r="AOF73" s="348"/>
      <c r="AOG73" s="348"/>
      <c r="AOH73" s="349"/>
      <c r="AOJ73" s="347"/>
      <c r="AOK73" s="1124"/>
      <c r="AOL73" s="1124"/>
      <c r="AOM73" s="348"/>
      <c r="AON73" s="348"/>
      <c r="AOO73" s="348"/>
      <c r="AOP73" s="349"/>
      <c r="AOR73" s="347"/>
      <c r="AOS73" s="1124"/>
      <c r="AOT73" s="1124"/>
      <c r="AOU73" s="348"/>
      <c r="AOV73" s="348"/>
      <c r="AOW73" s="348"/>
      <c r="AOX73" s="349"/>
      <c r="AOZ73" s="347"/>
      <c r="APA73" s="1124"/>
      <c r="APB73" s="1124"/>
      <c r="APC73" s="348"/>
      <c r="APD73" s="348"/>
      <c r="APE73" s="348"/>
      <c r="APF73" s="349"/>
      <c r="APH73" s="347"/>
      <c r="API73" s="1124"/>
      <c r="APJ73" s="1124"/>
      <c r="APK73" s="348"/>
      <c r="APL73" s="348"/>
      <c r="APM73" s="348"/>
      <c r="APN73" s="349"/>
      <c r="APP73" s="347"/>
      <c r="APQ73" s="1124"/>
      <c r="APR73" s="1124"/>
      <c r="APS73" s="348"/>
      <c r="APT73" s="348"/>
      <c r="APU73" s="348"/>
      <c r="APV73" s="349"/>
      <c r="APX73" s="347"/>
      <c r="APY73" s="1124"/>
      <c r="APZ73" s="1124"/>
      <c r="AQA73" s="348"/>
      <c r="AQB73" s="348"/>
      <c r="AQC73" s="348"/>
      <c r="AQD73" s="349"/>
      <c r="AQF73" s="347"/>
      <c r="AQG73" s="1124"/>
      <c r="AQH73" s="1124"/>
      <c r="AQI73" s="348"/>
      <c r="AQJ73" s="348"/>
      <c r="AQK73" s="348"/>
      <c r="AQL73" s="349"/>
      <c r="AQN73" s="347"/>
      <c r="AQO73" s="1124"/>
      <c r="AQP73" s="1124"/>
      <c r="AQQ73" s="348"/>
      <c r="AQR73" s="348"/>
      <c r="AQS73" s="348"/>
      <c r="AQT73" s="349"/>
      <c r="AQV73" s="347"/>
      <c r="AQW73" s="1124"/>
      <c r="AQX73" s="1124"/>
      <c r="AQY73" s="348"/>
      <c r="AQZ73" s="348"/>
      <c r="ARA73" s="348"/>
      <c r="ARB73" s="349"/>
      <c r="ARD73" s="347"/>
      <c r="ARE73" s="1124"/>
      <c r="ARF73" s="1124"/>
      <c r="ARG73" s="348"/>
      <c r="ARH73" s="348"/>
      <c r="ARI73" s="348"/>
      <c r="ARJ73" s="349"/>
      <c r="ARL73" s="347"/>
      <c r="ARM73" s="1124"/>
      <c r="ARN73" s="1124"/>
      <c r="ARO73" s="348"/>
      <c r="ARP73" s="348"/>
      <c r="ARQ73" s="348"/>
      <c r="ARR73" s="349"/>
      <c r="ART73" s="347"/>
      <c r="ARU73" s="1124"/>
      <c r="ARV73" s="1124"/>
      <c r="ARW73" s="348"/>
      <c r="ARX73" s="348"/>
      <c r="ARY73" s="348"/>
      <c r="ARZ73" s="349"/>
      <c r="ASB73" s="347"/>
      <c r="ASC73" s="1124"/>
      <c r="ASD73" s="1124"/>
      <c r="ASE73" s="348"/>
      <c r="ASF73" s="348"/>
      <c r="ASG73" s="348"/>
      <c r="ASH73" s="349"/>
      <c r="ASJ73" s="347"/>
      <c r="ASK73" s="1124"/>
      <c r="ASL73" s="1124"/>
      <c r="ASM73" s="348"/>
      <c r="ASN73" s="348"/>
      <c r="ASO73" s="348"/>
      <c r="ASP73" s="349"/>
      <c r="ASR73" s="347"/>
      <c r="ASS73" s="1124"/>
      <c r="AST73" s="1124"/>
      <c r="ASU73" s="348"/>
      <c r="ASV73" s="348"/>
      <c r="ASW73" s="348"/>
      <c r="ASX73" s="349"/>
      <c r="ASZ73" s="347"/>
      <c r="ATA73" s="1124"/>
      <c r="ATB73" s="1124"/>
      <c r="ATC73" s="348"/>
      <c r="ATD73" s="348"/>
      <c r="ATE73" s="348"/>
      <c r="ATF73" s="349"/>
      <c r="ATH73" s="347"/>
      <c r="ATI73" s="1124"/>
      <c r="ATJ73" s="1124"/>
      <c r="ATK73" s="348"/>
      <c r="ATL73" s="348"/>
      <c r="ATM73" s="348"/>
      <c r="ATN73" s="349"/>
      <c r="ATP73" s="347"/>
      <c r="ATQ73" s="1124"/>
      <c r="ATR73" s="1124"/>
      <c r="ATS73" s="348"/>
      <c r="ATT73" s="348"/>
      <c r="ATU73" s="348"/>
      <c r="ATV73" s="349"/>
      <c r="ATX73" s="347"/>
      <c r="ATY73" s="1124"/>
      <c r="ATZ73" s="1124"/>
      <c r="AUA73" s="348"/>
      <c r="AUB73" s="348"/>
      <c r="AUC73" s="348"/>
      <c r="AUD73" s="349"/>
      <c r="AUF73" s="347"/>
      <c r="AUG73" s="1124"/>
      <c r="AUH73" s="1124"/>
      <c r="AUI73" s="348"/>
      <c r="AUJ73" s="348"/>
      <c r="AUK73" s="348"/>
      <c r="AUL73" s="349"/>
      <c r="AUN73" s="347"/>
      <c r="AUO73" s="1124"/>
      <c r="AUP73" s="1124"/>
      <c r="AUQ73" s="348"/>
      <c r="AUR73" s="348"/>
      <c r="AUS73" s="348"/>
      <c r="AUT73" s="349"/>
      <c r="AUV73" s="347"/>
      <c r="AUW73" s="1124"/>
      <c r="AUX73" s="1124"/>
      <c r="AUY73" s="348"/>
      <c r="AUZ73" s="348"/>
      <c r="AVA73" s="348"/>
      <c r="AVB73" s="349"/>
      <c r="AVD73" s="347"/>
      <c r="AVE73" s="1124"/>
      <c r="AVF73" s="1124"/>
      <c r="AVG73" s="348"/>
      <c r="AVH73" s="348"/>
      <c r="AVI73" s="348"/>
      <c r="AVJ73" s="349"/>
      <c r="AVL73" s="347"/>
      <c r="AVM73" s="1124"/>
      <c r="AVN73" s="1124"/>
      <c r="AVO73" s="348"/>
      <c r="AVP73" s="348"/>
      <c r="AVQ73" s="348"/>
      <c r="AVR73" s="349"/>
      <c r="AVT73" s="347"/>
      <c r="AVU73" s="1124"/>
      <c r="AVV73" s="1124"/>
      <c r="AVW73" s="348"/>
      <c r="AVX73" s="348"/>
      <c r="AVY73" s="348"/>
      <c r="AVZ73" s="349"/>
      <c r="AWB73" s="347"/>
      <c r="AWC73" s="1124"/>
      <c r="AWD73" s="1124"/>
      <c r="AWE73" s="348"/>
      <c r="AWF73" s="348"/>
      <c r="AWG73" s="348"/>
      <c r="AWH73" s="349"/>
      <c r="AWJ73" s="347"/>
      <c r="AWK73" s="1124"/>
      <c r="AWL73" s="1124"/>
      <c r="AWM73" s="348"/>
      <c r="AWN73" s="348"/>
      <c r="AWO73" s="348"/>
      <c r="AWP73" s="349"/>
      <c r="AWR73" s="347"/>
      <c r="AWS73" s="1124"/>
      <c r="AWT73" s="1124"/>
      <c r="AWU73" s="348"/>
      <c r="AWV73" s="348"/>
      <c r="AWW73" s="348"/>
      <c r="AWX73" s="349"/>
      <c r="AWZ73" s="347"/>
      <c r="AXA73" s="1124"/>
      <c r="AXB73" s="1124"/>
      <c r="AXC73" s="348"/>
      <c r="AXD73" s="348"/>
      <c r="AXE73" s="348"/>
      <c r="AXF73" s="349"/>
      <c r="AXH73" s="347"/>
      <c r="AXI73" s="1124"/>
      <c r="AXJ73" s="1124"/>
      <c r="AXK73" s="348"/>
      <c r="AXL73" s="348"/>
      <c r="AXM73" s="348"/>
      <c r="AXN73" s="349"/>
      <c r="AXP73" s="347"/>
      <c r="AXQ73" s="1124"/>
      <c r="AXR73" s="1124"/>
      <c r="AXS73" s="348"/>
      <c r="AXT73" s="348"/>
      <c r="AXU73" s="348"/>
      <c r="AXV73" s="349"/>
      <c r="AXX73" s="347"/>
      <c r="AXY73" s="1124"/>
      <c r="AXZ73" s="1124"/>
      <c r="AYA73" s="348"/>
      <c r="AYB73" s="348"/>
      <c r="AYC73" s="348"/>
      <c r="AYD73" s="349"/>
      <c r="AYF73" s="347"/>
      <c r="AYG73" s="1124"/>
      <c r="AYH73" s="1124"/>
      <c r="AYI73" s="348"/>
      <c r="AYJ73" s="348"/>
      <c r="AYK73" s="348"/>
      <c r="AYL73" s="349"/>
      <c r="AYN73" s="347"/>
      <c r="AYO73" s="1124"/>
      <c r="AYP73" s="1124"/>
      <c r="AYQ73" s="348"/>
      <c r="AYR73" s="348"/>
      <c r="AYS73" s="348"/>
      <c r="AYT73" s="349"/>
      <c r="AYV73" s="347"/>
      <c r="AYW73" s="1124"/>
      <c r="AYX73" s="1124"/>
      <c r="AYY73" s="348"/>
      <c r="AYZ73" s="348"/>
      <c r="AZA73" s="348"/>
      <c r="AZB73" s="349"/>
      <c r="AZD73" s="347"/>
      <c r="AZE73" s="1124"/>
      <c r="AZF73" s="1124"/>
      <c r="AZG73" s="348"/>
      <c r="AZH73" s="348"/>
      <c r="AZI73" s="348"/>
      <c r="AZJ73" s="349"/>
      <c r="AZL73" s="347"/>
      <c r="AZM73" s="1124"/>
      <c r="AZN73" s="1124"/>
      <c r="AZO73" s="348"/>
      <c r="AZP73" s="348"/>
      <c r="AZQ73" s="348"/>
      <c r="AZR73" s="349"/>
      <c r="AZT73" s="347"/>
      <c r="AZU73" s="1124"/>
      <c r="AZV73" s="1124"/>
      <c r="AZW73" s="348"/>
      <c r="AZX73" s="348"/>
      <c r="AZY73" s="348"/>
      <c r="AZZ73" s="349"/>
      <c r="BAB73" s="347"/>
      <c r="BAC73" s="1124"/>
      <c r="BAD73" s="1124"/>
      <c r="BAE73" s="348"/>
      <c r="BAF73" s="348"/>
      <c r="BAG73" s="348"/>
      <c r="BAH73" s="349"/>
      <c r="BAJ73" s="347"/>
      <c r="BAK73" s="1124"/>
      <c r="BAL73" s="1124"/>
      <c r="BAM73" s="348"/>
      <c r="BAN73" s="348"/>
      <c r="BAO73" s="348"/>
      <c r="BAP73" s="349"/>
      <c r="BAR73" s="347"/>
      <c r="BAS73" s="1124"/>
      <c r="BAT73" s="1124"/>
      <c r="BAU73" s="348"/>
      <c r="BAV73" s="348"/>
      <c r="BAW73" s="348"/>
      <c r="BAX73" s="349"/>
      <c r="BAZ73" s="347"/>
      <c r="BBA73" s="1124"/>
      <c r="BBB73" s="1124"/>
      <c r="BBC73" s="348"/>
      <c r="BBD73" s="348"/>
      <c r="BBE73" s="348"/>
      <c r="BBF73" s="349"/>
      <c r="BBH73" s="347"/>
      <c r="BBI73" s="1124"/>
      <c r="BBJ73" s="1124"/>
      <c r="BBK73" s="348"/>
      <c r="BBL73" s="348"/>
      <c r="BBM73" s="348"/>
      <c r="BBN73" s="349"/>
      <c r="BBP73" s="347"/>
      <c r="BBQ73" s="1124"/>
      <c r="BBR73" s="1124"/>
      <c r="BBS73" s="348"/>
      <c r="BBT73" s="348"/>
      <c r="BBU73" s="348"/>
      <c r="BBV73" s="349"/>
      <c r="BBX73" s="347"/>
      <c r="BBY73" s="1124"/>
      <c r="BBZ73" s="1124"/>
      <c r="BCA73" s="348"/>
      <c r="BCB73" s="348"/>
      <c r="BCC73" s="348"/>
      <c r="BCD73" s="349"/>
      <c r="BCF73" s="347"/>
      <c r="BCG73" s="1124"/>
      <c r="BCH73" s="1124"/>
      <c r="BCI73" s="348"/>
      <c r="BCJ73" s="348"/>
      <c r="BCK73" s="348"/>
      <c r="BCL73" s="349"/>
      <c r="BCN73" s="347"/>
      <c r="BCO73" s="1124"/>
      <c r="BCP73" s="1124"/>
      <c r="BCQ73" s="348"/>
      <c r="BCR73" s="348"/>
      <c r="BCS73" s="348"/>
      <c r="BCT73" s="349"/>
      <c r="BCV73" s="347"/>
      <c r="BCW73" s="1124"/>
      <c r="BCX73" s="1124"/>
      <c r="BCY73" s="348"/>
      <c r="BCZ73" s="348"/>
      <c r="BDA73" s="348"/>
      <c r="BDB73" s="349"/>
      <c r="BDD73" s="347"/>
      <c r="BDE73" s="1124"/>
      <c r="BDF73" s="1124"/>
      <c r="BDG73" s="348"/>
      <c r="BDH73" s="348"/>
      <c r="BDI73" s="348"/>
      <c r="BDJ73" s="349"/>
      <c r="BDL73" s="347"/>
      <c r="BDM73" s="1124"/>
      <c r="BDN73" s="1124"/>
      <c r="BDO73" s="348"/>
      <c r="BDP73" s="348"/>
      <c r="BDQ73" s="348"/>
      <c r="BDR73" s="349"/>
      <c r="BDT73" s="347"/>
      <c r="BDU73" s="1124"/>
      <c r="BDV73" s="1124"/>
      <c r="BDW73" s="348"/>
      <c r="BDX73" s="348"/>
      <c r="BDY73" s="348"/>
      <c r="BDZ73" s="349"/>
      <c r="BEB73" s="347"/>
      <c r="BEC73" s="1124"/>
      <c r="BED73" s="1124"/>
      <c r="BEE73" s="348"/>
      <c r="BEF73" s="348"/>
      <c r="BEG73" s="348"/>
      <c r="BEH73" s="349"/>
      <c r="BEJ73" s="347"/>
      <c r="BEK73" s="1124"/>
      <c r="BEL73" s="1124"/>
      <c r="BEM73" s="348"/>
      <c r="BEN73" s="348"/>
      <c r="BEO73" s="348"/>
      <c r="BEP73" s="349"/>
      <c r="BER73" s="347"/>
      <c r="BES73" s="1124"/>
      <c r="BET73" s="1124"/>
      <c r="BEU73" s="348"/>
      <c r="BEV73" s="348"/>
      <c r="BEW73" s="348"/>
      <c r="BEX73" s="349"/>
      <c r="BEZ73" s="347"/>
      <c r="BFA73" s="1124"/>
      <c r="BFB73" s="1124"/>
      <c r="BFC73" s="348"/>
      <c r="BFD73" s="348"/>
      <c r="BFE73" s="348"/>
      <c r="BFF73" s="349"/>
      <c r="BFH73" s="347"/>
      <c r="BFI73" s="1124"/>
      <c r="BFJ73" s="1124"/>
      <c r="BFK73" s="348"/>
      <c r="BFL73" s="348"/>
      <c r="BFM73" s="348"/>
      <c r="BFN73" s="349"/>
      <c r="BFP73" s="347"/>
      <c r="BFQ73" s="1124"/>
      <c r="BFR73" s="1124"/>
      <c r="BFS73" s="348"/>
      <c r="BFT73" s="348"/>
      <c r="BFU73" s="348"/>
      <c r="BFV73" s="349"/>
      <c r="BFX73" s="347"/>
      <c r="BFY73" s="1124"/>
      <c r="BFZ73" s="1124"/>
      <c r="BGA73" s="348"/>
      <c r="BGB73" s="348"/>
      <c r="BGC73" s="348"/>
      <c r="BGD73" s="349"/>
      <c r="BGF73" s="347"/>
      <c r="BGG73" s="1124"/>
      <c r="BGH73" s="1124"/>
      <c r="BGI73" s="348"/>
      <c r="BGJ73" s="348"/>
      <c r="BGK73" s="348"/>
      <c r="BGL73" s="349"/>
      <c r="BGN73" s="347"/>
      <c r="BGO73" s="1124"/>
      <c r="BGP73" s="1124"/>
      <c r="BGQ73" s="348"/>
      <c r="BGR73" s="348"/>
      <c r="BGS73" s="348"/>
      <c r="BGT73" s="349"/>
      <c r="BGV73" s="347"/>
      <c r="BGW73" s="1124"/>
      <c r="BGX73" s="1124"/>
      <c r="BGY73" s="348"/>
      <c r="BGZ73" s="348"/>
      <c r="BHA73" s="348"/>
      <c r="BHB73" s="349"/>
      <c r="BHD73" s="347"/>
      <c r="BHE73" s="1124"/>
      <c r="BHF73" s="1124"/>
      <c r="BHG73" s="348"/>
      <c r="BHH73" s="348"/>
      <c r="BHI73" s="348"/>
      <c r="BHJ73" s="349"/>
      <c r="BHL73" s="347"/>
      <c r="BHM73" s="1124"/>
      <c r="BHN73" s="1124"/>
      <c r="BHO73" s="348"/>
      <c r="BHP73" s="348"/>
      <c r="BHQ73" s="348"/>
      <c r="BHR73" s="349"/>
      <c r="BHT73" s="347"/>
      <c r="BHU73" s="1124"/>
      <c r="BHV73" s="1124"/>
      <c r="BHW73" s="348"/>
      <c r="BHX73" s="348"/>
      <c r="BHY73" s="348"/>
      <c r="BHZ73" s="349"/>
      <c r="BIB73" s="347"/>
      <c r="BIC73" s="1124"/>
      <c r="BID73" s="1124"/>
      <c r="BIE73" s="348"/>
      <c r="BIF73" s="348"/>
      <c r="BIG73" s="348"/>
      <c r="BIH73" s="349"/>
      <c r="BIJ73" s="347"/>
      <c r="BIK73" s="1124"/>
      <c r="BIL73" s="1124"/>
      <c r="BIM73" s="348"/>
      <c r="BIN73" s="348"/>
      <c r="BIO73" s="348"/>
      <c r="BIP73" s="349"/>
      <c r="BIR73" s="347"/>
      <c r="BIS73" s="1124"/>
      <c r="BIT73" s="1124"/>
      <c r="BIU73" s="348"/>
      <c r="BIV73" s="348"/>
      <c r="BIW73" s="348"/>
      <c r="BIX73" s="349"/>
      <c r="BIZ73" s="347"/>
      <c r="BJA73" s="1124"/>
      <c r="BJB73" s="1124"/>
      <c r="BJC73" s="348"/>
      <c r="BJD73" s="348"/>
      <c r="BJE73" s="348"/>
      <c r="BJF73" s="349"/>
      <c r="BJH73" s="347"/>
      <c r="BJI73" s="1124"/>
      <c r="BJJ73" s="1124"/>
      <c r="BJK73" s="348"/>
      <c r="BJL73" s="348"/>
      <c r="BJM73" s="348"/>
      <c r="BJN73" s="349"/>
      <c r="BJP73" s="347"/>
      <c r="BJQ73" s="1124"/>
      <c r="BJR73" s="1124"/>
      <c r="BJS73" s="348"/>
      <c r="BJT73" s="348"/>
      <c r="BJU73" s="348"/>
      <c r="BJV73" s="349"/>
      <c r="BJX73" s="347"/>
      <c r="BJY73" s="1124"/>
      <c r="BJZ73" s="1124"/>
      <c r="BKA73" s="348"/>
      <c r="BKB73" s="348"/>
      <c r="BKC73" s="348"/>
      <c r="BKD73" s="349"/>
      <c r="BKF73" s="347"/>
      <c r="BKG73" s="1124"/>
      <c r="BKH73" s="1124"/>
      <c r="BKI73" s="348"/>
      <c r="BKJ73" s="348"/>
      <c r="BKK73" s="348"/>
      <c r="BKL73" s="349"/>
      <c r="BKN73" s="347"/>
      <c r="BKO73" s="1124"/>
      <c r="BKP73" s="1124"/>
      <c r="BKQ73" s="348"/>
      <c r="BKR73" s="348"/>
      <c r="BKS73" s="348"/>
      <c r="BKT73" s="349"/>
      <c r="BKV73" s="347"/>
      <c r="BKW73" s="1124"/>
      <c r="BKX73" s="1124"/>
      <c r="BKY73" s="348"/>
      <c r="BKZ73" s="348"/>
      <c r="BLA73" s="348"/>
      <c r="BLB73" s="349"/>
      <c r="BLD73" s="347"/>
      <c r="BLE73" s="1124"/>
      <c r="BLF73" s="1124"/>
      <c r="BLG73" s="348"/>
      <c r="BLH73" s="348"/>
      <c r="BLI73" s="348"/>
      <c r="BLJ73" s="349"/>
      <c r="BLL73" s="347"/>
      <c r="BLM73" s="1124"/>
      <c r="BLN73" s="1124"/>
      <c r="BLO73" s="348"/>
      <c r="BLP73" s="348"/>
      <c r="BLQ73" s="348"/>
      <c r="BLR73" s="349"/>
      <c r="BLT73" s="347"/>
      <c r="BLU73" s="1124"/>
      <c r="BLV73" s="1124"/>
      <c r="BLW73" s="348"/>
      <c r="BLX73" s="348"/>
      <c r="BLY73" s="348"/>
      <c r="BLZ73" s="349"/>
      <c r="BMB73" s="347"/>
      <c r="BMC73" s="1124"/>
      <c r="BMD73" s="1124"/>
      <c r="BME73" s="348"/>
      <c r="BMF73" s="348"/>
      <c r="BMG73" s="348"/>
      <c r="BMH73" s="349"/>
      <c r="BMJ73" s="347"/>
      <c r="BMK73" s="1124"/>
      <c r="BML73" s="1124"/>
      <c r="BMM73" s="348"/>
      <c r="BMN73" s="348"/>
      <c r="BMO73" s="348"/>
      <c r="BMP73" s="349"/>
      <c r="BMR73" s="347"/>
      <c r="BMS73" s="1124"/>
      <c r="BMT73" s="1124"/>
      <c r="BMU73" s="348"/>
      <c r="BMV73" s="348"/>
      <c r="BMW73" s="348"/>
      <c r="BMX73" s="349"/>
      <c r="BMZ73" s="347"/>
      <c r="BNA73" s="1124"/>
      <c r="BNB73" s="1124"/>
      <c r="BNC73" s="348"/>
      <c r="BND73" s="348"/>
      <c r="BNE73" s="348"/>
      <c r="BNF73" s="349"/>
      <c r="BNH73" s="347"/>
      <c r="BNI73" s="1124"/>
      <c r="BNJ73" s="1124"/>
      <c r="BNK73" s="348"/>
      <c r="BNL73" s="348"/>
      <c r="BNM73" s="348"/>
      <c r="BNN73" s="349"/>
      <c r="BNP73" s="347"/>
      <c r="BNQ73" s="1124"/>
      <c r="BNR73" s="1124"/>
      <c r="BNS73" s="348"/>
      <c r="BNT73" s="348"/>
      <c r="BNU73" s="348"/>
      <c r="BNV73" s="349"/>
      <c r="BNX73" s="347"/>
      <c r="BNY73" s="1124"/>
      <c r="BNZ73" s="1124"/>
      <c r="BOA73" s="348"/>
      <c r="BOB73" s="348"/>
      <c r="BOC73" s="348"/>
      <c r="BOD73" s="349"/>
      <c r="BOF73" s="347"/>
      <c r="BOG73" s="1124"/>
      <c r="BOH73" s="1124"/>
      <c r="BOI73" s="348"/>
      <c r="BOJ73" s="348"/>
      <c r="BOK73" s="348"/>
      <c r="BOL73" s="349"/>
      <c r="BON73" s="347"/>
      <c r="BOO73" s="1124"/>
      <c r="BOP73" s="1124"/>
      <c r="BOQ73" s="348"/>
      <c r="BOR73" s="348"/>
      <c r="BOS73" s="348"/>
      <c r="BOT73" s="349"/>
      <c r="BOV73" s="347"/>
      <c r="BOW73" s="1124"/>
      <c r="BOX73" s="1124"/>
      <c r="BOY73" s="348"/>
      <c r="BOZ73" s="348"/>
      <c r="BPA73" s="348"/>
      <c r="BPB73" s="349"/>
      <c r="BPD73" s="347"/>
      <c r="BPE73" s="1124"/>
      <c r="BPF73" s="1124"/>
      <c r="BPG73" s="348"/>
      <c r="BPH73" s="348"/>
      <c r="BPI73" s="348"/>
      <c r="BPJ73" s="349"/>
      <c r="BPL73" s="347"/>
      <c r="BPM73" s="1124"/>
      <c r="BPN73" s="1124"/>
      <c r="BPO73" s="348"/>
      <c r="BPP73" s="348"/>
      <c r="BPQ73" s="348"/>
      <c r="BPR73" s="349"/>
      <c r="BPT73" s="347"/>
      <c r="BPU73" s="1124"/>
      <c r="BPV73" s="1124"/>
      <c r="BPW73" s="348"/>
      <c r="BPX73" s="348"/>
      <c r="BPY73" s="348"/>
      <c r="BPZ73" s="349"/>
      <c r="BQB73" s="347"/>
      <c r="BQC73" s="1124"/>
      <c r="BQD73" s="1124"/>
      <c r="BQE73" s="348"/>
      <c r="BQF73" s="348"/>
      <c r="BQG73" s="348"/>
      <c r="BQH73" s="349"/>
      <c r="BQJ73" s="347"/>
      <c r="BQK73" s="1124"/>
      <c r="BQL73" s="1124"/>
      <c r="BQM73" s="348"/>
      <c r="BQN73" s="348"/>
      <c r="BQO73" s="348"/>
      <c r="BQP73" s="349"/>
      <c r="BQR73" s="347"/>
      <c r="BQS73" s="1124"/>
      <c r="BQT73" s="1124"/>
      <c r="BQU73" s="348"/>
      <c r="BQV73" s="348"/>
      <c r="BQW73" s="348"/>
      <c r="BQX73" s="349"/>
      <c r="BQZ73" s="347"/>
      <c r="BRA73" s="1124"/>
      <c r="BRB73" s="1124"/>
      <c r="BRC73" s="348"/>
      <c r="BRD73" s="348"/>
      <c r="BRE73" s="348"/>
      <c r="BRF73" s="349"/>
      <c r="BRH73" s="347"/>
      <c r="BRI73" s="1124"/>
      <c r="BRJ73" s="1124"/>
      <c r="BRK73" s="348"/>
      <c r="BRL73" s="348"/>
      <c r="BRM73" s="348"/>
      <c r="BRN73" s="349"/>
      <c r="BRP73" s="347"/>
      <c r="BRQ73" s="1124"/>
      <c r="BRR73" s="1124"/>
      <c r="BRS73" s="348"/>
      <c r="BRT73" s="348"/>
      <c r="BRU73" s="348"/>
      <c r="BRV73" s="349"/>
      <c r="BRX73" s="347"/>
      <c r="BRY73" s="1124"/>
      <c r="BRZ73" s="1124"/>
      <c r="BSA73" s="348"/>
      <c r="BSB73" s="348"/>
      <c r="BSC73" s="348"/>
      <c r="BSD73" s="349"/>
      <c r="BSF73" s="347"/>
      <c r="BSG73" s="1124"/>
      <c r="BSH73" s="1124"/>
      <c r="BSI73" s="348"/>
      <c r="BSJ73" s="348"/>
      <c r="BSK73" s="348"/>
      <c r="BSL73" s="349"/>
      <c r="BSN73" s="347"/>
      <c r="BSO73" s="1124"/>
      <c r="BSP73" s="1124"/>
      <c r="BSQ73" s="348"/>
      <c r="BSR73" s="348"/>
      <c r="BSS73" s="348"/>
      <c r="BST73" s="349"/>
      <c r="BSV73" s="347"/>
      <c r="BSW73" s="1124"/>
      <c r="BSX73" s="1124"/>
      <c r="BSY73" s="348"/>
      <c r="BSZ73" s="348"/>
      <c r="BTA73" s="348"/>
      <c r="BTB73" s="349"/>
      <c r="BTD73" s="347"/>
      <c r="BTE73" s="1124"/>
      <c r="BTF73" s="1124"/>
      <c r="BTG73" s="348"/>
      <c r="BTH73" s="348"/>
      <c r="BTI73" s="348"/>
      <c r="BTJ73" s="349"/>
      <c r="BTL73" s="347"/>
      <c r="BTM73" s="1124"/>
      <c r="BTN73" s="1124"/>
      <c r="BTO73" s="348"/>
      <c r="BTP73" s="348"/>
      <c r="BTQ73" s="348"/>
      <c r="BTR73" s="349"/>
      <c r="BTT73" s="347"/>
      <c r="BTU73" s="1124"/>
      <c r="BTV73" s="1124"/>
      <c r="BTW73" s="348"/>
      <c r="BTX73" s="348"/>
      <c r="BTY73" s="348"/>
      <c r="BTZ73" s="349"/>
      <c r="BUB73" s="347"/>
      <c r="BUC73" s="1124"/>
      <c r="BUD73" s="1124"/>
      <c r="BUE73" s="348"/>
      <c r="BUF73" s="348"/>
      <c r="BUG73" s="348"/>
      <c r="BUH73" s="349"/>
      <c r="BUJ73" s="347"/>
      <c r="BUK73" s="1124"/>
      <c r="BUL73" s="1124"/>
      <c r="BUM73" s="348"/>
      <c r="BUN73" s="348"/>
      <c r="BUO73" s="348"/>
      <c r="BUP73" s="349"/>
      <c r="BUR73" s="347"/>
      <c r="BUS73" s="1124"/>
      <c r="BUT73" s="1124"/>
      <c r="BUU73" s="348"/>
      <c r="BUV73" s="348"/>
      <c r="BUW73" s="348"/>
      <c r="BUX73" s="349"/>
      <c r="BUZ73" s="347"/>
      <c r="BVA73" s="1124"/>
      <c r="BVB73" s="1124"/>
      <c r="BVC73" s="348"/>
      <c r="BVD73" s="348"/>
      <c r="BVE73" s="348"/>
      <c r="BVF73" s="349"/>
      <c r="BVH73" s="347"/>
      <c r="BVI73" s="1124"/>
      <c r="BVJ73" s="1124"/>
      <c r="BVK73" s="348"/>
      <c r="BVL73" s="348"/>
      <c r="BVM73" s="348"/>
      <c r="BVN73" s="349"/>
      <c r="BVP73" s="347"/>
      <c r="BVQ73" s="1124"/>
      <c r="BVR73" s="1124"/>
      <c r="BVS73" s="348"/>
      <c r="BVT73" s="348"/>
      <c r="BVU73" s="348"/>
      <c r="BVV73" s="349"/>
      <c r="BVX73" s="347"/>
      <c r="BVY73" s="1124"/>
      <c r="BVZ73" s="1124"/>
      <c r="BWA73" s="348"/>
      <c r="BWB73" s="348"/>
      <c r="BWC73" s="348"/>
      <c r="BWD73" s="349"/>
      <c r="BWF73" s="347"/>
      <c r="BWG73" s="1124"/>
      <c r="BWH73" s="1124"/>
      <c r="BWI73" s="348"/>
      <c r="BWJ73" s="348"/>
      <c r="BWK73" s="348"/>
      <c r="BWL73" s="349"/>
      <c r="BWN73" s="347"/>
      <c r="BWO73" s="1124"/>
      <c r="BWP73" s="1124"/>
      <c r="BWQ73" s="348"/>
      <c r="BWR73" s="348"/>
      <c r="BWS73" s="348"/>
      <c r="BWT73" s="349"/>
      <c r="BWV73" s="347"/>
      <c r="BWW73" s="1124"/>
      <c r="BWX73" s="1124"/>
      <c r="BWY73" s="348"/>
      <c r="BWZ73" s="348"/>
      <c r="BXA73" s="348"/>
      <c r="BXB73" s="349"/>
      <c r="BXD73" s="347"/>
      <c r="BXE73" s="1124"/>
      <c r="BXF73" s="1124"/>
      <c r="BXG73" s="348"/>
      <c r="BXH73" s="348"/>
      <c r="BXI73" s="348"/>
      <c r="BXJ73" s="349"/>
      <c r="BXL73" s="347"/>
      <c r="BXM73" s="1124"/>
      <c r="BXN73" s="1124"/>
      <c r="BXO73" s="348"/>
      <c r="BXP73" s="348"/>
      <c r="BXQ73" s="348"/>
      <c r="BXR73" s="349"/>
      <c r="BXT73" s="347"/>
      <c r="BXU73" s="1124"/>
      <c r="BXV73" s="1124"/>
      <c r="BXW73" s="348"/>
      <c r="BXX73" s="348"/>
      <c r="BXY73" s="348"/>
      <c r="BXZ73" s="349"/>
      <c r="BYB73" s="347"/>
      <c r="BYC73" s="1124"/>
      <c r="BYD73" s="1124"/>
      <c r="BYE73" s="348"/>
      <c r="BYF73" s="348"/>
      <c r="BYG73" s="348"/>
      <c r="BYH73" s="349"/>
      <c r="BYJ73" s="347"/>
      <c r="BYK73" s="1124"/>
      <c r="BYL73" s="1124"/>
      <c r="BYM73" s="348"/>
      <c r="BYN73" s="348"/>
      <c r="BYO73" s="348"/>
      <c r="BYP73" s="349"/>
      <c r="BYR73" s="347"/>
      <c r="BYS73" s="1124"/>
      <c r="BYT73" s="1124"/>
      <c r="BYU73" s="348"/>
      <c r="BYV73" s="348"/>
      <c r="BYW73" s="348"/>
      <c r="BYX73" s="349"/>
      <c r="BYZ73" s="347"/>
      <c r="BZA73" s="1124"/>
      <c r="BZB73" s="1124"/>
      <c r="BZC73" s="348"/>
      <c r="BZD73" s="348"/>
      <c r="BZE73" s="348"/>
      <c r="BZF73" s="349"/>
      <c r="BZH73" s="347"/>
      <c r="BZI73" s="1124"/>
      <c r="BZJ73" s="1124"/>
      <c r="BZK73" s="348"/>
      <c r="BZL73" s="348"/>
      <c r="BZM73" s="348"/>
      <c r="BZN73" s="349"/>
      <c r="BZP73" s="347"/>
      <c r="BZQ73" s="1124"/>
      <c r="BZR73" s="1124"/>
      <c r="BZS73" s="348"/>
      <c r="BZT73" s="348"/>
      <c r="BZU73" s="348"/>
      <c r="BZV73" s="349"/>
      <c r="BZX73" s="347"/>
      <c r="BZY73" s="1124"/>
      <c r="BZZ73" s="1124"/>
      <c r="CAA73" s="348"/>
      <c r="CAB73" s="348"/>
      <c r="CAC73" s="348"/>
      <c r="CAD73" s="349"/>
      <c r="CAF73" s="347"/>
      <c r="CAG73" s="1124"/>
      <c r="CAH73" s="1124"/>
      <c r="CAI73" s="348"/>
      <c r="CAJ73" s="348"/>
      <c r="CAK73" s="348"/>
      <c r="CAL73" s="349"/>
      <c r="CAN73" s="347"/>
      <c r="CAO73" s="1124"/>
      <c r="CAP73" s="1124"/>
      <c r="CAQ73" s="348"/>
      <c r="CAR73" s="348"/>
      <c r="CAS73" s="348"/>
      <c r="CAT73" s="349"/>
      <c r="CAV73" s="347"/>
      <c r="CAW73" s="1124"/>
      <c r="CAX73" s="1124"/>
      <c r="CAY73" s="348"/>
      <c r="CAZ73" s="348"/>
      <c r="CBA73" s="348"/>
      <c r="CBB73" s="349"/>
      <c r="CBD73" s="347"/>
      <c r="CBE73" s="1124"/>
      <c r="CBF73" s="1124"/>
      <c r="CBG73" s="348"/>
      <c r="CBH73" s="348"/>
      <c r="CBI73" s="348"/>
      <c r="CBJ73" s="349"/>
      <c r="CBL73" s="347"/>
      <c r="CBM73" s="1124"/>
      <c r="CBN73" s="1124"/>
      <c r="CBO73" s="348"/>
      <c r="CBP73" s="348"/>
      <c r="CBQ73" s="348"/>
      <c r="CBR73" s="349"/>
      <c r="CBT73" s="347"/>
      <c r="CBU73" s="1124"/>
      <c r="CBV73" s="1124"/>
      <c r="CBW73" s="348"/>
      <c r="CBX73" s="348"/>
      <c r="CBY73" s="348"/>
      <c r="CBZ73" s="349"/>
      <c r="CCB73" s="347"/>
      <c r="CCC73" s="1124"/>
      <c r="CCD73" s="1124"/>
      <c r="CCE73" s="348"/>
      <c r="CCF73" s="348"/>
      <c r="CCG73" s="348"/>
      <c r="CCH73" s="349"/>
      <c r="CCJ73" s="347"/>
      <c r="CCK73" s="1124"/>
      <c r="CCL73" s="1124"/>
      <c r="CCM73" s="348"/>
      <c r="CCN73" s="348"/>
      <c r="CCO73" s="348"/>
      <c r="CCP73" s="349"/>
      <c r="CCR73" s="347"/>
      <c r="CCS73" s="1124"/>
      <c r="CCT73" s="1124"/>
      <c r="CCU73" s="348"/>
      <c r="CCV73" s="348"/>
      <c r="CCW73" s="348"/>
      <c r="CCX73" s="349"/>
      <c r="CCZ73" s="347"/>
      <c r="CDA73" s="1124"/>
      <c r="CDB73" s="1124"/>
      <c r="CDC73" s="348"/>
      <c r="CDD73" s="348"/>
      <c r="CDE73" s="348"/>
      <c r="CDF73" s="349"/>
      <c r="CDH73" s="347"/>
      <c r="CDI73" s="1124"/>
      <c r="CDJ73" s="1124"/>
      <c r="CDK73" s="348"/>
      <c r="CDL73" s="348"/>
      <c r="CDM73" s="348"/>
      <c r="CDN73" s="349"/>
      <c r="CDP73" s="347"/>
      <c r="CDQ73" s="1124"/>
      <c r="CDR73" s="1124"/>
      <c r="CDS73" s="348"/>
      <c r="CDT73" s="348"/>
      <c r="CDU73" s="348"/>
      <c r="CDV73" s="349"/>
      <c r="CDX73" s="347"/>
      <c r="CDY73" s="1124"/>
      <c r="CDZ73" s="1124"/>
      <c r="CEA73" s="348"/>
      <c r="CEB73" s="348"/>
      <c r="CEC73" s="348"/>
      <c r="CED73" s="349"/>
      <c r="CEF73" s="347"/>
      <c r="CEG73" s="1124"/>
      <c r="CEH73" s="1124"/>
      <c r="CEI73" s="348"/>
      <c r="CEJ73" s="348"/>
      <c r="CEK73" s="348"/>
      <c r="CEL73" s="349"/>
      <c r="CEN73" s="347"/>
      <c r="CEO73" s="1124"/>
      <c r="CEP73" s="1124"/>
      <c r="CEQ73" s="348"/>
      <c r="CER73" s="348"/>
      <c r="CES73" s="348"/>
      <c r="CET73" s="349"/>
      <c r="CEV73" s="347"/>
      <c r="CEW73" s="1124"/>
      <c r="CEX73" s="1124"/>
      <c r="CEY73" s="348"/>
      <c r="CEZ73" s="348"/>
      <c r="CFA73" s="348"/>
      <c r="CFB73" s="349"/>
      <c r="CFD73" s="347"/>
      <c r="CFE73" s="1124"/>
      <c r="CFF73" s="1124"/>
      <c r="CFG73" s="348"/>
      <c r="CFH73" s="348"/>
      <c r="CFI73" s="348"/>
      <c r="CFJ73" s="349"/>
      <c r="CFL73" s="347"/>
      <c r="CFM73" s="1124"/>
      <c r="CFN73" s="1124"/>
      <c r="CFO73" s="348"/>
      <c r="CFP73" s="348"/>
      <c r="CFQ73" s="348"/>
      <c r="CFR73" s="349"/>
      <c r="CFT73" s="347"/>
      <c r="CFU73" s="1124"/>
      <c r="CFV73" s="1124"/>
      <c r="CFW73" s="348"/>
      <c r="CFX73" s="348"/>
      <c r="CFY73" s="348"/>
      <c r="CFZ73" s="349"/>
      <c r="CGB73" s="347"/>
      <c r="CGC73" s="1124"/>
      <c r="CGD73" s="1124"/>
      <c r="CGE73" s="348"/>
      <c r="CGF73" s="348"/>
      <c r="CGG73" s="348"/>
      <c r="CGH73" s="349"/>
      <c r="CGJ73" s="347"/>
      <c r="CGK73" s="1124"/>
      <c r="CGL73" s="1124"/>
      <c r="CGM73" s="348"/>
      <c r="CGN73" s="348"/>
      <c r="CGO73" s="348"/>
      <c r="CGP73" s="349"/>
      <c r="CGR73" s="347"/>
      <c r="CGS73" s="1124"/>
      <c r="CGT73" s="1124"/>
      <c r="CGU73" s="348"/>
      <c r="CGV73" s="348"/>
      <c r="CGW73" s="348"/>
      <c r="CGX73" s="349"/>
      <c r="CGZ73" s="347"/>
      <c r="CHA73" s="1124"/>
      <c r="CHB73" s="1124"/>
      <c r="CHC73" s="348"/>
      <c r="CHD73" s="348"/>
      <c r="CHE73" s="348"/>
      <c r="CHF73" s="349"/>
      <c r="CHH73" s="347"/>
      <c r="CHI73" s="1124"/>
      <c r="CHJ73" s="1124"/>
      <c r="CHK73" s="348"/>
      <c r="CHL73" s="348"/>
      <c r="CHM73" s="348"/>
      <c r="CHN73" s="349"/>
      <c r="CHP73" s="347"/>
      <c r="CHQ73" s="1124"/>
      <c r="CHR73" s="1124"/>
      <c r="CHS73" s="348"/>
      <c r="CHT73" s="348"/>
      <c r="CHU73" s="348"/>
      <c r="CHV73" s="349"/>
      <c r="CHX73" s="347"/>
      <c r="CHY73" s="1124"/>
      <c r="CHZ73" s="1124"/>
      <c r="CIA73" s="348"/>
      <c r="CIB73" s="348"/>
      <c r="CIC73" s="348"/>
      <c r="CID73" s="349"/>
      <c r="CIF73" s="347"/>
      <c r="CIG73" s="1124"/>
      <c r="CIH73" s="1124"/>
      <c r="CII73" s="348"/>
      <c r="CIJ73" s="348"/>
      <c r="CIK73" s="348"/>
      <c r="CIL73" s="349"/>
      <c r="CIN73" s="347"/>
      <c r="CIO73" s="1124"/>
      <c r="CIP73" s="1124"/>
      <c r="CIQ73" s="348"/>
      <c r="CIR73" s="348"/>
      <c r="CIS73" s="348"/>
      <c r="CIT73" s="349"/>
      <c r="CIV73" s="347"/>
      <c r="CIW73" s="1124"/>
      <c r="CIX73" s="1124"/>
      <c r="CIY73" s="348"/>
      <c r="CIZ73" s="348"/>
      <c r="CJA73" s="348"/>
      <c r="CJB73" s="349"/>
      <c r="CJD73" s="347"/>
      <c r="CJE73" s="1124"/>
      <c r="CJF73" s="1124"/>
      <c r="CJG73" s="348"/>
      <c r="CJH73" s="348"/>
      <c r="CJI73" s="348"/>
      <c r="CJJ73" s="349"/>
      <c r="CJL73" s="347"/>
      <c r="CJM73" s="1124"/>
      <c r="CJN73" s="1124"/>
      <c r="CJO73" s="348"/>
      <c r="CJP73" s="348"/>
      <c r="CJQ73" s="348"/>
      <c r="CJR73" s="349"/>
      <c r="CJT73" s="347"/>
      <c r="CJU73" s="1124"/>
      <c r="CJV73" s="1124"/>
      <c r="CJW73" s="348"/>
      <c r="CJX73" s="348"/>
      <c r="CJY73" s="348"/>
      <c r="CJZ73" s="349"/>
      <c r="CKB73" s="347"/>
      <c r="CKC73" s="1124"/>
      <c r="CKD73" s="1124"/>
      <c r="CKE73" s="348"/>
      <c r="CKF73" s="348"/>
      <c r="CKG73" s="348"/>
      <c r="CKH73" s="349"/>
      <c r="CKJ73" s="347"/>
      <c r="CKK73" s="1124"/>
      <c r="CKL73" s="1124"/>
      <c r="CKM73" s="348"/>
      <c r="CKN73" s="348"/>
      <c r="CKO73" s="348"/>
      <c r="CKP73" s="349"/>
      <c r="CKR73" s="347"/>
      <c r="CKS73" s="1124"/>
      <c r="CKT73" s="1124"/>
      <c r="CKU73" s="348"/>
      <c r="CKV73" s="348"/>
      <c r="CKW73" s="348"/>
      <c r="CKX73" s="349"/>
      <c r="CKZ73" s="347"/>
      <c r="CLA73" s="1124"/>
      <c r="CLB73" s="1124"/>
      <c r="CLC73" s="348"/>
      <c r="CLD73" s="348"/>
      <c r="CLE73" s="348"/>
      <c r="CLF73" s="349"/>
      <c r="CLH73" s="347"/>
      <c r="CLI73" s="1124"/>
      <c r="CLJ73" s="1124"/>
      <c r="CLK73" s="348"/>
      <c r="CLL73" s="348"/>
      <c r="CLM73" s="348"/>
      <c r="CLN73" s="349"/>
      <c r="CLP73" s="347"/>
      <c r="CLQ73" s="1124"/>
      <c r="CLR73" s="1124"/>
      <c r="CLS73" s="348"/>
      <c r="CLT73" s="348"/>
      <c r="CLU73" s="348"/>
      <c r="CLV73" s="349"/>
      <c r="CLX73" s="347"/>
      <c r="CLY73" s="1124"/>
      <c r="CLZ73" s="1124"/>
      <c r="CMA73" s="348"/>
      <c r="CMB73" s="348"/>
      <c r="CMC73" s="348"/>
      <c r="CMD73" s="349"/>
      <c r="CMF73" s="347"/>
      <c r="CMG73" s="1124"/>
      <c r="CMH73" s="1124"/>
      <c r="CMI73" s="348"/>
      <c r="CMJ73" s="348"/>
      <c r="CMK73" s="348"/>
      <c r="CML73" s="349"/>
      <c r="CMN73" s="347"/>
      <c r="CMO73" s="1124"/>
      <c r="CMP73" s="1124"/>
      <c r="CMQ73" s="348"/>
      <c r="CMR73" s="348"/>
      <c r="CMS73" s="348"/>
      <c r="CMT73" s="349"/>
      <c r="CMV73" s="347"/>
      <c r="CMW73" s="1124"/>
      <c r="CMX73" s="1124"/>
      <c r="CMY73" s="348"/>
      <c r="CMZ73" s="348"/>
      <c r="CNA73" s="348"/>
      <c r="CNB73" s="349"/>
      <c r="CND73" s="347"/>
      <c r="CNE73" s="1124"/>
      <c r="CNF73" s="1124"/>
      <c r="CNG73" s="348"/>
      <c r="CNH73" s="348"/>
      <c r="CNI73" s="348"/>
      <c r="CNJ73" s="349"/>
      <c r="CNL73" s="347"/>
      <c r="CNM73" s="1124"/>
      <c r="CNN73" s="1124"/>
      <c r="CNO73" s="348"/>
      <c r="CNP73" s="348"/>
      <c r="CNQ73" s="348"/>
      <c r="CNR73" s="349"/>
      <c r="CNT73" s="347"/>
      <c r="CNU73" s="1124"/>
      <c r="CNV73" s="1124"/>
      <c r="CNW73" s="348"/>
      <c r="CNX73" s="348"/>
      <c r="CNY73" s="348"/>
      <c r="CNZ73" s="349"/>
      <c r="COB73" s="347"/>
      <c r="COC73" s="1124"/>
      <c r="COD73" s="1124"/>
      <c r="COE73" s="348"/>
      <c r="COF73" s="348"/>
      <c r="COG73" s="348"/>
      <c r="COH73" s="349"/>
      <c r="COJ73" s="347"/>
      <c r="COK73" s="1124"/>
      <c r="COL73" s="1124"/>
      <c r="COM73" s="348"/>
      <c r="CON73" s="348"/>
      <c r="COO73" s="348"/>
      <c r="COP73" s="349"/>
      <c r="COR73" s="347"/>
      <c r="COS73" s="1124"/>
      <c r="COT73" s="1124"/>
      <c r="COU73" s="348"/>
      <c r="COV73" s="348"/>
      <c r="COW73" s="348"/>
      <c r="COX73" s="349"/>
      <c r="COZ73" s="347"/>
      <c r="CPA73" s="1124"/>
      <c r="CPB73" s="1124"/>
      <c r="CPC73" s="348"/>
      <c r="CPD73" s="348"/>
      <c r="CPE73" s="348"/>
      <c r="CPF73" s="349"/>
      <c r="CPH73" s="347"/>
      <c r="CPI73" s="1124"/>
      <c r="CPJ73" s="1124"/>
      <c r="CPK73" s="348"/>
      <c r="CPL73" s="348"/>
      <c r="CPM73" s="348"/>
      <c r="CPN73" s="349"/>
      <c r="CPP73" s="347"/>
      <c r="CPQ73" s="1124"/>
      <c r="CPR73" s="1124"/>
      <c r="CPS73" s="348"/>
      <c r="CPT73" s="348"/>
      <c r="CPU73" s="348"/>
      <c r="CPV73" s="349"/>
      <c r="CPX73" s="347"/>
      <c r="CPY73" s="1124"/>
      <c r="CPZ73" s="1124"/>
      <c r="CQA73" s="348"/>
      <c r="CQB73" s="348"/>
      <c r="CQC73" s="348"/>
      <c r="CQD73" s="349"/>
      <c r="CQF73" s="347"/>
      <c r="CQG73" s="1124"/>
      <c r="CQH73" s="1124"/>
      <c r="CQI73" s="348"/>
      <c r="CQJ73" s="348"/>
      <c r="CQK73" s="348"/>
      <c r="CQL73" s="349"/>
      <c r="CQN73" s="347"/>
      <c r="CQO73" s="1124"/>
      <c r="CQP73" s="1124"/>
      <c r="CQQ73" s="348"/>
      <c r="CQR73" s="348"/>
      <c r="CQS73" s="348"/>
      <c r="CQT73" s="349"/>
      <c r="CQV73" s="347"/>
      <c r="CQW73" s="1124"/>
      <c r="CQX73" s="1124"/>
      <c r="CQY73" s="348"/>
      <c r="CQZ73" s="348"/>
      <c r="CRA73" s="348"/>
      <c r="CRB73" s="349"/>
      <c r="CRD73" s="347"/>
      <c r="CRE73" s="1124"/>
      <c r="CRF73" s="1124"/>
      <c r="CRG73" s="348"/>
      <c r="CRH73" s="348"/>
      <c r="CRI73" s="348"/>
      <c r="CRJ73" s="349"/>
      <c r="CRL73" s="347"/>
      <c r="CRM73" s="1124"/>
      <c r="CRN73" s="1124"/>
      <c r="CRO73" s="348"/>
      <c r="CRP73" s="348"/>
      <c r="CRQ73" s="348"/>
      <c r="CRR73" s="349"/>
      <c r="CRT73" s="347"/>
      <c r="CRU73" s="1124"/>
      <c r="CRV73" s="1124"/>
      <c r="CRW73" s="348"/>
      <c r="CRX73" s="348"/>
      <c r="CRY73" s="348"/>
      <c r="CRZ73" s="349"/>
      <c r="CSB73" s="347"/>
      <c r="CSC73" s="1124"/>
      <c r="CSD73" s="1124"/>
      <c r="CSE73" s="348"/>
      <c r="CSF73" s="348"/>
      <c r="CSG73" s="348"/>
      <c r="CSH73" s="349"/>
      <c r="CSJ73" s="347"/>
      <c r="CSK73" s="1124"/>
      <c r="CSL73" s="1124"/>
      <c r="CSM73" s="348"/>
      <c r="CSN73" s="348"/>
      <c r="CSO73" s="348"/>
      <c r="CSP73" s="349"/>
      <c r="CSR73" s="347"/>
      <c r="CSS73" s="1124"/>
      <c r="CST73" s="1124"/>
      <c r="CSU73" s="348"/>
      <c r="CSV73" s="348"/>
      <c r="CSW73" s="348"/>
      <c r="CSX73" s="349"/>
      <c r="CSZ73" s="347"/>
      <c r="CTA73" s="1124"/>
      <c r="CTB73" s="1124"/>
      <c r="CTC73" s="348"/>
      <c r="CTD73" s="348"/>
      <c r="CTE73" s="348"/>
      <c r="CTF73" s="349"/>
      <c r="CTH73" s="347"/>
      <c r="CTI73" s="1124"/>
      <c r="CTJ73" s="1124"/>
      <c r="CTK73" s="348"/>
      <c r="CTL73" s="348"/>
      <c r="CTM73" s="348"/>
      <c r="CTN73" s="349"/>
      <c r="CTP73" s="347"/>
      <c r="CTQ73" s="1124"/>
      <c r="CTR73" s="1124"/>
      <c r="CTS73" s="348"/>
      <c r="CTT73" s="348"/>
      <c r="CTU73" s="348"/>
      <c r="CTV73" s="349"/>
      <c r="CTX73" s="347"/>
      <c r="CTY73" s="1124"/>
      <c r="CTZ73" s="1124"/>
      <c r="CUA73" s="348"/>
      <c r="CUB73" s="348"/>
      <c r="CUC73" s="348"/>
      <c r="CUD73" s="349"/>
      <c r="CUF73" s="347"/>
      <c r="CUG73" s="1124"/>
      <c r="CUH73" s="1124"/>
      <c r="CUI73" s="348"/>
      <c r="CUJ73" s="348"/>
      <c r="CUK73" s="348"/>
      <c r="CUL73" s="349"/>
      <c r="CUN73" s="347"/>
      <c r="CUO73" s="1124"/>
      <c r="CUP73" s="1124"/>
      <c r="CUQ73" s="348"/>
      <c r="CUR73" s="348"/>
      <c r="CUS73" s="348"/>
      <c r="CUT73" s="349"/>
      <c r="CUV73" s="347"/>
      <c r="CUW73" s="1124"/>
      <c r="CUX73" s="1124"/>
      <c r="CUY73" s="348"/>
      <c r="CUZ73" s="348"/>
      <c r="CVA73" s="348"/>
      <c r="CVB73" s="349"/>
      <c r="CVD73" s="347"/>
      <c r="CVE73" s="1124"/>
      <c r="CVF73" s="1124"/>
      <c r="CVG73" s="348"/>
      <c r="CVH73" s="348"/>
      <c r="CVI73" s="348"/>
      <c r="CVJ73" s="349"/>
      <c r="CVL73" s="347"/>
      <c r="CVM73" s="1124"/>
      <c r="CVN73" s="1124"/>
      <c r="CVO73" s="348"/>
      <c r="CVP73" s="348"/>
      <c r="CVQ73" s="348"/>
      <c r="CVR73" s="349"/>
      <c r="CVT73" s="347"/>
      <c r="CVU73" s="1124"/>
      <c r="CVV73" s="1124"/>
      <c r="CVW73" s="348"/>
      <c r="CVX73" s="348"/>
      <c r="CVY73" s="348"/>
      <c r="CVZ73" s="349"/>
      <c r="CWB73" s="347"/>
      <c r="CWC73" s="1124"/>
      <c r="CWD73" s="1124"/>
      <c r="CWE73" s="348"/>
      <c r="CWF73" s="348"/>
      <c r="CWG73" s="348"/>
      <c r="CWH73" s="349"/>
      <c r="CWJ73" s="347"/>
      <c r="CWK73" s="1124"/>
      <c r="CWL73" s="1124"/>
      <c r="CWM73" s="348"/>
      <c r="CWN73" s="348"/>
      <c r="CWO73" s="348"/>
      <c r="CWP73" s="349"/>
      <c r="CWR73" s="347"/>
      <c r="CWS73" s="1124"/>
      <c r="CWT73" s="1124"/>
      <c r="CWU73" s="348"/>
      <c r="CWV73" s="348"/>
      <c r="CWW73" s="348"/>
      <c r="CWX73" s="349"/>
      <c r="CWZ73" s="347"/>
      <c r="CXA73" s="1124"/>
      <c r="CXB73" s="1124"/>
      <c r="CXC73" s="348"/>
      <c r="CXD73" s="348"/>
      <c r="CXE73" s="348"/>
      <c r="CXF73" s="349"/>
      <c r="CXH73" s="347"/>
      <c r="CXI73" s="1124"/>
      <c r="CXJ73" s="1124"/>
      <c r="CXK73" s="348"/>
      <c r="CXL73" s="348"/>
      <c r="CXM73" s="348"/>
      <c r="CXN73" s="349"/>
      <c r="CXP73" s="347"/>
      <c r="CXQ73" s="1124"/>
      <c r="CXR73" s="1124"/>
      <c r="CXS73" s="348"/>
      <c r="CXT73" s="348"/>
      <c r="CXU73" s="348"/>
      <c r="CXV73" s="349"/>
      <c r="CXX73" s="347"/>
      <c r="CXY73" s="1124"/>
      <c r="CXZ73" s="1124"/>
      <c r="CYA73" s="348"/>
      <c r="CYB73" s="348"/>
      <c r="CYC73" s="348"/>
      <c r="CYD73" s="349"/>
      <c r="CYF73" s="347"/>
      <c r="CYG73" s="1124"/>
      <c r="CYH73" s="1124"/>
      <c r="CYI73" s="348"/>
      <c r="CYJ73" s="348"/>
      <c r="CYK73" s="348"/>
      <c r="CYL73" s="349"/>
      <c r="CYN73" s="347"/>
      <c r="CYO73" s="1124"/>
      <c r="CYP73" s="1124"/>
      <c r="CYQ73" s="348"/>
      <c r="CYR73" s="348"/>
      <c r="CYS73" s="348"/>
      <c r="CYT73" s="349"/>
      <c r="CYV73" s="347"/>
      <c r="CYW73" s="1124"/>
      <c r="CYX73" s="1124"/>
      <c r="CYY73" s="348"/>
      <c r="CYZ73" s="348"/>
      <c r="CZA73" s="348"/>
      <c r="CZB73" s="349"/>
      <c r="CZD73" s="347"/>
      <c r="CZE73" s="1124"/>
      <c r="CZF73" s="1124"/>
      <c r="CZG73" s="348"/>
      <c r="CZH73" s="348"/>
      <c r="CZI73" s="348"/>
      <c r="CZJ73" s="349"/>
      <c r="CZL73" s="347"/>
      <c r="CZM73" s="1124"/>
      <c r="CZN73" s="1124"/>
      <c r="CZO73" s="348"/>
      <c r="CZP73" s="348"/>
      <c r="CZQ73" s="348"/>
      <c r="CZR73" s="349"/>
      <c r="CZT73" s="347"/>
      <c r="CZU73" s="1124"/>
      <c r="CZV73" s="1124"/>
      <c r="CZW73" s="348"/>
      <c r="CZX73" s="348"/>
      <c r="CZY73" s="348"/>
      <c r="CZZ73" s="349"/>
      <c r="DAB73" s="347"/>
      <c r="DAC73" s="1124"/>
      <c r="DAD73" s="1124"/>
      <c r="DAE73" s="348"/>
      <c r="DAF73" s="348"/>
      <c r="DAG73" s="348"/>
      <c r="DAH73" s="349"/>
      <c r="DAJ73" s="347"/>
      <c r="DAK73" s="1124"/>
      <c r="DAL73" s="1124"/>
      <c r="DAM73" s="348"/>
      <c r="DAN73" s="348"/>
      <c r="DAO73" s="348"/>
      <c r="DAP73" s="349"/>
      <c r="DAR73" s="347"/>
      <c r="DAS73" s="1124"/>
      <c r="DAT73" s="1124"/>
      <c r="DAU73" s="348"/>
      <c r="DAV73" s="348"/>
      <c r="DAW73" s="348"/>
      <c r="DAX73" s="349"/>
      <c r="DAZ73" s="347"/>
      <c r="DBA73" s="1124"/>
      <c r="DBB73" s="1124"/>
      <c r="DBC73" s="348"/>
      <c r="DBD73" s="348"/>
      <c r="DBE73" s="348"/>
      <c r="DBF73" s="349"/>
      <c r="DBH73" s="347"/>
      <c r="DBI73" s="1124"/>
      <c r="DBJ73" s="1124"/>
      <c r="DBK73" s="348"/>
      <c r="DBL73" s="348"/>
      <c r="DBM73" s="348"/>
      <c r="DBN73" s="349"/>
      <c r="DBP73" s="347"/>
      <c r="DBQ73" s="1124"/>
      <c r="DBR73" s="1124"/>
      <c r="DBS73" s="348"/>
      <c r="DBT73" s="348"/>
      <c r="DBU73" s="348"/>
      <c r="DBV73" s="349"/>
      <c r="DBX73" s="347"/>
      <c r="DBY73" s="1124"/>
      <c r="DBZ73" s="1124"/>
      <c r="DCA73" s="348"/>
      <c r="DCB73" s="348"/>
      <c r="DCC73" s="348"/>
      <c r="DCD73" s="349"/>
      <c r="DCF73" s="347"/>
      <c r="DCG73" s="1124"/>
      <c r="DCH73" s="1124"/>
      <c r="DCI73" s="348"/>
      <c r="DCJ73" s="348"/>
      <c r="DCK73" s="348"/>
      <c r="DCL73" s="349"/>
      <c r="DCN73" s="347"/>
      <c r="DCO73" s="1124"/>
      <c r="DCP73" s="1124"/>
      <c r="DCQ73" s="348"/>
      <c r="DCR73" s="348"/>
      <c r="DCS73" s="348"/>
      <c r="DCT73" s="349"/>
      <c r="DCV73" s="347"/>
      <c r="DCW73" s="1124"/>
      <c r="DCX73" s="1124"/>
      <c r="DCY73" s="348"/>
      <c r="DCZ73" s="348"/>
      <c r="DDA73" s="348"/>
      <c r="DDB73" s="349"/>
      <c r="DDD73" s="347"/>
      <c r="DDE73" s="1124"/>
      <c r="DDF73" s="1124"/>
      <c r="DDG73" s="348"/>
      <c r="DDH73" s="348"/>
      <c r="DDI73" s="348"/>
      <c r="DDJ73" s="349"/>
      <c r="DDL73" s="347"/>
      <c r="DDM73" s="1124"/>
      <c r="DDN73" s="1124"/>
      <c r="DDO73" s="348"/>
      <c r="DDP73" s="348"/>
      <c r="DDQ73" s="348"/>
      <c r="DDR73" s="349"/>
      <c r="DDT73" s="347"/>
      <c r="DDU73" s="1124"/>
      <c r="DDV73" s="1124"/>
      <c r="DDW73" s="348"/>
      <c r="DDX73" s="348"/>
      <c r="DDY73" s="348"/>
      <c r="DDZ73" s="349"/>
      <c r="DEB73" s="347"/>
      <c r="DEC73" s="1124"/>
      <c r="DED73" s="1124"/>
      <c r="DEE73" s="348"/>
      <c r="DEF73" s="348"/>
      <c r="DEG73" s="348"/>
      <c r="DEH73" s="349"/>
      <c r="DEJ73" s="347"/>
      <c r="DEK73" s="1124"/>
      <c r="DEL73" s="1124"/>
      <c r="DEM73" s="348"/>
      <c r="DEN73" s="348"/>
      <c r="DEO73" s="348"/>
      <c r="DEP73" s="349"/>
      <c r="DER73" s="347"/>
      <c r="DES73" s="1124"/>
      <c r="DET73" s="1124"/>
      <c r="DEU73" s="348"/>
      <c r="DEV73" s="348"/>
      <c r="DEW73" s="348"/>
      <c r="DEX73" s="349"/>
      <c r="DEZ73" s="347"/>
      <c r="DFA73" s="1124"/>
      <c r="DFB73" s="1124"/>
      <c r="DFC73" s="348"/>
      <c r="DFD73" s="348"/>
      <c r="DFE73" s="348"/>
      <c r="DFF73" s="349"/>
      <c r="DFH73" s="347"/>
      <c r="DFI73" s="1124"/>
      <c r="DFJ73" s="1124"/>
      <c r="DFK73" s="348"/>
      <c r="DFL73" s="348"/>
      <c r="DFM73" s="348"/>
      <c r="DFN73" s="349"/>
      <c r="DFP73" s="347"/>
      <c r="DFQ73" s="1124"/>
      <c r="DFR73" s="1124"/>
      <c r="DFS73" s="348"/>
      <c r="DFT73" s="348"/>
      <c r="DFU73" s="348"/>
      <c r="DFV73" s="349"/>
      <c r="DFX73" s="347"/>
      <c r="DFY73" s="1124"/>
      <c r="DFZ73" s="1124"/>
      <c r="DGA73" s="348"/>
      <c r="DGB73" s="348"/>
      <c r="DGC73" s="348"/>
      <c r="DGD73" s="349"/>
      <c r="DGF73" s="347"/>
      <c r="DGG73" s="1124"/>
      <c r="DGH73" s="1124"/>
      <c r="DGI73" s="348"/>
      <c r="DGJ73" s="348"/>
      <c r="DGK73" s="348"/>
      <c r="DGL73" s="349"/>
      <c r="DGN73" s="347"/>
      <c r="DGO73" s="1124"/>
      <c r="DGP73" s="1124"/>
      <c r="DGQ73" s="348"/>
      <c r="DGR73" s="348"/>
      <c r="DGS73" s="348"/>
      <c r="DGT73" s="349"/>
      <c r="DGV73" s="347"/>
      <c r="DGW73" s="1124"/>
      <c r="DGX73" s="1124"/>
      <c r="DGY73" s="348"/>
      <c r="DGZ73" s="348"/>
      <c r="DHA73" s="348"/>
      <c r="DHB73" s="349"/>
      <c r="DHD73" s="347"/>
      <c r="DHE73" s="1124"/>
      <c r="DHF73" s="1124"/>
      <c r="DHG73" s="348"/>
      <c r="DHH73" s="348"/>
      <c r="DHI73" s="348"/>
      <c r="DHJ73" s="349"/>
      <c r="DHL73" s="347"/>
      <c r="DHM73" s="1124"/>
      <c r="DHN73" s="1124"/>
      <c r="DHO73" s="348"/>
      <c r="DHP73" s="348"/>
      <c r="DHQ73" s="348"/>
      <c r="DHR73" s="349"/>
      <c r="DHT73" s="347"/>
      <c r="DHU73" s="1124"/>
      <c r="DHV73" s="1124"/>
      <c r="DHW73" s="348"/>
      <c r="DHX73" s="348"/>
      <c r="DHY73" s="348"/>
      <c r="DHZ73" s="349"/>
      <c r="DIB73" s="347"/>
      <c r="DIC73" s="1124"/>
      <c r="DID73" s="1124"/>
      <c r="DIE73" s="348"/>
      <c r="DIF73" s="348"/>
      <c r="DIG73" s="348"/>
      <c r="DIH73" s="349"/>
      <c r="DIJ73" s="347"/>
      <c r="DIK73" s="1124"/>
      <c r="DIL73" s="1124"/>
      <c r="DIM73" s="348"/>
      <c r="DIN73" s="348"/>
      <c r="DIO73" s="348"/>
      <c r="DIP73" s="349"/>
      <c r="DIR73" s="347"/>
      <c r="DIS73" s="1124"/>
      <c r="DIT73" s="1124"/>
      <c r="DIU73" s="348"/>
      <c r="DIV73" s="348"/>
      <c r="DIW73" s="348"/>
      <c r="DIX73" s="349"/>
      <c r="DIZ73" s="347"/>
      <c r="DJA73" s="1124"/>
      <c r="DJB73" s="1124"/>
      <c r="DJC73" s="348"/>
      <c r="DJD73" s="348"/>
      <c r="DJE73" s="348"/>
      <c r="DJF73" s="349"/>
      <c r="DJH73" s="347"/>
      <c r="DJI73" s="1124"/>
      <c r="DJJ73" s="1124"/>
      <c r="DJK73" s="348"/>
      <c r="DJL73" s="348"/>
      <c r="DJM73" s="348"/>
      <c r="DJN73" s="349"/>
      <c r="DJP73" s="347"/>
      <c r="DJQ73" s="1124"/>
      <c r="DJR73" s="1124"/>
      <c r="DJS73" s="348"/>
      <c r="DJT73" s="348"/>
      <c r="DJU73" s="348"/>
      <c r="DJV73" s="349"/>
      <c r="DJX73" s="347"/>
      <c r="DJY73" s="1124"/>
      <c r="DJZ73" s="1124"/>
      <c r="DKA73" s="348"/>
      <c r="DKB73" s="348"/>
      <c r="DKC73" s="348"/>
      <c r="DKD73" s="349"/>
      <c r="DKF73" s="347"/>
      <c r="DKG73" s="1124"/>
      <c r="DKH73" s="1124"/>
      <c r="DKI73" s="348"/>
      <c r="DKJ73" s="348"/>
      <c r="DKK73" s="348"/>
      <c r="DKL73" s="349"/>
      <c r="DKN73" s="347"/>
      <c r="DKO73" s="1124"/>
      <c r="DKP73" s="1124"/>
      <c r="DKQ73" s="348"/>
      <c r="DKR73" s="348"/>
      <c r="DKS73" s="348"/>
      <c r="DKT73" s="349"/>
      <c r="DKV73" s="347"/>
      <c r="DKW73" s="1124"/>
      <c r="DKX73" s="1124"/>
      <c r="DKY73" s="348"/>
      <c r="DKZ73" s="348"/>
      <c r="DLA73" s="348"/>
      <c r="DLB73" s="349"/>
      <c r="DLD73" s="347"/>
      <c r="DLE73" s="1124"/>
      <c r="DLF73" s="1124"/>
      <c r="DLG73" s="348"/>
      <c r="DLH73" s="348"/>
      <c r="DLI73" s="348"/>
      <c r="DLJ73" s="349"/>
      <c r="DLL73" s="347"/>
      <c r="DLM73" s="1124"/>
      <c r="DLN73" s="1124"/>
      <c r="DLO73" s="348"/>
      <c r="DLP73" s="348"/>
      <c r="DLQ73" s="348"/>
      <c r="DLR73" s="349"/>
      <c r="DLT73" s="347"/>
      <c r="DLU73" s="1124"/>
      <c r="DLV73" s="1124"/>
      <c r="DLW73" s="348"/>
      <c r="DLX73" s="348"/>
      <c r="DLY73" s="348"/>
      <c r="DLZ73" s="349"/>
      <c r="DMB73" s="347"/>
      <c r="DMC73" s="1124"/>
      <c r="DMD73" s="1124"/>
      <c r="DME73" s="348"/>
      <c r="DMF73" s="348"/>
      <c r="DMG73" s="348"/>
      <c r="DMH73" s="349"/>
      <c r="DMJ73" s="347"/>
      <c r="DMK73" s="1124"/>
      <c r="DML73" s="1124"/>
      <c r="DMM73" s="348"/>
      <c r="DMN73" s="348"/>
      <c r="DMO73" s="348"/>
      <c r="DMP73" s="349"/>
      <c r="DMR73" s="347"/>
      <c r="DMS73" s="1124"/>
      <c r="DMT73" s="1124"/>
      <c r="DMU73" s="348"/>
      <c r="DMV73" s="348"/>
      <c r="DMW73" s="348"/>
      <c r="DMX73" s="349"/>
      <c r="DMZ73" s="347"/>
      <c r="DNA73" s="1124"/>
      <c r="DNB73" s="1124"/>
      <c r="DNC73" s="348"/>
      <c r="DND73" s="348"/>
      <c r="DNE73" s="348"/>
      <c r="DNF73" s="349"/>
      <c r="DNH73" s="347"/>
      <c r="DNI73" s="1124"/>
      <c r="DNJ73" s="1124"/>
      <c r="DNK73" s="348"/>
      <c r="DNL73" s="348"/>
      <c r="DNM73" s="348"/>
      <c r="DNN73" s="349"/>
      <c r="DNP73" s="347"/>
      <c r="DNQ73" s="1124"/>
      <c r="DNR73" s="1124"/>
      <c r="DNS73" s="348"/>
      <c r="DNT73" s="348"/>
      <c r="DNU73" s="348"/>
      <c r="DNV73" s="349"/>
      <c r="DNX73" s="347"/>
      <c r="DNY73" s="1124"/>
      <c r="DNZ73" s="1124"/>
      <c r="DOA73" s="348"/>
      <c r="DOB73" s="348"/>
      <c r="DOC73" s="348"/>
      <c r="DOD73" s="349"/>
      <c r="DOF73" s="347"/>
      <c r="DOG73" s="1124"/>
      <c r="DOH73" s="1124"/>
      <c r="DOI73" s="348"/>
      <c r="DOJ73" s="348"/>
      <c r="DOK73" s="348"/>
      <c r="DOL73" s="349"/>
      <c r="DON73" s="347"/>
      <c r="DOO73" s="1124"/>
      <c r="DOP73" s="1124"/>
      <c r="DOQ73" s="348"/>
      <c r="DOR73" s="348"/>
      <c r="DOS73" s="348"/>
      <c r="DOT73" s="349"/>
      <c r="DOV73" s="347"/>
      <c r="DOW73" s="1124"/>
      <c r="DOX73" s="1124"/>
      <c r="DOY73" s="348"/>
      <c r="DOZ73" s="348"/>
      <c r="DPA73" s="348"/>
      <c r="DPB73" s="349"/>
      <c r="DPD73" s="347"/>
      <c r="DPE73" s="1124"/>
      <c r="DPF73" s="1124"/>
      <c r="DPG73" s="348"/>
      <c r="DPH73" s="348"/>
      <c r="DPI73" s="348"/>
      <c r="DPJ73" s="349"/>
      <c r="DPL73" s="347"/>
      <c r="DPM73" s="1124"/>
      <c r="DPN73" s="1124"/>
      <c r="DPO73" s="348"/>
      <c r="DPP73" s="348"/>
      <c r="DPQ73" s="348"/>
      <c r="DPR73" s="349"/>
      <c r="DPT73" s="347"/>
      <c r="DPU73" s="1124"/>
      <c r="DPV73" s="1124"/>
      <c r="DPW73" s="348"/>
      <c r="DPX73" s="348"/>
      <c r="DPY73" s="348"/>
      <c r="DPZ73" s="349"/>
      <c r="DQB73" s="347"/>
      <c r="DQC73" s="1124"/>
      <c r="DQD73" s="1124"/>
      <c r="DQE73" s="348"/>
      <c r="DQF73" s="348"/>
      <c r="DQG73" s="348"/>
      <c r="DQH73" s="349"/>
      <c r="DQJ73" s="347"/>
      <c r="DQK73" s="1124"/>
      <c r="DQL73" s="1124"/>
      <c r="DQM73" s="348"/>
      <c r="DQN73" s="348"/>
      <c r="DQO73" s="348"/>
      <c r="DQP73" s="349"/>
      <c r="DQR73" s="347"/>
      <c r="DQS73" s="1124"/>
      <c r="DQT73" s="1124"/>
      <c r="DQU73" s="348"/>
      <c r="DQV73" s="348"/>
      <c r="DQW73" s="348"/>
      <c r="DQX73" s="349"/>
      <c r="DQZ73" s="347"/>
      <c r="DRA73" s="1124"/>
      <c r="DRB73" s="1124"/>
      <c r="DRC73" s="348"/>
      <c r="DRD73" s="348"/>
      <c r="DRE73" s="348"/>
      <c r="DRF73" s="349"/>
      <c r="DRH73" s="347"/>
      <c r="DRI73" s="1124"/>
      <c r="DRJ73" s="1124"/>
      <c r="DRK73" s="348"/>
      <c r="DRL73" s="348"/>
      <c r="DRM73" s="348"/>
      <c r="DRN73" s="349"/>
      <c r="DRP73" s="347"/>
      <c r="DRQ73" s="1124"/>
      <c r="DRR73" s="1124"/>
      <c r="DRS73" s="348"/>
      <c r="DRT73" s="348"/>
      <c r="DRU73" s="348"/>
      <c r="DRV73" s="349"/>
      <c r="DRX73" s="347"/>
      <c r="DRY73" s="1124"/>
      <c r="DRZ73" s="1124"/>
      <c r="DSA73" s="348"/>
      <c r="DSB73" s="348"/>
      <c r="DSC73" s="348"/>
      <c r="DSD73" s="349"/>
      <c r="DSF73" s="347"/>
      <c r="DSG73" s="1124"/>
      <c r="DSH73" s="1124"/>
      <c r="DSI73" s="348"/>
      <c r="DSJ73" s="348"/>
      <c r="DSK73" s="348"/>
      <c r="DSL73" s="349"/>
      <c r="DSN73" s="347"/>
      <c r="DSO73" s="1124"/>
      <c r="DSP73" s="1124"/>
      <c r="DSQ73" s="348"/>
      <c r="DSR73" s="348"/>
      <c r="DSS73" s="348"/>
      <c r="DST73" s="349"/>
      <c r="DSV73" s="347"/>
      <c r="DSW73" s="1124"/>
      <c r="DSX73" s="1124"/>
      <c r="DSY73" s="348"/>
      <c r="DSZ73" s="348"/>
      <c r="DTA73" s="348"/>
      <c r="DTB73" s="349"/>
      <c r="DTD73" s="347"/>
      <c r="DTE73" s="1124"/>
      <c r="DTF73" s="1124"/>
      <c r="DTG73" s="348"/>
      <c r="DTH73" s="348"/>
      <c r="DTI73" s="348"/>
      <c r="DTJ73" s="349"/>
      <c r="DTL73" s="347"/>
      <c r="DTM73" s="1124"/>
      <c r="DTN73" s="1124"/>
      <c r="DTO73" s="348"/>
      <c r="DTP73" s="348"/>
      <c r="DTQ73" s="348"/>
      <c r="DTR73" s="349"/>
      <c r="DTT73" s="347"/>
      <c r="DTU73" s="1124"/>
      <c r="DTV73" s="1124"/>
      <c r="DTW73" s="348"/>
      <c r="DTX73" s="348"/>
      <c r="DTY73" s="348"/>
      <c r="DTZ73" s="349"/>
      <c r="DUB73" s="347"/>
      <c r="DUC73" s="1124"/>
      <c r="DUD73" s="1124"/>
      <c r="DUE73" s="348"/>
      <c r="DUF73" s="348"/>
      <c r="DUG73" s="348"/>
      <c r="DUH73" s="349"/>
      <c r="DUJ73" s="347"/>
      <c r="DUK73" s="1124"/>
      <c r="DUL73" s="1124"/>
      <c r="DUM73" s="348"/>
      <c r="DUN73" s="348"/>
      <c r="DUO73" s="348"/>
      <c r="DUP73" s="349"/>
      <c r="DUR73" s="347"/>
      <c r="DUS73" s="1124"/>
      <c r="DUT73" s="1124"/>
      <c r="DUU73" s="348"/>
      <c r="DUV73" s="348"/>
      <c r="DUW73" s="348"/>
      <c r="DUX73" s="349"/>
      <c r="DUZ73" s="347"/>
      <c r="DVA73" s="1124"/>
      <c r="DVB73" s="1124"/>
      <c r="DVC73" s="348"/>
      <c r="DVD73" s="348"/>
      <c r="DVE73" s="348"/>
      <c r="DVF73" s="349"/>
      <c r="DVH73" s="347"/>
      <c r="DVI73" s="1124"/>
      <c r="DVJ73" s="1124"/>
      <c r="DVK73" s="348"/>
      <c r="DVL73" s="348"/>
      <c r="DVM73" s="348"/>
      <c r="DVN73" s="349"/>
      <c r="DVP73" s="347"/>
      <c r="DVQ73" s="1124"/>
      <c r="DVR73" s="1124"/>
      <c r="DVS73" s="348"/>
      <c r="DVT73" s="348"/>
      <c r="DVU73" s="348"/>
      <c r="DVV73" s="349"/>
      <c r="DVX73" s="347"/>
      <c r="DVY73" s="1124"/>
      <c r="DVZ73" s="1124"/>
      <c r="DWA73" s="348"/>
      <c r="DWB73" s="348"/>
      <c r="DWC73" s="348"/>
      <c r="DWD73" s="349"/>
      <c r="DWF73" s="347"/>
      <c r="DWG73" s="1124"/>
      <c r="DWH73" s="1124"/>
      <c r="DWI73" s="348"/>
      <c r="DWJ73" s="348"/>
      <c r="DWK73" s="348"/>
      <c r="DWL73" s="349"/>
      <c r="DWN73" s="347"/>
      <c r="DWO73" s="1124"/>
      <c r="DWP73" s="1124"/>
      <c r="DWQ73" s="348"/>
      <c r="DWR73" s="348"/>
      <c r="DWS73" s="348"/>
      <c r="DWT73" s="349"/>
      <c r="DWV73" s="347"/>
      <c r="DWW73" s="1124"/>
      <c r="DWX73" s="1124"/>
      <c r="DWY73" s="348"/>
      <c r="DWZ73" s="348"/>
      <c r="DXA73" s="348"/>
      <c r="DXB73" s="349"/>
      <c r="DXD73" s="347"/>
      <c r="DXE73" s="1124"/>
      <c r="DXF73" s="1124"/>
      <c r="DXG73" s="348"/>
      <c r="DXH73" s="348"/>
      <c r="DXI73" s="348"/>
      <c r="DXJ73" s="349"/>
      <c r="DXL73" s="347"/>
      <c r="DXM73" s="1124"/>
      <c r="DXN73" s="1124"/>
      <c r="DXO73" s="348"/>
      <c r="DXP73" s="348"/>
      <c r="DXQ73" s="348"/>
      <c r="DXR73" s="349"/>
      <c r="DXT73" s="347"/>
      <c r="DXU73" s="1124"/>
      <c r="DXV73" s="1124"/>
      <c r="DXW73" s="348"/>
      <c r="DXX73" s="348"/>
      <c r="DXY73" s="348"/>
      <c r="DXZ73" s="349"/>
      <c r="DYB73" s="347"/>
      <c r="DYC73" s="1124"/>
      <c r="DYD73" s="1124"/>
      <c r="DYE73" s="348"/>
      <c r="DYF73" s="348"/>
      <c r="DYG73" s="348"/>
      <c r="DYH73" s="349"/>
      <c r="DYJ73" s="347"/>
      <c r="DYK73" s="1124"/>
      <c r="DYL73" s="1124"/>
      <c r="DYM73" s="348"/>
      <c r="DYN73" s="348"/>
      <c r="DYO73" s="348"/>
      <c r="DYP73" s="349"/>
      <c r="DYR73" s="347"/>
      <c r="DYS73" s="1124"/>
      <c r="DYT73" s="1124"/>
      <c r="DYU73" s="348"/>
      <c r="DYV73" s="348"/>
      <c r="DYW73" s="348"/>
      <c r="DYX73" s="349"/>
      <c r="DYZ73" s="347"/>
      <c r="DZA73" s="1124"/>
      <c r="DZB73" s="1124"/>
      <c r="DZC73" s="348"/>
      <c r="DZD73" s="348"/>
      <c r="DZE73" s="348"/>
      <c r="DZF73" s="349"/>
      <c r="DZH73" s="347"/>
      <c r="DZI73" s="1124"/>
      <c r="DZJ73" s="1124"/>
      <c r="DZK73" s="348"/>
      <c r="DZL73" s="348"/>
      <c r="DZM73" s="348"/>
      <c r="DZN73" s="349"/>
      <c r="DZP73" s="347"/>
      <c r="DZQ73" s="1124"/>
      <c r="DZR73" s="1124"/>
      <c r="DZS73" s="348"/>
      <c r="DZT73" s="348"/>
      <c r="DZU73" s="348"/>
      <c r="DZV73" s="349"/>
      <c r="DZX73" s="347"/>
      <c r="DZY73" s="1124"/>
      <c r="DZZ73" s="1124"/>
      <c r="EAA73" s="348"/>
      <c r="EAB73" s="348"/>
      <c r="EAC73" s="348"/>
      <c r="EAD73" s="349"/>
      <c r="EAF73" s="347"/>
      <c r="EAG73" s="1124"/>
      <c r="EAH73" s="1124"/>
      <c r="EAI73" s="348"/>
      <c r="EAJ73" s="348"/>
      <c r="EAK73" s="348"/>
      <c r="EAL73" s="349"/>
      <c r="EAN73" s="347"/>
      <c r="EAO73" s="1124"/>
      <c r="EAP73" s="1124"/>
      <c r="EAQ73" s="348"/>
      <c r="EAR73" s="348"/>
      <c r="EAS73" s="348"/>
      <c r="EAT73" s="349"/>
      <c r="EAV73" s="347"/>
      <c r="EAW73" s="1124"/>
      <c r="EAX73" s="1124"/>
      <c r="EAY73" s="348"/>
      <c r="EAZ73" s="348"/>
      <c r="EBA73" s="348"/>
      <c r="EBB73" s="349"/>
      <c r="EBD73" s="347"/>
      <c r="EBE73" s="1124"/>
      <c r="EBF73" s="1124"/>
      <c r="EBG73" s="348"/>
      <c r="EBH73" s="348"/>
      <c r="EBI73" s="348"/>
      <c r="EBJ73" s="349"/>
      <c r="EBL73" s="347"/>
      <c r="EBM73" s="1124"/>
      <c r="EBN73" s="1124"/>
      <c r="EBO73" s="348"/>
      <c r="EBP73" s="348"/>
      <c r="EBQ73" s="348"/>
      <c r="EBR73" s="349"/>
      <c r="EBT73" s="347"/>
      <c r="EBU73" s="1124"/>
      <c r="EBV73" s="1124"/>
      <c r="EBW73" s="348"/>
      <c r="EBX73" s="348"/>
      <c r="EBY73" s="348"/>
      <c r="EBZ73" s="349"/>
      <c r="ECB73" s="347"/>
      <c r="ECC73" s="1124"/>
      <c r="ECD73" s="1124"/>
      <c r="ECE73" s="348"/>
      <c r="ECF73" s="348"/>
      <c r="ECG73" s="348"/>
      <c r="ECH73" s="349"/>
      <c r="ECJ73" s="347"/>
      <c r="ECK73" s="1124"/>
      <c r="ECL73" s="1124"/>
      <c r="ECM73" s="348"/>
      <c r="ECN73" s="348"/>
      <c r="ECO73" s="348"/>
      <c r="ECP73" s="349"/>
      <c r="ECR73" s="347"/>
      <c r="ECS73" s="1124"/>
      <c r="ECT73" s="1124"/>
      <c r="ECU73" s="348"/>
      <c r="ECV73" s="348"/>
      <c r="ECW73" s="348"/>
      <c r="ECX73" s="349"/>
      <c r="ECZ73" s="347"/>
      <c r="EDA73" s="1124"/>
      <c r="EDB73" s="1124"/>
      <c r="EDC73" s="348"/>
      <c r="EDD73" s="348"/>
      <c r="EDE73" s="348"/>
      <c r="EDF73" s="349"/>
      <c r="EDH73" s="347"/>
      <c r="EDI73" s="1124"/>
      <c r="EDJ73" s="1124"/>
      <c r="EDK73" s="348"/>
      <c r="EDL73" s="348"/>
      <c r="EDM73" s="348"/>
      <c r="EDN73" s="349"/>
      <c r="EDP73" s="347"/>
      <c r="EDQ73" s="1124"/>
      <c r="EDR73" s="1124"/>
      <c r="EDS73" s="348"/>
      <c r="EDT73" s="348"/>
      <c r="EDU73" s="348"/>
      <c r="EDV73" s="349"/>
      <c r="EDX73" s="347"/>
      <c r="EDY73" s="1124"/>
      <c r="EDZ73" s="1124"/>
      <c r="EEA73" s="348"/>
      <c r="EEB73" s="348"/>
      <c r="EEC73" s="348"/>
      <c r="EED73" s="349"/>
      <c r="EEF73" s="347"/>
      <c r="EEG73" s="1124"/>
      <c r="EEH73" s="1124"/>
      <c r="EEI73" s="348"/>
      <c r="EEJ73" s="348"/>
      <c r="EEK73" s="348"/>
      <c r="EEL73" s="349"/>
      <c r="EEN73" s="347"/>
      <c r="EEO73" s="1124"/>
      <c r="EEP73" s="1124"/>
      <c r="EEQ73" s="348"/>
      <c r="EER73" s="348"/>
      <c r="EES73" s="348"/>
      <c r="EET73" s="349"/>
      <c r="EEV73" s="347"/>
      <c r="EEW73" s="1124"/>
      <c r="EEX73" s="1124"/>
      <c r="EEY73" s="348"/>
      <c r="EEZ73" s="348"/>
      <c r="EFA73" s="348"/>
      <c r="EFB73" s="349"/>
      <c r="EFD73" s="347"/>
      <c r="EFE73" s="1124"/>
      <c r="EFF73" s="1124"/>
      <c r="EFG73" s="348"/>
      <c r="EFH73" s="348"/>
      <c r="EFI73" s="348"/>
      <c r="EFJ73" s="349"/>
      <c r="EFL73" s="347"/>
      <c r="EFM73" s="1124"/>
      <c r="EFN73" s="1124"/>
      <c r="EFO73" s="348"/>
      <c r="EFP73" s="348"/>
      <c r="EFQ73" s="348"/>
      <c r="EFR73" s="349"/>
      <c r="EFT73" s="347"/>
      <c r="EFU73" s="1124"/>
      <c r="EFV73" s="1124"/>
      <c r="EFW73" s="348"/>
      <c r="EFX73" s="348"/>
      <c r="EFY73" s="348"/>
      <c r="EFZ73" s="349"/>
      <c r="EGB73" s="347"/>
      <c r="EGC73" s="1124"/>
      <c r="EGD73" s="1124"/>
      <c r="EGE73" s="348"/>
      <c r="EGF73" s="348"/>
      <c r="EGG73" s="348"/>
      <c r="EGH73" s="349"/>
      <c r="EGJ73" s="347"/>
      <c r="EGK73" s="1124"/>
      <c r="EGL73" s="1124"/>
      <c r="EGM73" s="348"/>
      <c r="EGN73" s="348"/>
      <c r="EGO73" s="348"/>
      <c r="EGP73" s="349"/>
      <c r="EGR73" s="347"/>
      <c r="EGS73" s="1124"/>
      <c r="EGT73" s="1124"/>
      <c r="EGU73" s="348"/>
      <c r="EGV73" s="348"/>
      <c r="EGW73" s="348"/>
      <c r="EGX73" s="349"/>
      <c r="EGZ73" s="347"/>
      <c r="EHA73" s="1124"/>
      <c r="EHB73" s="1124"/>
      <c r="EHC73" s="348"/>
      <c r="EHD73" s="348"/>
      <c r="EHE73" s="348"/>
      <c r="EHF73" s="349"/>
      <c r="EHH73" s="347"/>
      <c r="EHI73" s="1124"/>
      <c r="EHJ73" s="1124"/>
      <c r="EHK73" s="348"/>
      <c r="EHL73" s="348"/>
      <c r="EHM73" s="348"/>
      <c r="EHN73" s="349"/>
      <c r="EHP73" s="347"/>
      <c r="EHQ73" s="1124"/>
      <c r="EHR73" s="1124"/>
      <c r="EHS73" s="348"/>
      <c r="EHT73" s="348"/>
      <c r="EHU73" s="348"/>
      <c r="EHV73" s="349"/>
      <c r="EHX73" s="347"/>
      <c r="EHY73" s="1124"/>
      <c r="EHZ73" s="1124"/>
      <c r="EIA73" s="348"/>
      <c r="EIB73" s="348"/>
      <c r="EIC73" s="348"/>
      <c r="EID73" s="349"/>
      <c r="EIF73" s="347"/>
      <c r="EIG73" s="1124"/>
      <c r="EIH73" s="1124"/>
      <c r="EII73" s="348"/>
      <c r="EIJ73" s="348"/>
      <c r="EIK73" s="348"/>
      <c r="EIL73" s="349"/>
      <c r="EIN73" s="347"/>
      <c r="EIO73" s="1124"/>
      <c r="EIP73" s="1124"/>
      <c r="EIQ73" s="348"/>
      <c r="EIR73" s="348"/>
      <c r="EIS73" s="348"/>
      <c r="EIT73" s="349"/>
      <c r="EIV73" s="347"/>
      <c r="EIW73" s="1124"/>
      <c r="EIX73" s="1124"/>
      <c r="EIY73" s="348"/>
      <c r="EIZ73" s="348"/>
      <c r="EJA73" s="348"/>
      <c r="EJB73" s="349"/>
      <c r="EJD73" s="347"/>
      <c r="EJE73" s="1124"/>
      <c r="EJF73" s="1124"/>
      <c r="EJG73" s="348"/>
      <c r="EJH73" s="348"/>
      <c r="EJI73" s="348"/>
      <c r="EJJ73" s="349"/>
      <c r="EJL73" s="347"/>
      <c r="EJM73" s="1124"/>
      <c r="EJN73" s="1124"/>
      <c r="EJO73" s="348"/>
      <c r="EJP73" s="348"/>
      <c r="EJQ73" s="348"/>
      <c r="EJR73" s="349"/>
      <c r="EJT73" s="347"/>
      <c r="EJU73" s="1124"/>
      <c r="EJV73" s="1124"/>
      <c r="EJW73" s="348"/>
      <c r="EJX73" s="348"/>
      <c r="EJY73" s="348"/>
      <c r="EJZ73" s="349"/>
      <c r="EKB73" s="347"/>
      <c r="EKC73" s="1124"/>
      <c r="EKD73" s="1124"/>
      <c r="EKE73" s="348"/>
      <c r="EKF73" s="348"/>
      <c r="EKG73" s="348"/>
      <c r="EKH73" s="349"/>
      <c r="EKJ73" s="347"/>
      <c r="EKK73" s="1124"/>
      <c r="EKL73" s="1124"/>
      <c r="EKM73" s="348"/>
      <c r="EKN73" s="348"/>
      <c r="EKO73" s="348"/>
      <c r="EKP73" s="349"/>
      <c r="EKR73" s="347"/>
      <c r="EKS73" s="1124"/>
      <c r="EKT73" s="1124"/>
      <c r="EKU73" s="348"/>
      <c r="EKV73" s="348"/>
      <c r="EKW73" s="348"/>
      <c r="EKX73" s="349"/>
      <c r="EKZ73" s="347"/>
      <c r="ELA73" s="1124"/>
      <c r="ELB73" s="1124"/>
      <c r="ELC73" s="348"/>
      <c r="ELD73" s="348"/>
      <c r="ELE73" s="348"/>
      <c r="ELF73" s="349"/>
      <c r="ELH73" s="347"/>
      <c r="ELI73" s="1124"/>
      <c r="ELJ73" s="1124"/>
      <c r="ELK73" s="348"/>
      <c r="ELL73" s="348"/>
      <c r="ELM73" s="348"/>
      <c r="ELN73" s="349"/>
      <c r="ELP73" s="347"/>
      <c r="ELQ73" s="1124"/>
      <c r="ELR73" s="1124"/>
      <c r="ELS73" s="348"/>
      <c r="ELT73" s="348"/>
      <c r="ELU73" s="348"/>
      <c r="ELV73" s="349"/>
      <c r="ELX73" s="347"/>
      <c r="ELY73" s="1124"/>
      <c r="ELZ73" s="1124"/>
      <c r="EMA73" s="348"/>
      <c r="EMB73" s="348"/>
      <c r="EMC73" s="348"/>
      <c r="EMD73" s="349"/>
      <c r="EMF73" s="347"/>
      <c r="EMG73" s="1124"/>
      <c r="EMH73" s="1124"/>
      <c r="EMI73" s="348"/>
      <c r="EMJ73" s="348"/>
      <c r="EMK73" s="348"/>
      <c r="EML73" s="349"/>
      <c r="EMN73" s="347"/>
      <c r="EMO73" s="1124"/>
      <c r="EMP73" s="1124"/>
      <c r="EMQ73" s="348"/>
      <c r="EMR73" s="348"/>
      <c r="EMS73" s="348"/>
      <c r="EMT73" s="349"/>
      <c r="EMV73" s="347"/>
      <c r="EMW73" s="1124"/>
      <c r="EMX73" s="1124"/>
      <c r="EMY73" s="348"/>
      <c r="EMZ73" s="348"/>
      <c r="ENA73" s="348"/>
      <c r="ENB73" s="349"/>
      <c r="END73" s="347"/>
      <c r="ENE73" s="1124"/>
      <c r="ENF73" s="1124"/>
      <c r="ENG73" s="348"/>
      <c r="ENH73" s="348"/>
      <c r="ENI73" s="348"/>
      <c r="ENJ73" s="349"/>
      <c r="ENL73" s="347"/>
      <c r="ENM73" s="1124"/>
      <c r="ENN73" s="1124"/>
      <c r="ENO73" s="348"/>
      <c r="ENP73" s="348"/>
      <c r="ENQ73" s="348"/>
      <c r="ENR73" s="349"/>
      <c r="ENT73" s="347"/>
      <c r="ENU73" s="1124"/>
      <c r="ENV73" s="1124"/>
      <c r="ENW73" s="348"/>
      <c r="ENX73" s="348"/>
      <c r="ENY73" s="348"/>
      <c r="ENZ73" s="349"/>
      <c r="EOB73" s="347"/>
      <c r="EOC73" s="1124"/>
      <c r="EOD73" s="1124"/>
      <c r="EOE73" s="348"/>
      <c r="EOF73" s="348"/>
      <c r="EOG73" s="348"/>
      <c r="EOH73" s="349"/>
      <c r="EOJ73" s="347"/>
      <c r="EOK73" s="1124"/>
      <c r="EOL73" s="1124"/>
      <c r="EOM73" s="348"/>
      <c r="EON73" s="348"/>
      <c r="EOO73" s="348"/>
      <c r="EOP73" s="349"/>
      <c r="EOR73" s="347"/>
      <c r="EOS73" s="1124"/>
      <c r="EOT73" s="1124"/>
      <c r="EOU73" s="348"/>
      <c r="EOV73" s="348"/>
      <c r="EOW73" s="348"/>
      <c r="EOX73" s="349"/>
      <c r="EOZ73" s="347"/>
      <c r="EPA73" s="1124"/>
      <c r="EPB73" s="1124"/>
      <c r="EPC73" s="348"/>
      <c r="EPD73" s="348"/>
      <c r="EPE73" s="348"/>
      <c r="EPF73" s="349"/>
      <c r="EPH73" s="347"/>
      <c r="EPI73" s="1124"/>
      <c r="EPJ73" s="1124"/>
      <c r="EPK73" s="348"/>
      <c r="EPL73" s="348"/>
      <c r="EPM73" s="348"/>
      <c r="EPN73" s="349"/>
      <c r="EPP73" s="347"/>
      <c r="EPQ73" s="1124"/>
      <c r="EPR73" s="1124"/>
      <c r="EPS73" s="348"/>
      <c r="EPT73" s="348"/>
      <c r="EPU73" s="348"/>
      <c r="EPV73" s="349"/>
      <c r="EPX73" s="347"/>
      <c r="EPY73" s="1124"/>
      <c r="EPZ73" s="1124"/>
      <c r="EQA73" s="348"/>
      <c r="EQB73" s="348"/>
      <c r="EQC73" s="348"/>
      <c r="EQD73" s="349"/>
      <c r="EQF73" s="347"/>
      <c r="EQG73" s="1124"/>
      <c r="EQH73" s="1124"/>
      <c r="EQI73" s="348"/>
      <c r="EQJ73" s="348"/>
      <c r="EQK73" s="348"/>
      <c r="EQL73" s="349"/>
      <c r="EQN73" s="347"/>
      <c r="EQO73" s="1124"/>
      <c r="EQP73" s="1124"/>
      <c r="EQQ73" s="348"/>
      <c r="EQR73" s="348"/>
      <c r="EQS73" s="348"/>
      <c r="EQT73" s="349"/>
      <c r="EQV73" s="347"/>
      <c r="EQW73" s="1124"/>
      <c r="EQX73" s="1124"/>
      <c r="EQY73" s="348"/>
      <c r="EQZ73" s="348"/>
      <c r="ERA73" s="348"/>
      <c r="ERB73" s="349"/>
      <c r="ERD73" s="347"/>
      <c r="ERE73" s="1124"/>
      <c r="ERF73" s="1124"/>
      <c r="ERG73" s="348"/>
      <c r="ERH73" s="348"/>
      <c r="ERI73" s="348"/>
      <c r="ERJ73" s="349"/>
      <c r="ERL73" s="347"/>
      <c r="ERM73" s="1124"/>
      <c r="ERN73" s="1124"/>
      <c r="ERO73" s="348"/>
      <c r="ERP73" s="348"/>
      <c r="ERQ73" s="348"/>
      <c r="ERR73" s="349"/>
      <c r="ERT73" s="347"/>
      <c r="ERU73" s="1124"/>
      <c r="ERV73" s="1124"/>
      <c r="ERW73" s="348"/>
      <c r="ERX73" s="348"/>
      <c r="ERY73" s="348"/>
      <c r="ERZ73" s="349"/>
      <c r="ESB73" s="347"/>
      <c r="ESC73" s="1124"/>
      <c r="ESD73" s="1124"/>
      <c r="ESE73" s="348"/>
      <c r="ESF73" s="348"/>
      <c r="ESG73" s="348"/>
      <c r="ESH73" s="349"/>
      <c r="ESJ73" s="347"/>
      <c r="ESK73" s="1124"/>
      <c r="ESL73" s="1124"/>
      <c r="ESM73" s="348"/>
      <c r="ESN73" s="348"/>
      <c r="ESO73" s="348"/>
      <c r="ESP73" s="349"/>
      <c r="ESR73" s="347"/>
      <c r="ESS73" s="1124"/>
      <c r="EST73" s="1124"/>
      <c r="ESU73" s="348"/>
      <c r="ESV73" s="348"/>
      <c r="ESW73" s="348"/>
      <c r="ESX73" s="349"/>
      <c r="ESZ73" s="347"/>
      <c r="ETA73" s="1124"/>
      <c r="ETB73" s="1124"/>
      <c r="ETC73" s="348"/>
      <c r="ETD73" s="348"/>
      <c r="ETE73" s="348"/>
      <c r="ETF73" s="349"/>
      <c r="ETH73" s="347"/>
      <c r="ETI73" s="1124"/>
      <c r="ETJ73" s="1124"/>
      <c r="ETK73" s="348"/>
      <c r="ETL73" s="348"/>
      <c r="ETM73" s="348"/>
      <c r="ETN73" s="349"/>
      <c r="ETP73" s="347"/>
      <c r="ETQ73" s="1124"/>
      <c r="ETR73" s="1124"/>
      <c r="ETS73" s="348"/>
      <c r="ETT73" s="348"/>
      <c r="ETU73" s="348"/>
      <c r="ETV73" s="349"/>
      <c r="ETX73" s="347"/>
      <c r="ETY73" s="1124"/>
      <c r="ETZ73" s="1124"/>
      <c r="EUA73" s="348"/>
      <c r="EUB73" s="348"/>
      <c r="EUC73" s="348"/>
      <c r="EUD73" s="349"/>
      <c r="EUF73" s="347"/>
      <c r="EUG73" s="1124"/>
      <c r="EUH73" s="1124"/>
      <c r="EUI73" s="348"/>
      <c r="EUJ73" s="348"/>
      <c r="EUK73" s="348"/>
      <c r="EUL73" s="349"/>
      <c r="EUN73" s="347"/>
      <c r="EUO73" s="1124"/>
      <c r="EUP73" s="1124"/>
      <c r="EUQ73" s="348"/>
      <c r="EUR73" s="348"/>
      <c r="EUS73" s="348"/>
      <c r="EUT73" s="349"/>
      <c r="EUV73" s="347"/>
      <c r="EUW73" s="1124"/>
      <c r="EUX73" s="1124"/>
      <c r="EUY73" s="348"/>
      <c r="EUZ73" s="348"/>
      <c r="EVA73" s="348"/>
      <c r="EVB73" s="349"/>
      <c r="EVD73" s="347"/>
      <c r="EVE73" s="1124"/>
      <c r="EVF73" s="1124"/>
      <c r="EVG73" s="348"/>
      <c r="EVH73" s="348"/>
      <c r="EVI73" s="348"/>
      <c r="EVJ73" s="349"/>
      <c r="EVL73" s="347"/>
      <c r="EVM73" s="1124"/>
      <c r="EVN73" s="1124"/>
      <c r="EVO73" s="348"/>
      <c r="EVP73" s="348"/>
      <c r="EVQ73" s="348"/>
      <c r="EVR73" s="349"/>
      <c r="EVT73" s="347"/>
      <c r="EVU73" s="1124"/>
      <c r="EVV73" s="1124"/>
      <c r="EVW73" s="348"/>
      <c r="EVX73" s="348"/>
      <c r="EVY73" s="348"/>
      <c r="EVZ73" s="349"/>
      <c r="EWB73" s="347"/>
      <c r="EWC73" s="1124"/>
      <c r="EWD73" s="1124"/>
      <c r="EWE73" s="348"/>
      <c r="EWF73" s="348"/>
      <c r="EWG73" s="348"/>
      <c r="EWH73" s="349"/>
      <c r="EWJ73" s="347"/>
      <c r="EWK73" s="1124"/>
      <c r="EWL73" s="1124"/>
      <c r="EWM73" s="348"/>
      <c r="EWN73" s="348"/>
      <c r="EWO73" s="348"/>
      <c r="EWP73" s="349"/>
      <c r="EWR73" s="347"/>
      <c r="EWS73" s="1124"/>
      <c r="EWT73" s="1124"/>
      <c r="EWU73" s="348"/>
      <c r="EWV73" s="348"/>
      <c r="EWW73" s="348"/>
      <c r="EWX73" s="349"/>
      <c r="EWZ73" s="347"/>
      <c r="EXA73" s="1124"/>
      <c r="EXB73" s="1124"/>
      <c r="EXC73" s="348"/>
      <c r="EXD73" s="348"/>
      <c r="EXE73" s="348"/>
      <c r="EXF73" s="349"/>
      <c r="EXH73" s="347"/>
      <c r="EXI73" s="1124"/>
      <c r="EXJ73" s="1124"/>
      <c r="EXK73" s="348"/>
      <c r="EXL73" s="348"/>
      <c r="EXM73" s="348"/>
      <c r="EXN73" s="349"/>
      <c r="EXP73" s="347"/>
      <c r="EXQ73" s="1124"/>
      <c r="EXR73" s="1124"/>
      <c r="EXS73" s="348"/>
      <c r="EXT73" s="348"/>
      <c r="EXU73" s="348"/>
      <c r="EXV73" s="349"/>
      <c r="EXX73" s="347"/>
      <c r="EXY73" s="1124"/>
      <c r="EXZ73" s="1124"/>
      <c r="EYA73" s="348"/>
      <c r="EYB73" s="348"/>
      <c r="EYC73" s="348"/>
      <c r="EYD73" s="349"/>
      <c r="EYF73" s="347"/>
      <c r="EYG73" s="1124"/>
      <c r="EYH73" s="1124"/>
      <c r="EYI73" s="348"/>
      <c r="EYJ73" s="348"/>
      <c r="EYK73" s="348"/>
      <c r="EYL73" s="349"/>
      <c r="EYN73" s="347"/>
      <c r="EYO73" s="1124"/>
      <c r="EYP73" s="1124"/>
      <c r="EYQ73" s="348"/>
      <c r="EYR73" s="348"/>
      <c r="EYS73" s="348"/>
      <c r="EYT73" s="349"/>
      <c r="EYV73" s="347"/>
      <c r="EYW73" s="1124"/>
      <c r="EYX73" s="1124"/>
      <c r="EYY73" s="348"/>
      <c r="EYZ73" s="348"/>
      <c r="EZA73" s="348"/>
      <c r="EZB73" s="349"/>
      <c r="EZD73" s="347"/>
      <c r="EZE73" s="1124"/>
      <c r="EZF73" s="1124"/>
      <c r="EZG73" s="348"/>
      <c r="EZH73" s="348"/>
      <c r="EZI73" s="348"/>
      <c r="EZJ73" s="349"/>
      <c r="EZL73" s="347"/>
      <c r="EZM73" s="1124"/>
      <c r="EZN73" s="1124"/>
      <c r="EZO73" s="348"/>
      <c r="EZP73" s="348"/>
      <c r="EZQ73" s="348"/>
      <c r="EZR73" s="349"/>
      <c r="EZT73" s="347"/>
      <c r="EZU73" s="1124"/>
      <c r="EZV73" s="1124"/>
      <c r="EZW73" s="348"/>
      <c r="EZX73" s="348"/>
      <c r="EZY73" s="348"/>
      <c r="EZZ73" s="349"/>
      <c r="FAB73" s="347"/>
      <c r="FAC73" s="1124"/>
      <c r="FAD73" s="1124"/>
      <c r="FAE73" s="348"/>
      <c r="FAF73" s="348"/>
      <c r="FAG73" s="348"/>
      <c r="FAH73" s="349"/>
      <c r="FAJ73" s="347"/>
      <c r="FAK73" s="1124"/>
      <c r="FAL73" s="1124"/>
      <c r="FAM73" s="348"/>
      <c r="FAN73" s="348"/>
      <c r="FAO73" s="348"/>
      <c r="FAP73" s="349"/>
      <c r="FAR73" s="347"/>
      <c r="FAS73" s="1124"/>
      <c r="FAT73" s="1124"/>
      <c r="FAU73" s="348"/>
      <c r="FAV73" s="348"/>
      <c r="FAW73" s="348"/>
      <c r="FAX73" s="349"/>
      <c r="FAZ73" s="347"/>
      <c r="FBA73" s="1124"/>
      <c r="FBB73" s="1124"/>
      <c r="FBC73" s="348"/>
      <c r="FBD73" s="348"/>
      <c r="FBE73" s="348"/>
      <c r="FBF73" s="349"/>
      <c r="FBH73" s="347"/>
      <c r="FBI73" s="1124"/>
      <c r="FBJ73" s="1124"/>
      <c r="FBK73" s="348"/>
      <c r="FBL73" s="348"/>
      <c r="FBM73" s="348"/>
      <c r="FBN73" s="349"/>
      <c r="FBP73" s="347"/>
      <c r="FBQ73" s="1124"/>
      <c r="FBR73" s="1124"/>
      <c r="FBS73" s="348"/>
      <c r="FBT73" s="348"/>
      <c r="FBU73" s="348"/>
      <c r="FBV73" s="349"/>
      <c r="FBX73" s="347"/>
      <c r="FBY73" s="1124"/>
      <c r="FBZ73" s="1124"/>
      <c r="FCA73" s="348"/>
      <c r="FCB73" s="348"/>
      <c r="FCC73" s="348"/>
      <c r="FCD73" s="349"/>
      <c r="FCF73" s="347"/>
      <c r="FCG73" s="1124"/>
      <c r="FCH73" s="1124"/>
      <c r="FCI73" s="348"/>
      <c r="FCJ73" s="348"/>
      <c r="FCK73" s="348"/>
      <c r="FCL73" s="349"/>
      <c r="FCN73" s="347"/>
      <c r="FCO73" s="1124"/>
      <c r="FCP73" s="1124"/>
      <c r="FCQ73" s="348"/>
      <c r="FCR73" s="348"/>
      <c r="FCS73" s="348"/>
      <c r="FCT73" s="349"/>
      <c r="FCV73" s="347"/>
      <c r="FCW73" s="1124"/>
      <c r="FCX73" s="1124"/>
      <c r="FCY73" s="348"/>
      <c r="FCZ73" s="348"/>
      <c r="FDA73" s="348"/>
      <c r="FDB73" s="349"/>
      <c r="FDD73" s="347"/>
      <c r="FDE73" s="1124"/>
      <c r="FDF73" s="1124"/>
      <c r="FDG73" s="348"/>
      <c r="FDH73" s="348"/>
      <c r="FDI73" s="348"/>
      <c r="FDJ73" s="349"/>
      <c r="FDL73" s="347"/>
      <c r="FDM73" s="1124"/>
      <c r="FDN73" s="1124"/>
      <c r="FDO73" s="348"/>
      <c r="FDP73" s="348"/>
      <c r="FDQ73" s="348"/>
      <c r="FDR73" s="349"/>
      <c r="FDT73" s="347"/>
      <c r="FDU73" s="1124"/>
      <c r="FDV73" s="1124"/>
      <c r="FDW73" s="348"/>
      <c r="FDX73" s="348"/>
      <c r="FDY73" s="348"/>
      <c r="FDZ73" s="349"/>
      <c r="FEB73" s="347"/>
      <c r="FEC73" s="1124"/>
      <c r="FED73" s="1124"/>
      <c r="FEE73" s="348"/>
      <c r="FEF73" s="348"/>
      <c r="FEG73" s="348"/>
      <c r="FEH73" s="349"/>
      <c r="FEJ73" s="347"/>
      <c r="FEK73" s="1124"/>
      <c r="FEL73" s="1124"/>
      <c r="FEM73" s="348"/>
      <c r="FEN73" s="348"/>
      <c r="FEO73" s="348"/>
      <c r="FEP73" s="349"/>
      <c r="FER73" s="347"/>
      <c r="FES73" s="1124"/>
      <c r="FET73" s="1124"/>
      <c r="FEU73" s="348"/>
      <c r="FEV73" s="348"/>
      <c r="FEW73" s="348"/>
      <c r="FEX73" s="349"/>
      <c r="FEZ73" s="347"/>
      <c r="FFA73" s="1124"/>
      <c r="FFB73" s="1124"/>
      <c r="FFC73" s="348"/>
      <c r="FFD73" s="348"/>
      <c r="FFE73" s="348"/>
      <c r="FFF73" s="349"/>
      <c r="FFH73" s="347"/>
      <c r="FFI73" s="1124"/>
      <c r="FFJ73" s="1124"/>
      <c r="FFK73" s="348"/>
      <c r="FFL73" s="348"/>
      <c r="FFM73" s="348"/>
      <c r="FFN73" s="349"/>
      <c r="FFP73" s="347"/>
      <c r="FFQ73" s="1124"/>
      <c r="FFR73" s="1124"/>
      <c r="FFS73" s="348"/>
      <c r="FFT73" s="348"/>
      <c r="FFU73" s="348"/>
      <c r="FFV73" s="349"/>
      <c r="FFX73" s="347"/>
      <c r="FFY73" s="1124"/>
      <c r="FFZ73" s="1124"/>
      <c r="FGA73" s="348"/>
      <c r="FGB73" s="348"/>
      <c r="FGC73" s="348"/>
      <c r="FGD73" s="349"/>
      <c r="FGF73" s="347"/>
      <c r="FGG73" s="1124"/>
      <c r="FGH73" s="1124"/>
      <c r="FGI73" s="348"/>
      <c r="FGJ73" s="348"/>
      <c r="FGK73" s="348"/>
      <c r="FGL73" s="349"/>
      <c r="FGN73" s="347"/>
      <c r="FGO73" s="1124"/>
      <c r="FGP73" s="1124"/>
      <c r="FGQ73" s="348"/>
      <c r="FGR73" s="348"/>
      <c r="FGS73" s="348"/>
      <c r="FGT73" s="349"/>
      <c r="FGV73" s="347"/>
      <c r="FGW73" s="1124"/>
      <c r="FGX73" s="1124"/>
      <c r="FGY73" s="348"/>
      <c r="FGZ73" s="348"/>
      <c r="FHA73" s="348"/>
      <c r="FHB73" s="349"/>
      <c r="FHD73" s="347"/>
      <c r="FHE73" s="1124"/>
      <c r="FHF73" s="1124"/>
      <c r="FHG73" s="348"/>
      <c r="FHH73" s="348"/>
      <c r="FHI73" s="348"/>
      <c r="FHJ73" s="349"/>
      <c r="FHL73" s="347"/>
      <c r="FHM73" s="1124"/>
      <c r="FHN73" s="1124"/>
      <c r="FHO73" s="348"/>
      <c r="FHP73" s="348"/>
      <c r="FHQ73" s="348"/>
      <c r="FHR73" s="349"/>
      <c r="FHT73" s="347"/>
      <c r="FHU73" s="1124"/>
      <c r="FHV73" s="1124"/>
      <c r="FHW73" s="348"/>
      <c r="FHX73" s="348"/>
      <c r="FHY73" s="348"/>
      <c r="FHZ73" s="349"/>
      <c r="FIB73" s="347"/>
      <c r="FIC73" s="1124"/>
      <c r="FID73" s="1124"/>
      <c r="FIE73" s="348"/>
      <c r="FIF73" s="348"/>
      <c r="FIG73" s="348"/>
      <c r="FIH73" s="349"/>
      <c r="FIJ73" s="347"/>
      <c r="FIK73" s="1124"/>
      <c r="FIL73" s="1124"/>
      <c r="FIM73" s="348"/>
      <c r="FIN73" s="348"/>
      <c r="FIO73" s="348"/>
      <c r="FIP73" s="349"/>
      <c r="FIR73" s="347"/>
      <c r="FIS73" s="1124"/>
      <c r="FIT73" s="1124"/>
      <c r="FIU73" s="348"/>
      <c r="FIV73" s="348"/>
      <c r="FIW73" s="348"/>
      <c r="FIX73" s="349"/>
      <c r="FIZ73" s="347"/>
      <c r="FJA73" s="1124"/>
      <c r="FJB73" s="1124"/>
      <c r="FJC73" s="348"/>
      <c r="FJD73" s="348"/>
      <c r="FJE73" s="348"/>
      <c r="FJF73" s="349"/>
      <c r="FJH73" s="347"/>
      <c r="FJI73" s="1124"/>
      <c r="FJJ73" s="1124"/>
      <c r="FJK73" s="348"/>
      <c r="FJL73" s="348"/>
      <c r="FJM73" s="348"/>
      <c r="FJN73" s="349"/>
      <c r="FJP73" s="347"/>
      <c r="FJQ73" s="1124"/>
      <c r="FJR73" s="1124"/>
      <c r="FJS73" s="348"/>
      <c r="FJT73" s="348"/>
      <c r="FJU73" s="348"/>
      <c r="FJV73" s="349"/>
      <c r="FJX73" s="347"/>
      <c r="FJY73" s="1124"/>
      <c r="FJZ73" s="1124"/>
      <c r="FKA73" s="348"/>
      <c r="FKB73" s="348"/>
      <c r="FKC73" s="348"/>
      <c r="FKD73" s="349"/>
      <c r="FKF73" s="347"/>
      <c r="FKG73" s="1124"/>
      <c r="FKH73" s="1124"/>
      <c r="FKI73" s="348"/>
      <c r="FKJ73" s="348"/>
      <c r="FKK73" s="348"/>
      <c r="FKL73" s="349"/>
      <c r="FKN73" s="347"/>
      <c r="FKO73" s="1124"/>
      <c r="FKP73" s="1124"/>
      <c r="FKQ73" s="348"/>
      <c r="FKR73" s="348"/>
      <c r="FKS73" s="348"/>
      <c r="FKT73" s="349"/>
      <c r="FKV73" s="347"/>
      <c r="FKW73" s="1124"/>
      <c r="FKX73" s="1124"/>
      <c r="FKY73" s="348"/>
      <c r="FKZ73" s="348"/>
      <c r="FLA73" s="348"/>
      <c r="FLB73" s="349"/>
      <c r="FLD73" s="347"/>
      <c r="FLE73" s="1124"/>
      <c r="FLF73" s="1124"/>
      <c r="FLG73" s="348"/>
      <c r="FLH73" s="348"/>
      <c r="FLI73" s="348"/>
      <c r="FLJ73" s="349"/>
      <c r="FLL73" s="347"/>
      <c r="FLM73" s="1124"/>
      <c r="FLN73" s="1124"/>
      <c r="FLO73" s="348"/>
      <c r="FLP73" s="348"/>
      <c r="FLQ73" s="348"/>
      <c r="FLR73" s="349"/>
      <c r="FLT73" s="347"/>
      <c r="FLU73" s="1124"/>
      <c r="FLV73" s="1124"/>
      <c r="FLW73" s="348"/>
      <c r="FLX73" s="348"/>
      <c r="FLY73" s="348"/>
      <c r="FLZ73" s="349"/>
      <c r="FMB73" s="347"/>
      <c r="FMC73" s="1124"/>
      <c r="FMD73" s="1124"/>
      <c r="FME73" s="348"/>
      <c r="FMF73" s="348"/>
      <c r="FMG73" s="348"/>
      <c r="FMH73" s="349"/>
      <c r="FMJ73" s="347"/>
      <c r="FMK73" s="1124"/>
      <c r="FML73" s="1124"/>
      <c r="FMM73" s="348"/>
      <c r="FMN73" s="348"/>
      <c r="FMO73" s="348"/>
      <c r="FMP73" s="349"/>
      <c r="FMR73" s="347"/>
      <c r="FMS73" s="1124"/>
      <c r="FMT73" s="1124"/>
      <c r="FMU73" s="348"/>
      <c r="FMV73" s="348"/>
      <c r="FMW73" s="348"/>
      <c r="FMX73" s="349"/>
      <c r="FMZ73" s="347"/>
      <c r="FNA73" s="1124"/>
      <c r="FNB73" s="1124"/>
      <c r="FNC73" s="348"/>
      <c r="FND73" s="348"/>
      <c r="FNE73" s="348"/>
      <c r="FNF73" s="349"/>
      <c r="FNH73" s="347"/>
      <c r="FNI73" s="1124"/>
      <c r="FNJ73" s="1124"/>
      <c r="FNK73" s="348"/>
      <c r="FNL73" s="348"/>
      <c r="FNM73" s="348"/>
      <c r="FNN73" s="349"/>
      <c r="FNP73" s="347"/>
      <c r="FNQ73" s="1124"/>
      <c r="FNR73" s="1124"/>
      <c r="FNS73" s="348"/>
      <c r="FNT73" s="348"/>
      <c r="FNU73" s="348"/>
      <c r="FNV73" s="349"/>
      <c r="FNX73" s="347"/>
      <c r="FNY73" s="1124"/>
      <c r="FNZ73" s="1124"/>
      <c r="FOA73" s="348"/>
      <c r="FOB73" s="348"/>
      <c r="FOC73" s="348"/>
      <c r="FOD73" s="349"/>
      <c r="FOF73" s="347"/>
      <c r="FOG73" s="1124"/>
      <c r="FOH73" s="1124"/>
      <c r="FOI73" s="348"/>
      <c r="FOJ73" s="348"/>
      <c r="FOK73" s="348"/>
      <c r="FOL73" s="349"/>
      <c r="FON73" s="347"/>
      <c r="FOO73" s="1124"/>
      <c r="FOP73" s="1124"/>
      <c r="FOQ73" s="348"/>
      <c r="FOR73" s="348"/>
      <c r="FOS73" s="348"/>
      <c r="FOT73" s="349"/>
      <c r="FOV73" s="347"/>
      <c r="FOW73" s="1124"/>
      <c r="FOX73" s="1124"/>
      <c r="FOY73" s="348"/>
      <c r="FOZ73" s="348"/>
      <c r="FPA73" s="348"/>
      <c r="FPB73" s="349"/>
      <c r="FPD73" s="347"/>
      <c r="FPE73" s="1124"/>
      <c r="FPF73" s="1124"/>
      <c r="FPG73" s="348"/>
      <c r="FPH73" s="348"/>
      <c r="FPI73" s="348"/>
      <c r="FPJ73" s="349"/>
      <c r="FPL73" s="347"/>
      <c r="FPM73" s="1124"/>
      <c r="FPN73" s="1124"/>
      <c r="FPO73" s="348"/>
      <c r="FPP73" s="348"/>
      <c r="FPQ73" s="348"/>
      <c r="FPR73" s="349"/>
      <c r="FPT73" s="347"/>
      <c r="FPU73" s="1124"/>
      <c r="FPV73" s="1124"/>
      <c r="FPW73" s="348"/>
      <c r="FPX73" s="348"/>
      <c r="FPY73" s="348"/>
      <c r="FPZ73" s="349"/>
      <c r="FQB73" s="347"/>
      <c r="FQC73" s="1124"/>
      <c r="FQD73" s="1124"/>
      <c r="FQE73" s="348"/>
      <c r="FQF73" s="348"/>
      <c r="FQG73" s="348"/>
      <c r="FQH73" s="349"/>
      <c r="FQJ73" s="347"/>
      <c r="FQK73" s="1124"/>
      <c r="FQL73" s="1124"/>
      <c r="FQM73" s="348"/>
      <c r="FQN73" s="348"/>
      <c r="FQO73" s="348"/>
      <c r="FQP73" s="349"/>
      <c r="FQR73" s="347"/>
      <c r="FQS73" s="1124"/>
      <c r="FQT73" s="1124"/>
      <c r="FQU73" s="348"/>
      <c r="FQV73" s="348"/>
      <c r="FQW73" s="348"/>
      <c r="FQX73" s="349"/>
      <c r="FQZ73" s="347"/>
      <c r="FRA73" s="1124"/>
      <c r="FRB73" s="1124"/>
      <c r="FRC73" s="348"/>
      <c r="FRD73" s="348"/>
      <c r="FRE73" s="348"/>
      <c r="FRF73" s="349"/>
      <c r="FRH73" s="347"/>
      <c r="FRI73" s="1124"/>
      <c r="FRJ73" s="1124"/>
      <c r="FRK73" s="348"/>
      <c r="FRL73" s="348"/>
      <c r="FRM73" s="348"/>
      <c r="FRN73" s="349"/>
      <c r="FRP73" s="347"/>
      <c r="FRQ73" s="1124"/>
      <c r="FRR73" s="1124"/>
      <c r="FRS73" s="348"/>
      <c r="FRT73" s="348"/>
      <c r="FRU73" s="348"/>
      <c r="FRV73" s="349"/>
      <c r="FRX73" s="347"/>
      <c r="FRY73" s="1124"/>
      <c r="FRZ73" s="1124"/>
      <c r="FSA73" s="348"/>
      <c r="FSB73" s="348"/>
      <c r="FSC73" s="348"/>
      <c r="FSD73" s="349"/>
      <c r="FSF73" s="347"/>
      <c r="FSG73" s="1124"/>
      <c r="FSH73" s="1124"/>
      <c r="FSI73" s="348"/>
      <c r="FSJ73" s="348"/>
      <c r="FSK73" s="348"/>
      <c r="FSL73" s="349"/>
      <c r="FSN73" s="347"/>
      <c r="FSO73" s="1124"/>
      <c r="FSP73" s="1124"/>
      <c r="FSQ73" s="348"/>
      <c r="FSR73" s="348"/>
      <c r="FSS73" s="348"/>
      <c r="FST73" s="349"/>
      <c r="FSV73" s="347"/>
      <c r="FSW73" s="1124"/>
      <c r="FSX73" s="1124"/>
      <c r="FSY73" s="348"/>
      <c r="FSZ73" s="348"/>
      <c r="FTA73" s="348"/>
      <c r="FTB73" s="349"/>
      <c r="FTD73" s="347"/>
      <c r="FTE73" s="1124"/>
      <c r="FTF73" s="1124"/>
      <c r="FTG73" s="348"/>
      <c r="FTH73" s="348"/>
      <c r="FTI73" s="348"/>
      <c r="FTJ73" s="349"/>
      <c r="FTL73" s="347"/>
      <c r="FTM73" s="1124"/>
      <c r="FTN73" s="1124"/>
      <c r="FTO73" s="348"/>
      <c r="FTP73" s="348"/>
      <c r="FTQ73" s="348"/>
      <c r="FTR73" s="349"/>
      <c r="FTT73" s="347"/>
      <c r="FTU73" s="1124"/>
      <c r="FTV73" s="1124"/>
      <c r="FTW73" s="348"/>
      <c r="FTX73" s="348"/>
      <c r="FTY73" s="348"/>
      <c r="FTZ73" s="349"/>
      <c r="FUB73" s="347"/>
      <c r="FUC73" s="1124"/>
      <c r="FUD73" s="1124"/>
      <c r="FUE73" s="348"/>
      <c r="FUF73" s="348"/>
      <c r="FUG73" s="348"/>
      <c r="FUH73" s="349"/>
      <c r="FUJ73" s="347"/>
      <c r="FUK73" s="1124"/>
      <c r="FUL73" s="1124"/>
      <c r="FUM73" s="348"/>
      <c r="FUN73" s="348"/>
      <c r="FUO73" s="348"/>
      <c r="FUP73" s="349"/>
      <c r="FUR73" s="347"/>
      <c r="FUS73" s="1124"/>
      <c r="FUT73" s="1124"/>
      <c r="FUU73" s="348"/>
      <c r="FUV73" s="348"/>
      <c r="FUW73" s="348"/>
      <c r="FUX73" s="349"/>
      <c r="FUZ73" s="347"/>
      <c r="FVA73" s="1124"/>
      <c r="FVB73" s="1124"/>
      <c r="FVC73" s="348"/>
      <c r="FVD73" s="348"/>
      <c r="FVE73" s="348"/>
      <c r="FVF73" s="349"/>
      <c r="FVH73" s="347"/>
      <c r="FVI73" s="1124"/>
      <c r="FVJ73" s="1124"/>
      <c r="FVK73" s="348"/>
      <c r="FVL73" s="348"/>
      <c r="FVM73" s="348"/>
      <c r="FVN73" s="349"/>
      <c r="FVP73" s="347"/>
      <c r="FVQ73" s="1124"/>
      <c r="FVR73" s="1124"/>
      <c r="FVS73" s="348"/>
      <c r="FVT73" s="348"/>
      <c r="FVU73" s="348"/>
      <c r="FVV73" s="349"/>
      <c r="FVX73" s="347"/>
      <c r="FVY73" s="1124"/>
      <c r="FVZ73" s="1124"/>
      <c r="FWA73" s="348"/>
      <c r="FWB73" s="348"/>
      <c r="FWC73" s="348"/>
      <c r="FWD73" s="349"/>
      <c r="FWF73" s="347"/>
      <c r="FWG73" s="1124"/>
      <c r="FWH73" s="1124"/>
      <c r="FWI73" s="348"/>
      <c r="FWJ73" s="348"/>
      <c r="FWK73" s="348"/>
      <c r="FWL73" s="349"/>
      <c r="FWN73" s="347"/>
      <c r="FWO73" s="1124"/>
      <c r="FWP73" s="1124"/>
      <c r="FWQ73" s="348"/>
      <c r="FWR73" s="348"/>
      <c r="FWS73" s="348"/>
      <c r="FWT73" s="349"/>
      <c r="FWV73" s="347"/>
      <c r="FWW73" s="1124"/>
      <c r="FWX73" s="1124"/>
      <c r="FWY73" s="348"/>
      <c r="FWZ73" s="348"/>
      <c r="FXA73" s="348"/>
      <c r="FXB73" s="349"/>
      <c r="FXD73" s="347"/>
      <c r="FXE73" s="1124"/>
      <c r="FXF73" s="1124"/>
      <c r="FXG73" s="348"/>
      <c r="FXH73" s="348"/>
      <c r="FXI73" s="348"/>
      <c r="FXJ73" s="349"/>
      <c r="FXL73" s="347"/>
      <c r="FXM73" s="1124"/>
      <c r="FXN73" s="1124"/>
      <c r="FXO73" s="348"/>
      <c r="FXP73" s="348"/>
      <c r="FXQ73" s="348"/>
      <c r="FXR73" s="349"/>
      <c r="FXT73" s="347"/>
      <c r="FXU73" s="1124"/>
      <c r="FXV73" s="1124"/>
      <c r="FXW73" s="348"/>
      <c r="FXX73" s="348"/>
      <c r="FXY73" s="348"/>
      <c r="FXZ73" s="349"/>
      <c r="FYB73" s="347"/>
      <c r="FYC73" s="1124"/>
      <c r="FYD73" s="1124"/>
      <c r="FYE73" s="348"/>
      <c r="FYF73" s="348"/>
      <c r="FYG73" s="348"/>
      <c r="FYH73" s="349"/>
      <c r="FYJ73" s="347"/>
      <c r="FYK73" s="1124"/>
      <c r="FYL73" s="1124"/>
      <c r="FYM73" s="348"/>
      <c r="FYN73" s="348"/>
      <c r="FYO73" s="348"/>
      <c r="FYP73" s="349"/>
      <c r="FYR73" s="347"/>
      <c r="FYS73" s="1124"/>
      <c r="FYT73" s="1124"/>
      <c r="FYU73" s="348"/>
      <c r="FYV73" s="348"/>
      <c r="FYW73" s="348"/>
      <c r="FYX73" s="349"/>
      <c r="FYZ73" s="347"/>
      <c r="FZA73" s="1124"/>
      <c r="FZB73" s="1124"/>
      <c r="FZC73" s="348"/>
      <c r="FZD73" s="348"/>
      <c r="FZE73" s="348"/>
      <c r="FZF73" s="349"/>
      <c r="FZH73" s="347"/>
      <c r="FZI73" s="1124"/>
      <c r="FZJ73" s="1124"/>
      <c r="FZK73" s="348"/>
      <c r="FZL73" s="348"/>
      <c r="FZM73" s="348"/>
      <c r="FZN73" s="349"/>
      <c r="FZP73" s="347"/>
      <c r="FZQ73" s="1124"/>
      <c r="FZR73" s="1124"/>
      <c r="FZS73" s="348"/>
      <c r="FZT73" s="348"/>
      <c r="FZU73" s="348"/>
      <c r="FZV73" s="349"/>
      <c r="FZX73" s="347"/>
      <c r="FZY73" s="1124"/>
      <c r="FZZ73" s="1124"/>
      <c r="GAA73" s="348"/>
      <c r="GAB73" s="348"/>
      <c r="GAC73" s="348"/>
      <c r="GAD73" s="349"/>
      <c r="GAF73" s="347"/>
      <c r="GAG73" s="1124"/>
      <c r="GAH73" s="1124"/>
      <c r="GAI73" s="348"/>
      <c r="GAJ73" s="348"/>
      <c r="GAK73" s="348"/>
      <c r="GAL73" s="349"/>
      <c r="GAN73" s="347"/>
      <c r="GAO73" s="1124"/>
      <c r="GAP73" s="1124"/>
      <c r="GAQ73" s="348"/>
      <c r="GAR73" s="348"/>
      <c r="GAS73" s="348"/>
      <c r="GAT73" s="349"/>
      <c r="GAV73" s="347"/>
      <c r="GAW73" s="1124"/>
      <c r="GAX73" s="1124"/>
      <c r="GAY73" s="348"/>
      <c r="GAZ73" s="348"/>
      <c r="GBA73" s="348"/>
      <c r="GBB73" s="349"/>
      <c r="GBD73" s="347"/>
      <c r="GBE73" s="1124"/>
      <c r="GBF73" s="1124"/>
      <c r="GBG73" s="348"/>
      <c r="GBH73" s="348"/>
      <c r="GBI73" s="348"/>
      <c r="GBJ73" s="349"/>
      <c r="GBL73" s="347"/>
      <c r="GBM73" s="1124"/>
      <c r="GBN73" s="1124"/>
      <c r="GBO73" s="348"/>
      <c r="GBP73" s="348"/>
      <c r="GBQ73" s="348"/>
      <c r="GBR73" s="349"/>
      <c r="GBT73" s="347"/>
      <c r="GBU73" s="1124"/>
      <c r="GBV73" s="1124"/>
      <c r="GBW73" s="348"/>
      <c r="GBX73" s="348"/>
      <c r="GBY73" s="348"/>
      <c r="GBZ73" s="349"/>
      <c r="GCB73" s="347"/>
      <c r="GCC73" s="1124"/>
      <c r="GCD73" s="1124"/>
      <c r="GCE73" s="348"/>
      <c r="GCF73" s="348"/>
      <c r="GCG73" s="348"/>
      <c r="GCH73" s="349"/>
      <c r="GCJ73" s="347"/>
      <c r="GCK73" s="1124"/>
      <c r="GCL73" s="1124"/>
      <c r="GCM73" s="348"/>
      <c r="GCN73" s="348"/>
      <c r="GCO73" s="348"/>
      <c r="GCP73" s="349"/>
      <c r="GCR73" s="347"/>
      <c r="GCS73" s="1124"/>
      <c r="GCT73" s="1124"/>
      <c r="GCU73" s="348"/>
      <c r="GCV73" s="348"/>
      <c r="GCW73" s="348"/>
      <c r="GCX73" s="349"/>
      <c r="GCZ73" s="347"/>
      <c r="GDA73" s="1124"/>
      <c r="GDB73" s="1124"/>
      <c r="GDC73" s="348"/>
      <c r="GDD73" s="348"/>
      <c r="GDE73" s="348"/>
      <c r="GDF73" s="349"/>
      <c r="GDH73" s="347"/>
      <c r="GDI73" s="1124"/>
      <c r="GDJ73" s="1124"/>
      <c r="GDK73" s="348"/>
      <c r="GDL73" s="348"/>
      <c r="GDM73" s="348"/>
      <c r="GDN73" s="349"/>
      <c r="GDP73" s="347"/>
      <c r="GDQ73" s="1124"/>
      <c r="GDR73" s="1124"/>
      <c r="GDS73" s="348"/>
      <c r="GDT73" s="348"/>
      <c r="GDU73" s="348"/>
      <c r="GDV73" s="349"/>
      <c r="GDX73" s="347"/>
      <c r="GDY73" s="1124"/>
      <c r="GDZ73" s="1124"/>
      <c r="GEA73" s="348"/>
      <c r="GEB73" s="348"/>
      <c r="GEC73" s="348"/>
      <c r="GED73" s="349"/>
      <c r="GEF73" s="347"/>
      <c r="GEG73" s="1124"/>
      <c r="GEH73" s="1124"/>
      <c r="GEI73" s="348"/>
      <c r="GEJ73" s="348"/>
      <c r="GEK73" s="348"/>
      <c r="GEL73" s="349"/>
      <c r="GEN73" s="347"/>
      <c r="GEO73" s="1124"/>
      <c r="GEP73" s="1124"/>
      <c r="GEQ73" s="348"/>
      <c r="GER73" s="348"/>
      <c r="GES73" s="348"/>
      <c r="GET73" s="349"/>
      <c r="GEV73" s="347"/>
      <c r="GEW73" s="1124"/>
      <c r="GEX73" s="1124"/>
      <c r="GEY73" s="348"/>
      <c r="GEZ73" s="348"/>
      <c r="GFA73" s="348"/>
      <c r="GFB73" s="349"/>
      <c r="GFD73" s="347"/>
      <c r="GFE73" s="1124"/>
      <c r="GFF73" s="1124"/>
      <c r="GFG73" s="348"/>
      <c r="GFH73" s="348"/>
      <c r="GFI73" s="348"/>
      <c r="GFJ73" s="349"/>
      <c r="GFL73" s="347"/>
      <c r="GFM73" s="1124"/>
      <c r="GFN73" s="1124"/>
      <c r="GFO73" s="348"/>
      <c r="GFP73" s="348"/>
      <c r="GFQ73" s="348"/>
      <c r="GFR73" s="349"/>
      <c r="GFT73" s="347"/>
      <c r="GFU73" s="1124"/>
      <c r="GFV73" s="1124"/>
      <c r="GFW73" s="348"/>
      <c r="GFX73" s="348"/>
      <c r="GFY73" s="348"/>
      <c r="GFZ73" s="349"/>
      <c r="GGB73" s="347"/>
      <c r="GGC73" s="1124"/>
      <c r="GGD73" s="1124"/>
      <c r="GGE73" s="348"/>
      <c r="GGF73" s="348"/>
      <c r="GGG73" s="348"/>
      <c r="GGH73" s="349"/>
      <c r="GGJ73" s="347"/>
      <c r="GGK73" s="1124"/>
      <c r="GGL73" s="1124"/>
      <c r="GGM73" s="348"/>
      <c r="GGN73" s="348"/>
      <c r="GGO73" s="348"/>
      <c r="GGP73" s="349"/>
      <c r="GGR73" s="347"/>
      <c r="GGS73" s="1124"/>
      <c r="GGT73" s="1124"/>
      <c r="GGU73" s="348"/>
      <c r="GGV73" s="348"/>
      <c r="GGW73" s="348"/>
      <c r="GGX73" s="349"/>
      <c r="GGZ73" s="347"/>
      <c r="GHA73" s="1124"/>
      <c r="GHB73" s="1124"/>
      <c r="GHC73" s="348"/>
      <c r="GHD73" s="348"/>
      <c r="GHE73" s="348"/>
      <c r="GHF73" s="349"/>
      <c r="GHH73" s="347"/>
      <c r="GHI73" s="1124"/>
      <c r="GHJ73" s="1124"/>
      <c r="GHK73" s="348"/>
      <c r="GHL73" s="348"/>
      <c r="GHM73" s="348"/>
      <c r="GHN73" s="349"/>
      <c r="GHP73" s="347"/>
      <c r="GHQ73" s="1124"/>
      <c r="GHR73" s="1124"/>
      <c r="GHS73" s="348"/>
      <c r="GHT73" s="348"/>
      <c r="GHU73" s="348"/>
      <c r="GHV73" s="349"/>
      <c r="GHX73" s="347"/>
      <c r="GHY73" s="1124"/>
      <c r="GHZ73" s="1124"/>
      <c r="GIA73" s="348"/>
      <c r="GIB73" s="348"/>
      <c r="GIC73" s="348"/>
      <c r="GID73" s="349"/>
      <c r="GIF73" s="347"/>
      <c r="GIG73" s="1124"/>
      <c r="GIH73" s="1124"/>
      <c r="GII73" s="348"/>
      <c r="GIJ73" s="348"/>
      <c r="GIK73" s="348"/>
      <c r="GIL73" s="349"/>
      <c r="GIN73" s="347"/>
      <c r="GIO73" s="1124"/>
      <c r="GIP73" s="1124"/>
      <c r="GIQ73" s="348"/>
      <c r="GIR73" s="348"/>
      <c r="GIS73" s="348"/>
      <c r="GIT73" s="349"/>
      <c r="GIV73" s="347"/>
      <c r="GIW73" s="1124"/>
      <c r="GIX73" s="1124"/>
      <c r="GIY73" s="348"/>
      <c r="GIZ73" s="348"/>
      <c r="GJA73" s="348"/>
      <c r="GJB73" s="349"/>
      <c r="GJD73" s="347"/>
      <c r="GJE73" s="1124"/>
      <c r="GJF73" s="1124"/>
      <c r="GJG73" s="348"/>
      <c r="GJH73" s="348"/>
      <c r="GJI73" s="348"/>
      <c r="GJJ73" s="349"/>
      <c r="GJL73" s="347"/>
      <c r="GJM73" s="1124"/>
      <c r="GJN73" s="1124"/>
      <c r="GJO73" s="348"/>
      <c r="GJP73" s="348"/>
      <c r="GJQ73" s="348"/>
      <c r="GJR73" s="349"/>
      <c r="GJT73" s="347"/>
      <c r="GJU73" s="1124"/>
      <c r="GJV73" s="1124"/>
      <c r="GJW73" s="348"/>
      <c r="GJX73" s="348"/>
      <c r="GJY73" s="348"/>
      <c r="GJZ73" s="349"/>
      <c r="GKB73" s="347"/>
      <c r="GKC73" s="1124"/>
      <c r="GKD73" s="1124"/>
      <c r="GKE73" s="348"/>
      <c r="GKF73" s="348"/>
      <c r="GKG73" s="348"/>
      <c r="GKH73" s="349"/>
      <c r="GKJ73" s="347"/>
      <c r="GKK73" s="1124"/>
      <c r="GKL73" s="1124"/>
      <c r="GKM73" s="348"/>
      <c r="GKN73" s="348"/>
      <c r="GKO73" s="348"/>
      <c r="GKP73" s="349"/>
      <c r="GKR73" s="347"/>
      <c r="GKS73" s="1124"/>
      <c r="GKT73" s="1124"/>
      <c r="GKU73" s="348"/>
      <c r="GKV73" s="348"/>
      <c r="GKW73" s="348"/>
      <c r="GKX73" s="349"/>
      <c r="GKZ73" s="347"/>
      <c r="GLA73" s="1124"/>
      <c r="GLB73" s="1124"/>
      <c r="GLC73" s="348"/>
      <c r="GLD73" s="348"/>
      <c r="GLE73" s="348"/>
      <c r="GLF73" s="349"/>
      <c r="GLH73" s="347"/>
      <c r="GLI73" s="1124"/>
      <c r="GLJ73" s="1124"/>
      <c r="GLK73" s="348"/>
      <c r="GLL73" s="348"/>
      <c r="GLM73" s="348"/>
      <c r="GLN73" s="349"/>
      <c r="GLP73" s="347"/>
      <c r="GLQ73" s="1124"/>
      <c r="GLR73" s="1124"/>
      <c r="GLS73" s="348"/>
      <c r="GLT73" s="348"/>
      <c r="GLU73" s="348"/>
      <c r="GLV73" s="349"/>
      <c r="GLX73" s="347"/>
      <c r="GLY73" s="1124"/>
      <c r="GLZ73" s="1124"/>
      <c r="GMA73" s="348"/>
      <c r="GMB73" s="348"/>
      <c r="GMC73" s="348"/>
      <c r="GMD73" s="349"/>
      <c r="GMF73" s="347"/>
      <c r="GMG73" s="1124"/>
      <c r="GMH73" s="1124"/>
      <c r="GMI73" s="348"/>
      <c r="GMJ73" s="348"/>
      <c r="GMK73" s="348"/>
      <c r="GML73" s="349"/>
      <c r="GMN73" s="347"/>
      <c r="GMO73" s="1124"/>
      <c r="GMP73" s="1124"/>
      <c r="GMQ73" s="348"/>
      <c r="GMR73" s="348"/>
      <c r="GMS73" s="348"/>
      <c r="GMT73" s="349"/>
      <c r="GMV73" s="347"/>
      <c r="GMW73" s="1124"/>
      <c r="GMX73" s="1124"/>
      <c r="GMY73" s="348"/>
      <c r="GMZ73" s="348"/>
      <c r="GNA73" s="348"/>
      <c r="GNB73" s="349"/>
      <c r="GND73" s="347"/>
      <c r="GNE73" s="1124"/>
      <c r="GNF73" s="1124"/>
      <c r="GNG73" s="348"/>
      <c r="GNH73" s="348"/>
      <c r="GNI73" s="348"/>
      <c r="GNJ73" s="349"/>
      <c r="GNL73" s="347"/>
      <c r="GNM73" s="1124"/>
      <c r="GNN73" s="1124"/>
      <c r="GNO73" s="348"/>
      <c r="GNP73" s="348"/>
      <c r="GNQ73" s="348"/>
      <c r="GNR73" s="349"/>
      <c r="GNT73" s="347"/>
      <c r="GNU73" s="1124"/>
      <c r="GNV73" s="1124"/>
      <c r="GNW73" s="348"/>
      <c r="GNX73" s="348"/>
      <c r="GNY73" s="348"/>
      <c r="GNZ73" s="349"/>
      <c r="GOB73" s="347"/>
      <c r="GOC73" s="1124"/>
      <c r="GOD73" s="1124"/>
      <c r="GOE73" s="348"/>
      <c r="GOF73" s="348"/>
      <c r="GOG73" s="348"/>
      <c r="GOH73" s="349"/>
      <c r="GOJ73" s="347"/>
      <c r="GOK73" s="1124"/>
      <c r="GOL73" s="1124"/>
      <c r="GOM73" s="348"/>
      <c r="GON73" s="348"/>
      <c r="GOO73" s="348"/>
      <c r="GOP73" s="349"/>
      <c r="GOR73" s="347"/>
      <c r="GOS73" s="1124"/>
      <c r="GOT73" s="1124"/>
      <c r="GOU73" s="348"/>
      <c r="GOV73" s="348"/>
      <c r="GOW73" s="348"/>
      <c r="GOX73" s="349"/>
      <c r="GOZ73" s="347"/>
      <c r="GPA73" s="1124"/>
      <c r="GPB73" s="1124"/>
      <c r="GPC73" s="348"/>
      <c r="GPD73" s="348"/>
      <c r="GPE73" s="348"/>
      <c r="GPF73" s="349"/>
      <c r="GPH73" s="347"/>
      <c r="GPI73" s="1124"/>
      <c r="GPJ73" s="1124"/>
      <c r="GPK73" s="348"/>
      <c r="GPL73" s="348"/>
      <c r="GPM73" s="348"/>
      <c r="GPN73" s="349"/>
      <c r="GPP73" s="347"/>
      <c r="GPQ73" s="1124"/>
      <c r="GPR73" s="1124"/>
      <c r="GPS73" s="348"/>
      <c r="GPT73" s="348"/>
      <c r="GPU73" s="348"/>
      <c r="GPV73" s="349"/>
      <c r="GPX73" s="347"/>
      <c r="GPY73" s="1124"/>
      <c r="GPZ73" s="1124"/>
      <c r="GQA73" s="348"/>
      <c r="GQB73" s="348"/>
      <c r="GQC73" s="348"/>
      <c r="GQD73" s="349"/>
      <c r="GQF73" s="347"/>
      <c r="GQG73" s="1124"/>
      <c r="GQH73" s="1124"/>
      <c r="GQI73" s="348"/>
      <c r="GQJ73" s="348"/>
      <c r="GQK73" s="348"/>
      <c r="GQL73" s="349"/>
      <c r="GQN73" s="347"/>
      <c r="GQO73" s="1124"/>
      <c r="GQP73" s="1124"/>
      <c r="GQQ73" s="348"/>
      <c r="GQR73" s="348"/>
      <c r="GQS73" s="348"/>
      <c r="GQT73" s="349"/>
      <c r="GQV73" s="347"/>
      <c r="GQW73" s="1124"/>
      <c r="GQX73" s="1124"/>
      <c r="GQY73" s="348"/>
      <c r="GQZ73" s="348"/>
      <c r="GRA73" s="348"/>
      <c r="GRB73" s="349"/>
      <c r="GRD73" s="347"/>
      <c r="GRE73" s="1124"/>
      <c r="GRF73" s="1124"/>
      <c r="GRG73" s="348"/>
      <c r="GRH73" s="348"/>
      <c r="GRI73" s="348"/>
      <c r="GRJ73" s="349"/>
      <c r="GRL73" s="347"/>
      <c r="GRM73" s="1124"/>
      <c r="GRN73" s="1124"/>
      <c r="GRO73" s="348"/>
      <c r="GRP73" s="348"/>
      <c r="GRQ73" s="348"/>
      <c r="GRR73" s="349"/>
      <c r="GRT73" s="347"/>
      <c r="GRU73" s="1124"/>
      <c r="GRV73" s="1124"/>
      <c r="GRW73" s="348"/>
      <c r="GRX73" s="348"/>
      <c r="GRY73" s="348"/>
      <c r="GRZ73" s="349"/>
      <c r="GSB73" s="347"/>
      <c r="GSC73" s="1124"/>
      <c r="GSD73" s="1124"/>
      <c r="GSE73" s="348"/>
      <c r="GSF73" s="348"/>
      <c r="GSG73" s="348"/>
      <c r="GSH73" s="349"/>
      <c r="GSJ73" s="347"/>
      <c r="GSK73" s="1124"/>
      <c r="GSL73" s="1124"/>
      <c r="GSM73" s="348"/>
      <c r="GSN73" s="348"/>
      <c r="GSO73" s="348"/>
      <c r="GSP73" s="349"/>
      <c r="GSR73" s="347"/>
      <c r="GSS73" s="1124"/>
      <c r="GST73" s="1124"/>
      <c r="GSU73" s="348"/>
      <c r="GSV73" s="348"/>
      <c r="GSW73" s="348"/>
      <c r="GSX73" s="349"/>
      <c r="GSZ73" s="347"/>
      <c r="GTA73" s="1124"/>
      <c r="GTB73" s="1124"/>
      <c r="GTC73" s="348"/>
      <c r="GTD73" s="348"/>
      <c r="GTE73" s="348"/>
      <c r="GTF73" s="349"/>
      <c r="GTH73" s="347"/>
      <c r="GTI73" s="1124"/>
      <c r="GTJ73" s="1124"/>
      <c r="GTK73" s="348"/>
      <c r="GTL73" s="348"/>
      <c r="GTM73" s="348"/>
      <c r="GTN73" s="349"/>
      <c r="GTP73" s="347"/>
      <c r="GTQ73" s="1124"/>
      <c r="GTR73" s="1124"/>
      <c r="GTS73" s="348"/>
      <c r="GTT73" s="348"/>
      <c r="GTU73" s="348"/>
      <c r="GTV73" s="349"/>
      <c r="GTX73" s="347"/>
      <c r="GTY73" s="1124"/>
      <c r="GTZ73" s="1124"/>
      <c r="GUA73" s="348"/>
      <c r="GUB73" s="348"/>
      <c r="GUC73" s="348"/>
      <c r="GUD73" s="349"/>
      <c r="GUF73" s="347"/>
      <c r="GUG73" s="1124"/>
      <c r="GUH73" s="1124"/>
      <c r="GUI73" s="348"/>
      <c r="GUJ73" s="348"/>
      <c r="GUK73" s="348"/>
      <c r="GUL73" s="349"/>
      <c r="GUN73" s="347"/>
      <c r="GUO73" s="1124"/>
      <c r="GUP73" s="1124"/>
      <c r="GUQ73" s="348"/>
      <c r="GUR73" s="348"/>
      <c r="GUS73" s="348"/>
      <c r="GUT73" s="349"/>
      <c r="GUV73" s="347"/>
      <c r="GUW73" s="1124"/>
      <c r="GUX73" s="1124"/>
      <c r="GUY73" s="348"/>
      <c r="GUZ73" s="348"/>
      <c r="GVA73" s="348"/>
      <c r="GVB73" s="349"/>
      <c r="GVD73" s="347"/>
      <c r="GVE73" s="1124"/>
      <c r="GVF73" s="1124"/>
      <c r="GVG73" s="348"/>
      <c r="GVH73" s="348"/>
      <c r="GVI73" s="348"/>
      <c r="GVJ73" s="349"/>
      <c r="GVL73" s="347"/>
      <c r="GVM73" s="1124"/>
      <c r="GVN73" s="1124"/>
      <c r="GVO73" s="348"/>
      <c r="GVP73" s="348"/>
      <c r="GVQ73" s="348"/>
      <c r="GVR73" s="349"/>
      <c r="GVT73" s="347"/>
      <c r="GVU73" s="1124"/>
      <c r="GVV73" s="1124"/>
      <c r="GVW73" s="348"/>
      <c r="GVX73" s="348"/>
      <c r="GVY73" s="348"/>
      <c r="GVZ73" s="349"/>
      <c r="GWB73" s="347"/>
      <c r="GWC73" s="1124"/>
      <c r="GWD73" s="1124"/>
      <c r="GWE73" s="348"/>
      <c r="GWF73" s="348"/>
      <c r="GWG73" s="348"/>
      <c r="GWH73" s="349"/>
      <c r="GWJ73" s="347"/>
      <c r="GWK73" s="1124"/>
      <c r="GWL73" s="1124"/>
      <c r="GWM73" s="348"/>
      <c r="GWN73" s="348"/>
      <c r="GWO73" s="348"/>
      <c r="GWP73" s="349"/>
      <c r="GWR73" s="347"/>
      <c r="GWS73" s="1124"/>
      <c r="GWT73" s="1124"/>
      <c r="GWU73" s="348"/>
      <c r="GWV73" s="348"/>
      <c r="GWW73" s="348"/>
      <c r="GWX73" s="349"/>
      <c r="GWZ73" s="347"/>
      <c r="GXA73" s="1124"/>
      <c r="GXB73" s="1124"/>
      <c r="GXC73" s="348"/>
      <c r="GXD73" s="348"/>
      <c r="GXE73" s="348"/>
      <c r="GXF73" s="349"/>
      <c r="GXH73" s="347"/>
      <c r="GXI73" s="1124"/>
      <c r="GXJ73" s="1124"/>
      <c r="GXK73" s="348"/>
      <c r="GXL73" s="348"/>
      <c r="GXM73" s="348"/>
      <c r="GXN73" s="349"/>
      <c r="GXP73" s="347"/>
      <c r="GXQ73" s="1124"/>
      <c r="GXR73" s="1124"/>
      <c r="GXS73" s="348"/>
      <c r="GXT73" s="348"/>
      <c r="GXU73" s="348"/>
      <c r="GXV73" s="349"/>
      <c r="GXX73" s="347"/>
      <c r="GXY73" s="1124"/>
      <c r="GXZ73" s="1124"/>
      <c r="GYA73" s="348"/>
      <c r="GYB73" s="348"/>
      <c r="GYC73" s="348"/>
      <c r="GYD73" s="349"/>
      <c r="GYF73" s="347"/>
      <c r="GYG73" s="1124"/>
      <c r="GYH73" s="1124"/>
      <c r="GYI73" s="348"/>
      <c r="GYJ73" s="348"/>
      <c r="GYK73" s="348"/>
      <c r="GYL73" s="349"/>
      <c r="GYN73" s="347"/>
      <c r="GYO73" s="1124"/>
      <c r="GYP73" s="1124"/>
      <c r="GYQ73" s="348"/>
      <c r="GYR73" s="348"/>
      <c r="GYS73" s="348"/>
      <c r="GYT73" s="349"/>
      <c r="GYV73" s="347"/>
      <c r="GYW73" s="1124"/>
      <c r="GYX73" s="1124"/>
      <c r="GYY73" s="348"/>
      <c r="GYZ73" s="348"/>
      <c r="GZA73" s="348"/>
      <c r="GZB73" s="349"/>
      <c r="GZD73" s="347"/>
      <c r="GZE73" s="1124"/>
      <c r="GZF73" s="1124"/>
      <c r="GZG73" s="348"/>
      <c r="GZH73" s="348"/>
      <c r="GZI73" s="348"/>
      <c r="GZJ73" s="349"/>
      <c r="GZL73" s="347"/>
      <c r="GZM73" s="1124"/>
      <c r="GZN73" s="1124"/>
      <c r="GZO73" s="348"/>
      <c r="GZP73" s="348"/>
      <c r="GZQ73" s="348"/>
      <c r="GZR73" s="349"/>
      <c r="GZT73" s="347"/>
      <c r="GZU73" s="1124"/>
      <c r="GZV73" s="1124"/>
      <c r="GZW73" s="348"/>
      <c r="GZX73" s="348"/>
      <c r="GZY73" s="348"/>
      <c r="GZZ73" s="349"/>
      <c r="HAB73" s="347"/>
      <c r="HAC73" s="1124"/>
      <c r="HAD73" s="1124"/>
      <c r="HAE73" s="348"/>
      <c r="HAF73" s="348"/>
      <c r="HAG73" s="348"/>
      <c r="HAH73" s="349"/>
      <c r="HAJ73" s="347"/>
      <c r="HAK73" s="1124"/>
      <c r="HAL73" s="1124"/>
      <c r="HAM73" s="348"/>
      <c r="HAN73" s="348"/>
      <c r="HAO73" s="348"/>
      <c r="HAP73" s="349"/>
      <c r="HAR73" s="347"/>
      <c r="HAS73" s="1124"/>
      <c r="HAT73" s="1124"/>
      <c r="HAU73" s="348"/>
      <c r="HAV73" s="348"/>
      <c r="HAW73" s="348"/>
      <c r="HAX73" s="349"/>
      <c r="HAZ73" s="347"/>
      <c r="HBA73" s="1124"/>
      <c r="HBB73" s="1124"/>
      <c r="HBC73" s="348"/>
      <c r="HBD73" s="348"/>
      <c r="HBE73" s="348"/>
      <c r="HBF73" s="349"/>
      <c r="HBH73" s="347"/>
      <c r="HBI73" s="1124"/>
      <c r="HBJ73" s="1124"/>
      <c r="HBK73" s="348"/>
      <c r="HBL73" s="348"/>
      <c r="HBM73" s="348"/>
      <c r="HBN73" s="349"/>
      <c r="HBP73" s="347"/>
      <c r="HBQ73" s="1124"/>
      <c r="HBR73" s="1124"/>
      <c r="HBS73" s="348"/>
      <c r="HBT73" s="348"/>
      <c r="HBU73" s="348"/>
      <c r="HBV73" s="349"/>
      <c r="HBX73" s="347"/>
      <c r="HBY73" s="1124"/>
      <c r="HBZ73" s="1124"/>
      <c r="HCA73" s="348"/>
      <c r="HCB73" s="348"/>
      <c r="HCC73" s="348"/>
      <c r="HCD73" s="349"/>
      <c r="HCF73" s="347"/>
      <c r="HCG73" s="1124"/>
      <c r="HCH73" s="1124"/>
      <c r="HCI73" s="348"/>
      <c r="HCJ73" s="348"/>
      <c r="HCK73" s="348"/>
      <c r="HCL73" s="349"/>
      <c r="HCN73" s="347"/>
      <c r="HCO73" s="1124"/>
      <c r="HCP73" s="1124"/>
      <c r="HCQ73" s="348"/>
      <c r="HCR73" s="348"/>
      <c r="HCS73" s="348"/>
      <c r="HCT73" s="349"/>
      <c r="HCV73" s="347"/>
      <c r="HCW73" s="1124"/>
      <c r="HCX73" s="1124"/>
      <c r="HCY73" s="348"/>
      <c r="HCZ73" s="348"/>
      <c r="HDA73" s="348"/>
      <c r="HDB73" s="349"/>
      <c r="HDD73" s="347"/>
      <c r="HDE73" s="1124"/>
      <c r="HDF73" s="1124"/>
      <c r="HDG73" s="348"/>
      <c r="HDH73" s="348"/>
      <c r="HDI73" s="348"/>
      <c r="HDJ73" s="349"/>
      <c r="HDL73" s="347"/>
      <c r="HDM73" s="1124"/>
      <c r="HDN73" s="1124"/>
      <c r="HDO73" s="348"/>
      <c r="HDP73" s="348"/>
      <c r="HDQ73" s="348"/>
      <c r="HDR73" s="349"/>
      <c r="HDT73" s="347"/>
      <c r="HDU73" s="1124"/>
      <c r="HDV73" s="1124"/>
      <c r="HDW73" s="348"/>
      <c r="HDX73" s="348"/>
      <c r="HDY73" s="348"/>
      <c r="HDZ73" s="349"/>
      <c r="HEB73" s="347"/>
      <c r="HEC73" s="1124"/>
      <c r="HED73" s="1124"/>
      <c r="HEE73" s="348"/>
      <c r="HEF73" s="348"/>
      <c r="HEG73" s="348"/>
      <c r="HEH73" s="349"/>
      <c r="HEJ73" s="347"/>
      <c r="HEK73" s="1124"/>
      <c r="HEL73" s="1124"/>
      <c r="HEM73" s="348"/>
      <c r="HEN73" s="348"/>
      <c r="HEO73" s="348"/>
      <c r="HEP73" s="349"/>
      <c r="HER73" s="347"/>
      <c r="HES73" s="1124"/>
      <c r="HET73" s="1124"/>
      <c r="HEU73" s="348"/>
      <c r="HEV73" s="348"/>
      <c r="HEW73" s="348"/>
      <c r="HEX73" s="349"/>
      <c r="HEZ73" s="347"/>
      <c r="HFA73" s="1124"/>
      <c r="HFB73" s="1124"/>
      <c r="HFC73" s="348"/>
      <c r="HFD73" s="348"/>
      <c r="HFE73" s="348"/>
      <c r="HFF73" s="349"/>
      <c r="HFH73" s="347"/>
      <c r="HFI73" s="1124"/>
      <c r="HFJ73" s="1124"/>
      <c r="HFK73" s="348"/>
      <c r="HFL73" s="348"/>
      <c r="HFM73" s="348"/>
      <c r="HFN73" s="349"/>
      <c r="HFP73" s="347"/>
      <c r="HFQ73" s="1124"/>
      <c r="HFR73" s="1124"/>
      <c r="HFS73" s="348"/>
      <c r="HFT73" s="348"/>
      <c r="HFU73" s="348"/>
      <c r="HFV73" s="349"/>
      <c r="HFX73" s="347"/>
      <c r="HFY73" s="1124"/>
      <c r="HFZ73" s="1124"/>
      <c r="HGA73" s="348"/>
      <c r="HGB73" s="348"/>
      <c r="HGC73" s="348"/>
      <c r="HGD73" s="349"/>
      <c r="HGF73" s="347"/>
      <c r="HGG73" s="1124"/>
      <c r="HGH73" s="1124"/>
      <c r="HGI73" s="348"/>
      <c r="HGJ73" s="348"/>
      <c r="HGK73" s="348"/>
      <c r="HGL73" s="349"/>
      <c r="HGN73" s="347"/>
      <c r="HGO73" s="1124"/>
      <c r="HGP73" s="1124"/>
      <c r="HGQ73" s="348"/>
      <c r="HGR73" s="348"/>
      <c r="HGS73" s="348"/>
      <c r="HGT73" s="349"/>
      <c r="HGV73" s="347"/>
      <c r="HGW73" s="1124"/>
      <c r="HGX73" s="1124"/>
      <c r="HGY73" s="348"/>
      <c r="HGZ73" s="348"/>
      <c r="HHA73" s="348"/>
      <c r="HHB73" s="349"/>
      <c r="HHD73" s="347"/>
      <c r="HHE73" s="1124"/>
      <c r="HHF73" s="1124"/>
      <c r="HHG73" s="348"/>
      <c r="HHH73" s="348"/>
      <c r="HHI73" s="348"/>
      <c r="HHJ73" s="349"/>
      <c r="HHL73" s="347"/>
      <c r="HHM73" s="1124"/>
      <c r="HHN73" s="1124"/>
      <c r="HHO73" s="348"/>
      <c r="HHP73" s="348"/>
      <c r="HHQ73" s="348"/>
      <c r="HHR73" s="349"/>
      <c r="HHT73" s="347"/>
      <c r="HHU73" s="1124"/>
      <c r="HHV73" s="1124"/>
      <c r="HHW73" s="348"/>
      <c r="HHX73" s="348"/>
      <c r="HHY73" s="348"/>
      <c r="HHZ73" s="349"/>
      <c r="HIB73" s="347"/>
      <c r="HIC73" s="1124"/>
      <c r="HID73" s="1124"/>
      <c r="HIE73" s="348"/>
      <c r="HIF73" s="348"/>
      <c r="HIG73" s="348"/>
      <c r="HIH73" s="349"/>
      <c r="HIJ73" s="347"/>
      <c r="HIK73" s="1124"/>
      <c r="HIL73" s="1124"/>
      <c r="HIM73" s="348"/>
      <c r="HIN73" s="348"/>
      <c r="HIO73" s="348"/>
      <c r="HIP73" s="349"/>
      <c r="HIR73" s="347"/>
      <c r="HIS73" s="1124"/>
      <c r="HIT73" s="1124"/>
      <c r="HIU73" s="348"/>
      <c r="HIV73" s="348"/>
      <c r="HIW73" s="348"/>
      <c r="HIX73" s="349"/>
      <c r="HIZ73" s="347"/>
      <c r="HJA73" s="1124"/>
      <c r="HJB73" s="1124"/>
      <c r="HJC73" s="348"/>
      <c r="HJD73" s="348"/>
      <c r="HJE73" s="348"/>
      <c r="HJF73" s="349"/>
      <c r="HJH73" s="347"/>
      <c r="HJI73" s="1124"/>
      <c r="HJJ73" s="1124"/>
      <c r="HJK73" s="348"/>
      <c r="HJL73" s="348"/>
      <c r="HJM73" s="348"/>
      <c r="HJN73" s="349"/>
      <c r="HJP73" s="347"/>
      <c r="HJQ73" s="1124"/>
      <c r="HJR73" s="1124"/>
      <c r="HJS73" s="348"/>
      <c r="HJT73" s="348"/>
      <c r="HJU73" s="348"/>
      <c r="HJV73" s="349"/>
      <c r="HJX73" s="347"/>
      <c r="HJY73" s="1124"/>
      <c r="HJZ73" s="1124"/>
      <c r="HKA73" s="348"/>
      <c r="HKB73" s="348"/>
      <c r="HKC73" s="348"/>
      <c r="HKD73" s="349"/>
      <c r="HKF73" s="347"/>
      <c r="HKG73" s="1124"/>
      <c r="HKH73" s="1124"/>
      <c r="HKI73" s="348"/>
      <c r="HKJ73" s="348"/>
      <c r="HKK73" s="348"/>
      <c r="HKL73" s="349"/>
      <c r="HKN73" s="347"/>
      <c r="HKO73" s="1124"/>
      <c r="HKP73" s="1124"/>
      <c r="HKQ73" s="348"/>
      <c r="HKR73" s="348"/>
      <c r="HKS73" s="348"/>
      <c r="HKT73" s="349"/>
      <c r="HKV73" s="347"/>
      <c r="HKW73" s="1124"/>
      <c r="HKX73" s="1124"/>
      <c r="HKY73" s="348"/>
      <c r="HKZ73" s="348"/>
      <c r="HLA73" s="348"/>
      <c r="HLB73" s="349"/>
      <c r="HLD73" s="347"/>
      <c r="HLE73" s="1124"/>
      <c r="HLF73" s="1124"/>
      <c r="HLG73" s="348"/>
      <c r="HLH73" s="348"/>
      <c r="HLI73" s="348"/>
      <c r="HLJ73" s="349"/>
      <c r="HLL73" s="347"/>
      <c r="HLM73" s="1124"/>
      <c r="HLN73" s="1124"/>
      <c r="HLO73" s="348"/>
      <c r="HLP73" s="348"/>
      <c r="HLQ73" s="348"/>
      <c r="HLR73" s="349"/>
      <c r="HLT73" s="347"/>
      <c r="HLU73" s="1124"/>
      <c r="HLV73" s="1124"/>
      <c r="HLW73" s="348"/>
      <c r="HLX73" s="348"/>
      <c r="HLY73" s="348"/>
      <c r="HLZ73" s="349"/>
      <c r="HMB73" s="347"/>
      <c r="HMC73" s="1124"/>
      <c r="HMD73" s="1124"/>
      <c r="HME73" s="348"/>
      <c r="HMF73" s="348"/>
      <c r="HMG73" s="348"/>
      <c r="HMH73" s="349"/>
      <c r="HMJ73" s="347"/>
      <c r="HMK73" s="1124"/>
      <c r="HML73" s="1124"/>
      <c r="HMM73" s="348"/>
      <c r="HMN73" s="348"/>
      <c r="HMO73" s="348"/>
      <c r="HMP73" s="349"/>
      <c r="HMR73" s="347"/>
      <c r="HMS73" s="1124"/>
      <c r="HMT73" s="1124"/>
      <c r="HMU73" s="348"/>
      <c r="HMV73" s="348"/>
      <c r="HMW73" s="348"/>
      <c r="HMX73" s="349"/>
      <c r="HMZ73" s="347"/>
      <c r="HNA73" s="1124"/>
      <c r="HNB73" s="1124"/>
      <c r="HNC73" s="348"/>
      <c r="HND73" s="348"/>
      <c r="HNE73" s="348"/>
      <c r="HNF73" s="349"/>
      <c r="HNH73" s="347"/>
      <c r="HNI73" s="1124"/>
      <c r="HNJ73" s="1124"/>
      <c r="HNK73" s="348"/>
      <c r="HNL73" s="348"/>
      <c r="HNM73" s="348"/>
      <c r="HNN73" s="349"/>
      <c r="HNP73" s="347"/>
      <c r="HNQ73" s="1124"/>
      <c r="HNR73" s="1124"/>
      <c r="HNS73" s="348"/>
      <c r="HNT73" s="348"/>
      <c r="HNU73" s="348"/>
      <c r="HNV73" s="349"/>
      <c r="HNX73" s="347"/>
      <c r="HNY73" s="1124"/>
      <c r="HNZ73" s="1124"/>
      <c r="HOA73" s="348"/>
      <c r="HOB73" s="348"/>
      <c r="HOC73" s="348"/>
      <c r="HOD73" s="349"/>
      <c r="HOF73" s="347"/>
      <c r="HOG73" s="1124"/>
      <c r="HOH73" s="1124"/>
      <c r="HOI73" s="348"/>
      <c r="HOJ73" s="348"/>
      <c r="HOK73" s="348"/>
      <c r="HOL73" s="349"/>
      <c r="HON73" s="347"/>
      <c r="HOO73" s="1124"/>
      <c r="HOP73" s="1124"/>
      <c r="HOQ73" s="348"/>
      <c r="HOR73" s="348"/>
      <c r="HOS73" s="348"/>
      <c r="HOT73" s="349"/>
      <c r="HOV73" s="347"/>
      <c r="HOW73" s="1124"/>
      <c r="HOX73" s="1124"/>
      <c r="HOY73" s="348"/>
      <c r="HOZ73" s="348"/>
      <c r="HPA73" s="348"/>
      <c r="HPB73" s="349"/>
      <c r="HPD73" s="347"/>
      <c r="HPE73" s="1124"/>
      <c r="HPF73" s="1124"/>
      <c r="HPG73" s="348"/>
      <c r="HPH73" s="348"/>
      <c r="HPI73" s="348"/>
      <c r="HPJ73" s="349"/>
      <c r="HPL73" s="347"/>
      <c r="HPM73" s="1124"/>
      <c r="HPN73" s="1124"/>
      <c r="HPO73" s="348"/>
      <c r="HPP73" s="348"/>
      <c r="HPQ73" s="348"/>
      <c r="HPR73" s="349"/>
      <c r="HPT73" s="347"/>
      <c r="HPU73" s="1124"/>
      <c r="HPV73" s="1124"/>
      <c r="HPW73" s="348"/>
      <c r="HPX73" s="348"/>
      <c r="HPY73" s="348"/>
      <c r="HPZ73" s="349"/>
      <c r="HQB73" s="347"/>
      <c r="HQC73" s="1124"/>
      <c r="HQD73" s="1124"/>
      <c r="HQE73" s="348"/>
      <c r="HQF73" s="348"/>
      <c r="HQG73" s="348"/>
      <c r="HQH73" s="349"/>
      <c r="HQJ73" s="347"/>
      <c r="HQK73" s="1124"/>
      <c r="HQL73" s="1124"/>
      <c r="HQM73" s="348"/>
      <c r="HQN73" s="348"/>
      <c r="HQO73" s="348"/>
      <c r="HQP73" s="349"/>
      <c r="HQR73" s="347"/>
      <c r="HQS73" s="1124"/>
      <c r="HQT73" s="1124"/>
      <c r="HQU73" s="348"/>
      <c r="HQV73" s="348"/>
      <c r="HQW73" s="348"/>
      <c r="HQX73" s="349"/>
      <c r="HQZ73" s="347"/>
      <c r="HRA73" s="1124"/>
      <c r="HRB73" s="1124"/>
      <c r="HRC73" s="348"/>
      <c r="HRD73" s="348"/>
      <c r="HRE73" s="348"/>
      <c r="HRF73" s="349"/>
      <c r="HRH73" s="347"/>
      <c r="HRI73" s="1124"/>
      <c r="HRJ73" s="1124"/>
      <c r="HRK73" s="348"/>
      <c r="HRL73" s="348"/>
      <c r="HRM73" s="348"/>
      <c r="HRN73" s="349"/>
      <c r="HRP73" s="347"/>
      <c r="HRQ73" s="1124"/>
      <c r="HRR73" s="1124"/>
      <c r="HRS73" s="348"/>
      <c r="HRT73" s="348"/>
      <c r="HRU73" s="348"/>
      <c r="HRV73" s="349"/>
      <c r="HRX73" s="347"/>
      <c r="HRY73" s="1124"/>
      <c r="HRZ73" s="1124"/>
      <c r="HSA73" s="348"/>
      <c r="HSB73" s="348"/>
      <c r="HSC73" s="348"/>
      <c r="HSD73" s="349"/>
      <c r="HSF73" s="347"/>
      <c r="HSG73" s="1124"/>
      <c r="HSH73" s="1124"/>
      <c r="HSI73" s="348"/>
      <c r="HSJ73" s="348"/>
      <c r="HSK73" s="348"/>
      <c r="HSL73" s="349"/>
      <c r="HSN73" s="347"/>
      <c r="HSO73" s="1124"/>
      <c r="HSP73" s="1124"/>
      <c r="HSQ73" s="348"/>
      <c r="HSR73" s="348"/>
      <c r="HSS73" s="348"/>
      <c r="HST73" s="349"/>
      <c r="HSV73" s="347"/>
      <c r="HSW73" s="1124"/>
      <c r="HSX73" s="1124"/>
      <c r="HSY73" s="348"/>
      <c r="HSZ73" s="348"/>
      <c r="HTA73" s="348"/>
      <c r="HTB73" s="349"/>
      <c r="HTD73" s="347"/>
      <c r="HTE73" s="1124"/>
      <c r="HTF73" s="1124"/>
      <c r="HTG73" s="348"/>
      <c r="HTH73" s="348"/>
      <c r="HTI73" s="348"/>
      <c r="HTJ73" s="349"/>
      <c r="HTL73" s="347"/>
      <c r="HTM73" s="1124"/>
      <c r="HTN73" s="1124"/>
      <c r="HTO73" s="348"/>
      <c r="HTP73" s="348"/>
      <c r="HTQ73" s="348"/>
      <c r="HTR73" s="349"/>
      <c r="HTT73" s="347"/>
      <c r="HTU73" s="1124"/>
      <c r="HTV73" s="1124"/>
      <c r="HTW73" s="348"/>
      <c r="HTX73" s="348"/>
      <c r="HTY73" s="348"/>
      <c r="HTZ73" s="349"/>
      <c r="HUB73" s="347"/>
      <c r="HUC73" s="1124"/>
      <c r="HUD73" s="1124"/>
      <c r="HUE73" s="348"/>
      <c r="HUF73" s="348"/>
      <c r="HUG73" s="348"/>
      <c r="HUH73" s="349"/>
      <c r="HUJ73" s="347"/>
      <c r="HUK73" s="1124"/>
      <c r="HUL73" s="1124"/>
      <c r="HUM73" s="348"/>
      <c r="HUN73" s="348"/>
      <c r="HUO73" s="348"/>
      <c r="HUP73" s="349"/>
      <c r="HUR73" s="347"/>
      <c r="HUS73" s="1124"/>
      <c r="HUT73" s="1124"/>
      <c r="HUU73" s="348"/>
      <c r="HUV73" s="348"/>
      <c r="HUW73" s="348"/>
      <c r="HUX73" s="349"/>
      <c r="HUZ73" s="347"/>
      <c r="HVA73" s="1124"/>
      <c r="HVB73" s="1124"/>
      <c r="HVC73" s="348"/>
      <c r="HVD73" s="348"/>
      <c r="HVE73" s="348"/>
      <c r="HVF73" s="349"/>
      <c r="HVH73" s="347"/>
      <c r="HVI73" s="1124"/>
      <c r="HVJ73" s="1124"/>
      <c r="HVK73" s="348"/>
      <c r="HVL73" s="348"/>
      <c r="HVM73" s="348"/>
      <c r="HVN73" s="349"/>
      <c r="HVP73" s="347"/>
      <c r="HVQ73" s="1124"/>
      <c r="HVR73" s="1124"/>
      <c r="HVS73" s="348"/>
      <c r="HVT73" s="348"/>
      <c r="HVU73" s="348"/>
      <c r="HVV73" s="349"/>
      <c r="HVX73" s="347"/>
      <c r="HVY73" s="1124"/>
      <c r="HVZ73" s="1124"/>
      <c r="HWA73" s="348"/>
      <c r="HWB73" s="348"/>
      <c r="HWC73" s="348"/>
      <c r="HWD73" s="349"/>
      <c r="HWF73" s="347"/>
      <c r="HWG73" s="1124"/>
      <c r="HWH73" s="1124"/>
      <c r="HWI73" s="348"/>
      <c r="HWJ73" s="348"/>
      <c r="HWK73" s="348"/>
      <c r="HWL73" s="349"/>
      <c r="HWN73" s="347"/>
      <c r="HWO73" s="1124"/>
      <c r="HWP73" s="1124"/>
      <c r="HWQ73" s="348"/>
      <c r="HWR73" s="348"/>
      <c r="HWS73" s="348"/>
      <c r="HWT73" s="349"/>
      <c r="HWV73" s="347"/>
      <c r="HWW73" s="1124"/>
      <c r="HWX73" s="1124"/>
      <c r="HWY73" s="348"/>
      <c r="HWZ73" s="348"/>
      <c r="HXA73" s="348"/>
      <c r="HXB73" s="349"/>
      <c r="HXD73" s="347"/>
      <c r="HXE73" s="1124"/>
      <c r="HXF73" s="1124"/>
      <c r="HXG73" s="348"/>
      <c r="HXH73" s="348"/>
      <c r="HXI73" s="348"/>
      <c r="HXJ73" s="349"/>
      <c r="HXL73" s="347"/>
      <c r="HXM73" s="1124"/>
      <c r="HXN73" s="1124"/>
      <c r="HXO73" s="348"/>
      <c r="HXP73" s="348"/>
      <c r="HXQ73" s="348"/>
      <c r="HXR73" s="349"/>
      <c r="HXT73" s="347"/>
      <c r="HXU73" s="1124"/>
      <c r="HXV73" s="1124"/>
      <c r="HXW73" s="348"/>
      <c r="HXX73" s="348"/>
      <c r="HXY73" s="348"/>
      <c r="HXZ73" s="349"/>
      <c r="HYB73" s="347"/>
      <c r="HYC73" s="1124"/>
      <c r="HYD73" s="1124"/>
      <c r="HYE73" s="348"/>
      <c r="HYF73" s="348"/>
      <c r="HYG73" s="348"/>
      <c r="HYH73" s="349"/>
      <c r="HYJ73" s="347"/>
      <c r="HYK73" s="1124"/>
      <c r="HYL73" s="1124"/>
      <c r="HYM73" s="348"/>
      <c r="HYN73" s="348"/>
      <c r="HYO73" s="348"/>
      <c r="HYP73" s="349"/>
      <c r="HYR73" s="347"/>
      <c r="HYS73" s="1124"/>
      <c r="HYT73" s="1124"/>
      <c r="HYU73" s="348"/>
      <c r="HYV73" s="348"/>
      <c r="HYW73" s="348"/>
      <c r="HYX73" s="349"/>
      <c r="HYZ73" s="347"/>
      <c r="HZA73" s="1124"/>
      <c r="HZB73" s="1124"/>
      <c r="HZC73" s="348"/>
      <c r="HZD73" s="348"/>
      <c r="HZE73" s="348"/>
      <c r="HZF73" s="349"/>
      <c r="HZH73" s="347"/>
      <c r="HZI73" s="1124"/>
      <c r="HZJ73" s="1124"/>
      <c r="HZK73" s="348"/>
      <c r="HZL73" s="348"/>
      <c r="HZM73" s="348"/>
      <c r="HZN73" s="349"/>
      <c r="HZP73" s="347"/>
      <c r="HZQ73" s="1124"/>
      <c r="HZR73" s="1124"/>
      <c r="HZS73" s="348"/>
      <c r="HZT73" s="348"/>
      <c r="HZU73" s="348"/>
      <c r="HZV73" s="349"/>
      <c r="HZX73" s="347"/>
      <c r="HZY73" s="1124"/>
      <c r="HZZ73" s="1124"/>
      <c r="IAA73" s="348"/>
      <c r="IAB73" s="348"/>
      <c r="IAC73" s="348"/>
      <c r="IAD73" s="349"/>
      <c r="IAF73" s="347"/>
      <c r="IAG73" s="1124"/>
      <c r="IAH73" s="1124"/>
      <c r="IAI73" s="348"/>
      <c r="IAJ73" s="348"/>
      <c r="IAK73" s="348"/>
      <c r="IAL73" s="349"/>
      <c r="IAN73" s="347"/>
      <c r="IAO73" s="1124"/>
      <c r="IAP73" s="1124"/>
      <c r="IAQ73" s="348"/>
      <c r="IAR73" s="348"/>
      <c r="IAS73" s="348"/>
      <c r="IAT73" s="349"/>
      <c r="IAV73" s="347"/>
      <c r="IAW73" s="1124"/>
      <c r="IAX73" s="1124"/>
      <c r="IAY73" s="348"/>
      <c r="IAZ73" s="348"/>
      <c r="IBA73" s="348"/>
      <c r="IBB73" s="349"/>
      <c r="IBD73" s="347"/>
      <c r="IBE73" s="1124"/>
      <c r="IBF73" s="1124"/>
      <c r="IBG73" s="348"/>
      <c r="IBH73" s="348"/>
      <c r="IBI73" s="348"/>
      <c r="IBJ73" s="349"/>
      <c r="IBL73" s="347"/>
      <c r="IBM73" s="1124"/>
      <c r="IBN73" s="1124"/>
      <c r="IBO73" s="348"/>
      <c r="IBP73" s="348"/>
      <c r="IBQ73" s="348"/>
      <c r="IBR73" s="349"/>
      <c r="IBT73" s="347"/>
      <c r="IBU73" s="1124"/>
      <c r="IBV73" s="1124"/>
      <c r="IBW73" s="348"/>
      <c r="IBX73" s="348"/>
      <c r="IBY73" s="348"/>
      <c r="IBZ73" s="349"/>
      <c r="ICB73" s="347"/>
      <c r="ICC73" s="1124"/>
      <c r="ICD73" s="1124"/>
      <c r="ICE73" s="348"/>
      <c r="ICF73" s="348"/>
      <c r="ICG73" s="348"/>
      <c r="ICH73" s="349"/>
      <c r="ICJ73" s="347"/>
      <c r="ICK73" s="1124"/>
      <c r="ICL73" s="1124"/>
      <c r="ICM73" s="348"/>
      <c r="ICN73" s="348"/>
      <c r="ICO73" s="348"/>
      <c r="ICP73" s="349"/>
      <c r="ICR73" s="347"/>
      <c r="ICS73" s="1124"/>
      <c r="ICT73" s="1124"/>
      <c r="ICU73" s="348"/>
      <c r="ICV73" s="348"/>
      <c r="ICW73" s="348"/>
      <c r="ICX73" s="349"/>
      <c r="ICZ73" s="347"/>
      <c r="IDA73" s="1124"/>
      <c r="IDB73" s="1124"/>
      <c r="IDC73" s="348"/>
      <c r="IDD73" s="348"/>
      <c r="IDE73" s="348"/>
      <c r="IDF73" s="349"/>
      <c r="IDH73" s="347"/>
      <c r="IDI73" s="1124"/>
      <c r="IDJ73" s="1124"/>
      <c r="IDK73" s="348"/>
      <c r="IDL73" s="348"/>
      <c r="IDM73" s="348"/>
      <c r="IDN73" s="349"/>
      <c r="IDP73" s="347"/>
      <c r="IDQ73" s="1124"/>
      <c r="IDR73" s="1124"/>
      <c r="IDS73" s="348"/>
      <c r="IDT73" s="348"/>
      <c r="IDU73" s="348"/>
      <c r="IDV73" s="349"/>
      <c r="IDX73" s="347"/>
      <c r="IDY73" s="1124"/>
      <c r="IDZ73" s="1124"/>
      <c r="IEA73" s="348"/>
      <c r="IEB73" s="348"/>
      <c r="IEC73" s="348"/>
      <c r="IED73" s="349"/>
      <c r="IEF73" s="347"/>
      <c r="IEG73" s="1124"/>
      <c r="IEH73" s="1124"/>
      <c r="IEI73" s="348"/>
      <c r="IEJ73" s="348"/>
      <c r="IEK73" s="348"/>
      <c r="IEL73" s="349"/>
      <c r="IEN73" s="347"/>
      <c r="IEO73" s="1124"/>
      <c r="IEP73" s="1124"/>
      <c r="IEQ73" s="348"/>
      <c r="IER73" s="348"/>
      <c r="IES73" s="348"/>
      <c r="IET73" s="349"/>
      <c r="IEV73" s="347"/>
      <c r="IEW73" s="1124"/>
      <c r="IEX73" s="1124"/>
      <c r="IEY73" s="348"/>
      <c r="IEZ73" s="348"/>
      <c r="IFA73" s="348"/>
      <c r="IFB73" s="349"/>
      <c r="IFD73" s="347"/>
      <c r="IFE73" s="1124"/>
      <c r="IFF73" s="1124"/>
      <c r="IFG73" s="348"/>
      <c r="IFH73" s="348"/>
      <c r="IFI73" s="348"/>
      <c r="IFJ73" s="349"/>
      <c r="IFL73" s="347"/>
      <c r="IFM73" s="1124"/>
      <c r="IFN73" s="1124"/>
      <c r="IFO73" s="348"/>
      <c r="IFP73" s="348"/>
      <c r="IFQ73" s="348"/>
      <c r="IFR73" s="349"/>
      <c r="IFT73" s="347"/>
      <c r="IFU73" s="1124"/>
      <c r="IFV73" s="1124"/>
      <c r="IFW73" s="348"/>
      <c r="IFX73" s="348"/>
      <c r="IFY73" s="348"/>
      <c r="IFZ73" s="349"/>
      <c r="IGB73" s="347"/>
      <c r="IGC73" s="1124"/>
      <c r="IGD73" s="1124"/>
      <c r="IGE73" s="348"/>
      <c r="IGF73" s="348"/>
      <c r="IGG73" s="348"/>
      <c r="IGH73" s="349"/>
      <c r="IGJ73" s="347"/>
      <c r="IGK73" s="1124"/>
      <c r="IGL73" s="1124"/>
      <c r="IGM73" s="348"/>
      <c r="IGN73" s="348"/>
      <c r="IGO73" s="348"/>
      <c r="IGP73" s="349"/>
      <c r="IGR73" s="347"/>
      <c r="IGS73" s="1124"/>
      <c r="IGT73" s="1124"/>
      <c r="IGU73" s="348"/>
      <c r="IGV73" s="348"/>
      <c r="IGW73" s="348"/>
      <c r="IGX73" s="349"/>
      <c r="IGZ73" s="347"/>
      <c r="IHA73" s="1124"/>
      <c r="IHB73" s="1124"/>
      <c r="IHC73" s="348"/>
      <c r="IHD73" s="348"/>
      <c r="IHE73" s="348"/>
      <c r="IHF73" s="349"/>
      <c r="IHH73" s="347"/>
      <c r="IHI73" s="1124"/>
      <c r="IHJ73" s="1124"/>
      <c r="IHK73" s="348"/>
      <c r="IHL73" s="348"/>
      <c r="IHM73" s="348"/>
      <c r="IHN73" s="349"/>
      <c r="IHP73" s="347"/>
      <c r="IHQ73" s="1124"/>
      <c r="IHR73" s="1124"/>
      <c r="IHS73" s="348"/>
      <c r="IHT73" s="348"/>
      <c r="IHU73" s="348"/>
      <c r="IHV73" s="349"/>
      <c r="IHX73" s="347"/>
      <c r="IHY73" s="1124"/>
      <c r="IHZ73" s="1124"/>
      <c r="IIA73" s="348"/>
      <c r="IIB73" s="348"/>
      <c r="IIC73" s="348"/>
      <c r="IID73" s="349"/>
      <c r="IIF73" s="347"/>
      <c r="IIG73" s="1124"/>
      <c r="IIH73" s="1124"/>
      <c r="III73" s="348"/>
      <c r="IIJ73" s="348"/>
      <c r="IIK73" s="348"/>
      <c r="IIL73" s="349"/>
      <c r="IIN73" s="347"/>
      <c r="IIO73" s="1124"/>
      <c r="IIP73" s="1124"/>
      <c r="IIQ73" s="348"/>
      <c r="IIR73" s="348"/>
      <c r="IIS73" s="348"/>
      <c r="IIT73" s="349"/>
      <c r="IIV73" s="347"/>
      <c r="IIW73" s="1124"/>
      <c r="IIX73" s="1124"/>
      <c r="IIY73" s="348"/>
      <c r="IIZ73" s="348"/>
      <c r="IJA73" s="348"/>
      <c r="IJB73" s="349"/>
      <c r="IJD73" s="347"/>
      <c r="IJE73" s="1124"/>
      <c r="IJF73" s="1124"/>
      <c r="IJG73" s="348"/>
      <c r="IJH73" s="348"/>
      <c r="IJI73" s="348"/>
      <c r="IJJ73" s="349"/>
      <c r="IJL73" s="347"/>
      <c r="IJM73" s="1124"/>
      <c r="IJN73" s="1124"/>
      <c r="IJO73" s="348"/>
      <c r="IJP73" s="348"/>
      <c r="IJQ73" s="348"/>
      <c r="IJR73" s="349"/>
      <c r="IJT73" s="347"/>
      <c r="IJU73" s="1124"/>
      <c r="IJV73" s="1124"/>
      <c r="IJW73" s="348"/>
      <c r="IJX73" s="348"/>
      <c r="IJY73" s="348"/>
      <c r="IJZ73" s="349"/>
      <c r="IKB73" s="347"/>
      <c r="IKC73" s="1124"/>
      <c r="IKD73" s="1124"/>
      <c r="IKE73" s="348"/>
      <c r="IKF73" s="348"/>
      <c r="IKG73" s="348"/>
      <c r="IKH73" s="349"/>
      <c r="IKJ73" s="347"/>
      <c r="IKK73" s="1124"/>
      <c r="IKL73" s="1124"/>
      <c r="IKM73" s="348"/>
      <c r="IKN73" s="348"/>
      <c r="IKO73" s="348"/>
      <c r="IKP73" s="349"/>
      <c r="IKR73" s="347"/>
      <c r="IKS73" s="1124"/>
      <c r="IKT73" s="1124"/>
      <c r="IKU73" s="348"/>
      <c r="IKV73" s="348"/>
      <c r="IKW73" s="348"/>
      <c r="IKX73" s="349"/>
      <c r="IKZ73" s="347"/>
      <c r="ILA73" s="1124"/>
      <c r="ILB73" s="1124"/>
      <c r="ILC73" s="348"/>
      <c r="ILD73" s="348"/>
      <c r="ILE73" s="348"/>
      <c r="ILF73" s="349"/>
      <c r="ILH73" s="347"/>
      <c r="ILI73" s="1124"/>
      <c r="ILJ73" s="1124"/>
      <c r="ILK73" s="348"/>
      <c r="ILL73" s="348"/>
      <c r="ILM73" s="348"/>
      <c r="ILN73" s="349"/>
      <c r="ILP73" s="347"/>
      <c r="ILQ73" s="1124"/>
      <c r="ILR73" s="1124"/>
      <c r="ILS73" s="348"/>
      <c r="ILT73" s="348"/>
      <c r="ILU73" s="348"/>
      <c r="ILV73" s="349"/>
      <c r="ILX73" s="347"/>
      <c r="ILY73" s="1124"/>
      <c r="ILZ73" s="1124"/>
      <c r="IMA73" s="348"/>
      <c r="IMB73" s="348"/>
      <c r="IMC73" s="348"/>
      <c r="IMD73" s="349"/>
      <c r="IMF73" s="347"/>
      <c r="IMG73" s="1124"/>
      <c r="IMH73" s="1124"/>
      <c r="IMI73" s="348"/>
      <c r="IMJ73" s="348"/>
      <c r="IMK73" s="348"/>
      <c r="IML73" s="349"/>
      <c r="IMN73" s="347"/>
      <c r="IMO73" s="1124"/>
      <c r="IMP73" s="1124"/>
      <c r="IMQ73" s="348"/>
      <c r="IMR73" s="348"/>
      <c r="IMS73" s="348"/>
      <c r="IMT73" s="349"/>
      <c r="IMV73" s="347"/>
      <c r="IMW73" s="1124"/>
      <c r="IMX73" s="1124"/>
      <c r="IMY73" s="348"/>
      <c r="IMZ73" s="348"/>
      <c r="INA73" s="348"/>
      <c r="INB73" s="349"/>
      <c r="IND73" s="347"/>
      <c r="INE73" s="1124"/>
      <c r="INF73" s="1124"/>
      <c r="ING73" s="348"/>
      <c r="INH73" s="348"/>
      <c r="INI73" s="348"/>
      <c r="INJ73" s="349"/>
      <c r="INL73" s="347"/>
      <c r="INM73" s="1124"/>
      <c r="INN73" s="1124"/>
      <c r="INO73" s="348"/>
      <c r="INP73" s="348"/>
      <c r="INQ73" s="348"/>
      <c r="INR73" s="349"/>
      <c r="INT73" s="347"/>
      <c r="INU73" s="1124"/>
      <c r="INV73" s="1124"/>
      <c r="INW73" s="348"/>
      <c r="INX73" s="348"/>
      <c r="INY73" s="348"/>
      <c r="INZ73" s="349"/>
      <c r="IOB73" s="347"/>
      <c r="IOC73" s="1124"/>
      <c r="IOD73" s="1124"/>
      <c r="IOE73" s="348"/>
      <c r="IOF73" s="348"/>
      <c r="IOG73" s="348"/>
      <c r="IOH73" s="349"/>
      <c r="IOJ73" s="347"/>
      <c r="IOK73" s="1124"/>
      <c r="IOL73" s="1124"/>
      <c r="IOM73" s="348"/>
      <c r="ION73" s="348"/>
      <c r="IOO73" s="348"/>
      <c r="IOP73" s="349"/>
      <c r="IOR73" s="347"/>
      <c r="IOS73" s="1124"/>
      <c r="IOT73" s="1124"/>
      <c r="IOU73" s="348"/>
      <c r="IOV73" s="348"/>
      <c r="IOW73" s="348"/>
      <c r="IOX73" s="349"/>
      <c r="IOZ73" s="347"/>
      <c r="IPA73" s="1124"/>
      <c r="IPB73" s="1124"/>
      <c r="IPC73" s="348"/>
      <c r="IPD73" s="348"/>
      <c r="IPE73" s="348"/>
      <c r="IPF73" s="349"/>
      <c r="IPH73" s="347"/>
      <c r="IPI73" s="1124"/>
      <c r="IPJ73" s="1124"/>
      <c r="IPK73" s="348"/>
      <c r="IPL73" s="348"/>
      <c r="IPM73" s="348"/>
      <c r="IPN73" s="349"/>
      <c r="IPP73" s="347"/>
      <c r="IPQ73" s="1124"/>
      <c r="IPR73" s="1124"/>
      <c r="IPS73" s="348"/>
      <c r="IPT73" s="348"/>
      <c r="IPU73" s="348"/>
      <c r="IPV73" s="349"/>
      <c r="IPX73" s="347"/>
      <c r="IPY73" s="1124"/>
      <c r="IPZ73" s="1124"/>
      <c r="IQA73" s="348"/>
      <c r="IQB73" s="348"/>
      <c r="IQC73" s="348"/>
      <c r="IQD73" s="349"/>
      <c r="IQF73" s="347"/>
      <c r="IQG73" s="1124"/>
      <c r="IQH73" s="1124"/>
      <c r="IQI73" s="348"/>
      <c r="IQJ73" s="348"/>
      <c r="IQK73" s="348"/>
      <c r="IQL73" s="349"/>
      <c r="IQN73" s="347"/>
      <c r="IQO73" s="1124"/>
      <c r="IQP73" s="1124"/>
      <c r="IQQ73" s="348"/>
      <c r="IQR73" s="348"/>
      <c r="IQS73" s="348"/>
      <c r="IQT73" s="349"/>
      <c r="IQV73" s="347"/>
      <c r="IQW73" s="1124"/>
      <c r="IQX73" s="1124"/>
      <c r="IQY73" s="348"/>
      <c r="IQZ73" s="348"/>
      <c r="IRA73" s="348"/>
      <c r="IRB73" s="349"/>
      <c r="IRD73" s="347"/>
      <c r="IRE73" s="1124"/>
      <c r="IRF73" s="1124"/>
      <c r="IRG73" s="348"/>
      <c r="IRH73" s="348"/>
      <c r="IRI73" s="348"/>
      <c r="IRJ73" s="349"/>
      <c r="IRL73" s="347"/>
      <c r="IRM73" s="1124"/>
      <c r="IRN73" s="1124"/>
      <c r="IRO73" s="348"/>
      <c r="IRP73" s="348"/>
      <c r="IRQ73" s="348"/>
      <c r="IRR73" s="349"/>
      <c r="IRT73" s="347"/>
      <c r="IRU73" s="1124"/>
      <c r="IRV73" s="1124"/>
      <c r="IRW73" s="348"/>
      <c r="IRX73" s="348"/>
      <c r="IRY73" s="348"/>
      <c r="IRZ73" s="349"/>
      <c r="ISB73" s="347"/>
      <c r="ISC73" s="1124"/>
      <c r="ISD73" s="1124"/>
      <c r="ISE73" s="348"/>
      <c r="ISF73" s="348"/>
      <c r="ISG73" s="348"/>
      <c r="ISH73" s="349"/>
      <c r="ISJ73" s="347"/>
      <c r="ISK73" s="1124"/>
      <c r="ISL73" s="1124"/>
      <c r="ISM73" s="348"/>
      <c r="ISN73" s="348"/>
      <c r="ISO73" s="348"/>
      <c r="ISP73" s="349"/>
      <c r="ISR73" s="347"/>
      <c r="ISS73" s="1124"/>
      <c r="IST73" s="1124"/>
      <c r="ISU73" s="348"/>
      <c r="ISV73" s="348"/>
      <c r="ISW73" s="348"/>
      <c r="ISX73" s="349"/>
      <c r="ISZ73" s="347"/>
      <c r="ITA73" s="1124"/>
      <c r="ITB73" s="1124"/>
      <c r="ITC73" s="348"/>
      <c r="ITD73" s="348"/>
      <c r="ITE73" s="348"/>
      <c r="ITF73" s="349"/>
      <c r="ITH73" s="347"/>
      <c r="ITI73" s="1124"/>
      <c r="ITJ73" s="1124"/>
      <c r="ITK73" s="348"/>
      <c r="ITL73" s="348"/>
      <c r="ITM73" s="348"/>
      <c r="ITN73" s="349"/>
      <c r="ITP73" s="347"/>
      <c r="ITQ73" s="1124"/>
      <c r="ITR73" s="1124"/>
      <c r="ITS73" s="348"/>
      <c r="ITT73" s="348"/>
      <c r="ITU73" s="348"/>
      <c r="ITV73" s="349"/>
      <c r="ITX73" s="347"/>
      <c r="ITY73" s="1124"/>
      <c r="ITZ73" s="1124"/>
      <c r="IUA73" s="348"/>
      <c r="IUB73" s="348"/>
      <c r="IUC73" s="348"/>
      <c r="IUD73" s="349"/>
      <c r="IUF73" s="347"/>
      <c r="IUG73" s="1124"/>
      <c r="IUH73" s="1124"/>
      <c r="IUI73" s="348"/>
      <c r="IUJ73" s="348"/>
      <c r="IUK73" s="348"/>
      <c r="IUL73" s="349"/>
      <c r="IUN73" s="347"/>
      <c r="IUO73" s="1124"/>
      <c r="IUP73" s="1124"/>
      <c r="IUQ73" s="348"/>
      <c r="IUR73" s="348"/>
      <c r="IUS73" s="348"/>
      <c r="IUT73" s="349"/>
      <c r="IUV73" s="347"/>
      <c r="IUW73" s="1124"/>
      <c r="IUX73" s="1124"/>
      <c r="IUY73" s="348"/>
      <c r="IUZ73" s="348"/>
      <c r="IVA73" s="348"/>
      <c r="IVB73" s="349"/>
      <c r="IVD73" s="347"/>
      <c r="IVE73" s="1124"/>
      <c r="IVF73" s="1124"/>
      <c r="IVG73" s="348"/>
      <c r="IVH73" s="348"/>
      <c r="IVI73" s="348"/>
      <c r="IVJ73" s="349"/>
      <c r="IVL73" s="347"/>
      <c r="IVM73" s="1124"/>
      <c r="IVN73" s="1124"/>
      <c r="IVO73" s="348"/>
      <c r="IVP73" s="348"/>
      <c r="IVQ73" s="348"/>
      <c r="IVR73" s="349"/>
      <c r="IVT73" s="347"/>
      <c r="IVU73" s="1124"/>
      <c r="IVV73" s="1124"/>
      <c r="IVW73" s="348"/>
      <c r="IVX73" s="348"/>
      <c r="IVY73" s="348"/>
      <c r="IVZ73" s="349"/>
      <c r="IWB73" s="347"/>
      <c r="IWC73" s="1124"/>
      <c r="IWD73" s="1124"/>
      <c r="IWE73" s="348"/>
      <c r="IWF73" s="348"/>
      <c r="IWG73" s="348"/>
      <c r="IWH73" s="349"/>
      <c r="IWJ73" s="347"/>
      <c r="IWK73" s="1124"/>
      <c r="IWL73" s="1124"/>
      <c r="IWM73" s="348"/>
      <c r="IWN73" s="348"/>
      <c r="IWO73" s="348"/>
      <c r="IWP73" s="349"/>
      <c r="IWR73" s="347"/>
      <c r="IWS73" s="1124"/>
      <c r="IWT73" s="1124"/>
      <c r="IWU73" s="348"/>
      <c r="IWV73" s="348"/>
      <c r="IWW73" s="348"/>
      <c r="IWX73" s="349"/>
      <c r="IWZ73" s="347"/>
      <c r="IXA73" s="1124"/>
      <c r="IXB73" s="1124"/>
      <c r="IXC73" s="348"/>
      <c r="IXD73" s="348"/>
      <c r="IXE73" s="348"/>
      <c r="IXF73" s="349"/>
      <c r="IXH73" s="347"/>
      <c r="IXI73" s="1124"/>
      <c r="IXJ73" s="1124"/>
      <c r="IXK73" s="348"/>
      <c r="IXL73" s="348"/>
      <c r="IXM73" s="348"/>
      <c r="IXN73" s="349"/>
      <c r="IXP73" s="347"/>
      <c r="IXQ73" s="1124"/>
      <c r="IXR73" s="1124"/>
      <c r="IXS73" s="348"/>
      <c r="IXT73" s="348"/>
      <c r="IXU73" s="348"/>
      <c r="IXV73" s="349"/>
      <c r="IXX73" s="347"/>
      <c r="IXY73" s="1124"/>
      <c r="IXZ73" s="1124"/>
      <c r="IYA73" s="348"/>
      <c r="IYB73" s="348"/>
      <c r="IYC73" s="348"/>
      <c r="IYD73" s="349"/>
      <c r="IYF73" s="347"/>
      <c r="IYG73" s="1124"/>
      <c r="IYH73" s="1124"/>
      <c r="IYI73" s="348"/>
      <c r="IYJ73" s="348"/>
      <c r="IYK73" s="348"/>
      <c r="IYL73" s="349"/>
      <c r="IYN73" s="347"/>
      <c r="IYO73" s="1124"/>
      <c r="IYP73" s="1124"/>
      <c r="IYQ73" s="348"/>
      <c r="IYR73" s="348"/>
      <c r="IYS73" s="348"/>
      <c r="IYT73" s="349"/>
      <c r="IYV73" s="347"/>
      <c r="IYW73" s="1124"/>
      <c r="IYX73" s="1124"/>
      <c r="IYY73" s="348"/>
      <c r="IYZ73" s="348"/>
      <c r="IZA73" s="348"/>
      <c r="IZB73" s="349"/>
      <c r="IZD73" s="347"/>
      <c r="IZE73" s="1124"/>
      <c r="IZF73" s="1124"/>
      <c r="IZG73" s="348"/>
      <c r="IZH73" s="348"/>
      <c r="IZI73" s="348"/>
      <c r="IZJ73" s="349"/>
      <c r="IZL73" s="347"/>
      <c r="IZM73" s="1124"/>
      <c r="IZN73" s="1124"/>
      <c r="IZO73" s="348"/>
      <c r="IZP73" s="348"/>
      <c r="IZQ73" s="348"/>
      <c r="IZR73" s="349"/>
      <c r="IZT73" s="347"/>
      <c r="IZU73" s="1124"/>
      <c r="IZV73" s="1124"/>
      <c r="IZW73" s="348"/>
      <c r="IZX73" s="348"/>
      <c r="IZY73" s="348"/>
      <c r="IZZ73" s="349"/>
      <c r="JAB73" s="347"/>
      <c r="JAC73" s="1124"/>
      <c r="JAD73" s="1124"/>
      <c r="JAE73" s="348"/>
      <c r="JAF73" s="348"/>
      <c r="JAG73" s="348"/>
      <c r="JAH73" s="349"/>
      <c r="JAJ73" s="347"/>
      <c r="JAK73" s="1124"/>
      <c r="JAL73" s="1124"/>
      <c r="JAM73" s="348"/>
      <c r="JAN73" s="348"/>
      <c r="JAO73" s="348"/>
      <c r="JAP73" s="349"/>
      <c r="JAR73" s="347"/>
      <c r="JAS73" s="1124"/>
      <c r="JAT73" s="1124"/>
      <c r="JAU73" s="348"/>
      <c r="JAV73" s="348"/>
      <c r="JAW73" s="348"/>
      <c r="JAX73" s="349"/>
      <c r="JAZ73" s="347"/>
      <c r="JBA73" s="1124"/>
      <c r="JBB73" s="1124"/>
      <c r="JBC73" s="348"/>
      <c r="JBD73" s="348"/>
      <c r="JBE73" s="348"/>
      <c r="JBF73" s="349"/>
      <c r="JBH73" s="347"/>
      <c r="JBI73" s="1124"/>
      <c r="JBJ73" s="1124"/>
      <c r="JBK73" s="348"/>
      <c r="JBL73" s="348"/>
      <c r="JBM73" s="348"/>
      <c r="JBN73" s="349"/>
      <c r="JBP73" s="347"/>
      <c r="JBQ73" s="1124"/>
      <c r="JBR73" s="1124"/>
      <c r="JBS73" s="348"/>
      <c r="JBT73" s="348"/>
      <c r="JBU73" s="348"/>
      <c r="JBV73" s="349"/>
      <c r="JBX73" s="347"/>
      <c r="JBY73" s="1124"/>
      <c r="JBZ73" s="1124"/>
      <c r="JCA73" s="348"/>
      <c r="JCB73" s="348"/>
      <c r="JCC73" s="348"/>
      <c r="JCD73" s="349"/>
      <c r="JCF73" s="347"/>
      <c r="JCG73" s="1124"/>
      <c r="JCH73" s="1124"/>
      <c r="JCI73" s="348"/>
      <c r="JCJ73" s="348"/>
      <c r="JCK73" s="348"/>
      <c r="JCL73" s="349"/>
      <c r="JCN73" s="347"/>
      <c r="JCO73" s="1124"/>
      <c r="JCP73" s="1124"/>
      <c r="JCQ73" s="348"/>
      <c r="JCR73" s="348"/>
      <c r="JCS73" s="348"/>
      <c r="JCT73" s="349"/>
      <c r="JCV73" s="347"/>
      <c r="JCW73" s="1124"/>
      <c r="JCX73" s="1124"/>
      <c r="JCY73" s="348"/>
      <c r="JCZ73" s="348"/>
      <c r="JDA73" s="348"/>
      <c r="JDB73" s="349"/>
      <c r="JDD73" s="347"/>
      <c r="JDE73" s="1124"/>
      <c r="JDF73" s="1124"/>
      <c r="JDG73" s="348"/>
      <c r="JDH73" s="348"/>
      <c r="JDI73" s="348"/>
      <c r="JDJ73" s="349"/>
      <c r="JDL73" s="347"/>
      <c r="JDM73" s="1124"/>
      <c r="JDN73" s="1124"/>
      <c r="JDO73" s="348"/>
      <c r="JDP73" s="348"/>
      <c r="JDQ73" s="348"/>
      <c r="JDR73" s="349"/>
      <c r="JDT73" s="347"/>
      <c r="JDU73" s="1124"/>
      <c r="JDV73" s="1124"/>
      <c r="JDW73" s="348"/>
      <c r="JDX73" s="348"/>
      <c r="JDY73" s="348"/>
      <c r="JDZ73" s="349"/>
      <c r="JEB73" s="347"/>
      <c r="JEC73" s="1124"/>
      <c r="JED73" s="1124"/>
      <c r="JEE73" s="348"/>
      <c r="JEF73" s="348"/>
      <c r="JEG73" s="348"/>
      <c r="JEH73" s="349"/>
      <c r="JEJ73" s="347"/>
      <c r="JEK73" s="1124"/>
      <c r="JEL73" s="1124"/>
      <c r="JEM73" s="348"/>
      <c r="JEN73" s="348"/>
      <c r="JEO73" s="348"/>
      <c r="JEP73" s="349"/>
      <c r="JER73" s="347"/>
      <c r="JES73" s="1124"/>
      <c r="JET73" s="1124"/>
      <c r="JEU73" s="348"/>
      <c r="JEV73" s="348"/>
      <c r="JEW73" s="348"/>
      <c r="JEX73" s="349"/>
      <c r="JEZ73" s="347"/>
      <c r="JFA73" s="1124"/>
      <c r="JFB73" s="1124"/>
      <c r="JFC73" s="348"/>
      <c r="JFD73" s="348"/>
      <c r="JFE73" s="348"/>
      <c r="JFF73" s="349"/>
      <c r="JFH73" s="347"/>
      <c r="JFI73" s="1124"/>
      <c r="JFJ73" s="1124"/>
      <c r="JFK73" s="348"/>
      <c r="JFL73" s="348"/>
      <c r="JFM73" s="348"/>
      <c r="JFN73" s="349"/>
      <c r="JFP73" s="347"/>
      <c r="JFQ73" s="1124"/>
      <c r="JFR73" s="1124"/>
      <c r="JFS73" s="348"/>
      <c r="JFT73" s="348"/>
      <c r="JFU73" s="348"/>
      <c r="JFV73" s="349"/>
      <c r="JFX73" s="347"/>
      <c r="JFY73" s="1124"/>
      <c r="JFZ73" s="1124"/>
      <c r="JGA73" s="348"/>
      <c r="JGB73" s="348"/>
      <c r="JGC73" s="348"/>
      <c r="JGD73" s="349"/>
      <c r="JGF73" s="347"/>
      <c r="JGG73" s="1124"/>
      <c r="JGH73" s="1124"/>
      <c r="JGI73" s="348"/>
      <c r="JGJ73" s="348"/>
      <c r="JGK73" s="348"/>
      <c r="JGL73" s="349"/>
      <c r="JGN73" s="347"/>
      <c r="JGO73" s="1124"/>
      <c r="JGP73" s="1124"/>
      <c r="JGQ73" s="348"/>
      <c r="JGR73" s="348"/>
      <c r="JGS73" s="348"/>
      <c r="JGT73" s="349"/>
      <c r="JGV73" s="347"/>
      <c r="JGW73" s="1124"/>
      <c r="JGX73" s="1124"/>
      <c r="JGY73" s="348"/>
      <c r="JGZ73" s="348"/>
      <c r="JHA73" s="348"/>
      <c r="JHB73" s="349"/>
      <c r="JHD73" s="347"/>
      <c r="JHE73" s="1124"/>
      <c r="JHF73" s="1124"/>
      <c r="JHG73" s="348"/>
      <c r="JHH73" s="348"/>
      <c r="JHI73" s="348"/>
      <c r="JHJ73" s="349"/>
      <c r="JHL73" s="347"/>
      <c r="JHM73" s="1124"/>
      <c r="JHN73" s="1124"/>
      <c r="JHO73" s="348"/>
      <c r="JHP73" s="348"/>
      <c r="JHQ73" s="348"/>
      <c r="JHR73" s="349"/>
      <c r="JHT73" s="347"/>
      <c r="JHU73" s="1124"/>
      <c r="JHV73" s="1124"/>
      <c r="JHW73" s="348"/>
      <c r="JHX73" s="348"/>
      <c r="JHY73" s="348"/>
      <c r="JHZ73" s="349"/>
      <c r="JIB73" s="347"/>
      <c r="JIC73" s="1124"/>
      <c r="JID73" s="1124"/>
      <c r="JIE73" s="348"/>
      <c r="JIF73" s="348"/>
      <c r="JIG73" s="348"/>
      <c r="JIH73" s="349"/>
      <c r="JIJ73" s="347"/>
      <c r="JIK73" s="1124"/>
      <c r="JIL73" s="1124"/>
      <c r="JIM73" s="348"/>
      <c r="JIN73" s="348"/>
      <c r="JIO73" s="348"/>
      <c r="JIP73" s="349"/>
      <c r="JIR73" s="347"/>
      <c r="JIS73" s="1124"/>
      <c r="JIT73" s="1124"/>
      <c r="JIU73" s="348"/>
      <c r="JIV73" s="348"/>
      <c r="JIW73" s="348"/>
      <c r="JIX73" s="349"/>
      <c r="JIZ73" s="347"/>
      <c r="JJA73" s="1124"/>
      <c r="JJB73" s="1124"/>
      <c r="JJC73" s="348"/>
      <c r="JJD73" s="348"/>
      <c r="JJE73" s="348"/>
      <c r="JJF73" s="349"/>
      <c r="JJH73" s="347"/>
      <c r="JJI73" s="1124"/>
      <c r="JJJ73" s="1124"/>
      <c r="JJK73" s="348"/>
      <c r="JJL73" s="348"/>
      <c r="JJM73" s="348"/>
      <c r="JJN73" s="349"/>
      <c r="JJP73" s="347"/>
      <c r="JJQ73" s="1124"/>
      <c r="JJR73" s="1124"/>
      <c r="JJS73" s="348"/>
      <c r="JJT73" s="348"/>
      <c r="JJU73" s="348"/>
      <c r="JJV73" s="349"/>
      <c r="JJX73" s="347"/>
      <c r="JJY73" s="1124"/>
      <c r="JJZ73" s="1124"/>
      <c r="JKA73" s="348"/>
      <c r="JKB73" s="348"/>
      <c r="JKC73" s="348"/>
      <c r="JKD73" s="349"/>
      <c r="JKF73" s="347"/>
      <c r="JKG73" s="1124"/>
      <c r="JKH73" s="1124"/>
      <c r="JKI73" s="348"/>
      <c r="JKJ73" s="348"/>
      <c r="JKK73" s="348"/>
      <c r="JKL73" s="349"/>
      <c r="JKN73" s="347"/>
      <c r="JKO73" s="1124"/>
      <c r="JKP73" s="1124"/>
      <c r="JKQ73" s="348"/>
      <c r="JKR73" s="348"/>
      <c r="JKS73" s="348"/>
      <c r="JKT73" s="349"/>
      <c r="JKV73" s="347"/>
      <c r="JKW73" s="1124"/>
      <c r="JKX73" s="1124"/>
      <c r="JKY73" s="348"/>
      <c r="JKZ73" s="348"/>
      <c r="JLA73" s="348"/>
      <c r="JLB73" s="349"/>
      <c r="JLD73" s="347"/>
      <c r="JLE73" s="1124"/>
      <c r="JLF73" s="1124"/>
      <c r="JLG73" s="348"/>
      <c r="JLH73" s="348"/>
      <c r="JLI73" s="348"/>
      <c r="JLJ73" s="349"/>
      <c r="JLL73" s="347"/>
      <c r="JLM73" s="1124"/>
      <c r="JLN73" s="1124"/>
      <c r="JLO73" s="348"/>
      <c r="JLP73" s="348"/>
      <c r="JLQ73" s="348"/>
      <c r="JLR73" s="349"/>
      <c r="JLT73" s="347"/>
      <c r="JLU73" s="1124"/>
      <c r="JLV73" s="1124"/>
      <c r="JLW73" s="348"/>
      <c r="JLX73" s="348"/>
      <c r="JLY73" s="348"/>
      <c r="JLZ73" s="349"/>
      <c r="JMB73" s="347"/>
      <c r="JMC73" s="1124"/>
      <c r="JMD73" s="1124"/>
      <c r="JME73" s="348"/>
      <c r="JMF73" s="348"/>
      <c r="JMG73" s="348"/>
      <c r="JMH73" s="349"/>
      <c r="JMJ73" s="347"/>
      <c r="JMK73" s="1124"/>
      <c r="JML73" s="1124"/>
      <c r="JMM73" s="348"/>
      <c r="JMN73" s="348"/>
      <c r="JMO73" s="348"/>
      <c r="JMP73" s="349"/>
      <c r="JMR73" s="347"/>
      <c r="JMS73" s="1124"/>
      <c r="JMT73" s="1124"/>
      <c r="JMU73" s="348"/>
      <c r="JMV73" s="348"/>
      <c r="JMW73" s="348"/>
      <c r="JMX73" s="349"/>
      <c r="JMZ73" s="347"/>
      <c r="JNA73" s="1124"/>
      <c r="JNB73" s="1124"/>
      <c r="JNC73" s="348"/>
      <c r="JND73" s="348"/>
      <c r="JNE73" s="348"/>
      <c r="JNF73" s="349"/>
      <c r="JNH73" s="347"/>
      <c r="JNI73" s="1124"/>
      <c r="JNJ73" s="1124"/>
      <c r="JNK73" s="348"/>
      <c r="JNL73" s="348"/>
      <c r="JNM73" s="348"/>
      <c r="JNN73" s="349"/>
      <c r="JNP73" s="347"/>
      <c r="JNQ73" s="1124"/>
      <c r="JNR73" s="1124"/>
      <c r="JNS73" s="348"/>
      <c r="JNT73" s="348"/>
      <c r="JNU73" s="348"/>
      <c r="JNV73" s="349"/>
      <c r="JNX73" s="347"/>
      <c r="JNY73" s="1124"/>
      <c r="JNZ73" s="1124"/>
      <c r="JOA73" s="348"/>
      <c r="JOB73" s="348"/>
      <c r="JOC73" s="348"/>
      <c r="JOD73" s="349"/>
      <c r="JOF73" s="347"/>
      <c r="JOG73" s="1124"/>
      <c r="JOH73" s="1124"/>
      <c r="JOI73" s="348"/>
      <c r="JOJ73" s="348"/>
      <c r="JOK73" s="348"/>
      <c r="JOL73" s="349"/>
      <c r="JON73" s="347"/>
      <c r="JOO73" s="1124"/>
      <c r="JOP73" s="1124"/>
      <c r="JOQ73" s="348"/>
      <c r="JOR73" s="348"/>
      <c r="JOS73" s="348"/>
      <c r="JOT73" s="349"/>
      <c r="JOV73" s="347"/>
      <c r="JOW73" s="1124"/>
      <c r="JOX73" s="1124"/>
      <c r="JOY73" s="348"/>
      <c r="JOZ73" s="348"/>
      <c r="JPA73" s="348"/>
      <c r="JPB73" s="349"/>
      <c r="JPD73" s="347"/>
      <c r="JPE73" s="1124"/>
      <c r="JPF73" s="1124"/>
      <c r="JPG73" s="348"/>
      <c r="JPH73" s="348"/>
      <c r="JPI73" s="348"/>
      <c r="JPJ73" s="349"/>
      <c r="JPL73" s="347"/>
      <c r="JPM73" s="1124"/>
      <c r="JPN73" s="1124"/>
      <c r="JPO73" s="348"/>
      <c r="JPP73" s="348"/>
      <c r="JPQ73" s="348"/>
      <c r="JPR73" s="349"/>
      <c r="JPT73" s="347"/>
      <c r="JPU73" s="1124"/>
      <c r="JPV73" s="1124"/>
      <c r="JPW73" s="348"/>
      <c r="JPX73" s="348"/>
      <c r="JPY73" s="348"/>
      <c r="JPZ73" s="349"/>
      <c r="JQB73" s="347"/>
      <c r="JQC73" s="1124"/>
      <c r="JQD73" s="1124"/>
      <c r="JQE73" s="348"/>
      <c r="JQF73" s="348"/>
      <c r="JQG73" s="348"/>
      <c r="JQH73" s="349"/>
      <c r="JQJ73" s="347"/>
      <c r="JQK73" s="1124"/>
      <c r="JQL73" s="1124"/>
      <c r="JQM73" s="348"/>
      <c r="JQN73" s="348"/>
      <c r="JQO73" s="348"/>
      <c r="JQP73" s="349"/>
      <c r="JQR73" s="347"/>
      <c r="JQS73" s="1124"/>
      <c r="JQT73" s="1124"/>
      <c r="JQU73" s="348"/>
      <c r="JQV73" s="348"/>
      <c r="JQW73" s="348"/>
      <c r="JQX73" s="349"/>
      <c r="JQZ73" s="347"/>
      <c r="JRA73" s="1124"/>
      <c r="JRB73" s="1124"/>
      <c r="JRC73" s="348"/>
      <c r="JRD73" s="348"/>
      <c r="JRE73" s="348"/>
      <c r="JRF73" s="349"/>
      <c r="JRH73" s="347"/>
      <c r="JRI73" s="1124"/>
      <c r="JRJ73" s="1124"/>
      <c r="JRK73" s="348"/>
      <c r="JRL73" s="348"/>
      <c r="JRM73" s="348"/>
      <c r="JRN73" s="349"/>
      <c r="JRP73" s="347"/>
      <c r="JRQ73" s="1124"/>
      <c r="JRR73" s="1124"/>
      <c r="JRS73" s="348"/>
      <c r="JRT73" s="348"/>
      <c r="JRU73" s="348"/>
      <c r="JRV73" s="349"/>
      <c r="JRX73" s="347"/>
      <c r="JRY73" s="1124"/>
      <c r="JRZ73" s="1124"/>
      <c r="JSA73" s="348"/>
      <c r="JSB73" s="348"/>
      <c r="JSC73" s="348"/>
      <c r="JSD73" s="349"/>
      <c r="JSF73" s="347"/>
      <c r="JSG73" s="1124"/>
      <c r="JSH73" s="1124"/>
      <c r="JSI73" s="348"/>
      <c r="JSJ73" s="348"/>
      <c r="JSK73" s="348"/>
      <c r="JSL73" s="349"/>
      <c r="JSN73" s="347"/>
      <c r="JSO73" s="1124"/>
      <c r="JSP73" s="1124"/>
      <c r="JSQ73" s="348"/>
      <c r="JSR73" s="348"/>
      <c r="JSS73" s="348"/>
      <c r="JST73" s="349"/>
      <c r="JSV73" s="347"/>
      <c r="JSW73" s="1124"/>
      <c r="JSX73" s="1124"/>
      <c r="JSY73" s="348"/>
      <c r="JSZ73" s="348"/>
      <c r="JTA73" s="348"/>
      <c r="JTB73" s="349"/>
      <c r="JTD73" s="347"/>
      <c r="JTE73" s="1124"/>
      <c r="JTF73" s="1124"/>
      <c r="JTG73" s="348"/>
      <c r="JTH73" s="348"/>
      <c r="JTI73" s="348"/>
      <c r="JTJ73" s="349"/>
      <c r="JTL73" s="347"/>
      <c r="JTM73" s="1124"/>
      <c r="JTN73" s="1124"/>
      <c r="JTO73" s="348"/>
      <c r="JTP73" s="348"/>
      <c r="JTQ73" s="348"/>
      <c r="JTR73" s="349"/>
      <c r="JTT73" s="347"/>
      <c r="JTU73" s="1124"/>
      <c r="JTV73" s="1124"/>
      <c r="JTW73" s="348"/>
      <c r="JTX73" s="348"/>
      <c r="JTY73" s="348"/>
      <c r="JTZ73" s="349"/>
      <c r="JUB73" s="347"/>
      <c r="JUC73" s="1124"/>
      <c r="JUD73" s="1124"/>
      <c r="JUE73" s="348"/>
      <c r="JUF73" s="348"/>
      <c r="JUG73" s="348"/>
      <c r="JUH73" s="349"/>
      <c r="JUJ73" s="347"/>
      <c r="JUK73" s="1124"/>
      <c r="JUL73" s="1124"/>
      <c r="JUM73" s="348"/>
      <c r="JUN73" s="348"/>
      <c r="JUO73" s="348"/>
      <c r="JUP73" s="349"/>
      <c r="JUR73" s="347"/>
      <c r="JUS73" s="1124"/>
      <c r="JUT73" s="1124"/>
      <c r="JUU73" s="348"/>
      <c r="JUV73" s="348"/>
      <c r="JUW73" s="348"/>
      <c r="JUX73" s="349"/>
      <c r="JUZ73" s="347"/>
      <c r="JVA73" s="1124"/>
      <c r="JVB73" s="1124"/>
      <c r="JVC73" s="348"/>
      <c r="JVD73" s="348"/>
      <c r="JVE73" s="348"/>
      <c r="JVF73" s="349"/>
      <c r="JVH73" s="347"/>
      <c r="JVI73" s="1124"/>
      <c r="JVJ73" s="1124"/>
      <c r="JVK73" s="348"/>
      <c r="JVL73" s="348"/>
      <c r="JVM73" s="348"/>
      <c r="JVN73" s="349"/>
      <c r="JVP73" s="347"/>
      <c r="JVQ73" s="1124"/>
      <c r="JVR73" s="1124"/>
      <c r="JVS73" s="348"/>
      <c r="JVT73" s="348"/>
      <c r="JVU73" s="348"/>
      <c r="JVV73" s="349"/>
      <c r="JVX73" s="347"/>
      <c r="JVY73" s="1124"/>
      <c r="JVZ73" s="1124"/>
      <c r="JWA73" s="348"/>
      <c r="JWB73" s="348"/>
      <c r="JWC73" s="348"/>
      <c r="JWD73" s="349"/>
      <c r="JWF73" s="347"/>
      <c r="JWG73" s="1124"/>
      <c r="JWH73" s="1124"/>
      <c r="JWI73" s="348"/>
      <c r="JWJ73" s="348"/>
      <c r="JWK73" s="348"/>
      <c r="JWL73" s="349"/>
      <c r="JWN73" s="347"/>
      <c r="JWO73" s="1124"/>
      <c r="JWP73" s="1124"/>
      <c r="JWQ73" s="348"/>
      <c r="JWR73" s="348"/>
      <c r="JWS73" s="348"/>
      <c r="JWT73" s="349"/>
      <c r="JWV73" s="347"/>
      <c r="JWW73" s="1124"/>
      <c r="JWX73" s="1124"/>
      <c r="JWY73" s="348"/>
      <c r="JWZ73" s="348"/>
      <c r="JXA73" s="348"/>
      <c r="JXB73" s="349"/>
      <c r="JXD73" s="347"/>
      <c r="JXE73" s="1124"/>
      <c r="JXF73" s="1124"/>
      <c r="JXG73" s="348"/>
      <c r="JXH73" s="348"/>
      <c r="JXI73" s="348"/>
      <c r="JXJ73" s="349"/>
      <c r="JXL73" s="347"/>
      <c r="JXM73" s="1124"/>
      <c r="JXN73" s="1124"/>
      <c r="JXO73" s="348"/>
      <c r="JXP73" s="348"/>
      <c r="JXQ73" s="348"/>
      <c r="JXR73" s="349"/>
      <c r="JXT73" s="347"/>
      <c r="JXU73" s="1124"/>
      <c r="JXV73" s="1124"/>
      <c r="JXW73" s="348"/>
      <c r="JXX73" s="348"/>
      <c r="JXY73" s="348"/>
      <c r="JXZ73" s="349"/>
      <c r="JYB73" s="347"/>
      <c r="JYC73" s="1124"/>
      <c r="JYD73" s="1124"/>
      <c r="JYE73" s="348"/>
      <c r="JYF73" s="348"/>
      <c r="JYG73" s="348"/>
      <c r="JYH73" s="349"/>
      <c r="JYJ73" s="347"/>
      <c r="JYK73" s="1124"/>
      <c r="JYL73" s="1124"/>
      <c r="JYM73" s="348"/>
      <c r="JYN73" s="348"/>
      <c r="JYO73" s="348"/>
      <c r="JYP73" s="349"/>
      <c r="JYR73" s="347"/>
      <c r="JYS73" s="1124"/>
      <c r="JYT73" s="1124"/>
      <c r="JYU73" s="348"/>
      <c r="JYV73" s="348"/>
      <c r="JYW73" s="348"/>
      <c r="JYX73" s="349"/>
      <c r="JYZ73" s="347"/>
      <c r="JZA73" s="1124"/>
      <c r="JZB73" s="1124"/>
      <c r="JZC73" s="348"/>
      <c r="JZD73" s="348"/>
      <c r="JZE73" s="348"/>
      <c r="JZF73" s="349"/>
      <c r="JZH73" s="347"/>
      <c r="JZI73" s="1124"/>
      <c r="JZJ73" s="1124"/>
      <c r="JZK73" s="348"/>
      <c r="JZL73" s="348"/>
      <c r="JZM73" s="348"/>
      <c r="JZN73" s="349"/>
      <c r="JZP73" s="347"/>
      <c r="JZQ73" s="1124"/>
      <c r="JZR73" s="1124"/>
      <c r="JZS73" s="348"/>
      <c r="JZT73" s="348"/>
      <c r="JZU73" s="348"/>
      <c r="JZV73" s="349"/>
      <c r="JZX73" s="347"/>
      <c r="JZY73" s="1124"/>
      <c r="JZZ73" s="1124"/>
      <c r="KAA73" s="348"/>
      <c r="KAB73" s="348"/>
      <c r="KAC73" s="348"/>
      <c r="KAD73" s="349"/>
      <c r="KAF73" s="347"/>
      <c r="KAG73" s="1124"/>
      <c r="KAH73" s="1124"/>
      <c r="KAI73" s="348"/>
      <c r="KAJ73" s="348"/>
      <c r="KAK73" s="348"/>
      <c r="KAL73" s="349"/>
      <c r="KAN73" s="347"/>
      <c r="KAO73" s="1124"/>
      <c r="KAP73" s="1124"/>
      <c r="KAQ73" s="348"/>
      <c r="KAR73" s="348"/>
      <c r="KAS73" s="348"/>
      <c r="KAT73" s="349"/>
      <c r="KAV73" s="347"/>
      <c r="KAW73" s="1124"/>
      <c r="KAX73" s="1124"/>
      <c r="KAY73" s="348"/>
      <c r="KAZ73" s="348"/>
      <c r="KBA73" s="348"/>
      <c r="KBB73" s="349"/>
      <c r="KBD73" s="347"/>
      <c r="KBE73" s="1124"/>
      <c r="KBF73" s="1124"/>
      <c r="KBG73" s="348"/>
      <c r="KBH73" s="348"/>
      <c r="KBI73" s="348"/>
      <c r="KBJ73" s="349"/>
      <c r="KBL73" s="347"/>
      <c r="KBM73" s="1124"/>
      <c r="KBN73" s="1124"/>
      <c r="KBO73" s="348"/>
      <c r="KBP73" s="348"/>
      <c r="KBQ73" s="348"/>
      <c r="KBR73" s="349"/>
      <c r="KBT73" s="347"/>
      <c r="KBU73" s="1124"/>
      <c r="KBV73" s="1124"/>
      <c r="KBW73" s="348"/>
      <c r="KBX73" s="348"/>
      <c r="KBY73" s="348"/>
      <c r="KBZ73" s="349"/>
      <c r="KCB73" s="347"/>
      <c r="KCC73" s="1124"/>
      <c r="KCD73" s="1124"/>
      <c r="KCE73" s="348"/>
      <c r="KCF73" s="348"/>
      <c r="KCG73" s="348"/>
      <c r="KCH73" s="349"/>
      <c r="KCJ73" s="347"/>
      <c r="KCK73" s="1124"/>
      <c r="KCL73" s="1124"/>
      <c r="KCM73" s="348"/>
      <c r="KCN73" s="348"/>
      <c r="KCO73" s="348"/>
      <c r="KCP73" s="349"/>
      <c r="KCR73" s="347"/>
      <c r="KCS73" s="1124"/>
      <c r="KCT73" s="1124"/>
      <c r="KCU73" s="348"/>
      <c r="KCV73" s="348"/>
      <c r="KCW73" s="348"/>
      <c r="KCX73" s="349"/>
      <c r="KCZ73" s="347"/>
      <c r="KDA73" s="1124"/>
      <c r="KDB73" s="1124"/>
      <c r="KDC73" s="348"/>
      <c r="KDD73" s="348"/>
      <c r="KDE73" s="348"/>
      <c r="KDF73" s="349"/>
      <c r="KDH73" s="347"/>
      <c r="KDI73" s="1124"/>
      <c r="KDJ73" s="1124"/>
      <c r="KDK73" s="348"/>
      <c r="KDL73" s="348"/>
      <c r="KDM73" s="348"/>
      <c r="KDN73" s="349"/>
      <c r="KDP73" s="347"/>
      <c r="KDQ73" s="1124"/>
      <c r="KDR73" s="1124"/>
      <c r="KDS73" s="348"/>
      <c r="KDT73" s="348"/>
      <c r="KDU73" s="348"/>
      <c r="KDV73" s="349"/>
      <c r="KDX73" s="347"/>
      <c r="KDY73" s="1124"/>
      <c r="KDZ73" s="1124"/>
      <c r="KEA73" s="348"/>
      <c r="KEB73" s="348"/>
      <c r="KEC73" s="348"/>
      <c r="KED73" s="349"/>
      <c r="KEF73" s="347"/>
      <c r="KEG73" s="1124"/>
      <c r="KEH73" s="1124"/>
      <c r="KEI73" s="348"/>
      <c r="KEJ73" s="348"/>
      <c r="KEK73" s="348"/>
      <c r="KEL73" s="349"/>
      <c r="KEN73" s="347"/>
      <c r="KEO73" s="1124"/>
      <c r="KEP73" s="1124"/>
      <c r="KEQ73" s="348"/>
      <c r="KER73" s="348"/>
      <c r="KES73" s="348"/>
      <c r="KET73" s="349"/>
      <c r="KEV73" s="347"/>
      <c r="KEW73" s="1124"/>
      <c r="KEX73" s="1124"/>
      <c r="KEY73" s="348"/>
      <c r="KEZ73" s="348"/>
      <c r="KFA73" s="348"/>
      <c r="KFB73" s="349"/>
      <c r="KFD73" s="347"/>
      <c r="KFE73" s="1124"/>
      <c r="KFF73" s="1124"/>
      <c r="KFG73" s="348"/>
      <c r="KFH73" s="348"/>
      <c r="KFI73" s="348"/>
      <c r="KFJ73" s="349"/>
      <c r="KFL73" s="347"/>
      <c r="KFM73" s="1124"/>
      <c r="KFN73" s="1124"/>
      <c r="KFO73" s="348"/>
      <c r="KFP73" s="348"/>
      <c r="KFQ73" s="348"/>
      <c r="KFR73" s="349"/>
      <c r="KFT73" s="347"/>
      <c r="KFU73" s="1124"/>
      <c r="KFV73" s="1124"/>
      <c r="KFW73" s="348"/>
      <c r="KFX73" s="348"/>
      <c r="KFY73" s="348"/>
      <c r="KFZ73" s="349"/>
      <c r="KGB73" s="347"/>
      <c r="KGC73" s="1124"/>
      <c r="KGD73" s="1124"/>
      <c r="KGE73" s="348"/>
      <c r="KGF73" s="348"/>
      <c r="KGG73" s="348"/>
      <c r="KGH73" s="349"/>
      <c r="KGJ73" s="347"/>
      <c r="KGK73" s="1124"/>
      <c r="KGL73" s="1124"/>
      <c r="KGM73" s="348"/>
      <c r="KGN73" s="348"/>
      <c r="KGO73" s="348"/>
      <c r="KGP73" s="349"/>
      <c r="KGR73" s="347"/>
      <c r="KGS73" s="1124"/>
      <c r="KGT73" s="1124"/>
      <c r="KGU73" s="348"/>
      <c r="KGV73" s="348"/>
      <c r="KGW73" s="348"/>
      <c r="KGX73" s="349"/>
      <c r="KGZ73" s="347"/>
      <c r="KHA73" s="1124"/>
      <c r="KHB73" s="1124"/>
      <c r="KHC73" s="348"/>
      <c r="KHD73" s="348"/>
      <c r="KHE73" s="348"/>
      <c r="KHF73" s="349"/>
      <c r="KHH73" s="347"/>
      <c r="KHI73" s="1124"/>
      <c r="KHJ73" s="1124"/>
      <c r="KHK73" s="348"/>
      <c r="KHL73" s="348"/>
      <c r="KHM73" s="348"/>
      <c r="KHN73" s="349"/>
      <c r="KHP73" s="347"/>
      <c r="KHQ73" s="1124"/>
      <c r="KHR73" s="1124"/>
      <c r="KHS73" s="348"/>
      <c r="KHT73" s="348"/>
      <c r="KHU73" s="348"/>
      <c r="KHV73" s="349"/>
      <c r="KHX73" s="347"/>
      <c r="KHY73" s="1124"/>
      <c r="KHZ73" s="1124"/>
      <c r="KIA73" s="348"/>
      <c r="KIB73" s="348"/>
      <c r="KIC73" s="348"/>
      <c r="KID73" s="349"/>
      <c r="KIF73" s="347"/>
      <c r="KIG73" s="1124"/>
      <c r="KIH73" s="1124"/>
      <c r="KII73" s="348"/>
      <c r="KIJ73" s="348"/>
      <c r="KIK73" s="348"/>
      <c r="KIL73" s="349"/>
      <c r="KIN73" s="347"/>
      <c r="KIO73" s="1124"/>
      <c r="KIP73" s="1124"/>
      <c r="KIQ73" s="348"/>
      <c r="KIR73" s="348"/>
      <c r="KIS73" s="348"/>
      <c r="KIT73" s="349"/>
      <c r="KIV73" s="347"/>
      <c r="KIW73" s="1124"/>
      <c r="KIX73" s="1124"/>
      <c r="KIY73" s="348"/>
      <c r="KIZ73" s="348"/>
      <c r="KJA73" s="348"/>
      <c r="KJB73" s="349"/>
      <c r="KJD73" s="347"/>
      <c r="KJE73" s="1124"/>
      <c r="KJF73" s="1124"/>
      <c r="KJG73" s="348"/>
      <c r="KJH73" s="348"/>
      <c r="KJI73" s="348"/>
      <c r="KJJ73" s="349"/>
      <c r="KJL73" s="347"/>
      <c r="KJM73" s="1124"/>
      <c r="KJN73" s="1124"/>
      <c r="KJO73" s="348"/>
      <c r="KJP73" s="348"/>
      <c r="KJQ73" s="348"/>
      <c r="KJR73" s="349"/>
      <c r="KJT73" s="347"/>
      <c r="KJU73" s="1124"/>
      <c r="KJV73" s="1124"/>
      <c r="KJW73" s="348"/>
      <c r="KJX73" s="348"/>
      <c r="KJY73" s="348"/>
      <c r="KJZ73" s="349"/>
      <c r="KKB73" s="347"/>
      <c r="KKC73" s="1124"/>
      <c r="KKD73" s="1124"/>
      <c r="KKE73" s="348"/>
      <c r="KKF73" s="348"/>
      <c r="KKG73" s="348"/>
      <c r="KKH73" s="349"/>
      <c r="KKJ73" s="347"/>
      <c r="KKK73" s="1124"/>
      <c r="KKL73" s="1124"/>
      <c r="KKM73" s="348"/>
      <c r="KKN73" s="348"/>
      <c r="KKO73" s="348"/>
      <c r="KKP73" s="349"/>
      <c r="KKR73" s="347"/>
      <c r="KKS73" s="1124"/>
      <c r="KKT73" s="1124"/>
      <c r="KKU73" s="348"/>
      <c r="KKV73" s="348"/>
      <c r="KKW73" s="348"/>
      <c r="KKX73" s="349"/>
      <c r="KKZ73" s="347"/>
      <c r="KLA73" s="1124"/>
      <c r="KLB73" s="1124"/>
      <c r="KLC73" s="348"/>
      <c r="KLD73" s="348"/>
      <c r="KLE73" s="348"/>
      <c r="KLF73" s="349"/>
      <c r="KLH73" s="347"/>
      <c r="KLI73" s="1124"/>
      <c r="KLJ73" s="1124"/>
      <c r="KLK73" s="348"/>
      <c r="KLL73" s="348"/>
      <c r="KLM73" s="348"/>
      <c r="KLN73" s="349"/>
      <c r="KLP73" s="347"/>
      <c r="KLQ73" s="1124"/>
      <c r="KLR73" s="1124"/>
      <c r="KLS73" s="348"/>
      <c r="KLT73" s="348"/>
      <c r="KLU73" s="348"/>
      <c r="KLV73" s="349"/>
      <c r="KLX73" s="347"/>
      <c r="KLY73" s="1124"/>
      <c r="KLZ73" s="1124"/>
      <c r="KMA73" s="348"/>
      <c r="KMB73" s="348"/>
      <c r="KMC73" s="348"/>
      <c r="KMD73" s="349"/>
      <c r="KMF73" s="347"/>
      <c r="KMG73" s="1124"/>
      <c r="KMH73" s="1124"/>
      <c r="KMI73" s="348"/>
      <c r="KMJ73" s="348"/>
      <c r="KMK73" s="348"/>
      <c r="KML73" s="349"/>
      <c r="KMN73" s="347"/>
      <c r="KMO73" s="1124"/>
      <c r="KMP73" s="1124"/>
      <c r="KMQ73" s="348"/>
      <c r="KMR73" s="348"/>
      <c r="KMS73" s="348"/>
      <c r="KMT73" s="349"/>
      <c r="KMV73" s="347"/>
      <c r="KMW73" s="1124"/>
      <c r="KMX73" s="1124"/>
      <c r="KMY73" s="348"/>
      <c r="KMZ73" s="348"/>
      <c r="KNA73" s="348"/>
      <c r="KNB73" s="349"/>
      <c r="KND73" s="347"/>
      <c r="KNE73" s="1124"/>
      <c r="KNF73" s="1124"/>
      <c r="KNG73" s="348"/>
      <c r="KNH73" s="348"/>
      <c r="KNI73" s="348"/>
      <c r="KNJ73" s="349"/>
      <c r="KNL73" s="347"/>
      <c r="KNM73" s="1124"/>
      <c r="KNN73" s="1124"/>
      <c r="KNO73" s="348"/>
      <c r="KNP73" s="348"/>
      <c r="KNQ73" s="348"/>
      <c r="KNR73" s="349"/>
      <c r="KNT73" s="347"/>
      <c r="KNU73" s="1124"/>
      <c r="KNV73" s="1124"/>
      <c r="KNW73" s="348"/>
      <c r="KNX73" s="348"/>
      <c r="KNY73" s="348"/>
      <c r="KNZ73" s="349"/>
      <c r="KOB73" s="347"/>
      <c r="KOC73" s="1124"/>
      <c r="KOD73" s="1124"/>
      <c r="KOE73" s="348"/>
      <c r="KOF73" s="348"/>
      <c r="KOG73" s="348"/>
      <c r="KOH73" s="349"/>
      <c r="KOJ73" s="347"/>
      <c r="KOK73" s="1124"/>
      <c r="KOL73" s="1124"/>
      <c r="KOM73" s="348"/>
      <c r="KON73" s="348"/>
      <c r="KOO73" s="348"/>
      <c r="KOP73" s="349"/>
      <c r="KOR73" s="347"/>
      <c r="KOS73" s="1124"/>
      <c r="KOT73" s="1124"/>
      <c r="KOU73" s="348"/>
      <c r="KOV73" s="348"/>
      <c r="KOW73" s="348"/>
      <c r="KOX73" s="349"/>
      <c r="KOZ73" s="347"/>
      <c r="KPA73" s="1124"/>
      <c r="KPB73" s="1124"/>
      <c r="KPC73" s="348"/>
      <c r="KPD73" s="348"/>
      <c r="KPE73" s="348"/>
      <c r="KPF73" s="349"/>
      <c r="KPH73" s="347"/>
      <c r="KPI73" s="1124"/>
      <c r="KPJ73" s="1124"/>
      <c r="KPK73" s="348"/>
      <c r="KPL73" s="348"/>
      <c r="KPM73" s="348"/>
      <c r="KPN73" s="349"/>
      <c r="KPP73" s="347"/>
      <c r="KPQ73" s="1124"/>
      <c r="KPR73" s="1124"/>
      <c r="KPS73" s="348"/>
      <c r="KPT73" s="348"/>
      <c r="KPU73" s="348"/>
      <c r="KPV73" s="349"/>
      <c r="KPX73" s="347"/>
      <c r="KPY73" s="1124"/>
      <c r="KPZ73" s="1124"/>
      <c r="KQA73" s="348"/>
      <c r="KQB73" s="348"/>
      <c r="KQC73" s="348"/>
      <c r="KQD73" s="349"/>
      <c r="KQF73" s="347"/>
      <c r="KQG73" s="1124"/>
      <c r="KQH73" s="1124"/>
      <c r="KQI73" s="348"/>
      <c r="KQJ73" s="348"/>
      <c r="KQK73" s="348"/>
      <c r="KQL73" s="349"/>
      <c r="KQN73" s="347"/>
      <c r="KQO73" s="1124"/>
      <c r="KQP73" s="1124"/>
      <c r="KQQ73" s="348"/>
      <c r="KQR73" s="348"/>
      <c r="KQS73" s="348"/>
      <c r="KQT73" s="349"/>
      <c r="KQV73" s="347"/>
      <c r="KQW73" s="1124"/>
      <c r="KQX73" s="1124"/>
      <c r="KQY73" s="348"/>
      <c r="KQZ73" s="348"/>
      <c r="KRA73" s="348"/>
      <c r="KRB73" s="349"/>
      <c r="KRD73" s="347"/>
      <c r="KRE73" s="1124"/>
      <c r="KRF73" s="1124"/>
      <c r="KRG73" s="348"/>
      <c r="KRH73" s="348"/>
      <c r="KRI73" s="348"/>
      <c r="KRJ73" s="349"/>
      <c r="KRL73" s="347"/>
      <c r="KRM73" s="1124"/>
      <c r="KRN73" s="1124"/>
      <c r="KRO73" s="348"/>
      <c r="KRP73" s="348"/>
      <c r="KRQ73" s="348"/>
      <c r="KRR73" s="349"/>
      <c r="KRT73" s="347"/>
      <c r="KRU73" s="1124"/>
      <c r="KRV73" s="1124"/>
      <c r="KRW73" s="348"/>
      <c r="KRX73" s="348"/>
      <c r="KRY73" s="348"/>
      <c r="KRZ73" s="349"/>
      <c r="KSB73" s="347"/>
      <c r="KSC73" s="1124"/>
      <c r="KSD73" s="1124"/>
      <c r="KSE73" s="348"/>
      <c r="KSF73" s="348"/>
      <c r="KSG73" s="348"/>
      <c r="KSH73" s="349"/>
      <c r="KSJ73" s="347"/>
      <c r="KSK73" s="1124"/>
      <c r="KSL73" s="1124"/>
      <c r="KSM73" s="348"/>
      <c r="KSN73" s="348"/>
      <c r="KSO73" s="348"/>
      <c r="KSP73" s="349"/>
      <c r="KSR73" s="347"/>
      <c r="KSS73" s="1124"/>
      <c r="KST73" s="1124"/>
      <c r="KSU73" s="348"/>
      <c r="KSV73" s="348"/>
      <c r="KSW73" s="348"/>
      <c r="KSX73" s="349"/>
      <c r="KSZ73" s="347"/>
      <c r="KTA73" s="1124"/>
      <c r="KTB73" s="1124"/>
      <c r="KTC73" s="348"/>
      <c r="KTD73" s="348"/>
      <c r="KTE73" s="348"/>
      <c r="KTF73" s="349"/>
      <c r="KTH73" s="347"/>
      <c r="KTI73" s="1124"/>
      <c r="KTJ73" s="1124"/>
      <c r="KTK73" s="348"/>
      <c r="KTL73" s="348"/>
      <c r="KTM73" s="348"/>
      <c r="KTN73" s="349"/>
      <c r="KTP73" s="347"/>
      <c r="KTQ73" s="1124"/>
      <c r="KTR73" s="1124"/>
      <c r="KTS73" s="348"/>
      <c r="KTT73" s="348"/>
      <c r="KTU73" s="348"/>
      <c r="KTV73" s="349"/>
      <c r="KTX73" s="347"/>
      <c r="KTY73" s="1124"/>
      <c r="KTZ73" s="1124"/>
      <c r="KUA73" s="348"/>
      <c r="KUB73" s="348"/>
      <c r="KUC73" s="348"/>
      <c r="KUD73" s="349"/>
      <c r="KUF73" s="347"/>
      <c r="KUG73" s="1124"/>
      <c r="KUH73" s="1124"/>
      <c r="KUI73" s="348"/>
      <c r="KUJ73" s="348"/>
      <c r="KUK73" s="348"/>
      <c r="KUL73" s="349"/>
      <c r="KUN73" s="347"/>
      <c r="KUO73" s="1124"/>
      <c r="KUP73" s="1124"/>
      <c r="KUQ73" s="348"/>
      <c r="KUR73" s="348"/>
      <c r="KUS73" s="348"/>
      <c r="KUT73" s="349"/>
      <c r="KUV73" s="347"/>
      <c r="KUW73" s="1124"/>
      <c r="KUX73" s="1124"/>
      <c r="KUY73" s="348"/>
      <c r="KUZ73" s="348"/>
      <c r="KVA73" s="348"/>
      <c r="KVB73" s="349"/>
      <c r="KVD73" s="347"/>
      <c r="KVE73" s="1124"/>
      <c r="KVF73" s="1124"/>
      <c r="KVG73" s="348"/>
      <c r="KVH73" s="348"/>
      <c r="KVI73" s="348"/>
      <c r="KVJ73" s="349"/>
      <c r="KVL73" s="347"/>
      <c r="KVM73" s="1124"/>
      <c r="KVN73" s="1124"/>
      <c r="KVO73" s="348"/>
      <c r="KVP73" s="348"/>
      <c r="KVQ73" s="348"/>
      <c r="KVR73" s="349"/>
      <c r="KVT73" s="347"/>
      <c r="KVU73" s="1124"/>
      <c r="KVV73" s="1124"/>
      <c r="KVW73" s="348"/>
      <c r="KVX73" s="348"/>
      <c r="KVY73" s="348"/>
      <c r="KVZ73" s="349"/>
      <c r="KWB73" s="347"/>
      <c r="KWC73" s="1124"/>
      <c r="KWD73" s="1124"/>
      <c r="KWE73" s="348"/>
      <c r="KWF73" s="348"/>
      <c r="KWG73" s="348"/>
      <c r="KWH73" s="349"/>
      <c r="KWJ73" s="347"/>
      <c r="KWK73" s="1124"/>
      <c r="KWL73" s="1124"/>
      <c r="KWM73" s="348"/>
      <c r="KWN73" s="348"/>
      <c r="KWO73" s="348"/>
      <c r="KWP73" s="349"/>
      <c r="KWR73" s="347"/>
      <c r="KWS73" s="1124"/>
      <c r="KWT73" s="1124"/>
      <c r="KWU73" s="348"/>
      <c r="KWV73" s="348"/>
      <c r="KWW73" s="348"/>
      <c r="KWX73" s="349"/>
      <c r="KWZ73" s="347"/>
      <c r="KXA73" s="1124"/>
      <c r="KXB73" s="1124"/>
      <c r="KXC73" s="348"/>
      <c r="KXD73" s="348"/>
      <c r="KXE73" s="348"/>
      <c r="KXF73" s="349"/>
      <c r="KXH73" s="347"/>
      <c r="KXI73" s="1124"/>
      <c r="KXJ73" s="1124"/>
      <c r="KXK73" s="348"/>
      <c r="KXL73" s="348"/>
      <c r="KXM73" s="348"/>
      <c r="KXN73" s="349"/>
      <c r="KXP73" s="347"/>
      <c r="KXQ73" s="1124"/>
      <c r="KXR73" s="1124"/>
      <c r="KXS73" s="348"/>
      <c r="KXT73" s="348"/>
      <c r="KXU73" s="348"/>
      <c r="KXV73" s="349"/>
      <c r="KXX73" s="347"/>
      <c r="KXY73" s="1124"/>
      <c r="KXZ73" s="1124"/>
      <c r="KYA73" s="348"/>
      <c r="KYB73" s="348"/>
      <c r="KYC73" s="348"/>
      <c r="KYD73" s="349"/>
      <c r="KYF73" s="347"/>
      <c r="KYG73" s="1124"/>
      <c r="KYH73" s="1124"/>
      <c r="KYI73" s="348"/>
      <c r="KYJ73" s="348"/>
      <c r="KYK73" s="348"/>
      <c r="KYL73" s="349"/>
      <c r="KYN73" s="347"/>
      <c r="KYO73" s="1124"/>
      <c r="KYP73" s="1124"/>
      <c r="KYQ73" s="348"/>
      <c r="KYR73" s="348"/>
      <c r="KYS73" s="348"/>
      <c r="KYT73" s="349"/>
      <c r="KYV73" s="347"/>
      <c r="KYW73" s="1124"/>
      <c r="KYX73" s="1124"/>
      <c r="KYY73" s="348"/>
      <c r="KYZ73" s="348"/>
      <c r="KZA73" s="348"/>
      <c r="KZB73" s="349"/>
      <c r="KZD73" s="347"/>
      <c r="KZE73" s="1124"/>
      <c r="KZF73" s="1124"/>
      <c r="KZG73" s="348"/>
      <c r="KZH73" s="348"/>
      <c r="KZI73" s="348"/>
      <c r="KZJ73" s="349"/>
      <c r="KZL73" s="347"/>
      <c r="KZM73" s="1124"/>
      <c r="KZN73" s="1124"/>
      <c r="KZO73" s="348"/>
      <c r="KZP73" s="348"/>
      <c r="KZQ73" s="348"/>
      <c r="KZR73" s="349"/>
      <c r="KZT73" s="347"/>
      <c r="KZU73" s="1124"/>
      <c r="KZV73" s="1124"/>
      <c r="KZW73" s="348"/>
      <c r="KZX73" s="348"/>
      <c r="KZY73" s="348"/>
      <c r="KZZ73" s="349"/>
      <c r="LAB73" s="347"/>
      <c r="LAC73" s="1124"/>
      <c r="LAD73" s="1124"/>
      <c r="LAE73" s="348"/>
      <c r="LAF73" s="348"/>
      <c r="LAG73" s="348"/>
      <c r="LAH73" s="349"/>
      <c r="LAJ73" s="347"/>
      <c r="LAK73" s="1124"/>
      <c r="LAL73" s="1124"/>
      <c r="LAM73" s="348"/>
      <c r="LAN73" s="348"/>
      <c r="LAO73" s="348"/>
      <c r="LAP73" s="349"/>
      <c r="LAR73" s="347"/>
      <c r="LAS73" s="1124"/>
      <c r="LAT73" s="1124"/>
      <c r="LAU73" s="348"/>
      <c r="LAV73" s="348"/>
      <c r="LAW73" s="348"/>
      <c r="LAX73" s="349"/>
      <c r="LAZ73" s="347"/>
      <c r="LBA73" s="1124"/>
      <c r="LBB73" s="1124"/>
      <c r="LBC73" s="348"/>
      <c r="LBD73" s="348"/>
      <c r="LBE73" s="348"/>
      <c r="LBF73" s="349"/>
      <c r="LBH73" s="347"/>
      <c r="LBI73" s="1124"/>
      <c r="LBJ73" s="1124"/>
      <c r="LBK73" s="348"/>
      <c r="LBL73" s="348"/>
      <c r="LBM73" s="348"/>
      <c r="LBN73" s="349"/>
      <c r="LBP73" s="347"/>
      <c r="LBQ73" s="1124"/>
      <c r="LBR73" s="1124"/>
      <c r="LBS73" s="348"/>
      <c r="LBT73" s="348"/>
      <c r="LBU73" s="348"/>
      <c r="LBV73" s="349"/>
      <c r="LBX73" s="347"/>
      <c r="LBY73" s="1124"/>
      <c r="LBZ73" s="1124"/>
      <c r="LCA73" s="348"/>
      <c r="LCB73" s="348"/>
      <c r="LCC73" s="348"/>
      <c r="LCD73" s="349"/>
      <c r="LCF73" s="347"/>
      <c r="LCG73" s="1124"/>
      <c r="LCH73" s="1124"/>
      <c r="LCI73" s="348"/>
      <c r="LCJ73" s="348"/>
      <c r="LCK73" s="348"/>
      <c r="LCL73" s="349"/>
      <c r="LCN73" s="347"/>
      <c r="LCO73" s="1124"/>
      <c r="LCP73" s="1124"/>
      <c r="LCQ73" s="348"/>
      <c r="LCR73" s="348"/>
      <c r="LCS73" s="348"/>
      <c r="LCT73" s="349"/>
      <c r="LCV73" s="347"/>
      <c r="LCW73" s="1124"/>
      <c r="LCX73" s="1124"/>
      <c r="LCY73" s="348"/>
      <c r="LCZ73" s="348"/>
      <c r="LDA73" s="348"/>
      <c r="LDB73" s="349"/>
      <c r="LDD73" s="347"/>
      <c r="LDE73" s="1124"/>
      <c r="LDF73" s="1124"/>
      <c r="LDG73" s="348"/>
      <c r="LDH73" s="348"/>
      <c r="LDI73" s="348"/>
      <c r="LDJ73" s="349"/>
      <c r="LDL73" s="347"/>
      <c r="LDM73" s="1124"/>
      <c r="LDN73" s="1124"/>
      <c r="LDO73" s="348"/>
      <c r="LDP73" s="348"/>
      <c r="LDQ73" s="348"/>
      <c r="LDR73" s="349"/>
      <c r="LDT73" s="347"/>
      <c r="LDU73" s="1124"/>
      <c r="LDV73" s="1124"/>
      <c r="LDW73" s="348"/>
      <c r="LDX73" s="348"/>
      <c r="LDY73" s="348"/>
      <c r="LDZ73" s="349"/>
      <c r="LEB73" s="347"/>
      <c r="LEC73" s="1124"/>
      <c r="LED73" s="1124"/>
      <c r="LEE73" s="348"/>
      <c r="LEF73" s="348"/>
      <c r="LEG73" s="348"/>
      <c r="LEH73" s="349"/>
      <c r="LEJ73" s="347"/>
      <c r="LEK73" s="1124"/>
      <c r="LEL73" s="1124"/>
      <c r="LEM73" s="348"/>
      <c r="LEN73" s="348"/>
      <c r="LEO73" s="348"/>
      <c r="LEP73" s="349"/>
      <c r="LER73" s="347"/>
      <c r="LES73" s="1124"/>
      <c r="LET73" s="1124"/>
      <c r="LEU73" s="348"/>
      <c r="LEV73" s="348"/>
      <c r="LEW73" s="348"/>
      <c r="LEX73" s="349"/>
      <c r="LEZ73" s="347"/>
      <c r="LFA73" s="1124"/>
      <c r="LFB73" s="1124"/>
      <c r="LFC73" s="348"/>
      <c r="LFD73" s="348"/>
      <c r="LFE73" s="348"/>
      <c r="LFF73" s="349"/>
      <c r="LFH73" s="347"/>
      <c r="LFI73" s="1124"/>
      <c r="LFJ73" s="1124"/>
      <c r="LFK73" s="348"/>
      <c r="LFL73" s="348"/>
      <c r="LFM73" s="348"/>
      <c r="LFN73" s="349"/>
      <c r="LFP73" s="347"/>
      <c r="LFQ73" s="1124"/>
      <c r="LFR73" s="1124"/>
      <c r="LFS73" s="348"/>
      <c r="LFT73" s="348"/>
      <c r="LFU73" s="348"/>
      <c r="LFV73" s="349"/>
      <c r="LFX73" s="347"/>
      <c r="LFY73" s="1124"/>
      <c r="LFZ73" s="1124"/>
      <c r="LGA73" s="348"/>
      <c r="LGB73" s="348"/>
      <c r="LGC73" s="348"/>
      <c r="LGD73" s="349"/>
      <c r="LGF73" s="347"/>
      <c r="LGG73" s="1124"/>
      <c r="LGH73" s="1124"/>
      <c r="LGI73" s="348"/>
      <c r="LGJ73" s="348"/>
      <c r="LGK73" s="348"/>
      <c r="LGL73" s="349"/>
      <c r="LGN73" s="347"/>
      <c r="LGO73" s="1124"/>
      <c r="LGP73" s="1124"/>
      <c r="LGQ73" s="348"/>
      <c r="LGR73" s="348"/>
      <c r="LGS73" s="348"/>
      <c r="LGT73" s="349"/>
      <c r="LGV73" s="347"/>
      <c r="LGW73" s="1124"/>
      <c r="LGX73" s="1124"/>
      <c r="LGY73" s="348"/>
      <c r="LGZ73" s="348"/>
      <c r="LHA73" s="348"/>
      <c r="LHB73" s="349"/>
      <c r="LHD73" s="347"/>
      <c r="LHE73" s="1124"/>
      <c r="LHF73" s="1124"/>
      <c r="LHG73" s="348"/>
      <c r="LHH73" s="348"/>
      <c r="LHI73" s="348"/>
      <c r="LHJ73" s="349"/>
      <c r="LHL73" s="347"/>
      <c r="LHM73" s="1124"/>
      <c r="LHN73" s="1124"/>
      <c r="LHO73" s="348"/>
      <c r="LHP73" s="348"/>
      <c r="LHQ73" s="348"/>
      <c r="LHR73" s="349"/>
      <c r="LHT73" s="347"/>
      <c r="LHU73" s="1124"/>
      <c r="LHV73" s="1124"/>
      <c r="LHW73" s="348"/>
      <c r="LHX73" s="348"/>
      <c r="LHY73" s="348"/>
      <c r="LHZ73" s="349"/>
      <c r="LIB73" s="347"/>
      <c r="LIC73" s="1124"/>
      <c r="LID73" s="1124"/>
      <c r="LIE73" s="348"/>
      <c r="LIF73" s="348"/>
      <c r="LIG73" s="348"/>
      <c r="LIH73" s="349"/>
      <c r="LIJ73" s="347"/>
      <c r="LIK73" s="1124"/>
      <c r="LIL73" s="1124"/>
      <c r="LIM73" s="348"/>
      <c r="LIN73" s="348"/>
      <c r="LIO73" s="348"/>
      <c r="LIP73" s="349"/>
      <c r="LIR73" s="347"/>
      <c r="LIS73" s="1124"/>
      <c r="LIT73" s="1124"/>
      <c r="LIU73" s="348"/>
      <c r="LIV73" s="348"/>
      <c r="LIW73" s="348"/>
      <c r="LIX73" s="349"/>
      <c r="LIZ73" s="347"/>
      <c r="LJA73" s="1124"/>
      <c r="LJB73" s="1124"/>
      <c r="LJC73" s="348"/>
      <c r="LJD73" s="348"/>
      <c r="LJE73" s="348"/>
      <c r="LJF73" s="349"/>
      <c r="LJH73" s="347"/>
      <c r="LJI73" s="1124"/>
      <c r="LJJ73" s="1124"/>
      <c r="LJK73" s="348"/>
      <c r="LJL73" s="348"/>
      <c r="LJM73" s="348"/>
      <c r="LJN73" s="349"/>
      <c r="LJP73" s="347"/>
      <c r="LJQ73" s="1124"/>
      <c r="LJR73" s="1124"/>
      <c r="LJS73" s="348"/>
      <c r="LJT73" s="348"/>
      <c r="LJU73" s="348"/>
      <c r="LJV73" s="349"/>
      <c r="LJX73" s="347"/>
      <c r="LJY73" s="1124"/>
      <c r="LJZ73" s="1124"/>
      <c r="LKA73" s="348"/>
      <c r="LKB73" s="348"/>
      <c r="LKC73" s="348"/>
      <c r="LKD73" s="349"/>
      <c r="LKF73" s="347"/>
      <c r="LKG73" s="1124"/>
      <c r="LKH73" s="1124"/>
      <c r="LKI73" s="348"/>
      <c r="LKJ73" s="348"/>
      <c r="LKK73" s="348"/>
      <c r="LKL73" s="349"/>
      <c r="LKN73" s="347"/>
      <c r="LKO73" s="1124"/>
      <c r="LKP73" s="1124"/>
      <c r="LKQ73" s="348"/>
      <c r="LKR73" s="348"/>
      <c r="LKS73" s="348"/>
      <c r="LKT73" s="349"/>
      <c r="LKV73" s="347"/>
      <c r="LKW73" s="1124"/>
      <c r="LKX73" s="1124"/>
      <c r="LKY73" s="348"/>
      <c r="LKZ73" s="348"/>
      <c r="LLA73" s="348"/>
      <c r="LLB73" s="349"/>
      <c r="LLD73" s="347"/>
      <c r="LLE73" s="1124"/>
      <c r="LLF73" s="1124"/>
      <c r="LLG73" s="348"/>
      <c r="LLH73" s="348"/>
      <c r="LLI73" s="348"/>
      <c r="LLJ73" s="349"/>
      <c r="LLL73" s="347"/>
      <c r="LLM73" s="1124"/>
      <c r="LLN73" s="1124"/>
      <c r="LLO73" s="348"/>
      <c r="LLP73" s="348"/>
      <c r="LLQ73" s="348"/>
      <c r="LLR73" s="349"/>
      <c r="LLT73" s="347"/>
      <c r="LLU73" s="1124"/>
      <c r="LLV73" s="1124"/>
      <c r="LLW73" s="348"/>
      <c r="LLX73" s="348"/>
      <c r="LLY73" s="348"/>
      <c r="LLZ73" s="349"/>
      <c r="LMB73" s="347"/>
      <c r="LMC73" s="1124"/>
      <c r="LMD73" s="1124"/>
      <c r="LME73" s="348"/>
      <c r="LMF73" s="348"/>
      <c r="LMG73" s="348"/>
      <c r="LMH73" s="349"/>
      <c r="LMJ73" s="347"/>
      <c r="LMK73" s="1124"/>
      <c r="LML73" s="1124"/>
      <c r="LMM73" s="348"/>
      <c r="LMN73" s="348"/>
      <c r="LMO73" s="348"/>
      <c r="LMP73" s="349"/>
      <c r="LMR73" s="347"/>
      <c r="LMS73" s="1124"/>
      <c r="LMT73" s="1124"/>
      <c r="LMU73" s="348"/>
      <c r="LMV73" s="348"/>
      <c r="LMW73" s="348"/>
      <c r="LMX73" s="349"/>
      <c r="LMZ73" s="347"/>
      <c r="LNA73" s="1124"/>
      <c r="LNB73" s="1124"/>
      <c r="LNC73" s="348"/>
      <c r="LND73" s="348"/>
      <c r="LNE73" s="348"/>
      <c r="LNF73" s="349"/>
      <c r="LNH73" s="347"/>
      <c r="LNI73" s="1124"/>
      <c r="LNJ73" s="1124"/>
      <c r="LNK73" s="348"/>
      <c r="LNL73" s="348"/>
      <c r="LNM73" s="348"/>
      <c r="LNN73" s="349"/>
      <c r="LNP73" s="347"/>
      <c r="LNQ73" s="1124"/>
      <c r="LNR73" s="1124"/>
      <c r="LNS73" s="348"/>
      <c r="LNT73" s="348"/>
      <c r="LNU73" s="348"/>
      <c r="LNV73" s="349"/>
      <c r="LNX73" s="347"/>
      <c r="LNY73" s="1124"/>
      <c r="LNZ73" s="1124"/>
      <c r="LOA73" s="348"/>
      <c r="LOB73" s="348"/>
      <c r="LOC73" s="348"/>
      <c r="LOD73" s="349"/>
      <c r="LOF73" s="347"/>
      <c r="LOG73" s="1124"/>
      <c r="LOH73" s="1124"/>
      <c r="LOI73" s="348"/>
      <c r="LOJ73" s="348"/>
      <c r="LOK73" s="348"/>
      <c r="LOL73" s="349"/>
      <c r="LON73" s="347"/>
      <c r="LOO73" s="1124"/>
      <c r="LOP73" s="1124"/>
      <c r="LOQ73" s="348"/>
      <c r="LOR73" s="348"/>
      <c r="LOS73" s="348"/>
      <c r="LOT73" s="349"/>
      <c r="LOV73" s="347"/>
      <c r="LOW73" s="1124"/>
      <c r="LOX73" s="1124"/>
      <c r="LOY73" s="348"/>
      <c r="LOZ73" s="348"/>
      <c r="LPA73" s="348"/>
      <c r="LPB73" s="349"/>
      <c r="LPD73" s="347"/>
      <c r="LPE73" s="1124"/>
      <c r="LPF73" s="1124"/>
      <c r="LPG73" s="348"/>
      <c r="LPH73" s="348"/>
      <c r="LPI73" s="348"/>
      <c r="LPJ73" s="349"/>
      <c r="LPL73" s="347"/>
      <c r="LPM73" s="1124"/>
      <c r="LPN73" s="1124"/>
      <c r="LPO73" s="348"/>
      <c r="LPP73" s="348"/>
      <c r="LPQ73" s="348"/>
      <c r="LPR73" s="349"/>
      <c r="LPT73" s="347"/>
      <c r="LPU73" s="1124"/>
      <c r="LPV73" s="1124"/>
      <c r="LPW73" s="348"/>
      <c r="LPX73" s="348"/>
      <c r="LPY73" s="348"/>
      <c r="LPZ73" s="349"/>
      <c r="LQB73" s="347"/>
      <c r="LQC73" s="1124"/>
      <c r="LQD73" s="1124"/>
      <c r="LQE73" s="348"/>
      <c r="LQF73" s="348"/>
      <c r="LQG73" s="348"/>
      <c r="LQH73" s="349"/>
      <c r="LQJ73" s="347"/>
      <c r="LQK73" s="1124"/>
      <c r="LQL73" s="1124"/>
      <c r="LQM73" s="348"/>
      <c r="LQN73" s="348"/>
      <c r="LQO73" s="348"/>
      <c r="LQP73" s="349"/>
      <c r="LQR73" s="347"/>
      <c r="LQS73" s="1124"/>
      <c r="LQT73" s="1124"/>
      <c r="LQU73" s="348"/>
      <c r="LQV73" s="348"/>
      <c r="LQW73" s="348"/>
      <c r="LQX73" s="349"/>
      <c r="LQZ73" s="347"/>
      <c r="LRA73" s="1124"/>
      <c r="LRB73" s="1124"/>
      <c r="LRC73" s="348"/>
      <c r="LRD73" s="348"/>
      <c r="LRE73" s="348"/>
      <c r="LRF73" s="349"/>
      <c r="LRH73" s="347"/>
      <c r="LRI73" s="1124"/>
      <c r="LRJ73" s="1124"/>
      <c r="LRK73" s="348"/>
      <c r="LRL73" s="348"/>
      <c r="LRM73" s="348"/>
      <c r="LRN73" s="349"/>
      <c r="LRP73" s="347"/>
      <c r="LRQ73" s="1124"/>
      <c r="LRR73" s="1124"/>
      <c r="LRS73" s="348"/>
      <c r="LRT73" s="348"/>
      <c r="LRU73" s="348"/>
      <c r="LRV73" s="349"/>
      <c r="LRX73" s="347"/>
      <c r="LRY73" s="1124"/>
      <c r="LRZ73" s="1124"/>
      <c r="LSA73" s="348"/>
      <c r="LSB73" s="348"/>
      <c r="LSC73" s="348"/>
      <c r="LSD73" s="349"/>
      <c r="LSF73" s="347"/>
      <c r="LSG73" s="1124"/>
      <c r="LSH73" s="1124"/>
      <c r="LSI73" s="348"/>
      <c r="LSJ73" s="348"/>
      <c r="LSK73" s="348"/>
      <c r="LSL73" s="349"/>
      <c r="LSN73" s="347"/>
      <c r="LSO73" s="1124"/>
      <c r="LSP73" s="1124"/>
      <c r="LSQ73" s="348"/>
      <c r="LSR73" s="348"/>
      <c r="LSS73" s="348"/>
      <c r="LST73" s="349"/>
      <c r="LSV73" s="347"/>
      <c r="LSW73" s="1124"/>
      <c r="LSX73" s="1124"/>
      <c r="LSY73" s="348"/>
      <c r="LSZ73" s="348"/>
      <c r="LTA73" s="348"/>
      <c r="LTB73" s="349"/>
      <c r="LTD73" s="347"/>
      <c r="LTE73" s="1124"/>
      <c r="LTF73" s="1124"/>
      <c r="LTG73" s="348"/>
      <c r="LTH73" s="348"/>
      <c r="LTI73" s="348"/>
      <c r="LTJ73" s="349"/>
      <c r="LTL73" s="347"/>
      <c r="LTM73" s="1124"/>
      <c r="LTN73" s="1124"/>
      <c r="LTO73" s="348"/>
      <c r="LTP73" s="348"/>
      <c r="LTQ73" s="348"/>
      <c r="LTR73" s="349"/>
      <c r="LTT73" s="347"/>
      <c r="LTU73" s="1124"/>
      <c r="LTV73" s="1124"/>
      <c r="LTW73" s="348"/>
      <c r="LTX73" s="348"/>
      <c r="LTY73" s="348"/>
      <c r="LTZ73" s="349"/>
      <c r="LUB73" s="347"/>
      <c r="LUC73" s="1124"/>
      <c r="LUD73" s="1124"/>
      <c r="LUE73" s="348"/>
      <c r="LUF73" s="348"/>
      <c r="LUG73" s="348"/>
      <c r="LUH73" s="349"/>
      <c r="LUJ73" s="347"/>
      <c r="LUK73" s="1124"/>
      <c r="LUL73" s="1124"/>
      <c r="LUM73" s="348"/>
      <c r="LUN73" s="348"/>
      <c r="LUO73" s="348"/>
      <c r="LUP73" s="349"/>
      <c r="LUR73" s="347"/>
      <c r="LUS73" s="1124"/>
      <c r="LUT73" s="1124"/>
      <c r="LUU73" s="348"/>
      <c r="LUV73" s="348"/>
      <c r="LUW73" s="348"/>
      <c r="LUX73" s="349"/>
      <c r="LUZ73" s="347"/>
      <c r="LVA73" s="1124"/>
      <c r="LVB73" s="1124"/>
      <c r="LVC73" s="348"/>
      <c r="LVD73" s="348"/>
      <c r="LVE73" s="348"/>
      <c r="LVF73" s="349"/>
      <c r="LVH73" s="347"/>
      <c r="LVI73" s="1124"/>
      <c r="LVJ73" s="1124"/>
      <c r="LVK73" s="348"/>
      <c r="LVL73" s="348"/>
      <c r="LVM73" s="348"/>
      <c r="LVN73" s="349"/>
      <c r="LVP73" s="347"/>
      <c r="LVQ73" s="1124"/>
      <c r="LVR73" s="1124"/>
      <c r="LVS73" s="348"/>
      <c r="LVT73" s="348"/>
      <c r="LVU73" s="348"/>
      <c r="LVV73" s="349"/>
      <c r="LVX73" s="347"/>
      <c r="LVY73" s="1124"/>
      <c r="LVZ73" s="1124"/>
      <c r="LWA73" s="348"/>
      <c r="LWB73" s="348"/>
      <c r="LWC73" s="348"/>
      <c r="LWD73" s="349"/>
      <c r="LWF73" s="347"/>
      <c r="LWG73" s="1124"/>
      <c r="LWH73" s="1124"/>
      <c r="LWI73" s="348"/>
      <c r="LWJ73" s="348"/>
      <c r="LWK73" s="348"/>
      <c r="LWL73" s="349"/>
      <c r="LWN73" s="347"/>
      <c r="LWO73" s="1124"/>
      <c r="LWP73" s="1124"/>
      <c r="LWQ73" s="348"/>
      <c r="LWR73" s="348"/>
      <c r="LWS73" s="348"/>
      <c r="LWT73" s="349"/>
      <c r="LWV73" s="347"/>
      <c r="LWW73" s="1124"/>
      <c r="LWX73" s="1124"/>
      <c r="LWY73" s="348"/>
      <c r="LWZ73" s="348"/>
      <c r="LXA73" s="348"/>
      <c r="LXB73" s="349"/>
      <c r="LXD73" s="347"/>
      <c r="LXE73" s="1124"/>
      <c r="LXF73" s="1124"/>
      <c r="LXG73" s="348"/>
      <c r="LXH73" s="348"/>
      <c r="LXI73" s="348"/>
      <c r="LXJ73" s="349"/>
      <c r="LXL73" s="347"/>
      <c r="LXM73" s="1124"/>
      <c r="LXN73" s="1124"/>
      <c r="LXO73" s="348"/>
      <c r="LXP73" s="348"/>
      <c r="LXQ73" s="348"/>
      <c r="LXR73" s="349"/>
      <c r="LXT73" s="347"/>
      <c r="LXU73" s="1124"/>
      <c r="LXV73" s="1124"/>
      <c r="LXW73" s="348"/>
      <c r="LXX73" s="348"/>
      <c r="LXY73" s="348"/>
      <c r="LXZ73" s="349"/>
      <c r="LYB73" s="347"/>
      <c r="LYC73" s="1124"/>
      <c r="LYD73" s="1124"/>
      <c r="LYE73" s="348"/>
      <c r="LYF73" s="348"/>
      <c r="LYG73" s="348"/>
      <c r="LYH73" s="349"/>
      <c r="LYJ73" s="347"/>
      <c r="LYK73" s="1124"/>
      <c r="LYL73" s="1124"/>
      <c r="LYM73" s="348"/>
      <c r="LYN73" s="348"/>
      <c r="LYO73" s="348"/>
      <c r="LYP73" s="349"/>
      <c r="LYR73" s="347"/>
      <c r="LYS73" s="1124"/>
      <c r="LYT73" s="1124"/>
      <c r="LYU73" s="348"/>
      <c r="LYV73" s="348"/>
      <c r="LYW73" s="348"/>
      <c r="LYX73" s="349"/>
      <c r="LYZ73" s="347"/>
      <c r="LZA73" s="1124"/>
      <c r="LZB73" s="1124"/>
      <c r="LZC73" s="348"/>
      <c r="LZD73" s="348"/>
      <c r="LZE73" s="348"/>
      <c r="LZF73" s="349"/>
      <c r="LZH73" s="347"/>
      <c r="LZI73" s="1124"/>
      <c r="LZJ73" s="1124"/>
      <c r="LZK73" s="348"/>
      <c r="LZL73" s="348"/>
      <c r="LZM73" s="348"/>
      <c r="LZN73" s="349"/>
      <c r="LZP73" s="347"/>
      <c r="LZQ73" s="1124"/>
      <c r="LZR73" s="1124"/>
      <c r="LZS73" s="348"/>
      <c r="LZT73" s="348"/>
      <c r="LZU73" s="348"/>
      <c r="LZV73" s="349"/>
      <c r="LZX73" s="347"/>
      <c r="LZY73" s="1124"/>
      <c r="LZZ73" s="1124"/>
      <c r="MAA73" s="348"/>
      <c r="MAB73" s="348"/>
      <c r="MAC73" s="348"/>
      <c r="MAD73" s="349"/>
      <c r="MAF73" s="347"/>
      <c r="MAG73" s="1124"/>
      <c r="MAH73" s="1124"/>
      <c r="MAI73" s="348"/>
      <c r="MAJ73" s="348"/>
      <c r="MAK73" s="348"/>
      <c r="MAL73" s="349"/>
      <c r="MAN73" s="347"/>
      <c r="MAO73" s="1124"/>
      <c r="MAP73" s="1124"/>
      <c r="MAQ73" s="348"/>
      <c r="MAR73" s="348"/>
      <c r="MAS73" s="348"/>
      <c r="MAT73" s="349"/>
      <c r="MAV73" s="347"/>
      <c r="MAW73" s="1124"/>
      <c r="MAX73" s="1124"/>
      <c r="MAY73" s="348"/>
      <c r="MAZ73" s="348"/>
      <c r="MBA73" s="348"/>
      <c r="MBB73" s="349"/>
      <c r="MBD73" s="347"/>
      <c r="MBE73" s="1124"/>
      <c r="MBF73" s="1124"/>
      <c r="MBG73" s="348"/>
      <c r="MBH73" s="348"/>
      <c r="MBI73" s="348"/>
      <c r="MBJ73" s="349"/>
      <c r="MBL73" s="347"/>
      <c r="MBM73" s="1124"/>
      <c r="MBN73" s="1124"/>
      <c r="MBO73" s="348"/>
      <c r="MBP73" s="348"/>
      <c r="MBQ73" s="348"/>
      <c r="MBR73" s="349"/>
      <c r="MBT73" s="347"/>
      <c r="MBU73" s="1124"/>
      <c r="MBV73" s="1124"/>
      <c r="MBW73" s="348"/>
      <c r="MBX73" s="348"/>
      <c r="MBY73" s="348"/>
      <c r="MBZ73" s="349"/>
      <c r="MCB73" s="347"/>
      <c r="MCC73" s="1124"/>
      <c r="MCD73" s="1124"/>
      <c r="MCE73" s="348"/>
      <c r="MCF73" s="348"/>
      <c r="MCG73" s="348"/>
      <c r="MCH73" s="349"/>
      <c r="MCJ73" s="347"/>
      <c r="MCK73" s="1124"/>
      <c r="MCL73" s="1124"/>
      <c r="MCM73" s="348"/>
      <c r="MCN73" s="348"/>
      <c r="MCO73" s="348"/>
      <c r="MCP73" s="349"/>
      <c r="MCR73" s="347"/>
      <c r="MCS73" s="1124"/>
      <c r="MCT73" s="1124"/>
      <c r="MCU73" s="348"/>
      <c r="MCV73" s="348"/>
      <c r="MCW73" s="348"/>
      <c r="MCX73" s="349"/>
      <c r="MCZ73" s="347"/>
      <c r="MDA73" s="1124"/>
      <c r="MDB73" s="1124"/>
      <c r="MDC73" s="348"/>
      <c r="MDD73" s="348"/>
      <c r="MDE73" s="348"/>
      <c r="MDF73" s="349"/>
      <c r="MDH73" s="347"/>
      <c r="MDI73" s="1124"/>
      <c r="MDJ73" s="1124"/>
      <c r="MDK73" s="348"/>
      <c r="MDL73" s="348"/>
      <c r="MDM73" s="348"/>
      <c r="MDN73" s="349"/>
      <c r="MDP73" s="347"/>
      <c r="MDQ73" s="1124"/>
      <c r="MDR73" s="1124"/>
      <c r="MDS73" s="348"/>
      <c r="MDT73" s="348"/>
      <c r="MDU73" s="348"/>
      <c r="MDV73" s="349"/>
      <c r="MDX73" s="347"/>
      <c r="MDY73" s="1124"/>
      <c r="MDZ73" s="1124"/>
      <c r="MEA73" s="348"/>
      <c r="MEB73" s="348"/>
      <c r="MEC73" s="348"/>
      <c r="MED73" s="349"/>
      <c r="MEF73" s="347"/>
      <c r="MEG73" s="1124"/>
      <c r="MEH73" s="1124"/>
      <c r="MEI73" s="348"/>
      <c r="MEJ73" s="348"/>
      <c r="MEK73" s="348"/>
      <c r="MEL73" s="349"/>
      <c r="MEN73" s="347"/>
      <c r="MEO73" s="1124"/>
      <c r="MEP73" s="1124"/>
      <c r="MEQ73" s="348"/>
      <c r="MER73" s="348"/>
      <c r="MES73" s="348"/>
      <c r="MET73" s="349"/>
      <c r="MEV73" s="347"/>
      <c r="MEW73" s="1124"/>
      <c r="MEX73" s="1124"/>
      <c r="MEY73" s="348"/>
      <c r="MEZ73" s="348"/>
      <c r="MFA73" s="348"/>
      <c r="MFB73" s="349"/>
      <c r="MFD73" s="347"/>
      <c r="MFE73" s="1124"/>
      <c r="MFF73" s="1124"/>
      <c r="MFG73" s="348"/>
      <c r="MFH73" s="348"/>
      <c r="MFI73" s="348"/>
      <c r="MFJ73" s="349"/>
      <c r="MFL73" s="347"/>
      <c r="MFM73" s="1124"/>
      <c r="MFN73" s="1124"/>
      <c r="MFO73" s="348"/>
      <c r="MFP73" s="348"/>
      <c r="MFQ73" s="348"/>
      <c r="MFR73" s="349"/>
      <c r="MFT73" s="347"/>
      <c r="MFU73" s="1124"/>
      <c r="MFV73" s="1124"/>
      <c r="MFW73" s="348"/>
      <c r="MFX73" s="348"/>
      <c r="MFY73" s="348"/>
      <c r="MFZ73" s="349"/>
      <c r="MGB73" s="347"/>
      <c r="MGC73" s="1124"/>
      <c r="MGD73" s="1124"/>
      <c r="MGE73" s="348"/>
      <c r="MGF73" s="348"/>
      <c r="MGG73" s="348"/>
      <c r="MGH73" s="349"/>
      <c r="MGJ73" s="347"/>
      <c r="MGK73" s="1124"/>
      <c r="MGL73" s="1124"/>
      <c r="MGM73" s="348"/>
      <c r="MGN73" s="348"/>
      <c r="MGO73" s="348"/>
      <c r="MGP73" s="349"/>
      <c r="MGR73" s="347"/>
      <c r="MGS73" s="1124"/>
      <c r="MGT73" s="1124"/>
      <c r="MGU73" s="348"/>
      <c r="MGV73" s="348"/>
      <c r="MGW73" s="348"/>
      <c r="MGX73" s="349"/>
      <c r="MGZ73" s="347"/>
      <c r="MHA73" s="1124"/>
      <c r="MHB73" s="1124"/>
      <c r="MHC73" s="348"/>
      <c r="MHD73" s="348"/>
      <c r="MHE73" s="348"/>
      <c r="MHF73" s="349"/>
      <c r="MHH73" s="347"/>
      <c r="MHI73" s="1124"/>
      <c r="MHJ73" s="1124"/>
      <c r="MHK73" s="348"/>
      <c r="MHL73" s="348"/>
      <c r="MHM73" s="348"/>
      <c r="MHN73" s="349"/>
      <c r="MHP73" s="347"/>
      <c r="MHQ73" s="1124"/>
      <c r="MHR73" s="1124"/>
      <c r="MHS73" s="348"/>
      <c r="MHT73" s="348"/>
      <c r="MHU73" s="348"/>
      <c r="MHV73" s="349"/>
      <c r="MHX73" s="347"/>
      <c r="MHY73" s="1124"/>
      <c r="MHZ73" s="1124"/>
      <c r="MIA73" s="348"/>
      <c r="MIB73" s="348"/>
      <c r="MIC73" s="348"/>
      <c r="MID73" s="349"/>
      <c r="MIF73" s="347"/>
      <c r="MIG73" s="1124"/>
      <c r="MIH73" s="1124"/>
      <c r="MII73" s="348"/>
      <c r="MIJ73" s="348"/>
      <c r="MIK73" s="348"/>
      <c r="MIL73" s="349"/>
      <c r="MIN73" s="347"/>
      <c r="MIO73" s="1124"/>
      <c r="MIP73" s="1124"/>
      <c r="MIQ73" s="348"/>
      <c r="MIR73" s="348"/>
      <c r="MIS73" s="348"/>
      <c r="MIT73" s="349"/>
      <c r="MIV73" s="347"/>
      <c r="MIW73" s="1124"/>
      <c r="MIX73" s="1124"/>
      <c r="MIY73" s="348"/>
      <c r="MIZ73" s="348"/>
      <c r="MJA73" s="348"/>
      <c r="MJB73" s="349"/>
      <c r="MJD73" s="347"/>
      <c r="MJE73" s="1124"/>
      <c r="MJF73" s="1124"/>
      <c r="MJG73" s="348"/>
      <c r="MJH73" s="348"/>
      <c r="MJI73" s="348"/>
      <c r="MJJ73" s="349"/>
      <c r="MJL73" s="347"/>
      <c r="MJM73" s="1124"/>
      <c r="MJN73" s="1124"/>
      <c r="MJO73" s="348"/>
      <c r="MJP73" s="348"/>
      <c r="MJQ73" s="348"/>
      <c r="MJR73" s="349"/>
      <c r="MJT73" s="347"/>
      <c r="MJU73" s="1124"/>
      <c r="MJV73" s="1124"/>
      <c r="MJW73" s="348"/>
      <c r="MJX73" s="348"/>
      <c r="MJY73" s="348"/>
      <c r="MJZ73" s="349"/>
      <c r="MKB73" s="347"/>
      <c r="MKC73" s="1124"/>
      <c r="MKD73" s="1124"/>
      <c r="MKE73" s="348"/>
      <c r="MKF73" s="348"/>
      <c r="MKG73" s="348"/>
      <c r="MKH73" s="349"/>
      <c r="MKJ73" s="347"/>
      <c r="MKK73" s="1124"/>
      <c r="MKL73" s="1124"/>
      <c r="MKM73" s="348"/>
      <c r="MKN73" s="348"/>
      <c r="MKO73" s="348"/>
      <c r="MKP73" s="349"/>
      <c r="MKR73" s="347"/>
      <c r="MKS73" s="1124"/>
      <c r="MKT73" s="1124"/>
      <c r="MKU73" s="348"/>
      <c r="MKV73" s="348"/>
      <c r="MKW73" s="348"/>
      <c r="MKX73" s="349"/>
      <c r="MKZ73" s="347"/>
      <c r="MLA73" s="1124"/>
      <c r="MLB73" s="1124"/>
      <c r="MLC73" s="348"/>
      <c r="MLD73" s="348"/>
      <c r="MLE73" s="348"/>
      <c r="MLF73" s="349"/>
      <c r="MLH73" s="347"/>
      <c r="MLI73" s="1124"/>
      <c r="MLJ73" s="1124"/>
      <c r="MLK73" s="348"/>
      <c r="MLL73" s="348"/>
      <c r="MLM73" s="348"/>
      <c r="MLN73" s="349"/>
      <c r="MLP73" s="347"/>
      <c r="MLQ73" s="1124"/>
      <c r="MLR73" s="1124"/>
      <c r="MLS73" s="348"/>
      <c r="MLT73" s="348"/>
      <c r="MLU73" s="348"/>
      <c r="MLV73" s="349"/>
      <c r="MLX73" s="347"/>
      <c r="MLY73" s="1124"/>
      <c r="MLZ73" s="1124"/>
      <c r="MMA73" s="348"/>
      <c r="MMB73" s="348"/>
      <c r="MMC73" s="348"/>
      <c r="MMD73" s="349"/>
      <c r="MMF73" s="347"/>
      <c r="MMG73" s="1124"/>
      <c r="MMH73" s="1124"/>
      <c r="MMI73" s="348"/>
      <c r="MMJ73" s="348"/>
      <c r="MMK73" s="348"/>
      <c r="MML73" s="349"/>
      <c r="MMN73" s="347"/>
      <c r="MMO73" s="1124"/>
      <c r="MMP73" s="1124"/>
      <c r="MMQ73" s="348"/>
      <c r="MMR73" s="348"/>
      <c r="MMS73" s="348"/>
      <c r="MMT73" s="349"/>
      <c r="MMV73" s="347"/>
      <c r="MMW73" s="1124"/>
      <c r="MMX73" s="1124"/>
      <c r="MMY73" s="348"/>
      <c r="MMZ73" s="348"/>
      <c r="MNA73" s="348"/>
      <c r="MNB73" s="349"/>
      <c r="MND73" s="347"/>
      <c r="MNE73" s="1124"/>
      <c r="MNF73" s="1124"/>
      <c r="MNG73" s="348"/>
      <c r="MNH73" s="348"/>
      <c r="MNI73" s="348"/>
      <c r="MNJ73" s="349"/>
      <c r="MNL73" s="347"/>
      <c r="MNM73" s="1124"/>
      <c r="MNN73" s="1124"/>
      <c r="MNO73" s="348"/>
      <c r="MNP73" s="348"/>
      <c r="MNQ73" s="348"/>
      <c r="MNR73" s="349"/>
      <c r="MNT73" s="347"/>
      <c r="MNU73" s="1124"/>
      <c r="MNV73" s="1124"/>
      <c r="MNW73" s="348"/>
      <c r="MNX73" s="348"/>
      <c r="MNY73" s="348"/>
      <c r="MNZ73" s="349"/>
      <c r="MOB73" s="347"/>
      <c r="MOC73" s="1124"/>
      <c r="MOD73" s="1124"/>
      <c r="MOE73" s="348"/>
      <c r="MOF73" s="348"/>
      <c r="MOG73" s="348"/>
      <c r="MOH73" s="349"/>
      <c r="MOJ73" s="347"/>
      <c r="MOK73" s="1124"/>
      <c r="MOL73" s="1124"/>
      <c r="MOM73" s="348"/>
      <c r="MON73" s="348"/>
      <c r="MOO73" s="348"/>
      <c r="MOP73" s="349"/>
      <c r="MOR73" s="347"/>
      <c r="MOS73" s="1124"/>
      <c r="MOT73" s="1124"/>
      <c r="MOU73" s="348"/>
      <c r="MOV73" s="348"/>
      <c r="MOW73" s="348"/>
      <c r="MOX73" s="349"/>
      <c r="MOZ73" s="347"/>
      <c r="MPA73" s="1124"/>
      <c r="MPB73" s="1124"/>
      <c r="MPC73" s="348"/>
      <c r="MPD73" s="348"/>
      <c r="MPE73" s="348"/>
      <c r="MPF73" s="349"/>
      <c r="MPH73" s="347"/>
      <c r="MPI73" s="1124"/>
      <c r="MPJ73" s="1124"/>
      <c r="MPK73" s="348"/>
      <c r="MPL73" s="348"/>
      <c r="MPM73" s="348"/>
      <c r="MPN73" s="349"/>
      <c r="MPP73" s="347"/>
      <c r="MPQ73" s="1124"/>
      <c r="MPR73" s="1124"/>
      <c r="MPS73" s="348"/>
      <c r="MPT73" s="348"/>
      <c r="MPU73" s="348"/>
      <c r="MPV73" s="349"/>
      <c r="MPX73" s="347"/>
      <c r="MPY73" s="1124"/>
      <c r="MPZ73" s="1124"/>
      <c r="MQA73" s="348"/>
      <c r="MQB73" s="348"/>
      <c r="MQC73" s="348"/>
      <c r="MQD73" s="349"/>
      <c r="MQF73" s="347"/>
      <c r="MQG73" s="1124"/>
      <c r="MQH73" s="1124"/>
      <c r="MQI73" s="348"/>
      <c r="MQJ73" s="348"/>
      <c r="MQK73" s="348"/>
      <c r="MQL73" s="349"/>
      <c r="MQN73" s="347"/>
      <c r="MQO73" s="1124"/>
      <c r="MQP73" s="1124"/>
      <c r="MQQ73" s="348"/>
      <c r="MQR73" s="348"/>
      <c r="MQS73" s="348"/>
      <c r="MQT73" s="349"/>
      <c r="MQV73" s="347"/>
      <c r="MQW73" s="1124"/>
      <c r="MQX73" s="1124"/>
      <c r="MQY73" s="348"/>
      <c r="MQZ73" s="348"/>
      <c r="MRA73" s="348"/>
      <c r="MRB73" s="349"/>
      <c r="MRD73" s="347"/>
      <c r="MRE73" s="1124"/>
      <c r="MRF73" s="1124"/>
      <c r="MRG73" s="348"/>
      <c r="MRH73" s="348"/>
      <c r="MRI73" s="348"/>
      <c r="MRJ73" s="349"/>
      <c r="MRL73" s="347"/>
      <c r="MRM73" s="1124"/>
      <c r="MRN73" s="1124"/>
      <c r="MRO73" s="348"/>
      <c r="MRP73" s="348"/>
      <c r="MRQ73" s="348"/>
      <c r="MRR73" s="349"/>
      <c r="MRT73" s="347"/>
      <c r="MRU73" s="1124"/>
      <c r="MRV73" s="1124"/>
      <c r="MRW73" s="348"/>
      <c r="MRX73" s="348"/>
      <c r="MRY73" s="348"/>
      <c r="MRZ73" s="349"/>
      <c r="MSB73" s="347"/>
      <c r="MSC73" s="1124"/>
      <c r="MSD73" s="1124"/>
      <c r="MSE73" s="348"/>
      <c r="MSF73" s="348"/>
      <c r="MSG73" s="348"/>
      <c r="MSH73" s="349"/>
      <c r="MSJ73" s="347"/>
      <c r="MSK73" s="1124"/>
      <c r="MSL73" s="1124"/>
      <c r="MSM73" s="348"/>
      <c r="MSN73" s="348"/>
      <c r="MSO73" s="348"/>
      <c r="MSP73" s="349"/>
      <c r="MSR73" s="347"/>
      <c r="MSS73" s="1124"/>
      <c r="MST73" s="1124"/>
      <c r="MSU73" s="348"/>
      <c r="MSV73" s="348"/>
      <c r="MSW73" s="348"/>
      <c r="MSX73" s="349"/>
      <c r="MSZ73" s="347"/>
      <c r="MTA73" s="1124"/>
      <c r="MTB73" s="1124"/>
      <c r="MTC73" s="348"/>
      <c r="MTD73" s="348"/>
      <c r="MTE73" s="348"/>
      <c r="MTF73" s="349"/>
      <c r="MTH73" s="347"/>
      <c r="MTI73" s="1124"/>
      <c r="MTJ73" s="1124"/>
      <c r="MTK73" s="348"/>
      <c r="MTL73" s="348"/>
      <c r="MTM73" s="348"/>
      <c r="MTN73" s="349"/>
      <c r="MTP73" s="347"/>
      <c r="MTQ73" s="1124"/>
      <c r="MTR73" s="1124"/>
      <c r="MTS73" s="348"/>
      <c r="MTT73" s="348"/>
      <c r="MTU73" s="348"/>
      <c r="MTV73" s="349"/>
      <c r="MTX73" s="347"/>
      <c r="MTY73" s="1124"/>
      <c r="MTZ73" s="1124"/>
      <c r="MUA73" s="348"/>
      <c r="MUB73" s="348"/>
      <c r="MUC73" s="348"/>
      <c r="MUD73" s="349"/>
      <c r="MUF73" s="347"/>
      <c r="MUG73" s="1124"/>
      <c r="MUH73" s="1124"/>
      <c r="MUI73" s="348"/>
      <c r="MUJ73" s="348"/>
      <c r="MUK73" s="348"/>
      <c r="MUL73" s="349"/>
      <c r="MUN73" s="347"/>
      <c r="MUO73" s="1124"/>
      <c r="MUP73" s="1124"/>
      <c r="MUQ73" s="348"/>
      <c r="MUR73" s="348"/>
      <c r="MUS73" s="348"/>
      <c r="MUT73" s="349"/>
      <c r="MUV73" s="347"/>
      <c r="MUW73" s="1124"/>
      <c r="MUX73" s="1124"/>
      <c r="MUY73" s="348"/>
      <c r="MUZ73" s="348"/>
      <c r="MVA73" s="348"/>
      <c r="MVB73" s="349"/>
      <c r="MVD73" s="347"/>
      <c r="MVE73" s="1124"/>
      <c r="MVF73" s="1124"/>
      <c r="MVG73" s="348"/>
      <c r="MVH73" s="348"/>
      <c r="MVI73" s="348"/>
      <c r="MVJ73" s="349"/>
      <c r="MVL73" s="347"/>
      <c r="MVM73" s="1124"/>
      <c r="MVN73" s="1124"/>
      <c r="MVO73" s="348"/>
      <c r="MVP73" s="348"/>
      <c r="MVQ73" s="348"/>
      <c r="MVR73" s="349"/>
      <c r="MVT73" s="347"/>
      <c r="MVU73" s="1124"/>
      <c r="MVV73" s="1124"/>
      <c r="MVW73" s="348"/>
      <c r="MVX73" s="348"/>
      <c r="MVY73" s="348"/>
      <c r="MVZ73" s="349"/>
      <c r="MWB73" s="347"/>
      <c r="MWC73" s="1124"/>
      <c r="MWD73" s="1124"/>
      <c r="MWE73" s="348"/>
      <c r="MWF73" s="348"/>
      <c r="MWG73" s="348"/>
      <c r="MWH73" s="349"/>
      <c r="MWJ73" s="347"/>
      <c r="MWK73" s="1124"/>
      <c r="MWL73" s="1124"/>
      <c r="MWM73" s="348"/>
      <c r="MWN73" s="348"/>
      <c r="MWO73" s="348"/>
      <c r="MWP73" s="349"/>
      <c r="MWR73" s="347"/>
      <c r="MWS73" s="1124"/>
      <c r="MWT73" s="1124"/>
      <c r="MWU73" s="348"/>
      <c r="MWV73" s="348"/>
      <c r="MWW73" s="348"/>
      <c r="MWX73" s="349"/>
      <c r="MWZ73" s="347"/>
      <c r="MXA73" s="1124"/>
      <c r="MXB73" s="1124"/>
      <c r="MXC73" s="348"/>
      <c r="MXD73" s="348"/>
      <c r="MXE73" s="348"/>
      <c r="MXF73" s="349"/>
      <c r="MXH73" s="347"/>
      <c r="MXI73" s="1124"/>
      <c r="MXJ73" s="1124"/>
      <c r="MXK73" s="348"/>
      <c r="MXL73" s="348"/>
      <c r="MXM73" s="348"/>
      <c r="MXN73" s="349"/>
      <c r="MXP73" s="347"/>
      <c r="MXQ73" s="1124"/>
      <c r="MXR73" s="1124"/>
      <c r="MXS73" s="348"/>
      <c r="MXT73" s="348"/>
      <c r="MXU73" s="348"/>
      <c r="MXV73" s="349"/>
      <c r="MXX73" s="347"/>
      <c r="MXY73" s="1124"/>
      <c r="MXZ73" s="1124"/>
      <c r="MYA73" s="348"/>
      <c r="MYB73" s="348"/>
      <c r="MYC73" s="348"/>
      <c r="MYD73" s="349"/>
      <c r="MYF73" s="347"/>
      <c r="MYG73" s="1124"/>
      <c r="MYH73" s="1124"/>
      <c r="MYI73" s="348"/>
      <c r="MYJ73" s="348"/>
      <c r="MYK73" s="348"/>
      <c r="MYL73" s="349"/>
      <c r="MYN73" s="347"/>
      <c r="MYO73" s="1124"/>
      <c r="MYP73" s="1124"/>
      <c r="MYQ73" s="348"/>
      <c r="MYR73" s="348"/>
      <c r="MYS73" s="348"/>
      <c r="MYT73" s="349"/>
      <c r="MYV73" s="347"/>
      <c r="MYW73" s="1124"/>
      <c r="MYX73" s="1124"/>
      <c r="MYY73" s="348"/>
      <c r="MYZ73" s="348"/>
      <c r="MZA73" s="348"/>
      <c r="MZB73" s="349"/>
      <c r="MZD73" s="347"/>
      <c r="MZE73" s="1124"/>
      <c r="MZF73" s="1124"/>
      <c r="MZG73" s="348"/>
      <c r="MZH73" s="348"/>
      <c r="MZI73" s="348"/>
      <c r="MZJ73" s="349"/>
      <c r="MZL73" s="347"/>
      <c r="MZM73" s="1124"/>
      <c r="MZN73" s="1124"/>
      <c r="MZO73" s="348"/>
      <c r="MZP73" s="348"/>
      <c r="MZQ73" s="348"/>
      <c r="MZR73" s="349"/>
      <c r="MZT73" s="347"/>
      <c r="MZU73" s="1124"/>
      <c r="MZV73" s="1124"/>
      <c r="MZW73" s="348"/>
      <c r="MZX73" s="348"/>
      <c r="MZY73" s="348"/>
      <c r="MZZ73" s="349"/>
      <c r="NAB73" s="347"/>
      <c r="NAC73" s="1124"/>
      <c r="NAD73" s="1124"/>
      <c r="NAE73" s="348"/>
      <c r="NAF73" s="348"/>
      <c r="NAG73" s="348"/>
      <c r="NAH73" s="349"/>
      <c r="NAJ73" s="347"/>
      <c r="NAK73" s="1124"/>
      <c r="NAL73" s="1124"/>
      <c r="NAM73" s="348"/>
      <c r="NAN73" s="348"/>
      <c r="NAO73" s="348"/>
      <c r="NAP73" s="349"/>
      <c r="NAR73" s="347"/>
      <c r="NAS73" s="1124"/>
      <c r="NAT73" s="1124"/>
      <c r="NAU73" s="348"/>
      <c r="NAV73" s="348"/>
      <c r="NAW73" s="348"/>
      <c r="NAX73" s="349"/>
      <c r="NAZ73" s="347"/>
      <c r="NBA73" s="1124"/>
      <c r="NBB73" s="1124"/>
      <c r="NBC73" s="348"/>
      <c r="NBD73" s="348"/>
      <c r="NBE73" s="348"/>
      <c r="NBF73" s="349"/>
      <c r="NBH73" s="347"/>
      <c r="NBI73" s="1124"/>
      <c r="NBJ73" s="1124"/>
      <c r="NBK73" s="348"/>
      <c r="NBL73" s="348"/>
      <c r="NBM73" s="348"/>
      <c r="NBN73" s="349"/>
      <c r="NBP73" s="347"/>
      <c r="NBQ73" s="1124"/>
      <c r="NBR73" s="1124"/>
      <c r="NBS73" s="348"/>
      <c r="NBT73" s="348"/>
      <c r="NBU73" s="348"/>
      <c r="NBV73" s="349"/>
      <c r="NBX73" s="347"/>
      <c r="NBY73" s="1124"/>
      <c r="NBZ73" s="1124"/>
      <c r="NCA73" s="348"/>
      <c r="NCB73" s="348"/>
      <c r="NCC73" s="348"/>
      <c r="NCD73" s="349"/>
      <c r="NCF73" s="347"/>
      <c r="NCG73" s="1124"/>
      <c r="NCH73" s="1124"/>
      <c r="NCI73" s="348"/>
      <c r="NCJ73" s="348"/>
      <c r="NCK73" s="348"/>
      <c r="NCL73" s="349"/>
      <c r="NCN73" s="347"/>
      <c r="NCO73" s="1124"/>
      <c r="NCP73" s="1124"/>
      <c r="NCQ73" s="348"/>
      <c r="NCR73" s="348"/>
      <c r="NCS73" s="348"/>
      <c r="NCT73" s="349"/>
      <c r="NCV73" s="347"/>
      <c r="NCW73" s="1124"/>
      <c r="NCX73" s="1124"/>
      <c r="NCY73" s="348"/>
      <c r="NCZ73" s="348"/>
      <c r="NDA73" s="348"/>
      <c r="NDB73" s="349"/>
      <c r="NDD73" s="347"/>
      <c r="NDE73" s="1124"/>
      <c r="NDF73" s="1124"/>
      <c r="NDG73" s="348"/>
      <c r="NDH73" s="348"/>
      <c r="NDI73" s="348"/>
      <c r="NDJ73" s="349"/>
      <c r="NDL73" s="347"/>
      <c r="NDM73" s="1124"/>
      <c r="NDN73" s="1124"/>
      <c r="NDO73" s="348"/>
      <c r="NDP73" s="348"/>
      <c r="NDQ73" s="348"/>
      <c r="NDR73" s="349"/>
      <c r="NDT73" s="347"/>
      <c r="NDU73" s="1124"/>
      <c r="NDV73" s="1124"/>
      <c r="NDW73" s="348"/>
      <c r="NDX73" s="348"/>
      <c r="NDY73" s="348"/>
      <c r="NDZ73" s="349"/>
      <c r="NEB73" s="347"/>
      <c r="NEC73" s="1124"/>
      <c r="NED73" s="1124"/>
      <c r="NEE73" s="348"/>
      <c r="NEF73" s="348"/>
      <c r="NEG73" s="348"/>
      <c r="NEH73" s="349"/>
      <c r="NEJ73" s="347"/>
      <c r="NEK73" s="1124"/>
      <c r="NEL73" s="1124"/>
      <c r="NEM73" s="348"/>
      <c r="NEN73" s="348"/>
      <c r="NEO73" s="348"/>
      <c r="NEP73" s="349"/>
      <c r="NER73" s="347"/>
      <c r="NES73" s="1124"/>
      <c r="NET73" s="1124"/>
      <c r="NEU73" s="348"/>
      <c r="NEV73" s="348"/>
      <c r="NEW73" s="348"/>
      <c r="NEX73" s="349"/>
      <c r="NEZ73" s="347"/>
      <c r="NFA73" s="1124"/>
      <c r="NFB73" s="1124"/>
      <c r="NFC73" s="348"/>
      <c r="NFD73" s="348"/>
      <c r="NFE73" s="348"/>
      <c r="NFF73" s="349"/>
      <c r="NFH73" s="347"/>
      <c r="NFI73" s="1124"/>
      <c r="NFJ73" s="1124"/>
      <c r="NFK73" s="348"/>
      <c r="NFL73" s="348"/>
      <c r="NFM73" s="348"/>
      <c r="NFN73" s="349"/>
      <c r="NFP73" s="347"/>
      <c r="NFQ73" s="1124"/>
      <c r="NFR73" s="1124"/>
      <c r="NFS73" s="348"/>
      <c r="NFT73" s="348"/>
      <c r="NFU73" s="348"/>
      <c r="NFV73" s="349"/>
      <c r="NFX73" s="347"/>
      <c r="NFY73" s="1124"/>
      <c r="NFZ73" s="1124"/>
      <c r="NGA73" s="348"/>
      <c r="NGB73" s="348"/>
      <c r="NGC73" s="348"/>
      <c r="NGD73" s="349"/>
      <c r="NGF73" s="347"/>
      <c r="NGG73" s="1124"/>
      <c r="NGH73" s="1124"/>
      <c r="NGI73" s="348"/>
      <c r="NGJ73" s="348"/>
      <c r="NGK73" s="348"/>
      <c r="NGL73" s="349"/>
      <c r="NGN73" s="347"/>
      <c r="NGO73" s="1124"/>
      <c r="NGP73" s="1124"/>
      <c r="NGQ73" s="348"/>
      <c r="NGR73" s="348"/>
      <c r="NGS73" s="348"/>
      <c r="NGT73" s="349"/>
      <c r="NGV73" s="347"/>
      <c r="NGW73" s="1124"/>
      <c r="NGX73" s="1124"/>
      <c r="NGY73" s="348"/>
      <c r="NGZ73" s="348"/>
      <c r="NHA73" s="348"/>
      <c r="NHB73" s="349"/>
      <c r="NHD73" s="347"/>
      <c r="NHE73" s="1124"/>
      <c r="NHF73" s="1124"/>
      <c r="NHG73" s="348"/>
      <c r="NHH73" s="348"/>
      <c r="NHI73" s="348"/>
      <c r="NHJ73" s="349"/>
      <c r="NHL73" s="347"/>
      <c r="NHM73" s="1124"/>
      <c r="NHN73" s="1124"/>
      <c r="NHO73" s="348"/>
      <c r="NHP73" s="348"/>
      <c r="NHQ73" s="348"/>
      <c r="NHR73" s="349"/>
      <c r="NHT73" s="347"/>
      <c r="NHU73" s="1124"/>
      <c r="NHV73" s="1124"/>
      <c r="NHW73" s="348"/>
      <c r="NHX73" s="348"/>
      <c r="NHY73" s="348"/>
      <c r="NHZ73" s="349"/>
      <c r="NIB73" s="347"/>
      <c r="NIC73" s="1124"/>
      <c r="NID73" s="1124"/>
      <c r="NIE73" s="348"/>
      <c r="NIF73" s="348"/>
      <c r="NIG73" s="348"/>
      <c r="NIH73" s="349"/>
      <c r="NIJ73" s="347"/>
      <c r="NIK73" s="1124"/>
      <c r="NIL73" s="1124"/>
      <c r="NIM73" s="348"/>
      <c r="NIN73" s="348"/>
      <c r="NIO73" s="348"/>
      <c r="NIP73" s="349"/>
      <c r="NIR73" s="347"/>
      <c r="NIS73" s="1124"/>
      <c r="NIT73" s="1124"/>
      <c r="NIU73" s="348"/>
      <c r="NIV73" s="348"/>
      <c r="NIW73" s="348"/>
      <c r="NIX73" s="349"/>
      <c r="NIZ73" s="347"/>
      <c r="NJA73" s="1124"/>
      <c r="NJB73" s="1124"/>
      <c r="NJC73" s="348"/>
      <c r="NJD73" s="348"/>
      <c r="NJE73" s="348"/>
      <c r="NJF73" s="349"/>
      <c r="NJH73" s="347"/>
      <c r="NJI73" s="1124"/>
      <c r="NJJ73" s="1124"/>
      <c r="NJK73" s="348"/>
      <c r="NJL73" s="348"/>
      <c r="NJM73" s="348"/>
      <c r="NJN73" s="349"/>
      <c r="NJP73" s="347"/>
      <c r="NJQ73" s="1124"/>
      <c r="NJR73" s="1124"/>
      <c r="NJS73" s="348"/>
      <c r="NJT73" s="348"/>
      <c r="NJU73" s="348"/>
      <c r="NJV73" s="349"/>
      <c r="NJX73" s="347"/>
      <c r="NJY73" s="1124"/>
      <c r="NJZ73" s="1124"/>
      <c r="NKA73" s="348"/>
      <c r="NKB73" s="348"/>
      <c r="NKC73" s="348"/>
      <c r="NKD73" s="349"/>
      <c r="NKF73" s="347"/>
      <c r="NKG73" s="1124"/>
      <c r="NKH73" s="1124"/>
      <c r="NKI73" s="348"/>
      <c r="NKJ73" s="348"/>
      <c r="NKK73" s="348"/>
      <c r="NKL73" s="349"/>
      <c r="NKN73" s="347"/>
      <c r="NKO73" s="1124"/>
      <c r="NKP73" s="1124"/>
      <c r="NKQ73" s="348"/>
      <c r="NKR73" s="348"/>
      <c r="NKS73" s="348"/>
      <c r="NKT73" s="349"/>
      <c r="NKV73" s="347"/>
      <c r="NKW73" s="1124"/>
      <c r="NKX73" s="1124"/>
      <c r="NKY73" s="348"/>
      <c r="NKZ73" s="348"/>
      <c r="NLA73" s="348"/>
      <c r="NLB73" s="349"/>
      <c r="NLD73" s="347"/>
      <c r="NLE73" s="1124"/>
      <c r="NLF73" s="1124"/>
      <c r="NLG73" s="348"/>
      <c r="NLH73" s="348"/>
      <c r="NLI73" s="348"/>
      <c r="NLJ73" s="349"/>
      <c r="NLL73" s="347"/>
      <c r="NLM73" s="1124"/>
      <c r="NLN73" s="1124"/>
      <c r="NLO73" s="348"/>
      <c r="NLP73" s="348"/>
      <c r="NLQ73" s="348"/>
      <c r="NLR73" s="349"/>
      <c r="NLT73" s="347"/>
      <c r="NLU73" s="1124"/>
      <c r="NLV73" s="1124"/>
      <c r="NLW73" s="348"/>
      <c r="NLX73" s="348"/>
      <c r="NLY73" s="348"/>
      <c r="NLZ73" s="349"/>
      <c r="NMB73" s="347"/>
      <c r="NMC73" s="1124"/>
      <c r="NMD73" s="1124"/>
      <c r="NME73" s="348"/>
      <c r="NMF73" s="348"/>
      <c r="NMG73" s="348"/>
      <c r="NMH73" s="349"/>
      <c r="NMJ73" s="347"/>
      <c r="NMK73" s="1124"/>
      <c r="NML73" s="1124"/>
      <c r="NMM73" s="348"/>
      <c r="NMN73" s="348"/>
      <c r="NMO73" s="348"/>
      <c r="NMP73" s="349"/>
      <c r="NMR73" s="347"/>
      <c r="NMS73" s="1124"/>
      <c r="NMT73" s="1124"/>
      <c r="NMU73" s="348"/>
      <c r="NMV73" s="348"/>
      <c r="NMW73" s="348"/>
      <c r="NMX73" s="349"/>
      <c r="NMZ73" s="347"/>
      <c r="NNA73" s="1124"/>
      <c r="NNB73" s="1124"/>
      <c r="NNC73" s="348"/>
      <c r="NND73" s="348"/>
      <c r="NNE73" s="348"/>
      <c r="NNF73" s="349"/>
      <c r="NNH73" s="347"/>
      <c r="NNI73" s="1124"/>
      <c r="NNJ73" s="1124"/>
      <c r="NNK73" s="348"/>
      <c r="NNL73" s="348"/>
      <c r="NNM73" s="348"/>
      <c r="NNN73" s="349"/>
      <c r="NNP73" s="347"/>
      <c r="NNQ73" s="1124"/>
      <c r="NNR73" s="1124"/>
      <c r="NNS73" s="348"/>
      <c r="NNT73" s="348"/>
      <c r="NNU73" s="348"/>
      <c r="NNV73" s="349"/>
      <c r="NNX73" s="347"/>
      <c r="NNY73" s="1124"/>
      <c r="NNZ73" s="1124"/>
      <c r="NOA73" s="348"/>
      <c r="NOB73" s="348"/>
      <c r="NOC73" s="348"/>
      <c r="NOD73" s="349"/>
      <c r="NOF73" s="347"/>
      <c r="NOG73" s="1124"/>
      <c r="NOH73" s="1124"/>
      <c r="NOI73" s="348"/>
      <c r="NOJ73" s="348"/>
      <c r="NOK73" s="348"/>
      <c r="NOL73" s="349"/>
      <c r="NON73" s="347"/>
      <c r="NOO73" s="1124"/>
      <c r="NOP73" s="1124"/>
      <c r="NOQ73" s="348"/>
      <c r="NOR73" s="348"/>
      <c r="NOS73" s="348"/>
      <c r="NOT73" s="349"/>
      <c r="NOV73" s="347"/>
      <c r="NOW73" s="1124"/>
      <c r="NOX73" s="1124"/>
      <c r="NOY73" s="348"/>
      <c r="NOZ73" s="348"/>
      <c r="NPA73" s="348"/>
      <c r="NPB73" s="349"/>
      <c r="NPD73" s="347"/>
      <c r="NPE73" s="1124"/>
      <c r="NPF73" s="1124"/>
      <c r="NPG73" s="348"/>
      <c r="NPH73" s="348"/>
      <c r="NPI73" s="348"/>
      <c r="NPJ73" s="349"/>
      <c r="NPL73" s="347"/>
      <c r="NPM73" s="1124"/>
      <c r="NPN73" s="1124"/>
      <c r="NPO73" s="348"/>
      <c r="NPP73" s="348"/>
      <c r="NPQ73" s="348"/>
      <c r="NPR73" s="349"/>
      <c r="NPT73" s="347"/>
      <c r="NPU73" s="1124"/>
      <c r="NPV73" s="1124"/>
      <c r="NPW73" s="348"/>
      <c r="NPX73" s="348"/>
      <c r="NPY73" s="348"/>
      <c r="NPZ73" s="349"/>
      <c r="NQB73" s="347"/>
      <c r="NQC73" s="1124"/>
      <c r="NQD73" s="1124"/>
      <c r="NQE73" s="348"/>
      <c r="NQF73" s="348"/>
      <c r="NQG73" s="348"/>
      <c r="NQH73" s="349"/>
      <c r="NQJ73" s="347"/>
      <c r="NQK73" s="1124"/>
      <c r="NQL73" s="1124"/>
      <c r="NQM73" s="348"/>
      <c r="NQN73" s="348"/>
      <c r="NQO73" s="348"/>
      <c r="NQP73" s="349"/>
      <c r="NQR73" s="347"/>
      <c r="NQS73" s="1124"/>
      <c r="NQT73" s="1124"/>
      <c r="NQU73" s="348"/>
      <c r="NQV73" s="348"/>
      <c r="NQW73" s="348"/>
      <c r="NQX73" s="349"/>
      <c r="NQZ73" s="347"/>
      <c r="NRA73" s="1124"/>
      <c r="NRB73" s="1124"/>
      <c r="NRC73" s="348"/>
      <c r="NRD73" s="348"/>
      <c r="NRE73" s="348"/>
      <c r="NRF73" s="349"/>
      <c r="NRH73" s="347"/>
      <c r="NRI73" s="1124"/>
      <c r="NRJ73" s="1124"/>
      <c r="NRK73" s="348"/>
      <c r="NRL73" s="348"/>
      <c r="NRM73" s="348"/>
      <c r="NRN73" s="349"/>
      <c r="NRP73" s="347"/>
      <c r="NRQ73" s="1124"/>
      <c r="NRR73" s="1124"/>
      <c r="NRS73" s="348"/>
      <c r="NRT73" s="348"/>
      <c r="NRU73" s="348"/>
      <c r="NRV73" s="349"/>
      <c r="NRX73" s="347"/>
      <c r="NRY73" s="1124"/>
      <c r="NRZ73" s="1124"/>
      <c r="NSA73" s="348"/>
      <c r="NSB73" s="348"/>
      <c r="NSC73" s="348"/>
      <c r="NSD73" s="349"/>
      <c r="NSF73" s="347"/>
      <c r="NSG73" s="1124"/>
      <c r="NSH73" s="1124"/>
      <c r="NSI73" s="348"/>
      <c r="NSJ73" s="348"/>
      <c r="NSK73" s="348"/>
      <c r="NSL73" s="349"/>
      <c r="NSN73" s="347"/>
      <c r="NSO73" s="1124"/>
      <c r="NSP73" s="1124"/>
      <c r="NSQ73" s="348"/>
      <c r="NSR73" s="348"/>
      <c r="NSS73" s="348"/>
      <c r="NST73" s="349"/>
      <c r="NSV73" s="347"/>
      <c r="NSW73" s="1124"/>
      <c r="NSX73" s="1124"/>
      <c r="NSY73" s="348"/>
      <c r="NSZ73" s="348"/>
      <c r="NTA73" s="348"/>
      <c r="NTB73" s="349"/>
      <c r="NTD73" s="347"/>
      <c r="NTE73" s="1124"/>
      <c r="NTF73" s="1124"/>
      <c r="NTG73" s="348"/>
      <c r="NTH73" s="348"/>
      <c r="NTI73" s="348"/>
      <c r="NTJ73" s="349"/>
      <c r="NTL73" s="347"/>
      <c r="NTM73" s="1124"/>
      <c r="NTN73" s="1124"/>
      <c r="NTO73" s="348"/>
      <c r="NTP73" s="348"/>
      <c r="NTQ73" s="348"/>
      <c r="NTR73" s="349"/>
      <c r="NTT73" s="347"/>
      <c r="NTU73" s="1124"/>
      <c r="NTV73" s="1124"/>
      <c r="NTW73" s="348"/>
      <c r="NTX73" s="348"/>
      <c r="NTY73" s="348"/>
      <c r="NTZ73" s="349"/>
      <c r="NUB73" s="347"/>
      <c r="NUC73" s="1124"/>
      <c r="NUD73" s="1124"/>
      <c r="NUE73" s="348"/>
      <c r="NUF73" s="348"/>
      <c r="NUG73" s="348"/>
      <c r="NUH73" s="349"/>
      <c r="NUJ73" s="347"/>
      <c r="NUK73" s="1124"/>
      <c r="NUL73" s="1124"/>
      <c r="NUM73" s="348"/>
      <c r="NUN73" s="348"/>
      <c r="NUO73" s="348"/>
      <c r="NUP73" s="349"/>
      <c r="NUR73" s="347"/>
      <c r="NUS73" s="1124"/>
      <c r="NUT73" s="1124"/>
      <c r="NUU73" s="348"/>
      <c r="NUV73" s="348"/>
      <c r="NUW73" s="348"/>
      <c r="NUX73" s="349"/>
      <c r="NUZ73" s="347"/>
      <c r="NVA73" s="1124"/>
      <c r="NVB73" s="1124"/>
      <c r="NVC73" s="348"/>
      <c r="NVD73" s="348"/>
      <c r="NVE73" s="348"/>
      <c r="NVF73" s="349"/>
      <c r="NVH73" s="347"/>
      <c r="NVI73" s="1124"/>
      <c r="NVJ73" s="1124"/>
      <c r="NVK73" s="348"/>
      <c r="NVL73" s="348"/>
      <c r="NVM73" s="348"/>
      <c r="NVN73" s="349"/>
      <c r="NVP73" s="347"/>
      <c r="NVQ73" s="1124"/>
      <c r="NVR73" s="1124"/>
      <c r="NVS73" s="348"/>
      <c r="NVT73" s="348"/>
      <c r="NVU73" s="348"/>
      <c r="NVV73" s="349"/>
      <c r="NVX73" s="347"/>
      <c r="NVY73" s="1124"/>
      <c r="NVZ73" s="1124"/>
      <c r="NWA73" s="348"/>
      <c r="NWB73" s="348"/>
      <c r="NWC73" s="348"/>
      <c r="NWD73" s="349"/>
      <c r="NWF73" s="347"/>
      <c r="NWG73" s="1124"/>
      <c r="NWH73" s="1124"/>
      <c r="NWI73" s="348"/>
      <c r="NWJ73" s="348"/>
      <c r="NWK73" s="348"/>
      <c r="NWL73" s="349"/>
      <c r="NWN73" s="347"/>
      <c r="NWO73" s="1124"/>
      <c r="NWP73" s="1124"/>
      <c r="NWQ73" s="348"/>
      <c r="NWR73" s="348"/>
      <c r="NWS73" s="348"/>
      <c r="NWT73" s="349"/>
      <c r="NWV73" s="347"/>
      <c r="NWW73" s="1124"/>
      <c r="NWX73" s="1124"/>
      <c r="NWY73" s="348"/>
      <c r="NWZ73" s="348"/>
      <c r="NXA73" s="348"/>
      <c r="NXB73" s="349"/>
      <c r="NXD73" s="347"/>
      <c r="NXE73" s="1124"/>
      <c r="NXF73" s="1124"/>
      <c r="NXG73" s="348"/>
      <c r="NXH73" s="348"/>
      <c r="NXI73" s="348"/>
      <c r="NXJ73" s="349"/>
      <c r="NXL73" s="347"/>
      <c r="NXM73" s="1124"/>
      <c r="NXN73" s="1124"/>
      <c r="NXO73" s="348"/>
      <c r="NXP73" s="348"/>
      <c r="NXQ73" s="348"/>
      <c r="NXR73" s="349"/>
      <c r="NXT73" s="347"/>
      <c r="NXU73" s="1124"/>
      <c r="NXV73" s="1124"/>
      <c r="NXW73" s="348"/>
      <c r="NXX73" s="348"/>
      <c r="NXY73" s="348"/>
      <c r="NXZ73" s="349"/>
      <c r="NYB73" s="347"/>
      <c r="NYC73" s="1124"/>
      <c r="NYD73" s="1124"/>
      <c r="NYE73" s="348"/>
      <c r="NYF73" s="348"/>
      <c r="NYG73" s="348"/>
      <c r="NYH73" s="349"/>
      <c r="NYJ73" s="347"/>
      <c r="NYK73" s="1124"/>
      <c r="NYL73" s="1124"/>
      <c r="NYM73" s="348"/>
      <c r="NYN73" s="348"/>
      <c r="NYO73" s="348"/>
      <c r="NYP73" s="349"/>
      <c r="NYR73" s="347"/>
      <c r="NYS73" s="1124"/>
      <c r="NYT73" s="1124"/>
      <c r="NYU73" s="348"/>
      <c r="NYV73" s="348"/>
      <c r="NYW73" s="348"/>
      <c r="NYX73" s="349"/>
      <c r="NYZ73" s="347"/>
      <c r="NZA73" s="1124"/>
      <c r="NZB73" s="1124"/>
      <c r="NZC73" s="348"/>
      <c r="NZD73" s="348"/>
      <c r="NZE73" s="348"/>
      <c r="NZF73" s="349"/>
      <c r="NZH73" s="347"/>
      <c r="NZI73" s="1124"/>
      <c r="NZJ73" s="1124"/>
      <c r="NZK73" s="348"/>
      <c r="NZL73" s="348"/>
      <c r="NZM73" s="348"/>
      <c r="NZN73" s="349"/>
      <c r="NZP73" s="347"/>
      <c r="NZQ73" s="1124"/>
      <c r="NZR73" s="1124"/>
      <c r="NZS73" s="348"/>
      <c r="NZT73" s="348"/>
      <c r="NZU73" s="348"/>
      <c r="NZV73" s="349"/>
      <c r="NZX73" s="347"/>
      <c r="NZY73" s="1124"/>
      <c r="NZZ73" s="1124"/>
      <c r="OAA73" s="348"/>
      <c r="OAB73" s="348"/>
      <c r="OAC73" s="348"/>
      <c r="OAD73" s="349"/>
      <c r="OAF73" s="347"/>
      <c r="OAG73" s="1124"/>
      <c r="OAH73" s="1124"/>
      <c r="OAI73" s="348"/>
      <c r="OAJ73" s="348"/>
      <c r="OAK73" s="348"/>
      <c r="OAL73" s="349"/>
      <c r="OAN73" s="347"/>
      <c r="OAO73" s="1124"/>
      <c r="OAP73" s="1124"/>
      <c r="OAQ73" s="348"/>
      <c r="OAR73" s="348"/>
      <c r="OAS73" s="348"/>
      <c r="OAT73" s="349"/>
      <c r="OAV73" s="347"/>
      <c r="OAW73" s="1124"/>
      <c r="OAX73" s="1124"/>
      <c r="OAY73" s="348"/>
      <c r="OAZ73" s="348"/>
      <c r="OBA73" s="348"/>
      <c r="OBB73" s="349"/>
      <c r="OBD73" s="347"/>
      <c r="OBE73" s="1124"/>
      <c r="OBF73" s="1124"/>
      <c r="OBG73" s="348"/>
      <c r="OBH73" s="348"/>
      <c r="OBI73" s="348"/>
      <c r="OBJ73" s="349"/>
      <c r="OBL73" s="347"/>
      <c r="OBM73" s="1124"/>
      <c r="OBN73" s="1124"/>
      <c r="OBO73" s="348"/>
      <c r="OBP73" s="348"/>
      <c r="OBQ73" s="348"/>
      <c r="OBR73" s="349"/>
      <c r="OBT73" s="347"/>
      <c r="OBU73" s="1124"/>
      <c r="OBV73" s="1124"/>
      <c r="OBW73" s="348"/>
      <c r="OBX73" s="348"/>
      <c r="OBY73" s="348"/>
      <c r="OBZ73" s="349"/>
      <c r="OCB73" s="347"/>
      <c r="OCC73" s="1124"/>
      <c r="OCD73" s="1124"/>
      <c r="OCE73" s="348"/>
      <c r="OCF73" s="348"/>
      <c r="OCG73" s="348"/>
      <c r="OCH73" s="349"/>
      <c r="OCJ73" s="347"/>
      <c r="OCK73" s="1124"/>
      <c r="OCL73" s="1124"/>
      <c r="OCM73" s="348"/>
      <c r="OCN73" s="348"/>
      <c r="OCO73" s="348"/>
      <c r="OCP73" s="349"/>
      <c r="OCR73" s="347"/>
      <c r="OCS73" s="1124"/>
      <c r="OCT73" s="1124"/>
      <c r="OCU73" s="348"/>
      <c r="OCV73" s="348"/>
      <c r="OCW73" s="348"/>
      <c r="OCX73" s="349"/>
      <c r="OCZ73" s="347"/>
      <c r="ODA73" s="1124"/>
      <c r="ODB73" s="1124"/>
      <c r="ODC73" s="348"/>
      <c r="ODD73" s="348"/>
      <c r="ODE73" s="348"/>
      <c r="ODF73" s="349"/>
      <c r="ODH73" s="347"/>
      <c r="ODI73" s="1124"/>
      <c r="ODJ73" s="1124"/>
      <c r="ODK73" s="348"/>
      <c r="ODL73" s="348"/>
      <c r="ODM73" s="348"/>
      <c r="ODN73" s="349"/>
      <c r="ODP73" s="347"/>
      <c r="ODQ73" s="1124"/>
      <c r="ODR73" s="1124"/>
      <c r="ODS73" s="348"/>
      <c r="ODT73" s="348"/>
      <c r="ODU73" s="348"/>
      <c r="ODV73" s="349"/>
      <c r="ODX73" s="347"/>
      <c r="ODY73" s="1124"/>
      <c r="ODZ73" s="1124"/>
      <c r="OEA73" s="348"/>
      <c r="OEB73" s="348"/>
      <c r="OEC73" s="348"/>
      <c r="OED73" s="349"/>
      <c r="OEF73" s="347"/>
      <c r="OEG73" s="1124"/>
      <c r="OEH73" s="1124"/>
      <c r="OEI73" s="348"/>
      <c r="OEJ73" s="348"/>
      <c r="OEK73" s="348"/>
      <c r="OEL73" s="349"/>
      <c r="OEN73" s="347"/>
      <c r="OEO73" s="1124"/>
      <c r="OEP73" s="1124"/>
      <c r="OEQ73" s="348"/>
      <c r="OER73" s="348"/>
      <c r="OES73" s="348"/>
      <c r="OET73" s="349"/>
      <c r="OEV73" s="347"/>
      <c r="OEW73" s="1124"/>
      <c r="OEX73" s="1124"/>
      <c r="OEY73" s="348"/>
      <c r="OEZ73" s="348"/>
      <c r="OFA73" s="348"/>
      <c r="OFB73" s="349"/>
      <c r="OFD73" s="347"/>
      <c r="OFE73" s="1124"/>
      <c r="OFF73" s="1124"/>
      <c r="OFG73" s="348"/>
      <c r="OFH73" s="348"/>
      <c r="OFI73" s="348"/>
      <c r="OFJ73" s="349"/>
      <c r="OFL73" s="347"/>
      <c r="OFM73" s="1124"/>
      <c r="OFN73" s="1124"/>
      <c r="OFO73" s="348"/>
      <c r="OFP73" s="348"/>
      <c r="OFQ73" s="348"/>
      <c r="OFR73" s="349"/>
      <c r="OFT73" s="347"/>
      <c r="OFU73" s="1124"/>
      <c r="OFV73" s="1124"/>
      <c r="OFW73" s="348"/>
      <c r="OFX73" s="348"/>
      <c r="OFY73" s="348"/>
      <c r="OFZ73" s="349"/>
      <c r="OGB73" s="347"/>
      <c r="OGC73" s="1124"/>
      <c r="OGD73" s="1124"/>
      <c r="OGE73" s="348"/>
      <c r="OGF73" s="348"/>
      <c r="OGG73" s="348"/>
      <c r="OGH73" s="349"/>
      <c r="OGJ73" s="347"/>
      <c r="OGK73" s="1124"/>
      <c r="OGL73" s="1124"/>
      <c r="OGM73" s="348"/>
      <c r="OGN73" s="348"/>
      <c r="OGO73" s="348"/>
      <c r="OGP73" s="349"/>
      <c r="OGR73" s="347"/>
      <c r="OGS73" s="1124"/>
      <c r="OGT73" s="1124"/>
      <c r="OGU73" s="348"/>
      <c r="OGV73" s="348"/>
      <c r="OGW73" s="348"/>
      <c r="OGX73" s="349"/>
      <c r="OGZ73" s="347"/>
      <c r="OHA73" s="1124"/>
      <c r="OHB73" s="1124"/>
      <c r="OHC73" s="348"/>
      <c r="OHD73" s="348"/>
      <c r="OHE73" s="348"/>
      <c r="OHF73" s="349"/>
      <c r="OHH73" s="347"/>
      <c r="OHI73" s="1124"/>
      <c r="OHJ73" s="1124"/>
      <c r="OHK73" s="348"/>
      <c r="OHL73" s="348"/>
      <c r="OHM73" s="348"/>
      <c r="OHN73" s="349"/>
      <c r="OHP73" s="347"/>
      <c r="OHQ73" s="1124"/>
      <c r="OHR73" s="1124"/>
      <c r="OHS73" s="348"/>
      <c r="OHT73" s="348"/>
      <c r="OHU73" s="348"/>
      <c r="OHV73" s="349"/>
      <c r="OHX73" s="347"/>
      <c r="OHY73" s="1124"/>
      <c r="OHZ73" s="1124"/>
      <c r="OIA73" s="348"/>
      <c r="OIB73" s="348"/>
      <c r="OIC73" s="348"/>
      <c r="OID73" s="349"/>
      <c r="OIF73" s="347"/>
      <c r="OIG73" s="1124"/>
      <c r="OIH73" s="1124"/>
      <c r="OII73" s="348"/>
      <c r="OIJ73" s="348"/>
      <c r="OIK73" s="348"/>
      <c r="OIL73" s="349"/>
      <c r="OIN73" s="347"/>
      <c r="OIO73" s="1124"/>
      <c r="OIP73" s="1124"/>
      <c r="OIQ73" s="348"/>
      <c r="OIR73" s="348"/>
      <c r="OIS73" s="348"/>
      <c r="OIT73" s="349"/>
      <c r="OIV73" s="347"/>
      <c r="OIW73" s="1124"/>
      <c r="OIX73" s="1124"/>
      <c r="OIY73" s="348"/>
      <c r="OIZ73" s="348"/>
      <c r="OJA73" s="348"/>
      <c r="OJB73" s="349"/>
      <c r="OJD73" s="347"/>
      <c r="OJE73" s="1124"/>
      <c r="OJF73" s="1124"/>
      <c r="OJG73" s="348"/>
      <c r="OJH73" s="348"/>
      <c r="OJI73" s="348"/>
      <c r="OJJ73" s="349"/>
      <c r="OJL73" s="347"/>
      <c r="OJM73" s="1124"/>
      <c r="OJN73" s="1124"/>
      <c r="OJO73" s="348"/>
      <c r="OJP73" s="348"/>
      <c r="OJQ73" s="348"/>
      <c r="OJR73" s="349"/>
      <c r="OJT73" s="347"/>
      <c r="OJU73" s="1124"/>
      <c r="OJV73" s="1124"/>
      <c r="OJW73" s="348"/>
      <c r="OJX73" s="348"/>
      <c r="OJY73" s="348"/>
      <c r="OJZ73" s="349"/>
      <c r="OKB73" s="347"/>
      <c r="OKC73" s="1124"/>
      <c r="OKD73" s="1124"/>
      <c r="OKE73" s="348"/>
      <c r="OKF73" s="348"/>
      <c r="OKG73" s="348"/>
      <c r="OKH73" s="349"/>
      <c r="OKJ73" s="347"/>
      <c r="OKK73" s="1124"/>
      <c r="OKL73" s="1124"/>
      <c r="OKM73" s="348"/>
      <c r="OKN73" s="348"/>
      <c r="OKO73" s="348"/>
      <c r="OKP73" s="349"/>
      <c r="OKR73" s="347"/>
      <c r="OKS73" s="1124"/>
      <c r="OKT73" s="1124"/>
      <c r="OKU73" s="348"/>
      <c r="OKV73" s="348"/>
      <c r="OKW73" s="348"/>
      <c r="OKX73" s="349"/>
      <c r="OKZ73" s="347"/>
      <c r="OLA73" s="1124"/>
      <c r="OLB73" s="1124"/>
      <c r="OLC73" s="348"/>
      <c r="OLD73" s="348"/>
      <c r="OLE73" s="348"/>
      <c r="OLF73" s="349"/>
      <c r="OLH73" s="347"/>
      <c r="OLI73" s="1124"/>
      <c r="OLJ73" s="1124"/>
      <c r="OLK73" s="348"/>
      <c r="OLL73" s="348"/>
      <c r="OLM73" s="348"/>
      <c r="OLN73" s="349"/>
      <c r="OLP73" s="347"/>
      <c r="OLQ73" s="1124"/>
      <c r="OLR73" s="1124"/>
      <c r="OLS73" s="348"/>
      <c r="OLT73" s="348"/>
      <c r="OLU73" s="348"/>
      <c r="OLV73" s="349"/>
      <c r="OLX73" s="347"/>
      <c r="OLY73" s="1124"/>
      <c r="OLZ73" s="1124"/>
      <c r="OMA73" s="348"/>
      <c r="OMB73" s="348"/>
      <c r="OMC73" s="348"/>
      <c r="OMD73" s="349"/>
      <c r="OMF73" s="347"/>
      <c r="OMG73" s="1124"/>
      <c r="OMH73" s="1124"/>
      <c r="OMI73" s="348"/>
      <c r="OMJ73" s="348"/>
      <c r="OMK73" s="348"/>
      <c r="OML73" s="349"/>
      <c r="OMN73" s="347"/>
      <c r="OMO73" s="1124"/>
      <c r="OMP73" s="1124"/>
      <c r="OMQ73" s="348"/>
      <c r="OMR73" s="348"/>
      <c r="OMS73" s="348"/>
      <c r="OMT73" s="349"/>
      <c r="OMV73" s="347"/>
      <c r="OMW73" s="1124"/>
      <c r="OMX73" s="1124"/>
      <c r="OMY73" s="348"/>
      <c r="OMZ73" s="348"/>
      <c r="ONA73" s="348"/>
      <c r="ONB73" s="349"/>
      <c r="OND73" s="347"/>
      <c r="ONE73" s="1124"/>
      <c r="ONF73" s="1124"/>
      <c r="ONG73" s="348"/>
      <c r="ONH73" s="348"/>
      <c r="ONI73" s="348"/>
      <c r="ONJ73" s="349"/>
      <c r="ONL73" s="347"/>
      <c r="ONM73" s="1124"/>
      <c r="ONN73" s="1124"/>
      <c r="ONO73" s="348"/>
      <c r="ONP73" s="348"/>
      <c r="ONQ73" s="348"/>
      <c r="ONR73" s="349"/>
      <c r="ONT73" s="347"/>
      <c r="ONU73" s="1124"/>
      <c r="ONV73" s="1124"/>
      <c r="ONW73" s="348"/>
      <c r="ONX73" s="348"/>
      <c r="ONY73" s="348"/>
      <c r="ONZ73" s="349"/>
      <c r="OOB73" s="347"/>
      <c r="OOC73" s="1124"/>
      <c r="OOD73" s="1124"/>
      <c r="OOE73" s="348"/>
      <c r="OOF73" s="348"/>
      <c r="OOG73" s="348"/>
      <c r="OOH73" s="349"/>
      <c r="OOJ73" s="347"/>
      <c r="OOK73" s="1124"/>
      <c r="OOL73" s="1124"/>
      <c r="OOM73" s="348"/>
      <c r="OON73" s="348"/>
      <c r="OOO73" s="348"/>
      <c r="OOP73" s="349"/>
      <c r="OOR73" s="347"/>
      <c r="OOS73" s="1124"/>
      <c r="OOT73" s="1124"/>
      <c r="OOU73" s="348"/>
      <c r="OOV73" s="348"/>
      <c r="OOW73" s="348"/>
      <c r="OOX73" s="349"/>
      <c r="OOZ73" s="347"/>
      <c r="OPA73" s="1124"/>
      <c r="OPB73" s="1124"/>
      <c r="OPC73" s="348"/>
      <c r="OPD73" s="348"/>
      <c r="OPE73" s="348"/>
      <c r="OPF73" s="349"/>
      <c r="OPH73" s="347"/>
      <c r="OPI73" s="1124"/>
      <c r="OPJ73" s="1124"/>
      <c r="OPK73" s="348"/>
      <c r="OPL73" s="348"/>
      <c r="OPM73" s="348"/>
      <c r="OPN73" s="349"/>
      <c r="OPP73" s="347"/>
      <c r="OPQ73" s="1124"/>
      <c r="OPR73" s="1124"/>
      <c r="OPS73" s="348"/>
      <c r="OPT73" s="348"/>
      <c r="OPU73" s="348"/>
      <c r="OPV73" s="349"/>
      <c r="OPX73" s="347"/>
      <c r="OPY73" s="1124"/>
      <c r="OPZ73" s="1124"/>
      <c r="OQA73" s="348"/>
      <c r="OQB73" s="348"/>
      <c r="OQC73" s="348"/>
      <c r="OQD73" s="349"/>
      <c r="OQF73" s="347"/>
      <c r="OQG73" s="1124"/>
      <c r="OQH73" s="1124"/>
      <c r="OQI73" s="348"/>
      <c r="OQJ73" s="348"/>
      <c r="OQK73" s="348"/>
      <c r="OQL73" s="349"/>
      <c r="OQN73" s="347"/>
      <c r="OQO73" s="1124"/>
      <c r="OQP73" s="1124"/>
      <c r="OQQ73" s="348"/>
      <c r="OQR73" s="348"/>
      <c r="OQS73" s="348"/>
      <c r="OQT73" s="349"/>
      <c r="OQV73" s="347"/>
      <c r="OQW73" s="1124"/>
      <c r="OQX73" s="1124"/>
      <c r="OQY73" s="348"/>
      <c r="OQZ73" s="348"/>
      <c r="ORA73" s="348"/>
      <c r="ORB73" s="349"/>
      <c r="ORD73" s="347"/>
      <c r="ORE73" s="1124"/>
      <c r="ORF73" s="1124"/>
      <c r="ORG73" s="348"/>
      <c r="ORH73" s="348"/>
      <c r="ORI73" s="348"/>
      <c r="ORJ73" s="349"/>
      <c r="ORL73" s="347"/>
      <c r="ORM73" s="1124"/>
      <c r="ORN73" s="1124"/>
      <c r="ORO73" s="348"/>
      <c r="ORP73" s="348"/>
      <c r="ORQ73" s="348"/>
      <c r="ORR73" s="349"/>
      <c r="ORT73" s="347"/>
      <c r="ORU73" s="1124"/>
      <c r="ORV73" s="1124"/>
      <c r="ORW73" s="348"/>
      <c r="ORX73" s="348"/>
      <c r="ORY73" s="348"/>
      <c r="ORZ73" s="349"/>
      <c r="OSB73" s="347"/>
      <c r="OSC73" s="1124"/>
      <c r="OSD73" s="1124"/>
      <c r="OSE73" s="348"/>
      <c r="OSF73" s="348"/>
      <c r="OSG73" s="348"/>
      <c r="OSH73" s="349"/>
      <c r="OSJ73" s="347"/>
      <c r="OSK73" s="1124"/>
      <c r="OSL73" s="1124"/>
      <c r="OSM73" s="348"/>
      <c r="OSN73" s="348"/>
      <c r="OSO73" s="348"/>
      <c r="OSP73" s="349"/>
      <c r="OSR73" s="347"/>
      <c r="OSS73" s="1124"/>
      <c r="OST73" s="1124"/>
      <c r="OSU73" s="348"/>
      <c r="OSV73" s="348"/>
      <c r="OSW73" s="348"/>
      <c r="OSX73" s="349"/>
      <c r="OSZ73" s="347"/>
      <c r="OTA73" s="1124"/>
      <c r="OTB73" s="1124"/>
      <c r="OTC73" s="348"/>
      <c r="OTD73" s="348"/>
      <c r="OTE73" s="348"/>
      <c r="OTF73" s="349"/>
      <c r="OTH73" s="347"/>
      <c r="OTI73" s="1124"/>
      <c r="OTJ73" s="1124"/>
      <c r="OTK73" s="348"/>
      <c r="OTL73" s="348"/>
      <c r="OTM73" s="348"/>
      <c r="OTN73" s="349"/>
      <c r="OTP73" s="347"/>
      <c r="OTQ73" s="1124"/>
      <c r="OTR73" s="1124"/>
      <c r="OTS73" s="348"/>
      <c r="OTT73" s="348"/>
      <c r="OTU73" s="348"/>
      <c r="OTV73" s="349"/>
      <c r="OTX73" s="347"/>
      <c r="OTY73" s="1124"/>
      <c r="OTZ73" s="1124"/>
      <c r="OUA73" s="348"/>
      <c r="OUB73" s="348"/>
      <c r="OUC73" s="348"/>
      <c r="OUD73" s="349"/>
      <c r="OUF73" s="347"/>
      <c r="OUG73" s="1124"/>
      <c r="OUH73" s="1124"/>
      <c r="OUI73" s="348"/>
      <c r="OUJ73" s="348"/>
      <c r="OUK73" s="348"/>
      <c r="OUL73" s="349"/>
      <c r="OUN73" s="347"/>
      <c r="OUO73" s="1124"/>
      <c r="OUP73" s="1124"/>
      <c r="OUQ73" s="348"/>
      <c r="OUR73" s="348"/>
      <c r="OUS73" s="348"/>
      <c r="OUT73" s="349"/>
      <c r="OUV73" s="347"/>
      <c r="OUW73" s="1124"/>
      <c r="OUX73" s="1124"/>
      <c r="OUY73" s="348"/>
      <c r="OUZ73" s="348"/>
      <c r="OVA73" s="348"/>
      <c r="OVB73" s="349"/>
      <c r="OVD73" s="347"/>
      <c r="OVE73" s="1124"/>
      <c r="OVF73" s="1124"/>
      <c r="OVG73" s="348"/>
      <c r="OVH73" s="348"/>
      <c r="OVI73" s="348"/>
      <c r="OVJ73" s="349"/>
      <c r="OVL73" s="347"/>
      <c r="OVM73" s="1124"/>
      <c r="OVN73" s="1124"/>
      <c r="OVO73" s="348"/>
      <c r="OVP73" s="348"/>
      <c r="OVQ73" s="348"/>
      <c r="OVR73" s="349"/>
      <c r="OVT73" s="347"/>
      <c r="OVU73" s="1124"/>
      <c r="OVV73" s="1124"/>
      <c r="OVW73" s="348"/>
      <c r="OVX73" s="348"/>
      <c r="OVY73" s="348"/>
      <c r="OVZ73" s="349"/>
      <c r="OWB73" s="347"/>
      <c r="OWC73" s="1124"/>
      <c r="OWD73" s="1124"/>
      <c r="OWE73" s="348"/>
      <c r="OWF73" s="348"/>
      <c r="OWG73" s="348"/>
      <c r="OWH73" s="349"/>
      <c r="OWJ73" s="347"/>
      <c r="OWK73" s="1124"/>
      <c r="OWL73" s="1124"/>
      <c r="OWM73" s="348"/>
      <c r="OWN73" s="348"/>
      <c r="OWO73" s="348"/>
      <c r="OWP73" s="349"/>
      <c r="OWR73" s="347"/>
      <c r="OWS73" s="1124"/>
      <c r="OWT73" s="1124"/>
      <c r="OWU73" s="348"/>
      <c r="OWV73" s="348"/>
      <c r="OWW73" s="348"/>
      <c r="OWX73" s="349"/>
      <c r="OWZ73" s="347"/>
      <c r="OXA73" s="1124"/>
      <c r="OXB73" s="1124"/>
      <c r="OXC73" s="348"/>
      <c r="OXD73" s="348"/>
      <c r="OXE73" s="348"/>
      <c r="OXF73" s="349"/>
      <c r="OXH73" s="347"/>
      <c r="OXI73" s="1124"/>
      <c r="OXJ73" s="1124"/>
      <c r="OXK73" s="348"/>
      <c r="OXL73" s="348"/>
      <c r="OXM73" s="348"/>
      <c r="OXN73" s="349"/>
      <c r="OXP73" s="347"/>
      <c r="OXQ73" s="1124"/>
      <c r="OXR73" s="1124"/>
      <c r="OXS73" s="348"/>
      <c r="OXT73" s="348"/>
      <c r="OXU73" s="348"/>
      <c r="OXV73" s="349"/>
      <c r="OXX73" s="347"/>
      <c r="OXY73" s="1124"/>
      <c r="OXZ73" s="1124"/>
      <c r="OYA73" s="348"/>
      <c r="OYB73" s="348"/>
      <c r="OYC73" s="348"/>
      <c r="OYD73" s="349"/>
      <c r="OYF73" s="347"/>
      <c r="OYG73" s="1124"/>
      <c r="OYH73" s="1124"/>
      <c r="OYI73" s="348"/>
      <c r="OYJ73" s="348"/>
      <c r="OYK73" s="348"/>
      <c r="OYL73" s="349"/>
      <c r="OYN73" s="347"/>
      <c r="OYO73" s="1124"/>
      <c r="OYP73" s="1124"/>
      <c r="OYQ73" s="348"/>
      <c r="OYR73" s="348"/>
      <c r="OYS73" s="348"/>
      <c r="OYT73" s="349"/>
      <c r="OYV73" s="347"/>
      <c r="OYW73" s="1124"/>
      <c r="OYX73" s="1124"/>
      <c r="OYY73" s="348"/>
      <c r="OYZ73" s="348"/>
      <c r="OZA73" s="348"/>
      <c r="OZB73" s="349"/>
      <c r="OZD73" s="347"/>
      <c r="OZE73" s="1124"/>
      <c r="OZF73" s="1124"/>
      <c r="OZG73" s="348"/>
      <c r="OZH73" s="348"/>
      <c r="OZI73" s="348"/>
      <c r="OZJ73" s="349"/>
      <c r="OZL73" s="347"/>
      <c r="OZM73" s="1124"/>
      <c r="OZN73" s="1124"/>
      <c r="OZO73" s="348"/>
      <c r="OZP73" s="348"/>
      <c r="OZQ73" s="348"/>
      <c r="OZR73" s="349"/>
      <c r="OZT73" s="347"/>
      <c r="OZU73" s="1124"/>
      <c r="OZV73" s="1124"/>
      <c r="OZW73" s="348"/>
      <c r="OZX73" s="348"/>
      <c r="OZY73" s="348"/>
      <c r="OZZ73" s="349"/>
      <c r="PAB73" s="347"/>
      <c r="PAC73" s="1124"/>
      <c r="PAD73" s="1124"/>
      <c r="PAE73" s="348"/>
      <c r="PAF73" s="348"/>
      <c r="PAG73" s="348"/>
      <c r="PAH73" s="349"/>
      <c r="PAJ73" s="347"/>
      <c r="PAK73" s="1124"/>
      <c r="PAL73" s="1124"/>
      <c r="PAM73" s="348"/>
      <c r="PAN73" s="348"/>
      <c r="PAO73" s="348"/>
      <c r="PAP73" s="349"/>
      <c r="PAR73" s="347"/>
      <c r="PAS73" s="1124"/>
      <c r="PAT73" s="1124"/>
      <c r="PAU73" s="348"/>
      <c r="PAV73" s="348"/>
      <c r="PAW73" s="348"/>
      <c r="PAX73" s="349"/>
      <c r="PAZ73" s="347"/>
      <c r="PBA73" s="1124"/>
      <c r="PBB73" s="1124"/>
      <c r="PBC73" s="348"/>
      <c r="PBD73" s="348"/>
      <c r="PBE73" s="348"/>
      <c r="PBF73" s="349"/>
      <c r="PBH73" s="347"/>
      <c r="PBI73" s="1124"/>
      <c r="PBJ73" s="1124"/>
      <c r="PBK73" s="348"/>
      <c r="PBL73" s="348"/>
      <c r="PBM73" s="348"/>
      <c r="PBN73" s="349"/>
      <c r="PBP73" s="347"/>
      <c r="PBQ73" s="1124"/>
      <c r="PBR73" s="1124"/>
      <c r="PBS73" s="348"/>
      <c r="PBT73" s="348"/>
      <c r="PBU73" s="348"/>
      <c r="PBV73" s="349"/>
      <c r="PBX73" s="347"/>
      <c r="PBY73" s="1124"/>
      <c r="PBZ73" s="1124"/>
      <c r="PCA73" s="348"/>
      <c r="PCB73" s="348"/>
      <c r="PCC73" s="348"/>
      <c r="PCD73" s="349"/>
      <c r="PCF73" s="347"/>
      <c r="PCG73" s="1124"/>
      <c r="PCH73" s="1124"/>
      <c r="PCI73" s="348"/>
      <c r="PCJ73" s="348"/>
      <c r="PCK73" s="348"/>
      <c r="PCL73" s="349"/>
      <c r="PCN73" s="347"/>
      <c r="PCO73" s="1124"/>
      <c r="PCP73" s="1124"/>
      <c r="PCQ73" s="348"/>
      <c r="PCR73" s="348"/>
      <c r="PCS73" s="348"/>
      <c r="PCT73" s="349"/>
      <c r="PCV73" s="347"/>
      <c r="PCW73" s="1124"/>
      <c r="PCX73" s="1124"/>
      <c r="PCY73" s="348"/>
      <c r="PCZ73" s="348"/>
      <c r="PDA73" s="348"/>
      <c r="PDB73" s="349"/>
      <c r="PDD73" s="347"/>
      <c r="PDE73" s="1124"/>
      <c r="PDF73" s="1124"/>
      <c r="PDG73" s="348"/>
      <c r="PDH73" s="348"/>
      <c r="PDI73" s="348"/>
      <c r="PDJ73" s="349"/>
      <c r="PDL73" s="347"/>
      <c r="PDM73" s="1124"/>
      <c r="PDN73" s="1124"/>
      <c r="PDO73" s="348"/>
      <c r="PDP73" s="348"/>
      <c r="PDQ73" s="348"/>
      <c r="PDR73" s="349"/>
      <c r="PDT73" s="347"/>
      <c r="PDU73" s="1124"/>
      <c r="PDV73" s="1124"/>
      <c r="PDW73" s="348"/>
      <c r="PDX73" s="348"/>
      <c r="PDY73" s="348"/>
      <c r="PDZ73" s="349"/>
      <c r="PEB73" s="347"/>
      <c r="PEC73" s="1124"/>
      <c r="PED73" s="1124"/>
      <c r="PEE73" s="348"/>
      <c r="PEF73" s="348"/>
      <c r="PEG73" s="348"/>
      <c r="PEH73" s="349"/>
      <c r="PEJ73" s="347"/>
      <c r="PEK73" s="1124"/>
      <c r="PEL73" s="1124"/>
      <c r="PEM73" s="348"/>
      <c r="PEN73" s="348"/>
      <c r="PEO73" s="348"/>
      <c r="PEP73" s="349"/>
      <c r="PER73" s="347"/>
      <c r="PES73" s="1124"/>
      <c r="PET73" s="1124"/>
      <c r="PEU73" s="348"/>
      <c r="PEV73" s="348"/>
      <c r="PEW73" s="348"/>
      <c r="PEX73" s="349"/>
      <c r="PEZ73" s="347"/>
      <c r="PFA73" s="1124"/>
      <c r="PFB73" s="1124"/>
      <c r="PFC73" s="348"/>
      <c r="PFD73" s="348"/>
      <c r="PFE73" s="348"/>
      <c r="PFF73" s="349"/>
      <c r="PFH73" s="347"/>
      <c r="PFI73" s="1124"/>
      <c r="PFJ73" s="1124"/>
      <c r="PFK73" s="348"/>
      <c r="PFL73" s="348"/>
      <c r="PFM73" s="348"/>
      <c r="PFN73" s="349"/>
      <c r="PFP73" s="347"/>
      <c r="PFQ73" s="1124"/>
      <c r="PFR73" s="1124"/>
      <c r="PFS73" s="348"/>
      <c r="PFT73" s="348"/>
      <c r="PFU73" s="348"/>
      <c r="PFV73" s="349"/>
      <c r="PFX73" s="347"/>
      <c r="PFY73" s="1124"/>
      <c r="PFZ73" s="1124"/>
      <c r="PGA73" s="348"/>
      <c r="PGB73" s="348"/>
      <c r="PGC73" s="348"/>
      <c r="PGD73" s="349"/>
      <c r="PGF73" s="347"/>
      <c r="PGG73" s="1124"/>
      <c r="PGH73" s="1124"/>
      <c r="PGI73" s="348"/>
      <c r="PGJ73" s="348"/>
      <c r="PGK73" s="348"/>
      <c r="PGL73" s="349"/>
      <c r="PGN73" s="347"/>
      <c r="PGO73" s="1124"/>
      <c r="PGP73" s="1124"/>
      <c r="PGQ73" s="348"/>
      <c r="PGR73" s="348"/>
      <c r="PGS73" s="348"/>
      <c r="PGT73" s="349"/>
      <c r="PGV73" s="347"/>
      <c r="PGW73" s="1124"/>
      <c r="PGX73" s="1124"/>
      <c r="PGY73" s="348"/>
      <c r="PGZ73" s="348"/>
      <c r="PHA73" s="348"/>
      <c r="PHB73" s="349"/>
      <c r="PHD73" s="347"/>
      <c r="PHE73" s="1124"/>
      <c r="PHF73" s="1124"/>
      <c r="PHG73" s="348"/>
      <c r="PHH73" s="348"/>
      <c r="PHI73" s="348"/>
      <c r="PHJ73" s="349"/>
      <c r="PHL73" s="347"/>
      <c r="PHM73" s="1124"/>
      <c r="PHN73" s="1124"/>
      <c r="PHO73" s="348"/>
      <c r="PHP73" s="348"/>
      <c r="PHQ73" s="348"/>
      <c r="PHR73" s="349"/>
      <c r="PHT73" s="347"/>
      <c r="PHU73" s="1124"/>
      <c r="PHV73" s="1124"/>
      <c r="PHW73" s="348"/>
      <c r="PHX73" s="348"/>
      <c r="PHY73" s="348"/>
      <c r="PHZ73" s="349"/>
      <c r="PIB73" s="347"/>
      <c r="PIC73" s="1124"/>
      <c r="PID73" s="1124"/>
      <c r="PIE73" s="348"/>
      <c r="PIF73" s="348"/>
      <c r="PIG73" s="348"/>
      <c r="PIH73" s="349"/>
      <c r="PIJ73" s="347"/>
      <c r="PIK73" s="1124"/>
      <c r="PIL73" s="1124"/>
      <c r="PIM73" s="348"/>
      <c r="PIN73" s="348"/>
      <c r="PIO73" s="348"/>
      <c r="PIP73" s="349"/>
      <c r="PIR73" s="347"/>
      <c r="PIS73" s="1124"/>
      <c r="PIT73" s="1124"/>
      <c r="PIU73" s="348"/>
      <c r="PIV73" s="348"/>
      <c r="PIW73" s="348"/>
      <c r="PIX73" s="349"/>
      <c r="PIZ73" s="347"/>
      <c r="PJA73" s="1124"/>
      <c r="PJB73" s="1124"/>
      <c r="PJC73" s="348"/>
      <c r="PJD73" s="348"/>
      <c r="PJE73" s="348"/>
      <c r="PJF73" s="349"/>
      <c r="PJH73" s="347"/>
      <c r="PJI73" s="1124"/>
      <c r="PJJ73" s="1124"/>
      <c r="PJK73" s="348"/>
      <c r="PJL73" s="348"/>
      <c r="PJM73" s="348"/>
      <c r="PJN73" s="349"/>
      <c r="PJP73" s="347"/>
      <c r="PJQ73" s="1124"/>
      <c r="PJR73" s="1124"/>
      <c r="PJS73" s="348"/>
      <c r="PJT73" s="348"/>
      <c r="PJU73" s="348"/>
      <c r="PJV73" s="349"/>
      <c r="PJX73" s="347"/>
      <c r="PJY73" s="1124"/>
      <c r="PJZ73" s="1124"/>
      <c r="PKA73" s="348"/>
      <c r="PKB73" s="348"/>
      <c r="PKC73" s="348"/>
      <c r="PKD73" s="349"/>
      <c r="PKF73" s="347"/>
      <c r="PKG73" s="1124"/>
      <c r="PKH73" s="1124"/>
      <c r="PKI73" s="348"/>
      <c r="PKJ73" s="348"/>
      <c r="PKK73" s="348"/>
      <c r="PKL73" s="349"/>
      <c r="PKN73" s="347"/>
      <c r="PKO73" s="1124"/>
      <c r="PKP73" s="1124"/>
      <c r="PKQ73" s="348"/>
      <c r="PKR73" s="348"/>
      <c r="PKS73" s="348"/>
      <c r="PKT73" s="349"/>
      <c r="PKV73" s="347"/>
      <c r="PKW73" s="1124"/>
      <c r="PKX73" s="1124"/>
      <c r="PKY73" s="348"/>
      <c r="PKZ73" s="348"/>
      <c r="PLA73" s="348"/>
      <c r="PLB73" s="349"/>
      <c r="PLD73" s="347"/>
      <c r="PLE73" s="1124"/>
      <c r="PLF73" s="1124"/>
      <c r="PLG73" s="348"/>
      <c r="PLH73" s="348"/>
      <c r="PLI73" s="348"/>
      <c r="PLJ73" s="349"/>
      <c r="PLL73" s="347"/>
      <c r="PLM73" s="1124"/>
      <c r="PLN73" s="1124"/>
      <c r="PLO73" s="348"/>
      <c r="PLP73" s="348"/>
      <c r="PLQ73" s="348"/>
      <c r="PLR73" s="349"/>
      <c r="PLT73" s="347"/>
      <c r="PLU73" s="1124"/>
      <c r="PLV73" s="1124"/>
      <c r="PLW73" s="348"/>
      <c r="PLX73" s="348"/>
      <c r="PLY73" s="348"/>
      <c r="PLZ73" s="349"/>
      <c r="PMB73" s="347"/>
      <c r="PMC73" s="1124"/>
      <c r="PMD73" s="1124"/>
      <c r="PME73" s="348"/>
      <c r="PMF73" s="348"/>
      <c r="PMG73" s="348"/>
      <c r="PMH73" s="349"/>
      <c r="PMJ73" s="347"/>
      <c r="PMK73" s="1124"/>
      <c r="PML73" s="1124"/>
      <c r="PMM73" s="348"/>
      <c r="PMN73" s="348"/>
      <c r="PMO73" s="348"/>
      <c r="PMP73" s="349"/>
      <c r="PMR73" s="347"/>
      <c r="PMS73" s="1124"/>
      <c r="PMT73" s="1124"/>
      <c r="PMU73" s="348"/>
      <c r="PMV73" s="348"/>
      <c r="PMW73" s="348"/>
      <c r="PMX73" s="349"/>
      <c r="PMZ73" s="347"/>
      <c r="PNA73" s="1124"/>
      <c r="PNB73" s="1124"/>
      <c r="PNC73" s="348"/>
      <c r="PND73" s="348"/>
      <c r="PNE73" s="348"/>
      <c r="PNF73" s="349"/>
      <c r="PNH73" s="347"/>
      <c r="PNI73" s="1124"/>
      <c r="PNJ73" s="1124"/>
      <c r="PNK73" s="348"/>
      <c r="PNL73" s="348"/>
      <c r="PNM73" s="348"/>
      <c r="PNN73" s="349"/>
      <c r="PNP73" s="347"/>
      <c r="PNQ73" s="1124"/>
      <c r="PNR73" s="1124"/>
      <c r="PNS73" s="348"/>
      <c r="PNT73" s="348"/>
      <c r="PNU73" s="348"/>
      <c r="PNV73" s="349"/>
      <c r="PNX73" s="347"/>
      <c r="PNY73" s="1124"/>
      <c r="PNZ73" s="1124"/>
      <c r="POA73" s="348"/>
      <c r="POB73" s="348"/>
      <c r="POC73" s="348"/>
      <c r="POD73" s="349"/>
      <c r="POF73" s="347"/>
      <c r="POG73" s="1124"/>
      <c r="POH73" s="1124"/>
      <c r="POI73" s="348"/>
      <c r="POJ73" s="348"/>
      <c r="POK73" s="348"/>
      <c r="POL73" s="349"/>
      <c r="PON73" s="347"/>
      <c r="POO73" s="1124"/>
      <c r="POP73" s="1124"/>
      <c r="POQ73" s="348"/>
      <c r="POR73" s="348"/>
      <c r="POS73" s="348"/>
      <c r="POT73" s="349"/>
      <c r="POV73" s="347"/>
      <c r="POW73" s="1124"/>
      <c r="POX73" s="1124"/>
      <c r="POY73" s="348"/>
      <c r="POZ73" s="348"/>
      <c r="PPA73" s="348"/>
      <c r="PPB73" s="349"/>
      <c r="PPD73" s="347"/>
      <c r="PPE73" s="1124"/>
      <c r="PPF73" s="1124"/>
      <c r="PPG73" s="348"/>
      <c r="PPH73" s="348"/>
      <c r="PPI73" s="348"/>
      <c r="PPJ73" s="349"/>
      <c r="PPL73" s="347"/>
      <c r="PPM73" s="1124"/>
      <c r="PPN73" s="1124"/>
      <c r="PPO73" s="348"/>
      <c r="PPP73" s="348"/>
      <c r="PPQ73" s="348"/>
      <c r="PPR73" s="349"/>
      <c r="PPT73" s="347"/>
      <c r="PPU73" s="1124"/>
      <c r="PPV73" s="1124"/>
      <c r="PPW73" s="348"/>
      <c r="PPX73" s="348"/>
      <c r="PPY73" s="348"/>
      <c r="PPZ73" s="349"/>
      <c r="PQB73" s="347"/>
      <c r="PQC73" s="1124"/>
      <c r="PQD73" s="1124"/>
      <c r="PQE73" s="348"/>
      <c r="PQF73" s="348"/>
      <c r="PQG73" s="348"/>
      <c r="PQH73" s="349"/>
      <c r="PQJ73" s="347"/>
      <c r="PQK73" s="1124"/>
      <c r="PQL73" s="1124"/>
      <c r="PQM73" s="348"/>
      <c r="PQN73" s="348"/>
      <c r="PQO73" s="348"/>
      <c r="PQP73" s="349"/>
      <c r="PQR73" s="347"/>
      <c r="PQS73" s="1124"/>
      <c r="PQT73" s="1124"/>
      <c r="PQU73" s="348"/>
      <c r="PQV73" s="348"/>
      <c r="PQW73" s="348"/>
      <c r="PQX73" s="349"/>
      <c r="PQZ73" s="347"/>
      <c r="PRA73" s="1124"/>
      <c r="PRB73" s="1124"/>
      <c r="PRC73" s="348"/>
      <c r="PRD73" s="348"/>
      <c r="PRE73" s="348"/>
      <c r="PRF73" s="349"/>
      <c r="PRH73" s="347"/>
      <c r="PRI73" s="1124"/>
      <c r="PRJ73" s="1124"/>
      <c r="PRK73" s="348"/>
      <c r="PRL73" s="348"/>
      <c r="PRM73" s="348"/>
      <c r="PRN73" s="349"/>
      <c r="PRP73" s="347"/>
      <c r="PRQ73" s="1124"/>
      <c r="PRR73" s="1124"/>
      <c r="PRS73" s="348"/>
      <c r="PRT73" s="348"/>
      <c r="PRU73" s="348"/>
      <c r="PRV73" s="349"/>
      <c r="PRX73" s="347"/>
      <c r="PRY73" s="1124"/>
      <c r="PRZ73" s="1124"/>
      <c r="PSA73" s="348"/>
      <c r="PSB73" s="348"/>
      <c r="PSC73" s="348"/>
      <c r="PSD73" s="349"/>
      <c r="PSF73" s="347"/>
      <c r="PSG73" s="1124"/>
      <c r="PSH73" s="1124"/>
      <c r="PSI73" s="348"/>
      <c r="PSJ73" s="348"/>
      <c r="PSK73" s="348"/>
      <c r="PSL73" s="349"/>
      <c r="PSN73" s="347"/>
      <c r="PSO73" s="1124"/>
      <c r="PSP73" s="1124"/>
      <c r="PSQ73" s="348"/>
      <c r="PSR73" s="348"/>
      <c r="PSS73" s="348"/>
      <c r="PST73" s="349"/>
      <c r="PSV73" s="347"/>
      <c r="PSW73" s="1124"/>
      <c r="PSX73" s="1124"/>
      <c r="PSY73" s="348"/>
      <c r="PSZ73" s="348"/>
      <c r="PTA73" s="348"/>
      <c r="PTB73" s="349"/>
      <c r="PTD73" s="347"/>
      <c r="PTE73" s="1124"/>
      <c r="PTF73" s="1124"/>
      <c r="PTG73" s="348"/>
      <c r="PTH73" s="348"/>
      <c r="PTI73" s="348"/>
      <c r="PTJ73" s="349"/>
      <c r="PTL73" s="347"/>
      <c r="PTM73" s="1124"/>
      <c r="PTN73" s="1124"/>
      <c r="PTO73" s="348"/>
      <c r="PTP73" s="348"/>
      <c r="PTQ73" s="348"/>
      <c r="PTR73" s="349"/>
      <c r="PTT73" s="347"/>
      <c r="PTU73" s="1124"/>
      <c r="PTV73" s="1124"/>
      <c r="PTW73" s="348"/>
      <c r="PTX73" s="348"/>
      <c r="PTY73" s="348"/>
      <c r="PTZ73" s="349"/>
      <c r="PUB73" s="347"/>
      <c r="PUC73" s="1124"/>
      <c r="PUD73" s="1124"/>
      <c r="PUE73" s="348"/>
      <c r="PUF73" s="348"/>
      <c r="PUG73" s="348"/>
      <c r="PUH73" s="349"/>
      <c r="PUJ73" s="347"/>
      <c r="PUK73" s="1124"/>
      <c r="PUL73" s="1124"/>
      <c r="PUM73" s="348"/>
      <c r="PUN73" s="348"/>
      <c r="PUO73" s="348"/>
      <c r="PUP73" s="349"/>
      <c r="PUR73" s="347"/>
      <c r="PUS73" s="1124"/>
      <c r="PUT73" s="1124"/>
      <c r="PUU73" s="348"/>
      <c r="PUV73" s="348"/>
      <c r="PUW73" s="348"/>
      <c r="PUX73" s="349"/>
      <c r="PUZ73" s="347"/>
      <c r="PVA73" s="1124"/>
      <c r="PVB73" s="1124"/>
      <c r="PVC73" s="348"/>
      <c r="PVD73" s="348"/>
      <c r="PVE73" s="348"/>
      <c r="PVF73" s="349"/>
      <c r="PVH73" s="347"/>
      <c r="PVI73" s="1124"/>
      <c r="PVJ73" s="1124"/>
      <c r="PVK73" s="348"/>
      <c r="PVL73" s="348"/>
      <c r="PVM73" s="348"/>
      <c r="PVN73" s="349"/>
      <c r="PVP73" s="347"/>
      <c r="PVQ73" s="1124"/>
      <c r="PVR73" s="1124"/>
      <c r="PVS73" s="348"/>
      <c r="PVT73" s="348"/>
      <c r="PVU73" s="348"/>
      <c r="PVV73" s="349"/>
      <c r="PVX73" s="347"/>
      <c r="PVY73" s="1124"/>
      <c r="PVZ73" s="1124"/>
      <c r="PWA73" s="348"/>
      <c r="PWB73" s="348"/>
      <c r="PWC73" s="348"/>
      <c r="PWD73" s="349"/>
      <c r="PWF73" s="347"/>
      <c r="PWG73" s="1124"/>
      <c r="PWH73" s="1124"/>
      <c r="PWI73" s="348"/>
      <c r="PWJ73" s="348"/>
      <c r="PWK73" s="348"/>
      <c r="PWL73" s="349"/>
      <c r="PWN73" s="347"/>
      <c r="PWO73" s="1124"/>
      <c r="PWP73" s="1124"/>
      <c r="PWQ73" s="348"/>
      <c r="PWR73" s="348"/>
      <c r="PWS73" s="348"/>
      <c r="PWT73" s="349"/>
      <c r="PWV73" s="347"/>
      <c r="PWW73" s="1124"/>
      <c r="PWX73" s="1124"/>
      <c r="PWY73" s="348"/>
      <c r="PWZ73" s="348"/>
      <c r="PXA73" s="348"/>
      <c r="PXB73" s="349"/>
      <c r="PXD73" s="347"/>
      <c r="PXE73" s="1124"/>
      <c r="PXF73" s="1124"/>
      <c r="PXG73" s="348"/>
      <c r="PXH73" s="348"/>
      <c r="PXI73" s="348"/>
      <c r="PXJ73" s="349"/>
      <c r="PXL73" s="347"/>
      <c r="PXM73" s="1124"/>
      <c r="PXN73" s="1124"/>
      <c r="PXO73" s="348"/>
      <c r="PXP73" s="348"/>
      <c r="PXQ73" s="348"/>
      <c r="PXR73" s="349"/>
      <c r="PXT73" s="347"/>
      <c r="PXU73" s="1124"/>
      <c r="PXV73" s="1124"/>
      <c r="PXW73" s="348"/>
      <c r="PXX73" s="348"/>
      <c r="PXY73" s="348"/>
      <c r="PXZ73" s="349"/>
      <c r="PYB73" s="347"/>
      <c r="PYC73" s="1124"/>
      <c r="PYD73" s="1124"/>
      <c r="PYE73" s="348"/>
      <c r="PYF73" s="348"/>
      <c r="PYG73" s="348"/>
      <c r="PYH73" s="349"/>
      <c r="PYJ73" s="347"/>
      <c r="PYK73" s="1124"/>
      <c r="PYL73" s="1124"/>
      <c r="PYM73" s="348"/>
      <c r="PYN73" s="348"/>
      <c r="PYO73" s="348"/>
      <c r="PYP73" s="349"/>
      <c r="PYR73" s="347"/>
      <c r="PYS73" s="1124"/>
      <c r="PYT73" s="1124"/>
      <c r="PYU73" s="348"/>
      <c r="PYV73" s="348"/>
      <c r="PYW73" s="348"/>
      <c r="PYX73" s="349"/>
      <c r="PYZ73" s="347"/>
      <c r="PZA73" s="1124"/>
      <c r="PZB73" s="1124"/>
      <c r="PZC73" s="348"/>
      <c r="PZD73" s="348"/>
      <c r="PZE73" s="348"/>
      <c r="PZF73" s="349"/>
      <c r="PZH73" s="347"/>
      <c r="PZI73" s="1124"/>
      <c r="PZJ73" s="1124"/>
      <c r="PZK73" s="348"/>
      <c r="PZL73" s="348"/>
      <c r="PZM73" s="348"/>
      <c r="PZN73" s="349"/>
      <c r="PZP73" s="347"/>
      <c r="PZQ73" s="1124"/>
      <c r="PZR73" s="1124"/>
      <c r="PZS73" s="348"/>
      <c r="PZT73" s="348"/>
      <c r="PZU73" s="348"/>
      <c r="PZV73" s="349"/>
      <c r="PZX73" s="347"/>
      <c r="PZY73" s="1124"/>
      <c r="PZZ73" s="1124"/>
      <c r="QAA73" s="348"/>
      <c r="QAB73" s="348"/>
      <c r="QAC73" s="348"/>
      <c r="QAD73" s="349"/>
      <c r="QAF73" s="347"/>
      <c r="QAG73" s="1124"/>
      <c r="QAH73" s="1124"/>
      <c r="QAI73" s="348"/>
      <c r="QAJ73" s="348"/>
      <c r="QAK73" s="348"/>
      <c r="QAL73" s="349"/>
      <c r="QAN73" s="347"/>
      <c r="QAO73" s="1124"/>
      <c r="QAP73" s="1124"/>
      <c r="QAQ73" s="348"/>
      <c r="QAR73" s="348"/>
      <c r="QAS73" s="348"/>
      <c r="QAT73" s="349"/>
      <c r="QAV73" s="347"/>
      <c r="QAW73" s="1124"/>
      <c r="QAX73" s="1124"/>
      <c r="QAY73" s="348"/>
      <c r="QAZ73" s="348"/>
      <c r="QBA73" s="348"/>
      <c r="QBB73" s="349"/>
      <c r="QBD73" s="347"/>
      <c r="QBE73" s="1124"/>
      <c r="QBF73" s="1124"/>
      <c r="QBG73" s="348"/>
      <c r="QBH73" s="348"/>
      <c r="QBI73" s="348"/>
      <c r="QBJ73" s="349"/>
      <c r="QBL73" s="347"/>
      <c r="QBM73" s="1124"/>
      <c r="QBN73" s="1124"/>
      <c r="QBO73" s="348"/>
      <c r="QBP73" s="348"/>
      <c r="QBQ73" s="348"/>
      <c r="QBR73" s="349"/>
      <c r="QBT73" s="347"/>
      <c r="QBU73" s="1124"/>
      <c r="QBV73" s="1124"/>
      <c r="QBW73" s="348"/>
      <c r="QBX73" s="348"/>
      <c r="QBY73" s="348"/>
      <c r="QBZ73" s="349"/>
      <c r="QCB73" s="347"/>
      <c r="QCC73" s="1124"/>
      <c r="QCD73" s="1124"/>
      <c r="QCE73" s="348"/>
      <c r="QCF73" s="348"/>
      <c r="QCG73" s="348"/>
      <c r="QCH73" s="349"/>
      <c r="QCJ73" s="347"/>
      <c r="QCK73" s="1124"/>
      <c r="QCL73" s="1124"/>
      <c r="QCM73" s="348"/>
      <c r="QCN73" s="348"/>
      <c r="QCO73" s="348"/>
      <c r="QCP73" s="349"/>
      <c r="QCR73" s="347"/>
      <c r="QCS73" s="1124"/>
      <c r="QCT73" s="1124"/>
      <c r="QCU73" s="348"/>
      <c r="QCV73" s="348"/>
      <c r="QCW73" s="348"/>
      <c r="QCX73" s="349"/>
      <c r="QCZ73" s="347"/>
      <c r="QDA73" s="1124"/>
      <c r="QDB73" s="1124"/>
      <c r="QDC73" s="348"/>
      <c r="QDD73" s="348"/>
      <c r="QDE73" s="348"/>
      <c r="QDF73" s="349"/>
      <c r="QDH73" s="347"/>
      <c r="QDI73" s="1124"/>
      <c r="QDJ73" s="1124"/>
      <c r="QDK73" s="348"/>
      <c r="QDL73" s="348"/>
      <c r="QDM73" s="348"/>
      <c r="QDN73" s="349"/>
      <c r="QDP73" s="347"/>
      <c r="QDQ73" s="1124"/>
      <c r="QDR73" s="1124"/>
      <c r="QDS73" s="348"/>
      <c r="QDT73" s="348"/>
      <c r="QDU73" s="348"/>
      <c r="QDV73" s="349"/>
      <c r="QDX73" s="347"/>
      <c r="QDY73" s="1124"/>
      <c r="QDZ73" s="1124"/>
      <c r="QEA73" s="348"/>
      <c r="QEB73" s="348"/>
      <c r="QEC73" s="348"/>
      <c r="QED73" s="349"/>
      <c r="QEF73" s="347"/>
      <c r="QEG73" s="1124"/>
      <c r="QEH73" s="1124"/>
      <c r="QEI73" s="348"/>
      <c r="QEJ73" s="348"/>
      <c r="QEK73" s="348"/>
      <c r="QEL73" s="349"/>
      <c r="QEN73" s="347"/>
      <c r="QEO73" s="1124"/>
      <c r="QEP73" s="1124"/>
      <c r="QEQ73" s="348"/>
      <c r="QER73" s="348"/>
      <c r="QES73" s="348"/>
      <c r="QET73" s="349"/>
      <c r="QEV73" s="347"/>
      <c r="QEW73" s="1124"/>
      <c r="QEX73" s="1124"/>
      <c r="QEY73" s="348"/>
      <c r="QEZ73" s="348"/>
      <c r="QFA73" s="348"/>
      <c r="QFB73" s="349"/>
      <c r="QFD73" s="347"/>
      <c r="QFE73" s="1124"/>
      <c r="QFF73" s="1124"/>
      <c r="QFG73" s="348"/>
      <c r="QFH73" s="348"/>
      <c r="QFI73" s="348"/>
      <c r="QFJ73" s="349"/>
      <c r="QFL73" s="347"/>
      <c r="QFM73" s="1124"/>
      <c r="QFN73" s="1124"/>
      <c r="QFO73" s="348"/>
      <c r="QFP73" s="348"/>
      <c r="QFQ73" s="348"/>
      <c r="QFR73" s="349"/>
      <c r="QFT73" s="347"/>
      <c r="QFU73" s="1124"/>
      <c r="QFV73" s="1124"/>
      <c r="QFW73" s="348"/>
      <c r="QFX73" s="348"/>
      <c r="QFY73" s="348"/>
      <c r="QFZ73" s="349"/>
      <c r="QGB73" s="347"/>
      <c r="QGC73" s="1124"/>
      <c r="QGD73" s="1124"/>
      <c r="QGE73" s="348"/>
      <c r="QGF73" s="348"/>
      <c r="QGG73" s="348"/>
      <c r="QGH73" s="349"/>
      <c r="QGJ73" s="347"/>
      <c r="QGK73" s="1124"/>
      <c r="QGL73" s="1124"/>
      <c r="QGM73" s="348"/>
      <c r="QGN73" s="348"/>
      <c r="QGO73" s="348"/>
      <c r="QGP73" s="349"/>
      <c r="QGR73" s="347"/>
      <c r="QGS73" s="1124"/>
      <c r="QGT73" s="1124"/>
      <c r="QGU73" s="348"/>
      <c r="QGV73" s="348"/>
      <c r="QGW73" s="348"/>
      <c r="QGX73" s="349"/>
      <c r="QGZ73" s="347"/>
      <c r="QHA73" s="1124"/>
      <c r="QHB73" s="1124"/>
      <c r="QHC73" s="348"/>
      <c r="QHD73" s="348"/>
      <c r="QHE73" s="348"/>
      <c r="QHF73" s="349"/>
      <c r="QHH73" s="347"/>
      <c r="QHI73" s="1124"/>
      <c r="QHJ73" s="1124"/>
      <c r="QHK73" s="348"/>
      <c r="QHL73" s="348"/>
      <c r="QHM73" s="348"/>
      <c r="QHN73" s="349"/>
      <c r="QHP73" s="347"/>
      <c r="QHQ73" s="1124"/>
      <c r="QHR73" s="1124"/>
      <c r="QHS73" s="348"/>
      <c r="QHT73" s="348"/>
      <c r="QHU73" s="348"/>
      <c r="QHV73" s="349"/>
      <c r="QHX73" s="347"/>
      <c r="QHY73" s="1124"/>
      <c r="QHZ73" s="1124"/>
      <c r="QIA73" s="348"/>
      <c r="QIB73" s="348"/>
      <c r="QIC73" s="348"/>
      <c r="QID73" s="349"/>
      <c r="QIF73" s="347"/>
      <c r="QIG73" s="1124"/>
      <c r="QIH73" s="1124"/>
      <c r="QII73" s="348"/>
      <c r="QIJ73" s="348"/>
      <c r="QIK73" s="348"/>
      <c r="QIL73" s="349"/>
      <c r="QIN73" s="347"/>
      <c r="QIO73" s="1124"/>
      <c r="QIP73" s="1124"/>
      <c r="QIQ73" s="348"/>
      <c r="QIR73" s="348"/>
      <c r="QIS73" s="348"/>
      <c r="QIT73" s="349"/>
      <c r="QIV73" s="347"/>
      <c r="QIW73" s="1124"/>
      <c r="QIX73" s="1124"/>
      <c r="QIY73" s="348"/>
      <c r="QIZ73" s="348"/>
      <c r="QJA73" s="348"/>
      <c r="QJB73" s="349"/>
      <c r="QJD73" s="347"/>
      <c r="QJE73" s="1124"/>
      <c r="QJF73" s="1124"/>
      <c r="QJG73" s="348"/>
      <c r="QJH73" s="348"/>
      <c r="QJI73" s="348"/>
      <c r="QJJ73" s="349"/>
      <c r="QJL73" s="347"/>
      <c r="QJM73" s="1124"/>
      <c r="QJN73" s="1124"/>
      <c r="QJO73" s="348"/>
      <c r="QJP73" s="348"/>
      <c r="QJQ73" s="348"/>
      <c r="QJR73" s="349"/>
      <c r="QJT73" s="347"/>
      <c r="QJU73" s="1124"/>
      <c r="QJV73" s="1124"/>
      <c r="QJW73" s="348"/>
      <c r="QJX73" s="348"/>
      <c r="QJY73" s="348"/>
      <c r="QJZ73" s="349"/>
      <c r="QKB73" s="347"/>
      <c r="QKC73" s="1124"/>
      <c r="QKD73" s="1124"/>
      <c r="QKE73" s="348"/>
      <c r="QKF73" s="348"/>
      <c r="QKG73" s="348"/>
      <c r="QKH73" s="349"/>
      <c r="QKJ73" s="347"/>
      <c r="QKK73" s="1124"/>
      <c r="QKL73" s="1124"/>
      <c r="QKM73" s="348"/>
      <c r="QKN73" s="348"/>
      <c r="QKO73" s="348"/>
      <c r="QKP73" s="349"/>
      <c r="QKR73" s="347"/>
      <c r="QKS73" s="1124"/>
      <c r="QKT73" s="1124"/>
      <c r="QKU73" s="348"/>
      <c r="QKV73" s="348"/>
      <c r="QKW73" s="348"/>
      <c r="QKX73" s="349"/>
      <c r="QKZ73" s="347"/>
      <c r="QLA73" s="1124"/>
      <c r="QLB73" s="1124"/>
      <c r="QLC73" s="348"/>
      <c r="QLD73" s="348"/>
      <c r="QLE73" s="348"/>
      <c r="QLF73" s="349"/>
      <c r="QLH73" s="347"/>
      <c r="QLI73" s="1124"/>
      <c r="QLJ73" s="1124"/>
      <c r="QLK73" s="348"/>
      <c r="QLL73" s="348"/>
      <c r="QLM73" s="348"/>
      <c r="QLN73" s="349"/>
      <c r="QLP73" s="347"/>
      <c r="QLQ73" s="1124"/>
      <c r="QLR73" s="1124"/>
      <c r="QLS73" s="348"/>
      <c r="QLT73" s="348"/>
      <c r="QLU73" s="348"/>
      <c r="QLV73" s="349"/>
      <c r="QLX73" s="347"/>
      <c r="QLY73" s="1124"/>
      <c r="QLZ73" s="1124"/>
      <c r="QMA73" s="348"/>
      <c r="QMB73" s="348"/>
      <c r="QMC73" s="348"/>
      <c r="QMD73" s="349"/>
      <c r="QMF73" s="347"/>
      <c r="QMG73" s="1124"/>
      <c r="QMH73" s="1124"/>
      <c r="QMI73" s="348"/>
      <c r="QMJ73" s="348"/>
      <c r="QMK73" s="348"/>
      <c r="QML73" s="349"/>
      <c r="QMN73" s="347"/>
      <c r="QMO73" s="1124"/>
      <c r="QMP73" s="1124"/>
      <c r="QMQ73" s="348"/>
      <c r="QMR73" s="348"/>
      <c r="QMS73" s="348"/>
      <c r="QMT73" s="349"/>
      <c r="QMV73" s="347"/>
      <c r="QMW73" s="1124"/>
      <c r="QMX73" s="1124"/>
      <c r="QMY73" s="348"/>
      <c r="QMZ73" s="348"/>
      <c r="QNA73" s="348"/>
      <c r="QNB73" s="349"/>
      <c r="QND73" s="347"/>
      <c r="QNE73" s="1124"/>
      <c r="QNF73" s="1124"/>
      <c r="QNG73" s="348"/>
      <c r="QNH73" s="348"/>
      <c r="QNI73" s="348"/>
      <c r="QNJ73" s="349"/>
      <c r="QNL73" s="347"/>
      <c r="QNM73" s="1124"/>
      <c r="QNN73" s="1124"/>
      <c r="QNO73" s="348"/>
      <c r="QNP73" s="348"/>
      <c r="QNQ73" s="348"/>
      <c r="QNR73" s="349"/>
      <c r="QNT73" s="347"/>
      <c r="QNU73" s="1124"/>
      <c r="QNV73" s="1124"/>
      <c r="QNW73" s="348"/>
      <c r="QNX73" s="348"/>
      <c r="QNY73" s="348"/>
      <c r="QNZ73" s="349"/>
      <c r="QOB73" s="347"/>
      <c r="QOC73" s="1124"/>
      <c r="QOD73" s="1124"/>
      <c r="QOE73" s="348"/>
      <c r="QOF73" s="348"/>
      <c r="QOG73" s="348"/>
      <c r="QOH73" s="349"/>
      <c r="QOJ73" s="347"/>
      <c r="QOK73" s="1124"/>
      <c r="QOL73" s="1124"/>
      <c r="QOM73" s="348"/>
      <c r="QON73" s="348"/>
      <c r="QOO73" s="348"/>
      <c r="QOP73" s="349"/>
      <c r="QOR73" s="347"/>
      <c r="QOS73" s="1124"/>
      <c r="QOT73" s="1124"/>
      <c r="QOU73" s="348"/>
      <c r="QOV73" s="348"/>
      <c r="QOW73" s="348"/>
      <c r="QOX73" s="349"/>
      <c r="QOZ73" s="347"/>
      <c r="QPA73" s="1124"/>
      <c r="QPB73" s="1124"/>
      <c r="QPC73" s="348"/>
      <c r="QPD73" s="348"/>
      <c r="QPE73" s="348"/>
      <c r="QPF73" s="349"/>
      <c r="QPH73" s="347"/>
      <c r="QPI73" s="1124"/>
      <c r="QPJ73" s="1124"/>
      <c r="QPK73" s="348"/>
      <c r="QPL73" s="348"/>
      <c r="QPM73" s="348"/>
      <c r="QPN73" s="349"/>
      <c r="QPP73" s="347"/>
      <c r="QPQ73" s="1124"/>
      <c r="QPR73" s="1124"/>
      <c r="QPS73" s="348"/>
      <c r="QPT73" s="348"/>
      <c r="QPU73" s="348"/>
      <c r="QPV73" s="349"/>
      <c r="QPX73" s="347"/>
      <c r="QPY73" s="1124"/>
      <c r="QPZ73" s="1124"/>
      <c r="QQA73" s="348"/>
      <c r="QQB73" s="348"/>
      <c r="QQC73" s="348"/>
      <c r="QQD73" s="349"/>
      <c r="QQF73" s="347"/>
      <c r="QQG73" s="1124"/>
      <c r="QQH73" s="1124"/>
      <c r="QQI73" s="348"/>
      <c r="QQJ73" s="348"/>
      <c r="QQK73" s="348"/>
      <c r="QQL73" s="349"/>
      <c r="QQN73" s="347"/>
      <c r="QQO73" s="1124"/>
      <c r="QQP73" s="1124"/>
      <c r="QQQ73" s="348"/>
      <c r="QQR73" s="348"/>
      <c r="QQS73" s="348"/>
      <c r="QQT73" s="349"/>
      <c r="QQV73" s="347"/>
      <c r="QQW73" s="1124"/>
      <c r="QQX73" s="1124"/>
      <c r="QQY73" s="348"/>
      <c r="QQZ73" s="348"/>
      <c r="QRA73" s="348"/>
      <c r="QRB73" s="349"/>
      <c r="QRD73" s="347"/>
      <c r="QRE73" s="1124"/>
      <c r="QRF73" s="1124"/>
      <c r="QRG73" s="348"/>
      <c r="QRH73" s="348"/>
      <c r="QRI73" s="348"/>
      <c r="QRJ73" s="349"/>
      <c r="QRL73" s="347"/>
      <c r="QRM73" s="1124"/>
      <c r="QRN73" s="1124"/>
      <c r="QRO73" s="348"/>
      <c r="QRP73" s="348"/>
      <c r="QRQ73" s="348"/>
      <c r="QRR73" s="349"/>
      <c r="QRT73" s="347"/>
      <c r="QRU73" s="1124"/>
      <c r="QRV73" s="1124"/>
      <c r="QRW73" s="348"/>
      <c r="QRX73" s="348"/>
      <c r="QRY73" s="348"/>
      <c r="QRZ73" s="349"/>
      <c r="QSB73" s="347"/>
      <c r="QSC73" s="1124"/>
      <c r="QSD73" s="1124"/>
      <c r="QSE73" s="348"/>
      <c r="QSF73" s="348"/>
      <c r="QSG73" s="348"/>
      <c r="QSH73" s="349"/>
      <c r="QSJ73" s="347"/>
      <c r="QSK73" s="1124"/>
      <c r="QSL73" s="1124"/>
      <c r="QSM73" s="348"/>
      <c r="QSN73" s="348"/>
      <c r="QSO73" s="348"/>
      <c r="QSP73" s="349"/>
      <c r="QSR73" s="347"/>
      <c r="QSS73" s="1124"/>
      <c r="QST73" s="1124"/>
      <c r="QSU73" s="348"/>
      <c r="QSV73" s="348"/>
      <c r="QSW73" s="348"/>
      <c r="QSX73" s="349"/>
      <c r="QSZ73" s="347"/>
      <c r="QTA73" s="1124"/>
      <c r="QTB73" s="1124"/>
      <c r="QTC73" s="348"/>
      <c r="QTD73" s="348"/>
      <c r="QTE73" s="348"/>
      <c r="QTF73" s="349"/>
      <c r="QTH73" s="347"/>
      <c r="QTI73" s="1124"/>
      <c r="QTJ73" s="1124"/>
      <c r="QTK73" s="348"/>
      <c r="QTL73" s="348"/>
      <c r="QTM73" s="348"/>
      <c r="QTN73" s="349"/>
      <c r="QTP73" s="347"/>
      <c r="QTQ73" s="1124"/>
      <c r="QTR73" s="1124"/>
      <c r="QTS73" s="348"/>
      <c r="QTT73" s="348"/>
      <c r="QTU73" s="348"/>
      <c r="QTV73" s="349"/>
      <c r="QTX73" s="347"/>
      <c r="QTY73" s="1124"/>
      <c r="QTZ73" s="1124"/>
      <c r="QUA73" s="348"/>
      <c r="QUB73" s="348"/>
      <c r="QUC73" s="348"/>
      <c r="QUD73" s="349"/>
      <c r="QUF73" s="347"/>
      <c r="QUG73" s="1124"/>
      <c r="QUH73" s="1124"/>
      <c r="QUI73" s="348"/>
      <c r="QUJ73" s="348"/>
      <c r="QUK73" s="348"/>
      <c r="QUL73" s="349"/>
      <c r="QUN73" s="347"/>
      <c r="QUO73" s="1124"/>
      <c r="QUP73" s="1124"/>
      <c r="QUQ73" s="348"/>
      <c r="QUR73" s="348"/>
      <c r="QUS73" s="348"/>
      <c r="QUT73" s="349"/>
      <c r="QUV73" s="347"/>
      <c r="QUW73" s="1124"/>
      <c r="QUX73" s="1124"/>
      <c r="QUY73" s="348"/>
      <c r="QUZ73" s="348"/>
      <c r="QVA73" s="348"/>
      <c r="QVB73" s="349"/>
      <c r="QVD73" s="347"/>
      <c r="QVE73" s="1124"/>
      <c r="QVF73" s="1124"/>
      <c r="QVG73" s="348"/>
      <c r="QVH73" s="348"/>
      <c r="QVI73" s="348"/>
      <c r="QVJ73" s="349"/>
      <c r="QVL73" s="347"/>
      <c r="QVM73" s="1124"/>
      <c r="QVN73" s="1124"/>
      <c r="QVO73" s="348"/>
      <c r="QVP73" s="348"/>
      <c r="QVQ73" s="348"/>
      <c r="QVR73" s="349"/>
      <c r="QVT73" s="347"/>
      <c r="QVU73" s="1124"/>
      <c r="QVV73" s="1124"/>
      <c r="QVW73" s="348"/>
      <c r="QVX73" s="348"/>
      <c r="QVY73" s="348"/>
      <c r="QVZ73" s="349"/>
      <c r="QWB73" s="347"/>
      <c r="QWC73" s="1124"/>
      <c r="QWD73" s="1124"/>
      <c r="QWE73" s="348"/>
      <c r="QWF73" s="348"/>
      <c r="QWG73" s="348"/>
      <c r="QWH73" s="349"/>
      <c r="QWJ73" s="347"/>
      <c r="QWK73" s="1124"/>
      <c r="QWL73" s="1124"/>
      <c r="QWM73" s="348"/>
      <c r="QWN73" s="348"/>
      <c r="QWO73" s="348"/>
      <c r="QWP73" s="349"/>
      <c r="QWR73" s="347"/>
      <c r="QWS73" s="1124"/>
      <c r="QWT73" s="1124"/>
      <c r="QWU73" s="348"/>
      <c r="QWV73" s="348"/>
      <c r="QWW73" s="348"/>
      <c r="QWX73" s="349"/>
      <c r="QWZ73" s="347"/>
      <c r="QXA73" s="1124"/>
      <c r="QXB73" s="1124"/>
      <c r="QXC73" s="348"/>
      <c r="QXD73" s="348"/>
      <c r="QXE73" s="348"/>
      <c r="QXF73" s="349"/>
      <c r="QXH73" s="347"/>
      <c r="QXI73" s="1124"/>
      <c r="QXJ73" s="1124"/>
      <c r="QXK73" s="348"/>
      <c r="QXL73" s="348"/>
      <c r="QXM73" s="348"/>
      <c r="QXN73" s="349"/>
      <c r="QXP73" s="347"/>
      <c r="QXQ73" s="1124"/>
      <c r="QXR73" s="1124"/>
      <c r="QXS73" s="348"/>
      <c r="QXT73" s="348"/>
      <c r="QXU73" s="348"/>
      <c r="QXV73" s="349"/>
      <c r="QXX73" s="347"/>
      <c r="QXY73" s="1124"/>
      <c r="QXZ73" s="1124"/>
      <c r="QYA73" s="348"/>
      <c r="QYB73" s="348"/>
      <c r="QYC73" s="348"/>
      <c r="QYD73" s="349"/>
      <c r="QYF73" s="347"/>
      <c r="QYG73" s="1124"/>
      <c r="QYH73" s="1124"/>
      <c r="QYI73" s="348"/>
      <c r="QYJ73" s="348"/>
      <c r="QYK73" s="348"/>
      <c r="QYL73" s="349"/>
      <c r="QYN73" s="347"/>
      <c r="QYO73" s="1124"/>
      <c r="QYP73" s="1124"/>
      <c r="QYQ73" s="348"/>
      <c r="QYR73" s="348"/>
      <c r="QYS73" s="348"/>
      <c r="QYT73" s="349"/>
      <c r="QYV73" s="347"/>
      <c r="QYW73" s="1124"/>
      <c r="QYX73" s="1124"/>
      <c r="QYY73" s="348"/>
      <c r="QYZ73" s="348"/>
      <c r="QZA73" s="348"/>
      <c r="QZB73" s="349"/>
      <c r="QZD73" s="347"/>
      <c r="QZE73" s="1124"/>
      <c r="QZF73" s="1124"/>
      <c r="QZG73" s="348"/>
      <c r="QZH73" s="348"/>
      <c r="QZI73" s="348"/>
      <c r="QZJ73" s="349"/>
      <c r="QZL73" s="347"/>
      <c r="QZM73" s="1124"/>
      <c r="QZN73" s="1124"/>
      <c r="QZO73" s="348"/>
      <c r="QZP73" s="348"/>
      <c r="QZQ73" s="348"/>
      <c r="QZR73" s="349"/>
      <c r="QZT73" s="347"/>
      <c r="QZU73" s="1124"/>
      <c r="QZV73" s="1124"/>
      <c r="QZW73" s="348"/>
      <c r="QZX73" s="348"/>
      <c r="QZY73" s="348"/>
      <c r="QZZ73" s="349"/>
      <c r="RAB73" s="347"/>
      <c r="RAC73" s="1124"/>
      <c r="RAD73" s="1124"/>
      <c r="RAE73" s="348"/>
      <c r="RAF73" s="348"/>
      <c r="RAG73" s="348"/>
      <c r="RAH73" s="349"/>
      <c r="RAJ73" s="347"/>
      <c r="RAK73" s="1124"/>
      <c r="RAL73" s="1124"/>
      <c r="RAM73" s="348"/>
      <c r="RAN73" s="348"/>
      <c r="RAO73" s="348"/>
      <c r="RAP73" s="349"/>
      <c r="RAR73" s="347"/>
      <c r="RAS73" s="1124"/>
      <c r="RAT73" s="1124"/>
      <c r="RAU73" s="348"/>
      <c r="RAV73" s="348"/>
      <c r="RAW73" s="348"/>
      <c r="RAX73" s="349"/>
      <c r="RAZ73" s="347"/>
      <c r="RBA73" s="1124"/>
      <c r="RBB73" s="1124"/>
      <c r="RBC73" s="348"/>
      <c r="RBD73" s="348"/>
      <c r="RBE73" s="348"/>
      <c r="RBF73" s="349"/>
      <c r="RBH73" s="347"/>
      <c r="RBI73" s="1124"/>
      <c r="RBJ73" s="1124"/>
      <c r="RBK73" s="348"/>
      <c r="RBL73" s="348"/>
      <c r="RBM73" s="348"/>
      <c r="RBN73" s="349"/>
      <c r="RBP73" s="347"/>
      <c r="RBQ73" s="1124"/>
      <c r="RBR73" s="1124"/>
      <c r="RBS73" s="348"/>
      <c r="RBT73" s="348"/>
      <c r="RBU73" s="348"/>
      <c r="RBV73" s="349"/>
      <c r="RBX73" s="347"/>
      <c r="RBY73" s="1124"/>
      <c r="RBZ73" s="1124"/>
      <c r="RCA73" s="348"/>
      <c r="RCB73" s="348"/>
      <c r="RCC73" s="348"/>
      <c r="RCD73" s="349"/>
      <c r="RCF73" s="347"/>
      <c r="RCG73" s="1124"/>
      <c r="RCH73" s="1124"/>
      <c r="RCI73" s="348"/>
      <c r="RCJ73" s="348"/>
      <c r="RCK73" s="348"/>
      <c r="RCL73" s="349"/>
      <c r="RCN73" s="347"/>
      <c r="RCO73" s="1124"/>
      <c r="RCP73" s="1124"/>
      <c r="RCQ73" s="348"/>
      <c r="RCR73" s="348"/>
      <c r="RCS73" s="348"/>
      <c r="RCT73" s="349"/>
      <c r="RCV73" s="347"/>
      <c r="RCW73" s="1124"/>
      <c r="RCX73" s="1124"/>
      <c r="RCY73" s="348"/>
      <c r="RCZ73" s="348"/>
      <c r="RDA73" s="348"/>
      <c r="RDB73" s="349"/>
      <c r="RDD73" s="347"/>
      <c r="RDE73" s="1124"/>
      <c r="RDF73" s="1124"/>
      <c r="RDG73" s="348"/>
      <c r="RDH73" s="348"/>
      <c r="RDI73" s="348"/>
      <c r="RDJ73" s="349"/>
      <c r="RDL73" s="347"/>
      <c r="RDM73" s="1124"/>
      <c r="RDN73" s="1124"/>
      <c r="RDO73" s="348"/>
      <c r="RDP73" s="348"/>
      <c r="RDQ73" s="348"/>
      <c r="RDR73" s="349"/>
      <c r="RDT73" s="347"/>
      <c r="RDU73" s="1124"/>
      <c r="RDV73" s="1124"/>
      <c r="RDW73" s="348"/>
      <c r="RDX73" s="348"/>
      <c r="RDY73" s="348"/>
      <c r="RDZ73" s="349"/>
      <c r="REB73" s="347"/>
      <c r="REC73" s="1124"/>
      <c r="RED73" s="1124"/>
      <c r="REE73" s="348"/>
      <c r="REF73" s="348"/>
      <c r="REG73" s="348"/>
      <c r="REH73" s="349"/>
      <c r="REJ73" s="347"/>
      <c r="REK73" s="1124"/>
      <c r="REL73" s="1124"/>
      <c r="REM73" s="348"/>
      <c r="REN73" s="348"/>
      <c r="REO73" s="348"/>
      <c r="REP73" s="349"/>
      <c r="RER73" s="347"/>
      <c r="RES73" s="1124"/>
      <c r="RET73" s="1124"/>
      <c r="REU73" s="348"/>
      <c r="REV73" s="348"/>
      <c r="REW73" s="348"/>
      <c r="REX73" s="349"/>
      <c r="REZ73" s="347"/>
      <c r="RFA73" s="1124"/>
      <c r="RFB73" s="1124"/>
      <c r="RFC73" s="348"/>
      <c r="RFD73" s="348"/>
      <c r="RFE73" s="348"/>
      <c r="RFF73" s="349"/>
      <c r="RFH73" s="347"/>
      <c r="RFI73" s="1124"/>
      <c r="RFJ73" s="1124"/>
      <c r="RFK73" s="348"/>
      <c r="RFL73" s="348"/>
      <c r="RFM73" s="348"/>
      <c r="RFN73" s="349"/>
      <c r="RFP73" s="347"/>
      <c r="RFQ73" s="1124"/>
      <c r="RFR73" s="1124"/>
      <c r="RFS73" s="348"/>
      <c r="RFT73" s="348"/>
      <c r="RFU73" s="348"/>
      <c r="RFV73" s="349"/>
      <c r="RFX73" s="347"/>
      <c r="RFY73" s="1124"/>
      <c r="RFZ73" s="1124"/>
      <c r="RGA73" s="348"/>
      <c r="RGB73" s="348"/>
      <c r="RGC73" s="348"/>
      <c r="RGD73" s="349"/>
      <c r="RGF73" s="347"/>
      <c r="RGG73" s="1124"/>
      <c r="RGH73" s="1124"/>
      <c r="RGI73" s="348"/>
      <c r="RGJ73" s="348"/>
      <c r="RGK73" s="348"/>
      <c r="RGL73" s="349"/>
      <c r="RGN73" s="347"/>
      <c r="RGO73" s="1124"/>
      <c r="RGP73" s="1124"/>
      <c r="RGQ73" s="348"/>
      <c r="RGR73" s="348"/>
      <c r="RGS73" s="348"/>
      <c r="RGT73" s="349"/>
      <c r="RGV73" s="347"/>
      <c r="RGW73" s="1124"/>
      <c r="RGX73" s="1124"/>
      <c r="RGY73" s="348"/>
      <c r="RGZ73" s="348"/>
      <c r="RHA73" s="348"/>
      <c r="RHB73" s="349"/>
      <c r="RHD73" s="347"/>
      <c r="RHE73" s="1124"/>
      <c r="RHF73" s="1124"/>
      <c r="RHG73" s="348"/>
      <c r="RHH73" s="348"/>
      <c r="RHI73" s="348"/>
      <c r="RHJ73" s="349"/>
      <c r="RHL73" s="347"/>
      <c r="RHM73" s="1124"/>
      <c r="RHN73" s="1124"/>
      <c r="RHO73" s="348"/>
      <c r="RHP73" s="348"/>
      <c r="RHQ73" s="348"/>
      <c r="RHR73" s="349"/>
      <c r="RHT73" s="347"/>
      <c r="RHU73" s="1124"/>
      <c r="RHV73" s="1124"/>
      <c r="RHW73" s="348"/>
      <c r="RHX73" s="348"/>
      <c r="RHY73" s="348"/>
      <c r="RHZ73" s="349"/>
      <c r="RIB73" s="347"/>
      <c r="RIC73" s="1124"/>
      <c r="RID73" s="1124"/>
      <c r="RIE73" s="348"/>
      <c r="RIF73" s="348"/>
      <c r="RIG73" s="348"/>
      <c r="RIH73" s="349"/>
      <c r="RIJ73" s="347"/>
      <c r="RIK73" s="1124"/>
      <c r="RIL73" s="1124"/>
      <c r="RIM73" s="348"/>
      <c r="RIN73" s="348"/>
      <c r="RIO73" s="348"/>
      <c r="RIP73" s="349"/>
      <c r="RIR73" s="347"/>
      <c r="RIS73" s="1124"/>
      <c r="RIT73" s="1124"/>
      <c r="RIU73" s="348"/>
      <c r="RIV73" s="348"/>
      <c r="RIW73" s="348"/>
      <c r="RIX73" s="349"/>
      <c r="RIZ73" s="347"/>
      <c r="RJA73" s="1124"/>
      <c r="RJB73" s="1124"/>
      <c r="RJC73" s="348"/>
      <c r="RJD73" s="348"/>
      <c r="RJE73" s="348"/>
      <c r="RJF73" s="349"/>
      <c r="RJH73" s="347"/>
      <c r="RJI73" s="1124"/>
      <c r="RJJ73" s="1124"/>
      <c r="RJK73" s="348"/>
      <c r="RJL73" s="348"/>
      <c r="RJM73" s="348"/>
      <c r="RJN73" s="349"/>
      <c r="RJP73" s="347"/>
      <c r="RJQ73" s="1124"/>
      <c r="RJR73" s="1124"/>
      <c r="RJS73" s="348"/>
      <c r="RJT73" s="348"/>
      <c r="RJU73" s="348"/>
      <c r="RJV73" s="349"/>
      <c r="RJX73" s="347"/>
      <c r="RJY73" s="1124"/>
      <c r="RJZ73" s="1124"/>
      <c r="RKA73" s="348"/>
      <c r="RKB73" s="348"/>
      <c r="RKC73" s="348"/>
      <c r="RKD73" s="349"/>
      <c r="RKF73" s="347"/>
      <c r="RKG73" s="1124"/>
      <c r="RKH73" s="1124"/>
      <c r="RKI73" s="348"/>
      <c r="RKJ73" s="348"/>
      <c r="RKK73" s="348"/>
      <c r="RKL73" s="349"/>
      <c r="RKN73" s="347"/>
      <c r="RKO73" s="1124"/>
      <c r="RKP73" s="1124"/>
      <c r="RKQ73" s="348"/>
      <c r="RKR73" s="348"/>
      <c r="RKS73" s="348"/>
      <c r="RKT73" s="349"/>
      <c r="RKV73" s="347"/>
      <c r="RKW73" s="1124"/>
      <c r="RKX73" s="1124"/>
      <c r="RKY73" s="348"/>
      <c r="RKZ73" s="348"/>
      <c r="RLA73" s="348"/>
      <c r="RLB73" s="349"/>
      <c r="RLD73" s="347"/>
      <c r="RLE73" s="1124"/>
      <c r="RLF73" s="1124"/>
      <c r="RLG73" s="348"/>
      <c r="RLH73" s="348"/>
      <c r="RLI73" s="348"/>
      <c r="RLJ73" s="349"/>
      <c r="RLL73" s="347"/>
      <c r="RLM73" s="1124"/>
      <c r="RLN73" s="1124"/>
      <c r="RLO73" s="348"/>
      <c r="RLP73" s="348"/>
      <c r="RLQ73" s="348"/>
      <c r="RLR73" s="349"/>
      <c r="RLT73" s="347"/>
      <c r="RLU73" s="1124"/>
      <c r="RLV73" s="1124"/>
      <c r="RLW73" s="348"/>
      <c r="RLX73" s="348"/>
      <c r="RLY73" s="348"/>
      <c r="RLZ73" s="349"/>
      <c r="RMB73" s="347"/>
      <c r="RMC73" s="1124"/>
      <c r="RMD73" s="1124"/>
      <c r="RME73" s="348"/>
      <c r="RMF73" s="348"/>
      <c r="RMG73" s="348"/>
      <c r="RMH73" s="349"/>
      <c r="RMJ73" s="347"/>
      <c r="RMK73" s="1124"/>
      <c r="RML73" s="1124"/>
      <c r="RMM73" s="348"/>
      <c r="RMN73" s="348"/>
      <c r="RMO73" s="348"/>
      <c r="RMP73" s="349"/>
      <c r="RMR73" s="347"/>
      <c r="RMS73" s="1124"/>
      <c r="RMT73" s="1124"/>
      <c r="RMU73" s="348"/>
      <c r="RMV73" s="348"/>
      <c r="RMW73" s="348"/>
      <c r="RMX73" s="349"/>
      <c r="RMZ73" s="347"/>
      <c r="RNA73" s="1124"/>
      <c r="RNB73" s="1124"/>
      <c r="RNC73" s="348"/>
      <c r="RND73" s="348"/>
      <c r="RNE73" s="348"/>
      <c r="RNF73" s="349"/>
      <c r="RNH73" s="347"/>
      <c r="RNI73" s="1124"/>
      <c r="RNJ73" s="1124"/>
      <c r="RNK73" s="348"/>
      <c r="RNL73" s="348"/>
      <c r="RNM73" s="348"/>
      <c r="RNN73" s="349"/>
      <c r="RNP73" s="347"/>
      <c r="RNQ73" s="1124"/>
      <c r="RNR73" s="1124"/>
      <c r="RNS73" s="348"/>
      <c r="RNT73" s="348"/>
      <c r="RNU73" s="348"/>
      <c r="RNV73" s="349"/>
      <c r="RNX73" s="347"/>
      <c r="RNY73" s="1124"/>
      <c r="RNZ73" s="1124"/>
      <c r="ROA73" s="348"/>
      <c r="ROB73" s="348"/>
      <c r="ROC73" s="348"/>
      <c r="ROD73" s="349"/>
      <c r="ROF73" s="347"/>
      <c r="ROG73" s="1124"/>
      <c r="ROH73" s="1124"/>
      <c r="ROI73" s="348"/>
      <c r="ROJ73" s="348"/>
      <c r="ROK73" s="348"/>
      <c r="ROL73" s="349"/>
      <c r="RON73" s="347"/>
      <c r="ROO73" s="1124"/>
      <c r="ROP73" s="1124"/>
      <c r="ROQ73" s="348"/>
      <c r="ROR73" s="348"/>
      <c r="ROS73" s="348"/>
      <c r="ROT73" s="349"/>
      <c r="ROV73" s="347"/>
      <c r="ROW73" s="1124"/>
      <c r="ROX73" s="1124"/>
      <c r="ROY73" s="348"/>
      <c r="ROZ73" s="348"/>
      <c r="RPA73" s="348"/>
      <c r="RPB73" s="349"/>
      <c r="RPD73" s="347"/>
      <c r="RPE73" s="1124"/>
      <c r="RPF73" s="1124"/>
      <c r="RPG73" s="348"/>
      <c r="RPH73" s="348"/>
      <c r="RPI73" s="348"/>
      <c r="RPJ73" s="349"/>
      <c r="RPL73" s="347"/>
      <c r="RPM73" s="1124"/>
      <c r="RPN73" s="1124"/>
      <c r="RPO73" s="348"/>
      <c r="RPP73" s="348"/>
      <c r="RPQ73" s="348"/>
      <c r="RPR73" s="349"/>
      <c r="RPT73" s="347"/>
      <c r="RPU73" s="1124"/>
      <c r="RPV73" s="1124"/>
      <c r="RPW73" s="348"/>
      <c r="RPX73" s="348"/>
      <c r="RPY73" s="348"/>
      <c r="RPZ73" s="349"/>
      <c r="RQB73" s="347"/>
      <c r="RQC73" s="1124"/>
      <c r="RQD73" s="1124"/>
      <c r="RQE73" s="348"/>
      <c r="RQF73" s="348"/>
      <c r="RQG73" s="348"/>
      <c r="RQH73" s="349"/>
      <c r="RQJ73" s="347"/>
      <c r="RQK73" s="1124"/>
      <c r="RQL73" s="1124"/>
      <c r="RQM73" s="348"/>
      <c r="RQN73" s="348"/>
      <c r="RQO73" s="348"/>
      <c r="RQP73" s="349"/>
      <c r="RQR73" s="347"/>
      <c r="RQS73" s="1124"/>
      <c r="RQT73" s="1124"/>
      <c r="RQU73" s="348"/>
      <c r="RQV73" s="348"/>
      <c r="RQW73" s="348"/>
      <c r="RQX73" s="349"/>
      <c r="RQZ73" s="347"/>
      <c r="RRA73" s="1124"/>
      <c r="RRB73" s="1124"/>
      <c r="RRC73" s="348"/>
      <c r="RRD73" s="348"/>
      <c r="RRE73" s="348"/>
      <c r="RRF73" s="349"/>
      <c r="RRH73" s="347"/>
      <c r="RRI73" s="1124"/>
      <c r="RRJ73" s="1124"/>
      <c r="RRK73" s="348"/>
      <c r="RRL73" s="348"/>
      <c r="RRM73" s="348"/>
      <c r="RRN73" s="349"/>
      <c r="RRP73" s="347"/>
      <c r="RRQ73" s="1124"/>
      <c r="RRR73" s="1124"/>
      <c r="RRS73" s="348"/>
      <c r="RRT73" s="348"/>
      <c r="RRU73" s="348"/>
      <c r="RRV73" s="349"/>
      <c r="RRX73" s="347"/>
      <c r="RRY73" s="1124"/>
      <c r="RRZ73" s="1124"/>
      <c r="RSA73" s="348"/>
      <c r="RSB73" s="348"/>
      <c r="RSC73" s="348"/>
      <c r="RSD73" s="349"/>
      <c r="RSF73" s="347"/>
      <c r="RSG73" s="1124"/>
      <c r="RSH73" s="1124"/>
      <c r="RSI73" s="348"/>
      <c r="RSJ73" s="348"/>
      <c r="RSK73" s="348"/>
      <c r="RSL73" s="349"/>
      <c r="RSN73" s="347"/>
      <c r="RSO73" s="1124"/>
      <c r="RSP73" s="1124"/>
      <c r="RSQ73" s="348"/>
      <c r="RSR73" s="348"/>
      <c r="RSS73" s="348"/>
      <c r="RST73" s="349"/>
      <c r="RSV73" s="347"/>
      <c r="RSW73" s="1124"/>
      <c r="RSX73" s="1124"/>
      <c r="RSY73" s="348"/>
      <c r="RSZ73" s="348"/>
      <c r="RTA73" s="348"/>
      <c r="RTB73" s="349"/>
      <c r="RTD73" s="347"/>
      <c r="RTE73" s="1124"/>
      <c r="RTF73" s="1124"/>
      <c r="RTG73" s="348"/>
      <c r="RTH73" s="348"/>
      <c r="RTI73" s="348"/>
      <c r="RTJ73" s="349"/>
      <c r="RTL73" s="347"/>
      <c r="RTM73" s="1124"/>
      <c r="RTN73" s="1124"/>
      <c r="RTO73" s="348"/>
      <c r="RTP73" s="348"/>
      <c r="RTQ73" s="348"/>
      <c r="RTR73" s="349"/>
      <c r="RTT73" s="347"/>
      <c r="RTU73" s="1124"/>
      <c r="RTV73" s="1124"/>
      <c r="RTW73" s="348"/>
      <c r="RTX73" s="348"/>
      <c r="RTY73" s="348"/>
      <c r="RTZ73" s="349"/>
      <c r="RUB73" s="347"/>
      <c r="RUC73" s="1124"/>
      <c r="RUD73" s="1124"/>
      <c r="RUE73" s="348"/>
      <c r="RUF73" s="348"/>
      <c r="RUG73" s="348"/>
      <c r="RUH73" s="349"/>
      <c r="RUJ73" s="347"/>
      <c r="RUK73" s="1124"/>
      <c r="RUL73" s="1124"/>
      <c r="RUM73" s="348"/>
      <c r="RUN73" s="348"/>
      <c r="RUO73" s="348"/>
      <c r="RUP73" s="349"/>
      <c r="RUR73" s="347"/>
      <c r="RUS73" s="1124"/>
      <c r="RUT73" s="1124"/>
      <c r="RUU73" s="348"/>
      <c r="RUV73" s="348"/>
      <c r="RUW73" s="348"/>
      <c r="RUX73" s="349"/>
      <c r="RUZ73" s="347"/>
      <c r="RVA73" s="1124"/>
      <c r="RVB73" s="1124"/>
      <c r="RVC73" s="348"/>
      <c r="RVD73" s="348"/>
      <c r="RVE73" s="348"/>
      <c r="RVF73" s="349"/>
      <c r="RVH73" s="347"/>
      <c r="RVI73" s="1124"/>
      <c r="RVJ73" s="1124"/>
      <c r="RVK73" s="348"/>
      <c r="RVL73" s="348"/>
      <c r="RVM73" s="348"/>
      <c r="RVN73" s="349"/>
      <c r="RVP73" s="347"/>
      <c r="RVQ73" s="1124"/>
      <c r="RVR73" s="1124"/>
      <c r="RVS73" s="348"/>
      <c r="RVT73" s="348"/>
      <c r="RVU73" s="348"/>
      <c r="RVV73" s="349"/>
      <c r="RVX73" s="347"/>
      <c r="RVY73" s="1124"/>
      <c r="RVZ73" s="1124"/>
      <c r="RWA73" s="348"/>
      <c r="RWB73" s="348"/>
      <c r="RWC73" s="348"/>
      <c r="RWD73" s="349"/>
      <c r="RWF73" s="347"/>
      <c r="RWG73" s="1124"/>
      <c r="RWH73" s="1124"/>
      <c r="RWI73" s="348"/>
      <c r="RWJ73" s="348"/>
      <c r="RWK73" s="348"/>
      <c r="RWL73" s="349"/>
      <c r="RWN73" s="347"/>
      <c r="RWO73" s="1124"/>
      <c r="RWP73" s="1124"/>
      <c r="RWQ73" s="348"/>
      <c r="RWR73" s="348"/>
      <c r="RWS73" s="348"/>
      <c r="RWT73" s="349"/>
      <c r="RWV73" s="347"/>
      <c r="RWW73" s="1124"/>
      <c r="RWX73" s="1124"/>
      <c r="RWY73" s="348"/>
      <c r="RWZ73" s="348"/>
      <c r="RXA73" s="348"/>
      <c r="RXB73" s="349"/>
      <c r="RXD73" s="347"/>
      <c r="RXE73" s="1124"/>
      <c r="RXF73" s="1124"/>
      <c r="RXG73" s="348"/>
      <c r="RXH73" s="348"/>
      <c r="RXI73" s="348"/>
      <c r="RXJ73" s="349"/>
      <c r="RXL73" s="347"/>
      <c r="RXM73" s="1124"/>
      <c r="RXN73" s="1124"/>
      <c r="RXO73" s="348"/>
      <c r="RXP73" s="348"/>
      <c r="RXQ73" s="348"/>
      <c r="RXR73" s="349"/>
      <c r="RXT73" s="347"/>
      <c r="RXU73" s="1124"/>
      <c r="RXV73" s="1124"/>
      <c r="RXW73" s="348"/>
      <c r="RXX73" s="348"/>
      <c r="RXY73" s="348"/>
      <c r="RXZ73" s="349"/>
      <c r="RYB73" s="347"/>
      <c r="RYC73" s="1124"/>
      <c r="RYD73" s="1124"/>
      <c r="RYE73" s="348"/>
      <c r="RYF73" s="348"/>
      <c r="RYG73" s="348"/>
      <c r="RYH73" s="349"/>
      <c r="RYJ73" s="347"/>
      <c r="RYK73" s="1124"/>
      <c r="RYL73" s="1124"/>
      <c r="RYM73" s="348"/>
      <c r="RYN73" s="348"/>
      <c r="RYO73" s="348"/>
      <c r="RYP73" s="349"/>
      <c r="RYR73" s="347"/>
      <c r="RYS73" s="1124"/>
      <c r="RYT73" s="1124"/>
      <c r="RYU73" s="348"/>
      <c r="RYV73" s="348"/>
      <c r="RYW73" s="348"/>
      <c r="RYX73" s="349"/>
      <c r="RYZ73" s="347"/>
      <c r="RZA73" s="1124"/>
      <c r="RZB73" s="1124"/>
      <c r="RZC73" s="348"/>
      <c r="RZD73" s="348"/>
      <c r="RZE73" s="348"/>
      <c r="RZF73" s="349"/>
      <c r="RZH73" s="347"/>
      <c r="RZI73" s="1124"/>
      <c r="RZJ73" s="1124"/>
      <c r="RZK73" s="348"/>
      <c r="RZL73" s="348"/>
      <c r="RZM73" s="348"/>
      <c r="RZN73" s="349"/>
      <c r="RZP73" s="347"/>
      <c r="RZQ73" s="1124"/>
      <c r="RZR73" s="1124"/>
      <c r="RZS73" s="348"/>
      <c r="RZT73" s="348"/>
      <c r="RZU73" s="348"/>
      <c r="RZV73" s="349"/>
      <c r="RZX73" s="347"/>
      <c r="RZY73" s="1124"/>
      <c r="RZZ73" s="1124"/>
      <c r="SAA73" s="348"/>
      <c r="SAB73" s="348"/>
      <c r="SAC73" s="348"/>
      <c r="SAD73" s="349"/>
      <c r="SAF73" s="347"/>
      <c r="SAG73" s="1124"/>
      <c r="SAH73" s="1124"/>
      <c r="SAI73" s="348"/>
      <c r="SAJ73" s="348"/>
      <c r="SAK73" s="348"/>
      <c r="SAL73" s="349"/>
      <c r="SAN73" s="347"/>
      <c r="SAO73" s="1124"/>
      <c r="SAP73" s="1124"/>
      <c r="SAQ73" s="348"/>
      <c r="SAR73" s="348"/>
      <c r="SAS73" s="348"/>
      <c r="SAT73" s="349"/>
      <c r="SAV73" s="347"/>
      <c r="SAW73" s="1124"/>
      <c r="SAX73" s="1124"/>
      <c r="SAY73" s="348"/>
      <c r="SAZ73" s="348"/>
      <c r="SBA73" s="348"/>
      <c r="SBB73" s="349"/>
      <c r="SBD73" s="347"/>
      <c r="SBE73" s="1124"/>
      <c r="SBF73" s="1124"/>
      <c r="SBG73" s="348"/>
      <c r="SBH73" s="348"/>
      <c r="SBI73" s="348"/>
      <c r="SBJ73" s="349"/>
      <c r="SBL73" s="347"/>
      <c r="SBM73" s="1124"/>
      <c r="SBN73" s="1124"/>
      <c r="SBO73" s="348"/>
      <c r="SBP73" s="348"/>
      <c r="SBQ73" s="348"/>
      <c r="SBR73" s="349"/>
      <c r="SBT73" s="347"/>
      <c r="SBU73" s="1124"/>
      <c r="SBV73" s="1124"/>
      <c r="SBW73" s="348"/>
      <c r="SBX73" s="348"/>
      <c r="SBY73" s="348"/>
      <c r="SBZ73" s="349"/>
      <c r="SCB73" s="347"/>
      <c r="SCC73" s="1124"/>
      <c r="SCD73" s="1124"/>
      <c r="SCE73" s="348"/>
      <c r="SCF73" s="348"/>
      <c r="SCG73" s="348"/>
      <c r="SCH73" s="349"/>
      <c r="SCJ73" s="347"/>
      <c r="SCK73" s="1124"/>
      <c r="SCL73" s="1124"/>
      <c r="SCM73" s="348"/>
      <c r="SCN73" s="348"/>
      <c r="SCO73" s="348"/>
      <c r="SCP73" s="349"/>
      <c r="SCR73" s="347"/>
      <c r="SCS73" s="1124"/>
      <c r="SCT73" s="1124"/>
      <c r="SCU73" s="348"/>
      <c r="SCV73" s="348"/>
      <c r="SCW73" s="348"/>
      <c r="SCX73" s="349"/>
      <c r="SCZ73" s="347"/>
      <c r="SDA73" s="1124"/>
      <c r="SDB73" s="1124"/>
      <c r="SDC73" s="348"/>
      <c r="SDD73" s="348"/>
      <c r="SDE73" s="348"/>
      <c r="SDF73" s="349"/>
      <c r="SDH73" s="347"/>
      <c r="SDI73" s="1124"/>
      <c r="SDJ73" s="1124"/>
      <c r="SDK73" s="348"/>
      <c r="SDL73" s="348"/>
      <c r="SDM73" s="348"/>
      <c r="SDN73" s="349"/>
      <c r="SDP73" s="347"/>
      <c r="SDQ73" s="1124"/>
      <c r="SDR73" s="1124"/>
      <c r="SDS73" s="348"/>
      <c r="SDT73" s="348"/>
      <c r="SDU73" s="348"/>
      <c r="SDV73" s="349"/>
      <c r="SDX73" s="347"/>
      <c r="SDY73" s="1124"/>
      <c r="SDZ73" s="1124"/>
      <c r="SEA73" s="348"/>
      <c r="SEB73" s="348"/>
      <c r="SEC73" s="348"/>
      <c r="SED73" s="349"/>
      <c r="SEF73" s="347"/>
      <c r="SEG73" s="1124"/>
      <c r="SEH73" s="1124"/>
      <c r="SEI73" s="348"/>
      <c r="SEJ73" s="348"/>
      <c r="SEK73" s="348"/>
      <c r="SEL73" s="349"/>
      <c r="SEN73" s="347"/>
      <c r="SEO73" s="1124"/>
      <c r="SEP73" s="1124"/>
      <c r="SEQ73" s="348"/>
      <c r="SER73" s="348"/>
      <c r="SES73" s="348"/>
      <c r="SET73" s="349"/>
      <c r="SEV73" s="347"/>
      <c r="SEW73" s="1124"/>
      <c r="SEX73" s="1124"/>
      <c r="SEY73" s="348"/>
      <c r="SEZ73" s="348"/>
      <c r="SFA73" s="348"/>
      <c r="SFB73" s="349"/>
      <c r="SFD73" s="347"/>
      <c r="SFE73" s="1124"/>
      <c r="SFF73" s="1124"/>
      <c r="SFG73" s="348"/>
      <c r="SFH73" s="348"/>
      <c r="SFI73" s="348"/>
      <c r="SFJ73" s="349"/>
      <c r="SFL73" s="347"/>
      <c r="SFM73" s="1124"/>
      <c r="SFN73" s="1124"/>
      <c r="SFO73" s="348"/>
      <c r="SFP73" s="348"/>
      <c r="SFQ73" s="348"/>
      <c r="SFR73" s="349"/>
      <c r="SFT73" s="347"/>
      <c r="SFU73" s="1124"/>
      <c r="SFV73" s="1124"/>
      <c r="SFW73" s="348"/>
      <c r="SFX73" s="348"/>
      <c r="SFY73" s="348"/>
      <c r="SFZ73" s="349"/>
      <c r="SGB73" s="347"/>
      <c r="SGC73" s="1124"/>
      <c r="SGD73" s="1124"/>
      <c r="SGE73" s="348"/>
      <c r="SGF73" s="348"/>
      <c r="SGG73" s="348"/>
      <c r="SGH73" s="349"/>
      <c r="SGJ73" s="347"/>
      <c r="SGK73" s="1124"/>
      <c r="SGL73" s="1124"/>
      <c r="SGM73" s="348"/>
      <c r="SGN73" s="348"/>
      <c r="SGO73" s="348"/>
      <c r="SGP73" s="349"/>
      <c r="SGR73" s="347"/>
      <c r="SGS73" s="1124"/>
      <c r="SGT73" s="1124"/>
      <c r="SGU73" s="348"/>
      <c r="SGV73" s="348"/>
      <c r="SGW73" s="348"/>
      <c r="SGX73" s="349"/>
      <c r="SGZ73" s="347"/>
      <c r="SHA73" s="1124"/>
      <c r="SHB73" s="1124"/>
      <c r="SHC73" s="348"/>
      <c r="SHD73" s="348"/>
      <c r="SHE73" s="348"/>
      <c r="SHF73" s="349"/>
      <c r="SHH73" s="347"/>
      <c r="SHI73" s="1124"/>
      <c r="SHJ73" s="1124"/>
      <c r="SHK73" s="348"/>
      <c r="SHL73" s="348"/>
      <c r="SHM73" s="348"/>
      <c r="SHN73" s="349"/>
      <c r="SHP73" s="347"/>
      <c r="SHQ73" s="1124"/>
      <c r="SHR73" s="1124"/>
      <c r="SHS73" s="348"/>
      <c r="SHT73" s="348"/>
      <c r="SHU73" s="348"/>
      <c r="SHV73" s="349"/>
      <c r="SHX73" s="347"/>
      <c r="SHY73" s="1124"/>
      <c r="SHZ73" s="1124"/>
      <c r="SIA73" s="348"/>
      <c r="SIB73" s="348"/>
      <c r="SIC73" s="348"/>
      <c r="SID73" s="349"/>
      <c r="SIF73" s="347"/>
      <c r="SIG73" s="1124"/>
      <c r="SIH73" s="1124"/>
      <c r="SII73" s="348"/>
      <c r="SIJ73" s="348"/>
      <c r="SIK73" s="348"/>
      <c r="SIL73" s="349"/>
      <c r="SIN73" s="347"/>
      <c r="SIO73" s="1124"/>
      <c r="SIP73" s="1124"/>
      <c r="SIQ73" s="348"/>
      <c r="SIR73" s="348"/>
      <c r="SIS73" s="348"/>
      <c r="SIT73" s="349"/>
      <c r="SIV73" s="347"/>
      <c r="SIW73" s="1124"/>
      <c r="SIX73" s="1124"/>
      <c r="SIY73" s="348"/>
      <c r="SIZ73" s="348"/>
      <c r="SJA73" s="348"/>
      <c r="SJB73" s="349"/>
      <c r="SJD73" s="347"/>
      <c r="SJE73" s="1124"/>
      <c r="SJF73" s="1124"/>
      <c r="SJG73" s="348"/>
      <c r="SJH73" s="348"/>
      <c r="SJI73" s="348"/>
      <c r="SJJ73" s="349"/>
      <c r="SJL73" s="347"/>
      <c r="SJM73" s="1124"/>
      <c r="SJN73" s="1124"/>
      <c r="SJO73" s="348"/>
      <c r="SJP73" s="348"/>
      <c r="SJQ73" s="348"/>
      <c r="SJR73" s="349"/>
      <c r="SJT73" s="347"/>
      <c r="SJU73" s="1124"/>
      <c r="SJV73" s="1124"/>
      <c r="SJW73" s="348"/>
      <c r="SJX73" s="348"/>
      <c r="SJY73" s="348"/>
      <c r="SJZ73" s="349"/>
      <c r="SKB73" s="347"/>
      <c r="SKC73" s="1124"/>
      <c r="SKD73" s="1124"/>
      <c r="SKE73" s="348"/>
      <c r="SKF73" s="348"/>
      <c r="SKG73" s="348"/>
      <c r="SKH73" s="349"/>
      <c r="SKJ73" s="347"/>
      <c r="SKK73" s="1124"/>
      <c r="SKL73" s="1124"/>
      <c r="SKM73" s="348"/>
      <c r="SKN73" s="348"/>
      <c r="SKO73" s="348"/>
      <c r="SKP73" s="349"/>
      <c r="SKR73" s="347"/>
      <c r="SKS73" s="1124"/>
      <c r="SKT73" s="1124"/>
      <c r="SKU73" s="348"/>
      <c r="SKV73" s="348"/>
      <c r="SKW73" s="348"/>
      <c r="SKX73" s="349"/>
      <c r="SKZ73" s="347"/>
      <c r="SLA73" s="1124"/>
      <c r="SLB73" s="1124"/>
      <c r="SLC73" s="348"/>
      <c r="SLD73" s="348"/>
      <c r="SLE73" s="348"/>
      <c r="SLF73" s="349"/>
      <c r="SLH73" s="347"/>
      <c r="SLI73" s="1124"/>
      <c r="SLJ73" s="1124"/>
      <c r="SLK73" s="348"/>
      <c r="SLL73" s="348"/>
      <c r="SLM73" s="348"/>
      <c r="SLN73" s="349"/>
      <c r="SLP73" s="347"/>
      <c r="SLQ73" s="1124"/>
      <c r="SLR73" s="1124"/>
      <c r="SLS73" s="348"/>
      <c r="SLT73" s="348"/>
      <c r="SLU73" s="348"/>
      <c r="SLV73" s="349"/>
      <c r="SLX73" s="347"/>
      <c r="SLY73" s="1124"/>
      <c r="SLZ73" s="1124"/>
      <c r="SMA73" s="348"/>
      <c r="SMB73" s="348"/>
      <c r="SMC73" s="348"/>
      <c r="SMD73" s="349"/>
      <c r="SMF73" s="347"/>
      <c r="SMG73" s="1124"/>
      <c r="SMH73" s="1124"/>
      <c r="SMI73" s="348"/>
      <c r="SMJ73" s="348"/>
      <c r="SMK73" s="348"/>
      <c r="SML73" s="349"/>
      <c r="SMN73" s="347"/>
      <c r="SMO73" s="1124"/>
      <c r="SMP73" s="1124"/>
      <c r="SMQ73" s="348"/>
      <c r="SMR73" s="348"/>
      <c r="SMS73" s="348"/>
      <c r="SMT73" s="349"/>
      <c r="SMV73" s="347"/>
      <c r="SMW73" s="1124"/>
      <c r="SMX73" s="1124"/>
      <c r="SMY73" s="348"/>
      <c r="SMZ73" s="348"/>
      <c r="SNA73" s="348"/>
      <c r="SNB73" s="349"/>
      <c r="SND73" s="347"/>
      <c r="SNE73" s="1124"/>
      <c r="SNF73" s="1124"/>
      <c r="SNG73" s="348"/>
      <c r="SNH73" s="348"/>
      <c r="SNI73" s="348"/>
      <c r="SNJ73" s="349"/>
      <c r="SNL73" s="347"/>
      <c r="SNM73" s="1124"/>
      <c r="SNN73" s="1124"/>
      <c r="SNO73" s="348"/>
      <c r="SNP73" s="348"/>
      <c r="SNQ73" s="348"/>
      <c r="SNR73" s="349"/>
      <c r="SNT73" s="347"/>
      <c r="SNU73" s="1124"/>
      <c r="SNV73" s="1124"/>
      <c r="SNW73" s="348"/>
      <c r="SNX73" s="348"/>
      <c r="SNY73" s="348"/>
      <c r="SNZ73" s="349"/>
      <c r="SOB73" s="347"/>
      <c r="SOC73" s="1124"/>
      <c r="SOD73" s="1124"/>
      <c r="SOE73" s="348"/>
      <c r="SOF73" s="348"/>
      <c r="SOG73" s="348"/>
      <c r="SOH73" s="349"/>
      <c r="SOJ73" s="347"/>
      <c r="SOK73" s="1124"/>
      <c r="SOL73" s="1124"/>
      <c r="SOM73" s="348"/>
      <c r="SON73" s="348"/>
      <c r="SOO73" s="348"/>
      <c r="SOP73" s="349"/>
      <c r="SOR73" s="347"/>
      <c r="SOS73" s="1124"/>
      <c r="SOT73" s="1124"/>
      <c r="SOU73" s="348"/>
      <c r="SOV73" s="348"/>
      <c r="SOW73" s="348"/>
      <c r="SOX73" s="349"/>
      <c r="SOZ73" s="347"/>
      <c r="SPA73" s="1124"/>
      <c r="SPB73" s="1124"/>
      <c r="SPC73" s="348"/>
      <c r="SPD73" s="348"/>
      <c r="SPE73" s="348"/>
      <c r="SPF73" s="349"/>
      <c r="SPH73" s="347"/>
      <c r="SPI73" s="1124"/>
      <c r="SPJ73" s="1124"/>
      <c r="SPK73" s="348"/>
      <c r="SPL73" s="348"/>
      <c r="SPM73" s="348"/>
      <c r="SPN73" s="349"/>
      <c r="SPP73" s="347"/>
      <c r="SPQ73" s="1124"/>
      <c r="SPR73" s="1124"/>
      <c r="SPS73" s="348"/>
      <c r="SPT73" s="348"/>
      <c r="SPU73" s="348"/>
      <c r="SPV73" s="349"/>
      <c r="SPX73" s="347"/>
      <c r="SPY73" s="1124"/>
      <c r="SPZ73" s="1124"/>
      <c r="SQA73" s="348"/>
      <c r="SQB73" s="348"/>
      <c r="SQC73" s="348"/>
      <c r="SQD73" s="349"/>
      <c r="SQF73" s="347"/>
      <c r="SQG73" s="1124"/>
      <c r="SQH73" s="1124"/>
      <c r="SQI73" s="348"/>
      <c r="SQJ73" s="348"/>
      <c r="SQK73" s="348"/>
      <c r="SQL73" s="349"/>
      <c r="SQN73" s="347"/>
      <c r="SQO73" s="1124"/>
      <c r="SQP73" s="1124"/>
      <c r="SQQ73" s="348"/>
      <c r="SQR73" s="348"/>
      <c r="SQS73" s="348"/>
      <c r="SQT73" s="349"/>
      <c r="SQV73" s="347"/>
      <c r="SQW73" s="1124"/>
      <c r="SQX73" s="1124"/>
      <c r="SQY73" s="348"/>
      <c r="SQZ73" s="348"/>
      <c r="SRA73" s="348"/>
      <c r="SRB73" s="349"/>
      <c r="SRD73" s="347"/>
      <c r="SRE73" s="1124"/>
      <c r="SRF73" s="1124"/>
      <c r="SRG73" s="348"/>
      <c r="SRH73" s="348"/>
      <c r="SRI73" s="348"/>
      <c r="SRJ73" s="349"/>
      <c r="SRL73" s="347"/>
      <c r="SRM73" s="1124"/>
      <c r="SRN73" s="1124"/>
      <c r="SRO73" s="348"/>
      <c r="SRP73" s="348"/>
      <c r="SRQ73" s="348"/>
      <c r="SRR73" s="349"/>
      <c r="SRT73" s="347"/>
      <c r="SRU73" s="1124"/>
      <c r="SRV73" s="1124"/>
      <c r="SRW73" s="348"/>
      <c r="SRX73" s="348"/>
      <c r="SRY73" s="348"/>
      <c r="SRZ73" s="349"/>
      <c r="SSB73" s="347"/>
      <c r="SSC73" s="1124"/>
      <c r="SSD73" s="1124"/>
      <c r="SSE73" s="348"/>
      <c r="SSF73" s="348"/>
      <c r="SSG73" s="348"/>
      <c r="SSH73" s="349"/>
      <c r="SSJ73" s="347"/>
      <c r="SSK73" s="1124"/>
      <c r="SSL73" s="1124"/>
      <c r="SSM73" s="348"/>
      <c r="SSN73" s="348"/>
      <c r="SSO73" s="348"/>
      <c r="SSP73" s="349"/>
      <c r="SSR73" s="347"/>
      <c r="SSS73" s="1124"/>
      <c r="SST73" s="1124"/>
      <c r="SSU73" s="348"/>
      <c r="SSV73" s="348"/>
      <c r="SSW73" s="348"/>
      <c r="SSX73" s="349"/>
      <c r="SSZ73" s="347"/>
      <c r="STA73" s="1124"/>
      <c r="STB73" s="1124"/>
      <c r="STC73" s="348"/>
      <c r="STD73" s="348"/>
      <c r="STE73" s="348"/>
      <c r="STF73" s="349"/>
      <c r="STH73" s="347"/>
      <c r="STI73" s="1124"/>
      <c r="STJ73" s="1124"/>
      <c r="STK73" s="348"/>
      <c r="STL73" s="348"/>
      <c r="STM73" s="348"/>
      <c r="STN73" s="349"/>
      <c r="STP73" s="347"/>
      <c r="STQ73" s="1124"/>
      <c r="STR73" s="1124"/>
      <c r="STS73" s="348"/>
      <c r="STT73" s="348"/>
      <c r="STU73" s="348"/>
      <c r="STV73" s="349"/>
      <c r="STX73" s="347"/>
      <c r="STY73" s="1124"/>
      <c r="STZ73" s="1124"/>
      <c r="SUA73" s="348"/>
      <c r="SUB73" s="348"/>
      <c r="SUC73" s="348"/>
      <c r="SUD73" s="349"/>
      <c r="SUF73" s="347"/>
      <c r="SUG73" s="1124"/>
      <c r="SUH73" s="1124"/>
      <c r="SUI73" s="348"/>
      <c r="SUJ73" s="348"/>
      <c r="SUK73" s="348"/>
      <c r="SUL73" s="349"/>
      <c r="SUN73" s="347"/>
      <c r="SUO73" s="1124"/>
      <c r="SUP73" s="1124"/>
      <c r="SUQ73" s="348"/>
      <c r="SUR73" s="348"/>
      <c r="SUS73" s="348"/>
      <c r="SUT73" s="349"/>
      <c r="SUV73" s="347"/>
      <c r="SUW73" s="1124"/>
      <c r="SUX73" s="1124"/>
      <c r="SUY73" s="348"/>
      <c r="SUZ73" s="348"/>
      <c r="SVA73" s="348"/>
      <c r="SVB73" s="349"/>
      <c r="SVD73" s="347"/>
      <c r="SVE73" s="1124"/>
      <c r="SVF73" s="1124"/>
      <c r="SVG73" s="348"/>
      <c r="SVH73" s="348"/>
      <c r="SVI73" s="348"/>
      <c r="SVJ73" s="349"/>
      <c r="SVL73" s="347"/>
      <c r="SVM73" s="1124"/>
      <c r="SVN73" s="1124"/>
      <c r="SVO73" s="348"/>
      <c r="SVP73" s="348"/>
      <c r="SVQ73" s="348"/>
      <c r="SVR73" s="349"/>
      <c r="SVT73" s="347"/>
      <c r="SVU73" s="1124"/>
      <c r="SVV73" s="1124"/>
      <c r="SVW73" s="348"/>
      <c r="SVX73" s="348"/>
      <c r="SVY73" s="348"/>
      <c r="SVZ73" s="349"/>
      <c r="SWB73" s="347"/>
      <c r="SWC73" s="1124"/>
      <c r="SWD73" s="1124"/>
      <c r="SWE73" s="348"/>
      <c r="SWF73" s="348"/>
      <c r="SWG73" s="348"/>
      <c r="SWH73" s="349"/>
      <c r="SWJ73" s="347"/>
      <c r="SWK73" s="1124"/>
      <c r="SWL73" s="1124"/>
      <c r="SWM73" s="348"/>
      <c r="SWN73" s="348"/>
      <c r="SWO73" s="348"/>
      <c r="SWP73" s="349"/>
      <c r="SWR73" s="347"/>
      <c r="SWS73" s="1124"/>
      <c r="SWT73" s="1124"/>
      <c r="SWU73" s="348"/>
      <c r="SWV73" s="348"/>
      <c r="SWW73" s="348"/>
      <c r="SWX73" s="349"/>
      <c r="SWZ73" s="347"/>
      <c r="SXA73" s="1124"/>
      <c r="SXB73" s="1124"/>
      <c r="SXC73" s="348"/>
      <c r="SXD73" s="348"/>
      <c r="SXE73" s="348"/>
      <c r="SXF73" s="349"/>
      <c r="SXH73" s="347"/>
      <c r="SXI73" s="1124"/>
      <c r="SXJ73" s="1124"/>
      <c r="SXK73" s="348"/>
      <c r="SXL73" s="348"/>
      <c r="SXM73" s="348"/>
      <c r="SXN73" s="349"/>
      <c r="SXP73" s="347"/>
      <c r="SXQ73" s="1124"/>
      <c r="SXR73" s="1124"/>
      <c r="SXS73" s="348"/>
      <c r="SXT73" s="348"/>
      <c r="SXU73" s="348"/>
      <c r="SXV73" s="349"/>
      <c r="SXX73" s="347"/>
      <c r="SXY73" s="1124"/>
      <c r="SXZ73" s="1124"/>
      <c r="SYA73" s="348"/>
      <c r="SYB73" s="348"/>
      <c r="SYC73" s="348"/>
      <c r="SYD73" s="349"/>
      <c r="SYF73" s="347"/>
      <c r="SYG73" s="1124"/>
      <c r="SYH73" s="1124"/>
      <c r="SYI73" s="348"/>
      <c r="SYJ73" s="348"/>
      <c r="SYK73" s="348"/>
      <c r="SYL73" s="349"/>
      <c r="SYN73" s="347"/>
      <c r="SYO73" s="1124"/>
      <c r="SYP73" s="1124"/>
      <c r="SYQ73" s="348"/>
      <c r="SYR73" s="348"/>
      <c r="SYS73" s="348"/>
      <c r="SYT73" s="349"/>
      <c r="SYV73" s="347"/>
      <c r="SYW73" s="1124"/>
      <c r="SYX73" s="1124"/>
      <c r="SYY73" s="348"/>
      <c r="SYZ73" s="348"/>
      <c r="SZA73" s="348"/>
      <c r="SZB73" s="349"/>
      <c r="SZD73" s="347"/>
      <c r="SZE73" s="1124"/>
      <c r="SZF73" s="1124"/>
      <c r="SZG73" s="348"/>
      <c r="SZH73" s="348"/>
      <c r="SZI73" s="348"/>
      <c r="SZJ73" s="349"/>
      <c r="SZL73" s="347"/>
      <c r="SZM73" s="1124"/>
      <c r="SZN73" s="1124"/>
      <c r="SZO73" s="348"/>
      <c r="SZP73" s="348"/>
      <c r="SZQ73" s="348"/>
      <c r="SZR73" s="349"/>
      <c r="SZT73" s="347"/>
      <c r="SZU73" s="1124"/>
      <c r="SZV73" s="1124"/>
      <c r="SZW73" s="348"/>
      <c r="SZX73" s="348"/>
      <c r="SZY73" s="348"/>
      <c r="SZZ73" s="349"/>
      <c r="TAB73" s="347"/>
      <c r="TAC73" s="1124"/>
      <c r="TAD73" s="1124"/>
      <c r="TAE73" s="348"/>
      <c r="TAF73" s="348"/>
      <c r="TAG73" s="348"/>
      <c r="TAH73" s="349"/>
      <c r="TAJ73" s="347"/>
      <c r="TAK73" s="1124"/>
      <c r="TAL73" s="1124"/>
      <c r="TAM73" s="348"/>
      <c r="TAN73" s="348"/>
      <c r="TAO73" s="348"/>
      <c r="TAP73" s="349"/>
      <c r="TAR73" s="347"/>
      <c r="TAS73" s="1124"/>
      <c r="TAT73" s="1124"/>
      <c r="TAU73" s="348"/>
      <c r="TAV73" s="348"/>
      <c r="TAW73" s="348"/>
      <c r="TAX73" s="349"/>
      <c r="TAZ73" s="347"/>
      <c r="TBA73" s="1124"/>
      <c r="TBB73" s="1124"/>
      <c r="TBC73" s="348"/>
      <c r="TBD73" s="348"/>
      <c r="TBE73" s="348"/>
      <c r="TBF73" s="349"/>
      <c r="TBH73" s="347"/>
      <c r="TBI73" s="1124"/>
      <c r="TBJ73" s="1124"/>
      <c r="TBK73" s="348"/>
      <c r="TBL73" s="348"/>
      <c r="TBM73" s="348"/>
      <c r="TBN73" s="349"/>
      <c r="TBP73" s="347"/>
      <c r="TBQ73" s="1124"/>
      <c r="TBR73" s="1124"/>
      <c r="TBS73" s="348"/>
      <c r="TBT73" s="348"/>
      <c r="TBU73" s="348"/>
      <c r="TBV73" s="349"/>
      <c r="TBX73" s="347"/>
      <c r="TBY73" s="1124"/>
      <c r="TBZ73" s="1124"/>
      <c r="TCA73" s="348"/>
      <c r="TCB73" s="348"/>
      <c r="TCC73" s="348"/>
      <c r="TCD73" s="349"/>
      <c r="TCF73" s="347"/>
      <c r="TCG73" s="1124"/>
      <c r="TCH73" s="1124"/>
      <c r="TCI73" s="348"/>
      <c r="TCJ73" s="348"/>
      <c r="TCK73" s="348"/>
      <c r="TCL73" s="349"/>
      <c r="TCN73" s="347"/>
      <c r="TCO73" s="1124"/>
      <c r="TCP73" s="1124"/>
      <c r="TCQ73" s="348"/>
      <c r="TCR73" s="348"/>
      <c r="TCS73" s="348"/>
      <c r="TCT73" s="349"/>
      <c r="TCV73" s="347"/>
      <c r="TCW73" s="1124"/>
      <c r="TCX73" s="1124"/>
      <c r="TCY73" s="348"/>
      <c r="TCZ73" s="348"/>
      <c r="TDA73" s="348"/>
      <c r="TDB73" s="349"/>
      <c r="TDD73" s="347"/>
      <c r="TDE73" s="1124"/>
      <c r="TDF73" s="1124"/>
      <c r="TDG73" s="348"/>
      <c r="TDH73" s="348"/>
      <c r="TDI73" s="348"/>
      <c r="TDJ73" s="349"/>
      <c r="TDL73" s="347"/>
      <c r="TDM73" s="1124"/>
      <c r="TDN73" s="1124"/>
      <c r="TDO73" s="348"/>
      <c r="TDP73" s="348"/>
      <c r="TDQ73" s="348"/>
      <c r="TDR73" s="349"/>
      <c r="TDT73" s="347"/>
      <c r="TDU73" s="1124"/>
      <c r="TDV73" s="1124"/>
      <c r="TDW73" s="348"/>
      <c r="TDX73" s="348"/>
      <c r="TDY73" s="348"/>
      <c r="TDZ73" s="349"/>
      <c r="TEB73" s="347"/>
      <c r="TEC73" s="1124"/>
      <c r="TED73" s="1124"/>
      <c r="TEE73" s="348"/>
      <c r="TEF73" s="348"/>
      <c r="TEG73" s="348"/>
      <c r="TEH73" s="349"/>
      <c r="TEJ73" s="347"/>
      <c r="TEK73" s="1124"/>
      <c r="TEL73" s="1124"/>
      <c r="TEM73" s="348"/>
      <c r="TEN73" s="348"/>
      <c r="TEO73" s="348"/>
      <c r="TEP73" s="349"/>
      <c r="TER73" s="347"/>
      <c r="TES73" s="1124"/>
      <c r="TET73" s="1124"/>
      <c r="TEU73" s="348"/>
      <c r="TEV73" s="348"/>
      <c r="TEW73" s="348"/>
      <c r="TEX73" s="349"/>
      <c r="TEZ73" s="347"/>
      <c r="TFA73" s="1124"/>
      <c r="TFB73" s="1124"/>
      <c r="TFC73" s="348"/>
      <c r="TFD73" s="348"/>
      <c r="TFE73" s="348"/>
      <c r="TFF73" s="349"/>
      <c r="TFH73" s="347"/>
      <c r="TFI73" s="1124"/>
      <c r="TFJ73" s="1124"/>
      <c r="TFK73" s="348"/>
      <c r="TFL73" s="348"/>
      <c r="TFM73" s="348"/>
      <c r="TFN73" s="349"/>
      <c r="TFP73" s="347"/>
      <c r="TFQ73" s="1124"/>
      <c r="TFR73" s="1124"/>
      <c r="TFS73" s="348"/>
      <c r="TFT73" s="348"/>
      <c r="TFU73" s="348"/>
      <c r="TFV73" s="349"/>
      <c r="TFX73" s="347"/>
      <c r="TFY73" s="1124"/>
      <c r="TFZ73" s="1124"/>
      <c r="TGA73" s="348"/>
      <c r="TGB73" s="348"/>
      <c r="TGC73" s="348"/>
      <c r="TGD73" s="349"/>
      <c r="TGF73" s="347"/>
      <c r="TGG73" s="1124"/>
      <c r="TGH73" s="1124"/>
      <c r="TGI73" s="348"/>
      <c r="TGJ73" s="348"/>
      <c r="TGK73" s="348"/>
      <c r="TGL73" s="349"/>
      <c r="TGN73" s="347"/>
      <c r="TGO73" s="1124"/>
      <c r="TGP73" s="1124"/>
      <c r="TGQ73" s="348"/>
      <c r="TGR73" s="348"/>
      <c r="TGS73" s="348"/>
      <c r="TGT73" s="349"/>
      <c r="TGV73" s="347"/>
      <c r="TGW73" s="1124"/>
      <c r="TGX73" s="1124"/>
      <c r="TGY73" s="348"/>
      <c r="TGZ73" s="348"/>
      <c r="THA73" s="348"/>
      <c r="THB73" s="349"/>
      <c r="THD73" s="347"/>
      <c r="THE73" s="1124"/>
      <c r="THF73" s="1124"/>
      <c r="THG73" s="348"/>
      <c r="THH73" s="348"/>
      <c r="THI73" s="348"/>
      <c r="THJ73" s="349"/>
      <c r="THL73" s="347"/>
      <c r="THM73" s="1124"/>
      <c r="THN73" s="1124"/>
      <c r="THO73" s="348"/>
      <c r="THP73" s="348"/>
      <c r="THQ73" s="348"/>
      <c r="THR73" s="349"/>
      <c r="THT73" s="347"/>
      <c r="THU73" s="1124"/>
      <c r="THV73" s="1124"/>
      <c r="THW73" s="348"/>
      <c r="THX73" s="348"/>
      <c r="THY73" s="348"/>
      <c r="THZ73" s="349"/>
      <c r="TIB73" s="347"/>
      <c r="TIC73" s="1124"/>
      <c r="TID73" s="1124"/>
      <c r="TIE73" s="348"/>
      <c r="TIF73" s="348"/>
      <c r="TIG73" s="348"/>
      <c r="TIH73" s="349"/>
      <c r="TIJ73" s="347"/>
      <c r="TIK73" s="1124"/>
      <c r="TIL73" s="1124"/>
      <c r="TIM73" s="348"/>
      <c r="TIN73" s="348"/>
      <c r="TIO73" s="348"/>
      <c r="TIP73" s="349"/>
      <c r="TIR73" s="347"/>
      <c r="TIS73" s="1124"/>
      <c r="TIT73" s="1124"/>
      <c r="TIU73" s="348"/>
      <c r="TIV73" s="348"/>
      <c r="TIW73" s="348"/>
      <c r="TIX73" s="349"/>
      <c r="TIZ73" s="347"/>
      <c r="TJA73" s="1124"/>
      <c r="TJB73" s="1124"/>
      <c r="TJC73" s="348"/>
      <c r="TJD73" s="348"/>
      <c r="TJE73" s="348"/>
      <c r="TJF73" s="349"/>
      <c r="TJH73" s="347"/>
      <c r="TJI73" s="1124"/>
      <c r="TJJ73" s="1124"/>
      <c r="TJK73" s="348"/>
      <c r="TJL73" s="348"/>
      <c r="TJM73" s="348"/>
      <c r="TJN73" s="349"/>
      <c r="TJP73" s="347"/>
      <c r="TJQ73" s="1124"/>
      <c r="TJR73" s="1124"/>
      <c r="TJS73" s="348"/>
      <c r="TJT73" s="348"/>
      <c r="TJU73" s="348"/>
      <c r="TJV73" s="349"/>
      <c r="TJX73" s="347"/>
      <c r="TJY73" s="1124"/>
      <c r="TJZ73" s="1124"/>
      <c r="TKA73" s="348"/>
      <c r="TKB73" s="348"/>
      <c r="TKC73" s="348"/>
      <c r="TKD73" s="349"/>
      <c r="TKF73" s="347"/>
      <c r="TKG73" s="1124"/>
      <c r="TKH73" s="1124"/>
      <c r="TKI73" s="348"/>
      <c r="TKJ73" s="348"/>
      <c r="TKK73" s="348"/>
      <c r="TKL73" s="349"/>
      <c r="TKN73" s="347"/>
      <c r="TKO73" s="1124"/>
      <c r="TKP73" s="1124"/>
      <c r="TKQ73" s="348"/>
      <c r="TKR73" s="348"/>
      <c r="TKS73" s="348"/>
      <c r="TKT73" s="349"/>
      <c r="TKV73" s="347"/>
      <c r="TKW73" s="1124"/>
      <c r="TKX73" s="1124"/>
      <c r="TKY73" s="348"/>
      <c r="TKZ73" s="348"/>
      <c r="TLA73" s="348"/>
      <c r="TLB73" s="349"/>
      <c r="TLD73" s="347"/>
      <c r="TLE73" s="1124"/>
      <c r="TLF73" s="1124"/>
      <c r="TLG73" s="348"/>
      <c r="TLH73" s="348"/>
      <c r="TLI73" s="348"/>
      <c r="TLJ73" s="349"/>
      <c r="TLL73" s="347"/>
      <c r="TLM73" s="1124"/>
      <c r="TLN73" s="1124"/>
      <c r="TLO73" s="348"/>
      <c r="TLP73" s="348"/>
      <c r="TLQ73" s="348"/>
      <c r="TLR73" s="349"/>
      <c r="TLT73" s="347"/>
      <c r="TLU73" s="1124"/>
      <c r="TLV73" s="1124"/>
      <c r="TLW73" s="348"/>
      <c r="TLX73" s="348"/>
      <c r="TLY73" s="348"/>
      <c r="TLZ73" s="349"/>
      <c r="TMB73" s="347"/>
      <c r="TMC73" s="1124"/>
      <c r="TMD73" s="1124"/>
      <c r="TME73" s="348"/>
      <c r="TMF73" s="348"/>
      <c r="TMG73" s="348"/>
      <c r="TMH73" s="349"/>
      <c r="TMJ73" s="347"/>
      <c r="TMK73" s="1124"/>
      <c r="TML73" s="1124"/>
      <c r="TMM73" s="348"/>
      <c r="TMN73" s="348"/>
      <c r="TMO73" s="348"/>
      <c r="TMP73" s="349"/>
      <c r="TMR73" s="347"/>
      <c r="TMS73" s="1124"/>
      <c r="TMT73" s="1124"/>
      <c r="TMU73" s="348"/>
      <c r="TMV73" s="348"/>
      <c r="TMW73" s="348"/>
      <c r="TMX73" s="349"/>
      <c r="TMZ73" s="347"/>
      <c r="TNA73" s="1124"/>
      <c r="TNB73" s="1124"/>
      <c r="TNC73" s="348"/>
      <c r="TND73" s="348"/>
      <c r="TNE73" s="348"/>
      <c r="TNF73" s="349"/>
      <c r="TNH73" s="347"/>
      <c r="TNI73" s="1124"/>
      <c r="TNJ73" s="1124"/>
      <c r="TNK73" s="348"/>
      <c r="TNL73" s="348"/>
      <c r="TNM73" s="348"/>
      <c r="TNN73" s="349"/>
      <c r="TNP73" s="347"/>
      <c r="TNQ73" s="1124"/>
      <c r="TNR73" s="1124"/>
      <c r="TNS73" s="348"/>
      <c r="TNT73" s="348"/>
      <c r="TNU73" s="348"/>
      <c r="TNV73" s="349"/>
      <c r="TNX73" s="347"/>
      <c r="TNY73" s="1124"/>
      <c r="TNZ73" s="1124"/>
      <c r="TOA73" s="348"/>
      <c r="TOB73" s="348"/>
      <c r="TOC73" s="348"/>
      <c r="TOD73" s="349"/>
      <c r="TOF73" s="347"/>
      <c r="TOG73" s="1124"/>
      <c r="TOH73" s="1124"/>
      <c r="TOI73" s="348"/>
      <c r="TOJ73" s="348"/>
      <c r="TOK73" s="348"/>
      <c r="TOL73" s="349"/>
      <c r="TON73" s="347"/>
      <c r="TOO73" s="1124"/>
      <c r="TOP73" s="1124"/>
      <c r="TOQ73" s="348"/>
      <c r="TOR73" s="348"/>
      <c r="TOS73" s="348"/>
      <c r="TOT73" s="349"/>
      <c r="TOV73" s="347"/>
      <c r="TOW73" s="1124"/>
      <c r="TOX73" s="1124"/>
      <c r="TOY73" s="348"/>
      <c r="TOZ73" s="348"/>
      <c r="TPA73" s="348"/>
      <c r="TPB73" s="349"/>
      <c r="TPD73" s="347"/>
      <c r="TPE73" s="1124"/>
      <c r="TPF73" s="1124"/>
      <c r="TPG73" s="348"/>
      <c r="TPH73" s="348"/>
      <c r="TPI73" s="348"/>
      <c r="TPJ73" s="349"/>
      <c r="TPL73" s="347"/>
      <c r="TPM73" s="1124"/>
      <c r="TPN73" s="1124"/>
      <c r="TPO73" s="348"/>
      <c r="TPP73" s="348"/>
      <c r="TPQ73" s="348"/>
      <c r="TPR73" s="349"/>
      <c r="TPT73" s="347"/>
      <c r="TPU73" s="1124"/>
      <c r="TPV73" s="1124"/>
      <c r="TPW73" s="348"/>
      <c r="TPX73" s="348"/>
      <c r="TPY73" s="348"/>
      <c r="TPZ73" s="349"/>
      <c r="TQB73" s="347"/>
      <c r="TQC73" s="1124"/>
      <c r="TQD73" s="1124"/>
      <c r="TQE73" s="348"/>
      <c r="TQF73" s="348"/>
      <c r="TQG73" s="348"/>
      <c r="TQH73" s="349"/>
      <c r="TQJ73" s="347"/>
      <c r="TQK73" s="1124"/>
      <c r="TQL73" s="1124"/>
      <c r="TQM73" s="348"/>
      <c r="TQN73" s="348"/>
      <c r="TQO73" s="348"/>
      <c r="TQP73" s="349"/>
      <c r="TQR73" s="347"/>
      <c r="TQS73" s="1124"/>
      <c r="TQT73" s="1124"/>
      <c r="TQU73" s="348"/>
      <c r="TQV73" s="348"/>
      <c r="TQW73" s="348"/>
      <c r="TQX73" s="349"/>
      <c r="TQZ73" s="347"/>
      <c r="TRA73" s="1124"/>
      <c r="TRB73" s="1124"/>
      <c r="TRC73" s="348"/>
      <c r="TRD73" s="348"/>
      <c r="TRE73" s="348"/>
      <c r="TRF73" s="349"/>
      <c r="TRH73" s="347"/>
      <c r="TRI73" s="1124"/>
      <c r="TRJ73" s="1124"/>
      <c r="TRK73" s="348"/>
      <c r="TRL73" s="348"/>
      <c r="TRM73" s="348"/>
      <c r="TRN73" s="349"/>
      <c r="TRP73" s="347"/>
      <c r="TRQ73" s="1124"/>
      <c r="TRR73" s="1124"/>
      <c r="TRS73" s="348"/>
      <c r="TRT73" s="348"/>
      <c r="TRU73" s="348"/>
      <c r="TRV73" s="349"/>
      <c r="TRX73" s="347"/>
      <c r="TRY73" s="1124"/>
      <c r="TRZ73" s="1124"/>
      <c r="TSA73" s="348"/>
      <c r="TSB73" s="348"/>
      <c r="TSC73" s="348"/>
      <c r="TSD73" s="349"/>
      <c r="TSF73" s="347"/>
      <c r="TSG73" s="1124"/>
      <c r="TSH73" s="1124"/>
      <c r="TSI73" s="348"/>
      <c r="TSJ73" s="348"/>
      <c r="TSK73" s="348"/>
      <c r="TSL73" s="349"/>
      <c r="TSN73" s="347"/>
      <c r="TSO73" s="1124"/>
      <c r="TSP73" s="1124"/>
      <c r="TSQ73" s="348"/>
      <c r="TSR73" s="348"/>
      <c r="TSS73" s="348"/>
      <c r="TST73" s="349"/>
      <c r="TSV73" s="347"/>
      <c r="TSW73" s="1124"/>
      <c r="TSX73" s="1124"/>
      <c r="TSY73" s="348"/>
      <c r="TSZ73" s="348"/>
      <c r="TTA73" s="348"/>
      <c r="TTB73" s="349"/>
      <c r="TTD73" s="347"/>
      <c r="TTE73" s="1124"/>
      <c r="TTF73" s="1124"/>
      <c r="TTG73" s="348"/>
      <c r="TTH73" s="348"/>
      <c r="TTI73" s="348"/>
      <c r="TTJ73" s="349"/>
      <c r="TTL73" s="347"/>
      <c r="TTM73" s="1124"/>
      <c r="TTN73" s="1124"/>
      <c r="TTO73" s="348"/>
      <c r="TTP73" s="348"/>
      <c r="TTQ73" s="348"/>
      <c r="TTR73" s="349"/>
      <c r="TTT73" s="347"/>
      <c r="TTU73" s="1124"/>
      <c r="TTV73" s="1124"/>
      <c r="TTW73" s="348"/>
      <c r="TTX73" s="348"/>
      <c r="TTY73" s="348"/>
      <c r="TTZ73" s="349"/>
      <c r="TUB73" s="347"/>
      <c r="TUC73" s="1124"/>
      <c r="TUD73" s="1124"/>
      <c r="TUE73" s="348"/>
      <c r="TUF73" s="348"/>
      <c r="TUG73" s="348"/>
      <c r="TUH73" s="349"/>
      <c r="TUJ73" s="347"/>
      <c r="TUK73" s="1124"/>
      <c r="TUL73" s="1124"/>
      <c r="TUM73" s="348"/>
      <c r="TUN73" s="348"/>
      <c r="TUO73" s="348"/>
      <c r="TUP73" s="349"/>
      <c r="TUR73" s="347"/>
      <c r="TUS73" s="1124"/>
      <c r="TUT73" s="1124"/>
      <c r="TUU73" s="348"/>
      <c r="TUV73" s="348"/>
      <c r="TUW73" s="348"/>
      <c r="TUX73" s="349"/>
      <c r="TUZ73" s="347"/>
      <c r="TVA73" s="1124"/>
      <c r="TVB73" s="1124"/>
      <c r="TVC73" s="348"/>
      <c r="TVD73" s="348"/>
      <c r="TVE73" s="348"/>
      <c r="TVF73" s="349"/>
      <c r="TVH73" s="347"/>
      <c r="TVI73" s="1124"/>
      <c r="TVJ73" s="1124"/>
      <c r="TVK73" s="348"/>
      <c r="TVL73" s="348"/>
      <c r="TVM73" s="348"/>
      <c r="TVN73" s="349"/>
      <c r="TVP73" s="347"/>
      <c r="TVQ73" s="1124"/>
      <c r="TVR73" s="1124"/>
      <c r="TVS73" s="348"/>
      <c r="TVT73" s="348"/>
      <c r="TVU73" s="348"/>
      <c r="TVV73" s="349"/>
      <c r="TVX73" s="347"/>
      <c r="TVY73" s="1124"/>
      <c r="TVZ73" s="1124"/>
      <c r="TWA73" s="348"/>
      <c r="TWB73" s="348"/>
      <c r="TWC73" s="348"/>
      <c r="TWD73" s="349"/>
      <c r="TWF73" s="347"/>
      <c r="TWG73" s="1124"/>
      <c r="TWH73" s="1124"/>
      <c r="TWI73" s="348"/>
      <c r="TWJ73" s="348"/>
      <c r="TWK73" s="348"/>
      <c r="TWL73" s="349"/>
      <c r="TWN73" s="347"/>
      <c r="TWO73" s="1124"/>
      <c r="TWP73" s="1124"/>
      <c r="TWQ73" s="348"/>
      <c r="TWR73" s="348"/>
      <c r="TWS73" s="348"/>
      <c r="TWT73" s="349"/>
      <c r="TWV73" s="347"/>
      <c r="TWW73" s="1124"/>
      <c r="TWX73" s="1124"/>
      <c r="TWY73" s="348"/>
      <c r="TWZ73" s="348"/>
      <c r="TXA73" s="348"/>
      <c r="TXB73" s="349"/>
      <c r="TXD73" s="347"/>
      <c r="TXE73" s="1124"/>
      <c r="TXF73" s="1124"/>
      <c r="TXG73" s="348"/>
      <c r="TXH73" s="348"/>
      <c r="TXI73" s="348"/>
      <c r="TXJ73" s="349"/>
      <c r="TXL73" s="347"/>
      <c r="TXM73" s="1124"/>
      <c r="TXN73" s="1124"/>
      <c r="TXO73" s="348"/>
      <c r="TXP73" s="348"/>
      <c r="TXQ73" s="348"/>
      <c r="TXR73" s="349"/>
      <c r="TXT73" s="347"/>
      <c r="TXU73" s="1124"/>
      <c r="TXV73" s="1124"/>
      <c r="TXW73" s="348"/>
      <c r="TXX73" s="348"/>
      <c r="TXY73" s="348"/>
      <c r="TXZ73" s="349"/>
      <c r="TYB73" s="347"/>
      <c r="TYC73" s="1124"/>
      <c r="TYD73" s="1124"/>
      <c r="TYE73" s="348"/>
      <c r="TYF73" s="348"/>
      <c r="TYG73" s="348"/>
      <c r="TYH73" s="349"/>
      <c r="TYJ73" s="347"/>
      <c r="TYK73" s="1124"/>
      <c r="TYL73" s="1124"/>
      <c r="TYM73" s="348"/>
      <c r="TYN73" s="348"/>
      <c r="TYO73" s="348"/>
      <c r="TYP73" s="349"/>
      <c r="TYR73" s="347"/>
      <c r="TYS73" s="1124"/>
      <c r="TYT73" s="1124"/>
      <c r="TYU73" s="348"/>
      <c r="TYV73" s="348"/>
      <c r="TYW73" s="348"/>
      <c r="TYX73" s="349"/>
      <c r="TYZ73" s="347"/>
      <c r="TZA73" s="1124"/>
      <c r="TZB73" s="1124"/>
      <c r="TZC73" s="348"/>
      <c r="TZD73" s="348"/>
      <c r="TZE73" s="348"/>
      <c r="TZF73" s="349"/>
      <c r="TZH73" s="347"/>
      <c r="TZI73" s="1124"/>
      <c r="TZJ73" s="1124"/>
      <c r="TZK73" s="348"/>
      <c r="TZL73" s="348"/>
      <c r="TZM73" s="348"/>
      <c r="TZN73" s="349"/>
      <c r="TZP73" s="347"/>
      <c r="TZQ73" s="1124"/>
      <c r="TZR73" s="1124"/>
      <c r="TZS73" s="348"/>
      <c r="TZT73" s="348"/>
      <c r="TZU73" s="348"/>
      <c r="TZV73" s="349"/>
      <c r="TZX73" s="347"/>
      <c r="TZY73" s="1124"/>
      <c r="TZZ73" s="1124"/>
      <c r="UAA73" s="348"/>
      <c r="UAB73" s="348"/>
      <c r="UAC73" s="348"/>
      <c r="UAD73" s="349"/>
      <c r="UAF73" s="347"/>
      <c r="UAG73" s="1124"/>
      <c r="UAH73" s="1124"/>
      <c r="UAI73" s="348"/>
      <c r="UAJ73" s="348"/>
      <c r="UAK73" s="348"/>
      <c r="UAL73" s="349"/>
      <c r="UAN73" s="347"/>
      <c r="UAO73" s="1124"/>
      <c r="UAP73" s="1124"/>
      <c r="UAQ73" s="348"/>
      <c r="UAR73" s="348"/>
      <c r="UAS73" s="348"/>
      <c r="UAT73" s="349"/>
      <c r="UAV73" s="347"/>
      <c r="UAW73" s="1124"/>
      <c r="UAX73" s="1124"/>
      <c r="UAY73" s="348"/>
      <c r="UAZ73" s="348"/>
      <c r="UBA73" s="348"/>
      <c r="UBB73" s="349"/>
      <c r="UBD73" s="347"/>
      <c r="UBE73" s="1124"/>
      <c r="UBF73" s="1124"/>
      <c r="UBG73" s="348"/>
      <c r="UBH73" s="348"/>
      <c r="UBI73" s="348"/>
      <c r="UBJ73" s="349"/>
      <c r="UBL73" s="347"/>
      <c r="UBM73" s="1124"/>
      <c r="UBN73" s="1124"/>
      <c r="UBO73" s="348"/>
      <c r="UBP73" s="348"/>
      <c r="UBQ73" s="348"/>
      <c r="UBR73" s="349"/>
      <c r="UBT73" s="347"/>
      <c r="UBU73" s="1124"/>
      <c r="UBV73" s="1124"/>
      <c r="UBW73" s="348"/>
      <c r="UBX73" s="348"/>
      <c r="UBY73" s="348"/>
      <c r="UBZ73" s="349"/>
      <c r="UCB73" s="347"/>
      <c r="UCC73" s="1124"/>
      <c r="UCD73" s="1124"/>
      <c r="UCE73" s="348"/>
      <c r="UCF73" s="348"/>
      <c r="UCG73" s="348"/>
      <c r="UCH73" s="349"/>
      <c r="UCJ73" s="347"/>
      <c r="UCK73" s="1124"/>
      <c r="UCL73" s="1124"/>
      <c r="UCM73" s="348"/>
      <c r="UCN73" s="348"/>
      <c r="UCO73" s="348"/>
      <c r="UCP73" s="349"/>
      <c r="UCR73" s="347"/>
      <c r="UCS73" s="1124"/>
      <c r="UCT73" s="1124"/>
      <c r="UCU73" s="348"/>
      <c r="UCV73" s="348"/>
      <c r="UCW73" s="348"/>
      <c r="UCX73" s="349"/>
      <c r="UCZ73" s="347"/>
      <c r="UDA73" s="1124"/>
      <c r="UDB73" s="1124"/>
      <c r="UDC73" s="348"/>
      <c r="UDD73" s="348"/>
      <c r="UDE73" s="348"/>
      <c r="UDF73" s="349"/>
      <c r="UDH73" s="347"/>
      <c r="UDI73" s="1124"/>
      <c r="UDJ73" s="1124"/>
      <c r="UDK73" s="348"/>
      <c r="UDL73" s="348"/>
      <c r="UDM73" s="348"/>
      <c r="UDN73" s="349"/>
      <c r="UDP73" s="347"/>
      <c r="UDQ73" s="1124"/>
      <c r="UDR73" s="1124"/>
      <c r="UDS73" s="348"/>
      <c r="UDT73" s="348"/>
      <c r="UDU73" s="348"/>
      <c r="UDV73" s="349"/>
      <c r="UDX73" s="347"/>
      <c r="UDY73" s="1124"/>
      <c r="UDZ73" s="1124"/>
      <c r="UEA73" s="348"/>
      <c r="UEB73" s="348"/>
      <c r="UEC73" s="348"/>
      <c r="UED73" s="349"/>
      <c r="UEF73" s="347"/>
      <c r="UEG73" s="1124"/>
      <c r="UEH73" s="1124"/>
      <c r="UEI73" s="348"/>
      <c r="UEJ73" s="348"/>
      <c r="UEK73" s="348"/>
      <c r="UEL73" s="349"/>
      <c r="UEN73" s="347"/>
      <c r="UEO73" s="1124"/>
      <c r="UEP73" s="1124"/>
      <c r="UEQ73" s="348"/>
      <c r="UER73" s="348"/>
      <c r="UES73" s="348"/>
      <c r="UET73" s="349"/>
      <c r="UEV73" s="347"/>
      <c r="UEW73" s="1124"/>
      <c r="UEX73" s="1124"/>
      <c r="UEY73" s="348"/>
      <c r="UEZ73" s="348"/>
      <c r="UFA73" s="348"/>
      <c r="UFB73" s="349"/>
      <c r="UFD73" s="347"/>
      <c r="UFE73" s="1124"/>
      <c r="UFF73" s="1124"/>
      <c r="UFG73" s="348"/>
      <c r="UFH73" s="348"/>
      <c r="UFI73" s="348"/>
      <c r="UFJ73" s="349"/>
      <c r="UFL73" s="347"/>
      <c r="UFM73" s="1124"/>
      <c r="UFN73" s="1124"/>
      <c r="UFO73" s="348"/>
      <c r="UFP73" s="348"/>
      <c r="UFQ73" s="348"/>
      <c r="UFR73" s="349"/>
      <c r="UFT73" s="347"/>
      <c r="UFU73" s="1124"/>
      <c r="UFV73" s="1124"/>
      <c r="UFW73" s="348"/>
      <c r="UFX73" s="348"/>
      <c r="UFY73" s="348"/>
      <c r="UFZ73" s="349"/>
      <c r="UGB73" s="347"/>
      <c r="UGC73" s="1124"/>
      <c r="UGD73" s="1124"/>
      <c r="UGE73" s="348"/>
      <c r="UGF73" s="348"/>
      <c r="UGG73" s="348"/>
      <c r="UGH73" s="349"/>
      <c r="UGJ73" s="347"/>
      <c r="UGK73" s="1124"/>
      <c r="UGL73" s="1124"/>
      <c r="UGM73" s="348"/>
      <c r="UGN73" s="348"/>
      <c r="UGO73" s="348"/>
      <c r="UGP73" s="349"/>
      <c r="UGR73" s="347"/>
      <c r="UGS73" s="1124"/>
      <c r="UGT73" s="1124"/>
      <c r="UGU73" s="348"/>
      <c r="UGV73" s="348"/>
      <c r="UGW73" s="348"/>
      <c r="UGX73" s="349"/>
      <c r="UGZ73" s="347"/>
      <c r="UHA73" s="1124"/>
      <c r="UHB73" s="1124"/>
      <c r="UHC73" s="348"/>
      <c r="UHD73" s="348"/>
      <c r="UHE73" s="348"/>
      <c r="UHF73" s="349"/>
      <c r="UHH73" s="347"/>
      <c r="UHI73" s="1124"/>
      <c r="UHJ73" s="1124"/>
      <c r="UHK73" s="348"/>
      <c r="UHL73" s="348"/>
      <c r="UHM73" s="348"/>
      <c r="UHN73" s="349"/>
      <c r="UHP73" s="347"/>
      <c r="UHQ73" s="1124"/>
      <c r="UHR73" s="1124"/>
      <c r="UHS73" s="348"/>
      <c r="UHT73" s="348"/>
      <c r="UHU73" s="348"/>
      <c r="UHV73" s="349"/>
      <c r="UHX73" s="347"/>
      <c r="UHY73" s="1124"/>
      <c r="UHZ73" s="1124"/>
      <c r="UIA73" s="348"/>
      <c r="UIB73" s="348"/>
      <c r="UIC73" s="348"/>
      <c r="UID73" s="349"/>
      <c r="UIF73" s="347"/>
      <c r="UIG73" s="1124"/>
      <c r="UIH73" s="1124"/>
      <c r="UII73" s="348"/>
      <c r="UIJ73" s="348"/>
      <c r="UIK73" s="348"/>
      <c r="UIL73" s="349"/>
      <c r="UIN73" s="347"/>
      <c r="UIO73" s="1124"/>
      <c r="UIP73" s="1124"/>
      <c r="UIQ73" s="348"/>
      <c r="UIR73" s="348"/>
      <c r="UIS73" s="348"/>
      <c r="UIT73" s="349"/>
      <c r="UIV73" s="347"/>
      <c r="UIW73" s="1124"/>
      <c r="UIX73" s="1124"/>
      <c r="UIY73" s="348"/>
      <c r="UIZ73" s="348"/>
      <c r="UJA73" s="348"/>
      <c r="UJB73" s="349"/>
      <c r="UJD73" s="347"/>
      <c r="UJE73" s="1124"/>
      <c r="UJF73" s="1124"/>
      <c r="UJG73" s="348"/>
      <c r="UJH73" s="348"/>
      <c r="UJI73" s="348"/>
      <c r="UJJ73" s="349"/>
      <c r="UJL73" s="347"/>
      <c r="UJM73" s="1124"/>
      <c r="UJN73" s="1124"/>
      <c r="UJO73" s="348"/>
      <c r="UJP73" s="348"/>
      <c r="UJQ73" s="348"/>
      <c r="UJR73" s="349"/>
      <c r="UJT73" s="347"/>
      <c r="UJU73" s="1124"/>
      <c r="UJV73" s="1124"/>
      <c r="UJW73" s="348"/>
      <c r="UJX73" s="348"/>
      <c r="UJY73" s="348"/>
      <c r="UJZ73" s="349"/>
      <c r="UKB73" s="347"/>
      <c r="UKC73" s="1124"/>
      <c r="UKD73" s="1124"/>
      <c r="UKE73" s="348"/>
      <c r="UKF73" s="348"/>
      <c r="UKG73" s="348"/>
      <c r="UKH73" s="349"/>
      <c r="UKJ73" s="347"/>
      <c r="UKK73" s="1124"/>
      <c r="UKL73" s="1124"/>
      <c r="UKM73" s="348"/>
      <c r="UKN73" s="348"/>
      <c r="UKO73" s="348"/>
      <c r="UKP73" s="349"/>
      <c r="UKR73" s="347"/>
      <c r="UKS73" s="1124"/>
      <c r="UKT73" s="1124"/>
      <c r="UKU73" s="348"/>
      <c r="UKV73" s="348"/>
      <c r="UKW73" s="348"/>
      <c r="UKX73" s="349"/>
      <c r="UKZ73" s="347"/>
      <c r="ULA73" s="1124"/>
      <c r="ULB73" s="1124"/>
      <c r="ULC73" s="348"/>
      <c r="ULD73" s="348"/>
      <c r="ULE73" s="348"/>
      <c r="ULF73" s="349"/>
      <c r="ULH73" s="347"/>
      <c r="ULI73" s="1124"/>
      <c r="ULJ73" s="1124"/>
      <c r="ULK73" s="348"/>
      <c r="ULL73" s="348"/>
      <c r="ULM73" s="348"/>
      <c r="ULN73" s="349"/>
      <c r="ULP73" s="347"/>
      <c r="ULQ73" s="1124"/>
      <c r="ULR73" s="1124"/>
      <c r="ULS73" s="348"/>
      <c r="ULT73" s="348"/>
      <c r="ULU73" s="348"/>
      <c r="ULV73" s="349"/>
      <c r="ULX73" s="347"/>
      <c r="ULY73" s="1124"/>
      <c r="ULZ73" s="1124"/>
      <c r="UMA73" s="348"/>
      <c r="UMB73" s="348"/>
      <c r="UMC73" s="348"/>
      <c r="UMD73" s="349"/>
      <c r="UMF73" s="347"/>
      <c r="UMG73" s="1124"/>
      <c r="UMH73" s="1124"/>
      <c r="UMI73" s="348"/>
      <c r="UMJ73" s="348"/>
      <c r="UMK73" s="348"/>
      <c r="UML73" s="349"/>
      <c r="UMN73" s="347"/>
      <c r="UMO73" s="1124"/>
      <c r="UMP73" s="1124"/>
      <c r="UMQ73" s="348"/>
      <c r="UMR73" s="348"/>
      <c r="UMS73" s="348"/>
      <c r="UMT73" s="349"/>
      <c r="UMV73" s="347"/>
      <c r="UMW73" s="1124"/>
      <c r="UMX73" s="1124"/>
      <c r="UMY73" s="348"/>
      <c r="UMZ73" s="348"/>
      <c r="UNA73" s="348"/>
      <c r="UNB73" s="349"/>
      <c r="UND73" s="347"/>
      <c r="UNE73" s="1124"/>
      <c r="UNF73" s="1124"/>
      <c r="UNG73" s="348"/>
      <c r="UNH73" s="348"/>
      <c r="UNI73" s="348"/>
      <c r="UNJ73" s="349"/>
      <c r="UNL73" s="347"/>
      <c r="UNM73" s="1124"/>
      <c r="UNN73" s="1124"/>
      <c r="UNO73" s="348"/>
      <c r="UNP73" s="348"/>
      <c r="UNQ73" s="348"/>
      <c r="UNR73" s="349"/>
      <c r="UNT73" s="347"/>
      <c r="UNU73" s="1124"/>
      <c r="UNV73" s="1124"/>
      <c r="UNW73" s="348"/>
      <c r="UNX73" s="348"/>
      <c r="UNY73" s="348"/>
      <c r="UNZ73" s="349"/>
      <c r="UOB73" s="347"/>
      <c r="UOC73" s="1124"/>
      <c r="UOD73" s="1124"/>
      <c r="UOE73" s="348"/>
      <c r="UOF73" s="348"/>
      <c r="UOG73" s="348"/>
      <c r="UOH73" s="349"/>
      <c r="UOJ73" s="347"/>
      <c r="UOK73" s="1124"/>
      <c r="UOL73" s="1124"/>
      <c r="UOM73" s="348"/>
      <c r="UON73" s="348"/>
      <c r="UOO73" s="348"/>
      <c r="UOP73" s="349"/>
      <c r="UOR73" s="347"/>
      <c r="UOS73" s="1124"/>
      <c r="UOT73" s="1124"/>
      <c r="UOU73" s="348"/>
      <c r="UOV73" s="348"/>
      <c r="UOW73" s="348"/>
      <c r="UOX73" s="349"/>
      <c r="UOZ73" s="347"/>
      <c r="UPA73" s="1124"/>
      <c r="UPB73" s="1124"/>
      <c r="UPC73" s="348"/>
      <c r="UPD73" s="348"/>
      <c r="UPE73" s="348"/>
      <c r="UPF73" s="349"/>
      <c r="UPH73" s="347"/>
      <c r="UPI73" s="1124"/>
      <c r="UPJ73" s="1124"/>
      <c r="UPK73" s="348"/>
      <c r="UPL73" s="348"/>
      <c r="UPM73" s="348"/>
      <c r="UPN73" s="349"/>
      <c r="UPP73" s="347"/>
      <c r="UPQ73" s="1124"/>
      <c r="UPR73" s="1124"/>
      <c r="UPS73" s="348"/>
      <c r="UPT73" s="348"/>
      <c r="UPU73" s="348"/>
      <c r="UPV73" s="349"/>
      <c r="UPX73" s="347"/>
      <c r="UPY73" s="1124"/>
      <c r="UPZ73" s="1124"/>
      <c r="UQA73" s="348"/>
      <c r="UQB73" s="348"/>
      <c r="UQC73" s="348"/>
      <c r="UQD73" s="349"/>
      <c r="UQF73" s="347"/>
      <c r="UQG73" s="1124"/>
      <c r="UQH73" s="1124"/>
      <c r="UQI73" s="348"/>
      <c r="UQJ73" s="348"/>
      <c r="UQK73" s="348"/>
      <c r="UQL73" s="349"/>
      <c r="UQN73" s="347"/>
      <c r="UQO73" s="1124"/>
      <c r="UQP73" s="1124"/>
      <c r="UQQ73" s="348"/>
      <c r="UQR73" s="348"/>
      <c r="UQS73" s="348"/>
      <c r="UQT73" s="349"/>
      <c r="UQV73" s="347"/>
      <c r="UQW73" s="1124"/>
      <c r="UQX73" s="1124"/>
      <c r="UQY73" s="348"/>
      <c r="UQZ73" s="348"/>
      <c r="URA73" s="348"/>
      <c r="URB73" s="349"/>
      <c r="URD73" s="347"/>
      <c r="URE73" s="1124"/>
      <c r="URF73" s="1124"/>
      <c r="URG73" s="348"/>
      <c r="URH73" s="348"/>
      <c r="URI73" s="348"/>
      <c r="URJ73" s="349"/>
      <c r="URL73" s="347"/>
      <c r="URM73" s="1124"/>
      <c r="URN73" s="1124"/>
      <c r="URO73" s="348"/>
      <c r="URP73" s="348"/>
      <c r="URQ73" s="348"/>
      <c r="URR73" s="349"/>
      <c r="URT73" s="347"/>
      <c r="URU73" s="1124"/>
      <c r="URV73" s="1124"/>
      <c r="URW73" s="348"/>
      <c r="URX73" s="348"/>
      <c r="URY73" s="348"/>
      <c r="URZ73" s="349"/>
      <c r="USB73" s="347"/>
      <c r="USC73" s="1124"/>
      <c r="USD73" s="1124"/>
      <c r="USE73" s="348"/>
      <c r="USF73" s="348"/>
      <c r="USG73" s="348"/>
      <c r="USH73" s="349"/>
      <c r="USJ73" s="347"/>
      <c r="USK73" s="1124"/>
      <c r="USL73" s="1124"/>
      <c r="USM73" s="348"/>
      <c r="USN73" s="348"/>
      <c r="USO73" s="348"/>
      <c r="USP73" s="349"/>
      <c r="USR73" s="347"/>
      <c r="USS73" s="1124"/>
      <c r="UST73" s="1124"/>
      <c r="USU73" s="348"/>
      <c r="USV73" s="348"/>
      <c r="USW73" s="348"/>
      <c r="USX73" s="349"/>
      <c r="USZ73" s="347"/>
      <c r="UTA73" s="1124"/>
      <c r="UTB73" s="1124"/>
      <c r="UTC73" s="348"/>
      <c r="UTD73" s="348"/>
      <c r="UTE73" s="348"/>
      <c r="UTF73" s="349"/>
      <c r="UTH73" s="347"/>
      <c r="UTI73" s="1124"/>
      <c r="UTJ73" s="1124"/>
      <c r="UTK73" s="348"/>
      <c r="UTL73" s="348"/>
      <c r="UTM73" s="348"/>
      <c r="UTN73" s="349"/>
      <c r="UTP73" s="347"/>
      <c r="UTQ73" s="1124"/>
      <c r="UTR73" s="1124"/>
      <c r="UTS73" s="348"/>
      <c r="UTT73" s="348"/>
      <c r="UTU73" s="348"/>
      <c r="UTV73" s="349"/>
      <c r="UTX73" s="347"/>
      <c r="UTY73" s="1124"/>
      <c r="UTZ73" s="1124"/>
      <c r="UUA73" s="348"/>
      <c r="UUB73" s="348"/>
      <c r="UUC73" s="348"/>
      <c r="UUD73" s="349"/>
      <c r="UUF73" s="347"/>
      <c r="UUG73" s="1124"/>
      <c r="UUH73" s="1124"/>
      <c r="UUI73" s="348"/>
      <c r="UUJ73" s="348"/>
      <c r="UUK73" s="348"/>
      <c r="UUL73" s="349"/>
      <c r="UUN73" s="347"/>
      <c r="UUO73" s="1124"/>
      <c r="UUP73" s="1124"/>
      <c r="UUQ73" s="348"/>
      <c r="UUR73" s="348"/>
      <c r="UUS73" s="348"/>
      <c r="UUT73" s="349"/>
      <c r="UUV73" s="347"/>
      <c r="UUW73" s="1124"/>
      <c r="UUX73" s="1124"/>
      <c r="UUY73" s="348"/>
      <c r="UUZ73" s="348"/>
      <c r="UVA73" s="348"/>
      <c r="UVB73" s="349"/>
      <c r="UVD73" s="347"/>
      <c r="UVE73" s="1124"/>
      <c r="UVF73" s="1124"/>
      <c r="UVG73" s="348"/>
      <c r="UVH73" s="348"/>
      <c r="UVI73" s="348"/>
      <c r="UVJ73" s="349"/>
      <c r="UVL73" s="347"/>
      <c r="UVM73" s="1124"/>
      <c r="UVN73" s="1124"/>
      <c r="UVO73" s="348"/>
      <c r="UVP73" s="348"/>
      <c r="UVQ73" s="348"/>
      <c r="UVR73" s="349"/>
      <c r="UVT73" s="347"/>
      <c r="UVU73" s="1124"/>
      <c r="UVV73" s="1124"/>
      <c r="UVW73" s="348"/>
      <c r="UVX73" s="348"/>
      <c r="UVY73" s="348"/>
      <c r="UVZ73" s="349"/>
      <c r="UWB73" s="347"/>
      <c r="UWC73" s="1124"/>
      <c r="UWD73" s="1124"/>
      <c r="UWE73" s="348"/>
      <c r="UWF73" s="348"/>
      <c r="UWG73" s="348"/>
      <c r="UWH73" s="349"/>
      <c r="UWJ73" s="347"/>
      <c r="UWK73" s="1124"/>
      <c r="UWL73" s="1124"/>
      <c r="UWM73" s="348"/>
      <c r="UWN73" s="348"/>
      <c r="UWO73" s="348"/>
      <c r="UWP73" s="349"/>
      <c r="UWR73" s="347"/>
      <c r="UWS73" s="1124"/>
      <c r="UWT73" s="1124"/>
      <c r="UWU73" s="348"/>
      <c r="UWV73" s="348"/>
      <c r="UWW73" s="348"/>
      <c r="UWX73" s="349"/>
      <c r="UWZ73" s="347"/>
      <c r="UXA73" s="1124"/>
      <c r="UXB73" s="1124"/>
      <c r="UXC73" s="348"/>
      <c r="UXD73" s="348"/>
      <c r="UXE73" s="348"/>
      <c r="UXF73" s="349"/>
      <c r="UXH73" s="347"/>
      <c r="UXI73" s="1124"/>
      <c r="UXJ73" s="1124"/>
      <c r="UXK73" s="348"/>
      <c r="UXL73" s="348"/>
      <c r="UXM73" s="348"/>
      <c r="UXN73" s="349"/>
      <c r="UXP73" s="347"/>
      <c r="UXQ73" s="1124"/>
      <c r="UXR73" s="1124"/>
      <c r="UXS73" s="348"/>
      <c r="UXT73" s="348"/>
      <c r="UXU73" s="348"/>
      <c r="UXV73" s="349"/>
      <c r="UXX73" s="347"/>
      <c r="UXY73" s="1124"/>
      <c r="UXZ73" s="1124"/>
      <c r="UYA73" s="348"/>
      <c r="UYB73" s="348"/>
      <c r="UYC73" s="348"/>
      <c r="UYD73" s="349"/>
      <c r="UYF73" s="347"/>
      <c r="UYG73" s="1124"/>
      <c r="UYH73" s="1124"/>
      <c r="UYI73" s="348"/>
      <c r="UYJ73" s="348"/>
      <c r="UYK73" s="348"/>
      <c r="UYL73" s="349"/>
      <c r="UYN73" s="347"/>
      <c r="UYO73" s="1124"/>
      <c r="UYP73" s="1124"/>
      <c r="UYQ73" s="348"/>
      <c r="UYR73" s="348"/>
      <c r="UYS73" s="348"/>
      <c r="UYT73" s="349"/>
      <c r="UYV73" s="347"/>
      <c r="UYW73" s="1124"/>
      <c r="UYX73" s="1124"/>
      <c r="UYY73" s="348"/>
      <c r="UYZ73" s="348"/>
      <c r="UZA73" s="348"/>
      <c r="UZB73" s="349"/>
      <c r="UZD73" s="347"/>
      <c r="UZE73" s="1124"/>
      <c r="UZF73" s="1124"/>
      <c r="UZG73" s="348"/>
      <c r="UZH73" s="348"/>
      <c r="UZI73" s="348"/>
      <c r="UZJ73" s="349"/>
      <c r="UZL73" s="347"/>
      <c r="UZM73" s="1124"/>
      <c r="UZN73" s="1124"/>
      <c r="UZO73" s="348"/>
      <c r="UZP73" s="348"/>
      <c r="UZQ73" s="348"/>
      <c r="UZR73" s="349"/>
      <c r="UZT73" s="347"/>
      <c r="UZU73" s="1124"/>
      <c r="UZV73" s="1124"/>
      <c r="UZW73" s="348"/>
      <c r="UZX73" s="348"/>
      <c r="UZY73" s="348"/>
      <c r="UZZ73" s="349"/>
      <c r="VAB73" s="347"/>
      <c r="VAC73" s="1124"/>
      <c r="VAD73" s="1124"/>
      <c r="VAE73" s="348"/>
      <c r="VAF73" s="348"/>
      <c r="VAG73" s="348"/>
      <c r="VAH73" s="349"/>
      <c r="VAJ73" s="347"/>
      <c r="VAK73" s="1124"/>
      <c r="VAL73" s="1124"/>
      <c r="VAM73" s="348"/>
      <c r="VAN73" s="348"/>
      <c r="VAO73" s="348"/>
      <c r="VAP73" s="349"/>
      <c r="VAR73" s="347"/>
      <c r="VAS73" s="1124"/>
      <c r="VAT73" s="1124"/>
      <c r="VAU73" s="348"/>
      <c r="VAV73" s="348"/>
      <c r="VAW73" s="348"/>
      <c r="VAX73" s="349"/>
      <c r="VAZ73" s="347"/>
      <c r="VBA73" s="1124"/>
      <c r="VBB73" s="1124"/>
      <c r="VBC73" s="348"/>
      <c r="VBD73" s="348"/>
      <c r="VBE73" s="348"/>
      <c r="VBF73" s="349"/>
      <c r="VBH73" s="347"/>
      <c r="VBI73" s="1124"/>
      <c r="VBJ73" s="1124"/>
      <c r="VBK73" s="348"/>
      <c r="VBL73" s="348"/>
      <c r="VBM73" s="348"/>
      <c r="VBN73" s="349"/>
      <c r="VBP73" s="347"/>
      <c r="VBQ73" s="1124"/>
      <c r="VBR73" s="1124"/>
      <c r="VBS73" s="348"/>
      <c r="VBT73" s="348"/>
      <c r="VBU73" s="348"/>
      <c r="VBV73" s="349"/>
      <c r="VBX73" s="347"/>
      <c r="VBY73" s="1124"/>
      <c r="VBZ73" s="1124"/>
      <c r="VCA73" s="348"/>
      <c r="VCB73" s="348"/>
      <c r="VCC73" s="348"/>
      <c r="VCD73" s="349"/>
      <c r="VCF73" s="347"/>
      <c r="VCG73" s="1124"/>
      <c r="VCH73" s="1124"/>
      <c r="VCI73" s="348"/>
      <c r="VCJ73" s="348"/>
      <c r="VCK73" s="348"/>
      <c r="VCL73" s="349"/>
      <c r="VCN73" s="347"/>
      <c r="VCO73" s="1124"/>
      <c r="VCP73" s="1124"/>
      <c r="VCQ73" s="348"/>
      <c r="VCR73" s="348"/>
      <c r="VCS73" s="348"/>
      <c r="VCT73" s="349"/>
      <c r="VCV73" s="347"/>
      <c r="VCW73" s="1124"/>
      <c r="VCX73" s="1124"/>
      <c r="VCY73" s="348"/>
      <c r="VCZ73" s="348"/>
      <c r="VDA73" s="348"/>
      <c r="VDB73" s="349"/>
      <c r="VDD73" s="347"/>
      <c r="VDE73" s="1124"/>
      <c r="VDF73" s="1124"/>
      <c r="VDG73" s="348"/>
      <c r="VDH73" s="348"/>
      <c r="VDI73" s="348"/>
      <c r="VDJ73" s="349"/>
      <c r="VDL73" s="347"/>
      <c r="VDM73" s="1124"/>
      <c r="VDN73" s="1124"/>
      <c r="VDO73" s="348"/>
      <c r="VDP73" s="348"/>
      <c r="VDQ73" s="348"/>
      <c r="VDR73" s="349"/>
      <c r="VDT73" s="347"/>
      <c r="VDU73" s="1124"/>
      <c r="VDV73" s="1124"/>
      <c r="VDW73" s="348"/>
      <c r="VDX73" s="348"/>
      <c r="VDY73" s="348"/>
      <c r="VDZ73" s="349"/>
      <c r="VEB73" s="347"/>
      <c r="VEC73" s="1124"/>
      <c r="VED73" s="1124"/>
      <c r="VEE73" s="348"/>
      <c r="VEF73" s="348"/>
      <c r="VEG73" s="348"/>
      <c r="VEH73" s="349"/>
      <c r="VEJ73" s="347"/>
      <c r="VEK73" s="1124"/>
      <c r="VEL73" s="1124"/>
      <c r="VEM73" s="348"/>
      <c r="VEN73" s="348"/>
      <c r="VEO73" s="348"/>
      <c r="VEP73" s="349"/>
      <c r="VER73" s="347"/>
      <c r="VES73" s="1124"/>
      <c r="VET73" s="1124"/>
      <c r="VEU73" s="348"/>
      <c r="VEV73" s="348"/>
      <c r="VEW73" s="348"/>
      <c r="VEX73" s="349"/>
      <c r="VEZ73" s="347"/>
      <c r="VFA73" s="1124"/>
      <c r="VFB73" s="1124"/>
      <c r="VFC73" s="348"/>
      <c r="VFD73" s="348"/>
      <c r="VFE73" s="348"/>
      <c r="VFF73" s="349"/>
      <c r="VFH73" s="347"/>
      <c r="VFI73" s="1124"/>
      <c r="VFJ73" s="1124"/>
      <c r="VFK73" s="348"/>
      <c r="VFL73" s="348"/>
      <c r="VFM73" s="348"/>
      <c r="VFN73" s="349"/>
      <c r="VFP73" s="347"/>
      <c r="VFQ73" s="1124"/>
      <c r="VFR73" s="1124"/>
      <c r="VFS73" s="348"/>
      <c r="VFT73" s="348"/>
      <c r="VFU73" s="348"/>
      <c r="VFV73" s="349"/>
      <c r="VFX73" s="347"/>
      <c r="VFY73" s="1124"/>
      <c r="VFZ73" s="1124"/>
      <c r="VGA73" s="348"/>
      <c r="VGB73" s="348"/>
      <c r="VGC73" s="348"/>
      <c r="VGD73" s="349"/>
      <c r="VGF73" s="347"/>
      <c r="VGG73" s="1124"/>
      <c r="VGH73" s="1124"/>
      <c r="VGI73" s="348"/>
      <c r="VGJ73" s="348"/>
      <c r="VGK73" s="348"/>
      <c r="VGL73" s="349"/>
      <c r="VGN73" s="347"/>
      <c r="VGO73" s="1124"/>
      <c r="VGP73" s="1124"/>
      <c r="VGQ73" s="348"/>
      <c r="VGR73" s="348"/>
      <c r="VGS73" s="348"/>
      <c r="VGT73" s="349"/>
      <c r="VGV73" s="347"/>
      <c r="VGW73" s="1124"/>
      <c r="VGX73" s="1124"/>
      <c r="VGY73" s="348"/>
      <c r="VGZ73" s="348"/>
      <c r="VHA73" s="348"/>
      <c r="VHB73" s="349"/>
      <c r="VHD73" s="347"/>
      <c r="VHE73" s="1124"/>
      <c r="VHF73" s="1124"/>
      <c r="VHG73" s="348"/>
      <c r="VHH73" s="348"/>
      <c r="VHI73" s="348"/>
      <c r="VHJ73" s="349"/>
      <c r="VHL73" s="347"/>
      <c r="VHM73" s="1124"/>
      <c r="VHN73" s="1124"/>
      <c r="VHO73" s="348"/>
      <c r="VHP73" s="348"/>
      <c r="VHQ73" s="348"/>
      <c r="VHR73" s="349"/>
      <c r="VHT73" s="347"/>
      <c r="VHU73" s="1124"/>
      <c r="VHV73" s="1124"/>
      <c r="VHW73" s="348"/>
      <c r="VHX73" s="348"/>
      <c r="VHY73" s="348"/>
      <c r="VHZ73" s="349"/>
      <c r="VIB73" s="347"/>
      <c r="VIC73" s="1124"/>
      <c r="VID73" s="1124"/>
      <c r="VIE73" s="348"/>
      <c r="VIF73" s="348"/>
      <c r="VIG73" s="348"/>
      <c r="VIH73" s="349"/>
      <c r="VIJ73" s="347"/>
      <c r="VIK73" s="1124"/>
      <c r="VIL73" s="1124"/>
      <c r="VIM73" s="348"/>
      <c r="VIN73" s="348"/>
      <c r="VIO73" s="348"/>
      <c r="VIP73" s="349"/>
      <c r="VIR73" s="347"/>
      <c r="VIS73" s="1124"/>
      <c r="VIT73" s="1124"/>
      <c r="VIU73" s="348"/>
      <c r="VIV73" s="348"/>
      <c r="VIW73" s="348"/>
      <c r="VIX73" s="349"/>
      <c r="VIZ73" s="347"/>
      <c r="VJA73" s="1124"/>
      <c r="VJB73" s="1124"/>
      <c r="VJC73" s="348"/>
      <c r="VJD73" s="348"/>
      <c r="VJE73" s="348"/>
      <c r="VJF73" s="349"/>
      <c r="VJH73" s="347"/>
      <c r="VJI73" s="1124"/>
      <c r="VJJ73" s="1124"/>
      <c r="VJK73" s="348"/>
      <c r="VJL73" s="348"/>
      <c r="VJM73" s="348"/>
      <c r="VJN73" s="349"/>
      <c r="VJP73" s="347"/>
      <c r="VJQ73" s="1124"/>
      <c r="VJR73" s="1124"/>
      <c r="VJS73" s="348"/>
      <c r="VJT73" s="348"/>
      <c r="VJU73" s="348"/>
      <c r="VJV73" s="349"/>
      <c r="VJX73" s="347"/>
      <c r="VJY73" s="1124"/>
      <c r="VJZ73" s="1124"/>
      <c r="VKA73" s="348"/>
      <c r="VKB73" s="348"/>
      <c r="VKC73" s="348"/>
      <c r="VKD73" s="349"/>
      <c r="VKF73" s="347"/>
      <c r="VKG73" s="1124"/>
      <c r="VKH73" s="1124"/>
      <c r="VKI73" s="348"/>
      <c r="VKJ73" s="348"/>
      <c r="VKK73" s="348"/>
      <c r="VKL73" s="349"/>
      <c r="VKN73" s="347"/>
      <c r="VKO73" s="1124"/>
      <c r="VKP73" s="1124"/>
      <c r="VKQ73" s="348"/>
      <c r="VKR73" s="348"/>
      <c r="VKS73" s="348"/>
      <c r="VKT73" s="349"/>
      <c r="VKV73" s="347"/>
      <c r="VKW73" s="1124"/>
      <c r="VKX73" s="1124"/>
      <c r="VKY73" s="348"/>
      <c r="VKZ73" s="348"/>
      <c r="VLA73" s="348"/>
      <c r="VLB73" s="349"/>
      <c r="VLD73" s="347"/>
      <c r="VLE73" s="1124"/>
      <c r="VLF73" s="1124"/>
      <c r="VLG73" s="348"/>
      <c r="VLH73" s="348"/>
      <c r="VLI73" s="348"/>
      <c r="VLJ73" s="349"/>
      <c r="VLL73" s="347"/>
      <c r="VLM73" s="1124"/>
      <c r="VLN73" s="1124"/>
      <c r="VLO73" s="348"/>
      <c r="VLP73" s="348"/>
      <c r="VLQ73" s="348"/>
      <c r="VLR73" s="349"/>
      <c r="VLT73" s="347"/>
      <c r="VLU73" s="1124"/>
      <c r="VLV73" s="1124"/>
      <c r="VLW73" s="348"/>
      <c r="VLX73" s="348"/>
      <c r="VLY73" s="348"/>
      <c r="VLZ73" s="349"/>
      <c r="VMB73" s="347"/>
      <c r="VMC73" s="1124"/>
      <c r="VMD73" s="1124"/>
      <c r="VME73" s="348"/>
      <c r="VMF73" s="348"/>
      <c r="VMG73" s="348"/>
      <c r="VMH73" s="349"/>
      <c r="VMJ73" s="347"/>
      <c r="VMK73" s="1124"/>
      <c r="VML73" s="1124"/>
      <c r="VMM73" s="348"/>
      <c r="VMN73" s="348"/>
      <c r="VMO73" s="348"/>
      <c r="VMP73" s="349"/>
      <c r="VMR73" s="347"/>
      <c r="VMS73" s="1124"/>
      <c r="VMT73" s="1124"/>
      <c r="VMU73" s="348"/>
      <c r="VMV73" s="348"/>
      <c r="VMW73" s="348"/>
      <c r="VMX73" s="349"/>
      <c r="VMZ73" s="347"/>
      <c r="VNA73" s="1124"/>
      <c r="VNB73" s="1124"/>
      <c r="VNC73" s="348"/>
      <c r="VND73" s="348"/>
      <c r="VNE73" s="348"/>
      <c r="VNF73" s="349"/>
      <c r="VNH73" s="347"/>
      <c r="VNI73" s="1124"/>
      <c r="VNJ73" s="1124"/>
      <c r="VNK73" s="348"/>
      <c r="VNL73" s="348"/>
      <c r="VNM73" s="348"/>
      <c r="VNN73" s="349"/>
      <c r="VNP73" s="347"/>
      <c r="VNQ73" s="1124"/>
      <c r="VNR73" s="1124"/>
      <c r="VNS73" s="348"/>
      <c r="VNT73" s="348"/>
      <c r="VNU73" s="348"/>
      <c r="VNV73" s="349"/>
      <c r="VNX73" s="347"/>
      <c r="VNY73" s="1124"/>
      <c r="VNZ73" s="1124"/>
      <c r="VOA73" s="348"/>
      <c r="VOB73" s="348"/>
      <c r="VOC73" s="348"/>
      <c r="VOD73" s="349"/>
      <c r="VOF73" s="347"/>
      <c r="VOG73" s="1124"/>
      <c r="VOH73" s="1124"/>
      <c r="VOI73" s="348"/>
      <c r="VOJ73" s="348"/>
      <c r="VOK73" s="348"/>
      <c r="VOL73" s="349"/>
      <c r="VON73" s="347"/>
      <c r="VOO73" s="1124"/>
      <c r="VOP73" s="1124"/>
      <c r="VOQ73" s="348"/>
      <c r="VOR73" s="348"/>
      <c r="VOS73" s="348"/>
      <c r="VOT73" s="349"/>
      <c r="VOV73" s="347"/>
      <c r="VOW73" s="1124"/>
      <c r="VOX73" s="1124"/>
      <c r="VOY73" s="348"/>
      <c r="VOZ73" s="348"/>
      <c r="VPA73" s="348"/>
      <c r="VPB73" s="349"/>
      <c r="VPD73" s="347"/>
      <c r="VPE73" s="1124"/>
      <c r="VPF73" s="1124"/>
      <c r="VPG73" s="348"/>
      <c r="VPH73" s="348"/>
      <c r="VPI73" s="348"/>
      <c r="VPJ73" s="349"/>
      <c r="VPL73" s="347"/>
      <c r="VPM73" s="1124"/>
      <c r="VPN73" s="1124"/>
      <c r="VPO73" s="348"/>
      <c r="VPP73" s="348"/>
      <c r="VPQ73" s="348"/>
      <c r="VPR73" s="349"/>
      <c r="VPT73" s="347"/>
      <c r="VPU73" s="1124"/>
      <c r="VPV73" s="1124"/>
      <c r="VPW73" s="348"/>
      <c r="VPX73" s="348"/>
      <c r="VPY73" s="348"/>
      <c r="VPZ73" s="349"/>
      <c r="VQB73" s="347"/>
      <c r="VQC73" s="1124"/>
      <c r="VQD73" s="1124"/>
      <c r="VQE73" s="348"/>
      <c r="VQF73" s="348"/>
      <c r="VQG73" s="348"/>
      <c r="VQH73" s="349"/>
      <c r="VQJ73" s="347"/>
      <c r="VQK73" s="1124"/>
      <c r="VQL73" s="1124"/>
      <c r="VQM73" s="348"/>
      <c r="VQN73" s="348"/>
      <c r="VQO73" s="348"/>
      <c r="VQP73" s="349"/>
      <c r="VQR73" s="347"/>
      <c r="VQS73" s="1124"/>
      <c r="VQT73" s="1124"/>
      <c r="VQU73" s="348"/>
      <c r="VQV73" s="348"/>
      <c r="VQW73" s="348"/>
      <c r="VQX73" s="349"/>
      <c r="VQZ73" s="347"/>
      <c r="VRA73" s="1124"/>
      <c r="VRB73" s="1124"/>
      <c r="VRC73" s="348"/>
      <c r="VRD73" s="348"/>
      <c r="VRE73" s="348"/>
      <c r="VRF73" s="349"/>
      <c r="VRH73" s="347"/>
      <c r="VRI73" s="1124"/>
      <c r="VRJ73" s="1124"/>
      <c r="VRK73" s="348"/>
      <c r="VRL73" s="348"/>
      <c r="VRM73" s="348"/>
      <c r="VRN73" s="349"/>
      <c r="VRP73" s="347"/>
      <c r="VRQ73" s="1124"/>
      <c r="VRR73" s="1124"/>
      <c r="VRS73" s="348"/>
      <c r="VRT73" s="348"/>
      <c r="VRU73" s="348"/>
      <c r="VRV73" s="349"/>
      <c r="VRX73" s="347"/>
      <c r="VRY73" s="1124"/>
      <c r="VRZ73" s="1124"/>
      <c r="VSA73" s="348"/>
      <c r="VSB73" s="348"/>
      <c r="VSC73" s="348"/>
      <c r="VSD73" s="349"/>
      <c r="VSF73" s="347"/>
      <c r="VSG73" s="1124"/>
      <c r="VSH73" s="1124"/>
      <c r="VSI73" s="348"/>
      <c r="VSJ73" s="348"/>
      <c r="VSK73" s="348"/>
      <c r="VSL73" s="349"/>
      <c r="VSN73" s="347"/>
      <c r="VSO73" s="1124"/>
      <c r="VSP73" s="1124"/>
      <c r="VSQ73" s="348"/>
      <c r="VSR73" s="348"/>
      <c r="VSS73" s="348"/>
      <c r="VST73" s="349"/>
      <c r="VSV73" s="347"/>
      <c r="VSW73" s="1124"/>
      <c r="VSX73" s="1124"/>
      <c r="VSY73" s="348"/>
      <c r="VSZ73" s="348"/>
      <c r="VTA73" s="348"/>
      <c r="VTB73" s="349"/>
      <c r="VTD73" s="347"/>
      <c r="VTE73" s="1124"/>
      <c r="VTF73" s="1124"/>
      <c r="VTG73" s="348"/>
      <c r="VTH73" s="348"/>
      <c r="VTI73" s="348"/>
      <c r="VTJ73" s="349"/>
      <c r="VTL73" s="347"/>
      <c r="VTM73" s="1124"/>
      <c r="VTN73" s="1124"/>
      <c r="VTO73" s="348"/>
      <c r="VTP73" s="348"/>
      <c r="VTQ73" s="348"/>
      <c r="VTR73" s="349"/>
      <c r="VTT73" s="347"/>
      <c r="VTU73" s="1124"/>
      <c r="VTV73" s="1124"/>
      <c r="VTW73" s="348"/>
      <c r="VTX73" s="348"/>
      <c r="VTY73" s="348"/>
      <c r="VTZ73" s="349"/>
      <c r="VUB73" s="347"/>
      <c r="VUC73" s="1124"/>
      <c r="VUD73" s="1124"/>
      <c r="VUE73" s="348"/>
      <c r="VUF73" s="348"/>
      <c r="VUG73" s="348"/>
      <c r="VUH73" s="349"/>
      <c r="VUJ73" s="347"/>
      <c r="VUK73" s="1124"/>
      <c r="VUL73" s="1124"/>
      <c r="VUM73" s="348"/>
      <c r="VUN73" s="348"/>
      <c r="VUO73" s="348"/>
      <c r="VUP73" s="349"/>
      <c r="VUR73" s="347"/>
      <c r="VUS73" s="1124"/>
      <c r="VUT73" s="1124"/>
      <c r="VUU73" s="348"/>
      <c r="VUV73" s="348"/>
      <c r="VUW73" s="348"/>
      <c r="VUX73" s="349"/>
      <c r="VUZ73" s="347"/>
      <c r="VVA73" s="1124"/>
      <c r="VVB73" s="1124"/>
      <c r="VVC73" s="348"/>
      <c r="VVD73" s="348"/>
      <c r="VVE73" s="348"/>
      <c r="VVF73" s="349"/>
      <c r="VVH73" s="347"/>
      <c r="VVI73" s="1124"/>
      <c r="VVJ73" s="1124"/>
      <c r="VVK73" s="348"/>
      <c r="VVL73" s="348"/>
      <c r="VVM73" s="348"/>
      <c r="VVN73" s="349"/>
      <c r="VVP73" s="347"/>
      <c r="VVQ73" s="1124"/>
      <c r="VVR73" s="1124"/>
      <c r="VVS73" s="348"/>
      <c r="VVT73" s="348"/>
      <c r="VVU73" s="348"/>
      <c r="VVV73" s="349"/>
      <c r="VVX73" s="347"/>
      <c r="VVY73" s="1124"/>
      <c r="VVZ73" s="1124"/>
      <c r="VWA73" s="348"/>
      <c r="VWB73" s="348"/>
      <c r="VWC73" s="348"/>
      <c r="VWD73" s="349"/>
      <c r="VWF73" s="347"/>
      <c r="VWG73" s="1124"/>
      <c r="VWH73" s="1124"/>
      <c r="VWI73" s="348"/>
      <c r="VWJ73" s="348"/>
      <c r="VWK73" s="348"/>
      <c r="VWL73" s="349"/>
      <c r="VWN73" s="347"/>
      <c r="VWO73" s="1124"/>
      <c r="VWP73" s="1124"/>
      <c r="VWQ73" s="348"/>
      <c r="VWR73" s="348"/>
      <c r="VWS73" s="348"/>
      <c r="VWT73" s="349"/>
      <c r="VWV73" s="347"/>
      <c r="VWW73" s="1124"/>
      <c r="VWX73" s="1124"/>
      <c r="VWY73" s="348"/>
      <c r="VWZ73" s="348"/>
      <c r="VXA73" s="348"/>
      <c r="VXB73" s="349"/>
      <c r="VXD73" s="347"/>
      <c r="VXE73" s="1124"/>
      <c r="VXF73" s="1124"/>
      <c r="VXG73" s="348"/>
      <c r="VXH73" s="348"/>
      <c r="VXI73" s="348"/>
      <c r="VXJ73" s="349"/>
      <c r="VXL73" s="347"/>
      <c r="VXM73" s="1124"/>
      <c r="VXN73" s="1124"/>
      <c r="VXO73" s="348"/>
      <c r="VXP73" s="348"/>
      <c r="VXQ73" s="348"/>
      <c r="VXR73" s="349"/>
      <c r="VXT73" s="347"/>
      <c r="VXU73" s="1124"/>
      <c r="VXV73" s="1124"/>
      <c r="VXW73" s="348"/>
      <c r="VXX73" s="348"/>
      <c r="VXY73" s="348"/>
      <c r="VXZ73" s="349"/>
      <c r="VYB73" s="347"/>
      <c r="VYC73" s="1124"/>
      <c r="VYD73" s="1124"/>
      <c r="VYE73" s="348"/>
      <c r="VYF73" s="348"/>
      <c r="VYG73" s="348"/>
      <c r="VYH73" s="349"/>
      <c r="VYJ73" s="347"/>
      <c r="VYK73" s="1124"/>
      <c r="VYL73" s="1124"/>
      <c r="VYM73" s="348"/>
      <c r="VYN73" s="348"/>
      <c r="VYO73" s="348"/>
      <c r="VYP73" s="349"/>
      <c r="VYR73" s="347"/>
      <c r="VYS73" s="1124"/>
      <c r="VYT73" s="1124"/>
      <c r="VYU73" s="348"/>
      <c r="VYV73" s="348"/>
      <c r="VYW73" s="348"/>
      <c r="VYX73" s="349"/>
      <c r="VYZ73" s="347"/>
      <c r="VZA73" s="1124"/>
      <c r="VZB73" s="1124"/>
      <c r="VZC73" s="348"/>
      <c r="VZD73" s="348"/>
      <c r="VZE73" s="348"/>
      <c r="VZF73" s="349"/>
      <c r="VZH73" s="347"/>
      <c r="VZI73" s="1124"/>
      <c r="VZJ73" s="1124"/>
      <c r="VZK73" s="348"/>
      <c r="VZL73" s="348"/>
      <c r="VZM73" s="348"/>
      <c r="VZN73" s="349"/>
      <c r="VZP73" s="347"/>
      <c r="VZQ73" s="1124"/>
      <c r="VZR73" s="1124"/>
      <c r="VZS73" s="348"/>
      <c r="VZT73" s="348"/>
      <c r="VZU73" s="348"/>
      <c r="VZV73" s="349"/>
      <c r="VZX73" s="347"/>
      <c r="VZY73" s="1124"/>
      <c r="VZZ73" s="1124"/>
      <c r="WAA73" s="348"/>
      <c r="WAB73" s="348"/>
      <c r="WAC73" s="348"/>
      <c r="WAD73" s="349"/>
      <c r="WAF73" s="347"/>
      <c r="WAG73" s="1124"/>
      <c r="WAH73" s="1124"/>
      <c r="WAI73" s="348"/>
      <c r="WAJ73" s="348"/>
      <c r="WAK73" s="348"/>
      <c r="WAL73" s="349"/>
      <c r="WAN73" s="347"/>
      <c r="WAO73" s="1124"/>
      <c r="WAP73" s="1124"/>
      <c r="WAQ73" s="348"/>
      <c r="WAR73" s="348"/>
      <c r="WAS73" s="348"/>
      <c r="WAT73" s="349"/>
      <c r="WAV73" s="347"/>
      <c r="WAW73" s="1124"/>
      <c r="WAX73" s="1124"/>
      <c r="WAY73" s="348"/>
      <c r="WAZ73" s="348"/>
      <c r="WBA73" s="348"/>
      <c r="WBB73" s="349"/>
      <c r="WBD73" s="347"/>
      <c r="WBE73" s="1124"/>
      <c r="WBF73" s="1124"/>
      <c r="WBG73" s="348"/>
      <c r="WBH73" s="348"/>
      <c r="WBI73" s="348"/>
      <c r="WBJ73" s="349"/>
      <c r="WBL73" s="347"/>
      <c r="WBM73" s="1124"/>
      <c r="WBN73" s="1124"/>
      <c r="WBO73" s="348"/>
      <c r="WBP73" s="348"/>
      <c r="WBQ73" s="348"/>
      <c r="WBR73" s="349"/>
      <c r="WBT73" s="347"/>
      <c r="WBU73" s="1124"/>
      <c r="WBV73" s="1124"/>
      <c r="WBW73" s="348"/>
      <c r="WBX73" s="348"/>
      <c r="WBY73" s="348"/>
      <c r="WBZ73" s="349"/>
      <c r="WCB73" s="347"/>
      <c r="WCC73" s="1124"/>
      <c r="WCD73" s="1124"/>
      <c r="WCE73" s="348"/>
      <c r="WCF73" s="348"/>
      <c r="WCG73" s="348"/>
      <c r="WCH73" s="349"/>
      <c r="WCJ73" s="347"/>
      <c r="WCK73" s="1124"/>
      <c r="WCL73" s="1124"/>
      <c r="WCM73" s="348"/>
      <c r="WCN73" s="348"/>
      <c r="WCO73" s="348"/>
      <c r="WCP73" s="349"/>
      <c r="WCR73" s="347"/>
      <c r="WCS73" s="1124"/>
      <c r="WCT73" s="1124"/>
      <c r="WCU73" s="348"/>
      <c r="WCV73" s="348"/>
      <c r="WCW73" s="348"/>
      <c r="WCX73" s="349"/>
      <c r="WCZ73" s="347"/>
      <c r="WDA73" s="1124"/>
      <c r="WDB73" s="1124"/>
      <c r="WDC73" s="348"/>
      <c r="WDD73" s="348"/>
      <c r="WDE73" s="348"/>
      <c r="WDF73" s="349"/>
      <c r="WDH73" s="347"/>
      <c r="WDI73" s="1124"/>
      <c r="WDJ73" s="1124"/>
      <c r="WDK73" s="348"/>
      <c r="WDL73" s="348"/>
      <c r="WDM73" s="348"/>
      <c r="WDN73" s="349"/>
      <c r="WDP73" s="347"/>
      <c r="WDQ73" s="1124"/>
      <c r="WDR73" s="1124"/>
      <c r="WDS73" s="348"/>
      <c r="WDT73" s="348"/>
      <c r="WDU73" s="348"/>
      <c r="WDV73" s="349"/>
      <c r="WDX73" s="347"/>
      <c r="WDY73" s="1124"/>
      <c r="WDZ73" s="1124"/>
      <c r="WEA73" s="348"/>
      <c r="WEB73" s="348"/>
      <c r="WEC73" s="348"/>
      <c r="WED73" s="349"/>
      <c r="WEF73" s="347"/>
      <c r="WEG73" s="1124"/>
      <c r="WEH73" s="1124"/>
      <c r="WEI73" s="348"/>
      <c r="WEJ73" s="348"/>
      <c r="WEK73" s="348"/>
      <c r="WEL73" s="349"/>
      <c r="WEN73" s="347"/>
      <c r="WEO73" s="1124"/>
      <c r="WEP73" s="1124"/>
      <c r="WEQ73" s="348"/>
      <c r="WER73" s="348"/>
      <c r="WES73" s="348"/>
      <c r="WET73" s="349"/>
      <c r="WEV73" s="347"/>
      <c r="WEW73" s="1124"/>
      <c r="WEX73" s="1124"/>
      <c r="WEY73" s="348"/>
      <c r="WEZ73" s="348"/>
      <c r="WFA73" s="348"/>
      <c r="WFB73" s="349"/>
      <c r="WFD73" s="347"/>
      <c r="WFE73" s="1124"/>
      <c r="WFF73" s="1124"/>
      <c r="WFG73" s="348"/>
      <c r="WFH73" s="348"/>
      <c r="WFI73" s="348"/>
      <c r="WFJ73" s="349"/>
      <c r="WFL73" s="347"/>
      <c r="WFM73" s="1124"/>
      <c r="WFN73" s="1124"/>
      <c r="WFO73" s="348"/>
      <c r="WFP73" s="348"/>
      <c r="WFQ73" s="348"/>
      <c r="WFR73" s="349"/>
      <c r="WFT73" s="347"/>
      <c r="WFU73" s="1124"/>
      <c r="WFV73" s="1124"/>
      <c r="WFW73" s="348"/>
      <c r="WFX73" s="348"/>
      <c r="WFY73" s="348"/>
      <c r="WFZ73" s="349"/>
      <c r="WGB73" s="347"/>
      <c r="WGC73" s="1124"/>
      <c r="WGD73" s="1124"/>
      <c r="WGE73" s="348"/>
      <c r="WGF73" s="348"/>
      <c r="WGG73" s="348"/>
      <c r="WGH73" s="349"/>
      <c r="WGJ73" s="347"/>
      <c r="WGK73" s="1124"/>
      <c r="WGL73" s="1124"/>
      <c r="WGM73" s="348"/>
      <c r="WGN73" s="348"/>
      <c r="WGO73" s="348"/>
      <c r="WGP73" s="349"/>
      <c r="WGR73" s="347"/>
      <c r="WGS73" s="1124"/>
      <c r="WGT73" s="1124"/>
      <c r="WGU73" s="348"/>
      <c r="WGV73" s="348"/>
      <c r="WGW73" s="348"/>
      <c r="WGX73" s="349"/>
      <c r="WGZ73" s="347"/>
      <c r="WHA73" s="1124"/>
      <c r="WHB73" s="1124"/>
      <c r="WHC73" s="348"/>
      <c r="WHD73" s="348"/>
      <c r="WHE73" s="348"/>
      <c r="WHF73" s="349"/>
      <c r="WHH73" s="347"/>
      <c r="WHI73" s="1124"/>
      <c r="WHJ73" s="1124"/>
      <c r="WHK73" s="348"/>
      <c r="WHL73" s="348"/>
      <c r="WHM73" s="348"/>
      <c r="WHN73" s="349"/>
      <c r="WHP73" s="347"/>
      <c r="WHQ73" s="1124"/>
      <c r="WHR73" s="1124"/>
      <c r="WHS73" s="348"/>
      <c r="WHT73" s="348"/>
      <c r="WHU73" s="348"/>
      <c r="WHV73" s="349"/>
      <c r="WHX73" s="347"/>
      <c r="WHY73" s="1124"/>
      <c r="WHZ73" s="1124"/>
      <c r="WIA73" s="348"/>
      <c r="WIB73" s="348"/>
      <c r="WIC73" s="348"/>
      <c r="WID73" s="349"/>
      <c r="WIF73" s="347"/>
      <c r="WIG73" s="1124"/>
      <c r="WIH73" s="1124"/>
      <c r="WII73" s="348"/>
      <c r="WIJ73" s="348"/>
      <c r="WIK73" s="348"/>
      <c r="WIL73" s="349"/>
      <c r="WIN73" s="347"/>
      <c r="WIO73" s="1124"/>
      <c r="WIP73" s="1124"/>
      <c r="WIQ73" s="348"/>
      <c r="WIR73" s="348"/>
      <c r="WIS73" s="348"/>
      <c r="WIT73" s="349"/>
      <c r="WIV73" s="347"/>
      <c r="WIW73" s="1124"/>
      <c r="WIX73" s="1124"/>
      <c r="WIY73" s="348"/>
      <c r="WIZ73" s="348"/>
      <c r="WJA73" s="348"/>
      <c r="WJB73" s="349"/>
      <c r="WJD73" s="347"/>
      <c r="WJE73" s="1124"/>
      <c r="WJF73" s="1124"/>
      <c r="WJG73" s="348"/>
      <c r="WJH73" s="348"/>
      <c r="WJI73" s="348"/>
      <c r="WJJ73" s="349"/>
      <c r="WJL73" s="347"/>
      <c r="WJM73" s="1124"/>
      <c r="WJN73" s="1124"/>
      <c r="WJO73" s="348"/>
      <c r="WJP73" s="348"/>
      <c r="WJQ73" s="348"/>
      <c r="WJR73" s="349"/>
      <c r="WJT73" s="347"/>
      <c r="WJU73" s="1124"/>
      <c r="WJV73" s="1124"/>
      <c r="WJW73" s="348"/>
      <c r="WJX73" s="348"/>
      <c r="WJY73" s="348"/>
      <c r="WJZ73" s="349"/>
      <c r="WKB73" s="347"/>
      <c r="WKC73" s="1124"/>
      <c r="WKD73" s="1124"/>
      <c r="WKE73" s="348"/>
      <c r="WKF73" s="348"/>
      <c r="WKG73" s="348"/>
      <c r="WKH73" s="349"/>
      <c r="WKJ73" s="347"/>
      <c r="WKK73" s="1124"/>
      <c r="WKL73" s="1124"/>
      <c r="WKM73" s="348"/>
      <c r="WKN73" s="348"/>
      <c r="WKO73" s="348"/>
      <c r="WKP73" s="349"/>
      <c r="WKR73" s="347"/>
      <c r="WKS73" s="1124"/>
      <c r="WKT73" s="1124"/>
      <c r="WKU73" s="348"/>
      <c r="WKV73" s="348"/>
      <c r="WKW73" s="348"/>
      <c r="WKX73" s="349"/>
      <c r="WKZ73" s="347"/>
      <c r="WLA73" s="1124"/>
      <c r="WLB73" s="1124"/>
      <c r="WLC73" s="348"/>
      <c r="WLD73" s="348"/>
      <c r="WLE73" s="348"/>
      <c r="WLF73" s="349"/>
      <c r="WLH73" s="347"/>
      <c r="WLI73" s="1124"/>
      <c r="WLJ73" s="1124"/>
      <c r="WLK73" s="348"/>
      <c r="WLL73" s="348"/>
      <c r="WLM73" s="348"/>
      <c r="WLN73" s="349"/>
      <c r="WLP73" s="347"/>
      <c r="WLQ73" s="1124"/>
      <c r="WLR73" s="1124"/>
      <c r="WLS73" s="348"/>
      <c r="WLT73" s="348"/>
      <c r="WLU73" s="348"/>
      <c r="WLV73" s="349"/>
      <c r="WLX73" s="347"/>
      <c r="WLY73" s="1124"/>
      <c r="WLZ73" s="1124"/>
      <c r="WMA73" s="348"/>
      <c r="WMB73" s="348"/>
      <c r="WMC73" s="348"/>
      <c r="WMD73" s="349"/>
      <c r="WMF73" s="347"/>
      <c r="WMG73" s="1124"/>
      <c r="WMH73" s="1124"/>
      <c r="WMI73" s="348"/>
      <c r="WMJ73" s="348"/>
      <c r="WMK73" s="348"/>
      <c r="WML73" s="349"/>
      <c r="WMN73" s="347"/>
      <c r="WMO73" s="1124"/>
      <c r="WMP73" s="1124"/>
      <c r="WMQ73" s="348"/>
      <c r="WMR73" s="348"/>
      <c r="WMS73" s="348"/>
      <c r="WMT73" s="349"/>
      <c r="WMV73" s="347"/>
      <c r="WMW73" s="1124"/>
      <c r="WMX73" s="1124"/>
      <c r="WMY73" s="348"/>
      <c r="WMZ73" s="348"/>
      <c r="WNA73" s="348"/>
      <c r="WNB73" s="349"/>
      <c r="WND73" s="347"/>
      <c r="WNE73" s="1124"/>
      <c r="WNF73" s="1124"/>
      <c r="WNG73" s="348"/>
      <c r="WNH73" s="348"/>
      <c r="WNI73" s="348"/>
      <c r="WNJ73" s="349"/>
      <c r="WNL73" s="347"/>
      <c r="WNM73" s="1124"/>
      <c r="WNN73" s="1124"/>
      <c r="WNO73" s="348"/>
      <c r="WNP73" s="348"/>
      <c r="WNQ73" s="348"/>
      <c r="WNR73" s="349"/>
      <c r="WNT73" s="347"/>
      <c r="WNU73" s="1124"/>
      <c r="WNV73" s="1124"/>
      <c r="WNW73" s="348"/>
      <c r="WNX73" s="348"/>
      <c r="WNY73" s="348"/>
      <c r="WNZ73" s="349"/>
      <c r="WOB73" s="347"/>
      <c r="WOC73" s="1124"/>
      <c r="WOD73" s="1124"/>
      <c r="WOE73" s="348"/>
      <c r="WOF73" s="348"/>
      <c r="WOG73" s="348"/>
      <c r="WOH73" s="349"/>
      <c r="WOJ73" s="347"/>
      <c r="WOK73" s="1124"/>
      <c r="WOL73" s="1124"/>
      <c r="WOM73" s="348"/>
      <c r="WON73" s="348"/>
      <c r="WOO73" s="348"/>
      <c r="WOP73" s="349"/>
      <c r="WOR73" s="347"/>
      <c r="WOS73" s="1124"/>
      <c r="WOT73" s="1124"/>
      <c r="WOU73" s="348"/>
      <c r="WOV73" s="348"/>
      <c r="WOW73" s="348"/>
      <c r="WOX73" s="349"/>
      <c r="WOZ73" s="347"/>
      <c r="WPA73" s="1124"/>
      <c r="WPB73" s="1124"/>
      <c r="WPC73" s="348"/>
      <c r="WPD73" s="348"/>
      <c r="WPE73" s="348"/>
      <c r="WPF73" s="349"/>
      <c r="WPH73" s="347"/>
      <c r="WPI73" s="1124"/>
      <c r="WPJ73" s="1124"/>
      <c r="WPK73" s="348"/>
      <c r="WPL73" s="348"/>
      <c r="WPM73" s="348"/>
      <c r="WPN73" s="349"/>
      <c r="WPP73" s="347"/>
      <c r="WPQ73" s="1124"/>
      <c r="WPR73" s="1124"/>
      <c r="WPS73" s="348"/>
      <c r="WPT73" s="348"/>
      <c r="WPU73" s="348"/>
      <c r="WPV73" s="349"/>
      <c r="WPX73" s="347"/>
      <c r="WPY73" s="1124"/>
      <c r="WPZ73" s="1124"/>
      <c r="WQA73" s="348"/>
      <c r="WQB73" s="348"/>
      <c r="WQC73" s="348"/>
      <c r="WQD73" s="349"/>
      <c r="WQF73" s="347"/>
      <c r="WQG73" s="1124"/>
      <c r="WQH73" s="1124"/>
      <c r="WQI73" s="348"/>
      <c r="WQJ73" s="348"/>
      <c r="WQK73" s="348"/>
      <c r="WQL73" s="349"/>
      <c r="WQN73" s="347"/>
      <c r="WQO73" s="1124"/>
      <c r="WQP73" s="1124"/>
      <c r="WQQ73" s="348"/>
      <c r="WQR73" s="348"/>
      <c r="WQS73" s="348"/>
      <c r="WQT73" s="349"/>
      <c r="WQV73" s="347"/>
      <c r="WQW73" s="1124"/>
      <c r="WQX73" s="1124"/>
      <c r="WQY73" s="348"/>
      <c r="WQZ73" s="348"/>
      <c r="WRA73" s="348"/>
      <c r="WRB73" s="349"/>
      <c r="WRD73" s="347"/>
      <c r="WRE73" s="1124"/>
      <c r="WRF73" s="1124"/>
      <c r="WRG73" s="348"/>
      <c r="WRH73" s="348"/>
      <c r="WRI73" s="348"/>
      <c r="WRJ73" s="349"/>
      <c r="WRL73" s="347"/>
      <c r="WRM73" s="1124"/>
      <c r="WRN73" s="1124"/>
      <c r="WRO73" s="348"/>
      <c r="WRP73" s="348"/>
      <c r="WRQ73" s="348"/>
      <c r="WRR73" s="349"/>
      <c r="WRT73" s="347"/>
      <c r="WRU73" s="1124"/>
      <c r="WRV73" s="1124"/>
      <c r="WRW73" s="348"/>
      <c r="WRX73" s="348"/>
      <c r="WRY73" s="348"/>
      <c r="WRZ73" s="349"/>
      <c r="WSB73" s="347"/>
      <c r="WSC73" s="1124"/>
      <c r="WSD73" s="1124"/>
      <c r="WSE73" s="348"/>
      <c r="WSF73" s="348"/>
      <c r="WSG73" s="348"/>
      <c r="WSH73" s="349"/>
      <c r="WSJ73" s="347"/>
      <c r="WSK73" s="1124"/>
      <c r="WSL73" s="1124"/>
      <c r="WSM73" s="348"/>
      <c r="WSN73" s="348"/>
      <c r="WSO73" s="348"/>
      <c r="WSP73" s="349"/>
      <c r="WSR73" s="347"/>
      <c r="WSS73" s="1124"/>
      <c r="WST73" s="1124"/>
      <c r="WSU73" s="348"/>
      <c r="WSV73" s="348"/>
      <c r="WSW73" s="348"/>
      <c r="WSX73" s="349"/>
      <c r="WSZ73" s="347"/>
      <c r="WTA73" s="1124"/>
      <c r="WTB73" s="1124"/>
      <c r="WTC73" s="348"/>
      <c r="WTD73" s="348"/>
      <c r="WTE73" s="348"/>
      <c r="WTF73" s="349"/>
      <c r="WTH73" s="347"/>
      <c r="WTI73" s="1124"/>
      <c r="WTJ73" s="1124"/>
      <c r="WTK73" s="348"/>
      <c r="WTL73" s="348"/>
      <c r="WTM73" s="348"/>
      <c r="WTN73" s="349"/>
      <c r="WTP73" s="347"/>
      <c r="WTQ73" s="1124"/>
      <c r="WTR73" s="1124"/>
      <c r="WTS73" s="348"/>
      <c r="WTT73" s="348"/>
      <c r="WTU73" s="348"/>
      <c r="WTV73" s="349"/>
      <c r="WTX73" s="347"/>
      <c r="WTY73" s="1124"/>
      <c r="WTZ73" s="1124"/>
      <c r="WUA73" s="348"/>
      <c r="WUB73" s="348"/>
      <c r="WUC73" s="348"/>
      <c r="WUD73" s="349"/>
      <c r="WUF73" s="347"/>
      <c r="WUG73" s="1124"/>
      <c r="WUH73" s="1124"/>
      <c r="WUI73" s="348"/>
      <c r="WUJ73" s="348"/>
      <c r="WUK73" s="348"/>
      <c r="WUL73" s="349"/>
      <c r="WUN73" s="347"/>
      <c r="WUO73" s="1124"/>
      <c r="WUP73" s="1124"/>
      <c r="WUQ73" s="348"/>
      <c r="WUR73" s="348"/>
      <c r="WUS73" s="348"/>
      <c r="WUT73" s="349"/>
      <c r="WUV73" s="347"/>
      <c r="WUW73" s="1124"/>
      <c r="WUX73" s="1124"/>
      <c r="WUY73" s="348"/>
      <c r="WUZ73" s="348"/>
      <c r="WVA73" s="348"/>
      <c r="WVB73" s="349"/>
      <c r="WVD73" s="347"/>
      <c r="WVE73" s="1124"/>
      <c r="WVF73" s="1124"/>
      <c r="WVG73" s="348"/>
      <c r="WVH73" s="348"/>
      <c r="WVI73" s="348"/>
      <c r="WVJ73" s="349"/>
      <c r="WVL73" s="347"/>
      <c r="WVM73" s="1124"/>
      <c r="WVN73" s="1124"/>
      <c r="WVO73" s="348"/>
      <c r="WVP73" s="348"/>
      <c r="WVQ73" s="348"/>
      <c r="WVR73" s="349"/>
      <c r="WVT73" s="347"/>
      <c r="WVU73" s="1124"/>
      <c r="WVV73" s="1124"/>
      <c r="WVW73" s="348"/>
      <c r="WVX73" s="348"/>
      <c r="WVY73" s="348"/>
      <c r="WVZ73" s="349"/>
      <c r="WWB73" s="347"/>
      <c r="WWC73" s="1124"/>
      <c r="WWD73" s="1124"/>
      <c r="WWE73" s="348"/>
      <c r="WWF73" s="348"/>
      <c r="WWG73" s="348"/>
      <c r="WWH73" s="349"/>
      <c r="WWJ73" s="347"/>
      <c r="WWK73" s="1124"/>
      <c r="WWL73" s="1124"/>
      <c r="WWM73" s="348"/>
      <c r="WWN73" s="348"/>
      <c r="WWO73" s="348"/>
      <c r="WWP73" s="349"/>
      <c r="WWR73" s="347"/>
      <c r="WWS73" s="1124"/>
      <c r="WWT73" s="1124"/>
      <c r="WWU73" s="348"/>
      <c r="WWV73" s="348"/>
      <c r="WWW73" s="348"/>
      <c r="WWX73" s="349"/>
      <c r="WWZ73" s="347"/>
      <c r="WXA73" s="1124"/>
      <c r="WXB73" s="1124"/>
      <c r="WXC73" s="348"/>
      <c r="WXD73" s="348"/>
      <c r="WXE73" s="348"/>
      <c r="WXF73" s="349"/>
      <c r="WXH73" s="347"/>
      <c r="WXI73" s="1124"/>
      <c r="WXJ73" s="1124"/>
      <c r="WXK73" s="348"/>
      <c r="WXL73" s="348"/>
      <c r="WXM73" s="348"/>
      <c r="WXN73" s="349"/>
      <c r="WXP73" s="347"/>
      <c r="WXQ73" s="1124"/>
      <c r="WXR73" s="1124"/>
      <c r="WXS73" s="348"/>
      <c r="WXT73" s="348"/>
      <c r="WXU73" s="348"/>
      <c r="WXV73" s="349"/>
      <c r="WXX73" s="347"/>
      <c r="WXY73" s="1124"/>
      <c r="WXZ73" s="1124"/>
      <c r="WYA73" s="348"/>
      <c r="WYB73" s="348"/>
      <c r="WYC73" s="348"/>
      <c r="WYD73" s="349"/>
      <c r="WYF73" s="347"/>
      <c r="WYG73" s="1124"/>
      <c r="WYH73" s="1124"/>
      <c r="WYI73" s="348"/>
      <c r="WYJ73" s="348"/>
      <c r="WYK73" s="348"/>
      <c r="WYL73" s="349"/>
      <c r="WYN73" s="347"/>
      <c r="WYO73" s="1124"/>
      <c r="WYP73" s="1124"/>
      <c r="WYQ73" s="348"/>
      <c r="WYR73" s="348"/>
      <c r="WYS73" s="348"/>
      <c r="WYT73" s="349"/>
      <c r="WYV73" s="347"/>
      <c r="WYW73" s="1124"/>
      <c r="WYX73" s="1124"/>
      <c r="WYY73" s="348"/>
      <c r="WYZ73" s="348"/>
      <c r="WZA73" s="348"/>
      <c r="WZB73" s="349"/>
      <c r="WZD73" s="347"/>
      <c r="WZE73" s="1124"/>
      <c r="WZF73" s="1124"/>
      <c r="WZG73" s="348"/>
      <c r="WZH73" s="348"/>
      <c r="WZI73" s="348"/>
      <c r="WZJ73" s="349"/>
      <c r="WZL73" s="347"/>
      <c r="WZM73" s="1124"/>
      <c r="WZN73" s="1124"/>
      <c r="WZO73" s="348"/>
      <c r="WZP73" s="348"/>
      <c r="WZQ73" s="348"/>
      <c r="WZR73" s="349"/>
      <c r="WZT73" s="347"/>
      <c r="WZU73" s="1124"/>
      <c r="WZV73" s="1124"/>
      <c r="WZW73" s="348"/>
      <c r="WZX73" s="348"/>
      <c r="WZY73" s="348"/>
      <c r="WZZ73" s="349"/>
      <c r="XAB73" s="347"/>
      <c r="XAC73" s="1124"/>
      <c r="XAD73" s="1124"/>
      <c r="XAE73" s="348"/>
      <c r="XAF73" s="348"/>
      <c r="XAG73" s="348"/>
      <c r="XAH73" s="349"/>
      <c r="XAJ73" s="347"/>
      <c r="XAK73" s="1124"/>
      <c r="XAL73" s="1124"/>
      <c r="XAM73" s="348"/>
      <c r="XAN73" s="348"/>
      <c r="XAO73" s="348"/>
      <c r="XAP73" s="349"/>
      <c r="XAR73" s="347"/>
      <c r="XAS73" s="1124"/>
      <c r="XAT73" s="1124"/>
      <c r="XAU73" s="348"/>
      <c r="XAV73" s="348"/>
      <c r="XAW73" s="348"/>
      <c r="XAX73" s="349"/>
      <c r="XAZ73" s="347"/>
      <c r="XBA73" s="1124"/>
      <c r="XBB73" s="1124"/>
      <c r="XBC73" s="348"/>
      <c r="XBD73" s="348"/>
      <c r="XBE73" s="348"/>
      <c r="XBF73" s="349"/>
      <c r="XBH73" s="347"/>
      <c r="XBI73" s="1124"/>
      <c r="XBJ73" s="1124"/>
      <c r="XBK73" s="348"/>
      <c r="XBL73" s="348"/>
      <c r="XBM73" s="348"/>
      <c r="XBN73" s="349"/>
      <c r="XBP73" s="347"/>
      <c r="XBQ73" s="1124"/>
      <c r="XBR73" s="1124"/>
      <c r="XBS73" s="348"/>
      <c r="XBT73" s="348"/>
      <c r="XBU73" s="348"/>
      <c r="XBV73" s="349"/>
      <c r="XBX73" s="347"/>
      <c r="XBY73" s="1124"/>
      <c r="XBZ73" s="1124"/>
      <c r="XCA73" s="348"/>
      <c r="XCB73" s="348"/>
      <c r="XCC73" s="348"/>
      <c r="XCD73" s="349"/>
      <c r="XCF73" s="347"/>
      <c r="XCG73" s="1124"/>
      <c r="XCH73" s="1124"/>
      <c r="XCI73" s="348"/>
      <c r="XCJ73" s="348"/>
      <c r="XCK73" s="348"/>
      <c r="XCL73" s="349"/>
      <c r="XCN73" s="347"/>
      <c r="XCO73" s="1124"/>
      <c r="XCP73" s="1124"/>
      <c r="XCQ73" s="348"/>
      <c r="XCR73" s="348"/>
      <c r="XCS73" s="348"/>
      <c r="XCT73" s="349"/>
      <c r="XCV73" s="347"/>
      <c r="XCW73" s="1124"/>
      <c r="XCX73" s="1124"/>
      <c r="XCY73" s="348"/>
      <c r="XCZ73" s="348"/>
      <c r="XDA73" s="348"/>
      <c r="XDB73" s="349"/>
      <c r="XDD73" s="347"/>
      <c r="XDE73" s="1124"/>
      <c r="XDF73" s="1124"/>
      <c r="XDG73" s="348"/>
      <c r="XDH73" s="348"/>
      <c r="XDI73" s="348"/>
      <c r="XDJ73" s="349"/>
      <c r="XDL73" s="347"/>
      <c r="XDM73" s="1124"/>
      <c r="XDN73" s="1124"/>
      <c r="XDO73" s="348"/>
      <c r="XDP73" s="348"/>
      <c r="XDQ73" s="348"/>
      <c r="XDR73" s="349"/>
      <c r="XDT73" s="347"/>
      <c r="XDU73" s="1124"/>
      <c r="XDV73" s="1124"/>
      <c r="XDW73" s="348"/>
      <c r="XDX73" s="348"/>
      <c r="XDY73" s="348"/>
      <c r="XDZ73" s="349"/>
      <c r="XEB73" s="347"/>
      <c r="XEC73" s="1124"/>
      <c r="XED73" s="1124"/>
      <c r="XEE73" s="348"/>
      <c r="XEF73" s="348"/>
      <c r="XEG73" s="348"/>
      <c r="XEH73" s="349"/>
      <c r="XEJ73" s="347"/>
      <c r="XEK73" s="1124"/>
      <c r="XEL73" s="1124"/>
      <c r="XEM73" s="348"/>
      <c r="XEN73" s="348"/>
      <c r="XEO73" s="348"/>
      <c r="XEP73" s="349"/>
      <c r="XER73" s="347"/>
      <c r="XES73" s="1124"/>
      <c r="XET73" s="1124"/>
      <c r="XEU73" s="348"/>
      <c r="XEV73" s="348"/>
      <c r="XEW73" s="348"/>
      <c r="XEX73" s="349"/>
      <c r="XEZ73" s="347"/>
      <c r="XFA73" s="1124"/>
      <c r="XFB73" s="1124"/>
      <c r="XFC73" s="348"/>
      <c r="XFD73" s="348"/>
    </row>
    <row r="74" spans="1:16384" ht="20.25" customHeight="1">
      <c r="A74" s="390">
        <f t="shared" si="1"/>
        <v>74</v>
      </c>
      <c r="B74" s="1208"/>
      <c r="C74" s="1162"/>
      <c r="D74" s="1146" t="s">
        <v>238</v>
      </c>
      <c r="E74" s="1147"/>
      <c r="F74" s="1148"/>
      <c r="G74" s="343">
        <f ca="1">ABS(ROUND(SUMIFS('BP CONTABLE'!$C:$C,'BP CONTABLE'!$E:$E,CELL("contenido",A74),'BP CONTABLE'!$D:$D,CELL("contenido",D74)),0))</f>
        <v>0</v>
      </c>
      <c r="H74" s="345"/>
      <c r="I74" s="343">
        <f t="shared" ref="I74:I77" ca="1" si="35">+IF(G74&gt;M74,(G74-M74),0)</f>
        <v>0</v>
      </c>
      <c r="J74" s="343">
        <f t="shared" ref="J74:J77" ca="1" si="36">+IF(G74&lt;M74,(M74-G74),0)</f>
        <v>0</v>
      </c>
      <c r="K74" s="345">
        <f t="shared" ref="K74:K77" ca="1" si="37">G74+H74-I74+J74</f>
        <v>0</v>
      </c>
      <c r="L74" s="347"/>
      <c r="M74" s="345">
        <f ca="1">ABS(ROUND(SUMIFS('BP FISCAL'!$C:$C,'BP FISCAL'!$E:$E,CELL("contenido",A74),'BP FISCAL'!$D:$D,CELL("contenido",D74)),0))</f>
        <v>0</v>
      </c>
      <c r="N74" s="348"/>
      <c r="O74" s="345"/>
      <c r="P74" s="348"/>
      <c r="Q74" s="345">
        <f t="shared" ca="1" si="21"/>
        <v>0</v>
      </c>
      <c r="R74" s="339"/>
      <c r="S74" s="345"/>
      <c r="T74" s="348"/>
      <c r="U74" s="345"/>
      <c r="V74" s="348"/>
      <c r="W74" s="345"/>
      <c r="X74" s="348"/>
      <c r="Y74" s="348"/>
      <c r="Z74" s="349"/>
      <c r="AB74" s="347"/>
      <c r="AC74" s="350"/>
      <c r="AD74" s="350"/>
      <c r="AE74" s="348"/>
      <c r="AF74" s="348"/>
      <c r="AG74" s="348"/>
      <c r="AH74" s="349"/>
      <c r="AJ74" s="347"/>
      <c r="AK74" s="350"/>
      <c r="AL74" s="350"/>
      <c r="AM74" s="348"/>
      <c r="AN74" s="348"/>
      <c r="AO74" s="348"/>
      <c r="AP74" s="349"/>
      <c r="AR74" s="347"/>
      <c r="AS74" s="350"/>
      <c r="AT74" s="350"/>
      <c r="AU74" s="348"/>
      <c r="AV74" s="348"/>
      <c r="AW74" s="348"/>
      <c r="AX74" s="349"/>
      <c r="AZ74" s="347"/>
      <c r="BA74" s="350"/>
      <c r="BB74" s="350"/>
      <c r="BC74" s="348"/>
      <c r="BD74" s="348"/>
      <c r="BE74" s="348"/>
      <c r="BF74" s="349"/>
      <c r="BH74" s="347"/>
      <c r="BI74" s="350"/>
      <c r="BJ74" s="350"/>
      <c r="BK74" s="348"/>
      <c r="BL74" s="348"/>
      <c r="BM74" s="348"/>
      <c r="BN74" s="349"/>
      <c r="BP74" s="347"/>
      <c r="BQ74" s="350"/>
      <c r="BR74" s="350"/>
      <c r="BS74" s="348"/>
      <c r="BT74" s="348"/>
      <c r="BU74" s="348"/>
      <c r="BV74" s="349"/>
      <c r="BX74" s="347"/>
      <c r="BY74" s="350"/>
      <c r="BZ74" s="350"/>
      <c r="CA74" s="348"/>
      <c r="CB74" s="348"/>
      <c r="CC74" s="348"/>
      <c r="CD74" s="349"/>
      <c r="CF74" s="347"/>
      <c r="CG74" s="350"/>
      <c r="CH74" s="350"/>
      <c r="CI74" s="348"/>
      <c r="CJ74" s="348"/>
      <c r="CK74" s="348"/>
      <c r="CL74" s="349"/>
      <c r="CN74" s="347"/>
      <c r="CO74" s="350"/>
      <c r="CP74" s="350"/>
      <c r="CQ74" s="348"/>
      <c r="CR74" s="348"/>
      <c r="CS74" s="348"/>
      <c r="CT74" s="349"/>
      <c r="CV74" s="347"/>
      <c r="CW74" s="350"/>
      <c r="CX74" s="350"/>
      <c r="CY74" s="348"/>
      <c r="CZ74" s="348"/>
      <c r="DA74" s="348"/>
      <c r="DB74" s="349"/>
      <c r="DD74" s="347"/>
      <c r="DE74" s="350"/>
      <c r="DF74" s="350"/>
      <c r="DG74" s="348"/>
      <c r="DH74" s="348"/>
      <c r="DI74" s="348"/>
      <c r="DJ74" s="349"/>
      <c r="DL74" s="347"/>
      <c r="DM74" s="350"/>
      <c r="DN74" s="350"/>
      <c r="DO74" s="348"/>
      <c r="DP74" s="348"/>
      <c r="DQ74" s="348"/>
      <c r="DR74" s="349"/>
      <c r="DT74" s="347"/>
      <c r="DU74" s="350"/>
      <c r="DV74" s="350"/>
      <c r="DW74" s="348"/>
      <c r="DX74" s="348"/>
      <c r="DY74" s="348"/>
      <c r="DZ74" s="349"/>
      <c r="EB74" s="347"/>
      <c r="EC74" s="350"/>
      <c r="ED74" s="350"/>
      <c r="EE74" s="348"/>
      <c r="EF74" s="348"/>
      <c r="EG74" s="348"/>
      <c r="EH74" s="349"/>
      <c r="EJ74" s="347"/>
      <c r="EK74" s="350"/>
      <c r="EL74" s="350"/>
      <c r="EM74" s="348"/>
      <c r="EN74" s="348"/>
      <c r="EO74" s="348"/>
      <c r="EP74" s="349"/>
      <c r="ER74" s="347"/>
      <c r="ES74" s="350"/>
      <c r="ET74" s="350"/>
      <c r="EU74" s="348"/>
      <c r="EV74" s="348"/>
      <c r="EW74" s="348"/>
      <c r="EX74" s="349"/>
      <c r="EZ74" s="347"/>
      <c r="FA74" s="350"/>
      <c r="FB74" s="350"/>
      <c r="FC74" s="348"/>
      <c r="FD74" s="348"/>
      <c r="FE74" s="348"/>
      <c r="FF74" s="349"/>
      <c r="FH74" s="347"/>
      <c r="FI74" s="350"/>
      <c r="FJ74" s="350"/>
      <c r="FK74" s="348"/>
      <c r="FL74" s="348"/>
      <c r="FM74" s="348"/>
      <c r="FN74" s="349"/>
      <c r="FP74" s="347"/>
      <c r="FQ74" s="350"/>
      <c r="FR74" s="350"/>
      <c r="FS74" s="348"/>
      <c r="FT74" s="348"/>
      <c r="FU74" s="348"/>
      <c r="FV74" s="349"/>
      <c r="FX74" s="347"/>
      <c r="FY74" s="350"/>
      <c r="FZ74" s="350"/>
      <c r="GA74" s="348"/>
      <c r="GB74" s="348"/>
      <c r="GC74" s="348"/>
      <c r="GD74" s="349"/>
      <c r="GF74" s="347"/>
      <c r="GG74" s="350"/>
      <c r="GH74" s="350"/>
      <c r="GI74" s="348"/>
      <c r="GJ74" s="348"/>
      <c r="GK74" s="348"/>
      <c r="GL74" s="349"/>
      <c r="GN74" s="347"/>
      <c r="GO74" s="350"/>
      <c r="GP74" s="350"/>
      <c r="GQ74" s="348"/>
      <c r="GR74" s="348"/>
      <c r="GS74" s="348"/>
      <c r="GT74" s="349"/>
      <c r="GV74" s="347"/>
      <c r="GW74" s="350"/>
      <c r="GX74" s="350"/>
      <c r="GY74" s="348"/>
      <c r="GZ74" s="348"/>
      <c r="HA74" s="348"/>
      <c r="HB74" s="349"/>
      <c r="HD74" s="347"/>
      <c r="HE74" s="350"/>
      <c r="HF74" s="350"/>
      <c r="HG74" s="348"/>
      <c r="HH74" s="348"/>
      <c r="HI74" s="348"/>
      <c r="HJ74" s="349"/>
      <c r="HL74" s="347"/>
      <c r="HM74" s="350"/>
      <c r="HN74" s="350"/>
      <c r="HO74" s="348"/>
      <c r="HP74" s="348"/>
      <c r="HQ74" s="348"/>
      <c r="HR74" s="349"/>
      <c r="HT74" s="347"/>
      <c r="HU74" s="350"/>
      <c r="HV74" s="350"/>
      <c r="HW74" s="348"/>
      <c r="HX74" s="348"/>
      <c r="HY74" s="348"/>
      <c r="HZ74" s="349"/>
      <c r="IB74" s="347"/>
      <c r="IC74" s="350"/>
      <c r="ID74" s="350"/>
      <c r="IE74" s="348"/>
      <c r="IF74" s="348"/>
      <c r="IG74" s="348"/>
      <c r="IH74" s="349"/>
      <c r="IJ74" s="347"/>
      <c r="IK74" s="350"/>
      <c r="IL74" s="350"/>
      <c r="IM74" s="348"/>
      <c r="IN74" s="348"/>
      <c r="IO74" s="348"/>
      <c r="IP74" s="349"/>
      <c r="IR74" s="347"/>
      <c r="IS74" s="350"/>
      <c r="IT74" s="350"/>
      <c r="IU74" s="348"/>
      <c r="IV74" s="348"/>
      <c r="IW74" s="348"/>
      <c r="IX74" s="349"/>
      <c r="IZ74" s="347"/>
      <c r="JA74" s="350"/>
      <c r="JB74" s="350"/>
      <c r="JC74" s="348"/>
      <c r="JD74" s="348"/>
      <c r="JE74" s="348"/>
      <c r="JF74" s="349"/>
      <c r="JH74" s="347"/>
      <c r="JI74" s="350"/>
      <c r="JJ74" s="350"/>
      <c r="JK74" s="348"/>
      <c r="JL74" s="348"/>
      <c r="JM74" s="348"/>
      <c r="JN74" s="349"/>
      <c r="JP74" s="347"/>
      <c r="JQ74" s="350"/>
      <c r="JR74" s="350"/>
      <c r="JS74" s="348"/>
      <c r="JT74" s="348"/>
      <c r="JU74" s="348"/>
      <c r="JV74" s="349"/>
      <c r="JX74" s="347"/>
      <c r="JY74" s="350"/>
      <c r="JZ74" s="350"/>
      <c r="KA74" s="348"/>
      <c r="KB74" s="348"/>
      <c r="KC74" s="348"/>
      <c r="KD74" s="349"/>
      <c r="KF74" s="347"/>
      <c r="KG74" s="350"/>
      <c r="KH74" s="350"/>
      <c r="KI74" s="348"/>
      <c r="KJ74" s="348"/>
      <c r="KK74" s="348"/>
      <c r="KL74" s="349"/>
      <c r="KN74" s="347"/>
      <c r="KO74" s="350"/>
      <c r="KP74" s="350"/>
      <c r="KQ74" s="348"/>
      <c r="KR74" s="348"/>
      <c r="KS74" s="348"/>
      <c r="KT74" s="349"/>
      <c r="KV74" s="347"/>
      <c r="KW74" s="350"/>
      <c r="KX74" s="350"/>
      <c r="KY74" s="348"/>
      <c r="KZ74" s="348"/>
      <c r="LA74" s="348"/>
      <c r="LB74" s="349"/>
      <c r="LD74" s="347"/>
      <c r="LE74" s="350"/>
      <c r="LF74" s="350"/>
      <c r="LG74" s="348"/>
      <c r="LH74" s="348"/>
      <c r="LI74" s="348"/>
      <c r="LJ74" s="349"/>
      <c r="LL74" s="347"/>
      <c r="LM74" s="350"/>
      <c r="LN74" s="350"/>
      <c r="LO74" s="348"/>
      <c r="LP74" s="348"/>
      <c r="LQ74" s="348"/>
      <c r="LR74" s="349"/>
      <c r="LT74" s="347"/>
      <c r="LU74" s="350"/>
      <c r="LV74" s="350"/>
      <c r="LW74" s="348"/>
      <c r="LX74" s="348"/>
      <c r="LY74" s="348"/>
      <c r="LZ74" s="349"/>
      <c r="MB74" s="347"/>
      <c r="MC74" s="350"/>
      <c r="MD74" s="350"/>
      <c r="ME74" s="348"/>
      <c r="MF74" s="348"/>
      <c r="MG74" s="348"/>
      <c r="MH74" s="349"/>
      <c r="MJ74" s="347"/>
      <c r="MK74" s="350"/>
      <c r="ML74" s="350"/>
      <c r="MM74" s="348"/>
      <c r="MN74" s="348"/>
      <c r="MO74" s="348"/>
      <c r="MP74" s="349"/>
      <c r="MR74" s="347"/>
      <c r="MS74" s="350"/>
      <c r="MT74" s="350"/>
      <c r="MU74" s="348"/>
      <c r="MV74" s="348"/>
      <c r="MW74" s="348"/>
      <c r="MX74" s="349"/>
      <c r="MZ74" s="347"/>
      <c r="NA74" s="350"/>
      <c r="NB74" s="350"/>
      <c r="NC74" s="348"/>
      <c r="ND74" s="348"/>
      <c r="NE74" s="348"/>
      <c r="NF74" s="349"/>
      <c r="NH74" s="347"/>
      <c r="NI74" s="350"/>
      <c r="NJ74" s="350"/>
      <c r="NK74" s="348"/>
      <c r="NL74" s="348"/>
      <c r="NM74" s="348"/>
      <c r="NN74" s="349"/>
      <c r="NP74" s="347"/>
      <c r="NQ74" s="350"/>
      <c r="NR74" s="350"/>
      <c r="NS74" s="348"/>
      <c r="NT74" s="348"/>
      <c r="NU74" s="348"/>
      <c r="NV74" s="349"/>
      <c r="NX74" s="347"/>
      <c r="NY74" s="350"/>
      <c r="NZ74" s="350"/>
      <c r="OA74" s="348"/>
      <c r="OB74" s="348"/>
      <c r="OC74" s="348"/>
      <c r="OD74" s="349"/>
      <c r="OF74" s="347"/>
      <c r="OG74" s="350"/>
      <c r="OH74" s="350"/>
      <c r="OI74" s="348"/>
      <c r="OJ74" s="348"/>
      <c r="OK74" s="348"/>
      <c r="OL74" s="349"/>
      <c r="ON74" s="347"/>
      <c r="OO74" s="350"/>
      <c r="OP74" s="350"/>
      <c r="OQ74" s="348"/>
      <c r="OR74" s="348"/>
      <c r="OS74" s="348"/>
      <c r="OT74" s="349"/>
      <c r="OV74" s="347"/>
      <c r="OW74" s="350"/>
      <c r="OX74" s="350"/>
      <c r="OY74" s="348"/>
      <c r="OZ74" s="348"/>
      <c r="PA74" s="348"/>
      <c r="PB74" s="349"/>
      <c r="PD74" s="347"/>
      <c r="PE74" s="350"/>
      <c r="PF74" s="350"/>
      <c r="PG74" s="348"/>
      <c r="PH74" s="348"/>
      <c r="PI74" s="348"/>
      <c r="PJ74" s="349"/>
      <c r="PL74" s="347"/>
      <c r="PM74" s="350"/>
      <c r="PN74" s="350"/>
      <c r="PO74" s="348"/>
      <c r="PP74" s="348"/>
      <c r="PQ74" s="348"/>
      <c r="PR74" s="349"/>
      <c r="PT74" s="347"/>
      <c r="PU74" s="350"/>
      <c r="PV74" s="350"/>
      <c r="PW74" s="348"/>
      <c r="PX74" s="348"/>
      <c r="PY74" s="348"/>
      <c r="PZ74" s="349"/>
      <c r="QB74" s="347"/>
      <c r="QC74" s="350"/>
      <c r="QD74" s="350"/>
      <c r="QE74" s="348"/>
      <c r="QF74" s="348"/>
      <c r="QG74" s="348"/>
      <c r="QH74" s="349"/>
      <c r="QJ74" s="347"/>
      <c r="QK74" s="350"/>
      <c r="QL74" s="350"/>
      <c r="QM74" s="348"/>
      <c r="QN74" s="348"/>
      <c r="QO74" s="348"/>
      <c r="QP74" s="349"/>
      <c r="QR74" s="347"/>
      <c r="QS74" s="350"/>
      <c r="QT74" s="350"/>
      <c r="QU74" s="348"/>
      <c r="QV74" s="348"/>
      <c r="QW74" s="348"/>
      <c r="QX74" s="349"/>
      <c r="QZ74" s="347"/>
      <c r="RA74" s="350"/>
      <c r="RB74" s="350"/>
      <c r="RC74" s="348"/>
      <c r="RD74" s="348"/>
      <c r="RE74" s="348"/>
      <c r="RF74" s="349"/>
      <c r="RH74" s="347"/>
      <c r="RI74" s="350"/>
      <c r="RJ74" s="350"/>
      <c r="RK74" s="348"/>
      <c r="RL74" s="348"/>
      <c r="RM74" s="348"/>
      <c r="RN74" s="349"/>
      <c r="RP74" s="347"/>
      <c r="RQ74" s="350"/>
      <c r="RR74" s="350"/>
      <c r="RS74" s="348"/>
      <c r="RT74" s="348"/>
      <c r="RU74" s="348"/>
      <c r="RV74" s="349"/>
      <c r="RX74" s="347"/>
      <c r="RY74" s="350"/>
      <c r="RZ74" s="350"/>
      <c r="SA74" s="348"/>
      <c r="SB74" s="348"/>
      <c r="SC74" s="348"/>
      <c r="SD74" s="349"/>
      <c r="SF74" s="347"/>
      <c r="SG74" s="350"/>
      <c r="SH74" s="350"/>
      <c r="SI74" s="348"/>
      <c r="SJ74" s="348"/>
      <c r="SK74" s="348"/>
      <c r="SL74" s="349"/>
      <c r="SN74" s="347"/>
      <c r="SO74" s="350"/>
      <c r="SP74" s="350"/>
      <c r="SQ74" s="348"/>
      <c r="SR74" s="348"/>
      <c r="SS74" s="348"/>
      <c r="ST74" s="349"/>
      <c r="SV74" s="347"/>
      <c r="SW74" s="350"/>
      <c r="SX74" s="350"/>
      <c r="SY74" s="348"/>
      <c r="SZ74" s="348"/>
      <c r="TA74" s="348"/>
      <c r="TB74" s="349"/>
      <c r="TD74" s="347"/>
      <c r="TE74" s="350"/>
      <c r="TF74" s="350"/>
      <c r="TG74" s="348"/>
      <c r="TH74" s="348"/>
      <c r="TI74" s="348"/>
      <c r="TJ74" s="349"/>
      <c r="TL74" s="347"/>
      <c r="TM74" s="350"/>
      <c r="TN74" s="350"/>
      <c r="TO74" s="348"/>
      <c r="TP74" s="348"/>
      <c r="TQ74" s="348"/>
      <c r="TR74" s="349"/>
      <c r="TT74" s="347"/>
      <c r="TU74" s="350"/>
      <c r="TV74" s="350"/>
      <c r="TW74" s="348"/>
      <c r="TX74" s="348"/>
      <c r="TY74" s="348"/>
      <c r="TZ74" s="349"/>
      <c r="UB74" s="347"/>
      <c r="UC74" s="350"/>
      <c r="UD74" s="350"/>
      <c r="UE74" s="348"/>
      <c r="UF74" s="348"/>
      <c r="UG74" s="348"/>
      <c r="UH74" s="349"/>
      <c r="UJ74" s="347"/>
      <c r="UK74" s="350"/>
      <c r="UL74" s="350"/>
      <c r="UM74" s="348"/>
      <c r="UN74" s="348"/>
      <c r="UO74" s="348"/>
      <c r="UP74" s="349"/>
      <c r="UR74" s="347"/>
      <c r="US74" s="350"/>
      <c r="UT74" s="350"/>
      <c r="UU74" s="348"/>
      <c r="UV74" s="348"/>
      <c r="UW74" s="348"/>
      <c r="UX74" s="349"/>
      <c r="UZ74" s="347"/>
      <c r="VA74" s="350"/>
      <c r="VB74" s="350"/>
      <c r="VC74" s="348"/>
      <c r="VD74" s="348"/>
      <c r="VE74" s="348"/>
      <c r="VF74" s="349"/>
      <c r="VH74" s="347"/>
      <c r="VI74" s="350"/>
      <c r="VJ74" s="350"/>
      <c r="VK74" s="348"/>
      <c r="VL74" s="348"/>
      <c r="VM74" s="348"/>
      <c r="VN74" s="349"/>
      <c r="VP74" s="347"/>
      <c r="VQ74" s="350"/>
      <c r="VR74" s="350"/>
      <c r="VS74" s="348"/>
      <c r="VT74" s="348"/>
      <c r="VU74" s="348"/>
      <c r="VV74" s="349"/>
      <c r="VX74" s="347"/>
      <c r="VY74" s="350"/>
      <c r="VZ74" s="350"/>
      <c r="WA74" s="348"/>
      <c r="WB74" s="348"/>
      <c r="WC74" s="348"/>
      <c r="WD74" s="349"/>
      <c r="WF74" s="347"/>
      <c r="WG74" s="350"/>
      <c r="WH74" s="350"/>
      <c r="WI74" s="348"/>
      <c r="WJ74" s="348"/>
      <c r="WK74" s="348"/>
      <c r="WL74" s="349"/>
      <c r="WN74" s="347"/>
      <c r="WO74" s="350"/>
      <c r="WP74" s="350"/>
      <c r="WQ74" s="348"/>
      <c r="WR74" s="348"/>
      <c r="WS74" s="348"/>
      <c r="WT74" s="349"/>
      <c r="WV74" s="347"/>
      <c r="WW74" s="350"/>
      <c r="WX74" s="350"/>
      <c r="WY74" s="348"/>
      <c r="WZ74" s="348"/>
      <c r="XA74" s="348"/>
      <c r="XB74" s="349"/>
      <c r="XD74" s="347"/>
      <c r="XE74" s="350"/>
      <c r="XF74" s="350"/>
      <c r="XG74" s="348"/>
      <c r="XH74" s="348"/>
      <c r="XI74" s="348"/>
      <c r="XJ74" s="349"/>
      <c r="XL74" s="347"/>
      <c r="XM74" s="350"/>
      <c r="XN74" s="350"/>
      <c r="XO74" s="348"/>
      <c r="XP74" s="348"/>
      <c r="XQ74" s="348"/>
      <c r="XR74" s="349"/>
      <c r="XT74" s="347"/>
      <c r="XU74" s="350"/>
      <c r="XV74" s="350"/>
      <c r="XW74" s="348"/>
      <c r="XX74" s="348"/>
      <c r="XY74" s="348"/>
      <c r="XZ74" s="349"/>
      <c r="YB74" s="347"/>
      <c r="YC74" s="350"/>
      <c r="YD74" s="350"/>
      <c r="YE74" s="348"/>
      <c r="YF74" s="348"/>
      <c r="YG74" s="348"/>
      <c r="YH74" s="349"/>
      <c r="YJ74" s="347"/>
      <c r="YK74" s="350"/>
      <c r="YL74" s="350"/>
      <c r="YM74" s="348"/>
      <c r="YN74" s="348"/>
      <c r="YO74" s="348"/>
      <c r="YP74" s="349"/>
      <c r="YR74" s="347"/>
      <c r="YS74" s="350"/>
      <c r="YT74" s="350"/>
      <c r="YU74" s="348"/>
      <c r="YV74" s="348"/>
      <c r="YW74" s="348"/>
      <c r="YX74" s="349"/>
      <c r="YZ74" s="347"/>
      <c r="ZA74" s="350"/>
      <c r="ZB74" s="350"/>
      <c r="ZC74" s="348"/>
      <c r="ZD74" s="348"/>
      <c r="ZE74" s="348"/>
      <c r="ZF74" s="349"/>
      <c r="ZH74" s="347"/>
      <c r="ZI74" s="350"/>
      <c r="ZJ74" s="350"/>
      <c r="ZK74" s="348"/>
      <c r="ZL74" s="348"/>
      <c r="ZM74" s="348"/>
      <c r="ZN74" s="349"/>
      <c r="ZP74" s="347"/>
      <c r="ZQ74" s="350"/>
      <c r="ZR74" s="350"/>
      <c r="ZS74" s="348"/>
      <c r="ZT74" s="348"/>
      <c r="ZU74" s="348"/>
      <c r="ZV74" s="349"/>
      <c r="ZX74" s="347"/>
      <c r="ZY74" s="350"/>
      <c r="ZZ74" s="350"/>
      <c r="AAA74" s="348"/>
      <c r="AAB74" s="348"/>
      <c r="AAC74" s="348"/>
      <c r="AAD74" s="349"/>
      <c r="AAF74" s="347"/>
      <c r="AAG74" s="350"/>
      <c r="AAH74" s="350"/>
      <c r="AAI74" s="348"/>
      <c r="AAJ74" s="348"/>
      <c r="AAK74" s="348"/>
      <c r="AAL74" s="349"/>
      <c r="AAN74" s="347"/>
      <c r="AAO74" s="350"/>
      <c r="AAP74" s="350"/>
      <c r="AAQ74" s="348"/>
      <c r="AAR74" s="348"/>
      <c r="AAS74" s="348"/>
      <c r="AAT74" s="349"/>
      <c r="AAV74" s="347"/>
      <c r="AAW74" s="350"/>
      <c r="AAX74" s="350"/>
      <c r="AAY74" s="348"/>
      <c r="AAZ74" s="348"/>
      <c r="ABA74" s="348"/>
      <c r="ABB74" s="349"/>
      <c r="ABD74" s="347"/>
      <c r="ABE74" s="350"/>
      <c r="ABF74" s="350"/>
      <c r="ABG74" s="348"/>
      <c r="ABH74" s="348"/>
      <c r="ABI74" s="348"/>
      <c r="ABJ74" s="349"/>
      <c r="ABL74" s="347"/>
      <c r="ABM74" s="350"/>
      <c r="ABN74" s="350"/>
      <c r="ABO74" s="348"/>
      <c r="ABP74" s="348"/>
      <c r="ABQ74" s="348"/>
      <c r="ABR74" s="349"/>
      <c r="ABT74" s="347"/>
      <c r="ABU74" s="350"/>
      <c r="ABV74" s="350"/>
      <c r="ABW74" s="348"/>
      <c r="ABX74" s="348"/>
      <c r="ABY74" s="348"/>
      <c r="ABZ74" s="349"/>
      <c r="ACB74" s="347"/>
      <c r="ACC74" s="350"/>
      <c r="ACD74" s="350"/>
      <c r="ACE74" s="348"/>
      <c r="ACF74" s="348"/>
      <c r="ACG74" s="348"/>
      <c r="ACH74" s="349"/>
      <c r="ACJ74" s="347"/>
      <c r="ACK74" s="350"/>
      <c r="ACL74" s="350"/>
      <c r="ACM74" s="348"/>
      <c r="ACN74" s="348"/>
      <c r="ACO74" s="348"/>
      <c r="ACP74" s="349"/>
      <c r="ACR74" s="347"/>
      <c r="ACS74" s="350"/>
      <c r="ACT74" s="350"/>
      <c r="ACU74" s="348"/>
      <c r="ACV74" s="348"/>
      <c r="ACW74" s="348"/>
      <c r="ACX74" s="349"/>
      <c r="ACZ74" s="347"/>
      <c r="ADA74" s="350"/>
      <c r="ADB74" s="350"/>
      <c r="ADC74" s="348"/>
      <c r="ADD74" s="348"/>
      <c r="ADE74" s="348"/>
      <c r="ADF74" s="349"/>
      <c r="ADH74" s="347"/>
      <c r="ADI74" s="350"/>
      <c r="ADJ74" s="350"/>
      <c r="ADK74" s="348"/>
      <c r="ADL74" s="348"/>
      <c r="ADM74" s="348"/>
      <c r="ADN74" s="349"/>
      <c r="ADP74" s="347"/>
      <c r="ADQ74" s="350"/>
      <c r="ADR74" s="350"/>
      <c r="ADS74" s="348"/>
      <c r="ADT74" s="348"/>
      <c r="ADU74" s="348"/>
      <c r="ADV74" s="349"/>
      <c r="ADX74" s="347"/>
      <c r="ADY74" s="350"/>
      <c r="ADZ74" s="350"/>
      <c r="AEA74" s="348"/>
      <c r="AEB74" s="348"/>
      <c r="AEC74" s="348"/>
      <c r="AED74" s="349"/>
      <c r="AEF74" s="347"/>
      <c r="AEG74" s="350"/>
      <c r="AEH74" s="350"/>
      <c r="AEI74" s="348"/>
      <c r="AEJ74" s="348"/>
      <c r="AEK74" s="348"/>
      <c r="AEL74" s="349"/>
      <c r="AEN74" s="347"/>
      <c r="AEO74" s="350"/>
      <c r="AEP74" s="350"/>
      <c r="AEQ74" s="348"/>
      <c r="AER74" s="348"/>
      <c r="AES74" s="348"/>
      <c r="AET74" s="349"/>
      <c r="AEV74" s="347"/>
      <c r="AEW74" s="350"/>
      <c r="AEX74" s="350"/>
      <c r="AEY74" s="348"/>
      <c r="AEZ74" s="348"/>
      <c r="AFA74" s="348"/>
      <c r="AFB74" s="349"/>
      <c r="AFD74" s="347"/>
      <c r="AFE74" s="350"/>
      <c r="AFF74" s="350"/>
      <c r="AFG74" s="348"/>
      <c r="AFH74" s="348"/>
      <c r="AFI74" s="348"/>
      <c r="AFJ74" s="349"/>
      <c r="AFL74" s="347"/>
      <c r="AFM74" s="350"/>
      <c r="AFN74" s="350"/>
      <c r="AFO74" s="348"/>
      <c r="AFP74" s="348"/>
      <c r="AFQ74" s="348"/>
      <c r="AFR74" s="349"/>
      <c r="AFT74" s="347"/>
      <c r="AFU74" s="350"/>
      <c r="AFV74" s="350"/>
      <c r="AFW74" s="348"/>
      <c r="AFX74" s="348"/>
      <c r="AFY74" s="348"/>
      <c r="AFZ74" s="349"/>
      <c r="AGB74" s="347"/>
      <c r="AGC74" s="350"/>
      <c r="AGD74" s="350"/>
      <c r="AGE74" s="348"/>
      <c r="AGF74" s="348"/>
      <c r="AGG74" s="348"/>
      <c r="AGH74" s="349"/>
      <c r="AGJ74" s="347"/>
      <c r="AGK74" s="350"/>
      <c r="AGL74" s="350"/>
      <c r="AGM74" s="348"/>
      <c r="AGN74" s="348"/>
      <c r="AGO74" s="348"/>
      <c r="AGP74" s="349"/>
      <c r="AGR74" s="347"/>
      <c r="AGS74" s="350"/>
      <c r="AGT74" s="350"/>
      <c r="AGU74" s="348"/>
      <c r="AGV74" s="348"/>
      <c r="AGW74" s="348"/>
      <c r="AGX74" s="349"/>
      <c r="AGZ74" s="347"/>
      <c r="AHA74" s="350"/>
      <c r="AHB74" s="350"/>
      <c r="AHC74" s="348"/>
      <c r="AHD74" s="348"/>
      <c r="AHE74" s="348"/>
      <c r="AHF74" s="349"/>
      <c r="AHH74" s="347"/>
      <c r="AHI74" s="350"/>
      <c r="AHJ74" s="350"/>
      <c r="AHK74" s="348"/>
      <c r="AHL74" s="348"/>
      <c r="AHM74" s="348"/>
      <c r="AHN74" s="349"/>
      <c r="AHP74" s="347"/>
      <c r="AHQ74" s="350"/>
      <c r="AHR74" s="350"/>
      <c r="AHS74" s="348"/>
      <c r="AHT74" s="348"/>
      <c r="AHU74" s="348"/>
      <c r="AHV74" s="349"/>
      <c r="AHX74" s="347"/>
      <c r="AHY74" s="350"/>
      <c r="AHZ74" s="350"/>
      <c r="AIA74" s="348"/>
      <c r="AIB74" s="348"/>
      <c r="AIC74" s="348"/>
      <c r="AID74" s="349"/>
      <c r="AIF74" s="347"/>
      <c r="AIG74" s="350"/>
      <c r="AIH74" s="350"/>
      <c r="AII74" s="348"/>
      <c r="AIJ74" s="348"/>
      <c r="AIK74" s="348"/>
      <c r="AIL74" s="349"/>
      <c r="AIN74" s="347"/>
      <c r="AIO74" s="350"/>
      <c r="AIP74" s="350"/>
      <c r="AIQ74" s="348"/>
      <c r="AIR74" s="348"/>
      <c r="AIS74" s="348"/>
      <c r="AIT74" s="349"/>
      <c r="AIV74" s="347"/>
      <c r="AIW74" s="350"/>
      <c r="AIX74" s="350"/>
      <c r="AIY74" s="348"/>
      <c r="AIZ74" s="348"/>
      <c r="AJA74" s="348"/>
      <c r="AJB74" s="349"/>
      <c r="AJD74" s="347"/>
      <c r="AJE74" s="350"/>
      <c r="AJF74" s="350"/>
      <c r="AJG74" s="348"/>
      <c r="AJH74" s="348"/>
      <c r="AJI74" s="348"/>
      <c r="AJJ74" s="349"/>
      <c r="AJL74" s="347"/>
      <c r="AJM74" s="350"/>
      <c r="AJN74" s="350"/>
      <c r="AJO74" s="348"/>
      <c r="AJP74" s="348"/>
      <c r="AJQ74" s="348"/>
      <c r="AJR74" s="349"/>
      <c r="AJT74" s="347"/>
      <c r="AJU74" s="350"/>
      <c r="AJV74" s="350"/>
      <c r="AJW74" s="348"/>
      <c r="AJX74" s="348"/>
      <c r="AJY74" s="348"/>
      <c r="AJZ74" s="349"/>
      <c r="AKB74" s="347"/>
      <c r="AKC74" s="350"/>
      <c r="AKD74" s="350"/>
      <c r="AKE74" s="348"/>
      <c r="AKF74" s="348"/>
      <c r="AKG74" s="348"/>
      <c r="AKH74" s="349"/>
      <c r="AKJ74" s="347"/>
      <c r="AKK74" s="350"/>
      <c r="AKL74" s="350"/>
      <c r="AKM74" s="348"/>
      <c r="AKN74" s="348"/>
      <c r="AKO74" s="348"/>
      <c r="AKP74" s="349"/>
      <c r="AKR74" s="347"/>
      <c r="AKS74" s="350"/>
      <c r="AKT74" s="350"/>
      <c r="AKU74" s="348"/>
      <c r="AKV74" s="348"/>
      <c r="AKW74" s="348"/>
      <c r="AKX74" s="349"/>
      <c r="AKZ74" s="347"/>
      <c r="ALA74" s="350"/>
      <c r="ALB74" s="350"/>
      <c r="ALC74" s="348"/>
      <c r="ALD74" s="348"/>
      <c r="ALE74" s="348"/>
      <c r="ALF74" s="349"/>
      <c r="ALH74" s="347"/>
      <c r="ALI74" s="350"/>
      <c r="ALJ74" s="350"/>
      <c r="ALK74" s="348"/>
      <c r="ALL74" s="348"/>
      <c r="ALM74" s="348"/>
      <c r="ALN74" s="349"/>
      <c r="ALP74" s="347"/>
      <c r="ALQ74" s="350"/>
      <c r="ALR74" s="350"/>
      <c r="ALS74" s="348"/>
      <c r="ALT74" s="348"/>
      <c r="ALU74" s="348"/>
      <c r="ALV74" s="349"/>
      <c r="ALX74" s="347"/>
      <c r="ALY74" s="350"/>
      <c r="ALZ74" s="350"/>
      <c r="AMA74" s="348"/>
      <c r="AMB74" s="348"/>
      <c r="AMC74" s="348"/>
      <c r="AMD74" s="349"/>
      <c r="AMF74" s="347"/>
      <c r="AMG74" s="350"/>
      <c r="AMH74" s="350"/>
      <c r="AMI74" s="348"/>
      <c r="AMJ74" s="348"/>
      <c r="AMK74" s="348"/>
      <c r="AML74" s="349"/>
      <c r="AMN74" s="347"/>
      <c r="AMO74" s="350"/>
      <c r="AMP74" s="350"/>
      <c r="AMQ74" s="348"/>
      <c r="AMR74" s="348"/>
      <c r="AMS74" s="348"/>
      <c r="AMT74" s="349"/>
      <c r="AMV74" s="347"/>
      <c r="AMW74" s="350"/>
      <c r="AMX74" s="350"/>
      <c r="AMY74" s="348"/>
      <c r="AMZ74" s="348"/>
      <c r="ANA74" s="348"/>
      <c r="ANB74" s="349"/>
      <c r="AND74" s="347"/>
      <c r="ANE74" s="350"/>
      <c r="ANF74" s="350"/>
      <c r="ANG74" s="348"/>
      <c r="ANH74" s="348"/>
      <c r="ANI74" s="348"/>
      <c r="ANJ74" s="349"/>
      <c r="ANL74" s="347"/>
      <c r="ANM74" s="350"/>
      <c r="ANN74" s="350"/>
      <c r="ANO74" s="348"/>
      <c r="ANP74" s="348"/>
      <c r="ANQ74" s="348"/>
      <c r="ANR74" s="349"/>
      <c r="ANT74" s="347"/>
      <c r="ANU74" s="350"/>
      <c r="ANV74" s="350"/>
      <c r="ANW74" s="348"/>
      <c r="ANX74" s="348"/>
      <c r="ANY74" s="348"/>
      <c r="ANZ74" s="349"/>
      <c r="AOB74" s="347"/>
      <c r="AOC74" s="350"/>
      <c r="AOD74" s="350"/>
      <c r="AOE74" s="348"/>
      <c r="AOF74" s="348"/>
      <c r="AOG74" s="348"/>
      <c r="AOH74" s="349"/>
      <c r="AOJ74" s="347"/>
      <c r="AOK74" s="350"/>
      <c r="AOL74" s="350"/>
      <c r="AOM74" s="348"/>
      <c r="AON74" s="348"/>
      <c r="AOO74" s="348"/>
      <c r="AOP74" s="349"/>
      <c r="AOR74" s="347"/>
      <c r="AOS74" s="350"/>
      <c r="AOT74" s="350"/>
      <c r="AOU74" s="348"/>
      <c r="AOV74" s="348"/>
      <c r="AOW74" s="348"/>
      <c r="AOX74" s="349"/>
      <c r="AOZ74" s="347"/>
      <c r="APA74" s="350"/>
      <c r="APB74" s="350"/>
      <c r="APC74" s="348"/>
      <c r="APD74" s="348"/>
      <c r="APE74" s="348"/>
      <c r="APF74" s="349"/>
      <c r="APH74" s="347"/>
      <c r="API74" s="350"/>
      <c r="APJ74" s="350"/>
      <c r="APK74" s="348"/>
      <c r="APL74" s="348"/>
      <c r="APM74" s="348"/>
      <c r="APN74" s="349"/>
      <c r="APP74" s="347"/>
      <c r="APQ74" s="350"/>
      <c r="APR74" s="350"/>
      <c r="APS74" s="348"/>
      <c r="APT74" s="348"/>
      <c r="APU74" s="348"/>
      <c r="APV74" s="349"/>
      <c r="APX74" s="347"/>
      <c r="APY74" s="350"/>
      <c r="APZ74" s="350"/>
      <c r="AQA74" s="348"/>
      <c r="AQB74" s="348"/>
      <c r="AQC74" s="348"/>
      <c r="AQD74" s="349"/>
      <c r="AQF74" s="347"/>
      <c r="AQG74" s="350"/>
      <c r="AQH74" s="350"/>
      <c r="AQI74" s="348"/>
      <c r="AQJ74" s="348"/>
      <c r="AQK74" s="348"/>
      <c r="AQL74" s="349"/>
      <c r="AQN74" s="347"/>
      <c r="AQO74" s="350"/>
      <c r="AQP74" s="350"/>
      <c r="AQQ74" s="348"/>
      <c r="AQR74" s="348"/>
      <c r="AQS74" s="348"/>
      <c r="AQT74" s="349"/>
      <c r="AQV74" s="347"/>
      <c r="AQW74" s="350"/>
      <c r="AQX74" s="350"/>
      <c r="AQY74" s="348"/>
      <c r="AQZ74" s="348"/>
      <c r="ARA74" s="348"/>
      <c r="ARB74" s="349"/>
      <c r="ARD74" s="347"/>
      <c r="ARE74" s="350"/>
      <c r="ARF74" s="350"/>
      <c r="ARG74" s="348"/>
      <c r="ARH74" s="348"/>
      <c r="ARI74" s="348"/>
      <c r="ARJ74" s="349"/>
      <c r="ARL74" s="347"/>
      <c r="ARM74" s="350"/>
      <c r="ARN74" s="350"/>
      <c r="ARO74" s="348"/>
      <c r="ARP74" s="348"/>
      <c r="ARQ74" s="348"/>
      <c r="ARR74" s="349"/>
      <c r="ART74" s="347"/>
      <c r="ARU74" s="350"/>
      <c r="ARV74" s="350"/>
      <c r="ARW74" s="348"/>
      <c r="ARX74" s="348"/>
      <c r="ARY74" s="348"/>
      <c r="ARZ74" s="349"/>
      <c r="ASB74" s="347"/>
      <c r="ASC74" s="350"/>
      <c r="ASD74" s="350"/>
      <c r="ASE74" s="348"/>
      <c r="ASF74" s="348"/>
      <c r="ASG74" s="348"/>
      <c r="ASH74" s="349"/>
      <c r="ASJ74" s="347"/>
      <c r="ASK74" s="350"/>
      <c r="ASL74" s="350"/>
      <c r="ASM74" s="348"/>
      <c r="ASN74" s="348"/>
      <c r="ASO74" s="348"/>
      <c r="ASP74" s="349"/>
      <c r="ASR74" s="347"/>
      <c r="ASS74" s="350"/>
      <c r="AST74" s="350"/>
      <c r="ASU74" s="348"/>
      <c r="ASV74" s="348"/>
      <c r="ASW74" s="348"/>
      <c r="ASX74" s="349"/>
      <c r="ASZ74" s="347"/>
      <c r="ATA74" s="350"/>
      <c r="ATB74" s="350"/>
      <c r="ATC74" s="348"/>
      <c r="ATD74" s="348"/>
      <c r="ATE74" s="348"/>
      <c r="ATF74" s="349"/>
      <c r="ATH74" s="347"/>
      <c r="ATI74" s="350"/>
      <c r="ATJ74" s="350"/>
      <c r="ATK74" s="348"/>
      <c r="ATL74" s="348"/>
      <c r="ATM74" s="348"/>
      <c r="ATN74" s="349"/>
      <c r="ATP74" s="347"/>
      <c r="ATQ74" s="350"/>
      <c r="ATR74" s="350"/>
      <c r="ATS74" s="348"/>
      <c r="ATT74" s="348"/>
      <c r="ATU74" s="348"/>
      <c r="ATV74" s="349"/>
      <c r="ATX74" s="347"/>
      <c r="ATY74" s="350"/>
      <c r="ATZ74" s="350"/>
      <c r="AUA74" s="348"/>
      <c r="AUB74" s="348"/>
      <c r="AUC74" s="348"/>
      <c r="AUD74" s="349"/>
      <c r="AUF74" s="347"/>
      <c r="AUG74" s="350"/>
      <c r="AUH74" s="350"/>
      <c r="AUI74" s="348"/>
      <c r="AUJ74" s="348"/>
      <c r="AUK74" s="348"/>
      <c r="AUL74" s="349"/>
      <c r="AUN74" s="347"/>
      <c r="AUO74" s="350"/>
      <c r="AUP74" s="350"/>
      <c r="AUQ74" s="348"/>
      <c r="AUR74" s="348"/>
      <c r="AUS74" s="348"/>
      <c r="AUT74" s="349"/>
      <c r="AUV74" s="347"/>
      <c r="AUW74" s="350"/>
      <c r="AUX74" s="350"/>
      <c r="AUY74" s="348"/>
      <c r="AUZ74" s="348"/>
      <c r="AVA74" s="348"/>
      <c r="AVB74" s="349"/>
      <c r="AVD74" s="347"/>
      <c r="AVE74" s="350"/>
      <c r="AVF74" s="350"/>
      <c r="AVG74" s="348"/>
      <c r="AVH74" s="348"/>
      <c r="AVI74" s="348"/>
      <c r="AVJ74" s="349"/>
      <c r="AVL74" s="347"/>
      <c r="AVM74" s="350"/>
      <c r="AVN74" s="350"/>
      <c r="AVO74" s="348"/>
      <c r="AVP74" s="348"/>
      <c r="AVQ74" s="348"/>
      <c r="AVR74" s="349"/>
      <c r="AVT74" s="347"/>
      <c r="AVU74" s="350"/>
      <c r="AVV74" s="350"/>
      <c r="AVW74" s="348"/>
      <c r="AVX74" s="348"/>
      <c r="AVY74" s="348"/>
      <c r="AVZ74" s="349"/>
      <c r="AWB74" s="347"/>
      <c r="AWC74" s="350"/>
      <c r="AWD74" s="350"/>
      <c r="AWE74" s="348"/>
      <c r="AWF74" s="348"/>
      <c r="AWG74" s="348"/>
      <c r="AWH74" s="349"/>
      <c r="AWJ74" s="347"/>
      <c r="AWK74" s="350"/>
      <c r="AWL74" s="350"/>
      <c r="AWM74" s="348"/>
      <c r="AWN74" s="348"/>
      <c r="AWO74" s="348"/>
      <c r="AWP74" s="349"/>
      <c r="AWR74" s="347"/>
      <c r="AWS74" s="350"/>
      <c r="AWT74" s="350"/>
      <c r="AWU74" s="348"/>
      <c r="AWV74" s="348"/>
      <c r="AWW74" s="348"/>
      <c r="AWX74" s="349"/>
      <c r="AWZ74" s="347"/>
      <c r="AXA74" s="350"/>
      <c r="AXB74" s="350"/>
      <c r="AXC74" s="348"/>
      <c r="AXD74" s="348"/>
      <c r="AXE74" s="348"/>
      <c r="AXF74" s="349"/>
      <c r="AXH74" s="347"/>
      <c r="AXI74" s="350"/>
      <c r="AXJ74" s="350"/>
      <c r="AXK74" s="348"/>
      <c r="AXL74" s="348"/>
      <c r="AXM74" s="348"/>
      <c r="AXN74" s="349"/>
      <c r="AXP74" s="347"/>
      <c r="AXQ74" s="350"/>
      <c r="AXR74" s="350"/>
      <c r="AXS74" s="348"/>
      <c r="AXT74" s="348"/>
      <c r="AXU74" s="348"/>
      <c r="AXV74" s="349"/>
      <c r="AXX74" s="347"/>
      <c r="AXY74" s="350"/>
      <c r="AXZ74" s="350"/>
      <c r="AYA74" s="348"/>
      <c r="AYB74" s="348"/>
      <c r="AYC74" s="348"/>
      <c r="AYD74" s="349"/>
      <c r="AYF74" s="347"/>
      <c r="AYG74" s="350"/>
      <c r="AYH74" s="350"/>
      <c r="AYI74" s="348"/>
      <c r="AYJ74" s="348"/>
      <c r="AYK74" s="348"/>
      <c r="AYL74" s="349"/>
      <c r="AYN74" s="347"/>
      <c r="AYO74" s="350"/>
      <c r="AYP74" s="350"/>
      <c r="AYQ74" s="348"/>
      <c r="AYR74" s="348"/>
      <c r="AYS74" s="348"/>
      <c r="AYT74" s="349"/>
      <c r="AYV74" s="347"/>
      <c r="AYW74" s="350"/>
      <c r="AYX74" s="350"/>
      <c r="AYY74" s="348"/>
      <c r="AYZ74" s="348"/>
      <c r="AZA74" s="348"/>
      <c r="AZB74" s="349"/>
      <c r="AZD74" s="347"/>
      <c r="AZE74" s="350"/>
      <c r="AZF74" s="350"/>
      <c r="AZG74" s="348"/>
      <c r="AZH74" s="348"/>
      <c r="AZI74" s="348"/>
      <c r="AZJ74" s="349"/>
      <c r="AZL74" s="347"/>
      <c r="AZM74" s="350"/>
      <c r="AZN74" s="350"/>
      <c r="AZO74" s="348"/>
      <c r="AZP74" s="348"/>
      <c r="AZQ74" s="348"/>
      <c r="AZR74" s="349"/>
      <c r="AZT74" s="347"/>
      <c r="AZU74" s="350"/>
      <c r="AZV74" s="350"/>
      <c r="AZW74" s="348"/>
      <c r="AZX74" s="348"/>
      <c r="AZY74" s="348"/>
      <c r="AZZ74" s="349"/>
      <c r="BAB74" s="347"/>
      <c r="BAC74" s="350"/>
      <c r="BAD74" s="350"/>
      <c r="BAE74" s="348"/>
      <c r="BAF74" s="348"/>
      <c r="BAG74" s="348"/>
      <c r="BAH74" s="349"/>
      <c r="BAJ74" s="347"/>
      <c r="BAK74" s="350"/>
      <c r="BAL74" s="350"/>
      <c r="BAM74" s="348"/>
      <c r="BAN74" s="348"/>
      <c r="BAO74" s="348"/>
      <c r="BAP74" s="349"/>
      <c r="BAR74" s="347"/>
      <c r="BAS74" s="350"/>
      <c r="BAT74" s="350"/>
      <c r="BAU74" s="348"/>
      <c r="BAV74" s="348"/>
      <c r="BAW74" s="348"/>
      <c r="BAX74" s="349"/>
      <c r="BAZ74" s="347"/>
      <c r="BBA74" s="350"/>
      <c r="BBB74" s="350"/>
      <c r="BBC74" s="348"/>
      <c r="BBD74" s="348"/>
      <c r="BBE74" s="348"/>
      <c r="BBF74" s="349"/>
      <c r="BBH74" s="347"/>
      <c r="BBI74" s="350"/>
      <c r="BBJ74" s="350"/>
      <c r="BBK74" s="348"/>
      <c r="BBL74" s="348"/>
      <c r="BBM74" s="348"/>
      <c r="BBN74" s="349"/>
      <c r="BBP74" s="347"/>
      <c r="BBQ74" s="350"/>
      <c r="BBR74" s="350"/>
      <c r="BBS74" s="348"/>
      <c r="BBT74" s="348"/>
      <c r="BBU74" s="348"/>
      <c r="BBV74" s="349"/>
      <c r="BBX74" s="347"/>
      <c r="BBY74" s="350"/>
      <c r="BBZ74" s="350"/>
      <c r="BCA74" s="348"/>
      <c r="BCB74" s="348"/>
      <c r="BCC74" s="348"/>
      <c r="BCD74" s="349"/>
      <c r="BCF74" s="347"/>
      <c r="BCG74" s="350"/>
      <c r="BCH74" s="350"/>
      <c r="BCI74" s="348"/>
      <c r="BCJ74" s="348"/>
      <c r="BCK74" s="348"/>
      <c r="BCL74" s="349"/>
      <c r="BCN74" s="347"/>
      <c r="BCO74" s="350"/>
      <c r="BCP74" s="350"/>
      <c r="BCQ74" s="348"/>
      <c r="BCR74" s="348"/>
      <c r="BCS74" s="348"/>
      <c r="BCT74" s="349"/>
      <c r="BCV74" s="347"/>
      <c r="BCW74" s="350"/>
      <c r="BCX74" s="350"/>
      <c r="BCY74" s="348"/>
      <c r="BCZ74" s="348"/>
      <c r="BDA74" s="348"/>
      <c r="BDB74" s="349"/>
      <c r="BDD74" s="347"/>
      <c r="BDE74" s="350"/>
      <c r="BDF74" s="350"/>
      <c r="BDG74" s="348"/>
      <c r="BDH74" s="348"/>
      <c r="BDI74" s="348"/>
      <c r="BDJ74" s="349"/>
      <c r="BDL74" s="347"/>
      <c r="BDM74" s="350"/>
      <c r="BDN74" s="350"/>
      <c r="BDO74" s="348"/>
      <c r="BDP74" s="348"/>
      <c r="BDQ74" s="348"/>
      <c r="BDR74" s="349"/>
      <c r="BDT74" s="347"/>
      <c r="BDU74" s="350"/>
      <c r="BDV74" s="350"/>
      <c r="BDW74" s="348"/>
      <c r="BDX74" s="348"/>
      <c r="BDY74" s="348"/>
      <c r="BDZ74" s="349"/>
      <c r="BEB74" s="347"/>
      <c r="BEC74" s="350"/>
      <c r="BED74" s="350"/>
      <c r="BEE74" s="348"/>
      <c r="BEF74" s="348"/>
      <c r="BEG74" s="348"/>
      <c r="BEH74" s="349"/>
      <c r="BEJ74" s="347"/>
      <c r="BEK74" s="350"/>
      <c r="BEL74" s="350"/>
      <c r="BEM74" s="348"/>
      <c r="BEN74" s="348"/>
      <c r="BEO74" s="348"/>
      <c r="BEP74" s="349"/>
      <c r="BER74" s="347"/>
      <c r="BES74" s="350"/>
      <c r="BET74" s="350"/>
      <c r="BEU74" s="348"/>
      <c r="BEV74" s="348"/>
      <c r="BEW74" s="348"/>
      <c r="BEX74" s="349"/>
      <c r="BEZ74" s="347"/>
      <c r="BFA74" s="350"/>
      <c r="BFB74" s="350"/>
      <c r="BFC74" s="348"/>
      <c r="BFD74" s="348"/>
      <c r="BFE74" s="348"/>
      <c r="BFF74" s="349"/>
      <c r="BFH74" s="347"/>
      <c r="BFI74" s="350"/>
      <c r="BFJ74" s="350"/>
      <c r="BFK74" s="348"/>
      <c r="BFL74" s="348"/>
      <c r="BFM74" s="348"/>
      <c r="BFN74" s="349"/>
      <c r="BFP74" s="347"/>
      <c r="BFQ74" s="350"/>
      <c r="BFR74" s="350"/>
      <c r="BFS74" s="348"/>
      <c r="BFT74" s="348"/>
      <c r="BFU74" s="348"/>
      <c r="BFV74" s="349"/>
      <c r="BFX74" s="347"/>
      <c r="BFY74" s="350"/>
      <c r="BFZ74" s="350"/>
      <c r="BGA74" s="348"/>
      <c r="BGB74" s="348"/>
      <c r="BGC74" s="348"/>
      <c r="BGD74" s="349"/>
      <c r="BGF74" s="347"/>
      <c r="BGG74" s="350"/>
      <c r="BGH74" s="350"/>
      <c r="BGI74" s="348"/>
      <c r="BGJ74" s="348"/>
      <c r="BGK74" s="348"/>
      <c r="BGL74" s="349"/>
      <c r="BGN74" s="347"/>
      <c r="BGO74" s="350"/>
      <c r="BGP74" s="350"/>
      <c r="BGQ74" s="348"/>
      <c r="BGR74" s="348"/>
      <c r="BGS74" s="348"/>
      <c r="BGT74" s="349"/>
      <c r="BGV74" s="347"/>
      <c r="BGW74" s="350"/>
      <c r="BGX74" s="350"/>
      <c r="BGY74" s="348"/>
      <c r="BGZ74" s="348"/>
      <c r="BHA74" s="348"/>
      <c r="BHB74" s="349"/>
      <c r="BHD74" s="347"/>
      <c r="BHE74" s="350"/>
      <c r="BHF74" s="350"/>
      <c r="BHG74" s="348"/>
      <c r="BHH74" s="348"/>
      <c r="BHI74" s="348"/>
      <c r="BHJ74" s="349"/>
      <c r="BHL74" s="347"/>
      <c r="BHM74" s="350"/>
      <c r="BHN74" s="350"/>
      <c r="BHO74" s="348"/>
      <c r="BHP74" s="348"/>
      <c r="BHQ74" s="348"/>
      <c r="BHR74" s="349"/>
      <c r="BHT74" s="347"/>
      <c r="BHU74" s="350"/>
      <c r="BHV74" s="350"/>
      <c r="BHW74" s="348"/>
      <c r="BHX74" s="348"/>
      <c r="BHY74" s="348"/>
      <c r="BHZ74" s="349"/>
      <c r="BIB74" s="347"/>
      <c r="BIC74" s="350"/>
      <c r="BID74" s="350"/>
      <c r="BIE74" s="348"/>
      <c r="BIF74" s="348"/>
      <c r="BIG74" s="348"/>
      <c r="BIH74" s="349"/>
      <c r="BIJ74" s="347"/>
      <c r="BIK74" s="350"/>
      <c r="BIL74" s="350"/>
      <c r="BIM74" s="348"/>
      <c r="BIN74" s="348"/>
      <c r="BIO74" s="348"/>
      <c r="BIP74" s="349"/>
      <c r="BIR74" s="347"/>
      <c r="BIS74" s="350"/>
      <c r="BIT74" s="350"/>
      <c r="BIU74" s="348"/>
      <c r="BIV74" s="348"/>
      <c r="BIW74" s="348"/>
      <c r="BIX74" s="349"/>
      <c r="BIZ74" s="347"/>
      <c r="BJA74" s="350"/>
      <c r="BJB74" s="350"/>
      <c r="BJC74" s="348"/>
      <c r="BJD74" s="348"/>
      <c r="BJE74" s="348"/>
      <c r="BJF74" s="349"/>
      <c r="BJH74" s="347"/>
      <c r="BJI74" s="350"/>
      <c r="BJJ74" s="350"/>
      <c r="BJK74" s="348"/>
      <c r="BJL74" s="348"/>
      <c r="BJM74" s="348"/>
      <c r="BJN74" s="349"/>
      <c r="BJP74" s="347"/>
      <c r="BJQ74" s="350"/>
      <c r="BJR74" s="350"/>
      <c r="BJS74" s="348"/>
      <c r="BJT74" s="348"/>
      <c r="BJU74" s="348"/>
      <c r="BJV74" s="349"/>
      <c r="BJX74" s="347"/>
      <c r="BJY74" s="350"/>
      <c r="BJZ74" s="350"/>
      <c r="BKA74" s="348"/>
      <c r="BKB74" s="348"/>
      <c r="BKC74" s="348"/>
      <c r="BKD74" s="349"/>
      <c r="BKF74" s="347"/>
      <c r="BKG74" s="350"/>
      <c r="BKH74" s="350"/>
      <c r="BKI74" s="348"/>
      <c r="BKJ74" s="348"/>
      <c r="BKK74" s="348"/>
      <c r="BKL74" s="349"/>
      <c r="BKN74" s="347"/>
      <c r="BKO74" s="350"/>
      <c r="BKP74" s="350"/>
      <c r="BKQ74" s="348"/>
      <c r="BKR74" s="348"/>
      <c r="BKS74" s="348"/>
      <c r="BKT74" s="349"/>
      <c r="BKV74" s="347"/>
      <c r="BKW74" s="350"/>
      <c r="BKX74" s="350"/>
      <c r="BKY74" s="348"/>
      <c r="BKZ74" s="348"/>
      <c r="BLA74" s="348"/>
      <c r="BLB74" s="349"/>
      <c r="BLD74" s="347"/>
      <c r="BLE74" s="350"/>
      <c r="BLF74" s="350"/>
      <c r="BLG74" s="348"/>
      <c r="BLH74" s="348"/>
      <c r="BLI74" s="348"/>
      <c r="BLJ74" s="349"/>
      <c r="BLL74" s="347"/>
      <c r="BLM74" s="350"/>
      <c r="BLN74" s="350"/>
      <c r="BLO74" s="348"/>
      <c r="BLP74" s="348"/>
      <c r="BLQ74" s="348"/>
      <c r="BLR74" s="349"/>
      <c r="BLT74" s="347"/>
      <c r="BLU74" s="350"/>
      <c r="BLV74" s="350"/>
      <c r="BLW74" s="348"/>
      <c r="BLX74" s="348"/>
      <c r="BLY74" s="348"/>
      <c r="BLZ74" s="349"/>
      <c r="BMB74" s="347"/>
      <c r="BMC74" s="350"/>
      <c r="BMD74" s="350"/>
      <c r="BME74" s="348"/>
      <c r="BMF74" s="348"/>
      <c r="BMG74" s="348"/>
      <c r="BMH74" s="349"/>
      <c r="BMJ74" s="347"/>
      <c r="BMK74" s="350"/>
      <c r="BML74" s="350"/>
      <c r="BMM74" s="348"/>
      <c r="BMN74" s="348"/>
      <c r="BMO74" s="348"/>
      <c r="BMP74" s="349"/>
      <c r="BMR74" s="347"/>
      <c r="BMS74" s="350"/>
      <c r="BMT74" s="350"/>
      <c r="BMU74" s="348"/>
      <c r="BMV74" s="348"/>
      <c r="BMW74" s="348"/>
      <c r="BMX74" s="349"/>
      <c r="BMZ74" s="347"/>
      <c r="BNA74" s="350"/>
      <c r="BNB74" s="350"/>
      <c r="BNC74" s="348"/>
      <c r="BND74" s="348"/>
      <c r="BNE74" s="348"/>
      <c r="BNF74" s="349"/>
      <c r="BNH74" s="347"/>
      <c r="BNI74" s="350"/>
      <c r="BNJ74" s="350"/>
      <c r="BNK74" s="348"/>
      <c r="BNL74" s="348"/>
      <c r="BNM74" s="348"/>
      <c r="BNN74" s="349"/>
      <c r="BNP74" s="347"/>
      <c r="BNQ74" s="350"/>
      <c r="BNR74" s="350"/>
      <c r="BNS74" s="348"/>
      <c r="BNT74" s="348"/>
      <c r="BNU74" s="348"/>
      <c r="BNV74" s="349"/>
      <c r="BNX74" s="347"/>
      <c r="BNY74" s="350"/>
      <c r="BNZ74" s="350"/>
      <c r="BOA74" s="348"/>
      <c r="BOB74" s="348"/>
      <c r="BOC74" s="348"/>
      <c r="BOD74" s="349"/>
      <c r="BOF74" s="347"/>
      <c r="BOG74" s="350"/>
      <c r="BOH74" s="350"/>
      <c r="BOI74" s="348"/>
      <c r="BOJ74" s="348"/>
      <c r="BOK74" s="348"/>
      <c r="BOL74" s="349"/>
      <c r="BON74" s="347"/>
      <c r="BOO74" s="350"/>
      <c r="BOP74" s="350"/>
      <c r="BOQ74" s="348"/>
      <c r="BOR74" s="348"/>
      <c r="BOS74" s="348"/>
      <c r="BOT74" s="349"/>
      <c r="BOV74" s="347"/>
      <c r="BOW74" s="350"/>
      <c r="BOX74" s="350"/>
      <c r="BOY74" s="348"/>
      <c r="BOZ74" s="348"/>
      <c r="BPA74" s="348"/>
      <c r="BPB74" s="349"/>
      <c r="BPD74" s="347"/>
      <c r="BPE74" s="350"/>
      <c r="BPF74" s="350"/>
      <c r="BPG74" s="348"/>
      <c r="BPH74" s="348"/>
      <c r="BPI74" s="348"/>
      <c r="BPJ74" s="349"/>
      <c r="BPL74" s="347"/>
      <c r="BPM74" s="350"/>
      <c r="BPN74" s="350"/>
      <c r="BPO74" s="348"/>
      <c r="BPP74" s="348"/>
      <c r="BPQ74" s="348"/>
      <c r="BPR74" s="349"/>
      <c r="BPT74" s="347"/>
      <c r="BPU74" s="350"/>
      <c r="BPV74" s="350"/>
      <c r="BPW74" s="348"/>
      <c r="BPX74" s="348"/>
      <c r="BPY74" s="348"/>
      <c r="BPZ74" s="349"/>
      <c r="BQB74" s="347"/>
      <c r="BQC74" s="350"/>
      <c r="BQD74" s="350"/>
      <c r="BQE74" s="348"/>
      <c r="BQF74" s="348"/>
      <c r="BQG74" s="348"/>
      <c r="BQH74" s="349"/>
      <c r="BQJ74" s="347"/>
      <c r="BQK74" s="350"/>
      <c r="BQL74" s="350"/>
      <c r="BQM74" s="348"/>
      <c r="BQN74" s="348"/>
      <c r="BQO74" s="348"/>
      <c r="BQP74" s="349"/>
      <c r="BQR74" s="347"/>
      <c r="BQS74" s="350"/>
      <c r="BQT74" s="350"/>
      <c r="BQU74" s="348"/>
      <c r="BQV74" s="348"/>
      <c r="BQW74" s="348"/>
      <c r="BQX74" s="349"/>
      <c r="BQZ74" s="347"/>
      <c r="BRA74" s="350"/>
      <c r="BRB74" s="350"/>
      <c r="BRC74" s="348"/>
      <c r="BRD74" s="348"/>
      <c r="BRE74" s="348"/>
      <c r="BRF74" s="349"/>
      <c r="BRH74" s="347"/>
      <c r="BRI74" s="350"/>
      <c r="BRJ74" s="350"/>
      <c r="BRK74" s="348"/>
      <c r="BRL74" s="348"/>
      <c r="BRM74" s="348"/>
      <c r="BRN74" s="349"/>
      <c r="BRP74" s="347"/>
      <c r="BRQ74" s="350"/>
      <c r="BRR74" s="350"/>
      <c r="BRS74" s="348"/>
      <c r="BRT74" s="348"/>
      <c r="BRU74" s="348"/>
      <c r="BRV74" s="349"/>
      <c r="BRX74" s="347"/>
      <c r="BRY74" s="350"/>
      <c r="BRZ74" s="350"/>
      <c r="BSA74" s="348"/>
      <c r="BSB74" s="348"/>
      <c r="BSC74" s="348"/>
      <c r="BSD74" s="349"/>
      <c r="BSF74" s="347"/>
      <c r="BSG74" s="350"/>
      <c r="BSH74" s="350"/>
      <c r="BSI74" s="348"/>
      <c r="BSJ74" s="348"/>
      <c r="BSK74" s="348"/>
      <c r="BSL74" s="349"/>
      <c r="BSN74" s="347"/>
      <c r="BSO74" s="350"/>
      <c r="BSP74" s="350"/>
      <c r="BSQ74" s="348"/>
      <c r="BSR74" s="348"/>
      <c r="BSS74" s="348"/>
      <c r="BST74" s="349"/>
      <c r="BSV74" s="347"/>
      <c r="BSW74" s="350"/>
      <c r="BSX74" s="350"/>
      <c r="BSY74" s="348"/>
      <c r="BSZ74" s="348"/>
      <c r="BTA74" s="348"/>
      <c r="BTB74" s="349"/>
      <c r="BTD74" s="347"/>
      <c r="BTE74" s="350"/>
      <c r="BTF74" s="350"/>
      <c r="BTG74" s="348"/>
      <c r="BTH74" s="348"/>
      <c r="BTI74" s="348"/>
      <c r="BTJ74" s="349"/>
      <c r="BTL74" s="347"/>
      <c r="BTM74" s="350"/>
      <c r="BTN74" s="350"/>
      <c r="BTO74" s="348"/>
      <c r="BTP74" s="348"/>
      <c r="BTQ74" s="348"/>
      <c r="BTR74" s="349"/>
      <c r="BTT74" s="347"/>
      <c r="BTU74" s="350"/>
      <c r="BTV74" s="350"/>
      <c r="BTW74" s="348"/>
      <c r="BTX74" s="348"/>
      <c r="BTY74" s="348"/>
      <c r="BTZ74" s="349"/>
      <c r="BUB74" s="347"/>
      <c r="BUC74" s="350"/>
      <c r="BUD74" s="350"/>
      <c r="BUE74" s="348"/>
      <c r="BUF74" s="348"/>
      <c r="BUG74" s="348"/>
      <c r="BUH74" s="349"/>
      <c r="BUJ74" s="347"/>
      <c r="BUK74" s="350"/>
      <c r="BUL74" s="350"/>
      <c r="BUM74" s="348"/>
      <c r="BUN74" s="348"/>
      <c r="BUO74" s="348"/>
      <c r="BUP74" s="349"/>
      <c r="BUR74" s="347"/>
      <c r="BUS74" s="350"/>
      <c r="BUT74" s="350"/>
      <c r="BUU74" s="348"/>
      <c r="BUV74" s="348"/>
      <c r="BUW74" s="348"/>
      <c r="BUX74" s="349"/>
      <c r="BUZ74" s="347"/>
      <c r="BVA74" s="350"/>
      <c r="BVB74" s="350"/>
      <c r="BVC74" s="348"/>
      <c r="BVD74" s="348"/>
      <c r="BVE74" s="348"/>
      <c r="BVF74" s="349"/>
      <c r="BVH74" s="347"/>
      <c r="BVI74" s="350"/>
      <c r="BVJ74" s="350"/>
      <c r="BVK74" s="348"/>
      <c r="BVL74" s="348"/>
      <c r="BVM74" s="348"/>
      <c r="BVN74" s="349"/>
      <c r="BVP74" s="347"/>
      <c r="BVQ74" s="350"/>
      <c r="BVR74" s="350"/>
      <c r="BVS74" s="348"/>
      <c r="BVT74" s="348"/>
      <c r="BVU74" s="348"/>
      <c r="BVV74" s="349"/>
      <c r="BVX74" s="347"/>
      <c r="BVY74" s="350"/>
      <c r="BVZ74" s="350"/>
      <c r="BWA74" s="348"/>
      <c r="BWB74" s="348"/>
      <c r="BWC74" s="348"/>
      <c r="BWD74" s="349"/>
      <c r="BWF74" s="347"/>
      <c r="BWG74" s="350"/>
      <c r="BWH74" s="350"/>
      <c r="BWI74" s="348"/>
      <c r="BWJ74" s="348"/>
      <c r="BWK74" s="348"/>
      <c r="BWL74" s="349"/>
      <c r="BWN74" s="347"/>
      <c r="BWO74" s="350"/>
      <c r="BWP74" s="350"/>
      <c r="BWQ74" s="348"/>
      <c r="BWR74" s="348"/>
      <c r="BWS74" s="348"/>
      <c r="BWT74" s="349"/>
      <c r="BWV74" s="347"/>
      <c r="BWW74" s="350"/>
      <c r="BWX74" s="350"/>
      <c r="BWY74" s="348"/>
      <c r="BWZ74" s="348"/>
      <c r="BXA74" s="348"/>
      <c r="BXB74" s="349"/>
      <c r="BXD74" s="347"/>
      <c r="BXE74" s="350"/>
      <c r="BXF74" s="350"/>
      <c r="BXG74" s="348"/>
      <c r="BXH74" s="348"/>
      <c r="BXI74" s="348"/>
      <c r="BXJ74" s="349"/>
      <c r="BXL74" s="347"/>
      <c r="BXM74" s="350"/>
      <c r="BXN74" s="350"/>
      <c r="BXO74" s="348"/>
      <c r="BXP74" s="348"/>
      <c r="BXQ74" s="348"/>
      <c r="BXR74" s="349"/>
      <c r="BXT74" s="347"/>
      <c r="BXU74" s="350"/>
      <c r="BXV74" s="350"/>
      <c r="BXW74" s="348"/>
      <c r="BXX74" s="348"/>
      <c r="BXY74" s="348"/>
      <c r="BXZ74" s="349"/>
      <c r="BYB74" s="347"/>
      <c r="BYC74" s="350"/>
      <c r="BYD74" s="350"/>
      <c r="BYE74" s="348"/>
      <c r="BYF74" s="348"/>
      <c r="BYG74" s="348"/>
      <c r="BYH74" s="349"/>
      <c r="BYJ74" s="347"/>
      <c r="BYK74" s="350"/>
      <c r="BYL74" s="350"/>
      <c r="BYM74" s="348"/>
      <c r="BYN74" s="348"/>
      <c r="BYO74" s="348"/>
      <c r="BYP74" s="349"/>
      <c r="BYR74" s="347"/>
      <c r="BYS74" s="350"/>
      <c r="BYT74" s="350"/>
      <c r="BYU74" s="348"/>
      <c r="BYV74" s="348"/>
      <c r="BYW74" s="348"/>
      <c r="BYX74" s="349"/>
      <c r="BYZ74" s="347"/>
      <c r="BZA74" s="350"/>
      <c r="BZB74" s="350"/>
      <c r="BZC74" s="348"/>
      <c r="BZD74" s="348"/>
      <c r="BZE74" s="348"/>
      <c r="BZF74" s="349"/>
      <c r="BZH74" s="347"/>
      <c r="BZI74" s="350"/>
      <c r="BZJ74" s="350"/>
      <c r="BZK74" s="348"/>
      <c r="BZL74" s="348"/>
      <c r="BZM74" s="348"/>
      <c r="BZN74" s="349"/>
      <c r="BZP74" s="347"/>
      <c r="BZQ74" s="350"/>
      <c r="BZR74" s="350"/>
      <c r="BZS74" s="348"/>
      <c r="BZT74" s="348"/>
      <c r="BZU74" s="348"/>
      <c r="BZV74" s="349"/>
      <c r="BZX74" s="347"/>
      <c r="BZY74" s="350"/>
      <c r="BZZ74" s="350"/>
      <c r="CAA74" s="348"/>
      <c r="CAB74" s="348"/>
      <c r="CAC74" s="348"/>
      <c r="CAD74" s="349"/>
      <c r="CAF74" s="347"/>
      <c r="CAG74" s="350"/>
      <c r="CAH74" s="350"/>
      <c r="CAI74" s="348"/>
      <c r="CAJ74" s="348"/>
      <c r="CAK74" s="348"/>
      <c r="CAL74" s="349"/>
      <c r="CAN74" s="347"/>
      <c r="CAO74" s="350"/>
      <c r="CAP74" s="350"/>
      <c r="CAQ74" s="348"/>
      <c r="CAR74" s="348"/>
      <c r="CAS74" s="348"/>
      <c r="CAT74" s="349"/>
      <c r="CAV74" s="347"/>
      <c r="CAW74" s="350"/>
      <c r="CAX74" s="350"/>
      <c r="CAY74" s="348"/>
      <c r="CAZ74" s="348"/>
      <c r="CBA74" s="348"/>
      <c r="CBB74" s="349"/>
      <c r="CBD74" s="347"/>
      <c r="CBE74" s="350"/>
      <c r="CBF74" s="350"/>
      <c r="CBG74" s="348"/>
      <c r="CBH74" s="348"/>
      <c r="CBI74" s="348"/>
      <c r="CBJ74" s="349"/>
      <c r="CBL74" s="347"/>
      <c r="CBM74" s="350"/>
      <c r="CBN74" s="350"/>
      <c r="CBO74" s="348"/>
      <c r="CBP74" s="348"/>
      <c r="CBQ74" s="348"/>
      <c r="CBR74" s="349"/>
      <c r="CBT74" s="347"/>
      <c r="CBU74" s="350"/>
      <c r="CBV74" s="350"/>
      <c r="CBW74" s="348"/>
      <c r="CBX74" s="348"/>
      <c r="CBY74" s="348"/>
      <c r="CBZ74" s="349"/>
      <c r="CCB74" s="347"/>
      <c r="CCC74" s="350"/>
      <c r="CCD74" s="350"/>
      <c r="CCE74" s="348"/>
      <c r="CCF74" s="348"/>
      <c r="CCG74" s="348"/>
      <c r="CCH74" s="349"/>
      <c r="CCJ74" s="347"/>
      <c r="CCK74" s="350"/>
      <c r="CCL74" s="350"/>
      <c r="CCM74" s="348"/>
      <c r="CCN74" s="348"/>
      <c r="CCO74" s="348"/>
      <c r="CCP74" s="349"/>
      <c r="CCR74" s="347"/>
      <c r="CCS74" s="350"/>
      <c r="CCT74" s="350"/>
      <c r="CCU74" s="348"/>
      <c r="CCV74" s="348"/>
      <c r="CCW74" s="348"/>
      <c r="CCX74" s="349"/>
      <c r="CCZ74" s="347"/>
      <c r="CDA74" s="350"/>
      <c r="CDB74" s="350"/>
      <c r="CDC74" s="348"/>
      <c r="CDD74" s="348"/>
      <c r="CDE74" s="348"/>
      <c r="CDF74" s="349"/>
      <c r="CDH74" s="347"/>
      <c r="CDI74" s="350"/>
      <c r="CDJ74" s="350"/>
      <c r="CDK74" s="348"/>
      <c r="CDL74" s="348"/>
      <c r="CDM74" s="348"/>
      <c r="CDN74" s="349"/>
      <c r="CDP74" s="347"/>
      <c r="CDQ74" s="350"/>
      <c r="CDR74" s="350"/>
      <c r="CDS74" s="348"/>
      <c r="CDT74" s="348"/>
      <c r="CDU74" s="348"/>
      <c r="CDV74" s="349"/>
      <c r="CDX74" s="347"/>
      <c r="CDY74" s="350"/>
      <c r="CDZ74" s="350"/>
      <c r="CEA74" s="348"/>
      <c r="CEB74" s="348"/>
      <c r="CEC74" s="348"/>
      <c r="CED74" s="349"/>
      <c r="CEF74" s="347"/>
      <c r="CEG74" s="350"/>
      <c r="CEH74" s="350"/>
      <c r="CEI74" s="348"/>
      <c r="CEJ74" s="348"/>
      <c r="CEK74" s="348"/>
      <c r="CEL74" s="349"/>
      <c r="CEN74" s="347"/>
      <c r="CEO74" s="350"/>
      <c r="CEP74" s="350"/>
      <c r="CEQ74" s="348"/>
      <c r="CER74" s="348"/>
      <c r="CES74" s="348"/>
      <c r="CET74" s="349"/>
      <c r="CEV74" s="347"/>
      <c r="CEW74" s="350"/>
      <c r="CEX74" s="350"/>
      <c r="CEY74" s="348"/>
      <c r="CEZ74" s="348"/>
      <c r="CFA74" s="348"/>
      <c r="CFB74" s="349"/>
      <c r="CFD74" s="347"/>
      <c r="CFE74" s="350"/>
      <c r="CFF74" s="350"/>
      <c r="CFG74" s="348"/>
      <c r="CFH74" s="348"/>
      <c r="CFI74" s="348"/>
      <c r="CFJ74" s="349"/>
      <c r="CFL74" s="347"/>
      <c r="CFM74" s="350"/>
      <c r="CFN74" s="350"/>
      <c r="CFO74" s="348"/>
      <c r="CFP74" s="348"/>
      <c r="CFQ74" s="348"/>
      <c r="CFR74" s="349"/>
      <c r="CFT74" s="347"/>
      <c r="CFU74" s="350"/>
      <c r="CFV74" s="350"/>
      <c r="CFW74" s="348"/>
      <c r="CFX74" s="348"/>
      <c r="CFY74" s="348"/>
      <c r="CFZ74" s="349"/>
      <c r="CGB74" s="347"/>
      <c r="CGC74" s="350"/>
      <c r="CGD74" s="350"/>
      <c r="CGE74" s="348"/>
      <c r="CGF74" s="348"/>
      <c r="CGG74" s="348"/>
      <c r="CGH74" s="349"/>
      <c r="CGJ74" s="347"/>
      <c r="CGK74" s="350"/>
      <c r="CGL74" s="350"/>
      <c r="CGM74" s="348"/>
      <c r="CGN74" s="348"/>
      <c r="CGO74" s="348"/>
      <c r="CGP74" s="349"/>
      <c r="CGR74" s="347"/>
      <c r="CGS74" s="350"/>
      <c r="CGT74" s="350"/>
      <c r="CGU74" s="348"/>
      <c r="CGV74" s="348"/>
      <c r="CGW74" s="348"/>
      <c r="CGX74" s="349"/>
      <c r="CGZ74" s="347"/>
      <c r="CHA74" s="350"/>
      <c r="CHB74" s="350"/>
      <c r="CHC74" s="348"/>
      <c r="CHD74" s="348"/>
      <c r="CHE74" s="348"/>
      <c r="CHF74" s="349"/>
      <c r="CHH74" s="347"/>
      <c r="CHI74" s="350"/>
      <c r="CHJ74" s="350"/>
      <c r="CHK74" s="348"/>
      <c r="CHL74" s="348"/>
      <c r="CHM74" s="348"/>
      <c r="CHN74" s="349"/>
      <c r="CHP74" s="347"/>
      <c r="CHQ74" s="350"/>
      <c r="CHR74" s="350"/>
      <c r="CHS74" s="348"/>
      <c r="CHT74" s="348"/>
      <c r="CHU74" s="348"/>
      <c r="CHV74" s="349"/>
      <c r="CHX74" s="347"/>
      <c r="CHY74" s="350"/>
      <c r="CHZ74" s="350"/>
      <c r="CIA74" s="348"/>
      <c r="CIB74" s="348"/>
      <c r="CIC74" s="348"/>
      <c r="CID74" s="349"/>
      <c r="CIF74" s="347"/>
      <c r="CIG74" s="350"/>
      <c r="CIH74" s="350"/>
      <c r="CII74" s="348"/>
      <c r="CIJ74" s="348"/>
      <c r="CIK74" s="348"/>
      <c r="CIL74" s="349"/>
      <c r="CIN74" s="347"/>
      <c r="CIO74" s="350"/>
      <c r="CIP74" s="350"/>
      <c r="CIQ74" s="348"/>
      <c r="CIR74" s="348"/>
      <c r="CIS74" s="348"/>
      <c r="CIT74" s="349"/>
      <c r="CIV74" s="347"/>
      <c r="CIW74" s="350"/>
      <c r="CIX74" s="350"/>
      <c r="CIY74" s="348"/>
      <c r="CIZ74" s="348"/>
      <c r="CJA74" s="348"/>
      <c r="CJB74" s="349"/>
      <c r="CJD74" s="347"/>
      <c r="CJE74" s="350"/>
      <c r="CJF74" s="350"/>
      <c r="CJG74" s="348"/>
      <c r="CJH74" s="348"/>
      <c r="CJI74" s="348"/>
      <c r="CJJ74" s="349"/>
      <c r="CJL74" s="347"/>
      <c r="CJM74" s="350"/>
      <c r="CJN74" s="350"/>
      <c r="CJO74" s="348"/>
      <c r="CJP74" s="348"/>
      <c r="CJQ74" s="348"/>
      <c r="CJR74" s="349"/>
      <c r="CJT74" s="347"/>
      <c r="CJU74" s="350"/>
      <c r="CJV74" s="350"/>
      <c r="CJW74" s="348"/>
      <c r="CJX74" s="348"/>
      <c r="CJY74" s="348"/>
      <c r="CJZ74" s="349"/>
      <c r="CKB74" s="347"/>
      <c r="CKC74" s="350"/>
      <c r="CKD74" s="350"/>
      <c r="CKE74" s="348"/>
      <c r="CKF74" s="348"/>
      <c r="CKG74" s="348"/>
      <c r="CKH74" s="349"/>
      <c r="CKJ74" s="347"/>
      <c r="CKK74" s="350"/>
      <c r="CKL74" s="350"/>
      <c r="CKM74" s="348"/>
      <c r="CKN74" s="348"/>
      <c r="CKO74" s="348"/>
      <c r="CKP74" s="349"/>
      <c r="CKR74" s="347"/>
      <c r="CKS74" s="350"/>
      <c r="CKT74" s="350"/>
      <c r="CKU74" s="348"/>
      <c r="CKV74" s="348"/>
      <c r="CKW74" s="348"/>
      <c r="CKX74" s="349"/>
      <c r="CKZ74" s="347"/>
      <c r="CLA74" s="350"/>
      <c r="CLB74" s="350"/>
      <c r="CLC74" s="348"/>
      <c r="CLD74" s="348"/>
      <c r="CLE74" s="348"/>
      <c r="CLF74" s="349"/>
      <c r="CLH74" s="347"/>
      <c r="CLI74" s="350"/>
      <c r="CLJ74" s="350"/>
      <c r="CLK74" s="348"/>
      <c r="CLL74" s="348"/>
      <c r="CLM74" s="348"/>
      <c r="CLN74" s="349"/>
      <c r="CLP74" s="347"/>
      <c r="CLQ74" s="350"/>
      <c r="CLR74" s="350"/>
      <c r="CLS74" s="348"/>
      <c r="CLT74" s="348"/>
      <c r="CLU74" s="348"/>
      <c r="CLV74" s="349"/>
      <c r="CLX74" s="347"/>
      <c r="CLY74" s="350"/>
      <c r="CLZ74" s="350"/>
      <c r="CMA74" s="348"/>
      <c r="CMB74" s="348"/>
      <c r="CMC74" s="348"/>
      <c r="CMD74" s="349"/>
      <c r="CMF74" s="347"/>
      <c r="CMG74" s="350"/>
      <c r="CMH74" s="350"/>
      <c r="CMI74" s="348"/>
      <c r="CMJ74" s="348"/>
      <c r="CMK74" s="348"/>
      <c r="CML74" s="349"/>
      <c r="CMN74" s="347"/>
      <c r="CMO74" s="350"/>
      <c r="CMP74" s="350"/>
      <c r="CMQ74" s="348"/>
      <c r="CMR74" s="348"/>
      <c r="CMS74" s="348"/>
      <c r="CMT74" s="349"/>
      <c r="CMV74" s="347"/>
      <c r="CMW74" s="350"/>
      <c r="CMX74" s="350"/>
      <c r="CMY74" s="348"/>
      <c r="CMZ74" s="348"/>
      <c r="CNA74" s="348"/>
      <c r="CNB74" s="349"/>
      <c r="CND74" s="347"/>
      <c r="CNE74" s="350"/>
      <c r="CNF74" s="350"/>
      <c r="CNG74" s="348"/>
      <c r="CNH74" s="348"/>
      <c r="CNI74" s="348"/>
      <c r="CNJ74" s="349"/>
      <c r="CNL74" s="347"/>
      <c r="CNM74" s="350"/>
      <c r="CNN74" s="350"/>
      <c r="CNO74" s="348"/>
      <c r="CNP74" s="348"/>
      <c r="CNQ74" s="348"/>
      <c r="CNR74" s="349"/>
      <c r="CNT74" s="347"/>
      <c r="CNU74" s="350"/>
      <c r="CNV74" s="350"/>
      <c r="CNW74" s="348"/>
      <c r="CNX74" s="348"/>
      <c r="CNY74" s="348"/>
      <c r="CNZ74" s="349"/>
      <c r="COB74" s="347"/>
      <c r="COC74" s="350"/>
      <c r="COD74" s="350"/>
      <c r="COE74" s="348"/>
      <c r="COF74" s="348"/>
      <c r="COG74" s="348"/>
      <c r="COH74" s="349"/>
      <c r="COJ74" s="347"/>
      <c r="COK74" s="350"/>
      <c r="COL74" s="350"/>
      <c r="COM74" s="348"/>
      <c r="CON74" s="348"/>
      <c r="COO74" s="348"/>
      <c r="COP74" s="349"/>
      <c r="COR74" s="347"/>
      <c r="COS74" s="350"/>
      <c r="COT74" s="350"/>
      <c r="COU74" s="348"/>
      <c r="COV74" s="348"/>
      <c r="COW74" s="348"/>
      <c r="COX74" s="349"/>
      <c r="COZ74" s="347"/>
      <c r="CPA74" s="350"/>
      <c r="CPB74" s="350"/>
      <c r="CPC74" s="348"/>
      <c r="CPD74" s="348"/>
      <c r="CPE74" s="348"/>
      <c r="CPF74" s="349"/>
      <c r="CPH74" s="347"/>
      <c r="CPI74" s="350"/>
      <c r="CPJ74" s="350"/>
      <c r="CPK74" s="348"/>
      <c r="CPL74" s="348"/>
      <c r="CPM74" s="348"/>
      <c r="CPN74" s="349"/>
      <c r="CPP74" s="347"/>
      <c r="CPQ74" s="350"/>
      <c r="CPR74" s="350"/>
      <c r="CPS74" s="348"/>
      <c r="CPT74" s="348"/>
      <c r="CPU74" s="348"/>
      <c r="CPV74" s="349"/>
      <c r="CPX74" s="347"/>
      <c r="CPY74" s="350"/>
      <c r="CPZ74" s="350"/>
      <c r="CQA74" s="348"/>
      <c r="CQB74" s="348"/>
      <c r="CQC74" s="348"/>
      <c r="CQD74" s="349"/>
      <c r="CQF74" s="347"/>
      <c r="CQG74" s="350"/>
      <c r="CQH74" s="350"/>
      <c r="CQI74" s="348"/>
      <c r="CQJ74" s="348"/>
      <c r="CQK74" s="348"/>
      <c r="CQL74" s="349"/>
      <c r="CQN74" s="347"/>
      <c r="CQO74" s="350"/>
      <c r="CQP74" s="350"/>
      <c r="CQQ74" s="348"/>
      <c r="CQR74" s="348"/>
      <c r="CQS74" s="348"/>
      <c r="CQT74" s="349"/>
      <c r="CQV74" s="347"/>
      <c r="CQW74" s="350"/>
      <c r="CQX74" s="350"/>
      <c r="CQY74" s="348"/>
      <c r="CQZ74" s="348"/>
      <c r="CRA74" s="348"/>
      <c r="CRB74" s="349"/>
      <c r="CRD74" s="347"/>
      <c r="CRE74" s="350"/>
      <c r="CRF74" s="350"/>
      <c r="CRG74" s="348"/>
      <c r="CRH74" s="348"/>
      <c r="CRI74" s="348"/>
      <c r="CRJ74" s="349"/>
      <c r="CRL74" s="347"/>
      <c r="CRM74" s="350"/>
      <c r="CRN74" s="350"/>
      <c r="CRO74" s="348"/>
      <c r="CRP74" s="348"/>
      <c r="CRQ74" s="348"/>
      <c r="CRR74" s="349"/>
      <c r="CRT74" s="347"/>
      <c r="CRU74" s="350"/>
      <c r="CRV74" s="350"/>
      <c r="CRW74" s="348"/>
      <c r="CRX74" s="348"/>
      <c r="CRY74" s="348"/>
      <c r="CRZ74" s="349"/>
      <c r="CSB74" s="347"/>
      <c r="CSC74" s="350"/>
      <c r="CSD74" s="350"/>
      <c r="CSE74" s="348"/>
      <c r="CSF74" s="348"/>
      <c r="CSG74" s="348"/>
      <c r="CSH74" s="349"/>
      <c r="CSJ74" s="347"/>
      <c r="CSK74" s="350"/>
      <c r="CSL74" s="350"/>
      <c r="CSM74" s="348"/>
      <c r="CSN74" s="348"/>
      <c r="CSO74" s="348"/>
      <c r="CSP74" s="349"/>
      <c r="CSR74" s="347"/>
      <c r="CSS74" s="350"/>
      <c r="CST74" s="350"/>
      <c r="CSU74" s="348"/>
      <c r="CSV74" s="348"/>
      <c r="CSW74" s="348"/>
      <c r="CSX74" s="349"/>
      <c r="CSZ74" s="347"/>
      <c r="CTA74" s="350"/>
      <c r="CTB74" s="350"/>
      <c r="CTC74" s="348"/>
      <c r="CTD74" s="348"/>
      <c r="CTE74" s="348"/>
      <c r="CTF74" s="349"/>
      <c r="CTH74" s="347"/>
      <c r="CTI74" s="350"/>
      <c r="CTJ74" s="350"/>
      <c r="CTK74" s="348"/>
      <c r="CTL74" s="348"/>
      <c r="CTM74" s="348"/>
      <c r="CTN74" s="349"/>
      <c r="CTP74" s="347"/>
      <c r="CTQ74" s="350"/>
      <c r="CTR74" s="350"/>
      <c r="CTS74" s="348"/>
      <c r="CTT74" s="348"/>
      <c r="CTU74" s="348"/>
      <c r="CTV74" s="349"/>
      <c r="CTX74" s="347"/>
      <c r="CTY74" s="350"/>
      <c r="CTZ74" s="350"/>
      <c r="CUA74" s="348"/>
      <c r="CUB74" s="348"/>
      <c r="CUC74" s="348"/>
      <c r="CUD74" s="349"/>
      <c r="CUF74" s="347"/>
      <c r="CUG74" s="350"/>
      <c r="CUH74" s="350"/>
      <c r="CUI74" s="348"/>
      <c r="CUJ74" s="348"/>
      <c r="CUK74" s="348"/>
      <c r="CUL74" s="349"/>
      <c r="CUN74" s="347"/>
      <c r="CUO74" s="350"/>
      <c r="CUP74" s="350"/>
      <c r="CUQ74" s="348"/>
      <c r="CUR74" s="348"/>
      <c r="CUS74" s="348"/>
      <c r="CUT74" s="349"/>
      <c r="CUV74" s="347"/>
      <c r="CUW74" s="350"/>
      <c r="CUX74" s="350"/>
      <c r="CUY74" s="348"/>
      <c r="CUZ74" s="348"/>
      <c r="CVA74" s="348"/>
      <c r="CVB74" s="349"/>
      <c r="CVD74" s="347"/>
      <c r="CVE74" s="350"/>
      <c r="CVF74" s="350"/>
      <c r="CVG74" s="348"/>
      <c r="CVH74" s="348"/>
      <c r="CVI74" s="348"/>
      <c r="CVJ74" s="349"/>
      <c r="CVL74" s="347"/>
      <c r="CVM74" s="350"/>
      <c r="CVN74" s="350"/>
      <c r="CVO74" s="348"/>
      <c r="CVP74" s="348"/>
      <c r="CVQ74" s="348"/>
      <c r="CVR74" s="349"/>
      <c r="CVT74" s="347"/>
      <c r="CVU74" s="350"/>
      <c r="CVV74" s="350"/>
      <c r="CVW74" s="348"/>
      <c r="CVX74" s="348"/>
      <c r="CVY74" s="348"/>
      <c r="CVZ74" s="349"/>
      <c r="CWB74" s="347"/>
      <c r="CWC74" s="350"/>
      <c r="CWD74" s="350"/>
      <c r="CWE74" s="348"/>
      <c r="CWF74" s="348"/>
      <c r="CWG74" s="348"/>
      <c r="CWH74" s="349"/>
      <c r="CWJ74" s="347"/>
      <c r="CWK74" s="350"/>
      <c r="CWL74" s="350"/>
      <c r="CWM74" s="348"/>
      <c r="CWN74" s="348"/>
      <c r="CWO74" s="348"/>
      <c r="CWP74" s="349"/>
      <c r="CWR74" s="347"/>
      <c r="CWS74" s="350"/>
      <c r="CWT74" s="350"/>
      <c r="CWU74" s="348"/>
      <c r="CWV74" s="348"/>
      <c r="CWW74" s="348"/>
      <c r="CWX74" s="349"/>
      <c r="CWZ74" s="347"/>
      <c r="CXA74" s="350"/>
      <c r="CXB74" s="350"/>
      <c r="CXC74" s="348"/>
      <c r="CXD74" s="348"/>
      <c r="CXE74" s="348"/>
      <c r="CXF74" s="349"/>
      <c r="CXH74" s="347"/>
      <c r="CXI74" s="350"/>
      <c r="CXJ74" s="350"/>
      <c r="CXK74" s="348"/>
      <c r="CXL74" s="348"/>
      <c r="CXM74" s="348"/>
      <c r="CXN74" s="349"/>
      <c r="CXP74" s="347"/>
      <c r="CXQ74" s="350"/>
      <c r="CXR74" s="350"/>
      <c r="CXS74" s="348"/>
      <c r="CXT74" s="348"/>
      <c r="CXU74" s="348"/>
      <c r="CXV74" s="349"/>
      <c r="CXX74" s="347"/>
      <c r="CXY74" s="350"/>
      <c r="CXZ74" s="350"/>
      <c r="CYA74" s="348"/>
      <c r="CYB74" s="348"/>
      <c r="CYC74" s="348"/>
      <c r="CYD74" s="349"/>
      <c r="CYF74" s="347"/>
      <c r="CYG74" s="350"/>
      <c r="CYH74" s="350"/>
      <c r="CYI74" s="348"/>
      <c r="CYJ74" s="348"/>
      <c r="CYK74" s="348"/>
      <c r="CYL74" s="349"/>
      <c r="CYN74" s="347"/>
      <c r="CYO74" s="350"/>
      <c r="CYP74" s="350"/>
      <c r="CYQ74" s="348"/>
      <c r="CYR74" s="348"/>
      <c r="CYS74" s="348"/>
      <c r="CYT74" s="349"/>
      <c r="CYV74" s="347"/>
      <c r="CYW74" s="350"/>
      <c r="CYX74" s="350"/>
      <c r="CYY74" s="348"/>
      <c r="CYZ74" s="348"/>
      <c r="CZA74" s="348"/>
      <c r="CZB74" s="349"/>
      <c r="CZD74" s="347"/>
      <c r="CZE74" s="350"/>
      <c r="CZF74" s="350"/>
      <c r="CZG74" s="348"/>
      <c r="CZH74" s="348"/>
      <c r="CZI74" s="348"/>
      <c r="CZJ74" s="349"/>
      <c r="CZL74" s="347"/>
      <c r="CZM74" s="350"/>
      <c r="CZN74" s="350"/>
      <c r="CZO74" s="348"/>
      <c r="CZP74" s="348"/>
      <c r="CZQ74" s="348"/>
      <c r="CZR74" s="349"/>
      <c r="CZT74" s="347"/>
      <c r="CZU74" s="350"/>
      <c r="CZV74" s="350"/>
      <c r="CZW74" s="348"/>
      <c r="CZX74" s="348"/>
      <c r="CZY74" s="348"/>
      <c r="CZZ74" s="349"/>
      <c r="DAB74" s="347"/>
      <c r="DAC74" s="350"/>
      <c r="DAD74" s="350"/>
      <c r="DAE74" s="348"/>
      <c r="DAF74" s="348"/>
      <c r="DAG74" s="348"/>
      <c r="DAH74" s="349"/>
      <c r="DAJ74" s="347"/>
      <c r="DAK74" s="350"/>
      <c r="DAL74" s="350"/>
      <c r="DAM74" s="348"/>
      <c r="DAN74" s="348"/>
      <c r="DAO74" s="348"/>
      <c r="DAP74" s="349"/>
      <c r="DAR74" s="347"/>
      <c r="DAS74" s="350"/>
      <c r="DAT74" s="350"/>
      <c r="DAU74" s="348"/>
      <c r="DAV74" s="348"/>
      <c r="DAW74" s="348"/>
      <c r="DAX74" s="349"/>
      <c r="DAZ74" s="347"/>
      <c r="DBA74" s="350"/>
      <c r="DBB74" s="350"/>
      <c r="DBC74" s="348"/>
      <c r="DBD74" s="348"/>
      <c r="DBE74" s="348"/>
      <c r="DBF74" s="349"/>
      <c r="DBH74" s="347"/>
      <c r="DBI74" s="350"/>
      <c r="DBJ74" s="350"/>
      <c r="DBK74" s="348"/>
      <c r="DBL74" s="348"/>
      <c r="DBM74" s="348"/>
      <c r="DBN74" s="349"/>
      <c r="DBP74" s="347"/>
      <c r="DBQ74" s="350"/>
      <c r="DBR74" s="350"/>
      <c r="DBS74" s="348"/>
      <c r="DBT74" s="348"/>
      <c r="DBU74" s="348"/>
      <c r="DBV74" s="349"/>
      <c r="DBX74" s="347"/>
      <c r="DBY74" s="350"/>
      <c r="DBZ74" s="350"/>
      <c r="DCA74" s="348"/>
      <c r="DCB74" s="348"/>
      <c r="DCC74" s="348"/>
      <c r="DCD74" s="349"/>
      <c r="DCF74" s="347"/>
      <c r="DCG74" s="350"/>
      <c r="DCH74" s="350"/>
      <c r="DCI74" s="348"/>
      <c r="DCJ74" s="348"/>
      <c r="DCK74" s="348"/>
      <c r="DCL74" s="349"/>
      <c r="DCN74" s="347"/>
      <c r="DCO74" s="350"/>
      <c r="DCP74" s="350"/>
      <c r="DCQ74" s="348"/>
      <c r="DCR74" s="348"/>
      <c r="DCS74" s="348"/>
      <c r="DCT74" s="349"/>
      <c r="DCV74" s="347"/>
      <c r="DCW74" s="350"/>
      <c r="DCX74" s="350"/>
      <c r="DCY74" s="348"/>
      <c r="DCZ74" s="348"/>
      <c r="DDA74" s="348"/>
      <c r="DDB74" s="349"/>
      <c r="DDD74" s="347"/>
      <c r="DDE74" s="350"/>
      <c r="DDF74" s="350"/>
      <c r="DDG74" s="348"/>
      <c r="DDH74" s="348"/>
      <c r="DDI74" s="348"/>
      <c r="DDJ74" s="349"/>
      <c r="DDL74" s="347"/>
      <c r="DDM74" s="350"/>
      <c r="DDN74" s="350"/>
      <c r="DDO74" s="348"/>
      <c r="DDP74" s="348"/>
      <c r="DDQ74" s="348"/>
      <c r="DDR74" s="349"/>
      <c r="DDT74" s="347"/>
      <c r="DDU74" s="350"/>
      <c r="DDV74" s="350"/>
      <c r="DDW74" s="348"/>
      <c r="DDX74" s="348"/>
      <c r="DDY74" s="348"/>
      <c r="DDZ74" s="349"/>
      <c r="DEB74" s="347"/>
      <c r="DEC74" s="350"/>
      <c r="DED74" s="350"/>
      <c r="DEE74" s="348"/>
      <c r="DEF74" s="348"/>
      <c r="DEG74" s="348"/>
      <c r="DEH74" s="349"/>
      <c r="DEJ74" s="347"/>
      <c r="DEK74" s="350"/>
      <c r="DEL74" s="350"/>
      <c r="DEM74" s="348"/>
      <c r="DEN74" s="348"/>
      <c r="DEO74" s="348"/>
      <c r="DEP74" s="349"/>
      <c r="DER74" s="347"/>
      <c r="DES74" s="350"/>
      <c r="DET74" s="350"/>
      <c r="DEU74" s="348"/>
      <c r="DEV74" s="348"/>
      <c r="DEW74" s="348"/>
      <c r="DEX74" s="349"/>
      <c r="DEZ74" s="347"/>
      <c r="DFA74" s="350"/>
      <c r="DFB74" s="350"/>
      <c r="DFC74" s="348"/>
      <c r="DFD74" s="348"/>
      <c r="DFE74" s="348"/>
      <c r="DFF74" s="349"/>
      <c r="DFH74" s="347"/>
      <c r="DFI74" s="350"/>
      <c r="DFJ74" s="350"/>
      <c r="DFK74" s="348"/>
      <c r="DFL74" s="348"/>
      <c r="DFM74" s="348"/>
      <c r="DFN74" s="349"/>
      <c r="DFP74" s="347"/>
      <c r="DFQ74" s="350"/>
      <c r="DFR74" s="350"/>
      <c r="DFS74" s="348"/>
      <c r="DFT74" s="348"/>
      <c r="DFU74" s="348"/>
      <c r="DFV74" s="349"/>
      <c r="DFX74" s="347"/>
      <c r="DFY74" s="350"/>
      <c r="DFZ74" s="350"/>
      <c r="DGA74" s="348"/>
      <c r="DGB74" s="348"/>
      <c r="DGC74" s="348"/>
      <c r="DGD74" s="349"/>
      <c r="DGF74" s="347"/>
      <c r="DGG74" s="350"/>
      <c r="DGH74" s="350"/>
      <c r="DGI74" s="348"/>
      <c r="DGJ74" s="348"/>
      <c r="DGK74" s="348"/>
      <c r="DGL74" s="349"/>
      <c r="DGN74" s="347"/>
      <c r="DGO74" s="350"/>
      <c r="DGP74" s="350"/>
      <c r="DGQ74" s="348"/>
      <c r="DGR74" s="348"/>
      <c r="DGS74" s="348"/>
      <c r="DGT74" s="349"/>
      <c r="DGV74" s="347"/>
      <c r="DGW74" s="350"/>
      <c r="DGX74" s="350"/>
      <c r="DGY74" s="348"/>
      <c r="DGZ74" s="348"/>
      <c r="DHA74" s="348"/>
      <c r="DHB74" s="349"/>
      <c r="DHD74" s="347"/>
      <c r="DHE74" s="350"/>
      <c r="DHF74" s="350"/>
      <c r="DHG74" s="348"/>
      <c r="DHH74" s="348"/>
      <c r="DHI74" s="348"/>
      <c r="DHJ74" s="349"/>
      <c r="DHL74" s="347"/>
      <c r="DHM74" s="350"/>
      <c r="DHN74" s="350"/>
      <c r="DHO74" s="348"/>
      <c r="DHP74" s="348"/>
      <c r="DHQ74" s="348"/>
      <c r="DHR74" s="349"/>
      <c r="DHT74" s="347"/>
      <c r="DHU74" s="350"/>
      <c r="DHV74" s="350"/>
      <c r="DHW74" s="348"/>
      <c r="DHX74" s="348"/>
      <c r="DHY74" s="348"/>
      <c r="DHZ74" s="349"/>
      <c r="DIB74" s="347"/>
      <c r="DIC74" s="350"/>
      <c r="DID74" s="350"/>
      <c r="DIE74" s="348"/>
      <c r="DIF74" s="348"/>
      <c r="DIG74" s="348"/>
      <c r="DIH74" s="349"/>
      <c r="DIJ74" s="347"/>
      <c r="DIK74" s="350"/>
      <c r="DIL74" s="350"/>
      <c r="DIM74" s="348"/>
      <c r="DIN74" s="348"/>
      <c r="DIO74" s="348"/>
      <c r="DIP74" s="349"/>
      <c r="DIR74" s="347"/>
      <c r="DIS74" s="350"/>
      <c r="DIT74" s="350"/>
      <c r="DIU74" s="348"/>
      <c r="DIV74" s="348"/>
      <c r="DIW74" s="348"/>
      <c r="DIX74" s="349"/>
      <c r="DIZ74" s="347"/>
      <c r="DJA74" s="350"/>
      <c r="DJB74" s="350"/>
      <c r="DJC74" s="348"/>
      <c r="DJD74" s="348"/>
      <c r="DJE74" s="348"/>
      <c r="DJF74" s="349"/>
      <c r="DJH74" s="347"/>
      <c r="DJI74" s="350"/>
      <c r="DJJ74" s="350"/>
      <c r="DJK74" s="348"/>
      <c r="DJL74" s="348"/>
      <c r="DJM74" s="348"/>
      <c r="DJN74" s="349"/>
      <c r="DJP74" s="347"/>
      <c r="DJQ74" s="350"/>
      <c r="DJR74" s="350"/>
      <c r="DJS74" s="348"/>
      <c r="DJT74" s="348"/>
      <c r="DJU74" s="348"/>
      <c r="DJV74" s="349"/>
      <c r="DJX74" s="347"/>
      <c r="DJY74" s="350"/>
      <c r="DJZ74" s="350"/>
      <c r="DKA74" s="348"/>
      <c r="DKB74" s="348"/>
      <c r="DKC74" s="348"/>
      <c r="DKD74" s="349"/>
      <c r="DKF74" s="347"/>
      <c r="DKG74" s="350"/>
      <c r="DKH74" s="350"/>
      <c r="DKI74" s="348"/>
      <c r="DKJ74" s="348"/>
      <c r="DKK74" s="348"/>
      <c r="DKL74" s="349"/>
      <c r="DKN74" s="347"/>
      <c r="DKO74" s="350"/>
      <c r="DKP74" s="350"/>
      <c r="DKQ74" s="348"/>
      <c r="DKR74" s="348"/>
      <c r="DKS74" s="348"/>
      <c r="DKT74" s="349"/>
      <c r="DKV74" s="347"/>
      <c r="DKW74" s="350"/>
      <c r="DKX74" s="350"/>
      <c r="DKY74" s="348"/>
      <c r="DKZ74" s="348"/>
      <c r="DLA74" s="348"/>
      <c r="DLB74" s="349"/>
      <c r="DLD74" s="347"/>
      <c r="DLE74" s="350"/>
      <c r="DLF74" s="350"/>
      <c r="DLG74" s="348"/>
      <c r="DLH74" s="348"/>
      <c r="DLI74" s="348"/>
      <c r="DLJ74" s="349"/>
      <c r="DLL74" s="347"/>
      <c r="DLM74" s="350"/>
      <c r="DLN74" s="350"/>
      <c r="DLO74" s="348"/>
      <c r="DLP74" s="348"/>
      <c r="DLQ74" s="348"/>
      <c r="DLR74" s="349"/>
      <c r="DLT74" s="347"/>
      <c r="DLU74" s="350"/>
      <c r="DLV74" s="350"/>
      <c r="DLW74" s="348"/>
      <c r="DLX74" s="348"/>
      <c r="DLY74" s="348"/>
      <c r="DLZ74" s="349"/>
      <c r="DMB74" s="347"/>
      <c r="DMC74" s="350"/>
      <c r="DMD74" s="350"/>
      <c r="DME74" s="348"/>
      <c r="DMF74" s="348"/>
      <c r="DMG74" s="348"/>
      <c r="DMH74" s="349"/>
      <c r="DMJ74" s="347"/>
      <c r="DMK74" s="350"/>
      <c r="DML74" s="350"/>
      <c r="DMM74" s="348"/>
      <c r="DMN74" s="348"/>
      <c r="DMO74" s="348"/>
      <c r="DMP74" s="349"/>
      <c r="DMR74" s="347"/>
      <c r="DMS74" s="350"/>
      <c r="DMT74" s="350"/>
      <c r="DMU74" s="348"/>
      <c r="DMV74" s="348"/>
      <c r="DMW74" s="348"/>
      <c r="DMX74" s="349"/>
      <c r="DMZ74" s="347"/>
      <c r="DNA74" s="350"/>
      <c r="DNB74" s="350"/>
      <c r="DNC74" s="348"/>
      <c r="DND74" s="348"/>
      <c r="DNE74" s="348"/>
      <c r="DNF74" s="349"/>
      <c r="DNH74" s="347"/>
      <c r="DNI74" s="350"/>
      <c r="DNJ74" s="350"/>
      <c r="DNK74" s="348"/>
      <c r="DNL74" s="348"/>
      <c r="DNM74" s="348"/>
      <c r="DNN74" s="349"/>
      <c r="DNP74" s="347"/>
      <c r="DNQ74" s="350"/>
      <c r="DNR74" s="350"/>
      <c r="DNS74" s="348"/>
      <c r="DNT74" s="348"/>
      <c r="DNU74" s="348"/>
      <c r="DNV74" s="349"/>
      <c r="DNX74" s="347"/>
      <c r="DNY74" s="350"/>
      <c r="DNZ74" s="350"/>
      <c r="DOA74" s="348"/>
      <c r="DOB74" s="348"/>
      <c r="DOC74" s="348"/>
      <c r="DOD74" s="349"/>
      <c r="DOF74" s="347"/>
      <c r="DOG74" s="350"/>
      <c r="DOH74" s="350"/>
      <c r="DOI74" s="348"/>
      <c r="DOJ74" s="348"/>
      <c r="DOK74" s="348"/>
      <c r="DOL74" s="349"/>
      <c r="DON74" s="347"/>
      <c r="DOO74" s="350"/>
      <c r="DOP74" s="350"/>
      <c r="DOQ74" s="348"/>
      <c r="DOR74" s="348"/>
      <c r="DOS74" s="348"/>
      <c r="DOT74" s="349"/>
      <c r="DOV74" s="347"/>
      <c r="DOW74" s="350"/>
      <c r="DOX74" s="350"/>
      <c r="DOY74" s="348"/>
      <c r="DOZ74" s="348"/>
      <c r="DPA74" s="348"/>
      <c r="DPB74" s="349"/>
      <c r="DPD74" s="347"/>
      <c r="DPE74" s="350"/>
      <c r="DPF74" s="350"/>
      <c r="DPG74" s="348"/>
      <c r="DPH74" s="348"/>
      <c r="DPI74" s="348"/>
      <c r="DPJ74" s="349"/>
      <c r="DPL74" s="347"/>
      <c r="DPM74" s="350"/>
      <c r="DPN74" s="350"/>
      <c r="DPO74" s="348"/>
      <c r="DPP74" s="348"/>
      <c r="DPQ74" s="348"/>
      <c r="DPR74" s="349"/>
      <c r="DPT74" s="347"/>
      <c r="DPU74" s="350"/>
      <c r="DPV74" s="350"/>
      <c r="DPW74" s="348"/>
      <c r="DPX74" s="348"/>
      <c r="DPY74" s="348"/>
      <c r="DPZ74" s="349"/>
      <c r="DQB74" s="347"/>
      <c r="DQC74" s="350"/>
      <c r="DQD74" s="350"/>
      <c r="DQE74" s="348"/>
      <c r="DQF74" s="348"/>
      <c r="DQG74" s="348"/>
      <c r="DQH74" s="349"/>
      <c r="DQJ74" s="347"/>
      <c r="DQK74" s="350"/>
      <c r="DQL74" s="350"/>
      <c r="DQM74" s="348"/>
      <c r="DQN74" s="348"/>
      <c r="DQO74" s="348"/>
      <c r="DQP74" s="349"/>
      <c r="DQR74" s="347"/>
      <c r="DQS74" s="350"/>
      <c r="DQT74" s="350"/>
      <c r="DQU74" s="348"/>
      <c r="DQV74" s="348"/>
      <c r="DQW74" s="348"/>
      <c r="DQX74" s="349"/>
      <c r="DQZ74" s="347"/>
      <c r="DRA74" s="350"/>
      <c r="DRB74" s="350"/>
      <c r="DRC74" s="348"/>
      <c r="DRD74" s="348"/>
      <c r="DRE74" s="348"/>
      <c r="DRF74" s="349"/>
      <c r="DRH74" s="347"/>
      <c r="DRI74" s="350"/>
      <c r="DRJ74" s="350"/>
      <c r="DRK74" s="348"/>
      <c r="DRL74" s="348"/>
      <c r="DRM74" s="348"/>
      <c r="DRN74" s="349"/>
      <c r="DRP74" s="347"/>
      <c r="DRQ74" s="350"/>
      <c r="DRR74" s="350"/>
      <c r="DRS74" s="348"/>
      <c r="DRT74" s="348"/>
      <c r="DRU74" s="348"/>
      <c r="DRV74" s="349"/>
      <c r="DRX74" s="347"/>
      <c r="DRY74" s="350"/>
      <c r="DRZ74" s="350"/>
      <c r="DSA74" s="348"/>
      <c r="DSB74" s="348"/>
      <c r="DSC74" s="348"/>
      <c r="DSD74" s="349"/>
      <c r="DSF74" s="347"/>
      <c r="DSG74" s="350"/>
      <c r="DSH74" s="350"/>
      <c r="DSI74" s="348"/>
      <c r="DSJ74" s="348"/>
      <c r="DSK74" s="348"/>
      <c r="DSL74" s="349"/>
      <c r="DSN74" s="347"/>
      <c r="DSO74" s="350"/>
      <c r="DSP74" s="350"/>
      <c r="DSQ74" s="348"/>
      <c r="DSR74" s="348"/>
      <c r="DSS74" s="348"/>
      <c r="DST74" s="349"/>
      <c r="DSV74" s="347"/>
      <c r="DSW74" s="350"/>
      <c r="DSX74" s="350"/>
      <c r="DSY74" s="348"/>
      <c r="DSZ74" s="348"/>
      <c r="DTA74" s="348"/>
      <c r="DTB74" s="349"/>
      <c r="DTD74" s="347"/>
      <c r="DTE74" s="350"/>
      <c r="DTF74" s="350"/>
      <c r="DTG74" s="348"/>
      <c r="DTH74" s="348"/>
      <c r="DTI74" s="348"/>
      <c r="DTJ74" s="349"/>
      <c r="DTL74" s="347"/>
      <c r="DTM74" s="350"/>
      <c r="DTN74" s="350"/>
      <c r="DTO74" s="348"/>
      <c r="DTP74" s="348"/>
      <c r="DTQ74" s="348"/>
      <c r="DTR74" s="349"/>
      <c r="DTT74" s="347"/>
      <c r="DTU74" s="350"/>
      <c r="DTV74" s="350"/>
      <c r="DTW74" s="348"/>
      <c r="DTX74" s="348"/>
      <c r="DTY74" s="348"/>
      <c r="DTZ74" s="349"/>
      <c r="DUB74" s="347"/>
      <c r="DUC74" s="350"/>
      <c r="DUD74" s="350"/>
      <c r="DUE74" s="348"/>
      <c r="DUF74" s="348"/>
      <c r="DUG74" s="348"/>
      <c r="DUH74" s="349"/>
      <c r="DUJ74" s="347"/>
      <c r="DUK74" s="350"/>
      <c r="DUL74" s="350"/>
      <c r="DUM74" s="348"/>
      <c r="DUN74" s="348"/>
      <c r="DUO74" s="348"/>
      <c r="DUP74" s="349"/>
      <c r="DUR74" s="347"/>
      <c r="DUS74" s="350"/>
      <c r="DUT74" s="350"/>
      <c r="DUU74" s="348"/>
      <c r="DUV74" s="348"/>
      <c r="DUW74" s="348"/>
      <c r="DUX74" s="349"/>
      <c r="DUZ74" s="347"/>
      <c r="DVA74" s="350"/>
      <c r="DVB74" s="350"/>
      <c r="DVC74" s="348"/>
      <c r="DVD74" s="348"/>
      <c r="DVE74" s="348"/>
      <c r="DVF74" s="349"/>
      <c r="DVH74" s="347"/>
      <c r="DVI74" s="350"/>
      <c r="DVJ74" s="350"/>
      <c r="DVK74" s="348"/>
      <c r="DVL74" s="348"/>
      <c r="DVM74" s="348"/>
      <c r="DVN74" s="349"/>
      <c r="DVP74" s="347"/>
      <c r="DVQ74" s="350"/>
      <c r="DVR74" s="350"/>
      <c r="DVS74" s="348"/>
      <c r="DVT74" s="348"/>
      <c r="DVU74" s="348"/>
      <c r="DVV74" s="349"/>
      <c r="DVX74" s="347"/>
      <c r="DVY74" s="350"/>
      <c r="DVZ74" s="350"/>
      <c r="DWA74" s="348"/>
      <c r="DWB74" s="348"/>
      <c r="DWC74" s="348"/>
      <c r="DWD74" s="349"/>
      <c r="DWF74" s="347"/>
      <c r="DWG74" s="350"/>
      <c r="DWH74" s="350"/>
      <c r="DWI74" s="348"/>
      <c r="DWJ74" s="348"/>
      <c r="DWK74" s="348"/>
      <c r="DWL74" s="349"/>
      <c r="DWN74" s="347"/>
      <c r="DWO74" s="350"/>
      <c r="DWP74" s="350"/>
      <c r="DWQ74" s="348"/>
      <c r="DWR74" s="348"/>
      <c r="DWS74" s="348"/>
      <c r="DWT74" s="349"/>
      <c r="DWV74" s="347"/>
      <c r="DWW74" s="350"/>
      <c r="DWX74" s="350"/>
      <c r="DWY74" s="348"/>
      <c r="DWZ74" s="348"/>
      <c r="DXA74" s="348"/>
      <c r="DXB74" s="349"/>
      <c r="DXD74" s="347"/>
      <c r="DXE74" s="350"/>
      <c r="DXF74" s="350"/>
      <c r="DXG74" s="348"/>
      <c r="DXH74" s="348"/>
      <c r="DXI74" s="348"/>
      <c r="DXJ74" s="349"/>
      <c r="DXL74" s="347"/>
      <c r="DXM74" s="350"/>
      <c r="DXN74" s="350"/>
      <c r="DXO74" s="348"/>
      <c r="DXP74" s="348"/>
      <c r="DXQ74" s="348"/>
      <c r="DXR74" s="349"/>
      <c r="DXT74" s="347"/>
      <c r="DXU74" s="350"/>
      <c r="DXV74" s="350"/>
      <c r="DXW74" s="348"/>
      <c r="DXX74" s="348"/>
      <c r="DXY74" s="348"/>
      <c r="DXZ74" s="349"/>
      <c r="DYB74" s="347"/>
      <c r="DYC74" s="350"/>
      <c r="DYD74" s="350"/>
      <c r="DYE74" s="348"/>
      <c r="DYF74" s="348"/>
      <c r="DYG74" s="348"/>
      <c r="DYH74" s="349"/>
      <c r="DYJ74" s="347"/>
      <c r="DYK74" s="350"/>
      <c r="DYL74" s="350"/>
      <c r="DYM74" s="348"/>
      <c r="DYN74" s="348"/>
      <c r="DYO74" s="348"/>
      <c r="DYP74" s="349"/>
      <c r="DYR74" s="347"/>
      <c r="DYS74" s="350"/>
      <c r="DYT74" s="350"/>
      <c r="DYU74" s="348"/>
      <c r="DYV74" s="348"/>
      <c r="DYW74" s="348"/>
      <c r="DYX74" s="349"/>
      <c r="DYZ74" s="347"/>
      <c r="DZA74" s="350"/>
      <c r="DZB74" s="350"/>
      <c r="DZC74" s="348"/>
      <c r="DZD74" s="348"/>
      <c r="DZE74" s="348"/>
      <c r="DZF74" s="349"/>
      <c r="DZH74" s="347"/>
      <c r="DZI74" s="350"/>
      <c r="DZJ74" s="350"/>
      <c r="DZK74" s="348"/>
      <c r="DZL74" s="348"/>
      <c r="DZM74" s="348"/>
      <c r="DZN74" s="349"/>
      <c r="DZP74" s="347"/>
      <c r="DZQ74" s="350"/>
      <c r="DZR74" s="350"/>
      <c r="DZS74" s="348"/>
      <c r="DZT74" s="348"/>
      <c r="DZU74" s="348"/>
      <c r="DZV74" s="349"/>
      <c r="DZX74" s="347"/>
      <c r="DZY74" s="350"/>
      <c r="DZZ74" s="350"/>
      <c r="EAA74" s="348"/>
      <c r="EAB74" s="348"/>
      <c r="EAC74" s="348"/>
      <c r="EAD74" s="349"/>
      <c r="EAF74" s="347"/>
      <c r="EAG74" s="350"/>
      <c r="EAH74" s="350"/>
      <c r="EAI74" s="348"/>
      <c r="EAJ74" s="348"/>
      <c r="EAK74" s="348"/>
      <c r="EAL74" s="349"/>
      <c r="EAN74" s="347"/>
      <c r="EAO74" s="350"/>
      <c r="EAP74" s="350"/>
      <c r="EAQ74" s="348"/>
      <c r="EAR74" s="348"/>
      <c r="EAS74" s="348"/>
      <c r="EAT74" s="349"/>
      <c r="EAV74" s="347"/>
      <c r="EAW74" s="350"/>
      <c r="EAX74" s="350"/>
      <c r="EAY74" s="348"/>
      <c r="EAZ74" s="348"/>
      <c r="EBA74" s="348"/>
      <c r="EBB74" s="349"/>
      <c r="EBD74" s="347"/>
      <c r="EBE74" s="350"/>
      <c r="EBF74" s="350"/>
      <c r="EBG74" s="348"/>
      <c r="EBH74" s="348"/>
      <c r="EBI74" s="348"/>
      <c r="EBJ74" s="349"/>
      <c r="EBL74" s="347"/>
      <c r="EBM74" s="350"/>
      <c r="EBN74" s="350"/>
      <c r="EBO74" s="348"/>
      <c r="EBP74" s="348"/>
      <c r="EBQ74" s="348"/>
      <c r="EBR74" s="349"/>
      <c r="EBT74" s="347"/>
      <c r="EBU74" s="350"/>
      <c r="EBV74" s="350"/>
      <c r="EBW74" s="348"/>
      <c r="EBX74" s="348"/>
      <c r="EBY74" s="348"/>
      <c r="EBZ74" s="349"/>
      <c r="ECB74" s="347"/>
      <c r="ECC74" s="350"/>
      <c r="ECD74" s="350"/>
      <c r="ECE74" s="348"/>
      <c r="ECF74" s="348"/>
      <c r="ECG74" s="348"/>
      <c r="ECH74" s="349"/>
      <c r="ECJ74" s="347"/>
      <c r="ECK74" s="350"/>
      <c r="ECL74" s="350"/>
      <c r="ECM74" s="348"/>
      <c r="ECN74" s="348"/>
      <c r="ECO74" s="348"/>
      <c r="ECP74" s="349"/>
      <c r="ECR74" s="347"/>
      <c r="ECS74" s="350"/>
      <c r="ECT74" s="350"/>
      <c r="ECU74" s="348"/>
      <c r="ECV74" s="348"/>
      <c r="ECW74" s="348"/>
      <c r="ECX74" s="349"/>
      <c r="ECZ74" s="347"/>
      <c r="EDA74" s="350"/>
      <c r="EDB74" s="350"/>
      <c r="EDC74" s="348"/>
      <c r="EDD74" s="348"/>
      <c r="EDE74" s="348"/>
      <c r="EDF74" s="349"/>
      <c r="EDH74" s="347"/>
      <c r="EDI74" s="350"/>
      <c r="EDJ74" s="350"/>
      <c r="EDK74" s="348"/>
      <c r="EDL74" s="348"/>
      <c r="EDM74" s="348"/>
      <c r="EDN74" s="349"/>
      <c r="EDP74" s="347"/>
      <c r="EDQ74" s="350"/>
      <c r="EDR74" s="350"/>
      <c r="EDS74" s="348"/>
      <c r="EDT74" s="348"/>
      <c r="EDU74" s="348"/>
      <c r="EDV74" s="349"/>
      <c r="EDX74" s="347"/>
      <c r="EDY74" s="350"/>
      <c r="EDZ74" s="350"/>
      <c r="EEA74" s="348"/>
      <c r="EEB74" s="348"/>
      <c r="EEC74" s="348"/>
      <c r="EED74" s="349"/>
      <c r="EEF74" s="347"/>
      <c r="EEG74" s="350"/>
      <c r="EEH74" s="350"/>
      <c r="EEI74" s="348"/>
      <c r="EEJ74" s="348"/>
      <c r="EEK74" s="348"/>
      <c r="EEL74" s="349"/>
      <c r="EEN74" s="347"/>
      <c r="EEO74" s="350"/>
      <c r="EEP74" s="350"/>
      <c r="EEQ74" s="348"/>
      <c r="EER74" s="348"/>
      <c r="EES74" s="348"/>
      <c r="EET74" s="349"/>
      <c r="EEV74" s="347"/>
      <c r="EEW74" s="350"/>
      <c r="EEX74" s="350"/>
      <c r="EEY74" s="348"/>
      <c r="EEZ74" s="348"/>
      <c r="EFA74" s="348"/>
      <c r="EFB74" s="349"/>
      <c r="EFD74" s="347"/>
      <c r="EFE74" s="350"/>
      <c r="EFF74" s="350"/>
      <c r="EFG74" s="348"/>
      <c r="EFH74" s="348"/>
      <c r="EFI74" s="348"/>
      <c r="EFJ74" s="349"/>
      <c r="EFL74" s="347"/>
      <c r="EFM74" s="350"/>
      <c r="EFN74" s="350"/>
      <c r="EFO74" s="348"/>
      <c r="EFP74" s="348"/>
      <c r="EFQ74" s="348"/>
      <c r="EFR74" s="349"/>
      <c r="EFT74" s="347"/>
      <c r="EFU74" s="350"/>
      <c r="EFV74" s="350"/>
      <c r="EFW74" s="348"/>
      <c r="EFX74" s="348"/>
      <c r="EFY74" s="348"/>
      <c r="EFZ74" s="349"/>
      <c r="EGB74" s="347"/>
      <c r="EGC74" s="350"/>
      <c r="EGD74" s="350"/>
      <c r="EGE74" s="348"/>
      <c r="EGF74" s="348"/>
      <c r="EGG74" s="348"/>
      <c r="EGH74" s="349"/>
      <c r="EGJ74" s="347"/>
      <c r="EGK74" s="350"/>
      <c r="EGL74" s="350"/>
      <c r="EGM74" s="348"/>
      <c r="EGN74" s="348"/>
      <c r="EGO74" s="348"/>
      <c r="EGP74" s="349"/>
      <c r="EGR74" s="347"/>
      <c r="EGS74" s="350"/>
      <c r="EGT74" s="350"/>
      <c r="EGU74" s="348"/>
      <c r="EGV74" s="348"/>
      <c r="EGW74" s="348"/>
      <c r="EGX74" s="349"/>
      <c r="EGZ74" s="347"/>
      <c r="EHA74" s="350"/>
      <c r="EHB74" s="350"/>
      <c r="EHC74" s="348"/>
      <c r="EHD74" s="348"/>
      <c r="EHE74" s="348"/>
      <c r="EHF74" s="349"/>
      <c r="EHH74" s="347"/>
      <c r="EHI74" s="350"/>
      <c r="EHJ74" s="350"/>
      <c r="EHK74" s="348"/>
      <c r="EHL74" s="348"/>
      <c r="EHM74" s="348"/>
      <c r="EHN74" s="349"/>
      <c r="EHP74" s="347"/>
      <c r="EHQ74" s="350"/>
      <c r="EHR74" s="350"/>
      <c r="EHS74" s="348"/>
      <c r="EHT74" s="348"/>
      <c r="EHU74" s="348"/>
      <c r="EHV74" s="349"/>
      <c r="EHX74" s="347"/>
      <c r="EHY74" s="350"/>
      <c r="EHZ74" s="350"/>
      <c r="EIA74" s="348"/>
      <c r="EIB74" s="348"/>
      <c r="EIC74" s="348"/>
      <c r="EID74" s="349"/>
      <c r="EIF74" s="347"/>
      <c r="EIG74" s="350"/>
      <c r="EIH74" s="350"/>
      <c r="EII74" s="348"/>
      <c r="EIJ74" s="348"/>
      <c r="EIK74" s="348"/>
      <c r="EIL74" s="349"/>
      <c r="EIN74" s="347"/>
      <c r="EIO74" s="350"/>
      <c r="EIP74" s="350"/>
      <c r="EIQ74" s="348"/>
      <c r="EIR74" s="348"/>
      <c r="EIS74" s="348"/>
      <c r="EIT74" s="349"/>
      <c r="EIV74" s="347"/>
      <c r="EIW74" s="350"/>
      <c r="EIX74" s="350"/>
      <c r="EIY74" s="348"/>
      <c r="EIZ74" s="348"/>
      <c r="EJA74" s="348"/>
      <c r="EJB74" s="349"/>
      <c r="EJD74" s="347"/>
      <c r="EJE74" s="350"/>
      <c r="EJF74" s="350"/>
      <c r="EJG74" s="348"/>
      <c r="EJH74" s="348"/>
      <c r="EJI74" s="348"/>
      <c r="EJJ74" s="349"/>
      <c r="EJL74" s="347"/>
      <c r="EJM74" s="350"/>
      <c r="EJN74" s="350"/>
      <c r="EJO74" s="348"/>
      <c r="EJP74" s="348"/>
      <c r="EJQ74" s="348"/>
      <c r="EJR74" s="349"/>
      <c r="EJT74" s="347"/>
      <c r="EJU74" s="350"/>
      <c r="EJV74" s="350"/>
      <c r="EJW74" s="348"/>
      <c r="EJX74" s="348"/>
      <c r="EJY74" s="348"/>
      <c r="EJZ74" s="349"/>
      <c r="EKB74" s="347"/>
      <c r="EKC74" s="350"/>
      <c r="EKD74" s="350"/>
      <c r="EKE74" s="348"/>
      <c r="EKF74" s="348"/>
      <c r="EKG74" s="348"/>
      <c r="EKH74" s="349"/>
      <c r="EKJ74" s="347"/>
      <c r="EKK74" s="350"/>
      <c r="EKL74" s="350"/>
      <c r="EKM74" s="348"/>
      <c r="EKN74" s="348"/>
      <c r="EKO74" s="348"/>
      <c r="EKP74" s="349"/>
      <c r="EKR74" s="347"/>
      <c r="EKS74" s="350"/>
      <c r="EKT74" s="350"/>
      <c r="EKU74" s="348"/>
      <c r="EKV74" s="348"/>
      <c r="EKW74" s="348"/>
      <c r="EKX74" s="349"/>
      <c r="EKZ74" s="347"/>
      <c r="ELA74" s="350"/>
      <c r="ELB74" s="350"/>
      <c r="ELC74" s="348"/>
      <c r="ELD74" s="348"/>
      <c r="ELE74" s="348"/>
      <c r="ELF74" s="349"/>
      <c r="ELH74" s="347"/>
      <c r="ELI74" s="350"/>
      <c r="ELJ74" s="350"/>
      <c r="ELK74" s="348"/>
      <c r="ELL74" s="348"/>
      <c r="ELM74" s="348"/>
      <c r="ELN74" s="349"/>
      <c r="ELP74" s="347"/>
      <c r="ELQ74" s="350"/>
      <c r="ELR74" s="350"/>
      <c r="ELS74" s="348"/>
      <c r="ELT74" s="348"/>
      <c r="ELU74" s="348"/>
      <c r="ELV74" s="349"/>
      <c r="ELX74" s="347"/>
      <c r="ELY74" s="350"/>
      <c r="ELZ74" s="350"/>
      <c r="EMA74" s="348"/>
      <c r="EMB74" s="348"/>
      <c r="EMC74" s="348"/>
      <c r="EMD74" s="349"/>
      <c r="EMF74" s="347"/>
      <c r="EMG74" s="350"/>
      <c r="EMH74" s="350"/>
      <c r="EMI74" s="348"/>
      <c r="EMJ74" s="348"/>
      <c r="EMK74" s="348"/>
      <c r="EML74" s="349"/>
      <c r="EMN74" s="347"/>
      <c r="EMO74" s="350"/>
      <c r="EMP74" s="350"/>
      <c r="EMQ74" s="348"/>
      <c r="EMR74" s="348"/>
      <c r="EMS74" s="348"/>
      <c r="EMT74" s="349"/>
      <c r="EMV74" s="347"/>
      <c r="EMW74" s="350"/>
      <c r="EMX74" s="350"/>
      <c r="EMY74" s="348"/>
      <c r="EMZ74" s="348"/>
      <c r="ENA74" s="348"/>
      <c r="ENB74" s="349"/>
      <c r="END74" s="347"/>
      <c r="ENE74" s="350"/>
      <c r="ENF74" s="350"/>
      <c r="ENG74" s="348"/>
      <c r="ENH74" s="348"/>
      <c r="ENI74" s="348"/>
      <c r="ENJ74" s="349"/>
      <c r="ENL74" s="347"/>
      <c r="ENM74" s="350"/>
      <c r="ENN74" s="350"/>
      <c r="ENO74" s="348"/>
      <c r="ENP74" s="348"/>
      <c r="ENQ74" s="348"/>
      <c r="ENR74" s="349"/>
      <c r="ENT74" s="347"/>
      <c r="ENU74" s="350"/>
      <c r="ENV74" s="350"/>
      <c r="ENW74" s="348"/>
      <c r="ENX74" s="348"/>
      <c r="ENY74" s="348"/>
      <c r="ENZ74" s="349"/>
      <c r="EOB74" s="347"/>
      <c r="EOC74" s="350"/>
      <c r="EOD74" s="350"/>
      <c r="EOE74" s="348"/>
      <c r="EOF74" s="348"/>
      <c r="EOG74" s="348"/>
      <c r="EOH74" s="349"/>
      <c r="EOJ74" s="347"/>
      <c r="EOK74" s="350"/>
      <c r="EOL74" s="350"/>
      <c r="EOM74" s="348"/>
      <c r="EON74" s="348"/>
      <c r="EOO74" s="348"/>
      <c r="EOP74" s="349"/>
      <c r="EOR74" s="347"/>
      <c r="EOS74" s="350"/>
      <c r="EOT74" s="350"/>
      <c r="EOU74" s="348"/>
      <c r="EOV74" s="348"/>
      <c r="EOW74" s="348"/>
      <c r="EOX74" s="349"/>
      <c r="EOZ74" s="347"/>
      <c r="EPA74" s="350"/>
      <c r="EPB74" s="350"/>
      <c r="EPC74" s="348"/>
      <c r="EPD74" s="348"/>
      <c r="EPE74" s="348"/>
      <c r="EPF74" s="349"/>
      <c r="EPH74" s="347"/>
      <c r="EPI74" s="350"/>
      <c r="EPJ74" s="350"/>
      <c r="EPK74" s="348"/>
      <c r="EPL74" s="348"/>
      <c r="EPM74" s="348"/>
      <c r="EPN74" s="349"/>
      <c r="EPP74" s="347"/>
      <c r="EPQ74" s="350"/>
      <c r="EPR74" s="350"/>
      <c r="EPS74" s="348"/>
      <c r="EPT74" s="348"/>
      <c r="EPU74" s="348"/>
      <c r="EPV74" s="349"/>
      <c r="EPX74" s="347"/>
      <c r="EPY74" s="350"/>
      <c r="EPZ74" s="350"/>
      <c r="EQA74" s="348"/>
      <c r="EQB74" s="348"/>
      <c r="EQC74" s="348"/>
      <c r="EQD74" s="349"/>
      <c r="EQF74" s="347"/>
      <c r="EQG74" s="350"/>
      <c r="EQH74" s="350"/>
      <c r="EQI74" s="348"/>
      <c r="EQJ74" s="348"/>
      <c r="EQK74" s="348"/>
      <c r="EQL74" s="349"/>
      <c r="EQN74" s="347"/>
      <c r="EQO74" s="350"/>
      <c r="EQP74" s="350"/>
      <c r="EQQ74" s="348"/>
      <c r="EQR74" s="348"/>
      <c r="EQS74" s="348"/>
      <c r="EQT74" s="349"/>
      <c r="EQV74" s="347"/>
      <c r="EQW74" s="350"/>
      <c r="EQX74" s="350"/>
      <c r="EQY74" s="348"/>
      <c r="EQZ74" s="348"/>
      <c r="ERA74" s="348"/>
      <c r="ERB74" s="349"/>
      <c r="ERD74" s="347"/>
      <c r="ERE74" s="350"/>
      <c r="ERF74" s="350"/>
      <c r="ERG74" s="348"/>
      <c r="ERH74" s="348"/>
      <c r="ERI74" s="348"/>
      <c r="ERJ74" s="349"/>
      <c r="ERL74" s="347"/>
      <c r="ERM74" s="350"/>
      <c r="ERN74" s="350"/>
      <c r="ERO74" s="348"/>
      <c r="ERP74" s="348"/>
      <c r="ERQ74" s="348"/>
      <c r="ERR74" s="349"/>
      <c r="ERT74" s="347"/>
      <c r="ERU74" s="350"/>
      <c r="ERV74" s="350"/>
      <c r="ERW74" s="348"/>
      <c r="ERX74" s="348"/>
      <c r="ERY74" s="348"/>
      <c r="ERZ74" s="349"/>
      <c r="ESB74" s="347"/>
      <c r="ESC74" s="350"/>
      <c r="ESD74" s="350"/>
      <c r="ESE74" s="348"/>
      <c r="ESF74" s="348"/>
      <c r="ESG74" s="348"/>
      <c r="ESH74" s="349"/>
      <c r="ESJ74" s="347"/>
      <c r="ESK74" s="350"/>
      <c r="ESL74" s="350"/>
      <c r="ESM74" s="348"/>
      <c r="ESN74" s="348"/>
      <c r="ESO74" s="348"/>
      <c r="ESP74" s="349"/>
      <c r="ESR74" s="347"/>
      <c r="ESS74" s="350"/>
      <c r="EST74" s="350"/>
      <c r="ESU74" s="348"/>
      <c r="ESV74" s="348"/>
      <c r="ESW74" s="348"/>
      <c r="ESX74" s="349"/>
      <c r="ESZ74" s="347"/>
      <c r="ETA74" s="350"/>
      <c r="ETB74" s="350"/>
      <c r="ETC74" s="348"/>
      <c r="ETD74" s="348"/>
      <c r="ETE74" s="348"/>
      <c r="ETF74" s="349"/>
      <c r="ETH74" s="347"/>
      <c r="ETI74" s="350"/>
      <c r="ETJ74" s="350"/>
      <c r="ETK74" s="348"/>
      <c r="ETL74" s="348"/>
      <c r="ETM74" s="348"/>
      <c r="ETN74" s="349"/>
      <c r="ETP74" s="347"/>
      <c r="ETQ74" s="350"/>
      <c r="ETR74" s="350"/>
      <c r="ETS74" s="348"/>
      <c r="ETT74" s="348"/>
      <c r="ETU74" s="348"/>
      <c r="ETV74" s="349"/>
      <c r="ETX74" s="347"/>
      <c r="ETY74" s="350"/>
      <c r="ETZ74" s="350"/>
      <c r="EUA74" s="348"/>
      <c r="EUB74" s="348"/>
      <c r="EUC74" s="348"/>
      <c r="EUD74" s="349"/>
      <c r="EUF74" s="347"/>
      <c r="EUG74" s="350"/>
      <c r="EUH74" s="350"/>
      <c r="EUI74" s="348"/>
      <c r="EUJ74" s="348"/>
      <c r="EUK74" s="348"/>
      <c r="EUL74" s="349"/>
      <c r="EUN74" s="347"/>
      <c r="EUO74" s="350"/>
      <c r="EUP74" s="350"/>
      <c r="EUQ74" s="348"/>
      <c r="EUR74" s="348"/>
      <c r="EUS74" s="348"/>
      <c r="EUT74" s="349"/>
      <c r="EUV74" s="347"/>
      <c r="EUW74" s="350"/>
      <c r="EUX74" s="350"/>
      <c r="EUY74" s="348"/>
      <c r="EUZ74" s="348"/>
      <c r="EVA74" s="348"/>
      <c r="EVB74" s="349"/>
      <c r="EVD74" s="347"/>
      <c r="EVE74" s="350"/>
      <c r="EVF74" s="350"/>
      <c r="EVG74" s="348"/>
      <c r="EVH74" s="348"/>
      <c r="EVI74" s="348"/>
      <c r="EVJ74" s="349"/>
      <c r="EVL74" s="347"/>
      <c r="EVM74" s="350"/>
      <c r="EVN74" s="350"/>
      <c r="EVO74" s="348"/>
      <c r="EVP74" s="348"/>
      <c r="EVQ74" s="348"/>
      <c r="EVR74" s="349"/>
      <c r="EVT74" s="347"/>
      <c r="EVU74" s="350"/>
      <c r="EVV74" s="350"/>
      <c r="EVW74" s="348"/>
      <c r="EVX74" s="348"/>
      <c r="EVY74" s="348"/>
      <c r="EVZ74" s="349"/>
      <c r="EWB74" s="347"/>
      <c r="EWC74" s="350"/>
      <c r="EWD74" s="350"/>
      <c r="EWE74" s="348"/>
      <c r="EWF74" s="348"/>
      <c r="EWG74" s="348"/>
      <c r="EWH74" s="349"/>
      <c r="EWJ74" s="347"/>
      <c r="EWK74" s="350"/>
      <c r="EWL74" s="350"/>
      <c r="EWM74" s="348"/>
      <c r="EWN74" s="348"/>
      <c r="EWO74" s="348"/>
      <c r="EWP74" s="349"/>
      <c r="EWR74" s="347"/>
      <c r="EWS74" s="350"/>
      <c r="EWT74" s="350"/>
      <c r="EWU74" s="348"/>
      <c r="EWV74" s="348"/>
      <c r="EWW74" s="348"/>
      <c r="EWX74" s="349"/>
      <c r="EWZ74" s="347"/>
      <c r="EXA74" s="350"/>
      <c r="EXB74" s="350"/>
      <c r="EXC74" s="348"/>
      <c r="EXD74" s="348"/>
      <c r="EXE74" s="348"/>
      <c r="EXF74" s="349"/>
      <c r="EXH74" s="347"/>
      <c r="EXI74" s="350"/>
      <c r="EXJ74" s="350"/>
      <c r="EXK74" s="348"/>
      <c r="EXL74" s="348"/>
      <c r="EXM74" s="348"/>
      <c r="EXN74" s="349"/>
      <c r="EXP74" s="347"/>
      <c r="EXQ74" s="350"/>
      <c r="EXR74" s="350"/>
      <c r="EXS74" s="348"/>
      <c r="EXT74" s="348"/>
      <c r="EXU74" s="348"/>
      <c r="EXV74" s="349"/>
      <c r="EXX74" s="347"/>
      <c r="EXY74" s="350"/>
      <c r="EXZ74" s="350"/>
      <c r="EYA74" s="348"/>
      <c r="EYB74" s="348"/>
      <c r="EYC74" s="348"/>
      <c r="EYD74" s="349"/>
      <c r="EYF74" s="347"/>
      <c r="EYG74" s="350"/>
      <c r="EYH74" s="350"/>
      <c r="EYI74" s="348"/>
      <c r="EYJ74" s="348"/>
      <c r="EYK74" s="348"/>
      <c r="EYL74" s="349"/>
      <c r="EYN74" s="347"/>
      <c r="EYO74" s="350"/>
      <c r="EYP74" s="350"/>
      <c r="EYQ74" s="348"/>
      <c r="EYR74" s="348"/>
      <c r="EYS74" s="348"/>
      <c r="EYT74" s="349"/>
      <c r="EYV74" s="347"/>
      <c r="EYW74" s="350"/>
      <c r="EYX74" s="350"/>
      <c r="EYY74" s="348"/>
      <c r="EYZ74" s="348"/>
      <c r="EZA74" s="348"/>
      <c r="EZB74" s="349"/>
      <c r="EZD74" s="347"/>
      <c r="EZE74" s="350"/>
      <c r="EZF74" s="350"/>
      <c r="EZG74" s="348"/>
      <c r="EZH74" s="348"/>
      <c r="EZI74" s="348"/>
      <c r="EZJ74" s="349"/>
      <c r="EZL74" s="347"/>
      <c r="EZM74" s="350"/>
      <c r="EZN74" s="350"/>
      <c r="EZO74" s="348"/>
      <c r="EZP74" s="348"/>
      <c r="EZQ74" s="348"/>
      <c r="EZR74" s="349"/>
      <c r="EZT74" s="347"/>
      <c r="EZU74" s="350"/>
      <c r="EZV74" s="350"/>
      <c r="EZW74" s="348"/>
      <c r="EZX74" s="348"/>
      <c r="EZY74" s="348"/>
      <c r="EZZ74" s="349"/>
      <c r="FAB74" s="347"/>
      <c r="FAC74" s="350"/>
      <c r="FAD74" s="350"/>
      <c r="FAE74" s="348"/>
      <c r="FAF74" s="348"/>
      <c r="FAG74" s="348"/>
      <c r="FAH74" s="349"/>
      <c r="FAJ74" s="347"/>
      <c r="FAK74" s="350"/>
      <c r="FAL74" s="350"/>
      <c r="FAM74" s="348"/>
      <c r="FAN74" s="348"/>
      <c r="FAO74" s="348"/>
      <c r="FAP74" s="349"/>
      <c r="FAR74" s="347"/>
      <c r="FAS74" s="350"/>
      <c r="FAT74" s="350"/>
      <c r="FAU74" s="348"/>
      <c r="FAV74" s="348"/>
      <c r="FAW74" s="348"/>
      <c r="FAX74" s="349"/>
      <c r="FAZ74" s="347"/>
      <c r="FBA74" s="350"/>
      <c r="FBB74" s="350"/>
      <c r="FBC74" s="348"/>
      <c r="FBD74" s="348"/>
      <c r="FBE74" s="348"/>
      <c r="FBF74" s="349"/>
      <c r="FBH74" s="347"/>
      <c r="FBI74" s="350"/>
      <c r="FBJ74" s="350"/>
      <c r="FBK74" s="348"/>
      <c r="FBL74" s="348"/>
      <c r="FBM74" s="348"/>
      <c r="FBN74" s="349"/>
      <c r="FBP74" s="347"/>
      <c r="FBQ74" s="350"/>
      <c r="FBR74" s="350"/>
      <c r="FBS74" s="348"/>
      <c r="FBT74" s="348"/>
      <c r="FBU74" s="348"/>
      <c r="FBV74" s="349"/>
      <c r="FBX74" s="347"/>
      <c r="FBY74" s="350"/>
      <c r="FBZ74" s="350"/>
      <c r="FCA74" s="348"/>
      <c r="FCB74" s="348"/>
      <c r="FCC74" s="348"/>
      <c r="FCD74" s="349"/>
      <c r="FCF74" s="347"/>
      <c r="FCG74" s="350"/>
      <c r="FCH74" s="350"/>
      <c r="FCI74" s="348"/>
      <c r="FCJ74" s="348"/>
      <c r="FCK74" s="348"/>
      <c r="FCL74" s="349"/>
      <c r="FCN74" s="347"/>
      <c r="FCO74" s="350"/>
      <c r="FCP74" s="350"/>
      <c r="FCQ74" s="348"/>
      <c r="FCR74" s="348"/>
      <c r="FCS74" s="348"/>
      <c r="FCT74" s="349"/>
      <c r="FCV74" s="347"/>
      <c r="FCW74" s="350"/>
      <c r="FCX74" s="350"/>
      <c r="FCY74" s="348"/>
      <c r="FCZ74" s="348"/>
      <c r="FDA74" s="348"/>
      <c r="FDB74" s="349"/>
      <c r="FDD74" s="347"/>
      <c r="FDE74" s="350"/>
      <c r="FDF74" s="350"/>
      <c r="FDG74" s="348"/>
      <c r="FDH74" s="348"/>
      <c r="FDI74" s="348"/>
      <c r="FDJ74" s="349"/>
      <c r="FDL74" s="347"/>
      <c r="FDM74" s="350"/>
      <c r="FDN74" s="350"/>
      <c r="FDO74" s="348"/>
      <c r="FDP74" s="348"/>
      <c r="FDQ74" s="348"/>
      <c r="FDR74" s="349"/>
      <c r="FDT74" s="347"/>
      <c r="FDU74" s="350"/>
      <c r="FDV74" s="350"/>
      <c r="FDW74" s="348"/>
      <c r="FDX74" s="348"/>
      <c r="FDY74" s="348"/>
      <c r="FDZ74" s="349"/>
      <c r="FEB74" s="347"/>
      <c r="FEC74" s="350"/>
      <c r="FED74" s="350"/>
      <c r="FEE74" s="348"/>
      <c r="FEF74" s="348"/>
      <c r="FEG74" s="348"/>
      <c r="FEH74" s="349"/>
      <c r="FEJ74" s="347"/>
      <c r="FEK74" s="350"/>
      <c r="FEL74" s="350"/>
      <c r="FEM74" s="348"/>
      <c r="FEN74" s="348"/>
      <c r="FEO74" s="348"/>
      <c r="FEP74" s="349"/>
      <c r="FER74" s="347"/>
      <c r="FES74" s="350"/>
      <c r="FET74" s="350"/>
      <c r="FEU74" s="348"/>
      <c r="FEV74" s="348"/>
      <c r="FEW74" s="348"/>
      <c r="FEX74" s="349"/>
      <c r="FEZ74" s="347"/>
      <c r="FFA74" s="350"/>
      <c r="FFB74" s="350"/>
      <c r="FFC74" s="348"/>
      <c r="FFD74" s="348"/>
      <c r="FFE74" s="348"/>
      <c r="FFF74" s="349"/>
      <c r="FFH74" s="347"/>
      <c r="FFI74" s="350"/>
      <c r="FFJ74" s="350"/>
      <c r="FFK74" s="348"/>
      <c r="FFL74" s="348"/>
      <c r="FFM74" s="348"/>
      <c r="FFN74" s="349"/>
      <c r="FFP74" s="347"/>
      <c r="FFQ74" s="350"/>
      <c r="FFR74" s="350"/>
      <c r="FFS74" s="348"/>
      <c r="FFT74" s="348"/>
      <c r="FFU74" s="348"/>
      <c r="FFV74" s="349"/>
      <c r="FFX74" s="347"/>
      <c r="FFY74" s="350"/>
      <c r="FFZ74" s="350"/>
      <c r="FGA74" s="348"/>
      <c r="FGB74" s="348"/>
      <c r="FGC74" s="348"/>
      <c r="FGD74" s="349"/>
      <c r="FGF74" s="347"/>
      <c r="FGG74" s="350"/>
      <c r="FGH74" s="350"/>
      <c r="FGI74" s="348"/>
      <c r="FGJ74" s="348"/>
      <c r="FGK74" s="348"/>
      <c r="FGL74" s="349"/>
      <c r="FGN74" s="347"/>
      <c r="FGO74" s="350"/>
      <c r="FGP74" s="350"/>
      <c r="FGQ74" s="348"/>
      <c r="FGR74" s="348"/>
      <c r="FGS74" s="348"/>
      <c r="FGT74" s="349"/>
      <c r="FGV74" s="347"/>
      <c r="FGW74" s="350"/>
      <c r="FGX74" s="350"/>
      <c r="FGY74" s="348"/>
      <c r="FGZ74" s="348"/>
      <c r="FHA74" s="348"/>
      <c r="FHB74" s="349"/>
      <c r="FHD74" s="347"/>
      <c r="FHE74" s="350"/>
      <c r="FHF74" s="350"/>
      <c r="FHG74" s="348"/>
      <c r="FHH74" s="348"/>
      <c r="FHI74" s="348"/>
      <c r="FHJ74" s="349"/>
      <c r="FHL74" s="347"/>
      <c r="FHM74" s="350"/>
      <c r="FHN74" s="350"/>
      <c r="FHO74" s="348"/>
      <c r="FHP74" s="348"/>
      <c r="FHQ74" s="348"/>
      <c r="FHR74" s="349"/>
      <c r="FHT74" s="347"/>
      <c r="FHU74" s="350"/>
      <c r="FHV74" s="350"/>
      <c r="FHW74" s="348"/>
      <c r="FHX74" s="348"/>
      <c r="FHY74" s="348"/>
      <c r="FHZ74" s="349"/>
      <c r="FIB74" s="347"/>
      <c r="FIC74" s="350"/>
      <c r="FID74" s="350"/>
      <c r="FIE74" s="348"/>
      <c r="FIF74" s="348"/>
      <c r="FIG74" s="348"/>
      <c r="FIH74" s="349"/>
      <c r="FIJ74" s="347"/>
      <c r="FIK74" s="350"/>
      <c r="FIL74" s="350"/>
      <c r="FIM74" s="348"/>
      <c r="FIN74" s="348"/>
      <c r="FIO74" s="348"/>
      <c r="FIP74" s="349"/>
      <c r="FIR74" s="347"/>
      <c r="FIS74" s="350"/>
      <c r="FIT74" s="350"/>
      <c r="FIU74" s="348"/>
      <c r="FIV74" s="348"/>
      <c r="FIW74" s="348"/>
      <c r="FIX74" s="349"/>
      <c r="FIZ74" s="347"/>
      <c r="FJA74" s="350"/>
      <c r="FJB74" s="350"/>
      <c r="FJC74" s="348"/>
      <c r="FJD74" s="348"/>
      <c r="FJE74" s="348"/>
      <c r="FJF74" s="349"/>
      <c r="FJH74" s="347"/>
      <c r="FJI74" s="350"/>
      <c r="FJJ74" s="350"/>
      <c r="FJK74" s="348"/>
      <c r="FJL74" s="348"/>
      <c r="FJM74" s="348"/>
      <c r="FJN74" s="349"/>
      <c r="FJP74" s="347"/>
      <c r="FJQ74" s="350"/>
      <c r="FJR74" s="350"/>
      <c r="FJS74" s="348"/>
      <c r="FJT74" s="348"/>
      <c r="FJU74" s="348"/>
      <c r="FJV74" s="349"/>
      <c r="FJX74" s="347"/>
      <c r="FJY74" s="350"/>
      <c r="FJZ74" s="350"/>
      <c r="FKA74" s="348"/>
      <c r="FKB74" s="348"/>
      <c r="FKC74" s="348"/>
      <c r="FKD74" s="349"/>
      <c r="FKF74" s="347"/>
      <c r="FKG74" s="350"/>
      <c r="FKH74" s="350"/>
      <c r="FKI74" s="348"/>
      <c r="FKJ74" s="348"/>
      <c r="FKK74" s="348"/>
      <c r="FKL74" s="349"/>
      <c r="FKN74" s="347"/>
      <c r="FKO74" s="350"/>
      <c r="FKP74" s="350"/>
      <c r="FKQ74" s="348"/>
      <c r="FKR74" s="348"/>
      <c r="FKS74" s="348"/>
      <c r="FKT74" s="349"/>
      <c r="FKV74" s="347"/>
      <c r="FKW74" s="350"/>
      <c r="FKX74" s="350"/>
      <c r="FKY74" s="348"/>
      <c r="FKZ74" s="348"/>
      <c r="FLA74" s="348"/>
      <c r="FLB74" s="349"/>
      <c r="FLD74" s="347"/>
      <c r="FLE74" s="350"/>
      <c r="FLF74" s="350"/>
      <c r="FLG74" s="348"/>
      <c r="FLH74" s="348"/>
      <c r="FLI74" s="348"/>
      <c r="FLJ74" s="349"/>
      <c r="FLL74" s="347"/>
      <c r="FLM74" s="350"/>
      <c r="FLN74" s="350"/>
      <c r="FLO74" s="348"/>
      <c r="FLP74" s="348"/>
      <c r="FLQ74" s="348"/>
      <c r="FLR74" s="349"/>
      <c r="FLT74" s="347"/>
      <c r="FLU74" s="350"/>
      <c r="FLV74" s="350"/>
      <c r="FLW74" s="348"/>
      <c r="FLX74" s="348"/>
      <c r="FLY74" s="348"/>
      <c r="FLZ74" s="349"/>
      <c r="FMB74" s="347"/>
      <c r="FMC74" s="350"/>
      <c r="FMD74" s="350"/>
      <c r="FME74" s="348"/>
      <c r="FMF74" s="348"/>
      <c r="FMG74" s="348"/>
      <c r="FMH74" s="349"/>
      <c r="FMJ74" s="347"/>
      <c r="FMK74" s="350"/>
      <c r="FML74" s="350"/>
      <c r="FMM74" s="348"/>
      <c r="FMN74" s="348"/>
      <c r="FMO74" s="348"/>
      <c r="FMP74" s="349"/>
      <c r="FMR74" s="347"/>
      <c r="FMS74" s="350"/>
      <c r="FMT74" s="350"/>
      <c r="FMU74" s="348"/>
      <c r="FMV74" s="348"/>
      <c r="FMW74" s="348"/>
      <c r="FMX74" s="349"/>
      <c r="FMZ74" s="347"/>
      <c r="FNA74" s="350"/>
      <c r="FNB74" s="350"/>
      <c r="FNC74" s="348"/>
      <c r="FND74" s="348"/>
      <c r="FNE74" s="348"/>
      <c r="FNF74" s="349"/>
      <c r="FNH74" s="347"/>
      <c r="FNI74" s="350"/>
      <c r="FNJ74" s="350"/>
      <c r="FNK74" s="348"/>
      <c r="FNL74" s="348"/>
      <c r="FNM74" s="348"/>
      <c r="FNN74" s="349"/>
      <c r="FNP74" s="347"/>
      <c r="FNQ74" s="350"/>
      <c r="FNR74" s="350"/>
      <c r="FNS74" s="348"/>
      <c r="FNT74" s="348"/>
      <c r="FNU74" s="348"/>
      <c r="FNV74" s="349"/>
      <c r="FNX74" s="347"/>
      <c r="FNY74" s="350"/>
      <c r="FNZ74" s="350"/>
      <c r="FOA74" s="348"/>
      <c r="FOB74" s="348"/>
      <c r="FOC74" s="348"/>
      <c r="FOD74" s="349"/>
      <c r="FOF74" s="347"/>
      <c r="FOG74" s="350"/>
      <c r="FOH74" s="350"/>
      <c r="FOI74" s="348"/>
      <c r="FOJ74" s="348"/>
      <c r="FOK74" s="348"/>
      <c r="FOL74" s="349"/>
      <c r="FON74" s="347"/>
      <c r="FOO74" s="350"/>
      <c r="FOP74" s="350"/>
      <c r="FOQ74" s="348"/>
      <c r="FOR74" s="348"/>
      <c r="FOS74" s="348"/>
      <c r="FOT74" s="349"/>
      <c r="FOV74" s="347"/>
      <c r="FOW74" s="350"/>
      <c r="FOX74" s="350"/>
      <c r="FOY74" s="348"/>
      <c r="FOZ74" s="348"/>
      <c r="FPA74" s="348"/>
      <c r="FPB74" s="349"/>
      <c r="FPD74" s="347"/>
      <c r="FPE74" s="350"/>
      <c r="FPF74" s="350"/>
      <c r="FPG74" s="348"/>
      <c r="FPH74" s="348"/>
      <c r="FPI74" s="348"/>
      <c r="FPJ74" s="349"/>
      <c r="FPL74" s="347"/>
      <c r="FPM74" s="350"/>
      <c r="FPN74" s="350"/>
      <c r="FPO74" s="348"/>
      <c r="FPP74" s="348"/>
      <c r="FPQ74" s="348"/>
      <c r="FPR74" s="349"/>
      <c r="FPT74" s="347"/>
      <c r="FPU74" s="350"/>
      <c r="FPV74" s="350"/>
      <c r="FPW74" s="348"/>
      <c r="FPX74" s="348"/>
      <c r="FPY74" s="348"/>
      <c r="FPZ74" s="349"/>
      <c r="FQB74" s="347"/>
      <c r="FQC74" s="350"/>
      <c r="FQD74" s="350"/>
      <c r="FQE74" s="348"/>
      <c r="FQF74" s="348"/>
      <c r="FQG74" s="348"/>
      <c r="FQH74" s="349"/>
      <c r="FQJ74" s="347"/>
      <c r="FQK74" s="350"/>
      <c r="FQL74" s="350"/>
      <c r="FQM74" s="348"/>
      <c r="FQN74" s="348"/>
      <c r="FQO74" s="348"/>
      <c r="FQP74" s="349"/>
      <c r="FQR74" s="347"/>
      <c r="FQS74" s="350"/>
      <c r="FQT74" s="350"/>
      <c r="FQU74" s="348"/>
      <c r="FQV74" s="348"/>
      <c r="FQW74" s="348"/>
      <c r="FQX74" s="349"/>
      <c r="FQZ74" s="347"/>
      <c r="FRA74" s="350"/>
      <c r="FRB74" s="350"/>
      <c r="FRC74" s="348"/>
      <c r="FRD74" s="348"/>
      <c r="FRE74" s="348"/>
      <c r="FRF74" s="349"/>
      <c r="FRH74" s="347"/>
      <c r="FRI74" s="350"/>
      <c r="FRJ74" s="350"/>
      <c r="FRK74" s="348"/>
      <c r="FRL74" s="348"/>
      <c r="FRM74" s="348"/>
      <c r="FRN74" s="349"/>
      <c r="FRP74" s="347"/>
      <c r="FRQ74" s="350"/>
      <c r="FRR74" s="350"/>
      <c r="FRS74" s="348"/>
      <c r="FRT74" s="348"/>
      <c r="FRU74" s="348"/>
      <c r="FRV74" s="349"/>
      <c r="FRX74" s="347"/>
      <c r="FRY74" s="350"/>
      <c r="FRZ74" s="350"/>
      <c r="FSA74" s="348"/>
      <c r="FSB74" s="348"/>
      <c r="FSC74" s="348"/>
      <c r="FSD74" s="349"/>
      <c r="FSF74" s="347"/>
      <c r="FSG74" s="350"/>
      <c r="FSH74" s="350"/>
      <c r="FSI74" s="348"/>
      <c r="FSJ74" s="348"/>
      <c r="FSK74" s="348"/>
      <c r="FSL74" s="349"/>
      <c r="FSN74" s="347"/>
      <c r="FSO74" s="350"/>
      <c r="FSP74" s="350"/>
      <c r="FSQ74" s="348"/>
      <c r="FSR74" s="348"/>
      <c r="FSS74" s="348"/>
      <c r="FST74" s="349"/>
      <c r="FSV74" s="347"/>
      <c r="FSW74" s="350"/>
      <c r="FSX74" s="350"/>
      <c r="FSY74" s="348"/>
      <c r="FSZ74" s="348"/>
      <c r="FTA74" s="348"/>
      <c r="FTB74" s="349"/>
      <c r="FTD74" s="347"/>
      <c r="FTE74" s="350"/>
      <c r="FTF74" s="350"/>
      <c r="FTG74" s="348"/>
      <c r="FTH74" s="348"/>
      <c r="FTI74" s="348"/>
      <c r="FTJ74" s="349"/>
      <c r="FTL74" s="347"/>
      <c r="FTM74" s="350"/>
      <c r="FTN74" s="350"/>
      <c r="FTO74" s="348"/>
      <c r="FTP74" s="348"/>
      <c r="FTQ74" s="348"/>
      <c r="FTR74" s="349"/>
      <c r="FTT74" s="347"/>
      <c r="FTU74" s="350"/>
      <c r="FTV74" s="350"/>
      <c r="FTW74" s="348"/>
      <c r="FTX74" s="348"/>
      <c r="FTY74" s="348"/>
      <c r="FTZ74" s="349"/>
      <c r="FUB74" s="347"/>
      <c r="FUC74" s="350"/>
      <c r="FUD74" s="350"/>
      <c r="FUE74" s="348"/>
      <c r="FUF74" s="348"/>
      <c r="FUG74" s="348"/>
      <c r="FUH74" s="349"/>
      <c r="FUJ74" s="347"/>
      <c r="FUK74" s="350"/>
      <c r="FUL74" s="350"/>
      <c r="FUM74" s="348"/>
      <c r="FUN74" s="348"/>
      <c r="FUO74" s="348"/>
      <c r="FUP74" s="349"/>
      <c r="FUR74" s="347"/>
      <c r="FUS74" s="350"/>
      <c r="FUT74" s="350"/>
      <c r="FUU74" s="348"/>
      <c r="FUV74" s="348"/>
      <c r="FUW74" s="348"/>
      <c r="FUX74" s="349"/>
      <c r="FUZ74" s="347"/>
      <c r="FVA74" s="350"/>
      <c r="FVB74" s="350"/>
      <c r="FVC74" s="348"/>
      <c r="FVD74" s="348"/>
      <c r="FVE74" s="348"/>
      <c r="FVF74" s="349"/>
      <c r="FVH74" s="347"/>
      <c r="FVI74" s="350"/>
      <c r="FVJ74" s="350"/>
      <c r="FVK74" s="348"/>
      <c r="FVL74" s="348"/>
      <c r="FVM74" s="348"/>
      <c r="FVN74" s="349"/>
      <c r="FVP74" s="347"/>
      <c r="FVQ74" s="350"/>
      <c r="FVR74" s="350"/>
      <c r="FVS74" s="348"/>
      <c r="FVT74" s="348"/>
      <c r="FVU74" s="348"/>
      <c r="FVV74" s="349"/>
      <c r="FVX74" s="347"/>
      <c r="FVY74" s="350"/>
      <c r="FVZ74" s="350"/>
      <c r="FWA74" s="348"/>
      <c r="FWB74" s="348"/>
      <c r="FWC74" s="348"/>
      <c r="FWD74" s="349"/>
      <c r="FWF74" s="347"/>
      <c r="FWG74" s="350"/>
      <c r="FWH74" s="350"/>
      <c r="FWI74" s="348"/>
      <c r="FWJ74" s="348"/>
      <c r="FWK74" s="348"/>
      <c r="FWL74" s="349"/>
      <c r="FWN74" s="347"/>
      <c r="FWO74" s="350"/>
      <c r="FWP74" s="350"/>
      <c r="FWQ74" s="348"/>
      <c r="FWR74" s="348"/>
      <c r="FWS74" s="348"/>
      <c r="FWT74" s="349"/>
      <c r="FWV74" s="347"/>
      <c r="FWW74" s="350"/>
      <c r="FWX74" s="350"/>
      <c r="FWY74" s="348"/>
      <c r="FWZ74" s="348"/>
      <c r="FXA74" s="348"/>
      <c r="FXB74" s="349"/>
      <c r="FXD74" s="347"/>
      <c r="FXE74" s="350"/>
      <c r="FXF74" s="350"/>
      <c r="FXG74" s="348"/>
      <c r="FXH74" s="348"/>
      <c r="FXI74" s="348"/>
      <c r="FXJ74" s="349"/>
      <c r="FXL74" s="347"/>
      <c r="FXM74" s="350"/>
      <c r="FXN74" s="350"/>
      <c r="FXO74" s="348"/>
      <c r="FXP74" s="348"/>
      <c r="FXQ74" s="348"/>
      <c r="FXR74" s="349"/>
      <c r="FXT74" s="347"/>
      <c r="FXU74" s="350"/>
      <c r="FXV74" s="350"/>
      <c r="FXW74" s="348"/>
      <c r="FXX74" s="348"/>
      <c r="FXY74" s="348"/>
      <c r="FXZ74" s="349"/>
      <c r="FYB74" s="347"/>
      <c r="FYC74" s="350"/>
      <c r="FYD74" s="350"/>
      <c r="FYE74" s="348"/>
      <c r="FYF74" s="348"/>
      <c r="FYG74" s="348"/>
      <c r="FYH74" s="349"/>
      <c r="FYJ74" s="347"/>
      <c r="FYK74" s="350"/>
      <c r="FYL74" s="350"/>
      <c r="FYM74" s="348"/>
      <c r="FYN74" s="348"/>
      <c r="FYO74" s="348"/>
      <c r="FYP74" s="349"/>
      <c r="FYR74" s="347"/>
      <c r="FYS74" s="350"/>
      <c r="FYT74" s="350"/>
      <c r="FYU74" s="348"/>
      <c r="FYV74" s="348"/>
      <c r="FYW74" s="348"/>
      <c r="FYX74" s="349"/>
      <c r="FYZ74" s="347"/>
      <c r="FZA74" s="350"/>
      <c r="FZB74" s="350"/>
      <c r="FZC74" s="348"/>
      <c r="FZD74" s="348"/>
      <c r="FZE74" s="348"/>
      <c r="FZF74" s="349"/>
      <c r="FZH74" s="347"/>
      <c r="FZI74" s="350"/>
      <c r="FZJ74" s="350"/>
      <c r="FZK74" s="348"/>
      <c r="FZL74" s="348"/>
      <c r="FZM74" s="348"/>
      <c r="FZN74" s="349"/>
      <c r="FZP74" s="347"/>
      <c r="FZQ74" s="350"/>
      <c r="FZR74" s="350"/>
      <c r="FZS74" s="348"/>
      <c r="FZT74" s="348"/>
      <c r="FZU74" s="348"/>
      <c r="FZV74" s="349"/>
      <c r="FZX74" s="347"/>
      <c r="FZY74" s="350"/>
      <c r="FZZ74" s="350"/>
      <c r="GAA74" s="348"/>
      <c r="GAB74" s="348"/>
      <c r="GAC74" s="348"/>
      <c r="GAD74" s="349"/>
      <c r="GAF74" s="347"/>
      <c r="GAG74" s="350"/>
      <c r="GAH74" s="350"/>
      <c r="GAI74" s="348"/>
      <c r="GAJ74" s="348"/>
      <c r="GAK74" s="348"/>
      <c r="GAL74" s="349"/>
      <c r="GAN74" s="347"/>
      <c r="GAO74" s="350"/>
      <c r="GAP74" s="350"/>
      <c r="GAQ74" s="348"/>
      <c r="GAR74" s="348"/>
      <c r="GAS74" s="348"/>
      <c r="GAT74" s="349"/>
      <c r="GAV74" s="347"/>
      <c r="GAW74" s="350"/>
      <c r="GAX74" s="350"/>
      <c r="GAY74" s="348"/>
      <c r="GAZ74" s="348"/>
      <c r="GBA74" s="348"/>
      <c r="GBB74" s="349"/>
      <c r="GBD74" s="347"/>
      <c r="GBE74" s="350"/>
      <c r="GBF74" s="350"/>
      <c r="GBG74" s="348"/>
      <c r="GBH74" s="348"/>
      <c r="GBI74" s="348"/>
      <c r="GBJ74" s="349"/>
      <c r="GBL74" s="347"/>
      <c r="GBM74" s="350"/>
      <c r="GBN74" s="350"/>
      <c r="GBO74" s="348"/>
      <c r="GBP74" s="348"/>
      <c r="GBQ74" s="348"/>
      <c r="GBR74" s="349"/>
      <c r="GBT74" s="347"/>
      <c r="GBU74" s="350"/>
      <c r="GBV74" s="350"/>
      <c r="GBW74" s="348"/>
      <c r="GBX74" s="348"/>
      <c r="GBY74" s="348"/>
      <c r="GBZ74" s="349"/>
      <c r="GCB74" s="347"/>
      <c r="GCC74" s="350"/>
      <c r="GCD74" s="350"/>
      <c r="GCE74" s="348"/>
      <c r="GCF74" s="348"/>
      <c r="GCG74" s="348"/>
      <c r="GCH74" s="349"/>
      <c r="GCJ74" s="347"/>
      <c r="GCK74" s="350"/>
      <c r="GCL74" s="350"/>
      <c r="GCM74" s="348"/>
      <c r="GCN74" s="348"/>
      <c r="GCO74" s="348"/>
      <c r="GCP74" s="349"/>
      <c r="GCR74" s="347"/>
      <c r="GCS74" s="350"/>
      <c r="GCT74" s="350"/>
      <c r="GCU74" s="348"/>
      <c r="GCV74" s="348"/>
      <c r="GCW74" s="348"/>
      <c r="GCX74" s="349"/>
      <c r="GCZ74" s="347"/>
      <c r="GDA74" s="350"/>
      <c r="GDB74" s="350"/>
      <c r="GDC74" s="348"/>
      <c r="GDD74" s="348"/>
      <c r="GDE74" s="348"/>
      <c r="GDF74" s="349"/>
      <c r="GDH74" s="347"/>
      <c r="GDI74" s="350"/>
      <c r="GDJ74" s="350"/>
      <c r="GDK74" s="348"/>
      <c r="GDL74" s="348"/>
      <c r="GDM74" s="348"/>
      <c r="GDN74" s="349"/>
      <c r="GDP74" s="347"/>
      <c r="GDQ74" s="350"/>
      <c r="GDR74" s="350"/>
      <c r="GDS74" s="348"/>
      <c r="GDT74" s="348"/>
      <c r="GDU74" s="348"/>
      <c r="GDV74" s="349"/>
      <c r="GDX74" s="347"/>
      <c r="GDY74" s="350"/>
      <c r="GDZ74" s="350"/>
      <c r="GEA74" s="348"/>
      <c r="GEB74" s="348"/>
      <c r="GEC74" s="348"/>
      <c r="GED74" s="349"/>
      <c r="GEF74" s="347"/>
      <c r="GEG74" s="350"/>
      <c r="GEH74" s="350"/>
      <c r="GEI74" s="348"/>
      <c r="GEJ74" s="348"/>
      <c r="GEK74" s="348"/>
      <c r="GEL74" s="349"/>
      <c r="GEN74" s="347"/>
      <c r="GEO74" s="350"/>
      <c r="GEP74" s="350"/>
      <c r="GEQ74" s="348"/>
      <c r="GER74" s="348"/>
      <c r="GES74" s="348"/>
      <c r="GET74" s="349"/>
      <c r="GEV74" s="347"/>
      <c r="GEW74" s="350"/>
      <c r="GEX74" s="350"/>
      <c r="GEY74" s="348"/>
      <c r="GEZ74" s="348"/>
      <c r="GFA74" s="348"/>
      <c r="GFB74" s="349"/>
      <c r="GFD74" s="347"/>
      <c r="GFE74" s="350"/>
      <c r="GFF74" s="350"/>
      <c r="GFG74" s="348"/>
      <c r="GFH74" s="348"/>
      <c r="GFI74" s="348"/>
      <c r="GFJ74" s="349"/>
      <c r="GFL74" s="347"/>
      <c r="GFM74" s="350"/>
      <c r="GFN74" s="350"/>
      <c r="GFO74" s="348"/>
      <c r="GFP74" s="348"/>
      <c r="GFQ74" s="348"/>
      <c r="GFR74" s="349"/>
      <c r="GFT74" s="347"/>
      <c r="GFU74" s="350"/>
      <c r="GFV74" s="350"/>
      <c r="GFW74" s="348"/>
      <c r="GFX74" s="348"/>
      <c r="GFY74" s="348"/>
      <c r="GFZ74" s="349"/>
      <c r="GGB74" s="347"/>
      <c r="GGC74" s="350"/>
      <c r="GGD74" s="350"/>
      <c r="GGE74" s="348"/>
      <c r="GGF74" s="348"/>
      <c r="GGG74" s="348"/>
      <c r="GGH74" s="349"/>
      <c r="GGJ74" s="347"/>
      <c r="GGK74" s="350"/>
      <c r="GGL74" s="350"/>
      <c r="GGM74" s="348"/>
      <c r="GGN74" s="348"/>
      <c r="GGO74" s="348"/>
      <c r="GGP74" s="349"/>
      <c r="GGR74" s="347"/>
      <c r="GGS74" s="350"/>
      <c r="GGT74" s="350"/>
      <c r="GGU74" s="348"/>
      <c r="GGV74" s="348"/>
      <c r="GGW74" s="348"/>
      <c r="GGX74" s="349"/>
      <c r="GGZ74" s="347"/>
      <c r="GHA74" s="350"/>
      <c r="GHB74" s="350"/>
      <c r="GHC74" s="348"/>
      <c r="GHD74" s="348"/>
      <c r="GHE74" s="348"/>
      <c r="GHF74" s="349"/>
      <c r="GHH74" s="347"/>
      <c r="GHI74" s="350"/>
      <c r="GHJ74" s="350"/>
      <c r="GHK74" s="348"/>
      <c r="GHL74" s="348"/>
      <c r="GHM74" s="348"/>
      <c r="GHN74" s="349"/>
      <c r="GHP74" s="347"/>
      <c r="GHQ74" s="350"/>
      <c r="GHR74" s="350"/>
      <c r="GHS74" s="348"/>
      <c r="GHT74" s="348"/>
      <c r="GHU74" s="348"/>
      <c r="GHV74" s="349"/>
      <c r="GHX74" s="347"/>
      <c r="GHY74" s="350"/>
      <c r="GHZ74" s="350"/>
      <c r="GIA74" s="348"/>
      <c r="GIB74" s="348"/>
      <c r="GIC74" s="348"/>
      <c r="GID74" s="349"/>
      <c r="GIF74" s="347"/>
      <c r="GIG74" s="350"/>
      <c r="GIH74" s="350"/>
      <c r="GII74" s="348"/>
      <c r="GIJ74" s="348"/>
      <c r="GIK74" s="348"/>
      <c r="GIL74" s="349"/>
      <c r="GIN74" s="347"/>
      <c r="GIO74" s="350"/>
      <c r="GIP74" s="350"/>
      <c r="GIQ74" s="348"/>
      <c r="GIR74" s="348"/>
      <c r="GIS74" s="348"/>
      <c r="GIT74" s="349"/>
      <c r="GIV74" s="347"/>
      <c r="GIW74" s="350"/>
      <c r="GIX74" s="350"/>
      <c r="GIY74" s="348"/>
      <c r="GIZ74" s="348"/>
      <c r="GJA74" s="348"/>
      <c r="GJB74" s="349"/>
      <c r="GJD74" s="347"/>
      <c r="GJE74" s="350"/>
      <c r="GJF74" s="350"/>
      <c r="GJG74" s="348"/>
      <c r="GJH74" s="348"/>
      <c r="GJI74" s="348"/>
      <c r="GJJ74" s="349"/>
      <c r="GJL74" s="347"/>
      <c r="GJM74" s="350"/>
      <c r="GJN74" s="350"/>
      <c r="GJO74" s="348"/>
      <c r="GJP74" s="348"/>
      <c r="GJQ74" s="348"/>
      <c r="GJR74" s="349"/>
      <c r="GJT74" s="347"/>
      <c r="GJU74" s="350"/>
      <c r="GJV74" s="350"/>
      <c r="GJW74" s="348"/>
      <c r="GJX74" s="348"/>
      <c r="GJY74" s="348"/>
      <c r="GJZ74" s="349"/>
      <c r="GKB74" s="347"/>
      <c r="GKC74" s="350"/>
      <c r="GKD74" s="350"/>
      <c r="GKE74" s="348"/>
      <c r="GKF74" s="348"/>
      <c r="GKG74" s="348"/>
      <c r="GKH74" s="349"/>
      <c r="GKJ74" s="347"/>
      <c r="GKK74" s="350"/>
      <c r="GKL74" s="350"/>
      <c r="GKM74" s="348"/>
      <c r="GKN74" s="348"/>
      <c r="GKO74" s="348"/>
      <c r="GKP74" s="349"/>
      <c r="GKR74" s="347"/>
      <c r="GKS74" s="350"/>
      <c r="GKT74" s="350"/>
      <c r="GKU74" s="348"/>
      <c r="GKV74" s="348"/>
      <c r="GKW74" s="348"/>
      <c r="GKX74" s="349"/>
      <c r="GKZ74" s="347"/>
      <c r="GLA74" s="350"/>
      <c r="GLB74" s="350"/>
      <c r="GLC74" s="348"/>
      <c r="GLD74" s="348"/>
      <c r="GLE74" s="348"/>
      <c r="GLF74" s="349"/>
      <c r="GLH74" s="347"/>
      <c r="GLI74" s="350"/>
      <c r="GLJ74" s="350"/>
      <c r="GLK74" s="348"/>
      <c r="GLL74" s="348"/>
      <c r="GLM74" s="348"/>
      <c r="GLN74" s="349"/>
      <c r="GLP74" s="347"/>
      <c r="GLQ74" s="350"/>
      <c r="GLR74" s="350"/>
      <c r="GLS74" s="348"/>
      <c r="GLT74" s="348"/>
      <c r="GLU74" s="348"/>
      <c r="GLV74" s="349"/>
      <c r="GLX74" s="347"/>
      <c r="GLY74" s="350"/>
      <c r="GLZ74" s="350"/>
      <c r="GMA74" s="348"/>
      <c r="GMB74" s="348"/>
      <c r="GMC74" s="348"/>
      <c r="GMD74" s="349"/>
      <c r="GMF74" s="347"/>
      <c r="GMG74" s="350"/>
      <c r="GMH74" s="350"/>
      <c r="GMI74" s="348"/>
      <c r="GMJ74" s="348"/>
      <c r="GMK74" s="348"/>
      <c r="GML74" s="349"/>
      <c r="GMN74" s="347"/>
      <c r="GMO74" s="350"/>
      <c r="GMP74" s="350"/>
      <c r="GMQ74" s="348"/>
      <c r="GMR74" s="348"/>
      <c r="GMS74" s="348"/>
      <c r="GMT74" s="349"/>
      <c r="GMV74" s="347"/>
      <c r="GMW74" s="350"/>
      <c r="GMX74" s="350"/>
      <c r="GMY74" s="348"/>
      <c r="GMZ74" s="348"/>
      <c r="GNA74" s="348"/>
      <c r="GNB74" s="349"/>
      <c r="GND74" s="347"/>
      <c r="GNE74" s="350"/>
      <c r="GNF74" s="350"/>
      <c r="GNG74" s="348"/>
      <c r="GNH74" s="348"/>
      <c r="GNI74" s="348"/>
      <c r="GNJ74" s="349"/>
      <c r="GNL74" s="347"/>
      <c r="GNM74" s="350"/>
      <c r="GNN74" s="350"/>
      <c r="GNO74" s="348"/>
      <c r="GNP74" s="348"/>
      <c r="GNQ74" s="348"/>
      <c r="GNR74" s="349"/>
      <c r="GNT74" s="347"/>
      <c r="GNU74" s="350"/>
      <c r="GNV74" s="350"/>
      <c r="GNW74" s="348"/>
      <c r="GNX74" s="348"/>
      <c r="GNY74" s="348"/>
      <c r="GNZ74" s="349"/>
      <c r="GOB74" s="347"/>
      <c r="GOC74" s="350"/>
      <c r="GOD74" s="350"/>
      <c r="GOE74" s="348"/>
      <c r="GOF74" s="348"/>
      <c r="GOG74" s="348"/>
      <c r="GOH74" s="349"/>
      <c r="GOJ74" s="347"/>
      <c r="GOK74" s="350"/>
      <c r="GOL74" s="350"/>
      <c r="GOM74" s="348"/>
      <c r="GON74" s="348"/>
      <c r="GOO74" s="348"/>
      <c r="GOP74" s="349"/>
      <c r="GOR74" s="347"/>
      <c r="GOS74" s="350"/>
      <c r="GOT74" s="350"/>
      <c r="GOU74" s="348"/>
      <c r="GOV74" s="348"/>
      <c r="GOW74" s="348"/>
      <c r="GOX74" s="349"/>
      <c r="GOZ74" s="347"/>
      <c r="GPA74" s="350"/>
      <c r="GPB74" s="350"/>
      <c r="GPC74" s="348"/>
      <c r="GPD74" s="348"/>
      <c r="GPE74" s="348"/>
      <c r="GPF74" s="349"/>
      <c r="GPH74" s="347"/>
      <c r="GPI74" s="350"/>
      <c r="GPJ74" s="350"/>
      <c r="GPK74" s="348"/>
      <c r="GPL74" s="348"/>
      <c r="GPM74" s="348"/>
      <c r="GPN74" s="349"/>
      <c r="GPP74" s="347"/>
      <c r="GPQ74" s="350"/>
      <c r="GPR74" s="350"/>
      <c r="GPS74" s="348"/>
      <c r="GPT74" s="348"/>
      <c r="GPU74" s="348"/>
      <c r="GPV74" s="349"/>
      <c r="GPX74" s="347"/>
      <c r="GPY74" s="350"/>
      <c r="GPZ74" s="350"/>
      <c r="GQA74" s="348"/>
      <c r="GQB74" s="348"/>
      <c r="GQC74" s="348"/>
      <c r="GQD74" s="349"/>
      <c r="GQF74" s="347"/>
      <c r="GQG74" s="350"/>
      <c r="GQH74" s="350"/>
      <c r="GQI74" s="348"/>
      <c r="GQJ74" s="348"/>
      <c r="GQK74" s="348"/>
      <c r="GQL74" s="349"/>
      <c r="GQN74" s="347"/>
      <c r="GQO74" s="350"/>
      <c r="GQP74" s="350"/>
      <c r="GQQ74" s="348"/>
      <c r="GQR74" s="348"/>
      <c r="GQS74" s="348"/>
      <c r="GQT74" s="349"/>
      <c r="GQV74" s="347"/>
      <c r="GQW74" s="350"/>
      <c r="GQX74" s="350"/>
      <c r="GQY74" s="348"/>
      <c r="GQZ74" s="348"/>
      <c r="GRA74" s="348"/>
      <c r="GRB74" s="349"/>
      <c r="GRD74" s="347"/>
      <c r="GRE74" s="350"/>
      <c r="GRF74" s="350"/>
      <c r="GRG74" s="348"/>
      <c r="GRH74" s="348"/>
      <c r="GRI74" s="348"/>
      <c r="GRJ74" s="349"/>
      <c r="GRL74" s="347"/>
      <c r="GRM74" s="350"/>
      <c r="GRN74" s="350"/>
      <c r="GRO74" s="348"/>
      <c r="GRP74" s="348"/>
      <c r="GRQ74" s="348"/>
      <c r="GRR74" s="349"/>
      <c r="GRT74" s="347"/>
      <c r="GRU74" s="350"/>
      <c r="GRV74" s="350"/>
      <c r="GRW74" s="348"/>
      <c r="GRX74" s="348"/>
      <c r="GRY74" s="348"/>
      <c r="GRZ74" s="349"/>
      <c r="GSB74" s="347"/>
      <c r="GSC74" s="350"/>
      <c r="GSD74" s="350"/>
      <c r="GSE74" s="348"/>
      <c r="GSF74" s="348"/>
      <c r="GSG74" s="348"/>
      <c r="GSH74" s="349"/>
      <c r="GSJ74" s="347"/>
      <c r="GSK74" s="350"/>
      <c r="GSL74" s="350"/>
      <c r="GSM74" s="348"/>
      <c r="GSN74" s="348"/>
      <c r="GSO74" s="348"/>
      <c r="GSP74" s="349"/>
      <c r="GSR74" s="347"/>
      <c r="GSS74" s="350"/>
      <c r="GST74" s="350"/>
      <c r="GSU74" s="348"/>
      <c r="GSV74" s="348"/>
      <c r="GSW74" s="348"/>
      <c r="GSX74" s="349"/>
      <c r="GSZ74" s="347"/>
      <c r="GTA74" s="350"/>
      <c r="GTB74" s="350"/>
      <c r="GTC74" s="348"/>
      <c r="GTD74" s="348"/>
      <c r="GTE74" s="348"/>
      <c r="GTF74" s="349"/>
      <c r="GTH74" s="347"/>
      <c r="GTI74" s="350"/>
      <c r="GTJ74" s="350"/>
      <c r="GTK74" s="348"/>
      <c r="GTL74" s="348"/>
      <c r="GTM74" s="348"/>
      <c r="GTN74" s="349"/>
      <c r="GTP74" s="347"/>
      <c r="GTQ74" s="350"/>
      <c r="GTR74" s="350"/>
      <c r="GTS74" s="348"/>
      <c r="GTT74" s="348"/>
      <c r="GTU74" s="348"/>
      <c r="GTV74" s="349"/>
      <c r="GTX74" s="347"/>
      <c r="GTY74" s="350"/>
      <c r="GTZ74" s="350"/>
      <c r="GUA74" s="348"/>
      <c r="GUB74" s="348"/>
      <c r="GUC74" s="348"/>
      <c r="GUD74" s="349"/>
      <c r="GUF74" s="347"/>
      <c r="GUG74" s="350"/>
      <c r="GUH74" s="350"/>
      <c r="GUI74" s="348"/>
      <c r="GUJ74" s="348"/>
      <c r="GUK74" s="348"/>
      <c r="GUL74" s="349"/>
      <c r="GUN74" s="347"/>
      <c r="GUO74" s="350"/>
      <c r="GUP74" s="350"/>
      <c r="GUQ74" s="348"/>
      <c r="GUR74" s="348"/>
      <c r="GUS74" s="348"/>
      <c r="GUT74" s="349"/>
      <c r="GUV74" s="347"/>
      <c r="GUW74" s="350"/>
      <c r="GUX74" s="350"/>
      <c r="GUY74" s="348"/>
      <c r="GUZ74" s="348"/>
      <c r="GVA74" s="348"/>
      <c r="GVB74" s="349"/>
      <c r="GVD74" s="347"/>
      <c r="GVE74" s="350"/>
      <c r="GVF74" s="350"/>
      <c r="GVG74" s="348"/>
      <c r="GVH74" s="348"/>
      <c r="GVI74" s="348"/>
      <c r="GVJ74" s="349"/>
      <c r="GVL74" s="347"/>
      <c r="GVM74" s="350"/>
      <c r="GVN74" s="350"/>
      <c r="GVO74" s="348"/>
      <c r="GVP74" s="348"/>
      <c r="GVQ74" s="348"/>
      <c r="GVR74" s="349"/>
      <c r="GVT74" s="347"/>
      <c r="GVU74" s="350"/>
      <c r="GVV74" s="350"/>
      <c r="GVW74" s="348"/>
      <c r="GVX74" s="348"/>
      <c r="GVY74" s="348"/>
      <c r="GVZ74" s="349"/>
      <c r="GWB74" s="347"/>
      <c r="GWC74" s="350"/>
      <c r="GWD74" s="350"/>
      <c r="GWE74" s="348"/>
      <c r="GWF74" s="348"/>
      <c r="GWG74" s="348"/>
      <c r="GWH74" s="349"/>
      <c r="GWJ74" s="347"/>
      <c r="GWK74" s="350"/>
      <c r="GWL74" s="350"/>
      <c r="GWM74" s="348"/>
      <c r="GWN74" s="348"/>
      <c r="GWO74" s="348"/>
      <c r="GWP74" s="349"/>
      <c r="GWR74" s="347"/>
      <c r="GWS74" s="350"/>
      <c r="GWT74" s="350"/>
      <c r="GWU74" s="348"/>
      <c r="GWV74" s="348"/>
      <c r="GWW74" s="348"/>
      <c r="GWX74" s="349"/>
      <c r="GWZ74" s="347"/>
      <c r="GXA74" s="350"/>
      <c r="GXB74" s="350"/>
      <c r="GXC74" s="348"/>
      <c r="GXD74" s="348"/>
      <c r="GXE74" s="348"/>
      <c r="GXF74" s="349"/>
      <c r="GXH74" s="347"/>
      <c r="GXI74" s="350"/>
      <c r="GXJ74" s="350"/>
      <c r="GXK74" s="348"/>
      <c r="GXL74" s="348"/>
      <c r="GXM74" s="348"/>
      <c r="GXN74" s="349"/>
      <c r="GXP74" s="347"/>
      <c r="GXQ74" s="350"/>
      <c r="GXR74" s="350"/>
      <c r="GXS74" s="348"/>
      <c r="GXT74" s="348"/>
      <c r="GXU74" s="348"/>
      <c r="GXV74" s="349"/>
      <c r="GXX74" s="347"/>
      <c r="GXY74" s="350"/>
      <c r="GXZ74" s="350"/>
      <c r="GYA74" s="348"/>
      <c r="GYB74" s="348"/>
      <c r="GYC74" s="348"/>
      <c r="GYD74" s="349"/>
      <c r="GYF74" s="347"/>
      <c r="GYG74" s="350"/>
      <c r="GYH74" s="350"/>
      <c r="GYI74" s="348"/>
      <c r="GYJ74" s="348"/>
      <c r="GYK74" s="348"/>
      <c r="GYL74" s="349"/>
      <c r="GYN74" s="347"/>
      <c r="GYO74" s="350"/>
      <c r="GYP74" s="350"/>
      <c r="GYQ74" s="348"/>
      <c r="GYR74" s="348"/>
      <c r="GYS74" s="348"/>
      <c r="GYT74" s="349"/>
      <c r="GYV74" s="347"/>
      <c r="GYW74" s="350"/>
      <c r="GYX74" s="350"/>
      <c r="GYY74" s="348"/>
      <c r="GYZ74" s="348"/>
      <c r="GZA74" s="348"/>
      <c r="GZB74" s="349"/>
      <c r="GZD74" s="347"/>
      <c r="GZE74" s="350"/>
      <c r="GZF74" s="350"/>
      <c r="GZG74" s="348"/>
      <c r="GZH74" s="348"/>
      <c r="GZI74" s="348"/>
      <c r="GZJ74" s="349"/>
      <c r="GZL74" s="347"/>
      <c r="GZM74" s="350"/>
      <c r="GZN74" s="350"/>
      <c r="GZO74" s="348"/>
      <c r="GZP74" s="348"/>
      <c r="GZQ74" s="348"/>
      <c r="GZR74" s="349"/>
      <c r="GZT74" s="347"/>
      <c r="GZU74" s="350"/>
      <c r="GZV74" s="350"/>
      <c r="GZW74" s="348"/>
      <c r="GZX74" s="348"/>
      <c r="GZY74" s="348"/>
      <c r="GZZ74" s="349"/>
      <c r="HAB74" s="347"/>
      <c r="HAC74" s="350"/>
      <c r="HAD74" s="350"/>
      <c r="HAE74" s="348"/>
      <c r="HAF74" s="348"/>
      <c r="HAG74" s="348"/>
      <c r="HAH74" s="349"/>
      <c r="HAJ74" s="347"/>
      <c r="HAK74" s="350"/>
      <c r="HAL74" s="350"/>
      <c r="HAM74" s="348"/>
      <c r="HAN74" s="348"/>
      <c r="HAO74" s="348"/>
      <c r="HAP74" s="349"/>
      <c r="HAR74" s="347"/>
      <c r="HAS74" s="350"/>
      <c r="HAT74" s="350"/>
      <c r="HAU74" s="348"/>
      <c r="HAV74" s="348"/>
      <c r="HAW74" s="348"/>
      <c r="HAX74" s="349"/>
      <c r="HAZ74" s="347"/>
      <c r="HBA74" s="350"/>
      <c r="HBB74" s="350"/>
      <c r="HBC74" s="348"/>
      <c r="HBD74" s="348"/>
      <c r="HBE74" s="348"/>
      <c r="HBF74" s="349"/>
      <c r="HBH74" s="347"/>
      <c r="HBI74" s="350"/>
      <c r="HBJ74" s="350"/>
      <c r="HBK74" s="348"/>
      <c r="HBL74" s="348"/>
      <c r="HBM74" s="348"/>
      <c r="HBN74" s="349"/>
      <c r="HBP74" s="347"/>
      <c r="HBQ74" s="350"/>
      <c r="HBR74" s="350"/>
      <c r="HBS74" s="348"/>
      <c r="HBT74" s="348"/>
      <c r="HBU74" s="348"/>
      <c r="HBV74" s="349"/>
      <c r="HBX74" s="347"/>
      <c r="HBY74" s="350"/>
      <c r="HBZ74" s="350"/>
      <c r="HCA74" s="348"/>
      <c r="HCB74" s="348"/>
      <c r="HCC74" s="348"/>
      <c r="HCD74" s="349"/>
      <c r="HCF74" s="347"/>
      <c r="HCG74" s="350"/>
      <c r="HCH74" s="350"/>
      <c r="HCI74" s="348"/>
      <c r="HCJ74" s="348"/>
      <c r="HCK74" s="348"/>
      <c r="HCL74" s="349"/>
      <c r="HCN74" s="347"/>
      <c r="HCO74" s="350"/>
      <c r="HCP74" s="350"/>
      <c r="HCQ74" s="348"/>
      <c r="HCR74" s="348"/>
      <c r="HCS74" s="348"/>
      <c r="HCT74" s="349"/>
      <c r="HCV74" s="347"/>
      <c r="HCW74" s="350"/>
      <c r="HCX74" s="350"/>
      <c r="HCY74" s="348"/>
      <c r="HCZ74" s="348"/>
      <c r="HDA74" s="348"/>
      <c r="HDB74" s="349"/>
      <c r="HDD74" s="347"/>
      <c r="HDE74" s="350"/>
      <c r="HDF74" s="350"/>
      <c r="HDG74" s="348"/>
      <c r="HDH74" s="348"/>
      <c r="HDI74" s="348"/>
      <c r="HDJ74" s="349"/>
      <c r="HDL74" s="347"/>
      <c r="HDM74" s="350"/>
      <c r="HDN74" s="350"/>
      <c r="HDO74" s="348"/>
      <c r="HDP74" s="348"/>
      <c r="HDQ74" s="348"/>
      <c r="HDR74" s="349"/>
      <c r="HDT74" s="347"/>
      <c r="HDU74" s="350"/>
      <c r="HDV74" s="350"/>
      <c r="HDW74" s="348"/>
      <c r="HDX74" s="348"/>
      <c r="HDY74" s="348"/>
      <c r="HDZ74" s="349"/>
      <c r="HEB74" s="347"/>
      <c r="HEC74" s="350"/>
      <c r="HED74" s="350"/>
      <c r="HEE74" s="348"/>
      <c r="HEF74" s="348"/>
      <c r="HEG74" s="348"/>
      <c r="HEH74" s="349"/>
      <c r="HEJ74" s="347"/>
      <c r="HEK74" s="350"/>
      <c r="HEL74" s="350"/>
      <c r="HEM74" s="348"/>
      <c r="HEN74" s="348"/>
      <c r="HEO74" s="348"/>
      <c r="HEP74" s="349"/>
      <c r="HER74" s="347"/>
      <c r="HES74" s="350"/>
      <c r="HET74" s="350"/>
      <c r="HEU74" s="348"/>
      <c r="HEV74" s="348"/>
      <c r="HEW74" s="348"/>
      <c r="HEX74" s="349"/>
      <c r="HEZ74" s="347"/>
      <c r="HFA74" s="350"/>
      <c r="HFB74" s="350"/>
      <c r="HFC74" s="348"/>
      <c r="HFD74" s="348"/>
      <c r="HFE74" s="348"/>
      <c r="HFF74" s="349"/>
      <c r="HFH74" s="347"/>
      <c r="HFI74" s="350"/>
      <c r="HFJ74" s="350"/>
      <c r="HFK74" s="348"/>
      <c r="HFL74" s="348"/>
      <c r="HFM74" s="348"/>
      <c r="HFN74" s="349"/>
      <c r="HFP74" s="347"/>
      <c r="HFQ74" s="350"/>
      <c r="HFR74" s="350"/>
      <c r="HFS74" s="348"/>
      <c r="HFT74" s="348"/>
      <c r="HFU74" s="348"/>
      <c r="HFV74" s="349"/>
      <c r="HFX74" s="347"/>
      <c r="HFY74" s="350"/>
      <c r="HFZ74" s="350"/>
      <c r="HGA74" s="348"/>
      <c r="HGB74" s="348"/>
      <c r="HGC74" s="348"/>
      <c r="HGD74" s="349"/>
      <c r="HGF74" s="347"/>
      <c r="HGG74" s="350"/>
      <c r="HGH74" s="350"/>
      <c r="HGI74" s="348"/>
      <c r="HGJ74" s="348"/>
      <c r="HGK74" s="348"/>
      <c r="HGL74" s="349"/>
      <c r="HGN74" s="347"/>
      <c r="HGO74" s="350"/>
      <c r="HGP74" s="350"/>
      <c r="HGQ74" s="348"/>
      <c r="HGR74" s="348"/>
      <c r="HGS74" s="348"/>
      <c r="HGT74" s="349"/>
      <c r="HGV74" s="347"/>
      <c r="HGW74" s="350"/>
      <c r="HGX74" s="350"/>
      <c r="HGY74" s="348"/>
      <c r="HGZ74" s="348"/>
      <c r="HHA74" s="348"/>
      <c r="HHB74" s="349"/>
      <c r="HHD74" s="347"/>
      <c r="HHE74" s="350"/>
      <c r="HHF74" s="350"/>
      <c r="HHG74" s="348"/>
      <c r="HHH74" s="348"/>
      <c r="HHI74" s="348"/>
      <c r="HHJ74" s="349"/>
      <c r="HHL74" s="347"/>
      <c r="HHM74" s="350"/>
      <c r="HHN74" s="350"/>
      <c r="HHO74" s="348"/>
      <c r="HHP74" s="348"/>
      <c r="HHQ74" s="348"/>
      <c r="HHR74" s="349"/>
      <c r="HHT74" s="347"/>
      <c r="HHU74" s="350"/>
      <c r="HHV74" s="350"/>
      <c r="HHW74" s="348"/>
      <c r="HHX74" s="348"/>
      <c r="HHY74" s="348"/>
      <c r="HHZ74" s="349"/>
      <c r="HIB74" s="347"/>
      <c r="HIC74" s="350"/>
      <c r="HID74" s="350"/>
      <c r="HIE74" s="348"/>
      <c r="HIF74" s="348"/>
      <c r="HIG74" s="348"/>
      <c r="HIH74" s="349"/>
      <c r="HIJ74" s="347"/>
      <c r="HIK74" s="350"/>
      <c r="HIL74" s="350"/>
      <c r="HIM74" s="348"/>
      <c r="HIN74" s="348"/>
      <c r="HIO74" s="348"/>
      <c r="HIP74" s="349"/>
      <c r="HIR74" s="347"/>
      <c r="HIS74" s="350"/>
      <c r="HIT74" s="350"/>
      <c r="HIU74" s="348"/>
      <c r="HIV74" s="348"/>
      <c r="HIW74" s="348"/>
      <c r="HIX74" s="349"/>
      <c r="HIZ74" s="347"/>
      <c r="HJA74" s="350"/>
      <c r="HJB74" s="350"/>
      <c r="HJC74" s="348"/>
      <c r="HJD74" s="348"/>
      <c r="HJE74" s="348"/>
      <c r="HJF74" s="349"/>
      <c r="HJH74" s="347"/>
      <c r="HJI74" s="350"/>
      <c r="HJJ74" s="350"/>
      <c r="HJK74" s="348"/>
      <c r="HJL74" s="348"/>
      <c r="HJM74" s="348"/>
      <c r="HJN74" s="349"/>
      <c r="HJP74" s="347"/>
      <c r="HJQ74" s="350"/>
      <c r="HJR74" s="350"/>
      <c r="HJS74" s="348"/>
      <c r="HJT74" s="348"/>
      <c r="HJU74" s="348"/>
      <c r="HJV74" s="349"/>
      <c r="HJX74" s="347"/>
      <c r="HJY74" s="350"/>
      <c r="HJZ74" s="350"/>
      <c r="HKA74" s="348"/>
      <c r="HKB74" s="348"/>
      <c r="HKC74" s="348"/>
      <c r="HKD74" s="349"/>
      <c r="HKF74" s="347"/>
      <c r="HKG74" s="350"/>
      <c r="HKH74" s="350"/>
      <c r="HKI74" s="348"/>
      <c r="HKJ74" s="348"/>
      <c r="HKK74" s="348"/>
      <c r="HKL74" s="349"/>
      <c r="HKN74" s="347"/>
      <c r="HKO74" s="350"/>
      <c r="HKP74" s="350"/>
      <c r="HKQ74" s="348"/>
      <c r="HKR74" s="348"/>
      <c r="HKS74" s="348"/>
      <c r="HKT74" s="349"/>
      <c r="HKV74" s="347"/>
      <c r="HKW74" s="350"/>
      <c r="HKX74" s="350"/>
      <c r="HKY74" s="348"/>
      <c r="HKZ74" s="348"/>
      <c r="HLA74" s="348"/>
      <c r="HLB74" s="349"/>
      <c r="HLD74" s="347"/>
      <c r="HLE74" s="350"/>
      <c r="HLF74" s="350"/>
      <c r="HLG74" s="348"/>
      <c r="HLH74" s="348"/>
      <c r="HLI74" s="348"/>
      <c r="HLJ74" s="349"/>
      <c r="HLL74" s="347"/>
      <c r="HLM74" s="350"/>
      <c r="HLN74" s="350"/>
      <c r="HLO74" s="348"/>
      <c r="HLP74" s="348"/>
      <c r="HLQ74" s="348"/>
      <c r="HLR74" s="349"/>
      <c r="HLT74" s="347"/>
      <c r="HLU74" s="350"/>
      <c r="HLV74" s="350"/>
      <c r="HLW74" s="348"/>
      <c r="HLX74" s="348"/>
      <c r="HLY74" s="348"/>
      <c r="HLZ74" s="349"/>
      <c r="HMB74" s="347"/>
      <c r="HMC74" s="350"/>
      <c r="HMD74" s="350"/>
      <c r="HME74" s="348"/>
      <c r="HMF74" s="348"/>
      <c r="HMG74" s="348"/>
      <c r="HMH74" s="349"/>
      <c r="HMJ74" s="347"/>
      <c r="HMK74" s="350"/>
      <c r="HML74" s="350"/>
      <c r="HMM74" s="348"/>
      <c r="HMN74" s="348"/>
      <c r="HMO74" s="348"/>
      <c r="HMP74" s="349"/>
      <c r="HMR74" s="347"/>
      <c r="HMS74" s="350"/>
      <c r="HMT74" s="350"/>
      <c r="HMU74" s="348"/>
      <c r="HMV74" s="348"/>
      <c r="HMW74" s="348"/>
      <c r="HMX74" s="349"/>
      <c r="HMZ74" s="347"/>
      <c r="HNA74" s="350"/>
      <c r="HNB74" s="350"/>
      <c r="HNC74" s="348"/>
      <c r="HND74" s="348"/>
      <c r="HNE74" s="348"/>
      <c r="HNF74" s="349"/>
      <c r="HNH74" s="347"/>
      <c r="HNI74" s="350"/>
      <c r="HNJ74" s="350"/>
      <c r="HNK74" s="348"/>
      <c r="HNL74" s="348"/>
      <c r="HNM74" s="348"/>
      <c r="HNN74" s="349"/>
      <c r="HNP74" s="347"/>
      <c r="HNQ74" s="350"/>
      <c r="HNR74" s="350"/>
      <c r="HNS74" s="348"/>
      <c r="HNT74" s="348"/>
      <c r="HNU74" s="348"/>
      <c r="HNV74" s="349"/>
      <c r="HNX74" s="347"/>
      <c r="HNY74" s="350"/>
      <c r="HNZ74" s="350"/>
      <c r="HOA74" s="348"/>
      <c r="HOB74" s="348"/>
      <c r="HOC74" s="348"/>
      <c r="HOD74" s="349"/>
      <c r="HOF74" s="347"/>
      <c r="HOG74" s="350"/>
      <c r="HOH74" s="350"/>
      <c r="HOI74" s="348"/>
      <c r="HOJ74" s="348"/>
      <c r="HOK74" s="348"/>
      <c r="HOL74" s="349"/>
      <c r="HON74" s="347"/>
      <c r="HOO74" s="350"/>
      <c r="HOP74" s="350"/>
      <c r="HOQ74" s="348"/>
      <c r="HOR74" s="348"/>
      <c r="HOS74" s="348"/>
      <c r="HOT74" s="349"/>
      <c r="HOV74" s="347"/>
      <c r="HOW74" s="350"/>
      <c r="HOX74" s="350"/>
      <c r="HOY74" s="348"/>
      <c r="HOZ74" s="348"/>
      <c r="HPA74" s="348"/>
      <c r="HPB74" s="349"/>
      <c r="HPD74" s="347"/>
      <c r="HPE74" s="350"/>
      <c r="HPF74" s="350"/>
      <c r="HPG74" s="348"/>
      <c r="HPH74" s="348"/>
      <c r="HPI74" s="348"/>
      <c r="HPJ74" s="349"/>
      <c r="HPL74" s="347"/>
      <c r="HPM74" s="350"/>
      <c r="HPN74" s="350"/>
      <c r="HPO74" s="348"/>
      <c r="HPP74" s="348"/>
      <c r="HPQ74" s="348"/>
      <c r="HPR74" s="349"/>
      <c r="HPT74" s="347"/>
      <c r="HPU74" s="350"/>
      <c r="HPV74" s="350"/>
      <c r="HPW74" s="348"/>
      <c r="HPX74" s="348"/>
      <c r="HPY74" s="348"/>
      <c r="HPZ74" s="349"/>
      <c r="HQB74" s="347"/>
      <c r="HQC74" s="350"/>
      <c r="HQD74" s="350"/>
      <c r="HQE74" s="348"/>
      <c r="HQF74" s="348"/>
      <c r="HQG74" s="348"/>
      <c r="HQH74" s="349"/>
      <c r="HQJ74" s="347"/>
      <c r="HQK74" s="350"/>
      <c r="HQL74" s="350"/>
      <c r="HQM74" s="348"/>
      <c r="HQN74" s="348"/>
      <c r="HQO74" s="348"/>
      <c r="HQP74" s="349"/>
      <c r="HQR74" s="347"/>
      <c r="HQS74" s="350"/>
      <c r="HQT74" s="350"/>
      <c r="HQU74" s="348"/>
      <c r="HQV74" s="348"/>
      <c r="HQW74" s="348"/>
      <c r="HQX74" s="349"/>
      <c r="HQZ74" s="347"/>
      <c r="HRA74" s="350"/>
      <c r="HRB74" s="350"/>
      <c r="HRC74" s="348"/>
      <c r="HRD74" s="348"/>
      <c r="HRE74" s="348"/>
      <c r="HRF74" s="349"/>
      <c r="HRH74" s="347"/>
      <c r="HRI74" s="350"/>
      <c r="HRJ74" s="350"/>
      <c r="HRK74" s="348"/>
      <c r="HRL74" s="348"/>
      <c r="HRM74" s="348"/>
      <c r="HRN74" s="349"/>
      <c r="HRP74" s="347"/>
      <c r="HRQ74" s="350"/>
      <c r="HRR74" s="350"/>
      <c r="HRS74" s="348"/>
      <c r="HRT74" s="348"/>
      <c r="HRU74" s="348"/>
      <c r="HRV74" s="349"/>
      <c r="HRX74" s="347"/>
      <c r="HRY74" s="350"/>
      <c r="HRZ74" s="350"/>
      <c r="HSA74" s="348"/>
      <c r="HSB74" s="348"/>
      <c r="HSC74" s="348"/>
      <c r="HSD74" s="349"/>
      <c r="HSF74" s="347"/>
      <c r="HSG74" s="350"/>
      <c r="HSH74" s="350"/>
      <c r="HSI74" s="348"/>
      <c r="HSJ74" s="348"/>
      <c r="HSK74" s="348"/>
      <c r="HSL74" s="349"/>
      <c r="HSN74" s="347"/>
      <c r="HSO74" s="350"/>
      <c r="HSP74" s="350"/>
      <c r="HSQ74" s="348"/>
      <c r="HSR74" s="348"/>
      <c r="HSS74" s="348"/>
      <c r="HST74" s="349"/>
      <c r="HSV74" s="347"/>
      <c r="HSW74" s="350"/>
      <c r="HSX74" s="350"/>
      <c r="HSY74" s="348"/>
      <c r="HSZ74" s="348"/>
      <c r="HTA74" s="348"/>
      <c r="HTB74" s="349"/>
      <c r="HTD74" s="347"/>
      <c r="HTE74" s="350"/>
      <c r="HTF74" s="350"/>
      <c r="HTG74" s="348"/>
      <c r="HTH74" s="348"/>
      <c r="HTI74" s="348"/>
      <c r="HTJ74" s="349"/>
      <c r="HTL74" s="347"/>
      <c r="HTM74" s="350"/>
      <c r="HTN74" s="350"/>
      <c r="HTO74" s="348"/>
      <c r="HTP74" s="348"/>
      <c r="HTQ74" s="348"/>
      <c r="HTR74" s="349"/>
      <c r="HTT74" s="347"/>
      <c r="HTU74" s="350"/>
      <c r="HTV74" s="350"/>
      <c r="HTW74" s="348"/>
      <c r="HTX74" s="348"/>
      <c r="HTY74" s="348"/>
      <c r="HTZ74" s="349"/>
      <c r="HUB74" s="347"/>
      <c r="HUC74" s="350"/>
      <c r="HUD74" s="350"/>
      <c r="HUE74" s="348"/>
      <c r="HUF74" s="348"/>
      <c r="HUG74" s="348"/>
      <c r="HUH74" s="349"/>
      <c r="HUJ74" s="347"/>
      <c r="HUK74" s="350"/>
      <c r="HUL74" s="350"/>
      <c r="HUM74" s="348"/>
      <c r="HUN74" s="348"/>
      <c r="HUO74" s="348"/>
      <c r="HUP74" s="349"/>
      <c r="HUR74" s="347"/>
      <c r="HUS74" s="350"/>
      <c r="HUT74" s="350"/>
      <c r="HUU74" s="348"/>
      <c r="HUV74" s="348"/>
      <c r="HUW74" s="348"/>
      <c r="HUX74" s="349"/>
      <c r="HUZ74" s="347"/>
      <c r="HVA74" s="350"/>
      <c r="HVB74" s="350"/>
      <c r="HVC74" s="348"/>
      <c r="HVD74" s="348"/>
      <c r="HVE74" s="348"/>
      <c r="HVF74" s="349"/>
      <c r="HVH74" s="347"/>
      <c r="HVI74" s="350"/>
      <c r="HVJ74" s="350"/>
      <c r="HVK74" s="348"/>
      <c r="HVL74" s="348"/>
      <c r="HVM74" s="348"/>
      <c r="HVN74" s="349"/>
      <c r="HVP74" s="347"/>
      <c r="HVQ74" s="350"/>
      <c r="HVR74" s="350"/>
      <c r="HVS74" s="348"/>
      <c r="HVT74" s="348"/>
      <c r="HVU74" s="348"/>
      <c r="HVV74" s="349"/>
      <c r="HVX74" s="347"/>
      <c r="HVY74" s="350"/>
      <c r="HVZ74" s="350"/>
      <c r="HWA74" s="348"/>
      <c r="HWB74" s="348"/>
      <c r="HWC74" s="348"/>
      <c r="HWD74" s="349"/>
      <c r="HWF74" s="347"/>
      <c r="HWG74" s="350"/>
      <c r="HWH74" s="350"/>
      <c r="HWI74" s="348"/>
      <c r="HWJ74" s="348"/>
      <c r="HWK74" s="348"/>
      <c r="HWL74" s="349"/>
      <c r="HWN74" s="347"/>
      <c r="HWO74" s="350"/>
      <c r="HWP74" s="350"/>
      <c r="HWQ74" s="348"/>
      <c r="HWR74" s="348"/>
      <c r="HWS74" s="348"/>
      <c r="HWT74" s="349"/>
      <c r="HWV74" s="347"/>
      <c r="HWW74" s="350"/>
      <c r="HWX74" s="350"/>
      <c r="HWY74" s="348"/>
      <c r="HWZ74" s="348"/>
      <c r="HXA74" s="348"/>
      <c r="HXB74" s="349"/>
      <c r="HXD74" s="347"/>
      <c r="HXE74" s="350"/>
      <c r="HXF74" s="350"/>
      <c r="HXG74" s="348"/>
      <c r="HXH74" s="348"/>
      <c r="HXI74" s="348"/>
      <c r="HXJ74" s="349"/>
      <c r="HXL74" s="347"/>
      <c r="HXM74" s="350"/>
      <c r="HXN74" s="350"/>
      <c r="HXO74" s="348"/>
      <c r="HXP74" s="348"/>
      <c r="HXQ74" s="348"/>
      <c r="HXR74" s="349"/>
      <c r="HXT74" s="347"/>
      <c r="HXU74" s="350"/>
      <c r="HXV74" s="350"/>
      <c r="HXW74" s="348"/>
      <c r="HXX74" s="348"/>
      <c r="HXY74" s="348"/>
      <c r="HXZ74" s="349"/>
      <c r="HYB74" s="347"/>
      <c r="HYC74" s="350"/>
      <c r="HYD74" s="350"/>
      <c r="HYE74" s="348"/>
      <c r="HYF74" s="348"/>
      <c r="HYG74" s="348"/>
      <c r="HYH74" s="349"/>
      <c r="HYJ74" s="347"/>
      <c r="HYK74" s="350"/>
      <c r="HYL74" s="350"/>
      <c r="HYM74" s="348"/>
      <c r="HYN74" s="348"/>
      <c r="HYO74" s="348"/>
      <c r="HYP74" s="349"/>
      <c r="HYR74" s="347"/>
      <c r="HYS74" s="350"/>
      <c r="HYT74" s="350"/>
      <c r="HYU74" s="348"/>
      <c r="HYV74" s="348"/>
      <c r="HYW74" s="348"/>
      <c r="HYX74" s="349"/>
      <c r="HYZ74" s="347"/>
      <c r="HZA74" s="350"/>
      <c r="HZB74" s="350"/>
      <c r="HZC74" s="348"/>
      <c r="HZD74" s="348"/>
      <c r="HZE74" s="348"/>
      <c r="HZF74" s="349"/>
      <c r="HZH74" s="347"/>
      <c r="HZI74" s="350"/>
      <c r="HZJ74" s="350"/>
      <c r="HZK74" s="348"/>
      <c r="HZL74" s="348"/>
      <c r="HZM74" s="348"/>
      <c r="HZN74" s="349"/>
      <c r="HZP74" s="347"/>
      <c r="HZQ74" s="350"/>
      <c r="HZR74" s="350"/>
      <c r="HZS74" s="348"/>
      <c r="HZT74" s="348"/>
      <c r="HZU74" s="348"/>
      <c r="HZV74" s="349"/>
      <c r="HZX74" s="347"/>
      <c r="HZY74" s="350"/>
      <c r="HZZ74" s="350"/>
      <c r="IAA74" s="348"/>
      <c r="IAB74" s="348"/>
      <c r="IAC74" s="348"/>
      <c r="IAD74" s="349"/>
      <c r="IAF74" s="347"/>
      <c r="IAG74" s="350"/>
      <c r="IAH74" s="350"/>
      <c r="IAI74" s="348"/>
      <c r="IAJ74" s="348"/>
      <c r="IAK74" s="348"/>
      <c r="IAL74" s="349"/>
      <c r="IAN74" s="347"/>
      <c r="IAO74" s="350"/>
      <c r="IAP74" s="350"/>
      <c r="IAQ74" s="348"/>
      <c r="IAR74" s="348"/>
      <c r="IAS74" s="348"/>
      <c r="IAT74" s="349"/>
      <c r="IAV74" s="347"/>
      <c r="IAW74" s="350"/>
      <c r="IAX74" s="350"/>
      <c r="IAY74" s="348"/>
      <c r="IAZ74" s="348"/>
      <c r="IBA74" s="348"/>
      <c r="IBB74" s="349"/>
      <c r="IBD74" s="347"/>
      <c r="IBE74" s="350"/>
      <c r="IBF74" s="350"/>
      <c r="IBG74" s="348"/>
      <c r="IBH74" s="348"/>
      <c r="IBI74" s="348"/>
      <c r="IBJ74" s="349"/>
      <c r="IBL74" s="347"/>
      <c r="IBM74" s="350"/>
      <c r="IBN74" s="350"/>
      <c r="IBO74" s="348"/>
      <c r="IBP74" s="348"/>
      <c r="IBQ74" s="348"/>
      <c r="IBR74" s="349"/>
      <c r="IBT74" s="347"/>
      <c r="IBU74" s="350"/>
      <c r="IBV74" s="350"/>
      <c r="IBW74" s="348"/>
      <c r="IBX74" s="348"/>
      <c r="IBY74" s="348"/>
      <c r="IBZ74" s="349"/>
      <c r="ICB74" s="347"/>
      <c r="ICC74" s="350"/>
      <c r="ICD74" s="350"/>
      <c r="ICE74" s="348"/>
      <c r="ICF74" s="348"/>
      <c r="ICG74" s="348"/>
      <c r="ICH74" s="349"/>
      <c r="ICJ74" s="347"/>
      <c r="ICK74" s="350"/>
      <c r="ICL74" s="350"/>
      <c r="ICM74" s="348"/>
      <c r="ICN74" s="348"/>
      <c r="ICO74" s="348"/>
      <c r="ICP74" s="349"/>
      <c r="ICR74" s="347"/>
      <c r="ICS74" s="350"/>
      <c r="ICT74" s="350"/>
      <c r="ICU74" s="348"/>
      <c r="ICV74" s="348"/>
      <c r="ICW74" s="348"/>
      <c r="ICX74" s="349"/>
      <c r="ICZ74" s="347"/>
      <c r="IDA74" s="350"/>
      <c r="IDB74" s="350"/>
      <c r="IDC74" s="348"/>
      <c r="IDD74" s="348"/>
      <c r="IDE74" s="348"/>
      <c r="IDF74" s="349"/>
      <c r="IDH74" s="347"/>
      <c r="IDI74" s="350"/>
      <c r="IDJ74" s="350"/>
      <c r="IDK74" s="348"/>
      <c r="IDL74" s="348"/>
      <c r="IDM74" s="348"/>
      <c r="IDN74" s="349"/>
      <c r="IDP74" s="347"/>
      <c r="IDQ74" s="350"/>
      <c r="IDR74" s="350"/>
      <c r="IDS74" s="348"/>
      <c r="IDT74" s="348"/>
      <c r="IDU74" s="348"/>
      <c r="IDV74" s="349"/>
      <c r="IDX74" s="347"/>
      <c r="IDY74" s="350"/>
      <c r="IDZ74" s="350"/>
      <c r="IEA74" s="348"/>
      <c r="IEB74" s="348"/>
      <c r="IEC74" s="348"/>
      <c r="IED74" s="349"/>
      <c r="IEF74" s="347"/>
      <c r="IEG74" s="350"/>
      <c r="IEH74" s="350"/>
      <c r="IEI74" s="348"/>
      <c r="IEJ74" s="348"/>
      <c r="IEK74" s="348"/>
      <c r="IEL74" s="349"/>
      <c r="IEN74" s="347"/>
      <c r="IEO74" s="350"/>
      <c r="IEP74" s="350"/>
      <c r="IEQ74" s="348"/>
      <c r="IER74" s="348"/>
      <c r="IES74" s="348"/>
      <c r="IET74" s="349"/>
      <c r="IEV74" s="347"/>
      <c r="IEW74" s="350"/>
      <c r="IEX74" s="350"/>
      <c r="IEY74" s="348"/>
      <c r="IEZ74" s="348"/>
      <c r="IFA74" s="348"/>
      <c r="IFB74" s="349"/>
      <c r="IFD74" s="347"/>
      <c r="IFE74" s="350"/>
      <c r="IFF74" s="350"/>
      <c r="IFG74" s="348"/>
      <c r="IFH74" s="348"/>
      <c r="IFI74" s="348"/>
      <c r="IFJ74" s="349"/>
      <c r="IFL74" s="347"/>
      <c r="IFM74" s="350"/>
      <c r="IFN74" s="350"/>
      <c r="IFO74" s="348"/>
      <c r="IFP74" s="348"/>
      <c r="IFQ74" s="348"/>
      <c r="IFR74" s="349"/>
      <c r="IFT74" s="347"/>
      <c r="IFU74" s="350"/>
      <c r="IFV74" s="350"/>
      <c r="IFW74" s="348"/>
      <c r="IFX74" s="348"/>
      <c r="IFY74" s="348"/>
      <c r="IFZ74" s="349"/>
      <c r="IGB74" s="347"/>
      <c r="IGC74" s="350"/>
      <c r="IGD74" s="350"/>
      <c r="IGE74" s="348"/>
      <c r="IGF74" s="348"/>
      <c r="IGG74" s="348"/>
      <c r="IGH74" s="349"/>
      <c r="IGJ74" s="347"/>
      <c r="IGK74" s="350"/>
      <c r="IGL74" s="350"/>
      <c r="IGM74" s="348"/>
      <c r="IGN74" s="348"/>
      <c r="IGO74" s="348"/>
      <c r="IGP74" s="349"/>
      <c r="IGR74" s="347"/>
      <c r="IGS74" s="350"/>
      <c r="IGT74" s="350"/>
      <c r="IGU74" s="348"/>
      <c r="IGV74" s="348"/>
      <c r="IGW74" s="348"/>
      <c r="IGX74" s="349"/>
      <c r="IGZ74" s="347"/>
      <c r="IHA74" s="350"/>
      <c r="IHB74" s="350"/>
      <c r="IHC74" s="348"/>
      <c r="IHD74" s="348"/>
      <c r="IHE74" s="348"/>
      <c r="IHF74" s="349"/>
      <c r="IHH74" s="347"/>
      <c r="IHI74" s="350"/>
      <c r="IHJ74" s="350"/>
      <c r="IHK74" s="348"/>
      <c r="IHL74" s="348"/>
      <c r="IHM74" s="348"/>
      <c r="IHN74" s="349"/>
      <c r="IHP74" s="347"/>
      <c r="IHQ74" s="350"/>
      <c r="IHR74" s="350"/>
      <c r="IHS74" s="348"/>
      <c r="IHT74" s="348"/>
      <c r="IHU74" s="348"/>
      <c r="IHV74" s="349"/>
      <c r="IHX74" s="347"/>
      <c r="IHY74" s="350"/>
      <c r="IHZ74" s="350"/>
      <c r="IIA74" s="348"/>
      <c r="IIB74" s="348"/>
      <c r="IIC74" s="348"/>
      <c r="IID74" s="349"/>
      <c r="IIF74" s="347"/>
      <c r="IIG74" s="350"/>
      <c r="IIH74" s="350"/>
      <c r="III74" s="348"/>
      <c r="IIJ74" s="348"/>
      <c r="IIK74" s="348"/>
      <c r="IIL74" s="349"/>
      <c r="IIN74" s="347"/>
      <c r="IIO74" s="350"/>
      <c r="IIP74" s="350"/>
      <c r="IIQ74" s="348"/>
      <c r="IIR74" s="348"/>
      <c r="IIS74" s="348"/>
      <c r="IIT74" s="349"/>
      <c r="IIV74" s="347"/>
      <c r="IIW74" s="350"/>
      <c r="IIX74" s="350"/>
      <c r="IIY74" s="348"/>
      <c r="IIZ74" s="348"/>
      <c r="IJA74" s="348"/>
      <c r="IJB74" s="349"/>
      <c r="IJD74" s="347"/>
      <c r="IJE74" s="350"/>
      <c r="IJF74" s="350"/>
      <c r="IJG74" s="348"/>
      <c r="IJH74" s="348"/>
      <c r="IJI74" s="348"/>
      <c r="IJJ74" s="349"/>
      <c r="IJL74" s="347"/>
      <c r="IJM74" s="350"/>
      <c r="IJN74" s="350"/>
      <c r="IJO74" s="348"/>
      <c r="IJP74" s="348"/>
      <c r="IJQ74" s="348"/>
      <c r="IJR74" s="349"/>
      <c r="IJT74" s="347"/>
      <c r="IJU74" s="350"/>
      <c r="IJV74" s="350"/>
      <c r="IJW74" s="348"/>
      <c r="IJX74" s="348"/>
      <c r="IJY74" s="348"/>
      <c r="IJZ74" s="349"/>
      <c r="IKB74" s="347"/>
      <c r="IKC74" s="350"/>
      <c r="IKD74" s="350"/>
      <c r="IKE74" s="348"/>
      <c r="IKF74" s="348"/>
      <c r="IKG74" s="348"/>
      <c r="IKH74" s="349"/>
      <c r="IKJ74" s="347"/>
      <c r="IKK74" s="350"/>
      <c r="IKL74" s="350"/>
      <c r="IKM74" s="348"/>
      <c r="IKN74" s="348"/>
      <c r="IKO74" s="348"/>
      <c r="IKP74" s="349"/>
      <c r="IKR74" s="347"/>
      <c r="IKS74" s="350"/>
      <c r="IKT74" s="350"/>
      <c r="IKU74" s="348"/>
      <c r="IKV74" s="348"/>
      <c r="IKW74" s="348"/>
      <c r="IKX74" s="349"/>
      <c r="IKZ74" s="347"/>
      <c r="ILA74" s="350"/>
      <c r="ILB74" s="350"/>
      <c r="ILC74" s="348"/>
      <c r="ILD74" s="348"/>
      <c r="ILE74" s="348"/>
      <c r="ILF74" s="349"/>
      <c r="ILH74" s="347"/>
      <c r="ILI74" s="350"/>
      <c r="ILJ74" s="350"/>
      <c r="ILK74" s="348"/>
      <c r="ILL74" s="348"/>
      <c r="ILM74" s="348"/>
      <c r="ILN74" s="349"/>
      <c r="ILP74" s="347"/>
      <c r="ILQ74" s="350"/>
      <c r="ILR74" s="350"/>
      <c r="ILS74" s="348"/>
      <c r="ILT74" s="348"/>
      <c r="ILU74" s="348"/>
      <c r="ILV74" s="349"/>
      <c r="ILX74" s="347"/>
      <c r="ILY74" s="350"/>
      <c r="ILZ74" s="350"/>
      <c r="IMA74" s="348"/>
      <c r="IMB74" s="348"/>
      <c r="IMC74" s="348"/>
      <c r="IMD74" s="349"/>
      <c r="IMF74" s="347"/>
      <c r="IMG74" s="350"/>
      <c r="IMH74" s="350"/>
      <c r="IMI74" s="348"/>
      <c r="IMJ74" s="348"/>
      <c r="IMK74" s="348"/>
      <c r="IML74" s="349"/>
      <c r="IMN74" s="347"/>
      <c r="IMO74" s="350"/>
      <c r="IMP74" s="350"/>
      <c r="IMQ74" s="348"/>
      <c r="IMR74" s="348"/>
      <c r="IMS74" s="348"/>
      <c r="IMT74" s="349"/>
      <c r="IMV74" s="347"/>
      <c r="IMW74" s="350"/>
      <c r="IMX74" s="350"/>
      <c r="IMY74" s="348"/>
      <c r="IMZ74" s="348"/>
      <c r="INA74" s="348"/>
      <c r="INB74" s="349"/>
      <c r="IND74" s="347"/>
      <c r="INE74" s="350"/>
      <c r="INF74" s="350"/>
      <c r="ING74" s="348"/>
      <c r="INH74" s="348"/>
      <c r="INI74" s="348"/>
      <c r="INJ74" s="349"/>
      <c r="INL74" s="347"/>
      <c r="INM74" s="350"/>
      <c r="INN74" s="350"/>
      <c r="INO74" s="348"/>
      <c r="INP74" s="348"/>
      <c r="INQ74" s="348"/>
      <c r="INR74" s="349"/>
      <c r="INT74" s="347"/>
      <c r="INU74" s="350"/>
      <c r="INV74" s="350"/>
      <c r="INW74" s="348"/>
      <c r="INX74" s="348"/>
      <c r="INY74" s="348"/>
      <c r="INZ74" s="349"/>
      <c r="IOB74" s="347"/>
      <c r="IOC74" s="350"/>
      <c r="IOD74" s="350"/>
      <c r="IOE74" s="348"/>
      <c r="IOF74" s="348"/>
      <c r="IOG74" s="348"/>
      <c r="IOH74" s="349"/>
      <c r="IOJ74" s="347"/>
      <c r="IOK74" s="350"/>
      <c r="IOL74" s="350"/>
      <c r="IOM74" s="348"/>
      <c r="ION74" s="348"/>
      <c r="IOO74" s="348"/>
      <c r="IOP74" s="349"/>
      <c r="IOR74" s="347"/>
      <c r="IOS74" s="350"/>
      <c r="IOT74" s="350"/>
      <c r="IOU74" s="348"/>
      <c r="IOV74" s="348"/>
      <c r="IOW74" s="348"/>
      <c r="IOX74" s="349"/>
      <c r="IOZ74" s="347"/>
      <c r="IPA74" s="350"/>
      <c r="IPB74" s="350"/>
      <c r="IPC74" s="348"/>
      <c r="IPD74" s="348"/>
      <c r="IPE74" s="348"/>
      <c r="IPF74" s="349"/>
      <c r="IPH74" s="347"/>
      <c r="IPI74" s="350"/>
      <c r="IPJ74" s="350"/>
      <c r="IPK74" s="348"/>
      <c r="IPL74" s="348"/>
      <c r="IPM74" s="348"/>
      <c r="IPN74" s="349"/>
      <c r="IPP74" s="347"/>
      <c r="IPQ74" s="350"/>
      <c r="IPR74" s="350"/>
      <c r="IPS74" s="348"/>
      <c r="IPT74" s="348"/>
      <c r="IPU74" s="348"/>
      <c r="IPV74" s="349"/>
      <c r="IPX74" s="347"/>
      <c r="IPY74" s="350"/>
      <c r="IPZ74" s="350"/>
      <c r="IQA74" s="348"/>
      <c r="IQB74" s="348"/>
      <c r="IQC74" s="348"/>
      <c r="IQD74" s="349"/>
      <c r="IQF74" s="347"/>
      <c r="IQG74" s="350"/>
      <c r="IQH74" s="350"/>
      <c r="IQI74" s="348"/>
      <c r="IQJ74" s="348"/>
      <c r="IQK74" s="348"/>
      <c r="IQL74" s="349"/>
      <c r="IQN74" s="347"/>
      <c r="IQO74" s="350"/>
      <c r="IQP74" s="350"/>
      <c r="IQQ74" s="348"/>
      <c r="IQR74" s="348"/>
      <c r="IQS74" s="348"/>
      <c r="IQT74" s="349"/>
      <c r="IQV74" s="347"/>
      <c r="IQW74" s="350"/>
      <c r="IQX74" s="350"/>
      <c r="IQY74" s="348"/>
      <c r="IQZ74" s="348"/>
      <c r="IRA74" s="348"/>
      <c r="IRB74" s="349"/>
      <c r="IRD74" s="347"/>
      <c r="IRE74" s="350"/>
      <c r="IRF74" s="350"/>
      <c r="IRG74" s="348"/>
      <c r="IRH74" s="348"/>
      <c r="IRI74" s="348"/>
      <c r="IRJ74" s="349"/>
      <c r="IRL74" s="347"/>
      <c r="IRM74" s="350"/>
      <c r="IRN74" s="350"/>
      <c r="IRO74" s="348"/>
      <c r="IRP74" s="348"/>
      <c r="IRQ74" s="348"/>
      <c r="IRR74" s="349"/>
      <c r="IRT74" s="347"/>
      <c r="IRU74" s="350"/>
      <c r="IRV74" s="350"/>
      <c r="IRW74" s="348"/>
      <c r="IRX74" s="348"/>
      <c r="IRY74" s="348"/>
      <c r="IRZ74" s="349"/>
      <c r="ISB74" s="347"/>
      <c r="ISC74" s="350"/>
      <c r="ISD74" s="350"/>
      <c r="ISE74" s="348"/>
      <c r="ISF74" s="348"/>
      <c r="ISG74" s="348"/>
      <c r="ISH74" s="349"/>
      <c r="ISJ74" s="347"/>
      <c r="ISK74" s="350"/>
      <c r="ISL74" s="350"/>
      <c r="ISM74" s="348"/>
      <c r="ISN74" s="348"/>
      <c r="ISO74" s="348"/>
      <c r="ISP74" s="349"/>
      <c r="ISR74" s="347"/>
      <c r="ISS74" s="350"/>
      <c r="IST74" s="350"/>
      <c r="ISU74" s="348"/>
      <c r="ISV74" s="348"/>
      <c r="ISW74" s="348"/>
      <c r="ISX74" s="349"/>
      <c r="ISZ74" s="347"/>
      <c r="ITA74" s="350"/>
      <c r="ITB74" s="350"/>
      <c r="ITC74" s="348"/>
      <c r="ITD74" s="348"/>
      <c r="ITE74" s="348"/>
      <c r="ITF74" s="349"/>
      <c r="ITH74" s="347"/>
      <c r="ITI74" s="350"/>
      <c r="ITJ74" s="350"/>
      <c r="ITK74" s="348"/>
      <c r="ITL74" s="348"/>
      <c r="ITM74" s="348"/>
      <c r="ITN74" s="349"/>
      <c r="ITP74" s="347"/>
      <c r="ITQ74" s="350"/>
      <c r="ITR74" s="350"/>
      <c r="ITS74" s="348"/>
      <c r="ITT74" s="348"/>
      <c r="ITU74" s="348"/>
      <c r="ITV74" s="349"/>
      <c r="ITX74" s="347"/>
      <c r="ITY74" s="350"/>
      <c r="ITZ74" s="350"/>
      <c r="IUA74" s="348"/>
      <c r="IUB74" s="348"/>
      <c r="IUC74" s="348"/>
      <c r="IUD74" s="349"/>
      <c r="IUF74" s="347"/>
      <c r="IUG74" s="350"/>
      <c r="IUH74" s="350"/>
      <c r="IUI74" s="348"/>
      <c r="IUJ74" s="348"/>
      <c r="IUK74" s="348"/>
      <c r="IUL74" s="349"/>
      <c r="IUN74" s="347"/>
      <c r="IUO74" s="350"/>
      <c r="IUP74" s="350"/>
      <c r="IUQ74" s="348"/>
      <c r="IUR74" s="348"/>
      <c r="IUS74" s="348"/>
      <c r="IUT74" s="349"/>
      <c r="IUV74" s="347"/>
      <c r="IUW74" s="350"/>
      <c r="IUX74" s="350"/>
      <c r="IUY74" s="348"/>
      <c r="IUZ74" s="348"/>
      <c r="IVA74" s="348"/>
      <c r="IVB74" s="349"/>
      <c r="IVD74" s="347"/>
      <c r="IVE74" s="350"/>
      <c r="IVF74" s="350"/>
      <c r="IVG74" s="348"/>
      <c r="IVH74" s="348"/>
      <c r="IVI74" s="348"/>
      <c r="IVJ74" s="349"/>
      <c r="IVL74" s="347"/>
      <c r="IVM74" s="350"/>
      <c r="IVN74" s="350"/>
      <c r="IVO74" s="348"/>
      <c r="IVP74" s="348"/>
      <c r="IVQ74" s="348"/>
      <c r="IVR74" s="349"/>
      <c r="IVT74" s="347"/>
      <c r="IVU74" s="350"/>
      <c r="IVV74" s="350"/>
      <c r="IVW74" s="348"/>
      <c r="IVX74" s="348"/>
      <c r="IVY74" s="348"/>
      <c r="IVZ74" s="349"/>
      <c r="IWB74" s="347"/>
      <c r="IWC74" s="350"/>
      <c r="IWD74" s="350"/>
      <c r="IWE74" s="348"/>
      <c r="IWF74" s="348"/>
      <c r="IWG74" s="348"/>
      <c r="IWH74" s="349"/>
      <c r="IWJ74" s="347"/>
      <c r="IWK74" s="350"/>
      <c r="IWL74" s="350"/>
      <c r="IWM74" s="348"/>
      <c r="IWN74" s="348"/>
      <c r="IWO74" s="348"/>
      <c r="IWP74" s="349"/>
      <c r="IWR74" s="347"/>
      <c r="IWS74" s="350"/>
      <c r="IWT74" s="350"/>
      <c r="IWU74" s="348"/>
      <c r="IWV74" s="348"/>
      <c r="IWW74" s="348"/>
      <c r="IWX74" s="349"/>
      <c r="IWZ74" s="347"/>
      <c r="IXA74" s="350"/>
      <c r="IXB74" s="350"/>
      <c r="IXC74" s="348"/>
      <c r="IXD74" s="348"/>
      <c r="IXE74" s="348"/>
      <c r="IXF74" s="349"/>
      <c r="IXH74" s="347"/>
      <c r="IXI74" s="350"/>
      <c r="IXJ74" s="350"/>
      <c r="IXK74" s="348"/>
      <c r="IXL74" s="348"/>
      <c r="IXM74" s="348"/>
      <c r="IXN74" s="349"/>
      <c r="IXP74" s="347"/>
      <c r="IXQ74" s="350"/>
      <c r="IXR74" s="350"/>
      <c r="IXS74" s="348"/>
      <c r="IXT74" s="348"/>
      <c r="IXU74" s="348"/>
      <c r="IXV74" s="349"/>
      <c r="IXX74" s="347"/>
      <c r="IXY74" s="350"/>
      <c r="IXZ74" s="350"/>
      <c r="IYA74" s="348"/>
      <c r="IYB74" s="348"/>
      <c r="IYC74" s="348"/>
      <c r="IYD74" s="349"/>
      <c r="IYF74" s="347"/>
      <c r="IYG74" s="350"/>
      <c r="IYH74" s="350"/>
      <c r="IYI74" s="348"/>
      <c r="IYJ74" s="348"/>
      <c r="IYK74" s="348"/>
      <c r="IYL74" s="349"/>
      <c r="IYN74" s="347"/>
      <c r="IYO74" s="350"/>
      <c r="IYP74" s="350"/>
      <c r="IYQ74" s="348"/>
      <c r="IYR74" s="348"/>
      <c r="IYS74" s="348"/>
      <c r="IYT74" s="349"/>
      <c r="IYV74" s="347"/>
      <c r="IYW74" s="350"/>
      <c r="IYX74" s="350"/>
      <c r="IYY74" s="348"/>
      <c r="IYZ74" s="348"/>
      <c r="IZA74" s="348"/>
      <c r="IZB74" s="349"/>
      <c r="IZD74" s="347"/>
      <c r="IZE74" s="350"/>
      <c r="IZF74" s="350"/>
      <c r="IZG74" s="348"/>
      <c r="IZH74" s="348"/>
      <c r="IZI74" s="348"/>
      <c r="IZJ74" s="349"/>
      <c r="IZL74" s="347"/>
      <c r="IZM74" s="350"/>
      <c r="IZN74" s="350"/>
      <c r="IZO74" s="348"/>
      <c r="IZP74" s="348"/>
      <c r="IZQ74" s="348"/>
      <c r="IZR74" s="349"/>
      <c r="IZT74" s="347"/>
      <c r="IZU74" s="350"/>
      <c r="IZV74" s="350"/>
      <c r="IZW74" s="348"/>
      <c r="IZX74" s="348"/>
      <c r="IZY74" s="348"/>
      <c r="IZZ74" s="349"/>
      <c r="JAB74" s="347"/>
      <c r="JAC74" s="350"/>
      <c r="JAD74" s="350"/>
      <c r="JAE74" s="348"/>
      <c r="JAF74" s="348"/>
      <c r="JAG74" s="348"/>
      <c r="JAH74" s="349"/>
      <c r="JAJ74" s="347"/>
      <c r="JAK74" s="350"/>
      <c r="JAL74" s="350"/>
      <c r="JAM74" s="348"/>
      <c r="JAN74" s="348"/>
      <c r="JAO74" s="348"/>
      <c r="JAP74" s="349"/>
      <c r="JAR74" s="347"/>
      <c r="JAS74" s="350"/>
      <c r="JAT74" s="350"/>
      <c r="JAU74" s="348"/>
      <c r="JAV74" s="348"/>
      <c r="JAW74" s="348"/>
      <c r="JAX74" s="349"/>
      <c r="JAZ74" s="347"/>
      <c r="JBA74" s="350"/>
      <c r="JBB74" s="350"/>
      <c r="JBC74" s="348"/>
      <c r="JBD74" s="348"/>
      <c r="JBE74" s="348"/>
      <c r="JBF74" s="349"/>
      <c r="JBH74" s="347"/>
      <c r="JBI74" s="350"/>
      <c r="JBJ74" s="350"/>
      <c r="JBK74" s="348"/>
      <c r="JBL74" s="348"/>
      <c r="JBM74" s="348"/>
      <c r="JBN74" s="349"/>
      <c r="JBP74" s="347"/>
      <c r="JBQ74" s="350"/>
      <c r="JBR74" s="350"/>
      <c r="JBS74" s="348"/>
      <c r="JBT74" s="348"/>
      <c r="JBU74" s="348"/>
      <c r="JBV74" s="349"/>
      <c r="JBX74" s="347"/>
      <c r="JBY74" s="350"/>
      <c r="JBZ74" s="350"/>
      <c r="JCA74" s="348"/>
      <c r="JCB74" s="348"/>
      <c r="JCC74" s="348"/>
      <c r="JCD74" s="349"/>
      <c r="JCF74" s="347"/>
      <c r="JCG74" s="350"/>
      <c r="JCH74" s="350"/>
      <c r="JCI74" s="348"/>
      <c r="JCJ74" s="348"/>
      <c r="JCK74" s="348"/>
      <c r="JCL74" s="349"/>
      <c r="JCN74" s="347"/>
      <c r="JCO74" s="350"/>
      <c r="JCP74" s="350"/>
      <c r="JCQ74" s="348"/>
      <c r="JCR74" s="348"/>
      <c r="JCS74" s="348"/>
      <c r="JCT74" s="349"/>
      <c r="JCV74" s="347"/>
      <c r="JCW74" s="350"/>
      <c r="JCX74" s="350"/>
      <c r="JCY74" s="348"/>
      <c r="JCZ74" s="348"/>
      <c r="JDA74" s="348"/>
      <c r="JDB74" s="349"/>
      <c r="JDD74" s="347"/>
      <c r="JDE74" s="350"/>
      <c r="JDF74" s="350"/>
      <c r="JDG74" s="348"/>
      <c r="JDH74" s="348"/>
      <c r="JDI74" s="348"/>
      <c r="JDJ74" s="349"/>
      <c r="JDL74" s="347"/>
      <c r="JDM74" s="350"/>
      <c r="JDN74" s="350"/>
      <c r="JDO74" s="348"/>
      <c r="JDP74" s="348"/>
      <c r="JDQ74" s="348"/>
      <c r="JDR74" s="349"/>
      <c r="JDT74" s="347"/>
      <c r="JDU74" s="350"/>
      <c r="JDV74" s="350"/>
      <c r="JDW74" s="348"/>
      <c r="JDX74" s="348"/>
      <c r="JDY74" s="348"/>
      <c r="JDZ74" s="349"/>
      <c r="JEB74" s="347"/>
      <c r="JEC74" s="350"/>
      <c r="JED74" s="350"/>
      <c r="JEE74" s="348"/>
      <c r="JEF74" s="348"/>
      <c r="JEG74" s="348"/>
      <c r="JEH74" s="349"/>
      <c r="JEJ74" s="347"/>
      <c r="JEK74" s="350"/>
      <c r="JEL74" s="350"/>
      <c r="JEM74" s="348"/>
      <c r="JEN74" s="348"/>
      <c r="JEO74" s="348"/>
      <c r="JEP74" s="349"/>
      <c r="JER74" s="347"/>
      <c r="JES74" s="350"/>
      <c r="JET74" s="350"/>
      <c r="JEU74" s="348"/>
      <c r="JEV74" s="348"/>
      <c r="JEW74" s="348"/>
      <c r="JEX74" s="349"/>
      <c r="JEZ74" s="347"/>
      <c r="JFA74" s="350"/>
      <c r="JFB74" s="350"/>
      <c r="JFC74" s="348"/>
      <c r="JFD74" s="348"/>
      <c r="JFE74" s="348"/>
      <c r="JFF74" s="349"/>
      <c r="JFH74" s="347"/>
      <c r="JFI74" s="350"/>
      <c r="JFJ74" s="350"/>
      <c r="JFK74" s="348"/>
      <c r="JFL74" s="348"/>
      <c r="JFM74" s="348"/>
      <c r="JFN74" s="349"/>
      <c r="JFP74" s="347"/>
      <c r="JFQ74" s="350"/>
      <c r="JFR74" s="350"/>
      <c r="JFS74" s="348"/>
      <c r="JFT74" s="348"/>
      <c r="JFU74" s="348"/>
      <c r="JFV74" s="349"/>
      <c r="JFX74" s="347"/>
      <c r="JFY74" s="350"/>
      <c r="JFZ74" s="350"/>
      <c r="JGA74" s="348"/>
      <c r="JGB74" s="348"/>
      <c r="JGC74" s="348"/>
      <c r="JGD74" s="349"/>
      <c r="JGF74" s="347"/>
      <c r="JGG74" s="350"/>
      <c r="JGH74" s="350"/>
      <c r="JGI74" s="348"/>
      <c r="JGJ74" s="348"/>
      <c r="JGK74" s="348"/>
      <c r="JGL74" s="349"/>
      <c r="JGN74" s="347"/>
      <c r="JGO74" s="350"/>
      <c r="JGP74" s="350"/>
      <c r="JGQ74" s="348"/>
      <c r="JGR74" s="348"/>
      <c r="JGS74" s="348"/>
      <c r="JGT74" s="349"/>
      <c r="JGV74" s="347"/>
      <c r="JGW74" s="350"/>
      <c r="JGX74" s="350"/>
      <c r="JGY74" s="348"/>
      <c r="JGZ74" s="348"/>
      <c r="JHA74" s="348"/>
      <c r="JHB74" s="349"/>
      <c r="JHD74" s="347"/>
      <c r="JHE74" s="350"/>
      <c r="JHF74" s="350"/>
      <c r="JHG74" s="348"/>
      <c r="JHH74" s="348"/>
      <c r="JHI74" s="348"/>
      <c r="JHJ74" s="349"/>
      <c r="JHL74" s="347"/>
      <c r="JHM74" s="350"/>
      <c r="JHN74" s="350"/>
      <c r="JHO74" s="348"/>
      <c r="JHP74" s="348"/>
      <c r="JHQ74" s="348"/>
      <c r="JHR74" s="349"/>
      <c r="JHT74" s="347"/>
      <c r="JHU74" s="350"/>
      <c r="JHV74" s="350"/>
      <c r="JHW74" s="348"/>
      <c r="JHX74" s="348"/>
      <c r="JHY74" s="348"/>
      <c r="JHZ74" s="349"/>
      <c r="JIB74" s="347"/>
      <c r="JIC74" s="350"/>
      <c r="JID74" s="350"/>
      <c r="JIE74" s="348"/>
      <c r="JIF74" s="348"/>
      <c r="JIG74" s="348"/>
      <c r="JIH74" s="349"/>
      <c r="JIJ74" s="347"/>
      <c r="JIK74" s="350"/>
      <c r="JIL74" s="350"/>
      <c r="JIM74" s="348"/>
      <c r="JIN74" s="348"/>
      <c r="JIO74" s="348"/>
      <c r="JIP74" s="349"/>
      <c r="JIR74" s="347"/>
      <c r="JIS74" s="350"/>
      <c r="JIT74" s="350"/>
      <c r="JIU74" s="348"/>
      <c r="JIV74" s="348"/>
      <c r="JIW74" s="348"/>
      <c r="JIX74" s="349"/>
      <c r="JIZ74" s="347"/>
      <c r="JJA74" s="350"/>
      <c r="JJB74" s="350"/>
      <c r="JJC74" s="348"/>
      <c r="JJD74" s="348"/>
      <c r="JJE74" s="348"/>
      <c r="JJF74" s="349"/>
      <c r="JJH74" s="347"/>
      <c r="JJI74" s="350"/>
      <c r="JJJ74" s="350"/>
      <c r="JJK74" s="348"/>
      <c r="JJL74" s="348"/>
      <c r="JJM74" s="348"/>
      <c r="JJN74" s="349"/>
      <c r="JJP74" s="347"/>
      <c r="JJQ74" s="350"/>
      <c r="JJR74" s="350"/>
      <c r="JJS74" s="348"/>
      <c r="JJT74" s="348"/>
      <c r="JJU74" s="348"/>
      <c r="JJV74" s="349"/>
      <c r="JJX74" s="347"/>
      <c r="JJY74" s="350"/>
      <c r="JJZ74" s="350"/>
      <c r="JKA74" s="348"/>
      <c r="JKB74" s="348"/>
      <c r="JKC74" s="348"/>
      <c r="JKD74" s="349"/>
      <c r="JKF74" s="347"/>
      <c r="JKG74" s="350"/>
      <c r="JKH74" s="350"/>
      <c r="JKI74" s="348"/>
      <c r="JKJ74" s="348"/>
      <c r="JKK74" s="348"/>
      <c r="JKL74" s="349"/>
      <c r="JKN74" s="347"/>
      <c r="JKO74" s="350"/>
      <c r="JKP74" s="350"/>
      <c r="JKQ74" s="348"/>
      <c r="JKR74" s="348"/>
      <c r="JKS74" s="348"/>
      <c r="JKT74" s="349"/>
      <c r="JKV74" s="347"/>
      <c r="JKW74" s="350"/>
      <c r="JKX74" s="350"/>
      <c r="JKY74" s="348"/>
      <c r="JKZ74" s="348"/>
      <c r="JLA74" s="348"/>
      <c r="JLB74" s="349"/>
      <c r="JLD74" s="347"/>
      <c r="JLE74" s="350"/>
      <c r="JLF74" s="350"/>
      <c r="JLG74" s="348"/>
      <c r="JLH74" s="348"/>
      <c r="JLI74" s="348"/>
      <c r="JLJ74" s="349"/>
      <c r="JLL74" s="347"/>
      <c r="JLM74" s="350"/>
      <c r="JLN74" s="350"/>
      <c r="JLO74" s="348"/>
      <c r="JLP74" s="348"/>
      <c r="JLQ74" s="348"/>
      <c r="JLR74" s="349"/>
      <c r="JLT74" s="347"/>
      <c r="JLU74" s="350"/>
      <c r="JLV74" s="350"/>
      <c r="JLW74" s="348"/>
      <c r="JLX74" s="348"/>
      <c r="JLY74" s="348"/>
      <c r="JLZ74" s="349"/>
      <c r="JMB74" s="347"/>
      <c r="JMC74" s="350"/>
      <c r="JMD74" s="350"/>
      <c r="JME74" s="348"/>
      <c r="JMF74" s="348"/>
      <c r="JMG74" s="348"/>
      <c r="JMH74" s="349"/>
      <c r="JMJ74" s="347"/>
      <c r="JMK74" s="350"/>
      <c r="JML74" s="350"/>
      <c r="JMM74" s="348"/>
      <c r="JMN74" s="348"/>
      <c r="JMO74" s="348"/>
      <c r="JMP74" s="349"/>
      <c r="JMR74" s="347"/>
      <c r="JMS74" s="350"/>
      <c r="JMT74" s="350"/>
      <c r="JMU74" s="348"/>
      <c r="JMV74" s="348"/>
      <c r="JMW74" s="348"/>
      <c r="JMX74" s="349"/>
      <c r="JMZ74" s="347"/>
      <c r="JNA74" s="350"/>
      <c r="JNB74" s="350"/>
      <c r="JNC74" s="348"/>
      <c r="JND74" s="348"/>
      <c r="JNE74" s="348"/>
      <c r="JNF74" s="349"/>
      <c r="JNH74" s="347"/>
      <c r="JNI74" s="350"/>
      <c r="JNJ74" s="350"/>
      <c r="JNK74" s="348"/>
      <c r="JNL74" s="348"/>
      <c r="JNM74" s="348"/>
      <c r="JNN74" s="349"/>
      <c r="JNP74" s="347"/>
      <c r="JNQ74" s="350"/>
      <c r="JNR74" s="350"/>
      <c r="JNS74" s="348"/>
      <c r="JNT74" s="348"/>
      <c r="JNU74" s="348"/>
      <c r="JNV74" s="349"/>
      <c r="JNX74" s="347"/>
      <c r="JNY74" s="350"/>
      <c r="JNZ74" s="350"/>
      <c r="JOA74" s="348"/>
      <c r="JOB74" s="348"/>
      <c r="JOC74" s="348"/>
      <c r="JOD74" s="349"/>
      <c r="JOF74" s="347"/>
      <c r="JOG74" s="350"/>
      <c r="JOH74" s="350"/>
      <c r="JOI74" s="348"/>
      <c r="JOJ74" s="348"/>
      <c r="JOK74" s="348"/>
      <c r="JOL74" s="349"/>
      <c r="JON74" s="347"/>
      <c r="JOO74" s="350"/>
      <c r="JOP74" s="350"/>
      <c r="JOQ74" s="348"/>
      <c r="JOR74" s="348"/>
      <c r="JOS74" s="348"/>
      <c r="JOT74" s="349"/>
      <c r="JOV74" s="347"/>
      <c r="JOW74" s="350"/>
      <c r="JOX74" s="350"/>
      <c r="JOY74" s="348"/>
      <c r="JOZ74" s="348"/>
      <c r="JPA74" s="348"/>
      <c r="JPB74" s="349"/>
      <c r="JPD74" s="347"/>
      <c r="JPE74" s="350"/>
      <c r="JPF74" s="350"/>
      <c r="JPG74" s="348"/>
      <c r="JPH74" s="348"/>
      <c r="JPI74" s="348"/>
      <c r="JPJ74" s="349"/>
      <c r="JPL74" s="347"/>
      <c r="JPM74" s="350"/>
      <c r="JPN74" s="350"/>
      <c r="JPO74" s="348"/>
      <c r="JPP74" s="348"/>
      <c r="JPQ74" s="348"/>
      <c r="JPR74" s="349"/>
      <c r="JPT74" s="347"/>
      <c r="JPU74" s="350"/>
      <c r="JPV74" s="350"/>
      <c r="JPW74" s="348"/>
      <c r="JPX74" s="348"/>
      <c r="JPY74" s="348"/>
      <c r="JPZ74" s="349"/>
      <c r="JQB74" s="347"/>
      <c r="JQC74" s="350"/>
      <c r="JQD74" s="350"/>
      <c r="JQE74" s="348"/>
      <c r="JQF74" s="348"/>
      <c r="JQG74" s="348"/>
      <c r="JQH74" s="349"/>
      <c r="JQJ74" s="347"/>
      <c r="JQK74" s="350"/>
      <c r="JQL74" s="350"/>
      <c r="JQM74" s="348"/>
      <c r="JQN74" s="348"/>
      <c r="JQO74" s="348"/>
      <c r="JQP74" s="349"/>
      <c r="JQR74" s="347"/>
      <c r="JQS74" s="350"/>
      <c r="JQT74" s="350"/>
      <c r="JQU74" s="348"/>
      <c r="JQV74" s="348"/>
      <c r="JQW74" s="348"/>
      <c r="JQX74" s="349"/>
      <c r="JQZ74" s="347"/>
      <c r="JRA74" s="350"/>
      <c r="JRB74" s="350"/>
      <c r="JRC74" s="348"/>
      <c r="JRD74" s="348"/>
      <c r="JRE74" s="348"/>
      <c r="JRF74" s="349"/>
      <c r="JRH74" s="347"/>
      <c r="JRI74" s="350"/>
      <c r="JRJ74" s="350"/>
      <c r="JRK74" s="348"/>
      <c r="JRL74" s="348"/>
      <c r="JRM74" s="348"/>
      <c r="JRN74" s="349"/>
      <c r="JRP74" s="347"/>
      <c r="JRQ74" s="350"/>
      <c r="JRR74" s="350"/>
      <c r="JRS74" s="348"/>
      <c r="JRT74" s="348"/>
      <c r="JRU74" s="348"/>
      <c r="JRV74" s="349"/>
      <c r="JRX74" s="347"/>
      <c r="JRY74" s="350"/>
      <c r="JRZ74" s="350"/>
      <c r="JSA74" s="348"/>
      <c r="JSB74" s="348"/>
      <c r="JSC74" s="348"/>
      <c r="JSD74" s="349"/>
      <c r="JSF74" s="347"/>
      <c r="JSG74" s="350"/>
      <c r="JSH74" s="350"/>
      <c r="JSI74" s="348"/>
      <c r="JSJ74" s="348"/>
      <c r="JSK74" s="348"/>
      <c r="JSL74" s="349"/>
      <c r="JSN74" s="347"/>
      <c r="JSO74" s="350"/>
      <c r="JSP74" s="350"/>
      <c r="JSQ74" s="348"/>
      <c r="JSR74" s="348"/>
      <c r="JSS74" s="348"/>
      <c r="JST74" s="349"/>
      <c r="JSV74" s="347"/>
      <c r="JSW74" s="350"/>
      <c r="JSX74" s="350"/>
      <c r="JSY74" s="348"/>
      <c r="JSZ74" s="348"/>
      <c r="JTA74" s="348"/>
      <c r="JTB74" s="349"/>
      <c r="JTD74" s="347"/>
      <c r="JTE74" s="350"/>
      <c r="JTF74" s="350"/>
      <c r="JTG74" s="348"/>
      <c r="JTH74" s="348"/>
      <c r="JTI74" s="348"/>
      <c r="JTJ74" s="349"/>
      <c r="JTL74" s="347"/>
      <c r="JTM74" s="350"/>
      <c r="JTN74" s="350"/>
      <c r="JTO74" s="348"/>
      <c r="JTP74" s="348"/>
      <c r="JTQ74" s="348"/>
      <c r="JTR74" s="349"/>
      <c r="JTT74" s="347"/>
      <c r="JTU74" s="350"/>
      <c r="JTV74" s="350"/>
      <c r="JTW74" s="348"/>
      <c r="JTX74" s="348"/>
      <c r="JTY74" s="348"/>
      <c r="JTZ74" s="349"/>
      <c r="JUB74" s="347"/>
      <c r="JUC74" s="350"/>
      <c r="JUD74" s="350"/>
      <c r="JUE74" s="348"/>
      <c r="JUF74" s="348"/>
      <c r="JUG74" s="348"/>
      <c r="JUH74" s="349"/>
      <c r="JUJ74" s="347"/>
      <c r="JUK74" s="350"/>
      <c r="JUL74" s="350"/>
      <c r="JUM74" s="348"/>
      <c r="JUN74" s="348"/>
      <c r="JUO74" s="348"/>
      <c r="JUP74" s="349"/>
      <c r="JUR74" s="347"/>
      <c r="JUS74" s="350"/>
      <c r="JUT74" s="350"/>
      <c r="JUU74" s="348"/>
      <c r="JUV74" s="348"/>
      <c r="JUW74" s="348"/>
      <c r="JUX74" s="349"/>
      <c r="JUZ74" s="347"/>
      <c r="JVA74" s="350"/>
      <c r="JVB74" s="350"/>
      <c r="JVC74" s="348"/>
      <c r="JVD74" s="348"/>
      <c r="JVE74" s="348"/>
      <c r="JVF74" s="349"/>
      <c r="JVH74" s="347"/>
      <c r="JVI74" s="350"/>
      <c r="JVJ74" s="350"/>
      <c r="JVK74" s="348"/>
      <c r="JVL74" s="348"/>
      <c r="JVM74" s="348"/>
      <c r="JVN74" s="349"/>
      <c r="JVP74" s="347"/>
      <c r="JVQ74" s="350"/>
      <c r="JVR74" s="350"/>
      <c r="JVS74" s="348"/>
      <c r="JVT74" s="348"/>
      <c r="JVU74" s="348"/>
      <c r="JVV74" s="349"/>
      <c r="JVX74" s="347"/>
      <c r="JVY74" s="350"/>
      <c r="JVZ74" s="350"/>
      <c r="JWA74" s="348"/>
      <c r="JWB74" s="348"/>
      <c r="JWC74" s="348"/>
      <c r="JWD74" s="349"/>
      <c r="JWF74" s="347"/>
      <c r="JWG74" s="350"/>
      <c r="JWH74" s="350"/>
      <c r="JWI74" s="348"/>
      <c r="JWJ74" s="348"/>
      <c r="JWK74" s="348"/>
      <c r="JWL74" s="349"/>
      <c r="JWN74" s="347"/>
      <c r="JWO74" s="350"/>
      <c r="JWP74" s="350"/>
      <c r="JWQ74" s="348"/>
      <c r="JWR74" s="348"/>
      <c r="JWS74" s="348"/>
      <c r="JWT74" s="349"/>
      <c r="JWV74" s="347"/>
      <c r="JWW74" s="350"/>
      <c r="JWX74" s="350"/>
      <c r="JWY74" s="348"/>
      <c r="JWZ74" s="348"/>
      <c r="JXA74" s="348"/>
      <c r="JXB74" s="349"/>
      <c r="JXD74" s="347"/>
      <c r="JXE74" s="350"/>
      <c r="JXF74" s="350"/>
      <c r="JXG74" s="348"/>
      <c r="JXH74" s="348"/>
      <c r="JXI74" s="348"/>
      <c r="JXJ74" s="349"/>
      <c r="JXL74" s="347"/>
      <c r="JXM74" s="350"/>
      <c r="JXN74" s="350"/>
      <c r="JXO74" s="348"/>
      <c r="JXP74" s="348"/>
      <c r="JXQ74" s="348"/>
      <c r="JXR74" s="349"/>
      <c r="JXT74" s="347"/>
      <c r="JXU74" s="350"/>
      <c r="JXV74" s="350"/>
      <c r="JXW74" s="348"/>
      <c r="JXX74" s="348"/>
      <c r="JXY74" s="348"/>
      <c r="JXZ74" s="349"/>
      <c r="JYB74" s="347"/>
      <c r="JYC74" s="350"/>
      <c r="JYD74" s="350"/>
      <c r="JYE74" s="348"/>
      <c r="JYF74" s="348"/>
      <c r="JYG74" s="348"/>
      <c r="JYH74" s="349"/>
      <c r="JYJ74" s="347"/>
      <c r="JYK74" s="350"/>
      <c r="JYL74" s="350"/>
      <c r="JYM74" s="348"/>
      <c r="JYN74" s="348"/>
      <c r="JYO74" s="348"/>
      <c r="JYP74" s="349"/>
      <c r="JYR74" s="347"/>
      <c r="JYS74" s="350"/>
      <c r="JYT74" s="350"/>
      <c r="JYU74" s="348"/>
      <c r="JYV74" s="348"/>
      <c r="JYW74" s="348"/>
      <c r="JYX74" s="349"/>
      <c r="JYZ74" s="347"/>
      <c r="JZA74" s="350"/>
      <c r="JZB74" s="350"/>
      <c r="JZC74" s="348"/>
      <c r="JZD74" s="348"/>
      <c r="JZE74" s="348"/>
      <c r="JZF74" s="349"/>
      <c r="JZH74" s="347"/>
      <c r="JZI74" s="350"/>
      <c r="JZJ74" s="350"/>
      <c r="JZK74" s="348"/>
      <c r="JZL74" s="348"/>
      <c r="JZM74" s="348"/>
      <c r="JZN74" s="349"/>
      <c r="JZP74" s="347"/>
      <c r="JZQ74" s="350"/>
      <c r="JZR74" s="350"/>
      <c r="JZS74" s="348"/>
      <c r="JZT74" s="348"/>
      <c r="JZU74" s="348"/>
      <c r="JZV74" s="349"/>
      <c r="JZX74" s="347"/>
      <c r="JZY74" s="350"/>
      <c r="JZZ74" s="350"/>
      <c r="KAA74" s="348"/>
      <c r="KAB74" s="348"/>
      <c r="KAC74" s="348"/>
      <c r="KAD74" s="349"/>
      <c r="KAF74" s="347"/>
      <c r="KAG74" s="350"/>
      <c r="KAH74" s="350"/>
      <c r="KAI74" s="348"/>
      <c r="KAJ74" s="348"/>
      <c r="KAK74" s="348"/>
      <c r="KAL74" s="349"/>
      <c r="KAN74" s="347"/>
      <c r="KAO74" s="350"/>
      <c r="KAP74" s="350"/>
      <c r="KAQ74" s="348"/>
      <c r="KAR74" s="348"/>
      <c r="KAS74" s="348"/>
      <c r="KAT74" s="349"/>
      <c r="KAV74" s="347"/>
      <c r="KAW74" s="350"/>
      <c r="KAX74" s="350"/>
      <c r="KAY74" s="348"/>
      <c r="KAZ74" s="348"/>
      <c r="KBA74" s="348"/>
      <c r="KBB74" s="349"/>
      <c r="KBD74" s="347"/>
      <c r="KBE74" s="350"/>
      <c r="KBF74" s="350"/>
      <c r="KBG74" s="348"/>
      <c r="KBH74" s="348"/>
      <c r="KBI74" s="348"/>
      <c r="KBJ74" s="349"/>
      <c r="KBL74" s="347"/>
      <c r="KBM74" s="350"/>
      <c r="KBN74" s="350"/>
      <c r="KBO74" s="348"/>
      <c r="KBP74" s="348"/>
      <c r="KBQ74" s="348"/>
      <c r="KBR74" s="349"/>
      <c r="KBT74" s="347"/>
      <c r="KBU74" s="350"/>
      <c r="KBV74" s="350"/>
      <c r="KBW74" s="348"/>
      <c r="KBX74" s="348"/>
      <c r="KBY74" s="348"/>
      <c r="KBZ74" s="349"/>
      <c r="KCB74" s="347"/>
      <c r="KCC74" s="350"/>
      <c r="KCD74" s="350"/>
      <c r="KCE74" s="348"/>
      <c r="KCF74" s="348"/>
      <c r="KCG74" s="348"/>
      <c r="KCH74" s="349"/>
      <c r="KCJ74" s="347"/>
      <c r="KCK74" s="350"/>
      <c r="KCL74" s="350"/>
      <c r="KCM74" s="348"/>
      <c r="KCN74" s="348"/>
      <c r="KCO74" s="348"/>
      <c r="KCP74" s="349"/>
      <c r="KCR74" s="347"/>
      <c r="KCS74" s="350"/>
      <c r="KCT74" s="350"/>
      <c r="KCU74" s="348"/>
      <c r="KCV74" s="348"/>
      <c r="KCW74" s="348"/>
      <c r="KCX74" s="349"/>
      <c r="KCZ74" s="347"/>
      <c r="KDA74" s="350"/>
      <c r="KDB74" s="350"/>
      <c r="KDC74" s="348"/>
      <c r="KDD74" s="348"/>
      <c r="KDE74" s="348"/>
      <c r="KDF74" s="349"/>
      <c r="KDH74" s="347"/>
      <c r="KDI74" s="350"/>
      <c r="KDJ74" s="350"/>
      <c r="KDK74" s="348"/>
      <c r="KDL74" s="348"/>
      <c r="KDM74" s="348"/>
      <c r="KDN74" s="349"/>
      <c r="KDP74" s="347"/>
      <c r="KDQ74" s="350"/>
      <c r="KDR74" s="350"/>
      <c r="KDS74" s="348"/>
      <c r="KDT74" s="348"/>
      <c r="KDU74" s="348"/>
      <c r="KDV74" s="349"/>
      <c r="KDX74" s="347"/>
      <c r="KDY74" s="350"/>
      <c r="KDZ74" s="350"/>
      <c r="KEA74" s="348"/>
      <c r="KEB74" s="348"/>
      <c r="KEC74" s="348"/>
      <c r="KED74" s="349"/>
      <c r="KEF74" s="347"/>
      <c r="KEG74" s="350"/>
      <c r="KEH74" s="350"/>
      <c r="KEI74" s="348"/>
      <c r="KEJ74" s="348"/>
      <c r="KEK74" s="348"/>
      <c r="KEL74" s="349"/>
      <c r="KEN74" s="347"/>
      <c r="KEO74" s="350"/>
      <c r="KEP74" s="350"/>
      <c r="KEQ74" s="348"/>
      <c r="KER74" s="348"/>
      <c r="KES74" s="348"/>
      <c r="KET74" s="349"/>
      <c r="KEV74" s="347"/>
      <c r="KEW74" s="350"/>
      <c r="KEX74" s="350"/>
      <c r="KEY74" s="348"/>
      <c r="KEZ74" s="348"/>
      <c r="KFA74" s="348"/>
      <c r="KFB74" s="349"/>
      <c r="KFD74" s="347"/>
      <c r="KFE74" s="350"/>
      <c r="KFF74" s="350"/>
      <c r="KFG74" s="348"/>
      <c r="KFH74" s="348"/>
      <c r="KFI74" s="348"/>
      <c r="KFJ74" s="349"/>
      <c r="KFL74" s="347"/>
      <c r="KFM74" s="350"/>
      <c r="KFN74" s="350"/>
      <c r="KFO74" s="348"/>
      <c r="KFP74" s="348"/>
      <c r="KFQ74" s="348"/>
      <c r="KFR74" s="349"/>
      <c r="KFT74" s="347"/>
      <c r="KFU74" s="350"/>
      <c r="KFV74" s="350"/>
      <c r="KFW74" s="348"/>
      <c r="KFX74" s="348"/>
      <c r="KFY74" s="348"/>
      <c r="KFZ74" s="349"/>
      <c r="KGB74" s="347"/>
      <c r="KGC74" s="350"/>
      <c r="KGD74" s="350"/>
      <c r="KGE74" s="348"/>
      <c r="KGF74" s="348"/>
      <c r="KGG74" s="348"/>
      <c r="KGH74" s="349"/>
      <c r="KGJ74" s="347"/>
      <c r="KGK74" s="350"/>
      <c r="KGL74" s="350"/>
      <c r="KGM74" s="348"/>
      <c r="KGN74" s="348"/>
      <c r="KGO74" s="348"/>
      <c r="KGP74" s="349"/>
      <c r="KGR74" s="347"/>
      <c r="KGS74" s="350"/>
      <c r="KGT74" s="350"/>
      <c r="KGU74" s="348"/>
      <c r="KGV74" s="348"/>
      <c r="KGW74" s="348"/>
      <c r="KGX74" s="349"/>
      <c r="KGZ74" s="347"/>
      <c r="KHA74" s="350"/>
      <c r="KHB74" s="350"/>
      <c r="KHC74" s="348"/>
      <c r="KHD74" s="348"/>
      <c r="KHE74" s="348"/>
      <c r="KHF74" s="349"/>
      <c r="KHH74" s="347"/>
      <c r="KHI74" s="350"/>
      <c r="KHJ74" s="350"/>
      <c r="KHK74" s="348"/>
      <c r="KHL74" s="348"/>
      <c r="KHM74" s="348"/>
      <c r="KHN74" s="349"/>
      <c r="KHP74" s="347"/>
      <c r="KHQ74" s="350"/>
      <c r="KHR74" s="350"/>
      <c r="KHS74" s="348"/>
      <c r="KHT74" s="348"/>
      <c r="KHU74" s="348"/>
      <c r="KHV74" s="349"/>
      <c r="KHX74" s="347"/>
      <c r="KHY74" s="350"/>
      <c r="KHZ74" s="350"/>
      <c r="KIA74" s="348"/>
      <c r="KIB74" s="348"/>
      <c r="KIC74" s="348"/>
      <c r="KID74" s="349"/>
      <c r="KIF74" s="347"/>
      <c r="KIG74" s="350"/>
      <c r="KIH74" s="350"/>
      <c r="KII74" s="348"/>
      <c r="KIJ74" s="348"/>
      <c r="KIK74" s="348"/>
      <c r="KIL74" s="349"/>
      <c r="KIN74" s="347"/>
      <c r="KIO74" s="350"/>
      <c r="KIP74" s="350"/>
      <c r="KIQ74" s="348"/>
      <c r="KIR74" s="348"/>
      <c r="KIS74" s="348"/>
      <c r="KIT74" s="349"/>
      <c r="KIV74" s="347"/>
      <c r="KIW74" s="350"/>
      <c r="KIX74" s="350"/>
      <c r="KIY74" s="348"/>
      <c r="KIZ74" s="348"/>
      <c r="KJA74" s="348"/>
      <c r="KJB74" s="349"/>
      <c r="KJD74" s="347"/>
      <c r="KJE74" s="350"/>
      <c r="KJF74" s="350"/>
      <c r="KJG74" s="348"/>
      <c r="KJH74" s="348"/>
      <c r="KJI74" s="348"/>
      <c r="KJJ74" s="349"/>
      <c r="KJL74" s="347"/>
      <c r="KJM74" s="350"/>
      <c r="KJN74" s="350"/>
      <c r="KJO74" s="348"/>
      <c r="KJP74" s="348"/>
      <c r="KJQ74" s="348"/>
      <c r="KJR74" s="349"/>
      <c r="KJT74" s="347"/>
      <c r="KJU74" s="350"/>
      <c r="KJV74" s="350"/>
      <c r="KJW74" s="348"/>
      <c r="KJX74" s="348"/>
      <c r="KJY74" s="348"/>
      <c r="KJZ74" s="349"/>
      <c r="KKB74" s="347"/>
      <c r="KKC74" s="350"/>
      <c r="KKD74" s="350"/>
      <c r="KKE74" s="348"/>
      <c r="KKF74" s="348"/>
      <c r="KKG74" s="348"/>
      <c r="KKH74" s="349"/>
      <c r="KKJ74" s="347"/>
      <c r="KKK74" s="350"/>
      <c r="KKL74" s="350"/>
      <c r="KKM74" s="348"/>
      <c r="KKN74" s="348"/>
      <c r="KKO74" s="348"/>
      <c r="KKP74" s="349"/>
      <c r="KKR74" s="347"/>
      <c r="KKS74" s="350"/>
      <c r="KKT74" s="350"/>
      <c r="KKU74" s="348"/>
      <c r="KKV74" s="348"/>
      <c r="KKW74" s="348"/>
      <c r="KKX74" s="349"/>
      <c r="KKZ74" s="347"/>
      <c r="KLA74" s="350"/>
      <c r="KLB74" s="350"/>
      <c r="KLC74" s="348"/>
      <c r="KLD74" s="348"/>
      <c r="KLE74" s="348"/>
      <c r="KLF74" s="349"/>
      <c r="KLH74" s="347"/>
      <c r="KLI74" s="350"/>
      <c r="KLJ74" s="350"/>
      <c r="KLK74" s="348"/>
      <c r="KLL74" s="348"/>
      <c r="KLM74" s="348"/>
      <c r="KLN74" s="349"/>
      <c r="KLP74" s="347"/>
      <c r="KLQ74" s="350"/>
      <c r="KLR74" s="350"/>
      <c r="KLS74" s="348"/>
      <c r="KLT74" s="348"/>
      <c r="KLU74" s="348"/>
      <c r="KLV74" s="349"/>
      <c r="KLX74" s="347"/>
      <c r="KLY74" s="350"/>
      <c r="KLZ74" s="350"/>
      <c r="KMA74" s="348"/>
      <c r="KMB74" s="348"/>
      <c r="KMC74" s="348"/>
      <c r="KMD74" s="349"/>
      <c r="KMF74" s="347"/>
      <c r="KMG74" s="350"/>
      <c r="KMH74" s="350"/>
      <c r="KMI74" s="348"/>
      <c r="KMJ74" s="348"/>
      <c r="KMK74" s="348"/>
      <c r="KML74" s="349"/>
      <c r="KMN74" s="347"/>
      <c r="KMO74" s="350"/>
      <c r="KMP74" s="350"/>
      <c r="KMQ74" s="348"/>
      <c r="KMR74" s="348"/>
      <c r="KMS74" s="348"/>
      <c r="KMT74" s="349"/>
      <c r="KMV74" s="347"/>
      <c r="KMW74" s="350"/>
      <c r="KMX74" s="350"/>
      <c r="KMY74" s="348"/>
      <c r="KMZ74" s="348"/>
      <c r="KNA74" s="348"/>
      <c r="KNB74" s="349"/>
      <c r="KND74" s="347"/>
      <c r="KNE74" s="350"/>
      <c r="KNF74" s="350"/>
      <c r="KNG74" s="348"/>
      <c r="KNH74" s="348"/>
      <c r="KNI74" s="348"/>
      <c r="KNJ74" s="349"/>
      <c r="KNL74" s="347"/>
      <c r="KNM74" s="350"/>
      <c r="KNN74" s="350"/>
      <c r="KNO74" s="348"/>
      <c r="KNP74" s="348"/>
      <c r="KNQ74" s="348"/>
      <c r="KNR74" s="349"/>
      <c r="KNT74" s="347"/>
      <c r="KNU74" s="350"/>
      <c r="KNV74" s="350"/>
      <c r="KNW74" s="348"/>
      <c r="KNX74" s="348"/>
      <c r="KNY74" s="348"/>
      <c r="KNZ74" s="349"/>
      <c r="KOB74" s="347"/>
      <c r="KOC74" s="350"/>
      <c r="KOD74" s="350"/>
      <c r="KOE74" s="348"/>
      <c r="KOF74" s="348"/>
      <c r="KOG74" s="348"/>
      <c r="KOH74" s="349"/>
      <c r="KOJ74" s="347"/>
      <c r="KOK74" s="350"/>
      <c r="KOL74" s="350"/>
      <c r="KOM74" s="348"/>
      <c r="KON74" s="348"/>
      <c r="KOO74" s="348"/>
      <c r="KOP74" s="349"/>
      <c r="KOR74" s="347"/>
      <c r="KOS74" s="350"/>
      <c r="KOT74" s="350"/>
      <c r="KOU74" s="348"/>
      <c r="KOV74" s="348"/>
      <c r="KOW74" s="348"/>
      <c r="KOX74" s="349"/>
      <c r="KOZ74" s="347"/>
      <c r="KPA74" s="350"/>
      <c r="KPB74" s="350"/>
      <c r="KPC74" s="348"/>
      <c r="KPD74" s="348"/>
      <c r="KPE74" s="348"/>
      <c r="KPF74" s="349"/>
      <c r="KPH74" s="347"/>
      <c r="KPI74" s="350"/>
      <c r="KPJ74" s="350"/>
      <c r="KPK74" s="348"/>
      <c r="KPL74" s="348"/>
      <c r="KPM74" s="348"/>
      <c r="KPN74" s="349"/>
      <c r="KPP74" s="347"/>
      <c r="KPQ74" s="350"/>
      <c r="KPR74" s="350"/>
      <c r="KPS74" s="348"/>
      <c r="KPT74" s="348"/>
      <c r="KPU74" s="348"/>
      <c r="KPV74" s="349"/>
      <c r="KPX74" s="347"/>
      <c r="KPY74" s="350"/>
      <c r="KPZ74" s="350"/>
      <c r="KQA74" s="348"/>
      <c r="KQB74" s="348"/>
      <c r="KQC74" s="348"/>
      <c r="KQD74" s="349"/>
      <c r="KQF74" s="347"/>
      <c r="KQG74" s="350"/>
      <c r="KQH74" s="350"/>
      <c r="KQI74" s="348"/>
      <c r="KQJ74" s="348"/>
      <c r="KQK74" s="348"/>
      <c r="KQL74" s="349"/>
      <c r="KQN74" s="347"/>
      <c r="KQO74" s="350"/>
      <c r="KQP74" s="350"/>
      <c r="KQQ74" s="348"/>
      <c r="KQR74" s="348"/>
      <c r="KQS74" s="348"/>
      <c r="KQT74" s="349"/>
      <c r="KQV74" s="347"/>
      <c r="KQW74" s="350"/>
      <c r="KQX74" s="350"/>
      <c r="KQY74" s="348"/>
      <c r="KQZ74" s="348"/>
      <c r="KRA74" s="348"/>
      <c r="KRB74" s="349"/>
      <c r="KRD74" s="347"/>
      <c r="KRE74" s="350"/>
      <c r="KRF74" s="350"/>
      <c r="KRG74" s="348"/>
      <c r="KRH74" s="348"/>
      <c r="KRI74" s="348"/>
      <c r="KRJ74" s="349"/>
      <c r="KRL74" s="347"/>
      <c r="KRM74" s="350"/>
      <c r="KRN74" s="350"/>
      <c r="KRO74" s="348"/>
      <c r="KRP74" s="348"/>
      <c r="KRQ74" s="348"/>
      <c r="KRR74" s="349"/>
      <c r="KRT74" s="347"/>
      <c r="KRU74" s="350"/>
      <c r="KRV74" s="350"/>
      <c r="KRW74" s="348"/>
      <c r="KRX74" s="348"/>
      <c r="KRY74" s="348"/>
      <c r="KRZ74" s="349"/>
      <c r="KSB74" s="347"/>
      <c r="KSC74" s="350"/>
      <c r="KSD74" s="350"/>
      <c r="KSE74" s="348"/>
      <c r="KSF74" s="348"/>
      <c r="KSG74" s="348"/>
      <c r="KSH74" s="349"/>
      <c r="KSJ74" s="347"/>
      <c r="KSK74" s="350"/>
      <c r="KSL74" s="350"/>
      <c r="KSM74" s="348"/>
      <c r="KSN74" s="348"/>
      <c r="KSO74" s="348"/>
      <c r="KSP74" s="349"/>
      <c r="KSR74" s="347"/>
      <c r="KSS74" s="350"/>
      <c r="KST74" s="350"/>
      <c r="KSU74" s="348"/>
      <c r="KSV74" s="348"/>
      <c r="KSW74" s="348"/>
      <c r="KSX74" s="349"/>
      <c r="KSZ74" s="347"/>
      <c r="KTA74" s="350"/>
      <c r="KTB74" s="350"/>
      <c r="KTC74" s="348"/>
      <c r="KTD74" s="348"/>
      <c r="KTE74" s="348"/>
      <c r="KTF74" s="349"/>
      <c r="KTH74" s="347"/>
      <c r="KTI74" s="350"/>
      <c r="KTJ74" s="350"/>
      <c r="KTK74" s="348"/>
      <c r="KTL74" s="348"/>
      <c r="KTM74" s="348"/>
      <c r="KTN74" s="349"/>
      <c r="KTP74" s="347"/>
      <c r="KTQ74" s="350"/>
      <c r="KTR74" s="350"/>
      <c r="KTS74" s="348"/>
      <c r="KTT74" s="348"/>
      <c r="KTU74" s="348"/>
      <c r="KTV74" s="349"/>
      <c r="KTX74" s="347"/>
      <c r="KTY74" s="350"/>
      <c r="KTZ74" s="350"/>
      <c r="KUA74" s="348"/>
      <c r="KUB74" s="348"/>
      <c r="KUC74" s="348"/>
      <c r="KUD74" s="349"/>
      <c r="KUF74" s="347"/>
      <c r="KUG74" s="350"/>
      <c r="KUH74" s="350"/>
      <c r="KUI74" s="348"/>
      <c r="KUJ74" s="348"/>
      <c r="KUK74" s="348"/>
      <c r="KUL74" s="349"/>
      <c r="KUN74" s="347"/>
      <c r="KUO74" s="350"/>
      <c r="KUP74" s="350"/>
      <c r="KUQ74" s="348"/>
      <c r="KUR74" s="348"/>
      <c r="KUS74" s="348"/>
      <c r="KUT74" s="349"/>
      <c r="KUV74" s="347"/>
      <c r="KUW74" s="350"/>
      <c r="KUX74" s="350"/>
      <c r="KUY74" s="348"/>
      <c r="KUZ74" s="348"/>
      <c r="KVA74" s="348"/>
      <c r="KVB74" s="349"/>
      <c r="KVD74" s="347"/>
      <c r="KVE74" s="350"/>
      <c r="KVF74" s="350"/>
      <c r="KVG74" s="348"/>
      <c r="KVH74" s="348"/>
      <c r="KVI74" s="348"/>
      <c r="KVJ74" s="349"/>
      <c r="KVL74" s="347"/>
      <c r="KVM74" s="350"/>
      <c r="KVN74" s="350"/>
      <c r="KVO74" s="348"/>
      <c r="KVP74" s="348"/>
      <c r="KVQ74" s="348"/>
      <c r="KVR74" s="349"/>
      <c r="KVT74" s="347"/>
      <c r="KVU74" s="350"/>
      <c r="KVV74" s="350"/>
      <c r="KVW74" s="348"/>
      <c r="KVX74" s="348"/>
      <c r="KVY74" s="348"/>
      <c r="KVZ74" s="349"/>
      <c r="KWB74" s="347"/>
      <c r="KWC74" s="350"/>
      <c r="KWD74" s="350"/>
      <c r="KWE74" s="348"/>
      <c r="KWF74" s="348"/>
      <c r="KWG74" s="348"/>
      <c r="KWH74" s="349"/>
      <c r="KWJ74" s="347"/>
      <c r="KWK74" s="350"/>
      <c r="KWL74" s="350"/>
      <c r="KWM74" s="348"/>
      <c r="KWN74" s="348"/>
      <c r="KWO74" s="348"/>
      <c r="KWP74" s="349"/>
      <c r="KWR74" s="347"/>
      <c r="KWS74" s="350"/>
      <c r="KWT74" s="350"/>
      <c r="KWU74" s="348"/>
      <c r="KWV74" s="348"/>
      <c r="KWW74" s="348"/>
      <c r="KWX74" s="349"/>
      <c r="KWZ74" s="347"/>
      <c r="KXA74" s="350"/>
      <c r="KXB74" s="350"/>
      <c r="KXC74" s="348"/>
      <c r="KXD74" s="348"/>
      <c r="KXE74" s="348"/>
      <c r="KXF74" s="349"/>
      <c r="KXH74" s="347"/>
      <c r="KXI74" s="350"/>
      <c r="KXJ74" s="350"/>
      <c r="KXK74" s="348"/>
      <c r="KXL74" s="348"/>
      <c r="KXM74" s="348"/>
      <c r="KXN74" s="349"/>
      <c r="KXP74" s="347"/>
      <c r="KXQ74" s="350"/>
      <c r="KXR74" s="350"/>
      <c r="KXS74" s="348"/>
      <c r="KXT74" s="348"/>
      <c r="KXU74" s="348"/>
      <c r="KXV74" s="349"/>
      <c r="KXX74" s="347"/>
      <c r="KXY74" s="350"/>
      <c r="KXZ74" s="350"/>
      <c r="KYA74" s="348"/>
      <c r="KYB74" s="348"/>
      <c r="KYC74" s="348"/>
      <c r="KYD74" s="349"/>
      <c r="KYF74" s="347"/>
      <c r="KYG74" s="350"/>
      <c r="KYH74" s="350"/>
      <c r="KYI74" s="348"/>
      <c r="KYJ74" s="348"/>
      <c r="KYK74" s="348"/>
      <c r="KYL74" s="349"/>
      <c r="KYN74" s="347"/>
      <c r="KYO74" s="350"/>
      <c r="KYP74" s="350"/>
      <c r="KYQ74" s="348"/>
      <c r="KYR74" s="348"/>
      <c r="KYS74" s="348"/>
      <c r="KYT74" s="349"/>
      <c r="KYV74" s="347"/>
      <c r="KYW74" s="350"/>
      <c r="KYX74" s="350"/>
      <c r="KYY74" s="348"/>
      <c r="KYZ74" s="348"/>
      <c r="KZA74" s="348"/>
      <c r="KZB74" s="349"/>
      <c r="KZD74" s="347"/>
      <c r="KZE74" s="350"/>
      <c r="KZF74" s="350"/>
      <c r="KZG74" s="348"/>
      <c r="KZH74" s="348"/>
      <c r="KZI74" s="348"/>
      <c r="KZJ74" s="349"/>
      <c r="KZL74" s="347"/>
      <c r="KZM74" s="350"/>
      <c r="KZN74" s="350"/>
      <c r="KZO74" s="348"/>
      <c r="KZP74" s="348"/>
      <c r="KZQ74" s="348"/>
      <c r="KZR74" s="349"/>
      <c r="KZT74" s="347"/>
      <c r="KZU74" s="350"/>
      <c r="KZV74" s="350"/>
      <c r="KZW74" s="348"/>
      <c r="KZX74" s="348"/>
      <c r="KZY74" s="348"/>
      <c r="KZZ74" s="349"/>
      <c r="LAB74" s="347"/>
      <c r="LAC74" s="350"/>
      <c r="LAD74" s="350"/>
      <c r="LAE74" s="348"/>
      <c r="LAF74" s="348"/>
      <c r="LAG74" s="348"/>
      <c r="LAH74" s="349"/>
      <c r="LAJ74" s="347"/>
      <c r="LAK74" s="350"/>
      <c r="LAL74" s="350"/>
      <c r="LAM74" s="348"/>
      <c r="LAN74" s="348"/>
      <c r="LAO74" s="348"/>
      <c r="LAP74" s="349"/>
      <c r="LAR74" s="347"/>
      <c r="LAS74" s="350"/>
      <c r="LAT74" s="350"/>
      <c r="LAU74" s="348"/>
      <c r="LAV74" s="348"/>
      <c r="LAW74" s="348"/>
      <c r="LAX74" s="349"/>
      <c r="LAZ74" s="347"/>
      <c r="LBA74" s="350"/>
      <c r="LBB74" s="350"/>
      <c r="LBC74" s="348"/>
      <c r="LBD74" s="348"/>
      <c r="LBE74" s="348"/>
      <c r="LBF74" s="349"/>
      <c r="LBH74" s="347"/>
      <c r="LBI74" s="350"/>
      <c r="LBJ74" s="350"/>
      <c r="LBK74" s="348"/>
      <c r="LBL74" s="348"/>
      <c r="LBM74" s="348"/>
      <c r="LBN74" s="349"/>
      <c r="LBP74" s="347"/>
      <c r="LBQ74" s="350"/>
      <c r="LBR74" s="350"/>
      <c r="LBS74" s="348"/>
      <c r="LBT74" s="348"/>
      <c r="LBU74" s="348"/>
      <c r="LBV74" s="349"/>
      <c r="LBX74" s="347"/>
      <c r="LBY74" s="350"/>
      <c r="LBZ74" s="350"/>
      <c r="LCA74" s="348"/>
      <c r="LCB74" s="348"/>
      <c r="LCC74" s="348"/>
      <c r="LCD74" s="349"/>
      <c r="LCF74" s="347"/>
      <c r="LCG74" s="350"/>
      <c r="LCH74" s="350"/>
      <c r="LCI74" s="348"/>
      <c r="LCJ74" s="348"/>
      <c r="LCK74" s="348"/>
      <c r="LCL74" s="349"/>
      <c r="LCN74" s="347"/>
      <c r="LCO74" s="350"/>
      <c r="LCP74" s="350"/>
      <c r="LCQ74" s="348"/>
      <c r="LCR74" s="348"/>
      <c r="LCS74" s="348"/>
      <c r="LCT74" s="349"/>
      <c r="LCV74" s="347"/>
      <c r="LCW74" s="350"/>
      <c r="LCX74" s="350"/>
      <c r="LCY74" s="348"/>
      <c r="LCZ74" s="348"/>
      <c r="LDA74" s="348"/>
      <c r="LDB74" s="349"/>
      <c r="LDD74" s="347"/>
      <c r="LDE74" s="350"/>
      <c r="LDF74" s="350"/>
      <c r="LDG74" s="348"/>
      <c r="LDH74" s="348"/>
      <c r="LDI74" s="348"/>
      <c r="LDJ74" s="349"/>
      <c r="LDL74" s="347"/>
      <c r="LDM74" s="350"/>
      <c r="LDN74" s="350"/>
      <c r="LDO74" s="348"/>
      <c r="LDP74" s="348"/>
      <c r="LDQ74" s="348"/>
      <c r="LDR74" s="349"/>
      <c r="LDT74" s="347"/>
      <c r="LDU74" s="350"/>
      <c r="LDV74" s="350"/>
      <c r="LDW74" s="348"/>
      <c r="LDX74" s="348"/>
      <c r="LDY74" s="348"/>
      <c r="LDZ74" s="349"/>
      <c r="LEB74" s="347"/>
      <c r="LEC74" s="350"/>
      <c r="LED74" s="350"/>
      <c r="LEE74" s="348"/>
      <c r="LEF74" s="348"/>
      <c r="LEG74" s="348"/>
      <c r="LEH74" s="349"/>
      <c r="LEJ74" s="347"/>
      <c r="LEK74" s="350"/>
      <c r="LEL74" s="350"/>
      <c r="LEM74" s="348"/>
      <c r="LEN74" s="348"/>
      <c r="LEO74" s="348"/>
      <c r="LEP74" s="349"/>
      <c r="LER74" s="347"/>
      <c r="LES74" s="350"/>
      <c r="LET74" s="350"/>
      <c r="LEU74" s="348"/>
      <c r="LEV74" s="348"/>
      <c r="LEW74" s="348"/>
      <c r="LEX74" s="349"/>
      <c r="LEZ74" s="347"/>
      <c r="LFA74" s="350"/>
      <c r="LFB74" s="350"/>
      <c r="LFC74" s="348"/>
      <c r="LFD74" s="348"/>
      <c r="LFE74" s="348"/>
      <c r="LFF74" s="349"/>
      <c r="LFH74" s="347"/>
      <c r="LFI74" s="350"/>
      <c r="LFJ74" s="350"/>
      <c r="LFK74" s="348"/>
      <c r="LFL74" s="348"/>
      <c r="LFM74" s="348"/>
      <c r="LFN74" s="349"/>
      <c r="LFP74" s="347"/>
      <c r="LFQ74" s="350"/>
      <c r="LFR74" s="350"/>
      <c r="LFS74" s="348"/>
      <c r="LFT74" s="348"/>
      <c r="LFU74" s="348"/>
      <c r="LFV74" s="349"/>
      <c r="LFX74" s="347"/>
      <c r="LFY74" s="350"/>
      <c r="LFZ74" s="350"/>
      <c r="LGA74" s="348"/>
      <c r="LGB74" s="348"/>
      <c r="LGC74" s="348"/>
      <c r="LGD74" s="349"/>
      <c r="LGF74" s="347"/>
      <c r="LGG74" s="350"/>
      <c r="LGH74" s="350"/>
      <c r="LGI74" s="348"/>
      <c r="LGJ74" s="348"/>
      <c r="LGK74" s="348"/>
      <c r="LGL74" s="349"/>
      <c r="LGN74" s="347"/>
      <c r="LGO74" s="350"/>
      <c r="LGP74" s="350"/>
      <c r="LGQ74" s="348"/>
      <c r="LGR74" s="348"/>
      <c r="LGS74" s="348"/>
      <c r="LGT74" s="349"/>
      <c r="LGV74" s="347"/>
      <c r="LGW74" s="350"/>
      <c r="LGX74" s="350"/>
      <c r="LGY74" s="348"/>
      <c r="LGZ74" s="348"/>
      <c r="LHA74" s="348"/>
      <c r="LHB74" s="349"/>
      <c r="LHD74" s="347"/>
      <c r="LHE74" s="350"/>
      <c r="LHF74" s="350"/>
      <c r="LHG74" s="348"/>
      <c r="LHH74" s="348"/>
      <c r="LHI74" s="348"/>
      <c r="LHJ74" s="349"/>
      <c r="LHL74" s="347"/>
      <c r="LHM74" s="350"/>
      <c r="LHN74" s="350"/>
      <c r="LHO74" s="348"/>
      <c r="LHP74" s="348"/>
      <c r="LHQ74" s="348"/>
      <c r="LHR74" s="349"/>
      <c r="LHT74" s="347"/>
      <c r="LHU74" s="350"/>
      <c r="LHV74" s="350"/>
      <c r="LHW74" s="348"/>
      <c r="LHX74" s="348"/>
      <c r="LHY74" s="348"/>
      <c r="LHZ74" s="349"/>
      <c r="LIB74" s="347"/>
      <c r="LIC74" s="350"/>
      <c r="LID74" s="350"/>
      <c r="LIE74" s="348"/>
      <c r="LIF74" s="348"/>
      <c r="LIG74" s="348"/>
      <c r="LIH74" s="349"/>
      <c r="LIJ74" s="347"/>
      <c r="LIK74" s="350"/>
      <c r="LIL74" s="350"/>
      <c r="LIM74" s="348"/>
      <c r="LIN74" s="348"/>
      <c r="LIO74" s="348"/>
      <c r="LIP74" s="349"/>
      <c r="LIR74" s="347"/>
      <c r="LIS74" s="350"/>
      <c r="LIT74" s="350"/>
      <c r="LIU74" s="348"/>
      <c r="LIV74" s="348"/>
      <c r="LIW74" s="348"/>
      <c r="LIX74" s="349"/>
      <c r="LIZ74" s="347"/>
      <c r="LJA74" s="350"/>
      <c r="LJB74" s="350"/>
      <c r="LJC74" s="348"/>
      <c r="LJD74" s="348"/>
      <c r="LJE74" s="348"/>
      <c r="LJF74" s="349"/>
      <c r="LJH74" s="347"/>
      <c r="LJI74" s="350"/>
      <c r="LJJ74" s="350"/>
      <c r="LJK74" s="348"/>
      <c r="LJL74" s="348"/>
      <c r="LJM74" s="348"/>
      <c r="LJN74" s="349"/>
      <c r="LJP74" s="347"/>
      <c r="LJQ74" s="350"/>
      <c r="LJR74" s="350"/>
      <c r="LJS74" s="348"/>
      <c r="LJT74" s="348"/>
      <c r="LJU74" s="348"/>
      <c r="LJV74" s="349"/>
      <c r="LJX74" s="347"/>
      <c r="LJY74" s="350"/>
      <c r="LJZ74" s="350"/>
      <c r="LKA74" s="348"/>
      <c r="LKB74" s="348"/>
      <c r="LKC74" s="348"/>
      <c r="LKD74" s="349"/>
      <c r="LKF74" s="347"/>
      <c r="LKG74" s="350"/>
      <c r="LKH74" s="350"/>
      <c r="LKI74" s="348"/>
      <c r="LKJ74" s="348"/>
      <c r="LKK74" s="348"/>
      <c r="LKL74" s="349"/>
      <c r="LKN74" s="347"/>
      <c r="LKO74" s="350"/>
      <c r="LKP74" s="350"/>
      <c r="LKQ74" s="348"/>
      <c r="LKR74" s="348"/>
      <c r="LKS74" s="348"/>
      <c r="LKT74" s="349"/>
      <c r="LKV74" s="347"/>
      <c r="LKW74" s="350"/>
      <c r="LKX74" s="350"/>
      <c r="LKY74" s="348"/>
      <c r="LKZ74" s="348"/>
      <c r="LLA74" s="348"/>
      <c r="LLB74" s="349"/>
      <c r="LLD74" s="347"/>
      <c r="LLE74" s="350"/>
      <c r="LLF74" s="350"/>
      <c r="LLG74" s="348"/>
      <c r="LLH74" s="348"/>
      <c r="LLI74" s="348"/>
      <c r="LLJ74" s="349"/>
      <c r="LLL74" s="347"/>
      <c r="LLM74" s="350"/>
      <c r="LLN74" s="350"/>
      <c r="LLO74" s="348"/>
      <c r="LLP74" s="348"/>
      <c r="LLQ74" s="348"/>
      <c r="LLR74" s="349"/>
      <c r="LLT74" s="347"/>
      <c r="LLU74" s="350"/>
      <c r="LLV74" s="350"/>
      <c r="LLW74" s="348"/>
      <c r="LLX74" s="348"/>
      <c r="LLY74" s="348"/>
      <c r="LLZ74" s="349"/>
      <c r="LMB74" s="347"/>
      <c r="LMC74" s="350"/>
      <c r="LMD74" s="350"/>
      <c r="LME74" s="348"/>
      <c r="LMF74" s="348"/>
      <c r="LMG74" s="348"/>
      <c r="LMH74" s="349"/>
      <c r="LMJ74" s="347"/>
      <c r="LMK74" s="350"/>
      <c r="LML74" s="350"/>
      <c r="LMM74" s="348"/>
      <c r="LMN74" s="348"/>
      <c r="LMO74" s="348"/>
      <c r="LMP74" s="349"/>
      <c r="LMR74" s="347"/>
      <c r="LMS74" s="350"/>
      <c r="LMT74" s="350"/>
      <c r="LMU74" s="348"/>
      <c r="LMV74" s="348"/>
      <c r="LMW74" s="348"/>
      <c r="LMX74" s="349"/>
      <c r="LMZ74" s="347"/>
      <c r="LNA74" s="350"/>
      <c r="LNB74" s="350"/>
      <c r="LNC74" s="348"/>
      <c r="LND74" s="348"/>
      <c r="LNE74" s="348"/>
      <c r="LNF74" s="349"/>
      <c r="LNH74" s="347"/>
      <c r="LNI74" s="350"/>
      <c r="LNJ74" s="350"/>
      <c r="LNK74" s="348"/>
      <c r="LNL74" s="348"/>
      <c r="LNM74" s="348"/>
      <c r="LNN74" s="349"/>
      <c r="LNP74" s="347"/>
      <c r="LNQ74" s="350"/>
      <c r="LNR74" s="350"/>
      <c r="LNS74" s="348"/>
      <c r="LNT74" s="348"/>
      <c r="LNU74" s="348"/>
      <c r="LNV74" s="349"/>
      <c r="LNX74" s="347"/>
      <c r="LNY74" s="350"/>
      <c r="LNZ74" s="350"/>
      <c r="LOA74" s="348"/>
      <c r="LOB74" s="348"/>
      <c r="LOC74" s="348"/>
      <c r="LOD74" s="349"/>
      <c r="LOF74" s="347"/>
      <c r="LOG74" s="350"/>
      <c r="LOH74" s="350"/>
      <c r="LOI74" s="348"/>
      <c r="LOJ74" s="348"/>
      <c r="LOK74" s="348"/>
      <c r="LOL74" s="349"/>
      <c r="LON74" s="347"/>
      <c r="LOO74" s="350"/>
      <c r="LOP74" s="350"/>
      <c r="LOQ74" s="348"/>
      <c r="LOR74" s="348"/>
      <c r="LOS74" s="348"/>
      <c r="LOT74" s="349"/>
      <c r="LOV74" s="347"/>
      <c r="LOW74" s="350"/>
      <c r="LOX74" s="350"/>
      <c r="LOY74" s="348"/>
      <c r="LOZ74" s="348"/>
      <c r="LPA74" s="348"/>
      <c r="LPB74" s="349"/>
      <c r="LPD74" s="347"/>
      <c r="LPE74" s="350"/>
      <c r="LPF74" s="350"/>
      <c r="LPG74" s="348"/>
      <c r="LPH74" s="348"/>
      <c r="LPI74" s="348"/>
      <c r="LPJ74" s="349"/>
      <c r="LPL74" s="347"/>
      <c r="LPM74" s="350"/>
      <c r="LPN74" s="350"/>
      <c r="LPO74" s="348"/>
      <c r="LPP74" s="348"/>
      <c r="LPQ74" s="348"/>
      <c r="LPR74" s="349"/>
      <c r="LPT74" s="347"/>
      <c r="LPU74" s="350"/>
      <c r="LPV74" s="350"/>
      <c r="LPW74" s="348"/>
      <c r="LPX74" s="348"/>
      <c r="LPY74" s="348"/>
      <c r="LPZ74" s="349"/>
      <c r="LQB74" s="347"/>
      <c r="LQC74" s="350"/>
      <c r="LQD74" s="350"/>
      <c r="LQE74" s="348"/>
      <c r="LQF74" s="348"/>
      <c r="LQG74" s="348"/>
      <c r="LQH74" s="349"/>
      <c r="LQJ74" s="347"/>
      <c r="LQK74" s="350"/>
      <c r="LQL74" s="350"/>
      <c r="LQM74" s="348"/>
      <c r="LQN74" s="348"/>
      <c r="LQO74" s="348"/>
      <c r="LQP74" s="349"/>
      <c r="LQR74" s="347"/>
      <c r="LQS74" s="350"/>
      <c r="LQT74" s="350"/>
      <c r="LQU74" s="348"/>
      <c r="LQV74" s="348"/>
      <c r="LQW74" s="348"/>
      <c r="LQX74" s="349"/>
      <c r="LQZ74" s="347"/>
      <c r="LRA74" s="350"/>
      <c r="LRB74" s="350"/>
      <c r="LRC74" s="348"/>
      <c r="LRD74" s="348"/>
      <c r="LRE74" s="348"/>
      <c r="LRF74" s="349"/>
      <c r="LRH74" s="347"/>
      <c r="LRI74" s="350"/>
      <c r="LRJ74" s="350"/>
      <c r="LRK74" s="348"/>
      <c r="LRL74" s="348"/>
      <c r="LRM74" s="348"/>
      <c r="LRN74" s="349"/>
      <c r="LRP74" s="347"/>
      <c r="LRQ74" s="350"/>
      <c r="LRR74" s="350"/>
      <c r="LRS74" s="348"/>
      <c r="LRT74" s="348"/>
      <c r="LRU74" s="348"/>
      <c r="LRV74" s="349"/>
      <c r="LRX74" s="347"/>
      <c r="LRY74" s="350"/>
      <c r="LRZ74" s="350"/>
      <c r="LSA74" s="348"/>
      <c r="LSB74" s="348"/>
      <c r="LSC74" s="348"/>
      <c r="LSD74" s="349"/>
      <c r="LSF74" s="347"/>
      <c r="LSG74" s="350"/>
      <c r="LSH74" s="350"/>
      <c r="LSI74" s="348"/>
      <c r="LSJ74" s="348"/>
      <c r="LSK74" s="348"/>
      <c r="LSL74" s="349"/>
      <c r="LSN74" s="347"/>
      <c r="LSO74" s="350"/>
      <c r="LSP74" s="350"/>
      <c r="LSQ74" s="348"/>
      <c r="LSR74" s="348"/>
      <c r="LSS74" s="348"/>
      <c r="LST74" s="349"/>
      <c r="LSV74" s="347"/>
      <c r="LSW74" s="350"/>
      <c r="LSX74" s="350"/>
      <c r="LSY74" s="348"/>
      <c r="LSZ74" s="348"/>
      <c r="LTA74" s="348"/>
      <c r="LTB74" s="349"/>
      <c r="LTD74" s="347"/>
      <c r="LTE74" s="350"/>
      <c r="LTF74" s="350"/>
      <c r="LTG74" s="348"/>
      <c r="LTH74" s="348"/>
      <c r="LTI74" s="348"/>
      <c r="LTJ74" s="349"/>
      <c r="LTL74" s="347"/>
      <c r="LTM74" s="350"/>
      <c r="LTN74" s="350"/>
      <c r="LTO74" s="348"/>
      <c r="LTP74" s="348"/>
      <c r="LTQ74" s="348"/>
      <c r="LTR74" s="349"/>
      <c r="LTT74" s="347"/>
      <c r="LTU74" s="350"/>
      <c r="LTV74" s="350"/>
      <c r="LTW74" s="348"/>
      <c r="LTX74" s="348"/>
      <c r="LTY74" s="348"/>
      <c r="LTZ74" s="349"/>
      <c r="LUB74" s="347"/>
      <c r="LUC74" s="350"/>
      <c r="LUD74" s="350"/>
      <c r="LUE74" s="348"/>
      <c r="LUF74" s="348"/>
      <c r="LUG74" s="348"/>
      <c r="LUH74" s="349"/>
      <c r="LUJ74" s="347"/>
      <c r="LUK74" s="350"/>
      <c r="LUL74" s="350"/>
      <c r="LUM74" s="348"/>
      <c r="LUN74" s="348"/>
      <c r="LUO74" s="348"/>
      <c r="LUP74" s="349"/>
      <c r="LUR74" s="347"/>
      <c r="LUS74" s="350"/>
      <c r="LUT74" s="350"/>
      <c r="LUU74" s="348"/>
      <c r="LUV74" s="348"/>
      <c r="LUW74" s="348"/>
      <c r="LUX74" s="349"/>
      <c r="LUZ74" s="347"/>
      <c r="LVA74" s="350"/>
      <c r="LVB74" s="350"/>
      <c r="LVC74" s="348"/>
      <c r="LVD74" s="348"/>
      <c r="LVE74" s="348"/>
      <c r="LVF74" s="349"/>
      <c r="LVH74" s="347"/>
      <c r="LVI74" s="350"/>
      <c r="LVJ74" s="350"/>
      <c r="LVK74" s="348"/>
      <c r="LVL74" s="348"/>
      <c r="LVM74" s="348"/>
      <c r="LVN74" s="349"/>
      <c r="LVP74" s="347"/>
      <c r="LVQ74" s="350"/>
      <c r="LVR74" s="350"/>
      <c r="LVS74" s="348"/>
      <c r="LVT74" s="348"/>
      <c r="LVU74" s="348"/>
      <c r="LVV74" s="349"/>
      <c r="LVX74" s="347"/>
      <c r="LVY74" s="350"/>
      <c r="LVZ74" s="350"/>
      <c r="LWA74" s="348"/>
      <c r="LWB74" s="348"/>
      <c r="LWC74" s="348"/>
      <c r="LWD74" s="349"/>
      <c r="LWF74" s="347"/>
      <c r="LWG74" s="350"/>
      <c r="LWH74" s="350"/>
      <c r="LWI74" s="348"/>
      <c r="LWJ74" s="348"/>
      <c r="LWK74" s="348"/>
      <c r="LWL74" s="349"/>
      <c r="LWN74" s="347"/>
      <c r="LWO74" s="350"/>
      <c r="LWP74" s="350"/>
      <c r="LWQ74" s="348"/>
      <c r="LWR74" s="348"/>
      <c r="LWS74" s="348"/>
      <c r="LWT74" s="349"/>
      <c r="LWV74" s="347"/>
      <c r="LWW74" s="350"/>
      <c r="LWX74" s="350"/>
      <c r="LWY74" s="348"/>
      <c r="LWZ74" s="348"/>
      <c r="LXA74" s="348"/>
      <c r="LXB74" s="349"/>
      <c r="LXD74" s="347"/>
      <c r="LXE74" s="350"/>
      <c r="LXF74" s="350"/>
      <c r="LXG74" s="348"/>
      <c r="LXH74" s="348"/>
      <c r="LXI74" s="348"/>
      <c r="LXJ74" s="349"/>
      <c r="LXL74" s="347"/>
      <c r="LXM74" s="350"/>
      <c r="LXN74" s="350"/>
      <c r="LXO74" s="348"/>
      <c r="LXP74" s="348"/>
      <c r="LXQ74" s="348"/>
      <c r="LXR74" s="349"/>
      <c r="LXT74" s="347"/>
      <c r="LXU74" s="350"/>
      <c r="LXV74" s="350"/>
      <c r="LXW74" s="348"/>
      <c r="LXX74" s="348"/>
      <c r="LXY74" s="348"/>
      <c r="LXZ74" s="349"/>
      <c r="LYB74" s="347"/>
      <c r="LYC74" s="350"/>
      <c r="LYD74" s="350"/>
      <c r="LYE74" s="348"/>
      <c r="LYF74" s="348"/>
      <c r="LYG74" s="348"/>
      <c r="LYH74" s="349"/>
      <c r="LYJ74" s="347"/>
      <c r="LYK74" s="350"/>
      <c r="LYL74" s="350"/>
      <c r="LYM74" s="348"/>
      <c r="LYN74" s="348"/>
      <c r="LYO74" s="348"/>
      <c r="LYP74" s="349"/>
      <c r="LYR74" s="347"/>
      <c r="LYS74" s="350"/>
      <c r="LYT74" s="350"/>
      <c r="LYU74" s="348"/>
      <c r="LYV74" s="348"/>
      <c r="LYW74" s="348"/>
      <c r="LYX74" s="349"/>
      <c r="LYZ74" s="347"/>
      <c r="LZA74" s="350"/>
      <c r="LZB74" s="350"/>
      <c r="LZC74" s="348"/>
      <c r="LZD74" s="348"/>
      <c r="LZE74" s="348"/>
      <c r="LZF74" s="349"/>
      <c r="LZH74" s="347"/>
      <c r="LZI74" s="350"/>
      <c r="LZJ74" s="350"/>
      <c r="LZK74" s="348"/>
      <c r="LZL74" s="348"/>
      <c r="LZM74" s="348"/>
      <c r="LZN74" s="349"/>
      <c r="LZP74" s="347"/>
      <c r="LZQ74" s="350"/>
      <c r="LZR74" s="350"/>
      <c r="LZS74" s="348"/>
      <c r="LZT74" s="348"/>
      <c r="LZU74" s="348"/>
      <c r="LZV74" s="349"/>
      <c r="LZX74" s="347"/>
      <c r="LZY74" s="350"/>
      <c r="LZZ74" s="350"/>
      <c r="MAA74" s="348"/>
      <c r="MAB74" s="348"/>
      <c r="MAC74" s="348"/>
      <c r="MAD74" s="349"/>
      <c r="MAF74" s="347"/>
      <c r="MAG74" s="350"/>
      <c r="MAH74" s="350"/>
      <c r="MAI74" s="348"/>
      <c r="MAJ74" s="348"/>
      <c r="MAK74" s="348"/>
      <c r="MAL74" s="349"/>
      <c r="MAN74" s="347"/>
      <c r="MAO74" s="350"/>
      <c r="MAP74" s="350"/>
      <c r="MAQ74" s="348"/>
      <c r="MAR74" s="348"/>
      <c r="MAS74" s="348"/>
      <c r="MAT74" s="349"/>
      <c r="MAV74" s="347"/>
      <c r="MAW74" s="350"/>
      <c r="MAX74" s="350"/>
      <c r="MAY74" s="348"/>
      <c r="MAZ74" s="348"/>
      <c r="MBA74" s="348"/>
      <c r="MBB74" s="349"/>
      <c r="MBD74" s="347"/>
      <c r="MBE74" s="350"/>
      <c r="MBF74" s="350"/>
      <c r="MBG74" s="348"/>
      <c r="MBH74" s="348"/>
      <c r="MBI74" s="348"/>
      <c r="MBJ74" s="349"/>
      <c r="MBL74" s="347"/>
      <c r="MBM74" s="350"/>
      <c r="MBN74" s="350"/>
      <c r="MBO74" s="348"/>
      <c r="MBP74" s="348"/>
      <c r="MBQ74" s="348"/>
      <c r="MBR74" s="349"/>
      <c r="MBT74" s="347"/>
      <c r="MBU74" s="350"/>
      <c r="MBV74" s="350"/>
      <c r="MBW74" s="348"/>
      <c r="MBX74" s="348"/>
      <c r="MBY74" s="348"/>
      <c r="MBZ74" s="349"/>
      <c r="MCB74" s="347"/>
      <c r="MCC74" s="350"/>
      <c r="MCD74" s="350"/>
      <c r="MCE74" s="348"/>
      <c r="MCF74" s="348"/>
      <c r="MCG74" s="348"/>
      <c r="MCH74" s="349"/>
      <c r="MCJ74" s="347"/>
      <c r="MCK74" s="350"/>
      <c r="MCL74" s="350"/>
      <c r="MCM74" s="348"/>
      <c r="MCN74" s="348"/>
      <c r="MCO74" s="348"/>
      <c r="MCP74" s="349"/>
      <c r="MCR74" s="347"/>
      <c r="MCS74" s="350"/>
      <c r="MCT74" s="350"/>
      <c r="MCU74" s="348"/>
      <c r="MCV74" s="348"/>
      <c r="MCW74" s="348"/>
      <c r="MCX74" s="349"/>
      <c r="MCZ74" s="347"/>
      <c r="MDA74" s="350"/>
      <c r="MDB74" s="350"/>
      <c r="MDC74" s="348"/>
      <c r="MDD74" s="348"/>
      <c r="MDE74" s="348"/>
      <c r="MDF74" s="349"/>
      <c r="MDH74" s="347"/>
      <c r="MDI74" s="350"/>
      <c r="MDJ74" s="350"/>
      <c r="MDK74" s="348"/>
      <c r="MDL74" s="348"/>
      <c r="MDM74" s="348"/>
      <c r="MDN74" s="349"/>
      <c r="MDP74" s="347"/>
      <c r="MDQ74" s="350"/>
      <c r="MDR74" s="350"/>
      <c r="MDS74" s="348"/>
      <c r="MDT74" s="348"/>
      <c r="MDU74" s="348"/>
      <c r="MDV74" s="349"/>
      <c r="MDX74" s="347"/>
      <c r="MDY74" s="350"/>
      <c r="MDZ74" s="350"/>
      <c r="MEA74" s="348"/>
      <c r="MEB74" s="348"/>
      <c r="MEC74" s="348"/>
      <c r="MED74" s="349"/>
      <c r="MEF74" s="347"/>
      <c r="MEG74" s="350"/>
      <c r="MEH74" s="350"/>
      <c r="MEI74" s="348"/>
      <c r="MEJ74" s="348"/>
      <c r="MEK74" s="348"/>
      <c r="MEL74" s="349"/>
      <c r="MEN74" s="347"/>
      <c r="MEO74" s="350"/>
      <c r="MEP74" s="350"/>
      <c r="MEQ74" s="348"/>
      <c r="MER74" s="348"/>
      <c r="MES74" s="348"/>
      <c r="MET74" s="349"/>
      <c r="MEV74" s="347"/>
      <c r="MEW74" s="350"/>
      <c r="MEX74" s="350"/>
      <c r="MEY74" s="348"/>
      <c r="MEZ74" s="348"/>
      <c r="MFA74" s="348"/>
      <c r="MFB74" s="349"/>
      <c r="MFD74" s="347"/>
      <c r="MFE74" s="350"/>
      <c r="MFF74" s="350"/>
      <c r="MFG74" s="348"/>
      <c r="MFH74" s="348"/>
      <c r="MFI74" s="348"/>
      <c r="MFJ74" s="349"/>
      <c r="MFL74" s="347"/>
      <c r="MFM74" s="350"/>
      <c r="MFN74" s="350"/>
      <c r="MFO74" s="348"/>
      <c r="MFP74" s="348"/>
      <c r="MFQ74" s="348"/>
      <c r="MFR74" s="349"/>
      <c r="MFT74" s="347"/>
      <c r="MFU74" s="350"/>
      <c r="MFV74" s="350"/>
      <c r="MFW74" s="348"/>
      <c r="MFX74" s="348"/>
      <c r="MFY74" s="348"/>
      <c r="MFZ74" s="349"/>
      <c r="MGB74" s="347"/>
      <c r="MGC74" s="350"/>
      <c r="MGD74" s="350"/>
      <c r="MGE74" s="348"/>
      <c r="MGF74" s="348"/>
      <c r="MGG74" s="348"/>
      <c r="MGH74" s="349"/>
      <c r="MGJ74" s="347"/>
      <c r="MGK74" s="350"/>
      <c r="MGL74" s="350"/>
      <c r="MGM74" s="348"/>
      <c r="MGN74" s="348"/>
      <c r="MGO74" s="348"/>
      <c r="MGP74" s="349"/>
      <c r="MGR74" s="347"/>
      <c r="MGS74" s="350"/>
      <c r="MGT74" s="350"/>
      <c r="MGU74" s="348"/>
      <c r="MGV74" s="348"/>
      <c r="MGW74" s="348"/>
      <c r="MGX74" s="349"/>
      <c r="MGZ74" s="347"/>
      <c r="MHA74" s="350"/>
      <c r="MHB74" s="350"/>
      <c r="MHC74" s="348"/>
      <c r="MHD74" s="348"/>
      <c r="MHE74" s="348"/>
      <c r="MHF74" s="349"/>
      <c r="MHH74" s="347"/>
      <c r="MHI74" s="350"/>
      <c r="MHJ74" s="350"/>
      <c r="MHK74" s="348"/>
      <c r="MHL74" s="348"/>
      <c r="MHM74" s="348"/>
      <c r="MHN74" s="349"/>
      <c r="MHP74" s="347"/>
      <c r="MHQ74" s="350"/>
      <c r="MHR74" s="350"/>
      <c r="MHS74" s="348"/>
      <c r="MHT74" s="348"/>
      <c r="MHU74" s="348"/>
      <c r="MHV74" s="349"/>
      <c r="MHX74" s="347"/>
      <c r="MHY74" s="350"/>
      <c r="MHZ74" s="350"/>
      <c r="MIA74" s="348"/>
      <c r="MIB74" s="348"/>
      <c r="MIC74" s="348"/>
      <c r="MID74" s="349"/>
      <c r="MIF74" s="347"/>
      <c r="MIG74" s="350"/>
      <c r="MIH74" s="350"/>
      <c r="MII74" s="348"/>
      <c r="MIJ74" s="348"/>
      <c r="MIK74" s="348"/>
      <c r="MIL74" s="349"/>
      <c r="MIN74" s="347"/>
      <c r="MIO74" s="350"/>
      <c r="MIP74" s="350"/>
      <c r="MIQ74" s="348"/>
      <c r="MIR74" s="348"/>
      <c r="MIS74" s="348"/>
      <c r="MIT74" s="349"/>
      <c r="MIV74" s="347"/>
      <c r="MIW74" s="350"/>
      <c r="MIX74" s="350"/>
      <c r="MIY74" s="348"/>
      <c r="MIZ74" s="348"/>
      <c r="MJA74" s="348"/>
      <c r="MJB74" s="349"/>
      <c r="MJD74" s="347"/>
      <c r="MJE74" s="350"/>
      <c r="MJF74" s="350"/>
      <c r="MJG74" s="348"/>
      <c r="MJH74" s="348"/>
      <c r="MJI74" s="348"/>
      <c r="MJJ74" s="349"/>
      <c r="MJL74" s="347"/>
      <c r="MJM74" s="350"/>
      <c r="MJN74" s="350"/>
      <c r="MJO74" s="348"/>
      <c r="MJP74" s="348"/>
      <c r="MJQ74" s="348"/>
      <c r="MJR74" s="349"/>
      <c r="MJT74" s="347"/>
      <c r="MJU74" s="350"/>
      <c r="MJV74" s="350"/>
      <c r="MJW74" s="348"/>
      <c r="MJX74" s="348"/>
      <c r="MJY74" s="348"/>
      <c r="MJZ74" s="349"/>
      <c r="MKB74" s="347"/>
      <c r="MKC74" s="350"/>
      <c r="MKD74" s="350"/>
      <c r="MKE74" s="348"/>
      <c r="MKF74" s="348"/>
      <c r="MKG74" s="348"/>
      <c r="MKH74" s="349"/>
      <c r="MKJ74" s="347"/>
      <c r="MKK74" s="350"/>
      <c r="MKL74" s="350"/>
      <c r="MKM74" s="348"/>
      <c r="MKN74" s="348"/>
      <c r="MKO74" s="348"/>
      <c r="MKP74" s="349"/>
      <c r="MKR74" s="347"/>
      <c r="MKS74" s="350"/>
      <c r="MKT74" s="350"/>
      <c r="MKU74" s="348"/>
      <c r="MKV74" s="348"/>
      <c r="MKW74" s="348"/>
      <c r="MKX74" s="349"/>
      <c r="MKZ74" s="347"/>
      <c r="MLA74" s="350"/>
      <c r="MLB74" s="350"/>
      <c r="MLC74" s="348"/>
      <c r="MLD74" s="348"/>
      <c r="MLE74" s="348"/>
      <c r="MLF74" s="349"/>
      <c r="MLH74" s="347"/>
      <c r="MLI74" s="350"/>
      <c r="MLJ74" s="350"/>
      <c r="MLK74" s="348"/>
      <c r="MLL74" s="348"/>
      <c r="MLM74" s="348"/>
      <c r="MLN74" s="349"/>
      <c r="MLP74" s="347"/>
      <c r="MLQ74" s="350"/>
      <c r="MLR74" s="350"/>
      <c r="MLS74" s="348"/>
      <c r="MLT74" s="348"/>
      <c r="MLU74" s="348"/>
      <c r="MLV74" s="349"/>
      <c r="MLX74" s="347"/>
      <c r="MLY74" s="350"/>
      <c r="MLZ74" s="350"/>
      <c r="MMA74" s="348"/>
      <c r="MMB74" s="348"/>
      <c r="MMC74" s="348"/>
      <c r="MMD74" s="349"/>
      <c r="MMF74" s="347"/>
      <c r="MMG74" s="350"/>
      <c r="MMH74" s="350"/>
      <c r="MMI74" s="348"/>
      <c r="MMJ74" s="348"/>
      <c r="MMK74" s="348"/>
      <c r="MML74" s="349"/>
      <c r="MMN74" s="347"/>
      <c r="MMO74" s="350"/>
      <c r="MMP74" s="350"/>
      <c r="MMQ74" s="348"/>
      <c r="MMR74" s="348"/>
      <c r="MMS74" s="348"/>
      <c r="MMT74" s="349"/>
      <c r="MMV74" s="347"/>
      <c r="MMW74" s="350"/>
      <c r="MMX74" s="350"/>
      <c r="MMY74" s="348"/>
      <c r="MMZ74" s="348"/>
      <c r="MNA74" s="348"/>
      <c r="MNB74" s="349"/>
      <c r="MND74" s="347"/>
      <c r="MNE74" s="350"/>
      <c r="MNF74" s="350"/>
      <c r="MNG74" s="348"/>
      <c r="MNH74" s="348"/>
      <c r="MNI74" s="348"/>
      <c r="MNJ74" s="349"/>
      <c r="MNL74" s="347"/>
      <c r="MNM74" s="350"/>
      <c r="MNN74" s="350"/>
      <c r="MNO74" s="348"/>
      <c r="MNP74" s="348"/>
      <c r="MNQ74" s="348"/>
      <c r="MNR74" s="349"/>
      <c r="MNT74" s="347"/>
      <c r="MNU74" s="350"/>
      <c r="MNV74" s="350"/>
      <c r="MNW74" s="348"/>
      <c r="MNX74" s="348"/>
      <c r="MNY74" s="348"/>
      <c r="MNZ74" s="349"/>
      <c r="MOB74" s="347"/>
      <c r="MOC74" s="350"/>
      <c r="MOD74" s="350"/>
      <c r="MOE74" s="348"/>
      <c r="MOF74" s="348"/>
      <c r="MOG74" s="348"/>
      <c r="MOH74" s="349"/>
      <c r="MOJ74" s="347"/>
      <c r="MOK74" s="350"/>
      <c r="MOL74" s="350"/>
      <c r="MOM74" s="348"/>
      <c r="MON74" s="348"/>
      <c r="MOO74" s="348"/>
      <c r="MOP74" s="349"/>
      <c r="MOR74" s="347"/>
      <c r="MOS74" s="350"/>
      <c r="MOT74" s="350"/>
      <c r="MOU74" s="348"/>
      <c r="MOV74" s="348"/>
      <c r="MOW74" s="348"/>
      <c r="MOX74" s="349"/>
      <c r="MOZ74" s="347"/>
      <c r="MPA74" s="350"/>
      <c r="MPB74" s="350"/>
      <c r="MPC74" s="348"/>
      <c r="MPD74" s="348"/>
      <c r="MPE74" s="348"/>
      <c r="MPF74" s="349"/>
      <c r="MPH74" s="347"/>
      <c r="MPI74" s="350"/>
      <c r="MPJ74" s="350"/>
      <c r="MPK74" s="348"/>
      <c r="MPL74" s="348"/>
      <c r="MPM74" s="348"/>
      <c r="MPN74" s="349"/>
      <c r="MPP74" s="347"/>
      <c r="MPQ74" s="350"/>
      <c r="MPR74" s="350"/>
      <c r="MPS74" s="348"/>
      <c r="MPT74" s="348"/>
      <c r="MPU74" s="348"/>
      <c r="MPV74" s="349"/>
      <c r="MPX74" s="347"/>
      <c r="MPY74" s="350"/>
      <c r="MPZ74" s="350"/>
      <c r="MQA74" s="348"/>
      <c r="MQB74" s="348"/>
      <c r="MQC74" s="348"/>
      <c r="MQD74" s="349"/>
      <c r="MQF74" s="347"/>
      <c r="MQG74" s="350"/>
      <c r="MQH74" s="350"/>
      <c r="MQI74" s="348"/>
      <c r="MQJ74" s="348"/>
      <c r="MQK74" s="348"/>
      <c r="MQL74" s="349"/>
      <c r="MQN74" s="347"/>
      <c r="MQO74" s="350"/>
      <c r="MQP74" s="350"/>
      <c r="MQQ74" s="348"/>
      <c r="MQR74" s="348"/>
      <c r="MQS74" s="348"/>
      <c r="MQT74" s="349"/>
      <c r="MQV74" s="347"/>
      <c r="MQW74" s="350"/>
      <c r="MQX74" s="350"/>
      <c r="MQY74" s="348"/>
      <c r="MQZ74" s="348"/>
      <c r="MRA74" s="348"/>
      <c r="MRB74" s="349"/>
      <c r="MRD74" s="347"/>
      <c r="MRE74" s="350"/>
      <c r="MRF74" s="350"/>
      <c r="MRG74" s="348"/>
      <c r="MRH74" s="348"/>
      <c r="MRI74" s="348"/>
      <c r="MRJ74" s="349"/>
      <c r="MRL74" s="347"/>
      <c r="MRM74" s="350"/>
      <c r="MRN74" s="350"/>
      <c r="MRO74" s="348"/>
      <c r="MRP74" s="348"/>
      <c r="MRQ74" s="348"/>
      <c r="MRR74" s="349"/>
      <c r="MRT74" s="347"/>
      <c r="MRU74" s="350"/>
      <c r="MRV74" s="350"/>
      <c r="MRW74" s="348"/>
      <c r="MRX74" s="348"/>
      <c r="MRY74" s="348"/>
      <c r="MRZ74" s="349"/>
      <c r="MSB74" s="347"/>
      <c r="MSC74" s="350"/>
      <c r="MSD74" s="350"/>
      <c r="MSE74" s="348"/>
      <c r="MSF74" s="348"/>
      <c r="MSG74" s="348"/>
      <c r="MSH74" s="349"/>
      <c r="MSJ74" s="347"/>
      <c r="MSK74" s="350"/>
      <c r="MSL74" s="350"/>
      <c r="MSM74" s="348"/>
      <c r="MSN74" s="348"/>
      <c r="MSO74" s="348"/>
      <c r="MSP74" s="349"/>
      <c r="MSR74" s="347"/>
      <c r="MSS74" s="350"/>
      <c r="MST74" s="350"/>
      <c r="MSU74" s="348"/>
      <c r="MSV74" s="348"/>
      <c r="MSW74" s="348"/>
      <c r="MSX74" s="349"/>
      <c r="MSZ74" s="347"/>
      <c r="MTA74" s="350"/>
      <c r="MTB74" s="350"/>
      <c r="MTC74" s="348"/>
      <c r="MTD74" s="348"/>
      <c r="MTE74" s="348"/>
      <c r="MTF74" s="349"/>
      <c r="MTH74" s="347"/>
      <c r="MTI74" s="350"/>
      <c r="MTJ74" s="350"/>
      <c r="MTK74" s="348"/>
      <c r="MTL74" s="348"/>
      <c r="MTM74" s="348"/>
      <c r="MTN74" s="349"/>
      <c r="MTP74" s="347"/>
      <c r="MTQ74" s="350"/>
      <c r="MTR74" s="350"/>
      <c r="MTS74" s="348"/>
      <c r="MTT74" s="348"/>
      <c r="MTU74" s="348"/>
      <c r="MTV74" s="349"/>
      <c r="MTX74" s="347"/>
      <c r="MTY74" s="350"/>
      <c r="MTZ74" s="350"/>
      <c r="MUA74" s="348"/>
      <c r="MUB74" s="348"/>
      <c r="MUC74" s="348"/>
      <c r="MUD74" s="349"/>
      <c r="MUF74" s="347"/>
      <c r="MUG74" s="350"/>
      <c r="MUH74" s="350"/>
      <c r="MUI74" s="348"/>
      <c r="MUJ74" s="348"/>
      <c r="MUK74" s="348"/>
      <c r="MUL74" s="349"/>
      <c r="MUN74" s="347"/>
      <c r="MUO74" s="350"/>
      <c r="MUP74" s="350"/>
      <c r="MUQ74" s="348"/>
      <c r="MUR74" s="348"/>
      <c r="MUS74" s="348"/>
      <c r="MUT74" s="349"/>
      <c r="MUV74" s="347"/>
      <c r="MUW74" s="350"/>
      <c r="MUX74" s="350"/>
      <c r="MUY74" s="348"/>
      <c r="MUZ74" s="348"/>
      <c r="MVA74" s="348"/>
      <c r="MVB74" s="349"/>
      <c r="MVD74" s="347"/>
      <c r="MVE74" s="350"/>
      <c r="MVF74" s="350"/>
      <c r="MVG74" s="348"/>
      <c r="MVH74" s="348"/>
      <c r="MVI74" s="348"/>
      <c r="MVJ74" s="349"/>
      <c r="MVL74" s="347"/>
      <c r="MVM74" s="350"/>
      <c r="MVN74" s="350"/>
      <c r="MVO74" s="348"/>
      <c r="MVP74" s="348"/>
      <c r="MVQ74" s="348"/>
      <c r="MVR74" s="349"/>
      <c r="MVT74" s="347"/>
      <c r="MVU74" s="350"/>
      <c r="MVV74" s="350"/>
      <c r="MVW74" s="348"/>
      <c r="MVX74" s="348"/>
      <c r="MVY74" s="348"/>
      <c r="MVZ74" s="349"/>
      <c r="MWB74" s="347"/>
      <c r="MWC74" s="350"/>
      <c r="MWD74" s="350"/>
      <c r="MWE74" s="348"/>
      <c r="MWF74" s="348"/>
      <c r="MWG74" s="348"/>
      <c r="MWH74" s="349"/>
      <c r="MWJ74" s="347"/>
      <c r="MWK74" s="350"/>
      <c r="MWL74" s="350"/>
      <c r="MWM74" s="348"/>
      <c r="MWN74" s="348"/>
      <c r="MWO74" s="348"/>
      <c r="MWP74" s="349"/>
      <c r="MWR74" s="347"/>
      <c r="MWS74" s="350"/>
      <c r="MWT74" s="350"/>
      <c r="MWU74" s="348"/>
      <c r="MWV74" s="348"/>
      <c r="MWW74" s="348"/>
      <c r="MWX74" s="349"/>
      <c r="MWZ74" s="347"/>
      <c r="MXA74" s="350"/>
      <c r="MXB74" s="350"/>
      <c r="MXC74" s="348"/>
      <c r="MXD74" s="348"/>
      <c r="MXE74" s="348"/>
      <c r="MXF74" s="349"/>
      <c r="MXH74" s="347"/>
      <c r="MXI74" s="350"/>
      <c r="MXJ74" s="350"/>
      <c r="MXK74" s="348"/>
      <c r="MXL74" s="348"/>
      <c r="MXM74" s="348"/>
      <c r="MXN74" s="349"/>
      <c r="MXP74" s="347"/>
      <c r="MXQ74" s="350"/>
      <c r="MXR74" s="350"/>
      <c r="MXS74" s="348"/>
      <c r="MXT74" s="348"/>
      <c r="MXU74" s="348"/>
      <c r="MXV74" s="349"/>
      <c r="MXX74" s="347"/>
      <c r="MXY74" s="350"/>
      <c r="MXZ74" s="350"/>
      <c r="MYA74" s="348"/>
      <c r="MYB74" s="348"/>
      <c r="MYC74" s="348"/>
      <c r="MYD74" s="349"/>
      <c r="MYF74" s="347"/>
      <c r="MYG74" s="350"/>
      <c r="MYH74" s="350"/>
      <c r="MYI74" s="348"/>
      <c r="MYJ74" s="348"/>
      <c r="MYK74" s="348"/>
      <c r="MYL74" s="349"/>
      <c r="MYN74" s="347"/>
      <c r="MYO74" s="350"/>
      <c r="MYP74" s="350"/>
      <c r="MYQ74" s="348"/>
      <c r="MYR74" s="348"/>
      <c r="MYS74" s="348"/>
      <c r="MYT74" s="349"/>
      <c r="MYV74" s="347"/>
      <c r="MYW74" s="350"/>
      <c r="MYX74" s="350"/>
      <c r="MYY74" s="348"/>
      <c r="MYZ74" s="348"/>
      <c r="MZA74" s="348"/>
      <c r="MZB74" s="349"/>
      <c r="MZD74" s="347"/>
      <c r="MZE74" s="350"/>
      <c r="MZF74" s="350"/>
      <c r="MZG74" s="348"/>
      <c r="MZH74" s="348"/>
      <c r="MZI74" s="348"/>
      <c r="MZJ74" s="349"/>
      <c r="MZL74" s="347"/>
      <c r="MZM74" s="350"/>
      <c r="MZN74" s="350"/>
      <c r="MZO74" s="348"/>
      <c r="MZP74" s="348"/>
      <c r="MZQ74" s="348"/>
      <c r="MZR74" s="349"/>
      <c r="MZT74" s="347"/>
      <c r="MZU74" s="350"/>
      <c r="MZV74" s="350"/>
      <c r="MZW74" s="348"/>
      <c r="MZX74" s="348"/>
      <c r="MZY74" s="348"/>
      <c r="MZZ74" s="349"/>
      <c r="NAB74" s="347"/>
      <c r="NAC74" s="350"/>
      <c r="NAD74" s="350"/>
      <c r="NAE74" s="348"/>
      <c r="NAF74" s="348"/>
      <c r="NAG74" s="348"/>
      <c r="NAH74" s="349"/>
      <c r="NAJ74" s="347"/>
      <c r="NAK74" s="350"/>
      <c r="NAL74" s="350"/>
      <c r="NAM74" s="348"/>
      <c r="NAN74" s="348"/>
      <c r="NAO74" s="348"/>
      <c r="NAP74" s="349"/>
      <c r="NAR74" s="347"/>
      <c r="NAS74" s="350"/>
      <c r="NAT74" s="350"/>
      <c r="NAU74" s="348"/>
      <c r="NAV74" s="348"/>
      <c r="NAW74" s="348"/>
      <c r="NAX74" s="349"/>
      <c r="NAZ74" s="347"/>
      <c r="NBA74" s="350"/>
      <c r="NBB74" s="350"/>
      <c r="NBC74" s="348"/>
      <c r="NBD74" s="348"/>
      <c r="NBE74" s="348"/>
      <c r="NBF74" s="349"/>
      <c r="NBH74" s="347"/>
      <c r="NBI74" s="350"/>
      <c r="NBJ74" s="350"/>
      <c r="NBK74" s="348"/>
      <c r="NBL74" s="348"/>
      <c r="NBM74" s="348"/>
      <c r="NBN74" s="349"/>
      <c r="NBP74" s="347"/>
      <c r="NBQ74" s="350"/>
      <c r="NBR74" s="350"/>
      <c r="NBS74" s="348"/>
      <c r="NBT74" s="348"/>
      <c r="NBU74" s="348"/>
      <c r="NBV74" s="349"/>
      <c r="NBX74" s="347"/>
      <c r="NBY74" s="350"/>
      <c r="NBZ74" s="350"/>
      <c r="NCA74" s="348"/>
      <c r="NCB74" s="348"/>
      <c r="NCC74" s="348"/>
      <c r="NCD74" s="349"/>
      <c r="NCF74" s="347"/>
      <c r="NCG74" s="350"/>
      <c r="NCH74" s="350"/>
      <c r="NCI74" s="348"/>
      <c r="NCJ74" s="348"/>
      <c r="NCK74" s="348"/>
      <c r="NCL74" s="349"/>
      <c r="NCN74" s="347"/>
      <c r="NCO74" s="350"/>
      <c r="NCP74" s="350"/>
      <c r="NCQ74" s="348"/>
      <c r="NCR74" s="348"/>
      <c r="NCS74" s="348"/>
      <c r="NCT74" s="349"/>
      <c r="NCV74" s="347"/>
      <c r="NCW74" s="350"/>
      <c r="NCX74" s="350"/>
      <c r="NCY74" s="348"/>
      <c r="NCZ74" s="348"/>
      <c r="NDA74" s="348"/>
      <c r="NDB74" s="349"/>
      <c r="NDD74" s="347"/>
      <c r="NDE74" s="350"/>
      <c r="NDF74" s="350"/>
      <c r="NDG74" s="348"/>
      <c r="NDH74" s="348"/>
      <c r="NDI74" s="348"/>
      <c r="NDJ74" s="349"/>
      <c r="NDL74" s="347"/>
      <c r="NDM74" s="350"/>
      <c r="NDN74" s="350"/>
      <c r="NDO74" s="348"/>
      <c r="NDP74" s="348"/>
      <c r="NDQ74" s="348"/>
      <c r="NDR74" s="349"/>
      <c r="NDT74" s="347"/>
      <c r="NDU74" s="350"/>
      <c r="NDV74" s="350"/>
      <c r="NDW74" s="348"/>
      <c r="NDX74" s="348"/>
      <c r="NDY74" s="348"/>
      <c r="NDZ74" s="349"/>
      <c r="NEB74" s="347"/>
      <c r="NEC74" s="350"/>
      <c r="NED74" s="350"/>
      <c r="NEE74" s="348"/>
      <c r="NEF74" s="348"/>
      <c r="NEG74" s="348"/>
      <c r="NEH74" s="349"/>
      <c r="NEJ74" s="347"/>
      <c r="NEK74" s="350"/>
      <c r="NEL74" s="350"/>
      <c r="NEM74" s="348"/>
      <c r="NEN74" s="348"/>
      <c r="NEO74" s="348"/>
      <c r="NEP74" s="349"/>
      <c r="NER74" s="347"/>
      <c r="NES74" s="350"/>
      <c r="NET74" s="350"/>
      <c r="NEU74" s="348"/>
      <c r="NEV74" s="348"/>
      <c r="NEW74" s="348"/>
      <c r="NEX74" s="349"/>
      <c r="NEZ74" s="347"/>
      <c r="NFA74" s="350"/>
      <c r="NFB74" s="350"/>
      <c r="NFC74" s="348"/>
      <c r="NFD74" s="348"/>
      <c r="NFE74" s="348"/>
      <c r="NFF74" s="349"/>
      <c r="NFH74" s="347"/>
      <c r="NFI74" s="350"/>
      <c r="NFJ74" s="350"/>
      <c r="NFK74" s="348"/>
      <c r="NFL74" s="348"/>
      <c r="NFM74" s="348"/>
      <c r="NFN74" s="349"/>
      <c r="NFP74" s="347"/>
      <c r="NFQ74" s="350"/>
      <c r="NFR74" s="350"/>
      <c r="NFS74" s="348"/>
      <c r="NFT74" s="348"/>
      <c r="NFU74" s="348"/>
      <c r="NFV74" s="349"/>
      <c r="NFX74" s="347"/>
      <c r="NFY74" s="350"/>
      <c r="NFZ74" s="350"/>
      <c r="NGA74" s="348"/>
      <c r="NGB74" s="348"/>
      <c r="NGC74" s="348"/>
      <c r="NGD74" s="349"/>
      <c r="NGF74" s="347"/>
      <c r="NGG74" s="350"/>
      <c r="NGH74" s="350"/>
      <c r="NGI74" s="348"/>
      <c r="NGJ74" s="348"/>
      <c r="NGK74" s="348"/>
      <c r="NGL74" s="349"/>
      <c r="NGN74" s="347"/>
      <c r="NGO74" s="350"/>
      <c r="NGP74" s="350"/>
      <c r="NGQ74" s="348"/>
      <c r="NGR74" s="348"/>
      <c r="NGS74" s="348"/>
      <c r="NGT74" s="349"/>
      <c r="NGV74" s="347"/>
      <c r="NGW74" s="350"/>
      <c r="NGX74" s="350"/>
      <c r="NGY74" s="348"/>
      <c r="NGZ74" s="348"/>
      <c r="NHA74" s="348"/>
      <c r="NHB74" s="349"/>
      <c r="NHD74" s="347"/>
      <c r="NHE74" s="350"/>
      <c r="NHF74" s="350"/>
      <c r="NHG74" s="348"/>
      <c r="NHH74" s="348"/>
      <c r="NHI74" s="348"/>
      <c r="NHJ74" s="349"/>
      <c r="NHL74" s="347"/>
      <c r="NHM74" s="350"/>
      <c r="NHN74" s="350"/>
      <c r="NHO74" s="348"/>
      <c r="NHP74" s="348"/>
      <c r="NHQ74" s="348"/>
      <c r="NHR74" s="349"/>
      <c r="NHT74" s="347"/>
      <c r="NHU74" s="350"/>
      <c r="NHV74" s="350"/>
      <c r="NHW74" s="348"/>
      <c r="NHX74" s="348"/>
      <c r="NHY74" s="348"/>
      <c r="NHZ74" s="349"/>
      <c r="NIB74" s="347"/>
      <c r="NIC74" s="350"/>
      <c r="NID74" s="350"/>
      <c r="NIE74" s="348"/>
      <c r="NIF74" s="348"/>
      <c r="NIG74" s="348"/>
      <c r="NIH74" s="349"/>
      <c r="NIJ74" s="347"/>
      <c r="NIK74" s="350"/>
      <c r="NIL74" s="350"/>
      <c r="NIM74" s="348"/>
      <c r="NIN74" s="348"/>
      <c r="NIO74" s="348"/>
      <c r="NIP74" s="349"/>
      <c r="NIR74" s="347"/>
      <c r="NIS74" s="350"/>
      <c r="NIT74" s="350"/>
      <c r="NIU74" s="348"/>
      <c r="NIV74" s="348"/>
      <c r="NIW74" s="348"/>
      <c r="NIX74" s="349"/>
      <c r="NIZ74" s="347"/>
      <c r="NJA74" s="350"/>
      <c r="NJB74" s="350"/>
      <c r="NJC74" s="348"/>
      <c r="NJD74" s="348"/>
      <c r="NJE74" s="348"/>
      <c r="NJF74" s="349"/>
      <c r="NJH74" s="347"/>
      <c r="NJI74" s="350"/>
      <c r="NJJ74" s="350"/>
      <c r="NJK74" s="348"/>
      <c r="NJL74" s="348"/>
      <c r="NJM74" s="348"/>
      <c r="NJN74" s="349"/>
      <c r="NJP74" s="347"/>
      <c r="NJQ74" s="350"/>
      <c r="NJR74" s="350"/>
      <c r="NJS74" s="348"/>
      <c r="NJT74" s="348"/>
      <c r="NJU74" s="348"/>
      <c r="NJV74" s="349"/>
      <c r="NJX74" s="347"/>
      <c r="NJY74" s="350"/>
      <c r="NJZ74" s="350"/>
      <c r="NKA74" s="348"/>
      <c r="NKB74" s="348"/>
      <c r="NKC74" s="348"/>
      <c r="NKD74" s="349"/>
      <c r="NKF74" s="347"/>
      <c r="NKG74" s="350"/>
      <c r="NKH74" s="350"/>
      <c r="NKI74" s="348"/>
      <c r="NKJ74" s="348"/>
      <c r="NKK74" s="348"/>
      <c r="NKL74" s="349"/>
      <c r="NKN74" s="347"/>
      <c r="NKO74" s="350"/>
      <c r="NKP74" s="350"/>
      <c r="NKQ74" s="348"/>
      <c r="NKR74" s="348"/>
      <c r="NKS74" s="348"/>
      <c r="NKT74" s="349"/>
      <c r="NKV74" s="347"/>
      <c r="NKW74" s="350"/>
      <c r="NKX74" s="350"/>
      <c r="NKY74" s="348"/>
      <c r="NKZ74" s="348"/>
      <c r="NLA74" s="348"/>
      <c r="NLB74" s="349"/>
      <c r="NLD74" s="347"/>
      <c r="NLE74" s="350"/>
      <c r="NLF74" s="350"/>
      <c r="NLG74" s="348"/>
      <c r="NLH74" s="348"/>
      <c r="NLI74" s="348"/>
      <c r="NLJ74" s="349"/>
      <c r="NLL74" s="347"/>
      <c r="NLM74" s="350"/>
      <c r="NLN74" s="350"/>
      <c r="NLO74" s="348"/>
      <c r="NLP74" s="348"/>
      <c r="NLQ74" s="348"/>
      <c r="NLR74" s="349"/>
      <c r="NLT74" s="347"/>
      <c r="NLU74" s="350"/>
      <c r="NLV74" s="350"/>
      <c r="NLW74" s="348"/>
      <c r="NLX74" s="348"/>
      <c r="NLY74" s="348"/>
      <c r="NLZ74" s="349"/>
      <c r="NMB74" s="347"/>
      <c r="NMC74" s="350"/>
      <c r="NMD74" s="350"/>
      <c r="NME74" s="348"/>
      <c r="NMF74" s="348"/>
      <c r="NMG74" s="348"/>
      <c r="NMH74" s="349"/>
      <c r="NMJ74" s="347"/>
      <c r="NMK74" s="350"/>
      <c r="NML74" s="350"/>
      <c r="NMM74" s="348"/>
      <c r="NMN74" s="348"/>
      <c r="NMO74" s="348"/>
      <c r="NMP74" s="349"/>
      <c r="NMR74" s="347"/>
      <c r="NMS74" s="350"/>
      <c r="NMT74" s="350"/>
      <c r="NMU74" s="348"/>
      <c r="NMV74" s="348"/>
      <c r="NMW74" s="348"/>
      <c r="NMX74" s="349"/>
      <c r="NMZ74" s="347"/>
      <c r="NNA74" s="350"/>
      <c r="NNB74" s="350"/>
      <c r="NNC74" s="348"/>
      <c r="NND74" s="348"/>
      <c r="NNE74" s="348"/>
      <c r="NNF74" s="349"/>
      <c r="NNH74" s="347"/>
      <c r="NNI74" s="350"/>
      <c r="NNJ74" s="350"/>
      <c r="NNK74" s="348"/>
      <c r="NNL74" s="348"/>
      <c r="NNM74" s="348"/>
      <c r="NNN74" s="349"/>
      <c r="NNP74" s="347"/>
      <c r="NNQ74" s="350"/>
      <c r="NNR74" s="350"/>
      <c r="NNS74" s="348"/>
      <c r="NNT74" s="348"/>
      <c r="NNU74" s="348"/>
      <c r="NNV74" s="349"/>
      <c r="NNX74" s="347"/>
      <c r="NNY74" s="350"/>
      <c r="NNZ74" s="350"/>
      <c r="NOA74" s="348"/>
      <c r="NOB74" s="348"/>
      <c r="NOC74" s="348"/>
      <c r="NOD74" s="349"/>
      <c r="NOF74" s="347"/>
      <c r="NOG74" s="350"/>
      <c r="NOH74" s="350"/>
      <c r="NOI74" s="348"/>
      <c r="NOJ74" s="348"/>
      <c r="NOK74" s="348"/>
      <c r="NOL74" s="349"/>
      <c r="NON74" s="347"/>
      <c r="NOO74" s="350"/>
      <c r="NOP74" s="350"/>
      <c r="NOQ74" s="348"/>
      <c r="NOR74" s="348"/>
      <c r="NOS74" s="348"/>
      <c r="NOT74" s="349"/>
      <c r="NOV74" s="347"/>
      <c r="NOW74" s="350"/>
      <c r="NOX74" s="350"/>
      <c r="NOY74" s="348"/>
      <c r="NOZ74" s="348"/>
      <c r="NPA74" s="348"/>
      <c r="NPB74" s="349"/>
      <c r="NPD74" s="347"/>
      <c r="NPE74" s="350"/>
      <c r="NPF74" s="350"/>
      <c r="NPG74" s="348"/>
      <c r="NPH74" s="348"/>
      <c r="NPI74" s="348"/>
      <c r="NPJ74" s="349"/>
      <c r="NPL74" s="347"/>
      <c r="NPM74" s="350"/>
      <c r="NPN74" s="350"/>
      <c r="NPO74" s="348"/>
      <c r="NPP74" s="348"/>
      <c r="NPQ74" s="348"/>
      <c r="NPR74" s="349"/>
      <c r="NPT74" s="347"/>
      <c r="NPU74" s="350"/>
      <c r="NPV74" s="350"/>
      <c r="NPW74" s="348"/>
      <c r="NPX74" s="348"/>
      <c r="NPY74" s="348"/>
      <c r="NPZ74" s="349"/>
      <c r="NQB74" s="347"/>
      <c r="NQC74" s="350"/>
      <c r="NQD74" s="350"/>
      <c r="NQE74" s="348"/>
      <c r="NQF74" s="348"/>
      <c r="NQG74" s="348"/>
      <c r="NQH74" s="349"/>
      <c r="NQJ74" s="347"/>
      <c r="NQK74" s="350"/>
      <c r="NQL74" s="350"/>
      <c r="NQM74" s="348"/>
      <c r="NQN74" s="348"/>
      <c r="NQO74" s="348"/>
      <c r="NQP74" s="349"/>
      <c r="NQR74" s="347"/>
      <c r="NQS74" s="350"/>
      <c r="NQT74" s="350"/>
      <c r="NQU74" s="348"/>
      <c r="NQV74" s="348"/>
      <c r="NQW74" s="348"/>
      <c r="NQX74" s="349"/>
      <c r="NQZ74" s="347"/>
      <c r="NRA74" s="350"/>
      <c r="NRB74" s="350"/>
      <c r="NRC74" s="348"/>
      <c r="NRD74" s="348"/>
      <c r="NRE74" s="348"/>
      <c r="NRF74" s="349"/>
      <c r="NRH74" s="347"/>
      <c r="NRI74" s="350"/>
      <c r="NRJ74" s="350"/>
      <c r="NRK74" s="348"/>
      <c r="NRL74" s="348"/>
      <c r="NRM74" s="348"/>
      <c r="NRN74" s="349"/>
      <c r="NRP74" s="347"/>
      <c r="NRQ74" s="350"/>
      <c r="NRR74" s="350"/>
      <c r="NRS74" s="348"/>
      <c r="NRT74" s="348"/>
      <c r="NRU74" s="348"/>
      <c r="NRV74" s="349"/>
      <c r="NRX74" s="347"/>
      <c r="NRY74" s="350"/>
      <c r="NRZ74" s="350"/>
      <c r="NSA74" s="348"/>
      <c r="NSB74" s="348"/>
      <c r="NSC74" s="348"/>
      <c r="NSD74" s="349"/>
      <c r="NSF74" s="347"/>
      <c r="NSG74" s="350"/>
      <c r="NSH74" s="350"/>
      <c r="NSI74" s="348"/>
      <c r="NSJ74" s="348"/>
      <c r="NSK74" s="348"/>
      <c r="NSL74" s="349"/>
      <c r="NSN74" s="347"/>
      <c r="NSO74" s="350"/>
      <c r="NSP74" s="350"/>
      <c r="NSQ74" s="348"/>
      <c r="NSR74" s="348"/>
      <c r="NSS74" s="348"/>
      <c r="NST74" s="349"/>
      <c r="NSV74" s="347"/>
      <c r="NSW74" s="350"/>
      <c r="NSX74" s="350"/>
      <c r="NSY74" s="348"/>
      <c r="NSZ74" s="348"/>
      <c r="NTA74" s="348"/>
      <c r="NTB74" s="349"/>
      <c r="NTD74" s="347"/>
      <c r="NTE74" s="350"/>
      <c r="NTF74" s="350"/>
      <c r="NTG74" s="348"/>
      <c r="NTH74" s="348"/>
      <c r="NTI74" s="348"/>
      <c r="NTJ74" s="349"/>
      <c r="NTL74" s="347"/>
      <c r="NTM74" s="350"/>
      <c r="NTN74" s="350"/>
      <c r="NTO74" s="348"/>
      <c r="NTP74" s="348"/>
      <c r="NTQ74" s="348"/>
      <c r="NTR74" s="349"/>
      <c r="NTT74" s="347"/>
      <c r="NTU74" s="350"/>
      <c r="NTV74" s="350"/>
      <c r="NTW74" s="348"/>
      <c r="NTX74" s="348"/>
      <c r="NTY74" s="348"/>
      <c r="NTZ74" s="349"/>
      <c r="NUB74" s="347"/>
      <c r="NUC74" s="350"/>
      <c r="NUD74" s="350"/>
      <c r="NUE74" s="348"/>
      <c r="NUF74" s="348"/>
      <c r="NUG74" s="348"/>
      <c r="NUH74" s="349"/>
      <c r="NUJ74" s="347"/>
      <c r="NUK74" s="350"/>
      <c r="NUL74" s="350"/>
      <c r="NUM74" s="348"/>
      <c r="NUN74" s="348"/>
      <c r="NUO74" s="348"/>
      <c r="NUP74" s="349"/>
      <c r="NUR74" s="347"/>
      <c r="NUS74" s="350"/>
      <c r="NUT74" s="350"/>
      <c r="NUU74" s="348"/>
      <c r="NUV74" s="348"/>
      <c r="NUW74" s="348"/>
      <c r="NUX74" s="349"/>
      <c r="NUZ74" s="347"/>
      <c r="NVA74" s="350"/>
      <c r="NVB74" s="350"/>
      <c r="NVC74" s="348"/>
      <c r="NVD74" s="348"/>
      <c r="NVE74" s="348"/>
      <c r="NVF74" s="349"/>
      <c r="NVH74" s="347"/>
      <c r="NVI74" s="350"/>
      <c r="NVJ74" s="350"/>
      <c r="NVK74" s="348"/>
      <c r="NVL74" s="348"/>
      <c r="NVM74" s="348"/>
      <c r="NVN74" s="349"/>
      <c r="NVP74" s="347"/>
      <c r="NVQ74" s="350"/>
      <c r="NVR74" s="350"/>
      <c r="NVS74" s="348"/>
      <c r="NVT74" s="348"/>
      <c r="NVU74" s="348"/>
      <c r="NVV74" s="349"/>
      <c r="NVX74" s="347"/>
      <c r="NVY74" s="350"/>
      <c r="NVZ74" s="350"/>
      <c r="NWA74" s="348"/>
      <c r="NWB74" s="348"/>
      <c r="NWC74" s="348"/>
      <c r="NWD74" s="349"/>
      <c r="NWF74" s="347"/>
      <c r="NWG74" s="350"/>
      <c r="NWH74" s="350"/>
      <c r="NWI74" s="348"/>
      <c r="NWJ74" s="348"/>
      <c r="NWK74" s="348"/>
      <c r="NWL74" s="349"/>
      <c r="NWN74" s="347"/>
      <c r="NWO74" s="350"/>
      <c r="NWP74" s="350"/>
      <c r="NWQ74" s="348"/>
      <c r="NWR74" s="348"/>
      <c r="NWS74" s="348"/>
      <c r="NWT74" s="349"/>
      <c r="NWV74" s="347"/>
      <c r="NWW74" s="350"/>
      <c r="NWX74" s="350"/>
      <c r="NWY74" s="348"/>
      <c r="NWZ74" s="348"/>
      <c r="NXA74" s="348"/>
      <c r="NXB74" s="349"/>
      <c r="NXD74" s="347"/>
      <c r="NXE74" s="350"/>
      <c r="NXF74" s="350"/>
      <c r="NXG74" s="348"/>
      <c r="NXH74" s="348"/>
      <c r="NXI74" s="348"/>
      <c r="NXJ74" s="349"/>
      <c r="NXL74" s="347"/>
      <c r="NXM74" s="350"/>
      <c r="NXN74" s="350"/>
      <c r="NXO74" s="348"/>
      <c r="NXP74" s="348"/>
      <c r="NXQ74" s="348"/>
      <c r="NXR74" s="349"/>
      <c r="NXT74" s="347"/>
      <c r="NXU74" s="350"/>
      <c r="NXV74" s="350"/>
      <c r="NXW74" s="348"/>
      <c r="NXX74" s="348"/>
      <c r="NXY74" s="348"/>
      <c r="NXZ74" s="349"/>
      <c r="NYB74" s="347"/>
      <c r="NYC74" s="350"/>
      <c r="NYD74" s="350"/>
      <c r="NYE74" s="348"/>
      <c r="NYF74" s="348"/>
      <c r="NYG74" s="348"/>
      <c r="NYH74" s="349"/>
      <c r="NYJ74" s="347"/>
      <c r="NYK74" s="350"/>
      <c r="NYL74" s="350"/>
      <c r="NYM74" s="348"/>
      <c r="NYN74" s="348"/>
      <c r="NYO74" s="348"/>
      <c r="NYP74" s="349"/>
      <c r="NYR74" s="347"/>
      <c r="NYS74" s="350"/>
      <c r="NYT74" s="350"/>
      <c r="NYU74" s="348"/>
      <c r="NYV74" s="348"/>
      <c r="NYW74" s="348"/>
      <c r="NYX74" s="349"/>
      <c r="NYZ74" s="347"/>
      <c r="NZA74" s="350"/>
      <c r="NZB74" s="350"/>
      <c r="NZC74" s="348"/>
      <c r="NZD74" s="348"/>
      <c r="NZE74" s="348"/>
      <c r="NZF74" s="349"/>
      <c r="NZH74" s="347"/>
      <c r="NZI74" s="350"/>
      <c r="NZJ74" s="350"/>
      <c r="NZK74" s="348"/>
      <c r="NZL74" s="348"/>
      <c r="NZM74" s="348"/>
      <c r="NZN74" s="349"/>
      <c r="NZP74" s="347"/>
      <c r="NZQ74" s="350"/>
      <c r="NZR74" s="350"/>
      <c r="NZS74" s="348"/>
      <c r="NZT74" s="348"/>
      <c r="NZU74" s="348"/>
      <c r="NZV74" s="349"/>
      <c r="NZX74" s="347"/>
      <c r="NZY74" s="350"/>
      <c r="NZZ74" s="350"/>
      <c r="OAA74" s="348"/>
      <c r="OAB74" s="348"/>
      <c r="OAC74" s="348"/>
      <c r="OAD74" s="349"/>
      <c r="OAF74" s="347"/>
      <c r="OAG74" s="350"/>
      <c r="OAH74" s="350"/>
      <c r="OAI74" s="348"/>
      <c r="OAJ74" s="348"/>
      <c r="OAK74" s="348"/>
      <c r="OAL74" s="349"/>
      <c r="OAN74" s="347"/>
      <c r="OAO74" s="350"/>
      <c r="OAP74" s="350"/>
      <c r="OAQ74" s="348"/>
      <c r="OAR74" s="348"/>
      <c r="OAS74" s="348"/>
      <c r="OAT74" s="349"/>
      <c r="OAV74" s="347"/>
      <c r="OAW74" s="350"/>
      <c r="OAX74" s="350"/>
      <c r="OAY74" s="348"/>
      <c r="OAZ74" s="348"/>
      <c r="OBA74" s="348"/>
      <c r="OBB74" s="349"/>
      <c r="OBD74" s="347"/>
      <c r="OBE74" s="350"/>
      <c r="OBF74" s="350"/>
      <c r="OBG74" s="348"/>
      <c r="OBH74" s="348"/>
      <c r="OBI74" s="348"/>
      <c r="OBJ74" s="349"/>
      <c r="OBL74" s="347"/>
      <c r="OBM74" s="350"/>
      <c r="OBN74" s="350"/>
      <c r="OBO74" s="348"/>
      <c r="OBP74" s="348"/>
      <c r="OBQ74" s="348"/>
      <c r="OBR74" s="349"/>
      <c r="OBT74" s="347"/>
      <c r="OBU74" s="350"/>
      <c r="OBV74" s="350"/>
      <c r="OBW74" s="348"/>
      <c r="OBX74" s="348"/>
      <c r="OBY74" s="348"/>
      <c r="OBZ74" s="349"/>
      <c r="OCB74" s="347"/>
      <c r="OCC74" s="350"/>
      <c r="OCD74" s="350"/>
      <c r="OCE74" s="348"/>
      <c r="OCF74" s="348"/>
      <c r="OCG74" s="348"/>
      <c r="OCH74" s="349"/>
      <c r="OCJ74" s="347"/>
      <c r="OCK74" s="350"/>
      <c r="OCL74" s="350"/>
      <c r="OCM74" s="348"/>
      <c r="OCN74" s="348"/>
      <c r="OCO74" s="348"/>
      <c r="OCP74" s="349"/>
      <c r="OCR74" s="347"/>
      <c r="OCS74" s="350"/>
      <c r="OCT74" s="350"/>
      <c r="OCU74" s="348"/>
      <c r="OCV74" s="348"/>
      <c r="OCW74" s="348"/>
      <c r="OCX74" s="349"/>
      <c r="OCZ74" s="347"/>
      <c r="ODA74" s="350"/>
      <c r="ODB74" s="350"/>
      <c r="ODC74" s="348"/>
      <c r="ODD74" s="348"/>
      <c r="ODE74" s="348"/>
      <c r="ODF74" s="349"/>
      <c r="ODH74" s="347"/>
      <c r="ODI74" s="350"/>
      <c r="ODJ74" s="350"/>
      <c r="ODK74" s="348"/>
      <c r="ODL74" s="348"/>
      <c r="ODM74" s="348"/>
      <c r="ODN74" s="349"/>
      <c r="ODP74" s="347"/>
      <c r="ODQ74" s="350"/>
      <c r="ODR74" s="350"/>
      <c r="ODS74" s="348"/>
      <c r="ODT74" s="348"/>
      <c r="ODU74" s="348"/>
      <c r="ODV74" s="349"/>
      <c r="ODX74" s="347"/>
      <c r="ODY74" s="350"/>
      <c r="ODZ74" s="350"/>
      <c r="OEA74" s="348"/>
      <c r="OEB74" s="348"/>
      <c r="OEC74" s="348"/>
      <c r="OED74" s="349"/>
      <c r="OEF74" s="347"/>
      <c r="OEG74" s="350"/>
      <c r="OEH74" s="350"/>
      <c r="OEI74" s="348"/>
      <c r="OEJ74" s="348"/>
      <c r="OEK74" s="348"/>
      <c r="OEL74" s="349"/>
      <c r="OEN74" s="347"/>
      <c r="OEO74" s="350"/>
      <c r="OEP74" s="350"/>
      <c r="OEQ74" s="348"/>
      <c r="OER74" s="348"/>
      <c r="OES74" s="348"/>
      <c r="OET74" s="349"/>
      <c r="OEV74" s="347"/>
      <c r="OEW74" s="350"/>
      <c r="OEX74" s="350"/>
      <c r="OEY74" s="348"/>
      <c r="OEZ74" s="348"/>
      <c r="OFA74" s="348"/>
      <c r="OFB74" s="349"/>
      <c r="OFD74" s="347"/>
      <c r="OFE74" s="350"/>
      <c r="OFF74" s="350"/>
      <c r="OFG74" s="348"/>
      <c r="OFH74" s="348"/>
      <c r="OFI74" s="348"/>
      <c r="OFJ74" s="349"/>
      <c r="OFL74" s="347"/>
      <c r="OFM74" s="350"/>
      <c r="OFN74" s="350"/>
      <c r="OFO74" s="348"/>
      <c r="OFP74" s="348"/>
      <c r="OFQ74" s="348"/>
      <c r="OFR74" s="349"/>
      <c r="OFT74" s="347"/>
      <c r="OFU74" s="350"/>
      <c r="OFV74" s="350"/>
      <c r="OFW74" s="348"/>
      <c r="OFX74" s="348"/>
      <c r="OFY74" s="348"/>
      <c r="OFZ74" s="349"/>
      <c r="OGB74" s="347"/>
      <c r="OGC74" s="350"/>
      <c r="OGD74" s="350"/>
      <c r="OGE74" s="348"/>
      <c r="OGF74" s="348"/>
      <c r="OGG74" s="348"/>
      <c r="OGH74" s="349"/>
      <c r="OGJ74" s="347"/>
      <c r="OGK74" s="350"/>
      <c r="OGL74" s="350"/>
      <c r="OGM74" s="348"/>
      <c r="OGN74" s="348"/>
      <c r="OGO74" s="348"/>
      <c r="OGP74" s="349"/>
      <c r="OGR74" s="347"/>
      <c r="OGS74" s="350"/>
      <c r="OGT74" s="350"/>
      <c r="OGU74" s="348"/>
      <c r="OGV74" s="348"/>
      <c r="OGW74" s="348"/>
      <c r="OGX74" s="349"/>
      <c r="OGZ74" s="347"/>
      <c r="OHA74" s="350"/>
      <c r="OHB74" s="350"/>
      <c r="OHC74" s="348"/>
      <c r="OHD74" s="348"/>
      <c r="OHE74" s="348"/>
      <c r="OHF74" s="349"/>
      <c r="OHH74" s="347"/>
      <c r="OHI74" s="350"/>
      <c r="OHJ74" s="350"/>
      <c r="OHK74" s="348"/>
      <c r="OHL74" s="348"/>
      <c r="OHM74" s="348"/>
      <c r="OHN74" s="349"/>
      <c r="OHP74" s="347"/>
      <c r="OHQ74" s="350"/>
      <c r="OHR74" s="350"/>
      <c r="OHS74" s="348"/>
      <c r="OHT74" s="348"/>
      <c r="OHU74" s="348"/>
      <c r="OHV74" s="349"/>
      <c r="OHX74" s="347"/>
      <c r="OHY74" s="350"/>
      <c r="OHZ74" s="350"/>
      <c r="OIA74" s="348"/>
      <c r="OIB74" s="348"/>
      <c r="OIC74" s="348"/>
      <c r="OID74" s="349"/>
      <c r="OIF74" s="347"/>
      <c r="OIG74" s="350"/>
      <c r="OIH74" s="350"/>
      <c r="OII74" s="348"/>
      <c r="OIJ74" s="348"/>
      <c r="OIK74" s="348"/>
      <c r="OIL74" s="349"/>
      <c r="OIN74" s="347"/>
      <c r="OIO74" s="350"/>
      <c r="OIP74" s="350"/>
      <c r="OIQ74" s="348"/>
      <c r="OIR74" s="348"/>
      <c r="OIS74" s="348"/>
      <c r="OIT74" s="349"/>
      <c r="OIV74" s="347"/>
      <c r="OIW74" s="350"/>
      <c r="OIX74" s="350"/>
      <c r="OIY74" s="348"/>
      <c r="OIZ74" s="348"/>
      <c r="OJA74" s="348"/>
      <c r="OJB74" s="349"/>
      <c r="OJD74" s="347"/>
      <c r="OJE74" s="350"/>
      <c r="OJF74" s="350"/>
      <c r="OJG74" s="348"/>
      <c r="OJH74" s="348"/>
      <c r="OJI74" s="348"/>
      <c r="OJJ74" s="349"/>
      <c r="OJL74" s="347"/>
      <c r="OJM74" s="350"/>
      <c r="OJN74" s="350"/>
      <c r="OJO74" s="348"/>
      <c r="OJP74" s="348"/>
      <c r="OJQ74" s="348"/>
      <c r="OJR74" s="349"/>
      <c r="OJT74" s="347"/>
      <c r="OJU74" s="350"/>
      <c r="OJV74" s="350"/>
      <c r="OJW74" s="348"/>
      <c r="OJX74" s="348"/>
      <c r="OJY74" s="348"/>
      <c r="OJZ74" s="349"/>
      <c r="OKB74" s="347"/>
      <c r="OKC74" s="350"/>
      <c r="OKD74" s="350"/>
      <c r="OKE74" s="348"/>
      <c r="OKF74" s="348"/>
      <c r="OKG74" s="348"/>
      <c r="OKH74" s="349"/>
      <c r="OKJ74" s="347"/>
      <c r="OKK74" s="350"/>
      <c r="OKL74" s="350"/>
      <c r="OKM74" s="348"/>
      <c r="OKN74" s="348"/>
      <c r="OKO74" s="348"/>
      <c r="OKP74" s="349"/>
      <c r="OKR74" s="347"/>
      <c r="OKS74" s="350"/>
      <c r="OKT74" s="350"/>
      <c r="OKU74" s="348"/>
      <c r="OKV74" s="348"/>
      <c r="OKW74" s="348"/>
      <c r="OKX74" s="349"/>
      <c r="OKZ74" s="347"/>
      <c r="OLA74" s="350"/>
      <c r="OLB74" s="350"/>
      <c r="OLC74" s="348"/>
      <c r="OLD74" s="348"/>
      <c r="OLE74" s="348"/>
      <c r="OLF74" s="349"/>
      <c r="OLH74" s="347"/>
      <c r="OLI74" s="350"/>
      <c r="OLJ74" s="350"/>
      <c r="OLK74" s="348"/>
      <c r="OLL74" s="348"/>
      <c r="OLM74" s="348"/>
      <c r="OLN74" s="349"/>
      <c r="OLP74" s="347"/>
      <c r="OLQ74" s="350"/>
      <c r="OLR74" s="350"/>
      <c r="OLS74" s="348"/>
      <c r="OLT74" s="348"/>
      <c r="OLU74" s="348"/>
      <c r="OLV74" s="349"/>
      <c r="OLX74" s="347"/>
      <c r="OLY74" s="350"/>
      <c r="OLZ74" s="350"/>
      <c r="OMA74" s="348"/>
      <c r="OMB74" s="348"/>
      <c r="OMC74" s="348"/>
      <c r="OMD74" s="349"/>
      <c r="OMF74" s="347"/>
      <c r="OMG74" s="350"/>
      <c r="OMH74" s="350"/>
      <c r="OMI74" s="348"/>
      <c r="OMJ74" s="348"/>
      <c r="OMK74" s="348"/>
      <c r="OML74" s="349"/>
      <c r="OMN74" s="347"/>
      <c r="OMO74" s="350"/>
      <c r="OMP74" s="350"/>
      <c r="OMQ74" s="348"/>
      <c r="OMR74" s="348"/>
      <c r="OMS74" s="348"/>
      <c r="OMT74" s="349"/>
      <c r="OMV74" s="347"/>
      <c r="OMW74" s="350"/>
      <c r="OMX74" s="350"/>
      <c r="OMY74" s="348"/>
      <c r="OMZ74" s="348"/>
      <c r="ONA74" s="348"/>
      <c r="ONB74" s="349"/>
      <c r="OND74" s="347"/>
      <c r="ONE74" s="350"/>
      <c r="ONF74" s="350"/>
      <c r="ONG74" s="348"/>
      <c r="ONH74" s="348"/>
      <c r="ONI74" s="348"/>
      <c r="ONJ74" s="349"/>
      <c r="ONL74" s="347"/>
      <c r="ONM74" s="350"/>
      <c r="ONN74" s="350"/>
      <c r="ONO74" s="348"/>
      <c r="ONP74" s="348"/>
      <c r="ONQ74" s="348"/>
      <c r="ONR74" s="349"/>
      <c r="ONT74" s="347"/>
      <c r="ONU74" s="350"/>
      <c r="ONV74" s="350"/>
      <c r="ONW74" s="348"/>
      <c r="ONX74" s="348"/>
      <c r="ONY74" s="348"/>
      <c r="ONZ74" s="349"/>
      <c r="OOB74" s="347"/>
      <c r="OOC74" s="350"/>
      <c r="OOD74" s="350"/>
      <c r="OOE74" s="348"/>
      <c r="OOF74" s="348"/>
      <c r="OOG74" s="348"/>
      <c r="OOH74" s="349"/>
      <c r="OOJ74" s="347"/>
      <c r="OOK74" s="350"/>
      <c r="OOL74" s="350"/>
      <c r="OOM74" s="348"/>
      <c r="OON74" s="348"/>
      <c r="OOO74" s="348"/>
      <c r="OOP74" s="349"/>
      <c r="OOR74" s="347"/>
      <c r="OOS74" s="350"/>
      <c r="OOT74" s="350"/>
      <c r="OOU74" s="348"/>
      <c r="OOV74" s="348"/>
      <c r="OOW74" s="348"/>
      <c r="OOX74" s="349"/>
      <c r="OOZ74" s="347"/>
      <c r="OPA74" s="350"/>
      <c r="OPB74" s="350"/>
      <c r="OPC74" s="348"/>
      <c r="OPD74" s="348"/>
      <c r="OPE74" s="348"/>
      <c r="OPF74" s="349"/>
      <c r="OPH74" s="347"/>
      <c r="OPI74" s="350"/>
      <c r="OPJ74" s="350"/>
      <c r="OPK74" s="348"/>
      <c r="OPL74" s="348"/>
      <c r="OPM74" s="348"/>
      <c r="OPN74" s="349"/>
      <c r="OPP74" s="347"/>
      <c r="OPQ74" s="350"/>
      <c r="OPR74" s="350"/>
      <c r="OPS74" s="348"/>
      <c r="OPT74" s="348"/>
      <c r="OPU74" s="348"/>
      <c r="OPV74" s="349"/>
      <c r="OPX74" s="347"/>
      <c r="OPY74" s="350"/>
      <c r="OPZ74" s="350"/>
      <c r="OQA74" s="348"/>
      <c r="OQB74" s="348"/>
      <c r="OQC74" s="348"/>
      <c r="OQD74" s="349"/>
      <c r="OQF74" s="347"/>
      <c r="OQG74" s="350"/>
      <c r="OQH74" s="350"/>
      <c r="OQI74" s="348"/>
      <c r="OQJ74" s="348"/>
      <c r="OQK74" s="348"/>
      <c r="OQL74" s="349"/>
      <c r="OQN74" s="347"/>
      <c r="OQO74" s="350"/>
      <c r="OQP74" s="350"/>
      <c r="OQQ74" s="348"/>
      <c r="OQR74" s="348"/>
      <c r="OQS74" s="348"/>
      <c r="OQT74" s="349"/>
      <c r="OQV74" s="347"/>
      <c r="OQW74" s="350"/>
      <c r="OQX74" s="350"/>
      <c r="OQY74" s="348"/>
      <c r="OQZ74" s="348"/>
      <c r="ORA74" s="348"/>
      <c r="ORB74" s="349"/>
      <c r="ORD74" s="347"/>
      <c r="ORE74" s="350"/>
      <c r="ORF74" s="350"/>
      <c r="ORG74" s="348"/>
      <c r="ORH74" s="348"/>
      <c r="ORI74" s="348"/>
      <c r="ORJ74" s="349"/>
      <c r="ORL74" s="347"/>
      <c r="ORM74" s="350"/>
      <c r="ORN74" s="350"/>
      <c r="ORO74" s="348"/>
      <c r="ORP74" s="348"/>
      <c r="ORQ74" s="348"/>
      <c r="ORR74" s="349"/>
      <c r="ORT74" s="347"/>
      <c r="ORU74" s="350"/>
      <c r="ORV74" s="350"/>
      <c r="ORW74" s="348"/>
      <c r="ORX74" s="348"/>
      <c r="ORY74" s="348"/>
      <c r="ORZ74" s="349"/>
      <c r="OSB74" s="347"/>
      <c r="OSC74" s="350"/>
      <c r="OSD74" s="350"/>
      <c r="OSE74" s="348"/>
      <c r="OSF74" s="348"/>
      <c r="OSG74" s="348"/>
      <c r="OSH74" s="349"/>
      <c r="OSJ74" s="347"/>
      <c r="OSK74" s="350"/>
      <c r="OSL74" s="350"/>
      <c r="OSM74" s="348"/>
      <c r="OSN74" s="348"/>
      <c r="OSO74" s="348"/>
      <c r="OSP74" s="349"/>
      <c r="OSR74" s="347"/>
      <c r="OSS74" s="350"/>
      <c r="OST74" s="350"/>
      <c r="OSU74" s="348"/>
      <c r="OSV74" s="348"/>
      <c r="OSW74" s="348"/>
      <c r="OSX74" s="349"/>
      <c r="OSZ74" s="347"/>
      <c r="OTA74" s="350"/>
      <c r="OTB74" s="350"/>
      <c r="OTC74" s="348"/>
      <c r="OTD74" s="348"/>
      <c r="OTE74" s="348"/>
      <c r="OTF74" s="349"/>
      <c r="OTH74" s="347"/>
      <c r="OTI74" s="350"/>
      <c r="OTJ74" s="350"/>
      <c r="OTK74" s="348"/>
      <c r="OTL74" s="348"/>
      <c r="OTM74" s="348"/>
      <c r="OTN74" s="349"/>
      <c r="OTP74" s="347"/>
      <c r="OTQ74" s="350"/>
      <c r="OTR74" s="350"/>
      <c r="OTS74" s="348"/>
      <c r="OTT74" s="348"/>
      <c r="OTU74" s="348"/>
      <c r="OTV74" s="349"/>
      <c r="OTX74" s="347"/>
      <c r="OTY74" s="350"/>
      <c r="OTZ74" s="350"/>
      <c r="OUA74" s="348"/>
      <c r="OUB74" s="348"/>
      <c r="OUC74" s="348"/>
      <c r="OUD74" s="349"/>
      <c r="OUF74" s="347"/>
      <c r="OUG74" s="350"/>
      <c r="OUH74" s="350"/>
      <c r="OUI74" s="348"/>
      <c r="OUJ74" s="348"/>
      <c r="OUK74" s="348"/>
      <c r="OUL74" s="349"/>
      <c r="OUN74" s="347"/>
      <c r="OUO74" s="350"/>
      <c r="OUP74" s="350"/>
      <c r="OUQ74" s="348"/>
      <c r="OUR74" s="348"/>
      <c r="OUS74" s="348"/>
      <c r="OUT74" s="349"/>
      <c r="OUV74" s="347"/>
      <c r="OUW74" s="350"/>
      <c r="OUX74" s="350"/>
      <c r="OUY74" s="348"/>
      <c r="OUZ74" s="348"/>
      <c r="OVA74" s="348"/>
      <c r="OVB74" s="349"/>
      <c r="OVD74" s="347"/>
      <c r="OVE74" s="350"/>
      <c r="OVF74" s="350"/>
      <c r="OVG74" s="348"/>
      <c r="OVH74" s="348"/>
      <c r="OVI74" s="348"/>
      <c r="OVJ74" s="349"/>
      <c r="OVL74" s="347"/>
      <c r="OVM74" s="350"/>
      <c r="OVN74" s="350"/>
      <c r="OVO74" s="348"/>
      <c r="OVP74" s="348"/>
      <c r="OVQ74" s="348"/>
      <c r="OVR74" s="349"/>
      <c r="OVT74" s="347"/>
      <c r="OVU74" s="350"/>
      <c r="OVV74" s="350"/>
      <c r="OVW74" s="348"/>
      <c r="OVX74" s="348"/>
      <c r="OVY74" s="348"/>
      <c r="OVZ74" s="349"/>
      <c r="OWB74" s="347"/>
      <c r="OWC74" s="350"/>
      <c r="OWD74" s="350"/>
      <c r="OWE74" s="348"/>
      <c r="OWF74" s="348"/>
      <c r="OWG74" s="348"/>
      <c r="OWH74" s="349"/>
      <c r="OWJ74" s="347"/>
      <c r="OWK74" s="350"/>
      <c r="OWL74" s="350"/>
      <c r="OWM74" s="348"/>
      <c r="OWN74" s="348"/>
      <c r="OWO74" s="348"/>
      <c r="OWP74" s="349"/>
      <c r="OWR74" s="347"/>
      <c r="OWS74" s="350"/>
      <c r="OWT74" s="350"/>
      <c r="OWU74" s="348"/>
      <c r="OWV74" s="348"/>
      <c r="OWW74" s="348"/>
      <c r="OWX74" s="349"/>
      <c r="OWZ74" s="347"/>
      <c r="OXA74" s="350"/>
      <c r="OXB74" s="350"/>
      <c r="OXC74" s="348"/>
      <c r="OXD74" s="348"/>
      <c r="OXE74" s="348"/>
      <c r="OXF74" s="349"/>
      <c r="OXH74" s="347"/>
      <c r="OXI74" s="350"/>
      <c r="OXJ74" s="350"/>
      <c r="OXK74" s="348"/>
      <c r="OXL74" s="348"/>
      <c r="OXM74" s="348"/>
      <c r="OXN74" s="349"/>
      <c r="OXP74" s="347"/>
      <c r="OXQ74" s="350"/>
      <c r="OXR74" s="350"/>
      <c r="OXS74" s="348"/>
      <c r="OXT74" s="348"/>
      <c r="OXU74" s="348"/>
      <c r="OXV74" s="349"/>
      <c r="OXX74" s="347"/>
      <c r="OXY74" s="350"/>
      <c r="OXZ74" s="350"/>
      <c r="OYA74" s="348"/>
      <c r="OYB74" s="348"/>
      <c r="OYC74" s="348"/>
      <c r="OYD74" s="349"/>
      <c r="OYF74" s="347"/>
      <c r="OYG74" s="350"/>
      <c r="OYH74" s="350"/>
      <c r="OYI74" s="348"/>
      <c r="OYJ74" s="348"/>
      <c r="OYK74" s="348"/>
      <c r="OYL74" s="349"/>
      <c r="OYN74" s="347"/>
      <c r="OYO74" s="350"/>
      <c r="OYP74" s="350"/>
      <c r="OYQ74" s="348"/>
      <c r="OYR74" s="348"/>
      <c r="OYS74" s="348"/>
      <c r="OYT74" s="349"/>
      <c r="OYV74" s="347"/>
      <c r="OYW74" s="350"/>
      <c r="OYX74" s="350"/>
      <c r="OYY74" s="348"/>
      <c r="OYZ74" s="348"/>
      <c r="OZA74" s="348"/>
      <c r="OZB74" s="349"/>
      <c r="OZD74" s="347"/>
      <c r="OZE74" s="350"/>
      <c r="OZF74" s="350"/>
      <c r="OZG74" s="348"/>
      <c r="OZH74" s="348"/>
      <c r="OZI74" s="348"/>
      <c r="OZJ74" s="349"/>
      <c r="OZL74" s="347"/>
      <c r="OZM74" s="350"/>
      <c r="OZN74" s="350"/>
      <c r="OZO74" s="348"/>
      <c r="OZP74" s="348"/>
      <c r="OZQ74" s="348"/>
      <c r="OZR74" s="349"/>
      <c r="OZT74" s="347"/>
      <c r="OZU74" s="350"/>
      <c r="OZV74" s="350"/>
      <c r="OZW74" s="348"/>
      <c r="OZX74" s="348"/>
      <c r="OZY74" s="348"/>
      <c r="OZZ74" s="349"/>
      <c r="PAB74" s="347"/>
      <c r="PAC74" s="350"/>
      <c r="PAD74" s="350"/>
      <c r="PAE74" s="348"/>
      <c r="PAF74" s="348"/>
      <c r="PAG74" s="348"/>
      <c r="PAH74" s="349"/>
      <c r="PAJ74" s="347"/>
      <c r="PAK74" s="350"/>
      <c r="PAL74" s="350"/>
      <c r="PAM74" s="348"/>
      <c r="PAN74" s="348"/>
      <c r="PAO74" s="348"/>
      <c r="PAP74" s="349"/>
      <c r="PAR74" s="347"/>
      <c r="PAS74" s="350"/>
      <c r="PAT74" s="350"/>
      <c r="PAU74" s="348"/>
      <c r="PAV74" s="348"/>
      <c r="PAW74" s="348"/>
      <c r="PAX74" s="349"/>
      <c r="PAZ74" s="347"/>
      <c r="PBA74" s="350"/>
      <c r="PBB74" s="350"/>
      <c r="PBC74" s="348"/>
      <c r="PBD74" s="348"/>
      <c r="PBE74" s="348"/>
      <c r="PBF74" s="349"/>
      <c r="PBH74" s="347"/>
      <c r="PBI74" s="350"/>
      <c r="PBJ74" s="350"/>
      <c r="PBK74" s="348"/>
      <c r="PBL74" s="348"/>
      <c r="PBM74" s="348"/>
      <c r="PBN74" s="349"/>
      <c r="PBP74" s="347"/>
      <c r="PBQ74" s="350"/>
      <c r="PBR74" s="350"/>
      <c r="PBS74" s="348"/>
      <c r="PBT74" s="348"/>
      <c r="PBU74" s="348"/>
      <c r="PBV74" s="349"/>
      <c r="PBX74" s="347"/>
      <c r="PBY74" s="350"/>
      <c r="PBZ74" s="350"/>
      <c r="PCA74" s="348"/>
      <c r="PCB74" s="348"/>
      <c r="PCC74" s="348"/>
      <c r="PCD74" s="349"/>
      <c r="PCF74" s="347"/>
      <c r="PCG74" s="350"/>
      <c r="PCH74" s="350"/>
      <c r="PCI74" s="348"/>
      <c r="PCJ74" s="348"/>
      <c r="PCK74" s="348"/>
      <c r="PCL74" s="349"/>
      <c r="PCN74" s="347"/>
      <c r="PCO74" s="350"/>
      <c r="PCP74" s="350"/>
      <c r="PCQ74" s="348"/>
      <c r="PCR74" s="348"/>
      <c r="PCS74" s="348"/>
      <c r="PCT74" s="349"/>
      <c r="PCV74" s="347"/>
      <c r="PCW74" s="350"/>
      <c r="PCX74" s="350"/>
      <c r="PCY74" s="348"/>
      <c r="PCZ74" s="348"/>
      <c r="PDA74" s="348"/>
      <c r="PDB74" s="349"/>
      <c r="PDD74" s="347"/>
      <c r="PDE74" s="350"/>
      <c r="PDF74" s="350"/>
      <c r="PDG74" s="348"/>
      <c r="PDH74" s="348"/>
      <c r="PDI74" s="348"/>
      <c r="PDJ74" s="349"/>
      <c r="PDL74" s="347"/>
      <c r="PDM74" s="350"/>
      <c r="PDN74" s="350"/>
      <c r="PDO74" s="348"/>
      <c r="PDP74" s="348"/>
      <c r="PDQ74" s="348"/>
      <c r="PDR74" s="349"/>
      <c r="PDT74" s="347"/>
      <c r="PDU74" s="350"/>
      <c r="PDV74" s="350"/>
      <c r="PDW74" s="348"/>
      <c r="PDX74" s="348"/>
      <c r="PDY74" s="348"/>
      <c r="PDZ74" s="349"/>
      <c r="PEB74" s="347"/>
      <c r="PEC74" s="350"/>
      <c r="PED74" s="350"/>
      <c r="PEE74" s="348"/>
      <c r="PEF74" s="348"/>
      <c r="PEG74" s="348"/>
      <c r="PEH74" s="349"/>
      <c r="PEJ74" s="347"/>
      <c r="PEK74" s="350"/>
      <c r="PEL74" s="350"/>
      <c r="PEM74" s="348"/>
      <c r="PEN74" s="348"/>
      <c r="PEO74" s="348"/>
      <c r="PEP74" s="349"/>
      <c r="PER74" s="347"/>
      <c r="PES74" s="350"/>
      <c r="PET74" s="350"/>
      <c r="PEU74" s="348"/>
      <c r="PEV74" s="348"/>
      <c r="PEW74" s="348"/>
      <c r="PEX74" s="349"/>
      <c r="PEZ74" s="347"/>
      <c r="PFA74" s="350"/>
      <c r="PFB74" s="350"/>
      <c r="PFC74" s="348"/>
      <c r="PFD74" s="348"/>
      <c r="PFE74" s="348"/>
      <c r="PFF74" s="349"/>
      <c r="PFH74" s="347"/>
      <c r="PFI74" s="350"/>
      <c r="PFJ74" s="350"/>
      <c r="PFK74" s="348"/>
      <c r="PFL74" s="348"/>
      <c r="PFM74" s="348"/>
      <c r="PFN74" s="349"/>
      <c r="PFP74" s="347"/>
      <c r="PFQ74" s="350"/>
      <c r="PFR74" s="350"/>
      <c r="PFS74" s="348"/>
      <c r="PFT74" s="348"/>
      <c r="PFU74" s="348"/>
      <c r="PFV74" s="349"/>
      <c r="PFX74" s="347"/>
      <c r="PFY74" s="350"/>
      <c r="PFZ74" s="350"/>
      <c r="PGA74" s="348"/>
      <c r="PGB74" s="348"/>
      <c r="PGC74" s="348"/>
      <c r="PGD74" s="349"/>
      <c r="PGF74" s="347"/>
      <c r="PGG74" s="350"/>
      <c r="PGH74" s="350"/>
      <c r="PGI74" s="348"/>
      <c r="PGJ74" s="348"/>
      <c r="PGK74" s="348"/>
      <c r="PGL74" s="349"/>
      <c r="PGN74" s="347"/>
      <c r="PGO74" s="350"/>
      <c r="PGP74" s="350"/>
      <c r="PGQ74" s="348"/>
      <c r="PGR74" s="348"/>
      <c r="PGS74" s="348"/>
      <c r="PGT74" s="349"/>
      <c r="PGV74" s="347"/>
      <c r="PGW74" s="350"/>
      <c r="PGX74" s="350"/>
      <c r="PGY74" s="348"/>
      <c r="PGZ74" s="348"/>
      <c r="PHA74" s="348"/>
      <c r="PHB74" s="349"/>
      <c r="PHD74" s="347"/>
      <c r="PHE74" s="350"/>
      <c r="PHF74" s="350"/>
      <c r="PHG74" s="348"/>
      <c r="PHH74" s="348"/>
      <c r="PHI74" s="348"/>
      <c r="PHJ74" s="349"/>
      <c r="PHL74" s="347"/>
      <c r="PHM74" s="350"/>
      <c r="PHN74" s="350"/>
      <c r="PHO74" s="348"/>
      <c r="PHP74" s="348"/>
      <c r="PHQ74" s="348"/>
      <c r="PHR74" s="349"/>
      <c r="PHT74" s="347"/>
      <c r="PHU74" s="350"/>
      <c r="PHV74" s="350"/>
      <c r="PHW74" s="348"/>
      <c r="PHX74" s="348"/>
      <c r="PHY74" s="348"/>
      <c r="PHZ74" s="349"/>
      <c r="PIB74" s="347"/>
      <c r="PIC74" s="350"/>
      <c r="PID74" s="350"/>
      <c r="PIE74" s="348"/>
      <c r="PIF74" s="348"/>
      <c r="PIG74" s="348"/>
      <c r="PIH74" s="349"/>
      <c r="PIJ74" s="347"/>
      <c r="PIK74" s="350"/>
      <c r="PIL74" s="350"/>
      <c r="PIM74" s="348"/>
      <c r="PIN74" s="348"/>
      <c r="PIO74" s="348"/>
      <c r="PIP74" s="349"/>
      <c r="PIR74" s="347"/>
      <c r="PIS74" s="350"/>
      <c r="PIT74" s="350"/>
      <c r="PIU74" s="348"/>
      <c r="PIV74" s="348"/>
      <c r="PIW74" s="348"/>
      <c r="PIX74" s="349"/>
      <c r="PIZ74" s="347"/>
      <c r="PJA74" s="350"/>
      <c r="PJB74" s="350"/>
      <c r="PJC74" s="348"/>
      <c r="PJD74" s="348"/>
      <c r="PJE74" s="348"/>
      <c r="PJF74" s="349"/>
      <c r="PJH74" s="347"/>
      <c r="PJI74" s="350"/>
      <c r="PJJ74" s="350"/>
      <c r="PJK74" s="348"/>
      <c r="PJL74" s="348"/>
      <c r="PJM74" s="348"/>
      <c r="PJN74" s="349"/>
      <c r="PJP74" s="347"/>
      <c r="PJQ74" s="350"/>
      <c r="PJR74" s="350"/>
      <c r="PJS74" s="348"/>
      <c r="PJT74" s="348"/>
      <c r="PJU74" s="348"/>
      <c r="PJV74" s="349"/>
      <c r="PJX74" s="347"/>
      <c r="PJY74" s="350"/>
      <c r="PJZ74" s="350"/>
      <c r="PKA74" s="348"/>
      <c r="PKB74" s="348"/>
      <c r="PKC74" s="348"/>
      <c r="PKD74" s="349"/>
      <c r="PKF74" s="347"/>
      <c r="PKG74" s="350"/>
      <c r="PKH74" s="350"/>
      <c r="PKI74" s="348"/>
      <c r="PKJ74" s="348"/>
      <c r="PKK74" s="348"/>
      <c r="PKL74" s="349"/>
      <c r="PKN74" s="347"/>
      <c r="PKO74" s="350"/>
      <c r="PKP74" s="350"/>
      <c r="PKQ74" s="348"/>
      <c r="PKR74" s="348"/>
      <c r="PKS74" s="348"/>
      <c r="PKT74" s="349"/>
      <c r="PKV74" s="347"/>
      <c r="PKW74" s="350"/>
      <c r="PKX74" s="350"/>
      <c r="PKY74" s="348"/>
      <c r="PKZ74" s="348"/>
      <c r="PLA74" s="348"/>
      <c r="PLB74" s="349"/>
      <c r="PLD74" s="347"/>
      <c r="PLE74" s="350"/>
      <c r="PLF74" s="350"/>
      <c r="PLG74" s="348"/>
      <c r="PLH74" s="348"/>
      <c r="PLI74" s="348"/>
      <c r="PLJ74" s="349"/>
      <c r="PLL74" s="347"/>
      <c r="PLM74" s="350"/>
      <c r="PLN74" s="350"/>
      <c r="PLO74" s="348"/>
      <c r="PLP74" s="348"/>
      <c r="PLQ74" s="348"/>
      <c r="PLR74" s="349"/>
      <c r="PLT74" s="347"/>
      <c r="PLU74" s="350"/>
      <c r="PLV74" s="350"/>
      <c r="PLW74" s="348"/>
      <c r="PLX74" s="348"/>
      <c r="PLY74" s="348"/>
      <c r="PLZ74" s="349"/>
      <c r="PMB74" s="347"/>
      <c r="PMC74" s="350"/>
      <c r="PMD74" s="350"/>
      <c r="PME74" s="348"/>
      <c r="PMF74" s="348"/>
      <c r="PMG74" s="348"/>
      <c r="PMH74" s="349"/>
      <c r="PMJ74" s="347"/>
      <c r="PMK74" s="350"/>
      <c r="PML74" s="350"/>
      <c r="PMM74" s="348"/>
      <c r="PMN74" s="348"/>
      <c r="PMO74" s="348"/>
      <c r="PMP74" s="349"/>
      <c r="PMR74" s="347"/>
      <c r="PMS74" s="350"/>
      <c r="PMT74" s="350"/>
      <c r="PMU74" s="348"/>
      <c r="PMV74" s="348"/>
      <c r="PMW74" s="348"/>
      <c r="PMX74" s="349"/>
      <c r="PMZ74" s="347"/>
      <c r="PNA74" s="350"/>
      <c r="PNB74" s="350"/>
      <c r="PNC74" s="348"/>
      <c r="PND74" s="348"/>
      <c r="PNE74" s="348"/>
      <c r="PNF74" s="349"/>
      <c r="PNH74" s="347"/>
      <c r="PNI74" s="350"/>
      <c r="PNJ74" s="350"/>
      <c r="PNK74" s="348"/>
      <c r="PNL74" s="348"/>
      <c r="PNM74" s="348"/>
      <c r="PNN74" s="349"/>
      <c r="PNP74" s="347"/>
      <c r="PNQ74" s="350"/>
      <c r="PNR74" s="350"/>
      <c r="PNS74" s="348"/>
      <c r="PNT74" s="348"/>
      <c r="PNU74" s="348"/>
      <c r="PNV74" s="349"/>
      <c r="PNX74" s="347"/>
      <c r="PNY74" s="350"/>
      <c r="PNZ74" s="350"/>
      <c r="POA74" s="348"/>
      <c r="POB74" s="348"/>
      <c r="POC74" s="348"/>
      <c r="POD74" s="349"/>
      <c r="POF74" s="347"/>
      <c r="POG74" s="350"/>
      <c r="POH74" s="350"/>
      <c r="POI74" s="348"/>
      <c r="POJ74" s="348"/>
      <c r="POK74" s="348"/>
      <c r="POL74" s="349"/>
      <c r="PON74" s="347"/>
      <c r="POO74" s="350"/>
      <c r="POP74" s="350"/>
      <c r="POQ74" s="348"/>
      <c r="POR74" s="348"/>
      <c r="POS74" s="348"/>
      <c r="POT74" s="349"/>
      <c r="POV74" s="347"/>
      <c r="POW74" s="350"/>
      <c r="POX74" s="350"/>
      <c r="POY74" s="348"/>
      <c r="POZ74" s="348"/>
      <c r="PPA74" s="348"/>
      <c r="PPB74" s="349"/>
      <c r="PPD74" s="347"/>
      <c r="PPE74" s="350"/>
      <c r="PPF74" s="350"/>
      <c r="PPG74" s="348"/>
      <c r="PPH74" s="348"/>
      <c r="PPI74" s="348"/>
      <c r="PPJ74" s="349"/>
      <c r="PPL74" s="347"/>
      <c r="PPM74" s="350"/>
      <c r="PPN74" s="350"/>
      <c r="PPO74" s="348"/>
      <c r="PPP74" s="348"/>
      <c r="PPQ74" s="348"/>
      <c r="PPR74" s="349"/>
      <c r="PPT74" s="347"/>
      <c r="PPU74" s="350"/>
      <c r="PPV74" s="350"/>
      <c r="PPW74" s="348"/>
      <c r="PPX74" s="348"/>
      <c r="PPY74" s="348"/>
      <c r="PPZ74" s="349"/>
      <c r="PQB74" s="347"/>
      <c r="PQC74" s="350"/>
      <c r="PQD74" s="350"/>
      <c r="PQE74" s="348"/>
      <c r="PQF74" s="348"/>
      <c r="PQG74" s="348"/>
      <c r="PQH74" s="349"/>
      <c r="PQJ74" s="347"/>
      <c r="PQK74" s="350"/>
      <c r="PQL74" s="350"/>
      <c r="PQM74" s="348"/>
      <c r="PQN74" s="348"/>
      <c r="PQO74" s="348"/>
      <c r="PQP74" s="349"/>
      <c r="PQR74" s="347"/>
      <c r="PQS74" s="350"/>
      <c r="PQT74" s="350"/>
      <c r="PQU74" s="348"/>
      <c r="PQV74" s="348"/>
      <c r="PQW74" s="348"/>
      <c r="PQX74" s="349"/>
      <c r="PQZ74" s="347"/>
      <c r="PRA74" s="350"/>
      <c r="PRB74" s="350"/>
      <c r="PRC74" s="348"/>
      <c r="PRD74" s="348"/>
      <c r="PRE74" s="348"/>
      <c r="PRF74" s="349"/>
      <c r="PRH74" s="347"/>
      <c r="PRI74" s="350"/>
      <c r="PRJ74" s="350"/>
      <c r="PRK74" s="348"/>
      <c r="PRL74" s="348"/>
      <c r="PRM74" s="348"/>
      <c r="PRN74" s="349"/>
      <c r="PRP74" s="347"/>
      <c r="PRQ74" s="350"/>
      <c r="PRR74" s="350"/>
      <c r="PRS74" s="348"/>
      <c r="PRT74" s="348"/>
      <c r="PRU74" s="348"/>
      <c r="PRV74" s="349"/>
      <c r="PRX74" s="347"/>
      <c r="PRY74" s="350"/>
      <c r="PRZ74" s="350"/>
      <c r="PSA74" s="348"/>
      <c r="PSB74" s="348"/>
      <c r="PSC74" s="348"/>
      <c r="PSD74" s="349"/>
      <c r="PSF74" s="347"/>
      <c r="PSG74" s="350"/>
      <c r="PSH74" s="350"/>
      <c r="PSI74" s="348"/>
      <c r="PSJ74" s="348"/>
      <c r="PSK74" s="348"/>
      <c r="PSL74" s="349"/>
      <c r="PSN74" s="347"/>
      <c r="PSO74" s="350"/>
      <c r="PSP74" s="350"/>
      <c r="PSQ74" s="348"/>
      <c r="PSR74" s="348"/>
      <c r="PSS74" s="348"/>
      <c r="PST74" s="349"/>
      <c r="PSV74" s="347"/>
      <c r="PSW74" s="350"/>
      <c r="PSX74" s="350"/>
      <c r="PSY74" s="348"/>
      <c r="PSZ74" s="348"/>
      <c r="PTA74" s="348"/>
      <c r="PTB74" s="349"/>
      <c r="PTD74" s="347"/>
      <c r="PTE74" s="350"/>
      <c r="PTF74" s="350"/>
      <c r="PTG74" s="348"/>
      <c r="PTH74" s="348"/>
      <c r="PTI74" s="348"/>
      <c r="PTJ74" s="349"/>
      <c r="PTL74" s="347"/>
      <c r="PTM74" s="350"/>
      <c r="PTN74" s="350"/>
      <c r="PTO74" s="348"/>
      <c r="PTP74" s="348"/>
      <c r="PTQ74" s="348"/>
      <c r="PTR74" s="349"/>
      <c r="PTT74" s="347"/>
      <c r="PTU74" s="350"/>
      <c r="PTV74" s="350"/>
      <c r="PTW74" s="348"/>
      <c r="PTX74" s="348"/>
      <c r="PTY74" s="348"/>
      <c r="PTZ74" s="349"/>
      <c r="PUB74" s="347"/>
      <c r="PUC74" s="350"/>
      <c r="PUD74" s="350"/>
      <c r="PUE74" s="348"/>
      <c r="PUF74" s="348"/>
      <c r="PUG74" s="348"/>
      <c r="PUH74" s="349"/>
      <c r="PUJ74" s="347"/>
      <c r="PUK74" s="350"/>
      <c r="PUL74" s="350"/>
      <c r="PUM74" s="348"/>
      <c r="PUN74" s="348"/>
      <c r="PUO74" s="348"/>
      <c r="PUP74" s="349"/>
      <c r="PUR74" s="347"/>
      <c r="PUS74" s="350"/>
      <c r="PUT74" s="350"/>
      <c r="PUU74" s="348"/>
      <c r="PUV74" s="348"/>
      <c r="PUW74" s="348"/>
      <c r="PUX74" s="349"/>
      <c r="PUZ74" s="347"/>
      <c r="PVA74" s="350"/>
      <c r="PVB74" s="350"/>
      <c r="PVC74" s="348"/>
      <c r="PVD74" s="348"/>
      <c r="PVE74" s="348"/>
      <c r="PVF74" s="349"/>
      <c r="PVH74" s="347"/>
      <c r="PVI74" s="350"/>
      <c r="PVJ74" s="350"/>
      <c r="PVK74" s="348"/>
      <c r="PVL74" s="348"/>
      <c r="PVM74" s="348"/>
      <c r="PVN74" s="349"/>
      <c r="PVP74" s="347"/>
      <c r="PVQ74" s="350"/>
      <c r="PVR74" s="350"/>
      <c r="PVS74" s="348"/>
      <c r="PVT74" s="348"/>
      <c r="PVU74" s="348"/>
      <c r="PVV74" s="349"/>
      <c r="PVX74" s="347"/>
      <c r="PVY74" s="350"/>
      <c r="PVZ74" s="350"/>
      <c r="PWA74" s="348"/>
      <c r="PWB74" s="348"/>
      <c r="PWC74" s="348"/>
      <c r="PWD74" s="349"/>
      <c r="PWF74" s="347"/>
      <c r="PWG74" s="350"/>
      <c r="PWH74" s="350"/>
      <c r="PWI74" s="348"/>
      <c r="PWJ74" s="348"/>
      <c r="PWK74" s="348"/>
      <c r="PWL74" s="349"/>
      <c r="PWN74" s="347"/>
      <c r="PWO74" s="350"/>
      <c r="PWP74" s="350"/>
      <c r="PWQ74" s="348"/>
      <c r="PWR74" s="348"/>
      <c r="PWS74" s="348"/>
      <c r="PWT74" s="349"/>
      <c r="PWV74" s="347"/>
      <c r="PWW74" s="350"/>
      <c r="PWX74" s="350"/>
      <c r="PWY74" s="348"/>
      <c r="PWZ74" s="348"/>
      <c r="PXA74" s="348"/>
      <c r="PXB74" s="349"/>
      <c r="PXD74" s="347"/>
      <c r="PXE74" s="350"/>
      <c r="PXF74" s="350"/>
      <c r="PXG74" s="348"/>
      <c r="PXH74" s="348"/>
      <c r="PXI74" s="348"/>
      <c r="PXJ74" s="349"/>
      <c r="PXL74" s="347"/>
      <c r="PXM74" s="350"/>
      <c r="PXN74" s="350"/>
      <c r="PXO74" s="348"/>
      <c r="PXP74" s="348"/>
      <c r="PXQ74" s="348"/>
      <c r="PXR74" s="349"/>
      <c r="PXT74" s="347"/>
      <c r="PXU74" s="350"/>
      <c r="PXV74" s="350"/>
      <c r="PXW74" s="348"/>
      <c r="PXX74" s="348"/>
      <c r="PXY74" s="348"/>
      <c r="PXZ74" s="349"/>
      <c r="PYB74" s="347"/>
      <c r="PYC74" s="350"/>
      <c r="PYD74" s="350"/>
      <c r="PYE74" s="348"/>
      <c r="PYF74" s="348"/>
      <c r="PYG74" s="348"/>
      <c r="PYH74" s="349"/>
      <c r="PYJ74" s="347"/>
      <c r="PYK74" s="350"/>
      <c r="PYL74" s="350"/>
      <c r="PYM74" s="348"/>
      <c r="PYN74" s="348"/>
      <c r="PYO74" s="348"/>
      <c r="PYP74" s="349"/>
      <c r="PYR74" s="347"/>
      <c r="PYS74" s="350"/>
      <c r="PYT74" s="350"/>
      <c r="PYU74" s="348"/>
      <c r="PYV74" s="348"/>
      <c r="PYW74" s="348"/>
      <c r="PYX74" s="349"/>
      <c r="PYZ74" s="347"/>
      <c r="PZA74" s="350"/>
      <c r="PZB74" s="350"/>
      <c r="PZC74" s="348"/>
      <c r="PZD74" s="348"/>
      <c r="PZE74" s="348"/>
      <c r="PZF74" s="349"/>
      <c r="PZH74" s="347"/>
      <c r="PZI74" s="350"/>
      <c r="PZJ74" s="350"/>
      <c r="PZK74" s="348"/>
      <c r="PZL74" s="348"/>
      <c r="PZM74" s="348"/>
      <c r="PZN74" s="349"/>
      <c r="PZP74" s="347"/>
      <c r="PZQ74" s="350"/>
      <c r="PZR74" s="350"/>
      <c r="PZS74" s="348"/>
      <c r="PZT74" s="348"/>
      <c r="PZU74" s="348"/>
      <c r="PZV74" s="349"/>
      <c r="PZX74" s="347"/>
      <c r="PZY74" s="350"/>
      <c r="PZZ74" s="350"/>
      <c r="QAA74" s="348"/>
      <c r="QAB74" s="348"/>
      <c r="QAC74" s="348"/>
      <c r="QAD74" s="349"/>
      <c r="QAF74" s="347"/>
      <c r="QAG74" s="350"/>
      <c r="QAH74" s="350"/>
      <c r="QAI74" s="348"/>
      <c r="QAJ74" s="348"/>
      <c r="QAK74" s="348"/>
      <c r="QAL74" s="349"/>
      <c r="QAN74" s="347"/>
      <c r="QAO74" s="350"/>
      <c r="QAP74" s="350"/>
      <c r="QAQ74" s="348"/>
      <c r="QAR74" s="348"/>
      <c r="QAS74" s="348"/>
      <c r="QAT74" s="349"/>
      <c r="QAV74" s="347"/>
      <c r="QAW74" s="350"/>
      <c r="QAX74" s="350"/>
      <c r="QAY74" s="348"/>
      <c r="QAZ74" s="348"/>
      <c r="QBA74" s="348"/>
      <c r="QBB74" s="349"/>
      <c r="QBD74" s="347"/>
      <c r="QBE74" s="350"/>
      <c r="QBF74" s="350"/>
      <c r="QBG74" s="348"/>
      <c r="QBH74" s="348"/>
      <c r="QBI74" s="348"/>
      <c r="QBJ74" s="349"/>
      <c r="QBL74" s="347"/>
      <c r="QBM74" s="350"/>
      <c r="QBN74" s="350"/>
      <c r="QBO74" s="348"/>
      <c r="QBP74" s="348"/>
      <c r="QBQ74" s="348"/>
      <c r="QBR74" s="349"/>
      <c r="QBT74" s="347"/>
      <c r="QBU74" s="350"/>
      <c r="QBV74" s="350"/>
      <c r="QBW74" s="348"/>
      <c r="QBX74" s="348"/>
      <c r="QBY74" s="348"/>
      <c r="QBZ74" s="349"/>
      <c r="QCB74" s="347"/>
      <c r="QCC74" s="350"/>
      <c r="QCD74" s="350"/>
      <c r="QCE74" s="348"/>
      <c r="QCF74" s="348"/>
      <c r="QCG74" s="348"/>
      <c r="QCH74" s="349"/>
      <c r="QCJ74" s="347"/>
      <c r="QCK74" s="350"/>
      <c r="QCL74" s="350"/>
      <c r="QCM74" s="348"/>
      <c r="QCN74" s="348"/>
      <c r="QCO74" s="348"/>
      <c r="QCP74" s="349"/>
      <c r="QCR74" s="347"/>
      <c r="QCS74" s="350"/>
      <c r="QCT74" s="350"/>
      <c r="QCU74" s="348"/>
      <c r="QCV74" s="348"/>
      <c r="QCW74" s="348"/>
      <c r="QCX74" s="349"/>
      <c r="QCZ74" s="347"/>
      <c r="QDA74" s="350"/>
      <c r="QDB74" s="350"/>
      <c r="QDC74" s="348"/>
      <c r="QDD74" s="348"/>
      <c r="QDE74" s="348"/>
      <c r="QDF74" s="349"/>
      <c r="QDH74" s="347"/>
      <c r="QDI74" s="350"/>
      <c r="QDJ74" s="350"/>
      <c r="QDK74" s="348"/>
      <c r="QDL74" s="348"/>
      <c r="QDM74" s="348"/>
      <c r="QDN74" s="349"/>
      <c r="QDP74" s="347"/>
      <c r="QDQ74" s="350"/>
      <c r="QDR74" s="350"/>
      <c r="QDS74" s="348"/>
      <c r="QDT74" s="348"/>
      <c r="QDU74" s="348"/>
      <c r="QDV74" s="349"/>
      <c r="QDX74" s="347"/>
      <c r="QDY74" s="350"/>
      <c r="QDZ74" s="350"/>
      <c r="QEA74" s="348"/>
      <c r="QEB74" s="348"/>
      <c r="QEC74" s="348"/>
      <c r="QED74" s="349"/>
      <c r="QEF74" s="347"/>
      <c r="QEG74" s="350"/>
      <c r="QEH74" s="350"/>
      <c r="QEI74" s="348"/>
      <c r="QEJ74" s="348"/>
      <c r="QEK74" s="348"/>
      <c r="QEL74" s="349"/>
      <c r="QEN74" s="347"/>
      <c r="QEO74" s="350"/>
      <c r="QEP74" s="350"/>
      <c r="QEQ74" s="348"/>
      <c r="QER74" s="348"/>
      <c r="QES74" s="348"/>
      <c r="QET74" s="349"/>
      <c r="QEV74" s="347"/>
      <c r="QEW74" s="350"/>
      <c r="QEX74" s="350"/>
      <c r="QEY74" s="348"/>
      <c r="QEZ74" s="348"/>
      <c r="QFA74" s="348"/>
      <c r="QFB74" s="349"/>
      <c r="QFD74" s="347"/>
      <c r="QFE74" s="350"/>
      <c r="QFF74" s="350"/>
      <c r="QFG74" s="348"/>
      <c r="QFH74" s="348"/>
      <c r="QFI74" s="348"/>
      <c r="QFJ74" s="349"/>
      <c r="QFL74" s="347"/>
      <c r="QFM74" s="350"/>
      <c r="QFN74" s="350"/>
      <c r="QFO74" s="348"/>
      <c r="QFP74" s="348"/>
      <c r="QFQ74" s="348"/>
      <c r="QFR74" s="349"/>
      <c r="QFT74" s="347"/>
      <c r="QFU74" s="350"/>
      <c r="QFV74" s="350"/>
      <c r="QFW74" s="348"/>
      <c r="QFX74" s="348"/>
      <c r="QFY74" s="348"/>
      <c r="QFZ74" s="349"/>
      <c r="QGB74" s="347"/>
      <c r="QGC74" s="350"/>
      <c r="QGD74" s="350"/>
      <c r="QGE74" s="348"/>
      <c r="QGF74" s="348"/>
      <c r="QGG74" s="348"/>
      <c r="QGH74" s="349"/>
      <c r="QGJ74" s="347"/>
      <c r="QGK74" s="350"/>
      <c r="QGL74" s="350"/>
      <c r="QGM74" s="348"/>
      <c r="QGN74" s="348"/>
      <c r="QGO74" s="348"/>
      <c r="QGP74" s="349"/>
      <c r="QGR74" s="347"/>
      <c r="QGS74" s="350"/>
      <c r="QGT74" s="350"/>
      <c r="QGU74" s="348"/>
      <c r="QGV74" s="348"/>
      <c r="QGW74" s="348"/>
      <c r="QGX74" s="349"/>
      <c r="QGZ74" s="347"/>
      <c r="QHA74" s="350"/>
      <c r="QHB74" s="350"/>
      <c r="QHC74" s="348"/>
      <c r="QHD74" s="348"/>
      <c r="QHE74" s="348"/>
      <c r="QHF74" s="349"/>
      <c r="QHH74" s="347"/>
      <c r="QHI74" s="350"/>
      <c r="QHJ74" s="350"/>
      <c r="QHK74" s="348"/>
      <c r="QHL74" s="348"/>
      <c r="QHM74" s="348"/>
      <c r="QHN74" s="349"/>
      <c r="QHP74" s="347"/>
      <c r="QHQ74" s="350"/>
      <c r="QHR74" s="350"/>
      <c r="QHS74" s="348"/>
      <c r="QHT74" s="348"/>
      <c r="QHU74" s="348"/>
      <c r="QHV74" s="349"/>
      <c r="QHX74" s="347"/>
      <c r="QHY74" s="350"/>
      <c r="QHZ74" s="350"/>
      <c r="QIA74" s="348"/>
      <c r="QIB74" s="348"/>
      <c r="QIC74" s="348"/>
      <c r="QID74" s="349"/>
      <c r="QIF74" s="347"/>
      <c r="QIG74" s="350"/>
      <c r="QIH74" s="350"/>
      <c r="QII74" s="348"/>
      <c r="QIJ74" s="348"/>
      <c r="QIK74" s="348"/>
      <c r="QIL74" s="349"/>
      <c r="QIN74" s="347"/>
      <c r="QIO74" s="350"/>
      <c r="QIP74" s="350"/>
      <c r="QIQ74" s="348"/>
      <c r="QIR74" s="348"/>
      <c r="QIS74" s="348"/>
      <c r="QIT74" s="349"/>
      <c r="QIV74" s="347"/>
      <c r="QIW74" s="350"/>
      <c r="QIX74" s="350"/>
      <c r="QIY74" s="348"/>
      <c r="QIZ74" s="348"/>
      <c r="QJA74" s="348"/>
      <c r="QJB74" s="349"/>
      <c r="QJD74" s="347"/>
      <c r="QJE74" s="350"/>
      <c r="QJF74" s="350"/>
      <c r="QJG74" s="348"/>
      <c r="QJH74" s="348"/>
      <c r="QJI74" s="348"/>
      <c r="QJJ74" s="349"/>
      <c r="QJL74" s="347"/>
      <c r="QJM74" s="350"/>
      <c r="QJN74" s="350"/>
      <c r="QJO74" s="348"/>
      <c r="QJP74" s="348"/>
      <c r="QJQ74" s="348"/>
      <c r="QJR74" s="349"/>
      <c r="QJT74" s="347"/>
      <c r="QJU74" s="350"/>
      <c r="QJV74" s="350"/>
      <c r="QJW74" s="348"/>
      <c r="QJX74" s="348"/>
      <c r="QJY74" s="348"/>
      <c r="QJZ74" s="349"/>
      <c r="QKB74" s="347"/>
      <c r="QKC74" s="350"/>
      <c r="QKD74" s="350"/>
      <c r="QKE74" s="348"/>
      <c r="QKF74" s="348"/>
      <c r="QKG74" s="348"/>
      <c r="QKH74" s="349"/>
      <c r="QKJ74" s="347"/>
      <c r="QKK74" s="350"/>
      <c r="QKL74" s="350"/>
      <c r="QKM74" s="348"/>
      <c r="QKN74" s="348"/>
      <c r="QKO74" s="348"/>
      <c r="QKP74" s="349"/>
      <c r="QKR74" s="347"/>
      <c r="QKS74" s="350"/>
      <c r="QKT74" s="350"/>
      <c r="QKU74" s="348"/>
      <c r="QKV74" s="348"/>
      <c r="QKW74" s="348"/>
      <c r="QKX74" s="349"/>
      <c r="QKZ74" s="347"/>
      <c r="QLA74" s="350"/>
      <c r="QLB74" s="350"/>
      <c r="QLC74" s="348"/>
      <c r="QLD74" s="348"/>
      <c r="QLE74" s="348"/>
      <c r="QLF74" s="349"/>
      <c r="QLH74" s="347"/>
      <c r="QLI74" s="350"/>
      <c r="QLJ74" s="350"/>
      <c r="QLK74" s="348"/>
      <c r="QLL74" s="348"/>
      <c r="QLM74" s="348"/>
      <c r="QLN74" s="349"/>
      <c r="QLP74" s="347"/>
      <c r="QLQ74" s="350"/>
      <c r="QLR74" s="350"/>
      <c r="QLS74" s="348"/>
      <c r="QLT74" s="348"/>
      <c r="QLU74" s="348"/>
      <c r="QLV74" s="349"/>
      <c r="QLX74" s="347"/>
      <c r="QLY74" s="350"/>
      <c r="QLZ74" s="350"/>
      <c r="QMA74" s="348"/>
      <c r="QMB74" s="348"/>
      <c r="QMC74" s="348"/>
      <c r="QMD74" s="349"/>
      <c r="QMF74" s="347"/>
      <c r="QMG74" s="350"/>
      <c r="QMH74" s="350"/>
      <c r="QMI74" s="348"/>
      <c r="QMJ74" s="348"/>
      <c r="QMK74" s="348"/>
      <c r="QML74" s="349"/>
      <c r="QMN74" s="347"/>
      <c r="QMO74" s="350"/>
      <c r="QMP74" s="350"/>
      <c r="QMQ74" s="348"/>
      <c r="QMR74" s="348"/>
      <c r="QMS74" s="348"/>
      <c r="QMT74" s="349"/>
      <c r="QMV74" s="347"/>
      <c r="QMW74" s="350"/>
      <c r="QMX74" s="350"/>
      <c r="QMY74" s="348"/>
      <c r="QMZ74" s="348"/>
      <c r="QNA74" s="348"/>
      <c r="QNB74" s="349"/>
      <c r="QND74" s="347"/>
      <c r="QNE74" s="350"/>
      <c r="QNF74" s="350"/>
      <c r="QNG74" s="348"/>
      <c r="QNH74" s="348"/>
      <c r="QNI74" s="348"/>
      <c r="QNJ74" s="349"/>
      <c r="QNL74" s="347"/>
      <c r="QNM74" s="350"/>
      <c r="QNN74" s="350"/>
      <c r="QNO74" s="348"/>
      <c r="QNP74" s="348"/>
      <c r="QNQ74" s="348"/>
      <c r="QNR74" s="349"/>
      <c r="QNT74" s="347"/>
      <c r="QNU74" s="350"/>
      <c r="QNV74" s="350"/>
      <c r="QNW74" s="348"/>
      <c r="QNX74" s="348"/>
      <c r="QNY74" s="348"/>
      <c r="QNZ74" s="349"/>
      <c r="QOB74" s="347"/>
      <c r="QOC74" s="350"/>
      <c r="QOD74" s="350"/>
      <c r="QOE74" s="348"/>
      <c r="QOF74" s="348"/>
      <c r="QOG74" s="348"/>
      <c r="QOH74" s="349"/>
      <c r="QOJ74" s="347"/>
      <c r="QOK74" s="350"/>
      <c r="QOL74" s="350"/>
      <c r="QOM74" s="348"/>
      <c r="QON74" s="348"/>
      <c r="QOO74" s="348"/>
      <c r="QOP74" s="349"/>
      <c r="QOR74" s="347"/>
      <c r="QOS74" s="350"/>
      <c r="QOT74" s="350"/>
      <c r="QOU74" s="348"/>
      <c r="QOV74" s="348"/>
      <c r="QOW74" s="348"/>
      <c r="QOX74" s="349"/>
      <c r="QOZ74" s="347"/>
      <c r="QPA74" s="350"/>
      <c r="QPB74" s="350"/>
      <c r="QPC74" s="348"/>
      <c r="QPD74" s="348"/>
      <c r="QPE74" s="348"/>
      <c r="QPF74" s="349"/>
      <c r="QPH74" s="347"/>
      <c r="QPI74" s="350"/>
      <c r="QPJ74" s="350"/>
      <c r="QPK74" s="348"/>
      <c r="QPL74" s="348"/>
      <c r="QPM74" s="348"/>
      <c r="QPN74" s="349"/>
      <c r="QPP74" s="347"/>
      <c r="QPQ74" s="350"/>
      <c r="QPR74" s="350"/>
      <c r="QPS74" s="348"/>
      <c r="QPT74" s="348"/>
      <c r="QPU74" s="348"/>
      <c r="QPV74" s="349"/>
      <c r="QPX74" s="347"/>
      <c r="QPY74" s="350"/>
      <c r="QPZ74" s="350"/>
      <c r="QQA74" s="348"/>
      <c r="QQB74" s="348"/>
      <c r="QQC74" s="348"/>
      <c r="QQD74" s="349"/>
      <c r="QQF74" s="347"/>
      <c r="QQG74" s="350"/>
      <c r="QQH74" s="350"/>
      <c r="QQI74" s="348"/>
      <c r="QQJ74" s="348"/>
      <c r="QQK74" s="348"/>
      <c r="QQL74" s="349"/>
      <c r="QQN74" s="347"/>
      <c r="QQO74" s="350"/>
      <c r="QQP74" s="350"/>
      <c r="QQQ74" s="348"/>
      <c r="QQR74" s="348"/>
      <c r="QQS74" s="348"/>
      <c r="QQT74" s="349"/>
      <c r="QQV74" s="347"/>
      <c r="QQW74" s="350"/>
      <c r="QQX74" s="350"/>
      <c r="QQY74" s="348"/>
      <c r="QQZ74" s="348"/>
      <c r="QRA74" s="348"/>
      <c r="QRB74" s="349"/>
      <c r="QRD74" s="347"/>
      <c r="QRE74" s="350"/>
      <c r="QRF74" s="350"/>
      <c r="QRG74" s="348"/>
      <c r="QRH74" s="348"/>
      <c r="QRI74" s="348"/>
      <c r="QRJ74" s="349"/>
      <c r="QRL74" s="347"/>
      <c r="QRM74" s="350"/>
      <c r="QRN74" s="350"/>
      <c r="QRO74" s="348"/>
      <c r="QRP74" s="348"/>
      <c r="QRQ74" s="348"/>
      <c r="QRR74" s="349"/>
      <c r="QRT74" s="347"/>
      <c r="QRU74" s="350"/>
      <c r="QRV74" s="350"/>
      <c r="QRW74" s="348"/>
      <c r="QRX74" s="348"/>
      <c r="QRY74" s="348"/>
      <c r="QRZ74" s="349"/>
      <c r="QSB74" s="347"/>
      <c r="QSC74" s="350"/>
      <c r="QSD74" s="350"/>
      <c r="QSE74" s="348"/>
      <c r="QSF74" s="348"/>
      <c r="QSG74" s="348"/>
      <c r="QSH74" s="349"/>
      <c r="QSJ74" s="347"/>
      <c r="QSK74" s="350"/>
      <c r="QSL74" s="350"/>
      <c r="QSM74" s="348"/>
      <c r="QSN74" s="348"/>
      <c r="QSO74" s="348"/>
      <c r="QSP74" s="349"/>
      <c r="QSR74" s="347"/>
      <c r="QSS74" s="350"/>
      <c r="QST74" s="350"/>
      <c r="QSU74" s="348"/>
      <c r="QSV74" s="348"/>
      <c r="QSW74" s="348"/>
      <c r="QSX74" s="349"/>
      <c r="QSZ74" s="347"/>
      <c r="QTA74" s="350"/>
      <c r="QTB74" s="350"/>
      <c r="QTC74" s="348"/>
      <c r="QTD74" s="348"/>
      <c r="QTE74" s="348"/>
      <c r="QTF74" s="349"/>
      <c r="QTH74" s="347"/>
      <c r="QTI74" s="350"/>
      <c r="QTJ74" s="350"/>
      <c r="QTK74" s="348"/>
      <c r="QTL74" s="348"/>
      <c r="QTM74" s="348"/>
      <c r="QTN74" s="349"/>
      <c r="QTP74" s="347"/>
      <c r="QTQ74" s="350"/>
      <c r="QTR74" s="350"/>
      <c r="QTS74" s="348"/>
      <c r="QTT74" s="348"/>
      <c r="QTU74" s="348"/>
      <c r="QTV74" s="349"/>
      <c r="QTX74" s="347"/>
      <c r="QTY74" s="350"/>
      <c r="QTZ74" s="350"/>
      <c r="QUA74" s="348"/>
      <c r="QUB74" s="348"/>
      <c r="QUC74" s="348"/>
      <c r="QUD74" s="349"/>
      <c r="QUF74" s="347"/>
      <c r="QUG74" s="350"/>
      <c r="QUH74" s="350"/>
      <c r="QUI74" s="348"/>
      <c r="QUJ74" s="348"/>
      <c r="QUK74" s="348"/>
      <c r="QUL74" s="349"/>
      <c r="QUN74" s="347"/>
      <c r="QUO74" s="350"/>
      <c r="QUP74" s="350"/>
      <c r="QUQ74" s="348"/>
      <c r="QUR74" s="348"/>
      <c r="QUS74" s="348"/>
      <c r="QUT74" s="349"/>
      <c r="QUV74" s="347"/>
      <c r="QUW74" s="350"/>
      <c r="QUX74" s="350"/>
      <c r="QUY74" s="348"/>
      <c r="QUZ74" s="348"/>
      <c r="QVA74" s="348"/>
      <c r="QVB74" s="349"/>
      <c r="QVD74" s="347"/>
      <c r="QVE74" s="350"/>
      <c r="QVF74" s="350"/>
      <c r="QVG74" s="348"/>
      <c r="QVH74" s="348"/>
      <c r="QVI74" s="348"/>
      <c r="QVJ74" s="349"/>
      <c r="QVL74" s="347"/>
      <c r="QVM74" s="350"/>
      <c r="QVN74" s="350"/>
      <c r="QVO74" s="348"/>
      <c r="QVP74" s="348"/>
      <c r="QVQ74" s="348"/>
      <c r="QVR74" s="349"/>
      <c r="QVT74" s="347"/>
      <c r="QVU74" s="350"/>
      <c r="QVV74" s="350"/>
      <c r="QVW74" s="348"/>
      <c r="QVX74" s="348"/>
      <c r="QVY74" s="348"/>
      <c r="QVZ74" s="349"/>
      <c r="QWB74" s="347"/>
      <c r="QWC74" s="350"/>
      <c r="QWD74" s="350"/>
      <c r="QWE74" s="348"/>
      <c r="QWF74" s="348"/>
      <c r="QWG74" s="348"/>
      <c r="QWH74" s="349"/>
      <c r="QWJ74" s="347"/>
      <c r="QWK74" s="350"/>
      <c r="QWL74" s="350"/>
      <c r="QWM74" s="348"/>
      <c r="QWN74" s="348"/>
      <c r="QWO74" s="348"/>
      <c r="QWP74" s="349"/>
      <c r="QWR74" s="347"/>
      <c r="QWS74" s="350"/>
      <c r="QWT74" s="350"/>
      <c r="QWU74" s="348"/>
      <c r="QWV74" s="348"/>
      <c r="QWW74" s="348"/>
      <c r="QWX74" s="349"/>
      <c r="QWZ74" s="347"/>
      <c r="QXA74" s="350"/>
      <c r="QXB74" s="350"/>
      <c r="QXC74" s="348"/>
      <c r="QXD74" s="348"/>
      <c r="QXE74" s="348"/>
      <c r="QXF74" s="349"/>
      <c r="QXH74" s="347"/>
      <c r="QXI74" s="350"/>
      <c r="QXJ74" s="350"/>
      <c r="QXK74" s="348"/>
      <c r="QXL74" s="348"/>
      <c r="QXM74" s="348"/>
      <c r="QXN74" s="349"/>
      <c r="QXP74" s="347"/>
      <c r="QXQ74" s="350"/>
      <c r="QXR74" s="350"/>
      <c r="QXS74" s="348"/>
      <c r="QXT74" s="348"/>
      <c r="QXU74" s="348"/>
      <c r="QXV74" s="349"/>
      <c r="QXX74" s="347"/>
      <c r="QXY74" s="350"/>
      <c r="QXZ74" s="350"/>
      <c r="QYA74" s="348"/>
      <c r="QYB74" s="348"/>
      <c r="QYC74" s="348"/>
      <c r="QYD74" s="349"/>
      <c r="QYF74" s="347"/>
      <c r="QYG74" s="350"/>
      <c r="QYH74" s="350"/>
      <c r="QYI74" s="348"/>
      <c r="QYJ74" s="348"/>
      <c r="QYK74" s="348"/>
      <c r="QYL74" s="349"/>
      <c r="QYN74" s="347"/>
      <c r="QYO74" s="350"/>
      <c r="QYP74" s="350"/>
      <c r="QYQ74" s="348"/>
      <c r="QYR74" s="348"/>
      <c r="QYS74" s="348"/>
      <c r="QYT74" s="349"/>
      <c r="QYV74" s="347"/>
      <c r="QYW74" s="350"/>
      <c r="QYX74" s="350"/>
      <c r="QYY74" s="348"/>
      <c r="QYZ74" s="348"/>
      <c r="QZA74" s="348"/>
      <c r="QZB74" s="349"/>
      <c r="QZD74" s="347"/>
      <c r="QZE74" s="350"/>
      <c r="QZF74" s="350"/>
      <c r="QZG74" s="348"/>
      <c r="QZH74" s="348"/>
      <c r="QZI74" s="348"/>
      <c r="QZJ74" s="349"/>
      <c r="QZL74" s="347"/>
      <c r="QZM74" s="350"/>
      <c r="QZN74" s="350"/>
      <c r="QZO74" s="348"/>
      <c r="QZP74" s="348"/>
      <c r="QZQ74" s="348"/>
      <c r="QZR74" s="349"/>
      <c r="QZT74" s="347"/>
      <c r="QZU74" s="350"/>
      <c r="QZV74" s="350"/>
      <c r="QZW74" s="348"/>
      <c r="QZX74" s="348"/>
      <c r="QZY74" s="348"/>
      <c r="QZZ74" s="349"/>
      <c r="RAB74" s="347"/>
      <c r="RAC74" s="350"/>
      <c r="RAD74" s="350"/>
      <c r="RAE74" s="348"/>
      <c r="RAF74" s="348"/>
      <c r="RAG74" s="348"/>
      <c r="RAH74" s="349"/>
      <c r="RAJ74" s="347"/>
      <c r="RAK74" s="350"/>
      <c r="RAL74" s="350"/>
      <c r="RAM74" s="348"/>
      <c r="RAN74" s="348"/>
      <c r="RAO74" s="348"/>
      <c r="RAP74" s="349"/>
      <c r="RAR74" s="347"/>
      <c r="RAS74" s="350"/>
      <c r="RAT74" s="350"/>
      <c r="RAU74" s="348"/>
      <c r="RAV74" s="348"/>
      <c r="RAW74" s="348"/>
      <c r="RAX74" s="349"/>
      <c r="RAZ74" s="347"/>
      <c r="RBA74" s="350"/>
      <c r="RBB74" s="350"/>
      <c r="RBC74" s="348"/>
      <c r="RBD74" s="348"/>
      <c r="RBE74" s="348"/>
      <c r="RBF74" s="349"/>
      <c r="RBH74" s="347"/>
      <c r="RBI74" s="350"/>
      <c r="RBJ74" s="350"/>
      <c r="RBK74" s="348"/>
      <c r="RBL74" s="348"/>
      <c r="RBM74" s="348"/>
      <c r="RBN74" s="349"/>
      <c r="RBP74" s="347"/>
      <c r="RBQ74" s="350"/>
      <c r="RBR74" s="350"/>
      <c r="RBS74" s="348"/>
      <c r="RBT74" s="348"/>
      <c r="RBU74" s="348"/>
      <c r="RBV74" s="349"/>
      <c r="RBX74" s="347"/>
      <c r="RBY74" s="350"/>
      <c r="RBZ74" s="350"/>
      <c r="RCA74" s="348"/>
      <c r="RCB74" s="348"/>
      <c r="RCC74" s="348"/>
      <c r="RCD74" s="349"/>
      <c r="RCF74" s="347"/>
      <c r="RCG74" s="350"/>
      <c r="RCH74" s="350"/>
      <c r="RCI74" s="348"/>
      <c r="RCJ74" s="348"/>
      <c r="RCK74" s="348"/>
      <c r="RCL74" s="349"/>
      <c r="RCN74" s="347"/>
      <c r="RCO74" s="350"/>
      <c r="RCP74" s="350"/>
      <c r="RCQ74" s="348"/>
      <c r="RCR74" s="348"/>
      <c r="RCS74" s="348"/>
      <c r="RCT74" s="349"/>
      <c r="RCV74" s="347"/>
      <c r="RCW74" s="350"/>
      <c r="RCX74" s="350"/>
      <c r="RCY74" s="348"/>
      <c r="RCZ74" s="348"/>
      <c r="RDA74" s="348"/>
      <c r="RDB74" s="349"/>
      <c r="RDD74" s="347"/>
      <c r="RDE74" s="350"/>
      <c r="RDF74" s="350"/>
      <c r="RDG74" s="348"/>
      <c r="RDH74" s="348"/>
      <c r="RDI74" s="348"/>
      <c r="RDJ74" s="349"/>
      <c r="RDL74" s="347"/>
      <c r="RDM74" s="350"/>
      <c r="RDN74" s="350"/>
      <c r="RDO74" s="348"/>
      <c r="RDP74" s="348"/>
      <c r="RDQ74" s="348"/>
      <c r="RDR74" s="349"/>
      <c r="RDT74" s="347"/>
      <c r="RDU74" s="350"/>
      <c r="RDV74" s="350"/>
      <c r="RDW74" s="348"/>
      <c r="RDX74" s="348"/>
      <c r="RDY74" s="348"/>
      <c r="RDZ74" s="349"/>
      <c r="REB74" s="347"/>
      <c r="REC74" s="350"/>
      <c r="RED74" s="350"/>
      <c r="REE74" s="348"/>
      <c r="REF74" s="348"/>
      <c r="REG74" s="348"/>
      <c r="REH74" s="349"/>
      <c r="REJ74" s="347"/>
      <c r="REK74" s="350"/>
      <c r="REL74" s="350"/>
      <c r="REM74" s="348"/>
      <c r="REN74" s="348"/>
      <c r="REO74" s="348"/>
      <c r="REP74" s="349"/>
      <c r="RER74" s="347"/>
      <c r="RES74" s="350"/>
      <c r="RET74" s="350"/>
      <c r="REU74" s="348"/>
      <c r="REV74" s="348"/>
      <c r="REW74" s="348"/>
      <c r="REX74" s="349"/>
      <c r="REZ74" s="347"/>
      <c r="RFA74" s="350"/>
      <c r="RFB74" s="350"/>
      <c r="RFC74" s="348"/>
      <c r="RFD74" s="348"/>
      <c r="RFE74" s="348"/>
      <c r="RFF74" s="349"/>
      <c r="RFH74" s="347"/>
      <c r="RFI74" s="350"/>
      <c r="RFJ74" s="350"/>
      <c r="RFK74" s="348"/>
      <c r="RFL74" s="348"/>
      <c r="RFM74" s="348"/>
      <c r="RFN74" s="349"/>
      <c r="RFP74" s="347"/>
      <c r="RFQ74" s="350"/>
      <c r="RFR74" s="350"/>
      <c r="RFS74" s="348"/>
      <c r="RFT74" s="348"/>
      <c r="RFU74" s="348"/>
      <c r="RFV74" s="349"/>
      <c r="RFX74" s="347"/>
      <c r="RFY74" s="350"/>
      <c r="RFZ74" s="350"/>
      <c r="RGA74" s="348"/>
      <c r="RGB74" s="348"/>
      <c r="RGC74" s="348"/>
      <c r="RGD74" s="349"/>
      <c r="RGF74" s="347"/>
      <c r="RGG74" s="350"/>
      <c r="RGH74" s="350"/>
      <c r="RGI74" s="348"/>
      <c r="RGJ74" s="348"/>
      <c r="RGK74" s="348"/>
      <c r="RGL74" s="349"/>
      <c r="RGN74" s="347"/>
      <c r="RGO74" s="350"/>
      <c r="RGP74" s="350"/>
      <c r="RGQ74" s="348"/>
      <c r="RGR74" s="348"/>
      <c r="RGS74" s="348"/>
      <c r="RGT74" s="349"/>
      <c r="RGV74" s="347"/>
      <c r="RGW74" s="350"/>
      <c r="RGX74" s="350"/>
      <c r="RGY74" s="348"/>
      <c r="RGZ74" s="348"/>
      <c r="RHA74" s="348"/>
      <c r="RHB74" s="349"/>
      <c r="RHD74" s="347"/>
      <c r="RHE74" s="350"/>
      <c r="RHF74" s="350"/>
      <c r="RHG74" s="348"/>
      <c r="RHH74" s="348"/>
      <c r="RHI74" s="348"/>
      <c r="RHJ74" s="349"/>
      <c r="RHL74" s="347"/>
      <c r="RHM74" s="350"/>
      <c r="RHN74" s="350"/>
      <c r="RHO74" s="348"/>
      <c r="RHP74" s="348"/>
      <c r="RHQ74" s="348"/>
      <c r="RHR74" s="349"/>
      <c r="RHT74" s="347"/>
      <c r="RHU74" s="350"/>
      <c r="RHV74" s="350"/>
      <c r="RHW74" s="348"/>
      <c r="RHX74" s="348"/>
      <c r="RHY74" s="348"/>
      <c r="RHZ74" s="349"/>
      <c r="RIB74" s="347"/>
      <c r="RIC74" s="350"/>
      <c r="RID74" s="350"/>
      <c r="RIE74" s="348"/>
      <c r="RIF74" s="348"/>
      <c r="RIG74" s="348"/>
      <c r="RIH74" s="349"/>
      <c r="RIJ74" s="347"/>
      <c r="RIK74" s="350"/>
      <c r="RIL74" s="350"/>
      <c r="RIM74" s="348"/>
      <c r="RIN74" s="348"/>
      <c r="RIO74" s="348"/>
      <c r="RIP74" s="349"/>
      <c r="RIR74" s="347"/>
      <c r="RIS74" s="350"/>
      <c r="RIT74" s="350"/>
      <c r="RIU74" s="348"/>
      <c r="RIV74" s="348"/>
      <c r="RIW74" s="348"/>
      <c r="RIX74" s="349"/>
      <c r="RIZ74" s="347"/>
      <c r="RJA74" s="350"/>
      <c r="RJB74" s="350"/>
      <c r="RJC74" s="348"/>
      <c r="RJD74" s="348"/>
      <c r="RJE74" s="348"/>
      <c r="RJF74" s="349"/>
      <c r="RJH74" s="347"/>
      <c r="RJI74" s="350"/>
      <c r="RJJ74" s="350"/>
      <c r="RJK74" s="348"/>
      <c r="RJL74" s="348"/>
      <c r="RJM74" s="348"/>
      <c r="RJN74" s="349"/>
      <c r="RJP74" s="347"/>
      <c r="RJQ74" s="350"/>
      <c r="RJR74" s="350"/>
      <c r="RJS74" s="348"/>
      <c r="RJT74" s="348"/>
      <c r="RJU74" s="348"/>
      <c r="RJV74" s="349"/>
      <c r="RJX74" s="347"/>
      <c r="RJY74" s="350"/>
      <c r="RJZ74" s="350"/>
      <c r="RKA74" s="348"/>
      <c r="RKB74" s="348"/>
      <c r="RKC74" s="348"/>
      <c r="RKD74" s="349"/>
      <c r="RKF74" s="347"/>
      <c r="RKG74" s="350"/>
      <c r="RKH74" s="350"/>
      <c r="RKI74" s="348"/>
      <c r="RKJ74" s="348"/>
      <c r="RKK74" s="348"/>
      <c r="RKL74" s="349"/>
      <c r="RKN74" s="347"/>
      <c r="RKO74" s="350"/>
      <c r="RKP74" s="350"/>
      <c r="RKQ74" s="348"/>
      <c r="RKR74" s="348"/>
      <c r="RKS74" s="348"/>
      <c r="RKT74" s="349"/>
      <c r="RKV74" s="347"/>
      <c r="RKW74" s="350"/>
      <c r="RKX74" s="350"/>
      <c r="RKY74" s="348"/>
      <c r="RKZ74" s="348"/>
      <c r="RLA74" s="348"/>
      <c r="RLB74" s="349"/>
      <c r="RLD74" s="347"/>
      <c r="RLE74" s="350"/>
      <c r="RLF74" s="350"/>
      <c r="RLG74" s="348"/>
      <c r="RLH74" s="348"/>
      <c r="RLI74" s="348"/>
      <c r="RLJ74" s="349"/>
      <c r="RLL74" s="347"/>
      <c r="RLM74" s="350"/>
      <c r="RLN74" s="350"/>
      <c r="RLO74" s="348"/>
      <c r="RLP74" s="348"/>
      <c r="RLQ74" s="348"/>
      <c r="RLR74" s="349"/>
      <c r="RLT74" s="347"/>
      <c r="RLU74" s="350"/>
      <c r="RLV74" s="350"/>
      <c r="RLW74" s="348"/>
      <c r="RLX74" s="348"/>
      <c r="RLY74" s="348"/>
      <c r="RLZ74" s="349"/>
      <c r="RMB74" s="347"/>
      <c r="RMC74" s="350"/>
      <c r="RMD74" s="350"/>
      <c r="RME74" s="348"/>
      <c r="RMF74" s="348"/>
      <c r="RMG74" s="348"/>
      <c r="RMH74" s="349"/>
      <c r="RMJ74" s="347"/>
      <c r="RMK74" s="350"/>
      <c r="RML74" s="350"/>
      <c r="RMM74" s="348"/>
      <c r="RMN74" s="348"/>
      <c r="RMO74" s="348"/>
      <c r="RMP74" s="349"/>
      <c r="RMR74" s="347"/>
      <c r="RMS74" s="350"/>
      <c r="RMT74" s="350"/>
      <c r="RMU74" s="348"/>
      <c r="RMV74" s="348"/>
      <c r="RMW74" s="348"/>
      <c r="RMX74" s="349"/>
      <c r="RMZ74" s="347"/>
      <c r="RNA74" s="350"/>
      <c r="RNB74" s="350"/>
      <c r="RNC74" s="348"/>
      <c r="RND74" s="348"/>
      <c r="RNE74" s="348"/>
      <c r="RNF74" s="349"/>
      <c r="RNH74" s="347"/>
      <c r="RNI74" s="350"/>
      <c r="RNJ74" s="350"/>
      <c r="RNK74" s="348"/>
      <c r="RNL74" s="348"/>
      <c r="RNM74" s="348"/>
      <c r="RNN74" s="349"/>
      <c r="RNP74" s="347"/>
      <c r="RNQ74" s="350"/>
      <c r="RNR74" s="350"/>
      <c r="RNS74" s="348"/>
      <c r="RNT74" s="348"/>
      <c r="RNU74" s="348"/>
      <c r="RNV74" s="349"/>
      <c r="RNX74" s="347"/>
      <c r="RNY74" s="350"/>
      <c r="RNZ74" s="350"/>
      <c r="ROA74" s="348"/>
      <c r="ROB74" s="348"/>
      <c r="ROC74" s="348"/>
      <c r="ROD74" s="349"/>
      <c r="ROF74" s="347"/>
      <c r="ROG74" s="350"/>
      <c r="ROH74" s="350"/>
      <c r="ROI74" s="348"/>
      <c r="ROJ74" s="348"/>
      <c r="ROK74" s="348"/>
      <c r="ROL74" s="349"/>
      <c r="RON74" s="347"/>
      <c r="ROO74" s="350"/>
      <c r="ROP74" s="350"/>
      <c r="ROQ74" s="348"/>
      <c r="ROR74" s="348"/>
      <c r="ROS74" s="348"/>
      <c r="ROT74" s="349"/>
      <c r="ROV74" s="347"/>
      <c r="ROW74" s="350"/>
      <c r="ROX74" s="350"/>
      <c r="ROY74" s="348"/>
      <c r="ROZ74" s="348"/>
      <c r="RPA74" s="348"/>
      <c r="RPB74" s="349"/>
      <c r="RPD74" s="347"/>
      <c r="RPE74" s="350"/>
      <c r="RPF74" s="350"/>
      <c r="RPG74" s="348"/>
      <c r="RPH74" s="348"/>
      <c r="RPI74" s="348"/>
      <c r="RPJ74" s="349"/>
      <c r="RPL74" s="347"/>
      <c r="RPM74" s="350"/>
      <c r="RPN74" s="350"/>
      <c r="RPO74" s="348"/>
      <c r="RPP74" s="348"/>
      <c r="RPQ74" s="348"/>
      <c r="RPR74" s="349"/>
      <c r="RPT74" s="347"/>
      <c r="RPU74" s="350"/>
      <c r="RPV74" s="350"/>
      <c r="RPW74" s="348"/>
      <c r="RPX74" s="348"/>
      <c r="RPY74" s="348"/>
      <c r="RPZ74" s="349"/>
      <c r="RQB74" s="347"/>
      <c r="RQC74" s="350"/>
      <c r="RQD74" s="350"/>
      <c r="RQE74" s="348"/>
      <c r="RQF74" s="348"/>
      <c r="RQG74" s="348"/>
      <c r="RQH74" s="349"/>
      <c r="RQJ74" s="347"/>
      <c r="RQK74" s="350"/>
      <c r="RQL74" s="350"/>
      <c r="RQM74" s="348"/>
      <c r="RQN74" s="348"/>
      <c r="RQO74" s="348"/>
      <c r="RQP74" s="349"/>
      <c r="RQR74" s="347"/>
      <c r="RQS74" s="350"/>
      <c r="RQT74" s="350"/>
      <c r="RQU74" s="348"/>
      <c r="RQV74" s="348"/>
      <c r="RQW74" s="348"/>
      <c r="RQX74" s="349"/>
      <c r="RQZ74" s="347"/>
      <c r="RRA74" s="350"/>
      <c r="RRB74" s="350"/>
      <c r="RRC74" s="348"/>
      <c r="RRD74" s="348"/>
      <c r="RRE74" s="348"/>
      <c r="RRF74" s="349"/>
      <c r="RRH74" s="347"/>
      <c r="RRI74" s="350"/>
      <c r="RRJ74" s="350"/>
      <c r="RRK74" s="348"/>
      <c r="RRL74" s="348"/>
      <c r="RRM74" s="348"/>
      <c r="RRN74" s="349"/>
      <c r="RRP74" s="347"/>
      <c r="RRQ74" s="350"/>
      <c r="RRR74" s="350"/>
      <c r="RRS74" s="348"/>
      <c r="RRT74" s="348"/>
      <c r="RRU74" s="348"/>
      <c r="RRV74" s="349"/>
      <c r="RRX74" s="347"/>
      <c r="RRY74" s="350"/>
      <c r="RRZ74" s="350"/>
      <c r="RSA74" s="348"/>
      <c r="RSB74" s="348"/>
      <c r="RSC74" s="348"/>
      <c r="RSD74" s="349"/>
      <c r="RSF74" s="347"/>
      <c r="RSG74" s="350"/>
      <c r="RSH74" s="350"/>
      <c r="RSI74" s="348"/>
      <c r="RSJ74" s="348"/>
      <c r="RSK74" s="348"/>
      <c r="RSL74" s="349"/>
      <c r="RSN74" s="347"/>
      <c r="RSO74" s="350"/>
      <c r="RSP74" s="350"/>
      <c r="RSQ74" s="348"/>
      <c r="RSR74" s="348"/>
      <c r="RSS74" s="348"/>
      <c r="RST74" s="349"/>
      <c r="RSV74" s="347"/>
      <c r="RSW74" s="350"/>
      <c r="RSX74" s="350"/>
      <c r="RSY74" s="348"/>
      <c r="RSZ74" s="348"/>
      <c r="RTA74" s="348"/>
      <c r="RTB74" s="349"/>
      <c r="RTD74" s="347"/>
      <c r="RTE74" s="350"/>
      <c r="RTF74" s="350"/>
      <c r="RTG74" s="348"/>
      <c r="RTH74" s="348"/>
      <c r="RTI74" s="348"/>
      <c r="RTJ74" s="349"/>
      <c r="RTL74" s="347"/>
      <c r="RTM74" s="350"/>
      <c r="RTN74" s="350"/>
      <c r="RTO74" s="348"/>
      <c r="RTP74" s="348"/>
      <c r="RTQ74" s="348"/>
      <c r="RTR74" s="349"/>
      <c r="RTT74" s="347"/>
      <c r="RTU74" s="350"/>
      <c r="RTV74" s="350"/>
      <c r="RTW74" s="348"/>
      <c r="RTX74" s="348"/>
      <c r="RTY74" s="348"/>
      <c r="RTZ74" s="349"/>
      <c r="RUB74" s="347"/>
      <c r="RUC74" s="350"/>
      <c r="RUD74" s="350"/>
      <c r="RUE74" s="348"/>
      <c r="RUF74" s="348"/>
      <c r="RUG74" s="348"/>
      <c r="RUH74" s="349"/>
      <c r="RUJ74" s="347"/>
      <c r="RUK74" s="350"/>
      <c r="RUL74" s="350"/>
      <c r="RUM74" s="348"/>
      <c r="RUN74" s="348"/>
      <c r="RUO74" s="348"/>
      <c r="RUP74" s="349"/>
      <c r="RUR74" s="347"/>
      <c r="RUS74" s="350"/>
      <c r="RUT74" s="350"/>
      <c r="RUU74" s="348"/>
      <c r="RUV74" s="348"/>
      <c r="RUW74" s="348"/>
      <c r="RUX74" s="349"/>
      <c r="RUZ74" s="347"/>
      <c r="RVA74" s="350"/>
      <c r="RVB74" s="350"/>
      <c r="RVC74" s="348"/>
      <c r="RVD74" s="348"/>
      <c r="RVE74" s="348"/>
      <c r="RVF74" s="349"/>
      <c r="RVH74" s="347"/>
      <c r="RVI74" s="350"/>
      <c r="RVJ74" s="350"/>
      <c r="RVK74" s="348"/>
      <c r="RVL74" s="348"/>
      <c r="RVM74" s="348"/>
      <c r="RVN74" s="349"/>
      <c r="RVP74" s="347"/>
      <c r="RVQ74" s="350"/>
      <c r="RVR74" s="350"/>
      <c r="RVS74" s="348"/>
      <c r="RVT74" s="348"/>
      <c r="RVU74" s="348"/>
      <c r="RVV74" s="349"/>
      <c r="RVX74" s="347"/>
      <c r="RVY74" s="350"/>
      <c r="RVZ74" s="350"/>
      <c r="RWA74" s="348"/>
      <c r="RWB74" s="348"/>
      <c r="RWC74" s="348"/>
      <c r="RWD74" s="349"/>
      <c r="RWF74" s="347"/>
      <c r="RWG74" s="350"/>
      <c r="RWH74" s="350"/>
      <c r="RWI74" s="348"/>
      <c r="RWJ74" s="348"/>
      <c r="RWK74" s="348"/>
      <c r="RWL74" s="349"/>
      <c r="RWN74" s="347"/>
      <c r="RWO74" s="350"/>
      <c r="RWP74" s="350"/>
      <c r="RWQ74" s="348"/>
      <c r="RWR74" s="348"/>
      <c r="RWS74" s="348"/>
      <c r="RWT74" s="349"/>
      <c r="RWV74" s="347"/>
      <c r="RWW74" s="350"/>
      <c r="RWX74" s="350"/>
      <c r="RWY74" s="348"/>
      <c r="RWZ74" s="348"/>
      <c r="RXA74" s="348"/>
      <c r="RXB74" s="349"/>
      <c r="RXD74" s="347"/>
      <c r="RXE74" s="350"/>
      <c r="RXF74" s="350"/>
      <c r="RXG74" s="348"/>
      <c r="RXH74" s="348"/>
      <c r="RXI74" s="348"/>
      <c r="RXJ74" s="349"/>
      <c r="RXL74" s="347"/>
      <c r="RXM74" s="350"/>
      <c r="RXN74" s="350"/>
      <c r="RXO74" s="348"/>
      <c r="RXP74" s="348"/>
      <c r="RXQ74" s="348"/>
      <c r="RXR74" s="349"/>
      <c r="RXT74" s="347"/>
      <c r="RXU74" s="350"/>
      <c r="RXV74" s="350"/>
      <c r="RXW74" s="348"/>
      <c r="RXX74" s="348"/>
      <c r="RXY74" s="348"/>
      <c r="RXZ74" s="349"/>
      <c r="RYB74" s="347"/>
      <c r="RYC74" s="350"/>
      <c r="RYD74" s="350"/>
      <c r="RYE74" s="348"/>
      <c r="RYF74" s="348"/>
      <c r="RYG74" s="348"/>
      <c r="RYH74" s="349"/>
      <c r="RYJ74" s="347"/>
      <c r="RYK74" s="350"/>
      <c r="RYL74" s="350"/>
      <c r="RYM74" s="348"/>
      <c r="RYN74" s="348"/>
      <c r="RYO74" s="348"/>
      <c r="RYP74" s="349"/>
      <c r="RYR74" s="347"/>
      <c r="RYS74" s="350"/>
      <c r="RYT74" s="350"/>
      <c r="RYU74" s="348"/>
      <c r="RYV74" s="348"/>
      <c r="RYW74" s="348"/>
      <c r="RYX74" s="349"/>
      <c r="RYZ74" s="347"/>
      <c r="RZA74" s="350"/>
      <c r="RZB74" s="350"/>
      <c r="RZC74" s="348"/>
      <c r="RZD74" s="348"/>
      <c r="RZE74" s="348"/>
      <c r="RZF74" s="349"/>
      <c r="RZH74" s="347"/>
      <c r="RZI74" s="350"/>
      <c r="RZJ74" s="350"/>
      <c r="RZK74" s="348"/>
      <c r="RZL74" s="348"/>
      <c r="RZM74" s="348"/>
      <c r="RZN74" s="349"/>
      <c r="RZP74" s="347"/>
      <c r="RZQ74" s="350"/>
      <c r="RZR74" s="350"/>
      <c r="RZS74" s="348"/>
      <c r="RZT74" s="348"/>
      <c r="RZU74" s="348"/>
      <c r="RZV74" s="349"/>
      <c r="RZX74" s="347"/>
      <c r="RZY74" s="350"/>
      <c r="RZZ74" s="350"/>
      <c r="SAA74" s="348"/>
      <c r="SAB74" s="348"/>
      <c r="SAC74" s="348"/>
      <c r="SAD74" s="349"/>
      <c r="SAF74" s="347"/>
      <c r="SAG74" s="350"/>
      <c r="SAH74" s="350"/>
      <c r="SAI74" s="348"/>
      <c r="SAJ74" s="348"/>
      <c r="SAK74" s="348"/>
      <c r="SAL74" s="349"/>
      <c r="SAN74" s="347"/>
      <c r="SAO74" s="350"/>
      <c r="SAP74" s="350"/>
      <c r="SAQ74" s="348"/>
      <c r="SAR74" s="348"/>
      <c r="SAS74" s="348"/>
      <c r="SAT74" s="349"/>
      <c r="SAV74" s="347"/>
      <c r="SAW74" s="350"/>
      <c r="SAX74" s="350"/>
      <c r="SAY74" s="348"/>
      <c r="SAZ74" s="348"/>
      <c r="SBA74" s="348"/>
      <c r="SBB74" s="349"/>
      <c r="SBD74" s="347"/>
      <c r="SBE74" s="350"/>
      <c r="SBF74" s="350"/>
      <c r="SBG74" s="348"/>
      <c r="SBH74" s="348"/>
      <c r="SBI74" s="348"/>
      <c r="SBJ74" s="349"/>
      <c r="SBL74" s="347"/>
      <c r="SBM74" s="350"/>
      <c r="SBN74" s="350"/>
      <c r="SBO74" s="348"/>
      <c r="SBP74" s="348"/>
      <c r="SBQ74" s="348"/>
      <c r="SBR74" s="349"/>
      <c r="SBT74" s="347"/>
      <c r="SBU74" s="350"/>
      <c r="SBV74" s="350"/>
      <c r="SBW74" s="348"/>
      <c r="SBX74" s="348"/>
      <c r="SBY74" s="348"/>
      <c r="SBZ74" s="349"/>
      <c r="SCB74" s="347"/>
      <c r="SCC74" s="350"/>
      <c r="SCD74" s="350"/>
      <c r="SCE74" s="348"/>
      <c r="SCF74" s="348"/>
      <c r="SCG74" s="348"/>
      <c r="SCH74" s="349"/>
      <c r="SCJ74" s="347"/>
      <c r="SCK74" s="350"/>
      <c r="SCL74" s="350"/>
      <c r="SCM74" s="348"/>
      <c r="SCN74" s="348"/>
      <c r="SCO74" s="348"/>
      <c r="SCP74" s="349"/>
      <c r="SCR74" s="347"/>
      <c r="SCS74" s="350"/>
      <c r="SCT74" s="350"/>
      <c r="SCU74" s="348"/>
      <c r="SCV74" s="348"/>
      <c r="SCW74" s="348"/>
      <c r="SCX74" s="349"/>
      <c r="SCZ74" s="347"/>
      <c r="SDA74" s="350"/>
      <c r="SDB74" s="350"/>
      <c r="SDC74" s="348"/>
      <c r="SDD74" s="348"/>
      <c r="SDE74" s="348"/>
      <c r="SDF74" s="349"/>
      <c r="SDH74" s="347"/>
      <c r="SDI74" s="350"/>
      <c r="SDJ74" s="350"/>
      <c r="SDK74" s="348"/>
      <c r="SDL74" s="348"/>
      <c r="SDM74" s="348"/>
      <c r="SDN74" s="349"/>
      <c r="SDP74" s="347"/>
      <c r="SDQ74" s="350"/>
      <c r="SDR74" s="350"/>
      <c r="SDS74" s="348"/>
      <c r="SDT74" s="348"/>
      <c r="SDU74" s="348"/>
      <c r="SDV74" s="349"/>
      <c r="SDX74" s="347"/>
      <c r="SDY74" s="350"/>
      <c r="SDZ74" s="350"/>
      <c r="SEA74" s="348"/>
      <c r="SEB74" s="348"/>
      <c r="SEC74" s="348"/>
      <c r="SED74" s="349"/>
      <c r="SEF74" s="347"/>
      <c r="SEG74" s="350"/>
      <c r="SEH74" s="350"/>
      <c r="SEI74" s="348"/>
      <c r="SEJ74" s="348"/>
      <c r="SEK74" s="348"/>
      <c r="SEL74" s="349"/>
      <c r="SEN74" s="347"/>
      <c r="SEO74" s="350"/>
      <c r="SEP74" s="350"/>
      <c r="SEQ74" s="348"/>
      <c r="SER74" s="348"/>
      <c r="SES74" s="348"/>
      <c r="SET74" s="349"/>
      <c r="SEV74" s="347"/>
      <c r="SEW74" s="350"/>
      <c r="SEX74" s="350"/>
      <c r="SEY74" s="348"/>
      <c r="SEZ74" s="348"/>
      <c r="SFA74" s="348"/>
      <c r="SFB74" s="349"/>
      <c r="SFD74" s="347"/>
      <c r="SFE74" s="350"/>
      <c r="SFF74" s="350"/>
      <c r="SFG74" s="348"/>
      <c r="SFH74" s="348"/>
      <c r="SFI74" s="348"/>
      <c r="SFJ74" s="349"/>
      <c r="SFL74" s="347"/>
      <c r="SFM74" s="350"/>
      <c r="SFN74" s="350"/>
      <c r="SFO74" s="348"/>
      <c r="SFP74" s="348"/>
      <c r="SFQ74" s="348"/>
      <c r="SFR74" s="349"/>
      <c r="SFT74" s="347"/>
      <c r="SFU74" s="350"/>
      <c r="SFV74" s="350"/>
      <c r="SFW74" s="348"/>
      <c r="SFX74" s="348"/>
      <c r="SFY74" s="348"/>
      <c r="SFZ74" s="349"/>
      <c r="SGB74" s="347"/>
      <c r="SGC74" s="350"/>
      <c r="SGD74" s="350"/>
      <c r="SGE74" s="348"/>
      <c r="SGF74" s="348"/>
      <c r="SGG74" s="348"/>
      <c r="SGH74" s="349"/>
      <c r="SGJ74" s="347"/>
      <c r="SGK74" s="350"/>
      <c r="SGL74" s="350"/>
      <c r="SGM74" s="348"/>
      <c r="SGN74" s="348"/>
      <c r="SGO74" s="348"/>
      <c r="SGP74" s="349"/>
      <c r="SGR74" s="347"/>
      <c r="SGS74" s="350"/>
      <c r="SGT74" s="350"/>
      <c r="SGU74" s="348"/>
      <c r="SGV74" s="348"/>
      <c r="SGW74" s="348"/>
      <c r="SGX74" s="349"/>
      <c r="SGZ74" s="347"/>
      <c r="SHA74" s="350"/>
      <c r="SHB74" s="350"/>
      <c r="SHC74" s="348"/>
      <c r="SHD74" s="348"/>
      <c r="SHE74" s="348"/>
      <c r="SHF74" s="349"/>
      <c r="SHH74" s="347"/>
      <c r="SHI74" s="350"/>
      <c r="SHJ74" s="350"/>
      <c r="SHK74" s="348"/>
      <c r="SHL74" s="348"/>
      <c r="SHM74" s="348"/>
      <c r="SHN74" s="349"/>
      <c r="SHP74" s="347"/>
      <c r="SHQ74" s="350"/>
      <c r="SHR74" s="350"/>
      <c r="SHS74" s="348"/>
      <c r="SHT74" s="348"/>
      <c r="SHU74" s="348"/>
      <c r="SHV74" s="349"/>
      <c r="SHX74" s="347"/>
      <c r="SHY74" s="350"/>
      <c r="SHZ74" s="350"/>
      <c r="SIA74" s="348"/>
      <c r="SIB74" s="348"/>
      <c r="SIC74" s="348"/>
      <c r="SID74" s="349"/>
      <c r="SIF74" s="347"/>
      <c r="SIG74" s="350"/>
      <c r="SIH74" s="350"/>
      <c r="SII74" s="348"/>
      <c r="SIJ74" s="348"/>
      <c r="SIK74" s="348"/>
      <c r="SIL74" s="349"/>
      <c r="SIN74" s="347"/>
      <c r="SIO74" s="350"/>
      <c r="SIP74" s="350"/>
      <c r="SIQ74" s="348"/>
      <c r="SIR74" s="348"/>
      <c r="SIS74" s="348"/>
      <c r="SIT74" s="349"/>
      <c r="SIV74" s="347"/>
      <c r="SIW74" s="350"/>
      <c r="SIX74" s="350"/>
      <c r="SIY74" s="348"/>
      <c r="SIZ74" s="348"/>
      <c r="SJA74" s="348"/>
      <c r="SJB74" s="349"/>
      <c r="SJD74" s="347"/>
      <c r="SJE74" s="350"/>
      <c r="SJF74" s="350"/>
      <c r="SJG74" s="348"/>
      <c r="SJH74" s="348"/>
      <c r="SJI74" s="348"/>
      <c r="SJJ74" s="349"/>
      <c r="SJL74" s="347"/>
      <c r="SJM74" s="350"/>
      <c r="SJN74" s="350"/>
      <c r="SJO74" s="348"/>
      <c r="SJP74" s="348"/>
      <c r="SJQ74" s="348"/>
      <c r="SJR74" s="349"/>
      <c r="SJT74" s="347"/>
      <c r="SJU74" s="350"/>
      <c r="SJV74" s="350"/>
      <c r="SJW74" s="348"/>
      <c r="SJX74" s="348"/>
      <c r="SJY74" s="348"/>
      <c r="SJZ74" s="349"/>
      <c r="SKB74" s="347"/>
      <c r="SKC74" s="350"/>
      <c r="SKD74" s="350"/>
      <c r="SKE74" s="348"/>
      <c r="SKF74" s="348"/>
      <c r="SKG74" s="348"/>
      <c r="SKH74" s="349"/>
      <c r="SKJ74" s="347"/>
      <c r="SKK74" s="350"/>
      <c r="SKL74" s="350"/>
      <c r="SKM74" s="348"/>
      <c r="SKN74" s="348"/>
      <c r="SKO74" s="348"/>
      <c r="SKP74" s="349"/>
      <c r="SKR74" s="347"/>
      <c r="SKS74" s="350"/>
      <c r="SKT74" s="350"/>
      <c r="SKU74" s="348"/>
      <c r="SKV74" s="348"/>
      <c r="SKW74" s="348"/>
      <c r="SKX74" s="349"/>
      <c r="SKZ74" s="347"/>
      <c r="SLA74" s="350"/>
      <c r="SLB74" s="350"/>
      <c r="SLC74" s="348"/>
      <c r="SLD74" s="348"/>
      <c r="SLE74" s="348"/>
      <c r="SLF74" s="349"/>
      <c r="SLH74" s="347"/>
      <c r="SLI74" s="350"/>
      <c r="SLJ74" s="350"/>
      <c r="SLK74" s="348"/>
      <c r="SLL74" s="348"/>
      <c r="SLM74" s="348"/>
      <c r="SLN74" s="349"/>
      <c r="SLP74" s="347"/>
      <c r="SLQ74" s="350"/>
      <c r="SLR74" s="350"/>
      <c r="SLS74" s="348"/>
      <c r="SLT74" s="348"/>
      <c r="SLU74" s="348"/>
      <c r="SLV74" s="349"/>
      <c r="SLX74" s="347"/>
      <c r="SLY74" s="350"/>
      <c r="SLZ74" s="350"/>
      <c r="SMA74" s="348"/>
      <c r="SMB74" s="348"/>
      <c r="SMC74" s="348"/>
      <c r="SMD74" s="349"/>
      <c r="SMF74" s="347"/>
      <c r="SMG74" s="350"/>
      <c r="SMH74" s="350"/>
      <c r="SMI74" s="348"/>
      <c r="SMJ74" s="348"/>
      <c r="SMK74" s="348"/>
      <c r="SML74" s="349"/>
      <c r="SMN74" s="347"/>
      <c r="SMO74" s="350"/>
      <c r="SMP74" s="350"/>
      <c r="SMQ74" s="348"/>
      <c r="SMR74" s="348"/>
      <c r="SMS74" s="348"/>
      <c r="SMT74" s="349"/>
      <c r="SMV74" s="347"/>
      <c r="SMW74" s="350"/>
      <c r="SMX74" s="350"/>
      <c r="SMY74" s="348"/>
      <c r="SMZ74" s="348"/>
      <c r="SNA74" s="348"/>
      <c r="SNB74" s="349"/>
      <c r="SND74" s="347"/>
      <c r="SNE74" s="350"/>
      <c r="SNF74" s="350"/>
      <c r="SNG74" s="348"/>
      <c r="SNH74" s="348"/>
      <c r="SNI74" s="348"/>
      <c r="SNJ74" s="349"/>
      <c r="SNL74" s="347"/>
      <c r="SNM74" s="350"/>
      <c r="SNN74" s="350"/>
      <c r="SNO74" s="348"/>
      <c r="SNP74" s="348"/>
      <c r="SNQ74" s="348"/>
      <c r="SNR74" s="349"/>
      <c r="SNT74" s="347"/>
      <c r="SNU74" s="350"/>
      <c r="SNV74" s="350"/>
      <c r="SNW74" s="348"/>
      <c r="SNX74" s="348"/>
      <c r="SNY74" s="348"/>
      <c r="SNZ74" s="349"/>
      <c r="SOB74" s="347"/>
      <c r="SOC74" s="350"/>
      <c r="SOD74" s="350"/>
      <c r="SOE74" s="348"/>
      <c r="SOF74" s="348"/>
      <c r="SOG74" s="348"/>
      <c r="SOH74" s="349"/>
      <c r="SOJ74" s="347"/>
      <c r="SOK74" s="350"/>
      <c r="SOL74" s="350"/>
      <c r="SOM74" s="348"/>
      <c r="SON74" s="348"/>
      <c r="SOO74" s="348"/>
      <c r="SOP74" s="349"/>
      <c r="SOR74" s="347"/>
      <c r="SOS74" s="350"/>
      <c r="SOT74" s="350"/>
      <c r="SOU74" s="348"/>
      <c r="SOV74" s="348"/>
      <c r="SOW74" s="348"/>
      <c r="SOX74" s="349"/>
      <c r="SOZ74" s="347"/>
      <c r="SPA74" s="350"/>
      <c r="SPB74" s="350"/>
      <c r="SPC74" s="348"/>
      <c r="SPD74" s="348"/>
      <c r="SPE74" s="348"/>
      <c r="SPF74" s="349"/>
      <c r="SPH74" s="347"/>
      <c r="SPI74" s="350"/>
      <c r="SPJ74" s="350"/>
      <c r="SPK74" s="348"/>
      <c r="SPL74" s="348"/>
      <c r="SPM74" s="348"/>
      <c r="SPN74" s="349"/>
      <c r="SPP74" s="347"/>
      <c r="SPQ74" s="350"/>
      <c r="SPR74" s="350"/>
      <c r="SPS74" s="348"/>
      <c r="SPT74" s="348"/>
      <c r="SPU74" s="348"/>
      <c r="SPV74" s="349"/>
      <c r="SPX74" s="347"/>
      <c r="SPY74" s="350"/>
      <c r="SPZ74" s="350"/>
      <c r="SQA74" s="348"/>
      <c r="SQB74" s="348"/>
      <c r="SQC74" s="348"/>
      <c r="SQD74" s="349"/>
      <c r="SQF74" s="347"/>
      <c r="SQG74" s="350"/>
      <c r="SQH74" s="350"/>
      <c r="SQI74" s="348"/>
      <c r="SQJ74" s="348"/>
      <c r="SQK74" s="348"/>
      <c r="SQL74" s="349"/>
      <c r="SQN74" s="347"/>
      <c r="SQO74" s="350"/>
      <c r="SQP74" s="350"/>
      <c r="SQQ74" s="348"/>
      <c r="SQR74" s="348"/>
      <c r="SQS74" s="348"/>
      <c r="SQT74" s="349"/>
      <c r="SQV74" s="347"/>
      <c r="SQW74" s="350"/>
      <c r="SQX74" s="350"/>
      <c r="SQY74" s="348"/>
      <c r="SQZ74" s="348"/>
      <c r="SRA74" s="348"/>
      <c r="SRB74" s="349"/>
      <c r="SRD74" s="347"/>
      <c r="SRE74" s="350"/>
      <c r="SRF74" s="350"/>
      <c r="SRG74" s="348"/>
      <c r="SRH74" s="348"/>
      <c r="SRI74" s="348"/>
      <c r="SRJ74" s="349"/>
      <c r="SRL74" s="347"/>
      <c r="SRM74" s="350"/>
      <c r="SRN74" s="350"/>
      <c r="SRO74" s="348"/>
      <c r="SRP74" s="348"/>
      <c r="SRQ74" s="348"/>
      <c r="SRR74" s="349"/>
      <c r="SRT74" s="347"/>
      <c r="SRU74" s="350"/>
      <c r="SRV74" s="350"/>
      <c r="SRW74" s="348"/>
      <c r="SRX74" s="348"/>
      <c r="SRY74" s="348"/>
      <c r="SRZ74" s="349"/>
      <c r="SSB74" s="347"/>
      <c r="SSC74" s="350"/>
      <c r="SSD74" s="350"/>
      <c r="SSE74" s="348"/>
      <c r="SSF74" s="348"/>
      <c r="SSG74" s="348"/>
      <c r="SSH74" s="349"/>
      <c r="SSJ74" s="347"/>
      <c r="SSK74" s="350"/>
      <c r="SSL74" s="350"/>
      <c r="SSM74" s="348"/>
      <c r="SSN74" s="348"/>
      <c r="SSO74" s="348"/>
      <c r="SSP74" s="349"/>
      <c r="SSR74" s="347"/>
      <c r="SSS74" s="350"/>
      <c r="SST74" s="350"/>
      <c r="SSU74" s="348"/>
      <c r="SSV74" s="348"/>
      <c r="SSW74" s="348"/>
      <c r="SSX74" s="349"/>
      <c r="SSZ74" s="347"/>
      <c r="STA74" s="350"/>
      <c r="STB74" s="350"/>
      <c r="STC74" s="348"/>
      <c r="STD74" s="348"/>
      <c r="STE74" s="348"/>
      <c r="STF74" s="349"/>
      <c r="STH74" s="347"/>
      <c r="STI74" s="350"/>
      <c r="STJ74" s="350"/>
      <c r="STK74" s="348"/>
      <c r="STL74" s="348"/>
      <c r="STM74" s="348"/>
      <c r="STN74" s="349"/>
      <c r="STP74" s="347"/>
      <c r="STQ74" s="350"/>
      <c r="STR74" s="350"/>
      <c r="STS74" s="348"/>
      <c r="STT74" s="348"/>
      <c r="STU74" s="348"/>
      <c r="STV74" s="349"/>
      <c r="STX74" s="347"/>
      <c r="STY74" s="350"/>
      <c r="STZ74" s="350"/>
      <c r="SUA74" s="348"/>
      <c r="SUB74" s="348"/>
      <c r="SUC74" s="348"/>
      <c r="SUD74" s="349"/>
      <c r="SUF74" s="347"/>
      <c r="SUG74" s="350"/>
      <c r="SUH74" s="350"/>
      <c r="SUI74" s="348"/>
      <c r="SUJ74" s="348"/>
      <c r="SUK74" s="348"/>
      <c r="SUL74" s="349"/>
      <c r="SUN74" s="347"/>
      <c r="SUO74" s="350"/>
      <c r="SUP74" s="350"/>
      <c r="SUQ74" s="348"/>
      <c r="SUR74" s="348"/>
      <c r="SUS74" s="348"/>
      <c r="SUT74" s="349"/>
      <c r="SUV74" s="347"/>
      <c r="SUW74" s="350"/>
      <c r="SUX74" s="350"/>
      <c r="SUY74" s="348"/>
      <c r="SUZ74" s="348"/>
      <c r="SVA74" s="348"/>
      <c r="SVB74" s="349"/>
      <c r="SVD74" s="347"/>
      <c r="SVE74" s="350"/>
      <c r="SVF74" s="350"/>
      <c r="SVG74" s="348"/>
      <c r="SVH74" s="348"/>
      <c r="SVI74" s="348"/>
      <c r="SVJ74" s="349"/>
      <c r="SVL74" s="347"/>
      <c r="SVM74" s="350"/>
      <c r="SVN74" s="350"/>
      <c r="SVO74" s="348"/>
      <c r="SVP74" s="348"/>
      <c r="SVQ74" s="348"/>
      <c r="SVR74" s="349"/>
      <c r="SVT74" s="347"/>
      <c r="SVU74" s="350"/>
      <c r="SVV74" s="350"/>
      <c r="SVW74" s="348"/>
      <c r="SVX74" s="348"/>
      <c r="SVY74" s="348"/>
      <c r="SVZ74" s="349"/>
      <c r="SWB74" s="347"/>
      <c r="SWC74" s="350"/>
      <c r="SWD74" s="350"/>
      <c r="SWE74" s="348"/>
      <c r="SWF74" s="348"/>
      <c r="SWG74" s="348"/>
      <c r="SWH74" s="349"/>
      <c r="SWJ74" s="347"/>
      <c r="SWK74" s="350"/>
      <c r="SWL74" s="350"/>
      <c r="SWM74" s="348"/>
      <c r="SWN74" s="348"/>
      <c r="SWO74" s="348"/>
      <c r="SWP74" s="349"/>
      <c r="SWR74" s="347"/>
      <c r="SWS74" s="350"/>
      <c r="SWT74" s="350"/>
      <c r="SWU74" s="348"/>
      <c r="SWV74" s="348"/>
      <c r="SWW74" s="348"/>
      <c r="SWX74" s="349"/>
      <c r="SWZ74" s="347"/>
      <c r="SXA74" s="350"/>
      <c r="SXB74" s="350"/>
      <c r="SXC74" s="348"/>
      <c r="SXD74" s="348"/>
      <c r="SXE74" s="348"/>
      <c r="SXF74" s="349"/>
      <c r="SXH74" s="347"/>
      <c r="SXI74" s="350"/>
      <c r="SXJ74" s="350"/>
      <c r="SXK74" s="348"/>
      <c r="SXL74" s="348"/>
      <c r="SXM74" s="348"/>
      <c r="SXN74" s="349"/>
      <c r="SXP74" s="347"/>
      <c r="SXQ74" s="350"/>
      <c r="SXR74" s="350"/>
      <c r="SXS74" s="348"/>
      <c r="SXT74" s="348"/>
      <c r="SXU74" s="348"/>
      <c r="SXV74" s="349"/>
      <c r="SXX74" s="347"/>
      <c r="SXY74" s="350"/>
      <c r="SXZ74" s="350"/>
      <c r="SYA74" s="348"/>
      <c r="SYB74" s="348"/>
      <c r="SYC74" s="348"/>
      <c r="SYD74" s="349"/>
      <c r="SYF74" s="347"/>
      <c r="SYG74" s="350"/>
      <c r="SYH74" s="350"/>
      <c r="SYI74" s="348"/>
      <c r="SYJ74" s="348"/>
      <c r="SYK74" s="348"/>
      <c r="SYL74" s="349"/>
      <c r="SYN74" s="347"/>
      <c r="SYO74" s="350"/>
      <c r="SYP74" s="350"/>
      <c r="SYQ74" s="348"/>
      <c r="SYR74" s="348"/>
      <c r="SYS74" s="348"/>
      <c r="SYT74" s="349"/>
      <c r="SYV74" s="347"/>
      <c r="SYW74" s="350"/>
      <c r="SYX74" s="350"/>
      <c r="SYY74" s="348"/>
      <c r="SYZ74" s="348"/>
      <c r="SZA74" s="348"/>
      <c r="SZB74" s="349"/>
      <c r="SZD74" s="347"/>
      <c r="SZE74" s="350"/>
      <c r="SZF74" s="350"/>
      <c r="SZG74" s="348"/>
      <c r="SZH74" s="348"/>
      <c r="SZI74" s="348"/>
      <c r="SZJ74" s="349"/>
      <c r="SZL74" s="347"/>
      <c r="SZM74" s="350"/>
      <c r="SZN74" s="350"/>
      <c r="SZO74" s="348"/>
      <c r="SZP74" s="348"/>
      <c r="SZQ74" s="348"/>
      <c r="SZR74" s="349"/>
      <c r="SZT74" s="347"/>
      <c r="SZU74" s="350"/>
      <c r="SZV74" s="350"/>
      <c r="SZW74" s="348"/>
      <c r="SZX74" s="348"/>
      <c r="SZY74" s="348"/>
      <c r="SZZ74" s="349"/>
      <c r="TAB74" s="347"/>
      <c r="TAC74" s="350"/>
      <c r="TAD74" s="350"/>
      <c r="TAE74" s="348"/>
      <c r="TAF74" s="348"/>
      <c r="TAG74" s="348"/>
      <c r="TAH74" s="349"/>
      <c r="TAJ74" s="347"/>
      <c r="TAK74" s="350"/>
      <c r="TAL74" s="350"/>
      <c r="TAM74" s="348"/>
      <c r="TAN74" s="348"/>
      <c r="TAO74" s="348"/>
      <c r="TAP74" s="349"/>
      <c r="TAR74" s="347"/>
      <c r="TAS74" s="350"/>
      <c r="TAT74" s="350"/>
      <c r="TAU74" s="348"/>
      <c r="TAV74" s="348"/>
      <c r="TAW74" s="348"/>
      <c r="TAX74" s="349"/>
      <c r="TAZ74" s="347"/>
      <c r="TBA74" s="350"/>
      <c r="TBB74" s="350"/>
      <c r="TBC74" s="348"/>
      <c r="TBD74" s="348"/>
      <c r="TBE74" s="348"/>
      <c r="TBF74" s="349"/>
      <c r="TBH74" s="347"/>
      <c r="TBI74" s="350"/>
      <c r="TBJ74" s="350"/>
      <c r="TBK74" s="348"/>
      <c r="TBL74" s="348"/>
      <c r="TBM74" s="348"/>
      <c r="TBN74" s="349"/>
      <c r="TBP74" s="347"/>
      <c r="TBQ74" s="350"/>
      <c r="TBR74" s="350"/>
      <c r="TBS74" s="348"/>
      <c r="TBT74" s="348"/>
      <c r="TBU74" s="348"/>
      <c r="TBV74" s="349"/>
      <c r="TBX74" s="347"/>
      <c r="TBY74" s="350"/>
      <c r="TBZ74" s="350"/>
      <c r="TCA74" s="348"/>
      <c r="TCB74" s="348"/>
      <c r="TCC74" s="348"/>
      <c r="TCD74" s="349"/>
      <c r="TCF74" s="347"/>
      <c r="TCG74" s="350"/>
      <c r="TCH74" s="350"/>
      <c r="TCI74" s="348"/>
      <c r="TCJ74" s="348"/>
      <c r="TCK74" s="348"/>
      <c r="TCL74" s="349"/>
      <c r="TCN74" s="347"/>
      <c r="TCO74" s="350"/>
      <c r="TCP74" s="350"/>
      <c r="TCQ74" s="348"/>
      <c r="TCR74" s="348"/>
      <c r="TCS74" s="348"/>
      <c r="TCT74" s="349"/>
      <c r="TCV74" s="347"/>
      <c r="TCW74" s="350"/>
      <c r="TCX74" s="350"/>
      <c r="TCY74" s="348"/>
      <c r="TCZ74" s="348"/>
      <c r="TDA74" s="348"/>
      <c r="TDB74" s="349"/>
      <c r="TDD74" s="347"/>
      <c r="TDE74" s="350"/>
      <c r="TDF74" s="350"/>
      <c r="TDG74" s="348"/>
      <c r="TDH74" s="348"/>
      <c r="TDI74" s="348"/>
      <c r="TDJ74" s="349"/>
      <c r="TDL74" s="347"/>
      <c r="TDM74" s="350"/>
      <c r="TDN74" s="350"/>
      <c r="TDO74" s="348"/>
      <c r="TDP74" s="348"/>
      <c r="TDQ74" s="348"/>
      <c r="TDR74" s="349"/>
      <c r="TDT74" s="347"/>
      <c r="TDU74" s="350"/>
      <c r="TDV74" s="350"/>
      <c r="TDW74" s="348"/>
      <c r="TDX74" s="348"/>
      <c r="TDY74" s="348"/>
      <c r="TDZ74" s="349"/>
      <c r="TEB74" s="347"/>
      <c r="TEC74" s="350"/>
      <c r="TED74" s="350"/>
      <c r="TEE74" s="348"/>
      <c r="TEF74" s="348"/>
      <c r="TEG74" s="348"/>
      <c r="TEH74" s="349"/>
      <c r="TEJ74" s="347"/>
      <c r="TEK74" s="350"/>
      <c r="TEL74" s="350"/>
      <c r="TEM74" s="348"/>
      <c r="TEN74" s="348"/>
      <c r="TEO74" s="348"/>
      <c r="TEP74" s="349"/>
      <c r="TER74" s="347"/>
      <c r="TES74" s="350"/>
      <c r="TET74" s="350"/>
      <c r="TEU74" s="348"/>
      <c r="TEV74" s="348"/>
      <c r="TEW74" s="348"/>
      <c r="TEX74" s="349"/>
      <c r="TEZ74" s="347"/>
      <c r="TFA74" s="350"/>
      <c r="TFB74" s="350"/>
      <c r="TFC74" s="348"/>
      <c r="TFD74" s="348"/>
      <c r="TFE74" s="348"/>
      <c r="TFF74" s="349"/>
      <c r="TFH74" s="347"/>
      <c r="TFI74" s="350"/>
      <c r="TFJ74" s="350"/>
      <c r="TFK74" s="348"/>
      <c r="TFL74" s="348"/>
      <c r="TFM74" s="348"/>
      <c r="TFN74" s="349"/>
      <c r="TFP74" s="347"/>
      <c r="TFQ74" s="350"/>
      <c r="TFR74" s="350"/>
      <c r="TFS74" s="348"/>
      <c r="TFT74" s="348"/>
      <c r="TFU74" s="348"/>
      <c r="TFV74" s="349"/>
      <c r="TFX74" s="347"/>
      <c r="TFY74" s="350"/>
      <c r="TFZ74" s="350"/>
      <c r="TGA74" s="348"/>
      <c r="TGB74" s="348"/>
      <c r="TGC74" s="348"/>
      <c r="TGD74" s="349"/>
      <c r="TGF74" s="347"/>
      <c r="TGG74" s="350"/>
      <c r="TGH74" s="350"/>
      <c r="TGI74" s="348"/>
      <c r="TGJ74" s="348"/>
      <c r="TGK74" s="348"/>
      <c r="TGL74" s="349"/>
      <c r="TGN74" s="347"/>
      <c r="TGO74" s="350"/>
      <c r="TGP74" s="350"/>
      <c r="TGQ74" s="348"/>
      <c r="TGR74" s="348"/>
      <c r="TGS74" s="348"/>
      <c r="TGT74" s="349"/>
      <c r="TGV74" s="347"/>
      <c r="TGW74" s="350"/>
      <c r="TGX74" s="350"/>
      <c r="TGY74" s="348"/>
      <c r="TGZ74" s="348"/>
      <c r="THA74" s="348"/>
      <c r="THB74" s="349"/>
      <c r="THD74" s="347"/>
      <c r="THE74" s="350"/>
      <c r="THF74" s="350"/>
      <c r="THG74" s="348"/>
      <c r="THH74" s="348"/>
      <c r="THI74" s="348"/>
      <c r="THJ74" s="349"/>
      <c r="THL74" s="347"/>
      <c r="THM74" s="350"/>
      <c r="THN74" s="350"/>
      <c r="THO74" s="348"/>
      <c r="THP74" s="348"/>
      <c r="THQ74" s="348"/>
      <c r="THR74" s="349"/>
      <c r="THT74" s="347"/>
      <c r="THU74" s="350"/>
      <c r="THV74" s="350"/>
      <c r="THW74" s="348"/>
      <c r="THX74" s="348"/>
      <c r="THY74" s="348"/>
      <c r="THZ74" s="349"/>
      <c r="TIB74" s="347"/>
      <c r="TIC74" s="350"/>
      <c r="TID74" s="350"/>
      <c r="TIE74" s="348"/>
      <c r="TIF74" s="348"/>
      <c r="TIG74" s="348"/>
      <c r="TIH74" s="349"/>
      <c r="TIJ74" s="347"/>
      <c r="TIK74" s="350"/>
      <c r="TIL74" s="350"/>
      <c r="TIM74" s="348"/>
      <c r="TIN74" s="348"/>
      <c r="TIO74" s="348"/>
      <c r="TIP74" s="349"/>
      <c r="TIR74" s="347"/>
      <c r="TIS74" s="350"/>
      <c r="TIT74" s="350"/>
      <c r="TIU74" s="348"/>
      <c r="TIV74" s="348"/>
      <c r="TIW74" s="348"/>
      <c r="TIX74" s="349"/>
      <c r="TIZ74" s="347"/>
      <c r="TJA74" s="350"/>
      <c r="TJB74" s="350"/>
      <c r="TJC74" s="348"/>
      <c r="TJD74" s="348"/>
      <c r="TJE74" s="348"/>
      <c r="TJF74" s="349"/>
      <c r="TJH74" s="347"/>
      <c r="TJI74" s="350"/>
      <c r="TJJ74" s="350"/>
      <c r="TJK74" s="348"/>
      <c r="TJL74" s="348"/>
      <c r="TJM74" s="348"/>
      <c r="TJN74" s="349"/>
      <c r="TJP74" s="347"/>
      <c r="TJQ74" s="350"/>
      <c r="TJR74" s="350"/>
      <c r="TJS74" s="348"/>
      <c r="TJT74" s="348"/>
      <c r="TJU74" s="348"/>
      <c r="TJV74" s="349"/>
      <c r="TJX74" s="347"/>
      <c r="TJY74" s="350"/>
      <c r="TJZ74" s="350"/>
      <c r="TKA74" s="348"/>
      <c r="TKB74" s="348"/>
      <c r="TKC74" s="348"/>
      <c r="TKD74" s="349"/>
      <c r="TKF74" s="347"/>
      <c r="TKG74" s="350"/>
      <c r="TKH74" s="350"/>
      <c r="TKI74" s="348"/>
      <c r="TKJ74" s="348"/>
      <c r="TKK74" s="348"/>
      <c r="TKL74" s="349"/>
      <c r="TKN74" s="347"/>
      <c r="TKO74" s="350"/>
      <c r="TKP74" s="350"/>
      <c r="TKQ74" s="348"/>
      <c r="TKR74" s="348"/>
      <c r="TKS74" s="348"/>
      <c r="TKT74" s="349"/>
      <c r="TKV74" s="347"/>
      <c r="TKW74" s="350"/>
      <c r="TKX74" s="350"/>
      <c r="TKY74" s="348"/>
      <c r="TKZ74" s="348"/>
      <c r="TLA74" s="348"/>
      <c r="TLB74" s="349"/>
      <c r="TLD74" s="347"/>
      <c r="TLE74" s="350"/>
      <c r="TLF74" s="350"/>
      <c r="TLG74" s="348"/>
      <c r="TLH74" s="348"/>
      <c r="TLI74" s="348"/>
      <c r="TLJ74" s="349"/>
      <c r="TLL74" s="347"/>
      <c r="TLM74" s="350"/>
      <c r="TLN74" s="350"/>
      <c r="TLO74" s="348"/>
      <c r="TLP74" s="348"/>
      <c r="TLQ74" s="348"/>
      <c r="TLR74" s="349"/>
      <c r="TLT74" s="347"/>
      <c r="TLU74" s="350"/>
      <c r="TLV74" s="350"/>
      <c r="TLW74" s="348"/>
      <c r="TLX74" s="348"/>
      <c r="TLY74" s="348"/>
      <c r="TLZ74" s="349"/>
      <c r="TMB74" s="347"/>
      <c r="TMC74" s="350"/>
      <c r="TMD74" s="350"/>
      <c r="TME74" s="348"/>
      <c r="TMF74" s="348"/>
      <c r="TMG74" s="348"/>
      <c r="TMH74" s="349"/>
      <c r="TMJ74" s="347"/>
      <c r="TMK74" s="350"/>
      <c r="TML74" s="350"/>
      <c r="TMM74" s="348"/>
      <c r="TMN74" s="348"/>
      <c r="TMO74" s="348"/>
      <c r="TMP74" s="349"/>
      <c r="TMR74" s="347"/>
      <c r="TMS74" s="350"/>
      <c r="TMT74" s="350"/>
      <c r="TMU74" s="348"/>
      <c r="TMV74" s="348"/>
      <c r="TMW74" s="348"/>
      <c r="TMX74" s="349"/>
      <c r="TMZ74" s="347"/>
      <c r="TNA74" s="350"/>
      <c r="TNB74" s="350"/>
      <c r="TNC74" s="348"/>
      <c r="TND74" s="348"/>
      <c r="TNE74" s="348"/>
      <c r="TNF74" s="349"/>
      <c r="TNH74" s="347"/>
      <c r="TNI74" s="350"/>
      <c r="TNJ74" s="350"/>
      <c r="TNK74" s="348"/>
      <c r="TNL74" s="348"/>
      <c r="TNM74" s="348"/>
      <c r="TNN74" s="349"/>
      <c r="TNP74" s="347"/>
      <c r="TNQ74" s="350"/>
      <c r="TNR74" s="350"/>
      <c r="TNS74" s="348"/>
      <c r="TNT74" s="348"/>
      <c r="TNU74" s="348"/>
      <c r="TNV74" s="349"/>
      <c r="TNX74" s="347"/>
      <c r="TNY74" s="350"/>
      <c r="TNZ74" s="350"/>
      <c r="TOA74" s="348"/>
      <c r="TOB74" s="348"/>
      <c r="TOC74" s="348"/>
      <c r="TOD74" s="349"/>
      <c r="TOF74" s="347"/>
      <c r="TOG74" s="350"/>
      <c r="TOH74" s="350"/>
      <c r="TOI74" s="348"/>
      <c r="TOJ74" s="348"/>
      <c r="TOK74" s="348"/>
      <c r="TOL74" s="349"/>
      <c r="TON74" s="347"/>
      <c r="TOO74" s="350"/>
      <c r="TOP74" s="350"/>
      <c r="TOQ74" s="348"/>
      <c r="TOR74" s="348"/>
      <c r="TOS74" s="348"/>
      <c r="TOT74" s="349"/>
      <c r="TOV74" s="347"/>
      <c r="TOW74" s="350"/>
      <c r="TOX74" s="350"/>
      <c r="TOY74" s="348"/>
      <c r="TOZ74" s="348"/>
      <c r="TPA74" s="348"/>
      <c r="TPB74" s="349"/>
      <c r="TPD74" s="347"/>
      <c r="TPE74" s="350"/>
      <c r="TPF74" s="350"/>
      <c r="TPG74" s="348"/>
      <c r="TPH74" s="348"/>
      <c r="TPI74" s="348"/>
      <c r="TPJ74" s="349"/>
      <c r="TPL74" s="347"/>
      <c r="TPM74" s="350"/>
      <c r="TPN74" s="350"/>
      <c r="TPO74" s="348"/>
      <c r="TPP74" s="348"/>
      <c r="TPQ74" s="348"/>
      <c r="TPR74" s="349"/>
      <c r="TPT74" s="347"/>
      <c r="TPU74" s="350"/>
      <c r="TPV74" s="350"/>
      <c r="TPW74" s="348"/>
      <c r="TPX74" s="348"/>
      <c r="TPY74" s="348"/>
      <c r="TPZ74" s="349"/>
      <c r="TQB74" s="347"/>
      <c r="TQC74" s="350"/>
      <c r="TQD74" s="350"/>
      <c r="TQE74" s="348"/>
      <c r="TQF74" s="348"/>
      <c r="TQG74" s="348"/>
      <c r="TQH74" s="349"/>
      <c r="TQJ74" s="347"/>
      <c r="TQK74" s="350"/>
      <c r="TQL74" s="350"/>
      <c r="TQM74" s="348"/>
      <c r="TQN74" s="348"/>
      <c r="TQO74" s="348"/>
      <c r="TQP74" s="349"/>
      <c r="TQR74" s="347"/>
      <c r="TQS74" s="350"/>
      <c r="TQT74" s="350"/>
      <c r="TQU74" s="348"/>
      <c r="TQV74" s="348"/>
      <c r="TQW74" s="348"/>
      <c r="TQX74" s="349"/>
      <c r="TQZ74" s="347"/>
      <c r="TRA74" s="350"/>
      <c r="TRB74" s="350"/>
      <c r="TRC74" s="348"/>
      <c r="TRD74" s="348"/>
      <c r="TRE74" s="348"/>
      <c r="TRF74" s="349"/>
      <c r="TRH74" s="347"/>
      <c r="TRI74" s="350"/>
      <c r="TRJ74" s="350"/>
      <c r="TRK74" s="348"/>
      <c r="TRL74" s="348"/>
      <c r="TRM74" s="348"/>
      <c r="TRN74" s="349"/>
      <c r="TRP74" s="347"/>
      <c r="TRQ74" s="350"/>
      <c r="TRR74" s="350"/>
      <c r="TRS74" s="348"/>
      <c r="TRT74" s="348"/>
      <c r="TRU74" s="348"/>
      <c r="TRV74" s="349"/>
      <c r="TRX74" s="347"/>
      <c r="TRY74" s="350"/>
      <c r="TRZ74" s="350"/>
      <c r="TSA74" s="348"/>
      <c r="TSB74" s="348"/>
      <c r="TSC74" s="348"/>
      <c r="TSD74" s="349"/>
      <c r="TSF74" s="347"/>
      <c r="TSG74" s="350"/>
      <c r="TSH74" s="350"/>
      <c r="TSI74" s="348"/>
      <c r="TSJ74" s="348"/>
      <c r="TSK74" s="348"/>
      <c r="TSL74" s="349"/>
      <c r="TSN74" s="347"/>
      <c r="TSO74" s="350"/>
      <c r="TSP74" s="350"/>
      <c r="TSQ74" s="348"/>
      <c r="TSR74" s="348"/>
      <c r="TSS74" s="348"/>
      <c r="TST74" s="349"/>
      <c r="TSV74" s="347"/>
      <c r="TSW74" s="350"/>
      <c r="TSX74" s="350"/>
      <c r="TSY74" s="348"/>
      <c r="TSZ74" s="348"/>
      <c r="TTA74" s="348"/>
      <c r="TTB74" s="349"/>
      <c r="TTD74" s="347"/>
      <c r="TTE74" s="350"/>
      <c r="TTF74" s="350"/>
      <c r="TTG74" s="348"/>
      <c r="TTH74" s="348"/>
      <c r="TTI74" s="348"/>
      <c r="TTJ74" s="349"/>
      <c r="TTL74" s="347"/>
      <c r="TTM74" s="350"/>
      <c r="TTN74" s="350"/>
      <c r="TTO74" s="348"/>
      <c r="TTP74" s="348"/>
      <c r="TTQ74" s="348"/>
      <c r="TTR74" s="349"/>
      <c r="TTT74" s="347"/>
      <c r="TTU74" s="350"/>
      <c r="TTV74" s="350"/>
      <c r="TTW74" s="348"/>
      <c r="TTX74" s="348"/>
      <c r="TTY74" s="348"/>
      <c r="TTZ74" s="349"/>
      <c r="TUB74" s="347"/>
      <c r="TUC74" s="350"/>
      <c r="TUD74" s="350"/>
      <c r="TUE74" s="348"/>
      <c r="TUF74" s="348"/>
      <c r="TUG74" s="348"/>
      <c r="TUH74" s="349"/>
      <c r="TUJ74" s="347"/>
      <c r="TUK74" s="350"/>
      <c r="TUL74" s="350"/>
      <c r="TUM74" s="348"/>
      <c r="TUN74" s="348"/>
      <c r="TUO74" s="348"/>
      <c r="TUP74" s="349"/>
      <c r="TUR74" s="347"/>
      <c r="TUS74" s="350"/>
      <c r="TUT74" s="350"/>
      <c r="TUU74" s="348"/>
      <c r="TUV74" s="348"/>
      <c r="TUW74" s="348"/>
      <c r="TUX74" s="349"/>
      <c r="TUZ74" s="347"/>
      <c r="TVA74" s="350"/>
      <c r="TVB74" s="350"/>
      <c r="TVC74" s="348"/>
      <c r="TVD74" s="348"/>
      <c r="TVE74" s="348"/>
      <c r="TVF74" s="349"/>
      <c r="TVH74" s="347"/>
      <c r="TVI74" s="350"/>
      <c r="TVJ74" s="350"/>
      <c r="TVK74" s="348"/>
      <c r="TVL74" s="348"/>
      <c r="TVM74" s="348"/>
      <c r="TVN74" s="349"/>
      <c r="TVP74" s="347"/>
      <c r="TVQ74" s="350"/>
      <c r="TVR74" s="350"/>
      <c r="TVS74" s="348"/>
      <c r="TVT74" s="348"/>
      <c r="TVU74" s="348"/>
      <c r="TVV74" s="349"/>
      <c r="TVX74" s="347"/>
      <c r="TVY74" s="350"/>
      <c r="TVZ74" s="350"/>
      <c r="TWA74" s="348"/>
      <c r="TWB74" s="348"/>
      <c r="TWC74" s="348"/>
      <c r="TWD74" s="349"/>
      <c r="TWF74" s="347"/>
      <c r="TWG74" s="350"/>
      <c r="TWH74" s="350"/>
      <c r="TWI74" s="348"/>
      <c r="TWJ74" s="348"/>
      <c r="TWK74" s="348"/>
      <c r="TWL74" s="349"/>
      <c r="TWN74" s="347"/>
      <c r="TWO74" s="350"/>
      <c r="TWP74" s="350"/>
      <c r="TWQ74" s="348"/>
      <c r="TWR74" s="348"/>
      <c r="TWS74" s="348"/>
      <c r="TWT74" s="349"/>
      <c r="TWV74" s="347"/>
      <c r="TWW74" s="350"/>
      <c r="TWX74" s="350"/>
      <c r="TWY74" s="348"/>
      <c r="TWZ74" s="348"/>
      <c r="TXA74" s="348"/>
      <c r="TXB74" s="349"/>
      <c r="TXD74" s="347"/>
      <c r="TXE74" s="350"/>
      <c r="TXF74" s="350"/>
      <c r="TXG74" s="348"/>
      <c r="TXH74" s="348"/>
      <c r="TXI74" s="348"/>
      <c r="TXJ74" s="349"/>
      <c r="TXL74" s="347"/>
      <c r="TXM74" s="350"/>
      <c r="TXN74" s="350"/>
      <c r="TXO74" s="348"/>
      <c r="TXP74" s="348"/>
      <c r="TXQ74" s="348"/>
      <c r="TXR74" s="349"/>
      <c r="TXT74" s="347"/>
      <c r="TXU74" s="350"/>
      <c r="TXV74" s="350"/>
      <c r="TXW74" s="348"/>
      <c r="TXX74" s="348"/>
      <c r="TXY74" s="348"/>
      <c r="TXZ74" s="349"/>
      <c r="TYB74" s="347"/>
      <c r="TYC74" s="350"/>
      <c r="TYD74" s="350"/>
      <c r="TYE74" s="348"/>
      <c r="TYF74" s="348"/>
      <c r="TYG74" s="348"/>
      <c r="TYH74" s="349"/>
      <c r="TYJ74" s="347"/>
      <c r="TYK74" s="350"/>
      <c r="TYL74" s="350"/>
      <c r="TYM74" s="348"/>
      <c r="TYN74" s="348"/>
      <c r="TYO74" s="348"/>
      <c r="TYP74" s="349"/>
      <c r="TYR74" s="347"/>
      <c r="TYS74" s="350"/>
      <c r="TYT74" s="350"/>
      <c r="TYU74" s="348"/>
      <c r="TYV74" s="348"/>
      <c r="TYW74" s="348"/>
      <c r="TYX74" s="349"/>
      <c r="TYZ74" s="347"/>
      <c r="TZA74" s="350"/>
      <c r="TZB74" s="350"/>
      <c r="TZC74" s="348"/>
      <c r="TZD74" s="348"/>
      <c r="TZE74" s="348"/>
      <c r="TZF74" s="349"/>
      <c r="TZH74" s="347"/>
      <c r="TZI74" s="350"/>
      <c r="TZJ74" s="350"/>
      <c r="TZK74" s="348"/>
      <c r="TZL74" s="348"/>
      <c r="TZM74" s="348"/>
      <c r="TZN74" s="349"/>
      <c r="TZP74" s="347"/>
      <c r="TZQ74" s="350"/>
      <c r="TZR74" s="350"/>
      <c r="TZS74" s="348"/>
      <c r="TZT74" s="348"/>
      <c r="TZU74" s="348"/>
      <c r="TZV74" s="349"/>
      <c r="TZX74" s="347"/>
      <c r="TZY74" s="350"/>
      <c r="TZZ74" s="350"/>
      <c r="UAA74" s="348"/>
      <c r="UAB74" s="348"/>
      <c r="UAC74" s="348"/>
      <c r="UAD74" s="349"/>
      <c r="UAF74" s="347"/>
      <c r="UAG74" s="350"/>
      <c r="UAH74" s="350"/>
      <c r="UAI74" s="348"/>
      <c r="UAJ74" s="348"/>
      <c r="UAK74" s="348"/>
      <c r="UAL74" s="349"/>
      <c r="UAN74" s="347"/>
      <c r="UAO74" s="350"/>
      <c r="UAP74" s="350"/>
      <c r="UAQ74" s="348"/>
      <c r="UAR74" s="348"/>
      <c r="UAS74" s="348"/>
      <c r="UAT74" s="349"/>
      <c r="UAV74" s="347"/>
      <c r="UAW74" s="350"/>
      <c r="UAX74" s="350"/>
      <c r="UAY74" s="348"/>
      <c r="UAZ74" s="348"/>
      <c r="UBA74" s="348"/>
      <c r="UBB74" s="349"/>
      <c r="UBD74" s="347"/>
      <c r="UBE74" s="350"/>
      <c r="UBF74" s="350"/>
      <c r="UBG74" s="348"/>
      <c r="UBH74" s="348"/>
      <c r="UBI74" s="348"/>
      <c r="UBJ74" s="349"/>
      <c r="UBL74" s="347"/>
      <c r="UBM74" s="350"/>
      <c r="UBN74" s="350"/>
      <c r="UBO74" s="348"/>
      <c r="UBP74" s="348"/>
      <c r="UBQ74" s="348"/>
      <c r="UBR74" s="349"/>
      <c r="UBT74" s="347"/>
      <c r="UBU74" s="350"/>
      <c r="UBV74" s="350"/>
      <c r="UBW74" s="348"/>
      <c r="UBX74" s="348"/>
      <c r="UBY74" s="348"/>
      <c r="UBZ74" s="349"/>
      <c r="UCB74" s="347"/>
      <c r="UCC74" s="350"/>
      <c r="UCD74" s="350"/>
      <c r="UCE74" s="348"/>
      <c r="UCF74" s="348"/>
      <c r="UCG74" s="348"/>
      <c r="UCH74" s="349"/>
      <c r="UCJ74" s="347"/>
      <c r="UCK74" s="350"/>
      <c r="UCL74" s="350"/>
      <c r="UCM74" s="348"/>
      <c r="UCN74" s="348"/>
      <c r="UCO74" s="348"/>
      <c r="UCP74" s="349"/>
      <c r="UCR74" s="347"/>
      <c r="UCS74" s="350"/>
      <c r="UCT74" s="350"/>
      <c r="UCU74" s="348"/>
      <c r="UCV74" s="348"/>
      <c r="UCW74" s="348"/>
      <c r="UCX74" s="349"/>
      <c r="UCZ74" s="347"/>
      <c r="UDA74" s="350"/>
      <c r="UDB74" s="350"/>
      <c r="UDC74" s="348"/>
      <c r="UDD74" s="348"/>
      <c r="UDE74" s="348"/>
      <c r="UDF74" s="349"/>
      <c r="UDH74" s="347"/>
      <c r="UDI74" s="350"/>
      <c r="UDJ74" s="350"/>
      <c r="UDK74" s="348"/>
      <c r="UDL74" s="348"/>
      <c r="UDM74" s="348"/>
      <c r="UDN74" s="349"/>
      <c r="UDP74" s="347"/>
      <c r="UDQ74" s="350"/>
      <c r="UDR74" s="350"/>
      <c r="UDS74" s="348"/>
      <c r="UDT74" s="348"/>
      <c r="UDU74" s="348"/>
      <c r="UDV74" s="349"/>
      <c r="UDX74" s="347"/>
      <c r="UDY74" s="350"/>
      <c r="UDZ74" s="350"/>
      <c r="UEA74" s="348"/>
      <c r="UEB74" s="348"/>
      <c r="UEC74" s="348"/>
      <c r="UED74" s="349"/>
      <c r="UEF74" s="347"/>
      <c r="UEG74" s="350"/>
      <c r="UEH74" s="350"/>
      <c r="UEI74" s="348"/>
      <c r="UEJ74" s="348"/>
      <c r="UEK74" s="348"/>
      <c r="UEL74" s="349"/>
      <c r="UEN74" s="347"/>
      <c r="UEO74" s="350"/>
      <c r="UEP74" s="350"/>
      <c r="UEQ74" s="348"/>
      <c r="UER74" s="348"/>
      <c r="UES74" s="348"/>
      <c r="UET74" s="349"/>
      <c r="UEV74" s="347"/>
      <c r="UEW74" s="350"/>
      <c r="UEX74" s="350"/>
      <c r="UEY74" s="348"/>
      <c r="UEZ74" s="348"/>
      <c r="UFA74" s="348"/>
      <c r="UFB74" s="349"/>
      <c r="UFD74" s="347"/>
      <c r="UFE74" s="350"/>
      <c r="UFF74" s="350"/>
      <c r="UFG74" s="348"/>
      <c r="UFH74" s="348"/>
      <c r="UFI74" s="348"/>
      <c r="UFJ74" s="349"/>
      <c r="UFL74" s="347"/>
      <c r="UFM74" s="350"/>
      <c r="UFN74" s="350"/>
      <c r="UFO74" s="348"/>
      <c r="UFP74" s="348"/>
      <c r="UFQ74" s="348"/>
      <c r="UFR74" s="349"/>
      <c r="UFT74" s="347"/>
      <c r="UFU74" s="350"/>
      <c r="UFV74" s="350"/>
      <c r="UFW74" s="348"/>
      <c r="UFX74" s="348"/>
      <c r="UFY74" s="348"/>
      <c r="UFZ74" s="349"/>
      <c r="UGB74" s="347"/>
      <c r="UGC74" s="350"/>
      <c r="UGD74" s="350"/>
      <c r="UGE74" s="348"/>
      <c r="UGF74" s="348"/>
      <c r="UGG74" s="348"/>
      <c r="UGH74" s="349"/>
      <c r="UGJ74" s="347"/>
      <c r="UGK74" s="350"/>
      <c r="UGL74" s="350"/>
      <c r="UGM74" s="348"/>
      <c r="UGN74" s="348"/>
      <c r="UGO74" s="348"/>
      <c r="UGP74" s="349"/>
      <c r="UGR74" s="347"/>
      <c r="UGS74" s="350"/>
      <c r="UGT74" s="350"/>
      <c r="UGU74" s="348"/>
      <c r="UGV74" s="348"/>
      <c r="UGW74" s="348"/>
      <c r="UGX74" s="349"/>
      <c r="UGZ74" s="347"/>
      <c r="UHA74" s="350"/>
      <c r="UHB74" s="350"/>
      <c r="UHC74" s="348"/>
      <c r="UHD74" s="348"/>
      <c r="UHE74" s="348"/>
      <c r="UHF74" s="349"/>
      <c r="UHH74" s="347"/>
      <c r="UHI74" s="350"/>
      <c r="UHJ74" s="350"/>
      <c r="UHK74" s="348"/>
      <c r="UHL74" s="348"/>
      <c r="UHM74" s="348"/>
      <c r="UHN74" s="349"/>
      <c r="UHP74" s="347"/>
      <c r="UHQ74" s="350"/>
      <c r="UHR74" s="350"/>
      <c r="UHS74" s="348"/>
      <c r="UHT74" s="348"/>
      <c r="UHU74" s="348"/>
      <c r="UHV74" s="349"/>
      <c r="UHX74" s="347"/>
      <c r="UHY74" s="350"/>
      <c r="UHZ74" s="350"/>
      <c r="UIA74" s="348"/>
      <c r="UIB74" s="348"/>
      <c r="UIC74" s="348"/>
      <c r="UID74" s="349"/>
      <c r="UIF74" s="347"/>
      <c r="UIG74" s="350"/>
      <c r="UIH74" s="350"/>
      <c r="UII74" s="348"/>
      <c r="UIJ74" s="348"/>
      <c r="UIK74" s="348"/>
      <c r="UIL74" s="349"/>
      <c r="UIN74" s="347"/>
      <c r="UIO74" s="350"/>
      <c r="UIP74" s="350"/>
      <c r="UIQ74" s="348"/>
      <c r="UIR74" s="348"/>
      <c r="UIS74" s="348"/>
      <c r="UIT74" s="349"/>
      <c r="UIV74" s="347"/>
      <c r="UIW74" s="350"/>
      <c r="UIX74" s="350"/>
      <c r="UIY74" s="348"/>
      <c r="UIZ74" s="348"/>
      <c r="UJA74" s="348"/>
      <c r="UJB74" s="349"/>
      <c r="UJD74" s="347"/>
      <c r="UJE74" s="350"/>
      <c r="UJF74" s="350"/>
      <c r="UJG74" s="348"/>
      <c r="UJH74" s="348"/>
      <c r="UJI74" s="348"/>
      <c r="UJJ74" s="349"/>
      <c r="UJL74" s="347"/>
      <c r="UJM74" s="350"/>
      <c r="UJN74" s="350"/>
      <c r="UJO74" s="348"/>
      <c r="UJP74" s="348"/>
      <c r="UJQ74" s="348"/>
      <c r="UJR74" s="349"/>
      <c r="UJT74" s="347"/>
      <c r="UJU74" s="350"/>
      <c r="UJV74" s="350"/>
      <c r="UJW74" s="348"/>
      <c r="UJX74" s="348"/>
      <c r="UJY74" s="348"/>
      <c r="UJZ74" s="349"/>
      <c r="UKB74" s="347"/>
      <c r="UKC74" s="350"/>
      <c r="UKD74" s="350"/>
      <c r="UKE74" s="348"/>
      <c r="UKF74" s="348"/>
      <c r="UKG74" s="348"/>
      <c r="UKH74" s="349"/>
      <c r="UKJ74" s="347"/>
      <c r="UKK74" s="350"/>
      <c r="UKL74" s="350"/>
      <c r="UKM74" s="348"/>
      <c r="UKN74" s="348"/>
      <c r="UKO74" s="348"/>
      <c r="UKP74" s="349"/>
      <c r="UKR74" s="347"/>
      <c r="UKS74" s="350"/>
      <c r="UKT74" s="350"/>
      <c r="UKU74" s="348"/>
      <c r="UKV74" s="348"/>
      <c r="UKW74" s="348"/>
      <c r="UKX74" s="349"/>
      <c r="UKZ74" s="347"/>
      <c r="ULA74" s="350"/>
      <c r="ULB74" s="350"/>
      <c r="ULC74" s="348"/>
      <c r="ULD74" s="348"/>
      <c r="ULE74" s="348"/>
      <c r="ULF74" s="349"/>
      <c r="ULH74" s="347"/>
      <c r="ULI74" s="350"/>
      <c r="ULJ74" s="350"/>
      <c r="ULK74" s="348"/>
      <c r="ULL74" s="348"/>
      <c r="ULM74" s="348"/>
      <c r="ULN74" s="349"/>
      <c r="ULP74" s="347"/>
      <c r="ULQ74" s="350"/>
      <c r="ULR74" s="350"/>
      <c r="ULS74" s="348"/>
      <c r="ULT74" s="348"/>
      <c r="ULU74" s="348"/>
      <c r="ULV74" s="349"/>
      <c r="ULX74" s="347"/>
      <c r="ULY74" s="350"/>
      <c r="ULZ74" s="350"/>
      <c r="UMA74" s="348"/>
      <c r="UMB74" s="348"/>
      <c r="UMC74" s="348"/>
      <c r="UMD74" s="349"/>
      <c r="UMF74" s="347"/>
      <c r="UMG74" s="350"/>
      <c r="UMH74" s="350"/>
      <c r="UMI74" s="348"/>
      <c r="UMJ74" s="348"/>
      <c r="UMK74" s="348"/>
      <c r="UML74" s="349"/>
      <c r="UMN74" s="347"/>
      <c r="UMO74" s="350"/>
      <c r="UMP74" s="350"/>
      <c r="UMQ74" s="348"/>
      <c r="UMR74" s="348"/>
      <c r="UMS74" s="348"/>
      <c r="UMT74" s="349"/>
      <c r="UMV74" s="347"/>
      <c r="UMW74" s="350"/>
      <c r="UMX74" s="350"/>
      <c r="UMY74" s="348"/>
      <c r="UMZ74" s="348"/>
      <c r="UNA74" s="348"/>
      <c r="UNB74" s="349"/>
      <c r="UND74" s="347"/>
      <c r="UNE74" s="350"/>
      <c r="UNF74" s="350"/>
      <c r="UNG74" s="348"/>
      <c r="UNH74" s="348"/>
      <c r="UNI74" s="348"/>
      <c r="UNJ74" s="349"/>
      <c r="UNL74" s="347"/>
      <c r="UNM74" s="350"/>
      <c r="UNN74" s="350"/>
      <c r="UNO74" s="348"/>
      <c r="UNP74" s="348"/>
      <c r="UNQ74" s="348"/>
      <c r="UNR74" s="349"/>
      <c r="UNT74" s="347"/>
      <c r="UNU74" s="350"/>
      <c r="UNV74" s="350"/>
      <c r="UNW74" s="348"/>
      <c r="UNX74" s="348"/>
      <c r="UNY74" s="348"/>
      <c r="UNZ74" s="349"/>
      <c r="UOB74" s="347"/>
      <c r="UOC74" s="350"/>
      <c r="UOD74" s="350"/>
      <c r="UOE74" s="348"/>
      <c r="UOF74" s="348"/>
      <c r="UOG74" s="348"/>
      <c r="UOH74" s="349"/>
      <c r="UOJ74" s="347"/>
      <c r="UOK74" s="350"/>
      <c r="UOL74" s="350"/>
      <c r="UOM74" s="348"/>
      <c r="UON74" s="348"/>
      <c r="UOO74" s="348"/>
      <c r="UOP74" s="349"/>
      <c r="UOR74" s="347"/>
      <c r="UOS74" s="350"/>
      <c r="UOT74" s="350"/>
      <c r="UOU74" s="348"/>
      <c r="UOV74" s="348"/>
      <c r="UOW74" s="348"/>
      <c r="UOX74" s="349"/>
      <c r="UOZ74" s="347"/>
      <c r="UPA74" s="350"/>
      <c r="UPB74" s="350"/>
      <c r="UPC74" s="348"/>
      <c r="UPD74" s="348"/>
      <c r="UPE74" s="348"/>
      <c r="UPF74" s="349"/>
      <c r="UPH74" s="347"/>
      <c r="UPI74" s="350"/>
      <c r="UPJ74" s="350"/>
      <c r="UPK74" s="348"/>
      <c r="UPL74" s="348"/>
      <c r="UPM74" s="348"/>
      <c r="UPN74" s="349"/>
      <c r="UPP74" s="347"/>
      <c r="UPQ74" s="350"/>
      <c r="UPR74" s="350"/>
      <c r="UPS74" s="348"/>
      <c r="UPT74" s="348"/>
      <c r="UPU74" s="348"/>
      <c r="UPV74" s="349"/>
      <c r="UPX74" s="347"/>
      <c r="UPY74" s="350"/>
      <c r="UPZ74" s="350"/>
      <c r="UQA74" s="348"/>
      <c r="UQB74" s="348"/>
      <c r="UQC74" s="348"/>
      <c r="UQD74" s="349"/>
      <c r="UQF74" s="347"/>
      <c r="UQG74" s="350"/>
      <c r="UQH74" s="350"/>
      <c r="UQI74" s="348"/>
      <c r="UQJ74" s="348"/>
      <c r="UQK74" s="348"/>
      <c r="UQL74" s="349"/>
      <c r="UQN74" s="347"/>
      <c r="UQO74" s="350"/>
      <c r="UQP74" s="350"/>
      <c r="UQQ74" s="348"/>
      <c r="UQR74" s="348"/>
      <c r="UQS74" s="348"/>
      <c r="UQT74" s="349"/>
      <c r="UQV74" s="347"/>
      <c r="UQW74" s="350"/>
      <c r="UQX74" s="350"/>
      <c r="UQY74" s="348"/>
      <c r="UQZ74" s="348"/>
      <c r="URA74" s="348"/>
      <c r="URB74" s="349"/>
      <c r="URD74" s="347"/>
      <c r="URE74" s="350"/>
      <c r="URF74" s="350"/>
      <c r="URG74" s="348"/>
      <c r="URH74" s="348"/>
      <c r="URI74" s="348"/>
      <c r="URJ74" s="349"/>
      <c r="URL74" s="347"/>
      <c r="URM74" s="350"/>
      <c r="URN74" s="350"/>
      <c r="URO74" s="348"/>
      <c r="URP74" s="348"/>
      <c r="URQ74" s="348"/>
      <c r="URR74" s="349"/>
      <c r="URT74" s="347"/>
      <c r="URU74" s="350"/>
      <c r="URV74" s="350"/>
      <c r="URW74" s="348"/>
      <c r="URX74" s="348"/>
      <c r="URY74" s="348"/>
      <c r="URZ74" s="349"/>
      <c r="USB74" s="347"/>
      <c r="USC74" s="350"/>
      <c r="USD74" s="350"/>
      <c r="USE74" s="348"/>
      <c r="USF74" s="348"/>
      <c r="USG74" s="348"/>
      <c r="USH74" s="349"/>
      <c r="USJ74" s="347"/>
      <c r="USK74" s="350"/>
      <c r="USL74" s="350"/>
      <c r="USM74" s="348"/>
      <c r="USN74" s="348"/>
      <c r="USO74" s="348"/>
      <c r="USP74" s="349"/>
      <c r="USR74" s="347"/>
      <c r="USS74" s="350"/>
      <c r="UST74" s="350"/>
      <c r="USU74" s="348"/>
      <c r="USV74" s="348"/>
      <c r="USW74" s="348"/>
      <c r="USX74" s="349"/>
      <c r="USZ74" s="347"/>
      <c r="UTA74" s="350"/>
      <c r="UTB74" s="350"/>
      <c r="UTC74" s="348"/>
      <c r="UTD74" s="348"/>
      <c r="UTE74" s="348"/>
      <c r="UTF74" s="349"/>
      <c r="UTH74" s="347"/>
      <c r="UTI74" s="350"/>
      <c r="UTJ74" s="350"/>
      <c r="UTK74" s="348"/>
      <c r="UTL74" s="348"/>
      <c r="UTM74" s="348"/>
      <c r="UTN74" s="349"/>
      <c r="UTP74" s="347"/>
      <c r="UTQ74" s="350"/>
      <c r="UTR74" s="350"/>
      <c r="UTS74" s="348"/>
      <c r="UTT74" s="348"/>
      <c r="UTU74" s="348"/>
      <c r="UTV74" s="349"/>
      <c r="UTX74" s="347"/>
      <c r="UTY74" s="350"/>
      <c r="UTZ74" s="350"/>
      <c r="UUA74" s="348"/>
      <c r="UUB74" s="348"/>
      <c r="UUC74" s="348"/>
      <c r="UUD74" s="349"/>
      <c r="UUF74" s="347"/>
      <c r="UUG74" s="350"/>
      <c r="UUH74" s="350"/>
      <c r="UUI74" s="348"/>
      <c r="UUJ74" s="348"/>
      <c r="UUK74" s="348"/>
      <c r="UUL74" s="349"/>
      <c r="UUN74" s="347"/>
      <c r="UUO74" s="350"/>
      <c r="UUP74" s="350"/>
      <c r="UUQ74" s="348"/>
      <c r="UUR74" s="348"/>
      <c r="UUS74" s="348"/>
      <c r="UUT74" s="349"/>
      <c r="UUV74" s="347"/>
      <c r="UUW74" s="350"/>
      <c r="UUX74" s="350"/>
      <c r="UUY74" s="348"/>
      <c r="UUZ74" s="348"/>
      <c r="UVA74" s="348"/>
      <c r="UVB74" s="349"/>
      <c r="UVD74" s="347"/>
      <c r="UVE74" s="350"/>
      <c r="UVF74" s="350"/>
      <c r="UVG74" s="348"/>
      <c r="UVH74" s="348"/>
      <c r="UVI74" s="348"/>
      <c r="UVJ74" s="349"/>
      <c r="UVL74" s="347"/>
      <c r="UVM74" s="350"/>
      <c r="UVN74" s="350"/>
      <c r="UVO74" s="348"/>
      <c r="UVP74" s="348"/>
      <c r="UVQ74" s="348"/>
      <c r="UVR74" s="349"/>
      <c r="UVT74" s="347"/>
      <c r="UVU74" s="350"/>
      <c r="UVV74" s="350"/>
      <c r="UVW74" s="348"/>
      <c r="UVX74" s="348"/>
      <c r="UVY74" s="348"/>
      <c r="UVZ74" s="349"/>
      <c r="UWB74" s="347"/>
      <c r="UWC74" s="350"/>
      <c r="UWD74" s="350"/>
      <c r="UWE74" s="348"/>
      <c r="UWF74" s="348"/>
      <c r="UWG74" s="348"/>
      <c r="UWH74" s="349"/>
      <c r="UWJ74" s="347"/>
      <c r="UWK74" s="350"/>
      <c r="UWL74" s="350"/>
      <c r="UWM74" s="348"/>
      <c r="UWN74" s="348"/>
      <c r="UWO74" s="348"/>
      <c r="UWP74" s="349"/>
      <c r="UWR74" s="347"/>
      <c r="UWS74" s="350"/>
      <c r="UWT74" s="350"/>
      <c r="UWU74" s="348"/>
      <c r="UWV74" s="348"/>
      <c r="UWW74" s="348"/>
      <c r="UWX74" s="349"/>
      <c r="UWZ74" s="347"/>
      <c r="UXA74" s="350"/>
      <c r="UXB74" s="350"/>
      <c r="UXC74" s="348"/>
      <c r="UXD74" s="348"/>
      <c r="UXE74" s="348"/>
      <c r="UXF74" s="349"/>
      <c r="UXH74" s="347"/>
      <c r="UXI74" s="350"/>
      <c r="UXJ74" s="350"/>
      <c r="UXK74" s="348"/>
      <c r="UXL74" s="348"/>
      <c r="UXM74" s="348"/>
      <c r="UXN74" s="349"/>
      <c r="UXP74" s="347"/>
      <c r="UXQ74" s="350"/>
      <c r="UXR74" s="350"/>
      <c r="UXS74" s="348"/>
      <c r="UXT74" s="348"/>
      <c r="UXU74" s="348"/>
      <c r="UXV74" s="349"/>
      <c r="UXX74" s="347"/>
      <c r="UXY74" s="350"/>
      <c r="UXZ74" s="350"/>
      <c r="UYA74" s="348"/>
      <c r="UYB74" s="348"/>
      <c r="UYC74" s="348"/>
      <c r="UYD74" s="349"/>
      <c r="UYF74" s="347"/>
      <c r="UYG74" s="350"/>
      <c r="UYH74" s="350"/>
      <c r="UYI74" s="348"/>
      <c r="UYJ74" s="348"/>
      <c r="UYK74" s="348"/>
      <c r="UYL74" s="349"/>
      <c r="UYN74" s="347"/>
      <c r="UYO74" s="350"/>
      <c r="UYP74" s="350"/>
      <c r="UYQ74" s="348"/>
      <c r="UYR74" s="348"/>
      <c r="UYS74" s="348"/>
      <c r="UYT74" s="349"/>
      <c r="UYV74" s="347"/>
      <c r="UYW74" s="350"/>
      <c r="UYX74" s="350"/>
      <c r="UYY74" s="348"/>
      <c r="UYZ74" s="348"/>
      <c r="UZA74" s="348"/>
      <c r="UZB74" s="349"/>
      <c r="UZD74" s="347"/>
      <c r="UZE74" s="350"/>
      <c r="UZF74" s="350"/>
      <c r="UZG74" s="348"/>
      <c r="UZH74" s="348"/>
      <c r="UZI74" s="348"/>
      <c r="UZJ74" s="349"/>
      <c r="UZL74" s="347"/>
      <c r="UZM74" s="350"/>
      <c r="UZN74" s="350"/>
      <c r="UZO74" s="348"/>
      <c r="UZP74" s="348"/>
      <c r="UZQ74" s="348"/>
      <c r="UZR74" s="349"/>
      <c r="UZT74" s="347"/>
      <c r="UZU74" s="350"/>
      <c r="UZV74" s="350"/>
      <c r="UZW74" s="348"/>
      <c r="UZX74" s="348"/>
      <c r="UZY74" s="348"/>
      <c r="UZZ74" s="349"/>
      <c r="VAB74" s="347"/>
      <c r="VAC74" s="350"/>
      <c r="VAD74" s="350"/>
      <c r="VAE74" s="348"/>
      <c r="VAF74" s="348"/>
      <c r="VAG74" s="348"/>
      <c r="VAH74" s="349"/>
      <c r="VAJ74" s="347"/>
      <c r="VAK74" s="350"/>
      <c r="VAL74" s="350"/>
      <c r="VAM74" s="348"/>
      <c r="VAN74" s="348"/>
      <c r="VAO74" s="348"/>
      <c r="VAP74" s="349"/>
      <c r="VAR74" s="347"/>
      <c r="VAS74" s="350"/>
      <c r="VAT74" s="350"/>
      <c r="VAU74" s="348"/>
      <c r="VAV74" s="348"/>
      <c r="VAW74" s="348"/>
      <c r="VAX74" s="349"/>
      <c r="VAZ74" s="347"/>
      <c r="VBA74" s="350"/>
      <c r="VBB74" s="350"/>
      <c r="VBC74" s="348"/>
      <c r="VBD74" s="348"/>
      <c r="VBE74" s="348"/>
      <c r="VBF74" s="349"/>
      <c r="VBH74" s="347"/>
      <c r="VBI74" s="350"/>
      <c r="VBJ74" s="350"/>
      <c r="VBK74" s="348"/>
      <c r="VBL74" s="348"/>
      <c r="VBM74" s="348"/>
      <c r="VBN74" s="349"/>
      <c r="VBP74" s="347"/>
      <c r="VBQ74" s="350"/>
      <c r="VBR74" s="350"/>
      <c r="VBS74" s="348"/>
      <c r="VBT74" s="348"/>
      <c r="VBU74" s="348"/>
      <c r="VBV74" s="349"/>
      <c r="VBX74" s="347"/>
      <c r="VBY74" s="350"/>
      <c r="VBZ74" s="350"/>
      <c r="VCA74" s="348"/>
      <c r="VCB74" s="348"/>
      <c r="VCC74" s="348"/>
      <c r="VCD74" s="349"/>
      <c r="VCF74" s="347"/>
      <c r="VCG74" s="350"/>
      <c r="VCH74" s="350"/>
      <c r="VCI74" s="348"/>
      <c r="VCJ74" s="348"/>
      <c r="VCK74" s="348"/>
      <c r="VCL74" s="349"/>
      <c r="VCN74" s="347"/>
      <c r="VCO74" s="350"/>
      <c r="VCP74" s="350"/>
      <c r="VCQ74" s="348"/>
      <c r="VCR74" s="348"/>
      <c r="VCS74" s="348"/>
      <c r="VCT74" s="349"/>
      <c r="VCV74" s="347"/>
      <c r="VCW74" s="350"/>
      <c r="VCX74" s="350"/>
      <c r="VCY74" s="348"/>
      <c r="VCZ74" s="348"/>
      <c r="VDA74" s="348"/>
      <c r="VDB74" s="349"/>
      <c r="VDD74" s="347"/>
      <c r="VDE74" s="350"/>
      <c r="VDF74" s="350"/>
      <c r="VDG74" s="348"/>
      <c r="VDH74" s="348"/>
      <c r="VDI74" s="348"/>
      <c r="VDJ74" s="349"/>
      <c r="VDL74" s="347"/>
      <c r="VDM74" s="350"/>
      <c r="VDN74" s="350"/>
      <c r="VDO74" s="348"/>
      <c r="VDP74" s="348"/>
      <c r="VDQ74" s="348"/>
      <c r="VDR74" s="349"/>
      <c r="VDT74" s="347"/>
      <c r="VDU74" s="350"/>
      <c r="VDV74" s="350"/>
      <c r="VDW74" s="348"/>
      <c r="VDX74" s="348"/>
      <c r="VDY74" s="348"/>
      <c r="VDZ74" s="349"/>
      <c r="VEB74" s="347"/>
      <c r="VEC74" s="350"/>
      <c r="VED74" s="350"/>
      <c r="VEE74" s="348"/>
      <c r="VEF74" s="348"/>
      <c r="VEG74" s="348"/>
      <c r="VEH74" s="349"/>
      <c r="VEJ74" s="347"/>
      <c r="VEK74" s="350"/>
      <c r="VEL74" s="350"/>
      <c r="VEM74" s="348"/>
      <c r="VEN74" s="348"/>
      <c r="VEO74" s="348"/>
      <c r="VEP74" s="349"/>
      <c r="VER74" s="347"/>
      <c r="VES74" s="350"/>
      <c r="VET74" s="350"/>
      <c r="VEU74" s="348"/>
      <c r="VEV74" s="348"/>
      <c r="VEW74" s="348"/>
      <c r="VEX74" s="349"/>
      <c r="VEZ74" s="347"/>
      <c r="VFA74" s="350"/>
      <c r="VFB74" s="350"/>
      <c r="VFC74" s="348"/>
      <c r="VFD74" s="348"/>
      <c r="VFE74" s="348"/>
      <c r="VFF74" s="349"/>
      <c r="VFH74" s="347"/>
      <c r="VFI74" s="350"/>
      <c r="VFJ74" s="350"/>
      <c r="VFK74" s="348"/>
      <c r="VFL74" s="348"/>
      <c r="VFM74" s="348"/>
      <c r="VFN74" s="349"/>
      <c r="VFP74" s="347"/>
      <c r="VFQ74" s="350"/>
      <c r="VFR74" s="350"/>
      <c r="VFS74" s="348"/>
      <c r="VFT74" s="348"/>
      <c r="VFU74" s="348"/>
      <c r="VFV74" s="349"/>
      <c r="VFX74" s="347"/>
      <c r="VFY74" s="350"/>
      <c r="VFZ74" s="350"/>
      <c r="VGA74" s="348"/>
      <c r="VGB74" s="348"/>
      <c r="VGC74" s="348"/>
      <c r="VGD74" s="349"/>
      <c r="VGF74" s="347"/>
      <c r="VGG74" s="350"/>
      <c r="VGH74" s="350"/>
      <c r="VGI74" s="348"/>
      <c r="VGJ74" s="348"/>
      <c r="VGK74" s="348"/>
      <c r="VGL74" s="349"/>
      <c r="VGN74" s="347"/>
      <c r="VGO74" s="350"/>
      <c r="VGP74" s="350"/>
      <c r="VGQ74" s="348"/>
      <c r="VGR74" s="348"/>
      <c r="VGS74" s="348"/>
      <c r="VGT74" s="349"/>
      <c r="VGV74" s="347"/>
      <c r="VGW74" s="350"/>
      <c r="VGX74" s="350"/>
      <c r="VGY74" s="348"/>
      <c r="VGZ74" s="348"/>
      <c r="VHA74" s="348"/>
      <c r="VHB74" s="349"/>
      <c r="VHD74" s="347"/>
      <c r="VHE74" s="350"/>
      <c r="VHF74" s="350"/>
      <c r="VHG74" s="348"/>
      <c r="VHH74" s="348"/>
      <c r="VHI74" s="348"/>
      <c r="VHJ74" s="349"/>
      <c r="VHL74" s="347"/>
      <c r="VHM74" s="350"/>
      <c r="VHN74" s="350"/>
      <c r="VHO74" s="348"/>
      <c r="VHP74" s="348"/>
      <c r="VHQ74" s="348"/>
      <c r="VHR74" s="349"/>
      <c r="VHT74" s="347"/>
      <c r="VHU74" s="350"/>
      <c r="VHV74" s="350"/>
      <c r="VHW74" s="348"/>
      <c r="VHX74" s="348"/>
      <c r="VHY74" s="348"/>
      <c r="VHZ74" s="349"/>
      <c r="VIB74" s="347"/>
      <c r="VIC74" s="350"/>
      <c r="VID74" s="350"/>
      <c r="VIE74" s="348"/>
      <c r="VIF74" s="348"/>
      <c r="VIG74" s="348"/>
      <c r="VIH74" s="349"/>
      <c r="VIJ74" s="347"/>
      <c r="VIK74" s="350"/>
      <c r="VIL74" s="350"/>
      <c r="VIM74" s="348"/>
      <c r="VIN74" s="348"/>
      <c r="VIO74" s="348"/>
      <c r="VIP74" s="349"/>
      <c r="VIR74" s="347"/>
      <c r="VIS74" s="350"/>
      <c r="VIT74" s="350"/>
      <c r="VIU74" s="348"/>
      <c r="VIV74" s="348"/>
      <c r="VIW74" s="348"/>
      <c r="VIX74" s="349"/>
      <c r="VIZ74" s="347"/>
      <c r="VJA74" s="350"/>
      <c r="VJB74" s="350"/>
      <c r="VJC74" s="348"/>
      <c r="VJD74" s="348"/>
      <c r="VJE74" s="348"/>
      <c r="VJF74" s="349"/>
      <c r="VJH74" s="347"/>
      <c r="VJI74" s="350"/>
      <c r="VJJ74" s="350"/>
      <c r="VJK74" s="348"/>
      <c r="VJL74" s="348"/>
      <c r="VJM74" s="348"/>
      <c r="VJN74" s="349"/>
      <c r="VJP74" s="347"/>
      <c r="VJQ74" s="350"/>
      <c r="VJR74" s="350"/>
      <c r="VJS74" s="348"/>
      <c r="VJT74" s="348"/>
      <c r="VJU74" s="348"/>
      <c r="VJV74" s="349"/>
      <c r="VJX74" s="347"/>
      <c r="VJY74" s="350"/>
      <c r="VJZ74" s="350"/>
      <c r="VKA74" s="348"/>
      <c r="VKB74" s="348"/>
      <c r="VKC74" s="348"/>
      <c r="VKD74" s="349"/>
      <c r="VKF74" s="347"/>
      <c r="VKG74" s="350"/>
      <c r="VKH74" s="350"/>
      <c r="VKI74" s="348"/>
      <c r="VKJ74" s="348"/>
      <c r="VKK74" s="348"/>
      <c r="VKL74" s="349"/>
      <c r="VKN74" s="347"/>
      <c r="VKO74" s="350"/>
      <c r="VKP74" s="350"/>
      <c r="VKQ74" s="348"/>
      <c r="VKR74" s="348"/>
      <c r="VKS74" s="348"/>
      <c r="VKT74" s="349"/>
      <c r="VKV74" s="347"/>
      <c r="VKW74" s="350"/>
      <c r="VKX74" s="350"/>
      <c r="VKY74" s="348"/>
      <c r="VKZ74" s="348"/>
      <c r="VLA74" s="348"/>
      <c r="VLB74" s="349"/>
      <c r="VLD74" s="347"/>
      <c r="VLE74" s="350"/>
      <c r="VLF74" s="350"/>
      <c r="VLG74" s="348"/>
      <c r="VLH74" s="348"/>
      <c r="VLI74" s="348"/>
      <c r="VLJ74" s="349"/>
      <c r="VLL74" s="347"/>
      <c r="VLM74" s="350"/>
      <c r="VLN74" s="350"/>
      <c r="VLO74" s="348"/>
      <c r="VLP74" s="348"/>
      <c r="VLQ74" s="348"/>
      <c r="VLR74" s="349"/>
      <c r="VLT74" s="347"/>
      <c r="VLU74" s="350"/>
      <c r="VLV74" s="350"/>
      <c r="VLW74" s="348"/>
      <c r="VLX74" s="348"/>
      <c r="VLY74" s="348"/>
      <c r="VLZ74" s="349"/>
      <c r="VMB74" s="347"/>
      <c r="VMC74" s="350"/>
      <c r="VMD74" s="350"/>
      <c r="VME74" s="348"/>
      <c r="VMF74" s="348"/>
      <c r="VMG74" s="348"/>
      <c r="VMH74" s="349"/>
      <c r="VMJ74" s="347"/>
      <c r="VMK74" s="350"/>
      <c r="VML74" s="350"/>
      <c r="VMM74" s="348"/>
      <c r="VMN74" s="348"/>
      <c r="VMO74" s="348"/>
      <c r="VMP74" s="349"/>
      <c r="VMR74" s="347"/>
      <c r="VMS74" s="350"/>
      <c r="VMT74" s="350"/>
      <c r="VMU74" s="348"/>
      <c r="VMV74" s="348"/>
      <c r="VMW74" s="348"/>
      <c r="VMX74" s="349"/>
      <c r="VMZ74" s="347"/>
      <c r="VNA74" s="350"/>
      <c r="VNB74" s="350"/>
      <c r="VNC74" s="348"/>
      <c r="VND74" s="348"/>
      <c r="VNE74" s="348"/>
      <c r="VNF74" s="349"/>
      <c r="VNH74" s="347"/>
      <c r="VNI74" s="350"/>
      <c r="VNJ74" s="350"/>
      <c r="VNK74" s="348"/>
      <c r="VNL74" s="348"/>
      <c r="VNM74" s="348"/>
      <c r="VNN74" s="349"/>
      <c r="VNP74" s="347"/>
      <c r="VNQ74" s="350"/>
      <c r="VNR74" s="350"/>
      <c r="VNS74" s="348"/>
      <c r="VNT74" s="348"/>
      <c r="VNU74" s="348"/>
      <c r="VNV74" s="349"/>
      <c r="VNX74" s="347"/>
      <c r="VNY74" s="350"/>
      <c r="VNZ74" s="350"/>
      <c r="VOA74" s="348"/>
      <c r="VOB74" s="348"/>
      <c r="VOC74" s="348"/>
      <c r="VOD74" s="349"/>
      <c r="VOF74" s="347"/>
      <c r="VOG74" s="350"/>
      <c r="VOH74" s="350"/>
      <c r="VOI74" s="348"/>
      <c r="VOJ74" s="348"/>
      <c r="VOK74" s="348"/>
      <c r="VOL74" s="349"/>
      <c r="VON74" s="347"/>
      <c r="VOO74" s="350"/>
      <c r="VOP74" s="350"/>
      <c r="VOQ74" s="348"/>
      <c r="VOR74" s="348"/>
      <c r="VOS74" s="348"/>
      <c r="VOT74" s="349"/>
      <c r="VOV74" s="347"/>
      <c r="VOW74" s="350"/>
      <c r="VOX74" s="350"/>
      <c r="VOY74" s="348"/>
      <c r="VOZ74" s="348"/>
      <c r="VPA74" s="348"/>
      <c r="VPB74" s="349"/>
      <c r="VPD74" s="347"/>
      <c r="VPE74" s="350"/>
      <c r="VPF74" s="350"/>
      <c r="VPG74" s="348"/>
      <c r="VPH74" s="348"/>
      <c r="VPI74" s="348"/>
      <c r="VPJ74" s="349"/>
      <c r="VPL74" s="347"/>
      <c r="VPM74" s="350"/>
      <c r="VPN74" s="350"/>
      <c r="VPO74" s="348"/>
      <c r="VPP74" s="348"/>
      <c r="VPQ74" s="348"/>
      <c r="VPR74" s="349"/>
      <c r="VPT74" s="347"/>
      <c r="VPU74" s="350"/>
      <c r="VPV74" s="350"/>
      <c r="VPW74" s="348"/>
      <c r="VPX74" s="348"/>
      <c r="VPY74" s="348"/>
      <c r="VPZ74" s="349"/>
      <c r="VQB74" s="347"/>
      <c r="VQC74" s="350"/>
      <c r="VQD74" s="350"/>
      <c r="VQE74" s="348"/>
      <c r="VQF74" s="348"/>
      <c r="VQG74" s="348"/>
      <c r="VQH74" s="349"/>
      <c r="VQJ74" s="347"/>
      <c r="VQK74" s="350"/>
      <c r="VQL74" s="350"/>
      <c r="VQM74" s="348"/>
      <c r="VQN74" s="348"/>
      <c r="VQO74" s="348"/>
      <c r="VQP74" s="349"/>
      <c r="VQR74" s="347"/>
      <c r="VQS74" s="350"/>
      <c r="VQT74" s="350"/>
      <c r="VQU74" s="348"/>
      <c r="VQV74" s="348"/>
      <c r="VQW74" s="348"/>
      <c r="VQX74" s="349"/>
      <c r="VQZ74" s="347"/>
      <c r="VRA74" s="350"/>
      <c r="VRB74" s="350"/>
      <c r="VRC74" s="348"/>
      <c r="VRD74" s="348"/>
      <c r="VRE74" s="348"/>
      <c r="VRF74" s="349"/>
      <c r="VRH74" s="347"/>
      <c r="VRI74" s="350"/>
      <c r="VRJ74" s="350"/>
      <c r="VRK74" s="348"/>
      <c r="VRL74" s="348"/>
      <c r="VRM74" s="348"/>
      <c r="VRN74" s="349"/>
      <c r="VRP74" s="347"/>
      <c r="VRQ74" s="350"/>
      <c r="VRR74" s="350"/>
      <c r="VRS74" s="348"/>
      <c r="VRT74" s="348"/>
      <c r="VRU74" s="348"/>
      <c r="VRV74" s="349"/>
      <c r="VRX74" s="347"/>
      <c r="VRY74" s="350"/>
      <c r="VRZ74" s="350"/>
      <c r="VSA74" s="348"/>
      <c r="VSB74" s="348"/>
      <c r="VSC74" s="348"/>
      <c r="VSD74" s="349"/>
      <c r="VSF74" s="347"/>
      <c r="VSG74" s="350"/>
      <c r="VSH74" s="350"/>
      <c r="VSI74" s="348"/>
      <c r="VSJ74" s="348"/>
      <c r="VSK74" s="348"/>
      <c r="VSL74" s="349"/>
      <c r="VSN74" s="347"/>
      <c r="VSO74" s="350"/>
      <c r="VSP74" s="350"/>
      <c r="VSQ74" s="348"/>
      <c r="VSR74" s="348"/>
      <c r="VSS74" s="348"/>
      <c r="VST74" s="349"/>
      <c r="VSV74" s="347"/>
      <c r="VSW74" s="350"/>
      <c r="VSX74" s="350"/>
      <c r="VSY74" s="348"/>
      <c r="VSZ74" s="348"/>
      <c r="VTA74" s="348"/>
      <c r="VTB74" s="349"/>
      <c r="VTD74" s="347"/>
      <c r="VTE74" s="350"/>
      <c r="VTF74" s="350"/>
      <c r="VTG74" s="348"/>
      <c r="VTH74" s="348"/>
      <c r="VTI74" s="348"/>
      <c r="VTJ74" s="349"/>
      <c r="VTL74" s="347"/>
      <c r="VTM74" s="350"/>
      <c r="VTN74" s="350"/>
      <c r="VTO74" s="348"/>
      <c r="VTP74" s="348"/>
      <c r="VTQ74" s="348"/>
      <c r="VTR74" s="349"/>
      <c r="VTT74" s="347"/>
      <c r="VTU74" s="350"/>
      <c r="VTV74" s="350"/>
      <c r="VTW74" s="348"/>
      <c r="VTX74" s="348"/>
      <c r="VTY74" s="348"/>
      <c r="VTZ74" s="349"/>
      <c r="VUB74" s="347"/>
      <c r="VUC74" s="350"/>
      <c r="VUD74" s="350"/>
      <c r="VUE74" s="348"/>
      <c r="VUF74" s="348"/>
      <c r="VUG74" s="348"/>
      <c r="VUH74" s="349"/>
      <c r="VUJ74" s="347"/>
      <c r="VUK74" s="350"/>
      <c r="VUL74" s="350"/>
      <c r="VUM74" s="348"/>
      <c r="VUN74" s="348"/>
      <c r="VUO74" s="348"/>
      <c r="VUP74" s="349"/>
      <c r="VUR74" s="347"/>
      <c r="VUS74" s="350"/>
      <c r="VUT74" s="350"/>
      <c r="VUU74" s="348"/>
      <c r="VUV74" s="348"/>
      <c r="VUW74" s="348"/>
      <c r="VUX74" s="349"/>
      <c r="VUZ74" s="347"/>
      <c r="VVA74" s="350"/>
      <c r="VVB74" s="350"/>
      <c r="VVC74" s="348"/>
      <c r="VVD74" s="348"/>
      <c r="VVE74" s="348"/>
      <c r="VVF74" s="349"/>
      <c r="VVH74" s="347"/>
      <c r="VVI74" s="350"/>
      <c r="VVJ74" s="350"/>
      <c r="VVK74" s="348"/>
      <c r="VVL74" s="348"/>
      <c r="VVM74" s="348"/>
      <c r="VVN74" s="349"/>
      <c r="VVP74" s="347"/>
      <c r="VVQ74" s="350"/>
      <c r="VVR74" s="350"/>
      <c r="VVS74" s="348"/>
      <c r="VVT74" s="348"/>
      <c r="VVU74" s="348"/>
      <c r="VVV74" s="349"/>
      <c r="VVX74" s="347"/>
      <c r="VVY74" s="350"/>
      <c r="VVZ74" s="350"/>
      <c r="VWA74" s="348"/>
      <c r="VWB74" s="348"/>
      <c r="VWC74" s="348"/>
      <c r="VWD74" s="349"/>
      <c r="VWF74" s="347"/>
      <c r="VWG74" s="350"/>
      <c r="VWH74" s="350"/>
      <c r="VWI74" s="348"/>
      <c r="VWJ74" s="348"/>
      <c r="VWK74" s="348"/>
      <c r="VWL74" s="349"/>
      <c r="VWN74" s="347"/>
      <c r="VWO74" s="350"/>
      <c r="VWP74" s="350"/>
      <c r="VWQ74" s="348"/>
      <c r="VWR74" s="348"/>
      <c r="VWS74" s="348"/>
      <c r="VWT74" s="349"/>
      <c r="VWV74" s="347"/>
      <c r="VWW74" s="350"/>
      <c r="VWX74" s="350"/>
      <c r="VWY74" s="348"/>
      <c r="VWZ74" s="348"/>
      <c r="VXA74" s="348"/>
      <c r="VXB74" s="349"/>
      <c r="VXD74" s="347"/>
      <c r="VXE74" s="350"/>
      <c r="VXF74" s="350"/>
      <c r="VXG74" s="348"/>
      <c r="VXH74" s="348"/>
      <c r="VXI74" s="348"/>
      <c r="VXJ74" s="349"/>
      <c r="VXL74" s="347"/>
      <c r="VXM74" s="350"/>
      <c r="VXN74" s="350"/>
      <c r="VXO74" s="348"/>
      <c r="VXP74" s="348"/>
      <c r="VXQ74" s="348"/>
      <c r="VXR74" s="349"/>
      <c r="VXT74" s="347"/>
      <c r="VXU74" s="350"/>
      <c r="VXV74" s="350"/>
      <c r="VXW74" s="348"/>
      <c r="VXX74" s="348"/>
      <c r="VXY74" s="348"/>
      <c r="VXZ74" s="349"/>
      <c r="VYB74" s="347"/>
      <c r="VYC74" s="350"/>
      <c r="VYD74" s="350"/>
      <c r="VYE74" s="348"/>
      <c r="VYF74" s="348"/>
      <c r="VYG74" s="348"/>
      <c r="VYH74" s="349"/>
      <c r="VYJ74" s="347"/>
      <c r="VYK74" s="350"/>
      <c r="VYL74" s="350"/>
      <c r="VYM74" s="348"/>
      <c r="VYN74" s="348"/>
      <c r="VYO74" s="348"/>
      <c r="VYP74" s="349"/>
      <c r="VYR74" s="347"/>
      <c r="VYS74" s="350"/>
      <c r="VYT74" s="350"/>
      <c r="VYU74" s="348"/>
      <c r="VYV74" s="348"/>
      <c r="VYW74" s="348"/>
      <c r="VYX74" s="349"/>
      <c r="VYZ74" s="347"/>
      <c r="VZA74" s="350"/>
      <c r="VZB74" s="350"/>
      <c r="VZC74" s="348"/>
      <c r="VZD74" s="348"/>
      <c r="VZE74" s="348"/>
      <c r="VZF74" s="349"/>
      <c r="VZH74" s="347"/>
      <c r="VZI74" s="350"/>
      <c r="VZJ74" s="350"/>
      <c r="VZK74" s="348"/>
      <c r="VZL74" s="348"/>
      <c r="VZM74" s="348"/>
      <c r="VZN74" s="349"/>
      <c r="VZP74" s="347"/>
      <c r="VZQ74" s="350"/>
      <c r="VZR74" s="350"/>
      <c r="VZS74" s="348"/>
      <c r="VZT74" s="348"/>
      <c r="VZU74" s="348"/>
      <c r="VZV74" s="349"/>
      <c r="VZX74" s="347"/>
      <c r="VZY74" s="350"/>
      <c r="VZZ74" s="350"/>
      <c r="WAA74" s="348"/>
      <c r="WAB74" s="348"/>
      <c r="WAC74" s="348"/>
      <c r="WAD74" s="349"/>
      <c r="WAF74" s="347"/>
      <c r="WAG74" s="350"/>
      <c r="WAH74" s="350"/>
      <c r="WAI74" s="348"/>
      <c r="WAJ74" s="348"/>
      <c r="WAK74" s="348"/>
      <c r="WAL74" s="349"/>
      <c r="WAN74" s="347"/>
      <c r="WAO74" s="350"/>
      <c r="WAP74" s="350"/>
      <c r="WAQ74" s="348"/>
      <c r="WAR74" s="348"/>
      <c r="WAS74" s="348"/>
      <c r="WAT74" s="349"/>
      <c r="WAV74" s="347"/>
      <c r="WAW74" s="350"/>
      <c r="WAX74" s="350"/>
      <c r="WAY74" s="348"/>
      <c r="WAZ74" s="348"/>
      <c r="WBA74" s="348"/>
      <c r="WBB74" s="349"/>
      <c r="WBD74" s="347"/>
      <c r="WBE74" s="350"/>
      <c r="WBF74" s="350"/>
      <c r="WBG74" s="348"/>
      <c r="WBH74" s="348"/>
      <c r="WBI74" s="348"/>
      <c r="WBJ74" s="349"/>
      <c r="WBL74" s="347"/>
      <c r="WBM74" s="350"/>
      <c r="WBN74" s="350"/>
      <c r="WBO74" s="348"/>
      <c r="WBP74" s="348"/>
      <c r="WBQ74" s="348"/>
      <c r="WBR74" s="349"/>
      <c r="WBT74" s="347"/>
      <c r="WBU74" s="350"/>
      <c r="WBV74" s="350"/>
      <c r="WBW74" s="348"/>
      <c r="WBX74" s="348"/>
      <c r="WBY74" s="348"/>
      <c r="WBZ74" s="349"/>
      <c r="WCB74" s="347"/>
      <c r="WCC74" s="350"/>
      <c r="WCD74" s="350"/>
      <c r="WCE74" s="348"/>
      <c r="WCF74" s="348"/>
      <c r="WCG74" s="348"/>
      <c r="WCH74" s="349"/>
      <c r="WCJ74" s="347"/>
      <c r="WCK74" s="350"/>
      <c r="WCL74" s="350"/>
      <c r="WCM74" s="348"/>
      <c r="WCN74" s="348"/>
      <c r="WCO74" s="348"/>
      <c r="WCP74" s="349"/>
      <c r="WCR74" s="347"/>
      <c r="WCS74" s="350"/>
      <c r="WCT74" s="350"/>
      <c r="WCU74" s="348"/>
      <c r="WCV74" s="348"/>
      <c r="WCW74" s="348"/>
      <c r="WCX74" s="349"/>
      <c r="WCZ74" s="347"/>
      <c r="WDA74" s="350"/>
      <c r="WDB74" s="350"/>
      <c r="WDC74" s="348"/>
      <c r="WDD74" s="348"/>
      <c r="WDE74" s="348"/>
      <c r="WDF74" s="349"/>
      <c r="WDH74" s="347"/>
      <c r="WDI74" s="350"/>
      <c r="WDJ74" s="350"/>
      <c r="WDK74" s="348"/>
      <c r="WDL74" s="348"/>
      <c r="WDM74" s="348"/>
      <c r="WDN74" s="349"/>
      <c r="WDP74" s="347"/>
      <c r="WDQ74" s="350"/>
      <c r="WDR74" s="350"/>
      <c r="WDS74" s="348"/>
      <c r="WDT74" s="348"/>
      <c r="WDU74" s="348"/>
      <c r="WDV74" s="349"/>
      <c r="WDX74" s="347"/>
      <c r="WDY74" s="350"/>
      <c r="WDZ74" s="350"/>
      <c r="WEA74" s="348"/>
      <c r="WEB74" s="348"/>
      <c r="WEC74" s="348"/>
      <c r="WED74" s="349"/>
      <c r="WEF74" s="347"/>
      <c r="WEG74" s="350"/>
      <c r="WEH74" s="350"/>
      <c r="WEI74" s="348"/>
      <c r="WEJ74" s="348"/>
      <c r="WEK74" s="348"/>
      <c r="WEL74" s="349"/>
      <c r="WEN74" s="347"/>
      <c r="WEO74" s="350"/>
      <c r="WEP74" s="350"/>
      <c r="WEQ74" s="348"/>
      <c r="WER74" s="348"/>
      <c r="WES74" s="348"/>
      <c r="WET74" s="349"/>
      <c r="WEV74" s="347"/>
      <c r="WEW74" s="350"/>
      <c r="WEX74" s="350"/>
      <c r="WEY74" s="348"/>
      <c r="WEZ74" s="348"/>
      <c r="WFA74" s="348"/>
      <c r="WFB74" s="349"/>
      <c r="WFD74" s="347"/>
      <c r="WFE74" s="350"/>
      <c r="WFF74" s="350"/>
      <c r="WFG74" s="348"/>
      <c r="WFH74" s="348"/>
      <c r="WFI74" s="348"/>
      <c r="WFJ74" s="349"/>
      <c r="WFL74" s="347"/>
      <c r="WFM74" s="350"/>
      <c r="WFN74" s="350"/>
      <c r="WFO74" s="348"/>
      <c r="WFP74" s="348"/>
      <c r="WFQ74" s="348"/>
      <c r="WFR74" s="349"/>
      <c r="WFT74" s="347"/>
      <c r="WFU74" s="350"/>
      <c r="WFV74" s="350"/>
      <c r="WFW74" s="348"/>
      <c r="WFX74" s="348"/>
      <c r="WFY74" s="348"/>
      <c r="WFZ74" s="349"/>
      <c r="WGB74" s="347"/>
      <c r="WGC74" s="350"/>
      <c r="WGD74" s="350"/>
      <c r="WGE74" s="348"/>
      <c r="WGF74" s="348"/>
      <c r="WGG74" s="348"/>
      <c r="WGH74" s="349"/>
      <c r="WGJ74" s="347"/>
      <c r="WGK74" s="350"/>
      <c r="WGL74" s="350"/>
      <c r="WGM74" s="348"/>
      <c r="WGN74" s="348"/>
      <c r="WGO74" s="348"/>
      <c r="WGP74" s="349"/>
      <c r="WGR74" s="347"/>
      <c r="WGS74" s="350"/>
      <c r="WGT74" s="350"/>
      <c r="WGU74" s="348"/>
      <c r="WGV74" s="348"/>
      <c r="WGW74" s="348"/>
      <c r="WGX74" s="349"/>
      <c r="WGZ74" s="347"/>
      <c r="WHA74" s="350"/>
      <c r="WHB74" s="350"/>
      <c r="WHC74" s="348"/>
      <c r="WHD74" s="348"/>
      <c r="WHE74" s="348"/>
      <c r="WHF74" s="349"/>
      <c r="WHH74" s="347"/>
      <c r="WHI74" s="350"/>
      <c r="WHJ74" s="350"/>
      <c r="WHK74" s="348"/>
      <c r="WHL74" s="348"/>
      <c r="WHM74" s="348"/>
      <c r="WHN74" s="349"/>
      <c r="WHP74" s="347"/>
      <c r="WHQ74" s="350"/>
      <c r="WHR74" s="350"/>
      <c r="WHS74" s="348"/>
      <c r="WHT74" s="348"/>
      <c r="WHU74" s="348"/>
      <c r="WHV74" s="349"/>
      <c r="WHX74" s="347"/>
      <c r="WHY74" s="350"/>
      <c r="WHZ74" s="350"/>
      <c r="WIA74" s="348"/>
      <c r="WIB74" s="348"/>
      <c r="WIC74" s="348"/>
      <c r="WID74" s="349"/>
      <c r="WIF74" s="347"/>
      <c r="WIG74" s="350"/>
      <c r="WIH74" s="350"/>
      <c r="WII74" s="348"/>
      <c r="WIJ74" s="348"/>
      <c r="WIK74" s="348"/>
      <c r="WIL74" s="349"/>
      <c r="WIN74" s="347"/>
      <c r="WIO74" s="350"/>
      <c r="WIP74" s="350"/>
      <c r="WIQ74" s="348"/>
      <c r="WIR74" s="348"/>
      <c r="WIS74" s="348"/>
      <c r="WIT74" s="349"/>
      <c r="WIV74" s="347"/>
      <c r="WIW74" s="350"/>
      <c r="WIX74" s="350"/>
      <c r="WIY74" s="348"/>
      <c r="WIZ74" s="348"/>
      <c r="WJA74" s="348"/>
      <c r="WJB74" s="349"/>
      <c r="WJD74" s="347"/>
      <c r="WJE74" s="350"/>
      <c r="WJF74" s="350"/>
      <c r="WJG74" s="348"/>
      <c r="WJH74" s="348"/>
      <c r="WJI74" s="348"/>
      <c r="WJJ74" s="349"/>
      <c r="WJL74" s="347"/>
      <c r="WJM74" s="350"/>
      <c r="WJN74" s="350"/>
      <c r="WJO74" s="348"/>
      <c r="WJP74" s="348"/>
      <c r="WJQ74" s="348"/>
      <c r="WJR74" s="349"/>
      <c r="WJT74" s="347"/>
      <c r="WJU74" s="350"/>
      <c r="WJV74" s="350"/>
      <c r="WJW74" s="348"/>
      <c r="WJX74" s="348"/>
      <c r="WJY74" s="348"/>
      <c r="WJZ74" s="349"/>
      <c r="WKB74" s="347"/>
      <c r="WKC74" s="350"/>
      <c r="WKD74" s="350"/>
      <c r="WKE74" s="348"/>
      <c r="WKF74" s="348"/>
      <c r="WKG74" s="348"/>
      <c r="WKH74" s="349"/>
      <c r="WKJ74" s="347"/>
      <c r="WKK74" s="350"/>
      <c r="WKL74" s="350"/>
      <c r="WKM74" s="348"/>
      <c r="WKN74" s="348"/>
      <c r="WKO74" s="348"/>
      <c r="WKP74" s="349"/>
      <c r="WKR74" s="347"/>
      <c r="WKS74" s="350"/>
      <c r="WKT74" s="350"/>
      <c r="WKU74" s="348"/>
      <c r="WKV74" s="348"/>
      <c r="WKW74" s="348"/>
      <c r="WKX74" s="349"/>
      <c r="WKZ74" s="347"/>
      <c r="WLA74" s="350"/>
      <c r="WLB74" s="350"/>
      <c r="WLC74" s="348"/>
      <c r="WLD74" s="348"/>
      <c r="WLE74" s="348"/>
      <c r="WLF74" s="349"/>
      <c r="WLH74" s="347"/>
      <c r="WLI74" s="350"/>
      <c r="WLJ74" s="350"/>
      <c r="WLK74" s="348"/>
      <c r="WLL74" s="348"/>
      <c r="WLM74" s="348"/>
      <c r="WLN74" s="349"/>
      <c r="WLP74" s="347"/>
      <c r="WLQ74" s="350"/>
      <c r="WLR74" s="350"/>
      <c r="WLS74" s="348"/>
      <c r="WLT74" s="348"/>
      <c r="WLU74" s="348"/>
      <c r="WLV74" s="349"/>
      <c r="WLX74" s="347"/>
      <c r="WLY74" s="350"/>
      <c r="WLZ74" s="350"/>
      <c r="WMA74" s="348"/>
      <c r="WMB74" s="348"/>
      <c r="WMC74" s="348"/>
      <c r="WMD74" s="349"/>
      <c r="WMF74" s="347"/>
      <c r="WMG74" s="350"/>
      <c r="WMH74" s="350"/>
      <c r="WMI74" s="348"/>
      <c r="WMJ74" s="348"/>
      <c r="WMK74" s="348"/>
      <c r="WML74" s="349"/>
      <c r="WMN74" s="347"/>
      <c r="WMO74" s="350"/>
      <c r="WMP74" s="350"/>
      <c r="WMQ74" s="348"/>
      <c r="WMR74" s="348"/>
      <c r="WMS74" s="348"/>
      <c r="WMT74" s="349"/>
      <c r="WMV74" s="347"/>
      <c r="WMW74" s="350"/>
      <c r="WMX74" s="350"/>
      <c r="WMY74" s="348"/>
      <c r="WMZ74" s="348"/>
      <c r="WNA74" s="348"/>
      <c r="WNB74" s="349"/>
      <c r="WND74" s="347"/>
      <c r="WNE74" s="350"/>
      <c r="WNF74" s="350"/>
      <c r="WNG74" s="348"/>
      <c r="WNH74" s="348"/>
      <c r="WNI74" s="348"/>
      <c r="WNJ74" s="349"/>
      <c r="WNL74" s="347"/>
      <c r="WNM74" s="350"/>
      <c r="WNN74" s="350"/>
      <c r="WNO74" s="348"/>
      <c r="WNP74" s="348"/>
      <c r="WNQ74" s="348"/>
      <c r="WNR74" s="349"/>
      <c r="WNT74" s="347"/>
      <c r="WNU74" s="350"/>
      <c r="WNV74" s="350"/>
      <c r="WNW74" s="348"/>
      <c r="WNX74" s="348"/>
      <c r="WNY74" s="348"/>
      <c r="WNZ74" s="349"/>
      <c r="WOB74" s="347"/>
      <c r="WOC74" s="350"/>
      <c r="WOD74" s="350"/>
      <c r="WOE74" s="348"/>
      <c r="WOF74" s="348"/>
      <c r="WOG74" s="348"/>
      <c r="WOH74" s="349"/>
      <c r="WOJ74" s="347"/>
      <c r="WOK74" s="350"/>
      <c r="WOL74" s="350"/>
      <c r="WOM74" s="348"/>
      <c r="WON74" s="348"/>
      <c r="WOO74" s="348"/>
      <c r="WOP74" s="349"/>
      <c r="WOR74" s="347"/>
      <c r="WOS74" s="350"/>
      <c r="WOT74" s="350"/>
      <c r="WOU74" s="348"/>
      <c r="WOV74" s="348"/>
      <c r="WOW74" s="348"/>
      <c r="WOX74" s="349"/>
      <c r="WOZ74" s="347"/>
      <c r="WPA74" s="350"/>
      <c r="WPB74" s="350"/>
      <c r="WPC74" s="348"/>
      <c r="WPD74" s="348"/>
      <c r="WPE74" s="348"/>
      <c r="WPF74" s="349"/>
      <c r="WPH74" s="347"/>
      <c r="WPI74" s="350"/>
      <c r="WPJ74" s="350"/>
      <c r="WPK74" s="348"/>
      <c r="WPL74" s="348"/>
      <c r="WPM74" s="348"/>
      <c r="WPN74" s="349"/>
      <c r="WPP74" s="347"/>
      <c r="WPQ74" s="350"/>
      <c r="WPR74" s="350"/>
      <c r="WPS74" s="348"/>
      <c r="WPT74" s="348"/>
      <c r="WPU74" s="348"/>
      <c r="WPV74" s="349"/>
      <c r="WPX74" s="347"/>
      <c r="WPY74" s="350"/>
      <c r="WPZ74" s="350"/>
      <c r="WQA74" s="348"/>
      <c r="WQB74" s="348"/>
      <c r="WQC74" s="348"/>
      <c r="WQD74" s="349"/>
      <c r="WQF74" s="347"/>
      <c r="WQG74" s="350"/>
      <c r="WQH74" s="350"/>
      <c r="WQI74" s="348"/>
      <c r="WQJ74" s="348"/>
      <c r="WQK74" s="348"/>
      <c r="WQL74" s="349"/>
      <c r="WQN74" s="347"/>
      <c r="WQO74" s="350"/>
      <c r="WQP74" s="350"/>
      <c r="WQQ74" s="348"/>
      <c r="WQR74" s="348"/>
      <c r="WQS74" s="348"/>
      <c r="WQT74" s="349"/>
      <c r="WQV74" s="347"/>
      <c r="WQW74" s="350"/>
      <c r="WQX74" s="350"/>
      <c r="WQY74" s="348"/>
      <c r="WQZ74" s="348"/>
      <c r="WRA74" s="348"/>
      <c r="WRB74" s="349"/>
      <c r="WRD74" s="347"/>
      <c r="WRE74" s="350"/>
      <c r="WRF74" s="350"/>
      <c r="WRG74" s="348"/>
      <c r="WRH74" s="348"/>
      <c r="WRI74" s="348"/>
      <c r="WRJ74" s="349"/>
      <c r="WRL74" s="347"/>
      <c r="WRM74" s="350"/>
      <c r="WRN74" s="350"/>
      <c r="WRO74" s="348"/>
      <c r="WRP74" s="348"/>
      <c r="WRQ74" s="348"/>
      <c r="WRR74" s="349"/>
      <c r="WRT74" s="347"/>
      <c r="WRU74" s="350"/>
      <c r="WRV74" s="350"/>
      <c r="WRW74" s="348"/>
      <c r="WRX74" s="348"/>
      <c r="WRY74" s="348"/>
      <c r="WRZ74" s="349"/>
      <c r="WSB74" s="347"/>
      <c r="WSC74" s="350"/>
      <c r="WSD74" s="350"/>
      <c r="WSE74" s="348"/>
      <c r="WSF74" s="348"/>
      <c r="WSG74" s="348"/>
      <c r="WSH74" s="349"/>
      <c r="WSJ74" s="347"/>
      <c r="WSK74" s="350"/>
      <c r="WSL74" s="350"/>
      <c r="WSM74" s="348"/>
      <c r="WSN74" s="348"/>
      <c r="WSO74" s="348"/>
      <c r="WSP74" s="349"/>
      <c r="WSR74" s="347"/>
      <c r="WSS74" s="350"/>
      <c r="WST74" s="350"/>
      <c r="WSU74" s="348"/>
      <c r="WSV74" s="348"/>
      <c r="WSW74" s="348"/>
      <c r="WSX74" s="349"/>
      <c r="WSZ74" s="347"/>
      <c r="WTA74" s="350"/>
      <c r="WTB74" s="350"/>
      <c r="WTC74" s="348"/>
      <c r="WTD74" s="348"/>
      <c r="WTE74" s="348"/>
      <c r="WTF74" s="349"/>
      <c r="WTH74" s="347"/>
      <c r="WTI74" s="350"/>
      <c r="WTJ74" s="350"/>
      <c r="WTK74" s="348"/>
      <c r="WTL74" s="348"/>
      <c r="WTM74" s="348"/>
      <c r="WTN74" s="349"/>
      <c r="WTP74" s="347"/>
      <c r="WTQ74" s="350"/>
      <c r="WTR74" s="350"/>
      <c r="WTS74" s="348"/>
      <c r="WTT74" s="348"/>
      <c r="WTU74" s="348"/>
      <c r="WTV74" s="349"/>
      <c r="WTX74" s="347"/>
      <c r="WTY74" s="350"/>
      <c r="WTZ74" s="350"/>
      <c r="WUA74" s="348"/>
      <c r="WUB74" s="348"/>
      <c r="WUC74" s="348"/>
      <c r="WUD74" s="349"/>
      <c r="WUF74" s="347"/>
      <c r="WUG74" s="350"/>
      <c r="WUH74" s="350"/>
      <c r="WUI74" s="348"/>
      <c r="WUJ74" s="348"/>
      <c r="WUK74" s="348"/>
      <c r="WUL74" s="349"/>
      <c r="WUN74" s="347"/>
      <c r="WUO74" s="350"/>
      <c r="WUP74" s="350"/>
      <c r="WUQ74" s="348"/>
      <c r="WUR74" s="348"/>
      <c r="WUS74" s="348"/>
      <c r="WUT74" s="349"/>
      <c r="WUV74" s="347"/>
      <c r="WUW74" s="350"/>
      <c r="WUX74" s="350"/>
      <c r="WUY74" s="348"/>
      <c r="WUZ74" s="348"/>
      <c r="WVA74" s="348"/>
      <c r="WVB74" s="349"/>
      <c r="WVD74" s="347"/>
      <c r="WVE74" s="350"/>
      <c r="WVF74" s="350"/>
      <c r="WVG74" s="348"/>
      <c r="WVH74" s="348"/>
      <c r="WVI74" s="348"/>
      <c r="WVJ74" s="349"/>
      <c r="WVL74" s="347"/>
      <c r="WVM74" s="350"/>
      <c r="WVN74" s="350"/>
      <c r="WVO74" s="348"/>
      <c r="WVP74" s="348"/>
      <c r="WVQ74" s="348"/>
      <c r="WVR74" s="349"/>
      <c r="WVT74" s="347"/>
      <c r="WVU74" s="350"/>
      <c r="WVV74" s="350"/>
      <c r="WVW74" s="348"/>
      <c r="WVX74" s="348"/>
      <c r="WVY74" s="348"/>
      <c r="WVZ74" s="349"/>
      <c r="WWB74" s="347"/>
      <c r="WWC74" s="350"/>
      <c r="WWD74" s="350"/>
      <c r="WWE74" s="348"/>
      <c r="WWF74" s="348"/>
      <c r="WWG74" s="348"/>
      <c r="WWH74" s="349"/>
      <c r="WWJ74" s="347"/>
      <c r="WWK74" s="350"/>
      <c r="WWL74" s="350"/>
      <c r="WWM74" s="348"/>
      <c r="WWN74" s="348"/>
      <c r="WWO74" s="348"/>
      <c r="WWP74" s="349"/>
      <c r="WWR74" s="347"/>
      <c r="WWS74" s="350"/>
      <c r="WWT74" s="350"/>
      <c r="WWU74" s="348"/>
      <c r="WWV74" s="348"/>
      <c r="WWW74" s="348"/>
      <c r="WWX74" s="349"/>
      <c r="WWZ74" s="347"/>
      <c r="WXA74" s="350"/>
      <c r="WXB74" s="350"/>
      <c r="WXC74" s="348"/>
      <c r="WXD74" s="348"/>
      <c r="WXE74" s="348"/>
      <c r="WXF74" s="349"/>
      <c r="WXH74" s="347"/>
      <c r="WXI74" s="350"/>
      <c r="WXJ74" s="350"/>
      <c r="WXK74" s="348"/>
      <c r="WXL74" s="348"/>
      <c r="WXM74" s="348"/>
      <c r="WXN74" s="349"/>
      <c r="WXP74" s="347"/>
      <c r="WXQ74" s="350"/>
      <c r="WXR74" s="350"/>
      <c r="WXS74" s="348"/>
      <c r="WXT74" s="348"/>
      <c r="WXU74" s="348"/>
      <c r="WXV74" s="349"/>
      <c r="WXX74" s="347"/>
      <c r="WXY74" s="350"/>
      <c r="WXZ74" s="350"/>
      <c r="WYA74" s="348"/>
      <c r="WYB74" s="348"/>
      <c r="WYC74" s="348"/>
      <c r="WYD74" s="349"/>
      <c r="WYF74" s="347"/>
      <c r="WYG74" s="350"/>
      <c r="WYH74" s="350"/>
      <c r="WYI74" s="348"/>
      <c r="WYJ74" s="348"/>
      <c r="WYK74" s="348"/>
      <c r="WYL74" s="349"/>
      <c r="WYN74" s="347"/>
      <c r="WYO74" s="350"/>
      <c r="WYP74" s="350"/>
      <c r="WYQ74" s="348"/>
      <c r="WYR74" s="348"/>
      <c r="WYS74" s="348"/>
      <c r="WYT74" s="349"/>
      <c r="WYV74" s="347"/>
      <c r="WYW74" s="350"/>
      <c r="WYX74" s="350"/>
      <c r="WYY74" s="348"/>
      <c r="WYZ74" s="348"/>
      <c r="WZA74" s="348"/>
      <c r="WZB74" s="349"/>
      <c r="WZD74" s="347"/>
      <c r="WZE74" s="350"/>
      <c r="WZF74" s="350"/>
      <c r="WZG74" s="348"/>
      <c r="WZH74" s="348"/>
      <c r="WZI74" s="348"/>
      <c r="WZJ74" s="349"/>
      <c r="WZL74" s="347"/>
      <c r="WZM74" s="350"/>
      <c r="WZN74" s="350"/>
      <c r="WZO74" s="348"/>
      <c r="WZP74" s="348"/>
      <c r="WZQ74" s="348"/>
      <c r="WZR74" s="349"/>
      <c r="WZT74" s="347"/>
      <c r="WZU74" s="350"/>
      <c r="WZV74" s="350"/>
      <c r="WZW74" s="348"/>
      <c r="WZX74" s="348"/>
      <c r="WZY74" s="348"/>
      <c r="WZZ74" s="349"/>
      <c r="XAB74" s="347"/>
      <c r="XAC74" s="350"/>
      <c r="XAD74" s="350"/>
      <c r="XAE74" s="348"/>
      <c r="XAF74" s="348"/>
      <c r="XAG74" s="348"/>
      <c r="XAH74" s="349"/>
      <c r="XAJ74" s="347"/>
      <c r="XAK74" s="350"/>
      <c r="XAL74" s="350"/>
      <c r="XAM74" s="348"/>
      <c r="XAN74" s="348"/>
      <c r="XAO74" s="348"/>
      <c r="XAP74" s="349"/>
      <c r="XAR74" s="347"/>
      <c r="XAS74" s="350"/>
      <c r="XAT74" s="350"/>
      <c r="XAU74" s="348"/>
      <c r="XAV74" s="348"/>
      <c r="XAW74" s="348"/>
      <c r="XAX74" s="349"/>
      <c r="XAZ74" s="347"/>
      <c r="XBA74" s="350"/>
      <c r="XBB74" s="350"/>
      <c r="XBC74" s="348"/>
      <c r="XBD74" s="348"/>
      <c r="XBE74" s="348"/>
      <c r="XBF74" s="349"/>
      <c r="XBH74" s="347"/>
      <c r="XBI74" s="350"/>
      <c r="XBJ74" s="350"/>
      <c r="XBK74" s="348"/>
      <c r="XBL74" s="348"/>
      <c r="XBM74" s="348"/>
      <c r="XBN74" s="349"/>
      <c r="XBP74" s="347"/>
      <c r="XBQ74" s="350"/>
      <c r="XBR74" s="350"/>
      <c r="XBS74" s="348"/>
      <c r="XBT74" s="348"/>
      <c r="XBU74" s="348"/>
      <c r="XBV74" s="349"/>
      <c r="XBX74" s="347"/>
      <c r="XBY74" s="350"/>
      <c r="XBZ74" s="350"/>
      <c r="XCA74" s="348"/>
      <c r="XCB74" s="348"/>
      <c r="XCC74" s="348"/>
      <c r="XCD74" s="349"/>
      <c r="XCF74" s="347"/>
      <c r="XCG74" s="350"/>
      <c r="XCH74" s="350"/>
      <c r="XCI74" s="348"/>
      <c r="XCJ74" s="348"/>
      <c r="XCK74" s="348"/>
      <c r="XCL74" s="349"/>
      <c r="XCN74" s="347"/>
      <c r="XCO74" s="350"/>
      <c r="XCP74" s="350"/>
      <c r="XCQ74" s="348"/>
      <c r="XCR74" s="348"/>
      <c r="XCS74" s="348"/>
      <c r="XCT74" s="349"/>
      <c r="XCV74" s="347"/>
      <c r="XCW74" s="350"/>
      <c r="XCX74" s="350"/>
      <c r="XCY74" s="348"/>
      <c r="XCZ74" s="348"/>
      <c r="XDA74" s="348"/>
      <c r="XDB74" s="349"/>
      <c r="XDD74" s="347"/>
      <c r="XDE74" s="350"/>
      <c r="XDF74" s="350"/>
      <c r="XDG74" s="348"/>
      <c r="XDH74" s="348"/>
      <c r="XDI74" s="348"/>
      <c r="XDJ74" s="349"/>
      <c r="XDL74" s="347"/>
      <c r="XDM74" s="350"/>
      <c r="XDN74" s="350"/>
      <c r="XDO74" s="348"/>
      <c r="XDP74" s="348"/>
      <c r="XDQ74" s="348"/>
      <c r="XDR74" s="349"/>
      <c r="XDT74" s="347"/>
      <c r="XDU74" s="350"/>
      <c r="XDV74" s="350"/>
      <c r="XDW74" s="348"/>
      <c r="XDX74" s="348"/>
      <c r="XDY74" s="348"/>
      <c r="XDZ74" s="349"/>
      <c r="XEB74" s="347"/>
      <c r="XEC74" s="350"/>
      <c r="XED74" s="350"/>
      <c r="XEE74" s="348"/>
      <c r="XEF74" s="348"/>
      <c r="XEG74" s="348"/>
      <c r="XEH74" s="349"/>
      <c r="XEJ74" s="347"/>
      <c r="XEK74" s="350"/>
      <c r="XEL74" s="350"/>
      <c r="XEM74" s="348"/>
      <c r="XEN74" s="348"/>
      <c r="XEO74" s="348"/>
      <c r="XEP74" s="349"/>
      <c r="XER74" s="347"/>
      <c r="XES74" s="350"/>
      <c r="XET74" s="350"/>
      <c r="XEU74" s="348"/>
      <c r="XEV74" s="348"/>
      <c r="XEW74" s="348"/>
      <c r="XEX74" s="349"/>
      <c r="XEZ74" s="347"/>
      <c r="XFA74" s="350"/>
      <c r="XFB74" s="350"/>
      <c r="XFC74" s="348"/>
      <c r="XFD74" s="348"/>
    </row>
    <row r="75" spans="1:16384" ht="21" customHeight="1">
      <c r="A75" s="390">
        <f t="shared" si="1"/>
        <v>75</v>
      </c>
      <c r="B75" s="1208"/>
      <c r="C75" s="1158"/>
      <c r="D75" s="1146" t="s">
        <v>239</v>
      </c>
      <c r="E75" s="1147"/>
      <c r="F75" s="1148"/>
      <c r="G75" s="343">
        <f ca="1">ABS(ROUND(SUMIFS('BP CONTABLE'!$C:$C,'BP CONTABLE'!$E:$E,CELL("contenido",A75),'BP CONTABLE'!$D:$D,CELL("contenido",D75)),0))</f>
        <v>0</v>
      </c>
      <c r="H75" s="345"/>
      <c r="I75" s="343">
        <f t="shared" ca="1" si="35"/>
        <v>0</v>
      </c>
      <c r="J75" s="343">
        <f t="shared" ca="1" si="36"/>
        <v>0</v>
      </c>
      <c r="K75" s="345">
        <f t="shared" ca="1" si="37"/>
        <v>0</v>
      </c>
      <c r="L75" s="347"/>
      <c r="M75" s="345">
        <f ca="1">ABS(ROUND(SUMIFS('BP FISCAL'!$C:$C,'BP FISCAL'!$E:$E,CELL("contenido",A75),'BP FISCAL'!$D:$D,CELL("contenido",D75)),0))</f>
        <v>0</v>
      </c>
      <c r="N75" s="348"/>
      <c r="O75" s="345"/>
      <c r="P75" s="348"/>
      <c r="Q75" s="345">
        <f t="shared" ca="1" si="21"/>
        <v>0</v>
      </c>
      <c r="R75" s="339"/>
      <c r="S75" s="345"/>
      <c r="T75" s="348"/>
      <c r="U75" s="345"/>
      <c r="V75" s="348"/>
      <c r="W75" s="345"/>
      <c r="X75" s="348"/>
      <c r="Y75" s="348"/>
      <c r="Z75" s="349"/>
      <c r="AB75" s="347"/>
      <c r="AC75" s="350"/>
      <c r="AD75" s="350"/>
      <c r="AE75" s="348"/>
      <c r="AF75" s="348"/>
      <c r="AG75" s="348"/>
      <c r="AH75" s="349"/>
      <c r="AJ75" s="347"/>
      <c r="AK75" s="350"/>
      <c r="AL75" s="350"/>
      <c r="AM75" s="348"/>
      <c r="AN75" s="348"/>
      <c r="AO75" s="348"/>
      <c r="AP75" s="349"/>
      <c r="AR75" s="347"/>
      <c r="AS75" s="350"/>
      <c r="AT75" s="350"/>
      <c r="AU75" s="348"/>
      <c r="AV75" s="348"/>
      <c r="AW75" s="348"/>
      <c r="AX75" s="349"/>
      <c r="AZ75" s="347"/>
      <c r="BA75" s="350"/>
      <c r="BB75" s="350"/>
      <c r="BC75" s="348"/>
      <c r="BD75" s="348"/>
      <c r="BE75" s="348"/>
      <c r="BF75" s="349"/>
      <c r="BH75" s="347"/>
      <c r="BI75" s="350"/>
      <c r="BJ75" s="350"/>
      <c r="BK75" s="348"/>
      <c r="BL75" s="348"/>
      <c r="BM75" s="348"/>
      <c r="BN75" s="349"/>
      <c r="BP75" s="347"/>
      <c r="BQ75" s="350"/>
      <c r="BR75" s="350"/>
      <c r="BS75" s="348"/>
      <c r="BT75" s="348"/>
      <c r="BU75" s="348"/>
      <c r="BV75" s="349"/>
      <c r="BX75" s="347"/>
      <c r="BY75" s="350"/>
      <c r="BZ75" s="350"/>
      <c r="CA75" s="348"/>
      <c r="CB75" s="348"/>
      <c r="CC75" s="348"/>
      <c r="CD75" s="349"/>
      <c r="CF75" s="347"/>
      <c r="CG75" s="350"/>
      <c r="CH75" s="350"/>
      <c r="CI75" s="348"/>
      <c r="CJ75" s="348"/>
      <c r="CK75" s="348"/>
      <c r="CL75" s="349"/>
      <c r="CN75" s="347"/>
      <c r="CO75" s="350"/>
      <c r="CP75" s="350"/>
      <c r="CQ75" s="348"/>
      <c r="CR75" s="348"/>
      <c r="CS75" s="348"/>
      <c r="CT75" s="349"/>
      <c r="CV75" s="347"/>
      <c r="CW75" s="350"/>
      <c r="CX75" s="350"/>
      <c r="CY75" s="348"/>
      <c r="CZ75" s="348"/>
      <c r="DA75" s="348"/>
      <c r="DB75" s="349"/>
      <c r="DD75" s="347"/>
      <c r="DE75" s="350"/>
      <c r="DF75" s="350"/>
      <c r="DG75" s="348"/>
      <c r="DH75" s="348"/>
      <c r="DI75" s="348"/>
      <c r="DJ75" s="349"/>
      <c r="DL75" s="347"/>
      <c r="DM75" s="350"/>
      <c r="DN75" s="350"/>
      <c r="DO75" s="348"/>
      <c r="DP75" s="348"/>
      <c r="DQ75" s="348"/>
      <c r="DR75" s="349"/>
      <c r="DT75" s="347"/>
      <c r="DU75" s="350"/>
      <c r="DV75" s="350"/>
      <c r="DW75" s="348"/>
      <c r="DX75" s="348"/>
      <c r="DY75" s="348"/>
      <c r="DZ75" s="349"/>
      <c r="EB75" s="347"/>
      <c r="EC75" s="350"/>
      <c r="ED75" s="350"/>
      <c r="EE75" s="348"/>
      <c r="EF75" s="348"/>
      <c r="EG75" s="348"/>
      <c r="EH75" s="349"/>
      <c r="EJ75" s="347"/>
      <c r="EK75" s="350"/>
      <c r="EL75" s="350"/>
      <c r="EM75" s="348"/>
      <c r="EN75" s="348"/>
      <c r="EO75" s="348"/>
      <c r="EP75" s="349"/>
      <c r="ER75" s="347"/>
      <c r="ES75" s="350"/>
      <c r="ET75" s="350"/>
      <c r="EU75" s="348"/>
      <c r="EV75" s="348"/>
      <c r="EW75" s="348"/>
      <c r="EX75" s="349"/>
      <c r="EZ75" s="347"/>
      <c r="FA75" s="350"/>
      <c r="FB75" s="350"/>
      <c r="FC75" s="348"/>
      <c r="FD75" s="348"/>
      <c r="FE75" s="348"/>
      <c r="FF75" s="349"/>
      <c r="FH75" s="347"/>
      <c r="FI75" s="350"/>
      <c r="FJ75" s="350"/>
      <c r="FK75" s="348"/>
      <c r="FL75" s="348"/>
      <c r="FM75" s="348"/>
      <c r="FN75" s="349"/>
      <c r="FP75" s="347"/>
      <c r="FQ75" s="350"/>
      <c r="FR75" s="350"/>
      <c r="FS75" s="348"/>
      <c r="FT75" s="348"/>
      <c r="FU75" s="348"/>
      <c r="FV75" s="349"/>
      <c r="FX75" s="347"/>
      <c r="FY75" s="350"/>
      <c r="FZ75" s="350"/>
      <c r="GA75" s="348"/>
      <c r="GB75" s="348"/>
      <c r="GC75" s="348"/>
      <c r="GD75" s="349"/>
      <c r="GF75" s="347"/>
      <c r="GG75" s="350"/>
      <c r="GH75" s="350"/>
      <c r="GI75" s="348"/>
      <c r="GJ75" s="348"/>
      <c r="GK75" s="348"/>
      <c r="GL75" s="349"/>
      <c r="GN75" s="347"/>
      <c r="GO75" s="350"/>
      <c r="GP75" s="350"/>
      <c r="GQ75" s="348"/>
      <c r="GR75" s="348"/>
      <c r="GS75" s="348"/>
      <c r="GT75" s="349"/>
      <c r="GV75" s="347"/>
      <c r="GW75" s="350"/>
      <c r="GX75" s="350"/>
      <c r="GY75" s="348"/>
      <c r="GZ75" s="348"/>
      <c r="HA75" s="348"/>
      <c r="HB75" s="349"/>
      <c r="HD75" s="347"/>
      <c r="HE75" s="350"/>
      <c r="HF75" s="350"/>
      <c r="HG75" s="348"/>
      <c r="HH75" s="348"/>
      <c r="HI75" s="348"/>
      <c r="HJ75" s="349"/>
      <c r="HL75" s="347"/>
      <c r="HM75" s="350"/>
      <c r="HN75" s="350"/>
      <c r="HO75" s="348"/>
      <c r="HP75" s="348"/>
      <c r="HQ75" s="348"/>
      <c r="HR75" s="349"/>
      <c r="HT75" s="347"/>
      <c r="HU75" s="350"/>
      <c r="HV75" s="350"/>
      <c r="HW75" s="348"/>
      <c r="HX75" s="348"/>
      <c r="HY75" s="348"/>
      <c r="HZ75" s="349"/>
      <c r="IB75" s="347"/>
      <c r="IC75" s="350"/>
      <c r="ID75" s="350"/>
      <c r="IE75" s="348"/>
      <c r="IF75" s="348"/>
      <c r="IG75" s="348"/>
      <c r="IH75" s="349"/>
      <c r="IJ75" s="347"/>
      <c r="IK75" s="350"/>
      <c r="IL75" s="350"/>
      <c r="IM75" s="348"/>
      <c r="IN75" s="348"/>
      <c r="IO75" s="348"/>
      <c r="IP75" s="349"/>
      <c r="IR75" s="347"/>
      <c r="IS75" s="350"/>
      <c r="IT75" s="350"/>
      <c r="IU75" s="348"/>
      <c r="IV75" s="348"/>
      <c r="IW75" s="348"/>
      <c r="IX75" s="349"/>
      <c r="IZ75" s="347"/>
      <c r="JA75" s="350"/>
      <c r="JB75" s="350"/>
      <c r="JC75" s="348"/>
      <c r="JD75" s="348"/>
      <c r="JE75" s="348"/>
      <c r="JF75" s="349"/>
      <c r="JH75" s="347"/>
      <c r="JI75" s="350"/>
      <c r="JJ75" s="350"/>
      <c r="JK75" s="348"/>
      <c r="JL75" s="348"/>
      <c r="JM75" s="348"/>
      <c r="JN75" s="349"/>
      <c r="JP75" s="347"/>
      <c r="JQ75" s="350"/>
      <c r="JR75" s="350"/>
      <c r="JS75" s="348"/>
      <c r="JT75" s="348"/>
      <c r="JU75" s="348"/>
      <c r="JV75" s="349"/>
      <c r="JX75" s="347"/>
      <c r="JY75" s="350"/>
      <c r="JZ75" s="350"/>
      <c r="KA75" s="348"/>
      <c r="KB75" s="348"/>
      <c r="KC75" s="348"/>
      <c r="KD75" s="349"/>
      <c r="KF75" s="347"/>
      <c r="KG75" s="350"/>
      <c r="KH75" s="350"/>
      <c r="KI75" s="348"/>
      <c r="KJ75" s="348"/>
      <c r="KK75" s="348"/>
      <c r="KL75" s="349"/>
      <c r="KN75" s="347"/>
      <c r="KO75" s="350"/>
      <c r="KP75" s="350"/>
      <c r="KQ75" s="348"/>
      <c r="KR75" s="348"/>
      <c r="KS75" s="348"/>
      <c r="KT75" s="349"/>
      <c r="KV75" s="347"/>
      <c r="KW75" s="350"/>
      <c r="KX75" s="350"/>
      <c r="KY75" s="348"/>
      <c r="KZ75" s="348"/>
      <c r="LA75" s="348"/>
      <c r="LB75" s="349"/>
      <c r="LD75" s="347"/>
      <c r="LE75" s="350"/>
      <c r="LF75" s="350"/>
      <c r="LG75" s="348"/>
      <c r="LH75" s="348"/>
      <c r="LI75" s="348"/>
      <c r="LJ75" s="349"/>
      <c r="LL75" s="347"/>
      <c r="LM75" s="350"/>
      <c r="LN75" s="350"/>
      <c r="LO75" s="348"/>
      <c r="LP75" s="348"/>
      <c r="LQ75" s="348"/>
      <c r="LR75" s="349"/>
      <c r="LT75" s="347"/>
      <c r="LU75" s="350"/>
      <c r="LV75" s="350"/>
      <c r="LW75" s="348"/>
      <c r="LX75" s="348"/>
      <c r="LY75" s="348"/>
      <c r="LZ75" s="349"/>
      <c r="MB75" s="347"/>
      <c r="MC75" s="350"/>
      <c r="MD75" s="350"/>
      <c r="ME75" s="348"/>
      <c r="MF75" s="348"/>
      <c r="MG75" s="348"/>
      <c r="MH75" s="349"/>
      <c r="MJ75" s="347"/>
      <c r="MK75" s="350"/>
      <c r="ML75" s="350"/>
      <c r="MM75" s="348"/>
      <c r="MN75" s="348"/>
      <c r="MO75" s="348"/>
      <c r="MP75" s="349"/>
      <c r="MR75" s="347"/>
      <c r="MS75" s="350"/>
      <c r="MT75" s="350"/>
      <c r="MU75" s="348"/>
      <c r="MV75" s="348"/>
      <c r="MW75" s="348"/>
      <c r="MX75" s="349"/>
      <c r="MZ75" s="347"/>
      <c r="NA75" s="350"/>
      <c r="NB75" s="350"/>
      <c r="NC75" s="348"/>
      <c r="ND75" s="348"/>
      <c r="NE75" s="348"/>
      <c r="NF75" s="349"/>
      <c r="NH75" s="347"/>
      <c r="NI75" s="350"/>
      <c r="NJ75" s="350"/>
      <c r="NK75" s="348"/>
      <c r="NL75" s="348"/>
      <c r="NM75" s="348"/>
      <c r="NN75" s="349"/>
      <c r="NP75" s="347"/>
      <c r="NQ75" s="350"/>
      <c r="NR75" s="350"/>
      <c r="NS75" s="348"/>
      <c r="NT75" s="348"/>
      <c r="NU75" s="348"/>
      <c r="NV75" s="349"/>
      <c r="NX75" s="347"/>
      <c r="NY75" s="350"/>
      <c r="NZ75" s="350"/>
      <c r="OA75" s="348"/>
      <c r="OB75" s="348"/>
      <c r="OC75" s="348"/>
      <c r="OD75" s="349"/>
      <c r="OF75" s="347"/>
      <c r="OG75" s="350"/>
      <c r="OH75" s="350"/>
      <c r="OI75" s="348"/>
      <c r="OJ75" s="348"/>
      <c r="OK75" s="348"/>
      <c r="OL75" s="349"/>
      <c r="ON75" s="347"/>
      <c r="OO75" s="350"/>
      <c r="OP75" s="350"/>
      <c r="OQ75" s="348"/>
      <c r="OR75" s="348"/>
      <c r="OS75" s="348"/>
      <c r="OT75" s="349"/>
      <c r="OV75" s="347"/>
      <c r="OW75" s="350"/>
      <c r="OX75" s="350"/>
      <c r="OY75" s="348"/>
      <c r="OZ75" s="348"/>
      <c r="PA75" s="348"/>
      <c r="PB75" s="349"/>
      <c r="PD75" s="347"/>
      <c r="PE75" s="350"/>
      <c r="PF75" s="350"/>
      <c r="PG75" s="348"/>
      <c r="PH75" s="348"/>
      <c r="PI75" s="348"/>
      <c r="PJ75" s="349"/>
      <c r="PL75" s="347"/>
      <c r="PM75" s="350"/>
      <c r="PN75" s="350"/>
      <c r="PO75" s="348"/>
      <c r="PP75" s="348"/>
      <c r="PQ75" s="348"/>
      <c r="PR75" s="349"/>
      <c r="PT75" s="347"/>
      <c r="PU75" s="350"/>
      <c r="PV75" s="350"/>
      <c r="PW75" s="348"/>
      <c r="PX75" s="348"/>
      <c r="PY75" s="348"/>
      <c r="PZ75" s="349"/>
      <c r="QB75" s="347"/>
      <c r="QC75" s="350"/>
      <c r="QD75" s="350"/>
      <c r="QE75" s="348"/>
      <c r="QF75" s="348"/>
      <c r="QG75" s="348"/>
      <c r="QH75" s="349"/>
      <c r="QJ75" s="347"/>
      <c r="QK75" s="350"/>
      <c r="QL75" s="350"/>
      <c r="QM75" s="348"/>
      <c r="QN75" s="348"/>
      <c r="QO75" s="348"/>
      <c r="QP75" s="349"/>
      <c r="QR75" s="347"/>
      <c r="QS75" s="350"/>
      <c r="QT75" s="350"/>
      <c r="QU75" s="348"/>
      <c r="QV75" s="348"/>
      <c r="QW75" s="348"/>
      <c r="QX75" s="349"/>
      <c r="QZ75" s="347"/>
      <c r="RA75" s="350"/>
      <c r="RB75" s="350"/>
      <c r="RC75" s="348"/>
      <c r="RD75" s="348"/>
      <c r="RE75" s="348"/>
      <c r="RF75" s="349"/>
      <c r="RH75" s="347"/>
      <c r="RI75" s="350"/>
      <c r="RJ75" s="350"/>
      <c r="RK75" s="348"/>
      <c r="RL75" s="348"/>
      <c r="RM75" s="348"/>
      <c r="RN75" s="349"/>
      <c r="RP75" s="347"/>
      <c r="RQ75" s="350"/>
      <c r="RR75" s="350"/>
      <c r="RS75" s="348"/>
      <c r="RT75" s="348"/>
      <c r="RU75" s="348"/>
      <c r="RV75" s="349"/>
      <c r="RX75" s="347"/>
      <c r="RY75" s="350"/>
      <c r="RZ75" s="350"/>
      <c r="SA75" s="348"/>
      <c r="SB75" s="348"/>
      <c r="SC75" s="348"/>
      <c r="SD75" s="349"/>
      <c r="SF75" s="347"/>
      <c r="SG75" s="350"/>
      <c r="SH75" s="350"/>
      <c r="SI75" s="348"/>
      <c r="SJ75" s="348"/>
      <c r="SK75" s="348"/>
      <c r="SL75" s="349"/>
      <c r="SN75" s="347"/>
      <c r="SO75" s="350"/>
      <c r="SP75" s="350"/>
      <c r="SQ75" s="348"/>
      <c r="SR75" s="348"/>
      <c r="SS75" s="348"/>
      <c r="ST75" s="349"/>
      <c r="SV75" s="347"/>
      <c r="SW75" s="350"/>
      <c r="SX75" s="350"/>
      <c r="SY75" s="348"/>
      <c r="SZ75" s="348"/>
      <c r="TA75" s="348"/>
      <c r="TB75" s="349"/>
      <c r="TD75" s="347"/>
      <c r="TE75" s="350"/>
      <c r="TF75" s="350"/>
      <c r="TG75" s="348"/>
      <c r="TH75" s="348"/>
      <c r="TI75" s="348"/>
      <c r="TJ75" s="349"/>
      <c r="TL75" s="347"/>
      <c r="TM75" s="350"/>
      <c r="TN75" s="350"/>
      <c r="TO75" s="348"/>
      <c r="TP75" s="348"/>
      <c r="TQ75" s="348"/>
      <c r="TR75" s="349"/>
      <c r="TT75" s="347"/>
      <c r="TU75" s="350"/>
      <c r="TV75" s="350"/>
      <c r="TW75" s="348"/>
      <c r="TX75" s="348"/>
      <c r="TY75" s="348"/>
      <c r="TZ75" s="349"/>
      <c r="UB75" s="347"/>
      <c r="UC75" s="350"/>
      <c r="UD75" s="350"/>
      <c r="UE75" s="348"/>
      <c r="UF75" s="348"/>
      <c r="UG75" s="348"/>
      <c r="UH75" s="349"/>
      <c r="UJ75" s="347"/>
      <c r="UK75" s="350"/>
      <c r="UL75" s="350"/>
      <c r="UM75" s="348"/>
      <c r="UN75" s="348"/>
      <c r="UO75" s="348"/>
      <c r="UP75" s="349"/>
      <c r="UR75" s="347"/>
      <c r="US75" s="350"/>
      <c r="UT75" s="350"/>
      <c r="UU75" s="348"/>
      <c r="UV75" s="348"/>
      <c r="UW75" s="348"/>
      <c r="UX75" s="349"/>
      <c r="UZ75" s="347"/>
      <c r="VA75" s="350"/>
      <c r="VB75" s="350"/>
      <c r="VC75" s="348"/>
      <c r="VD75" s="348"/>
      <c r="VE75" s="348"/>
      <c r="VF75" s="349"/>
      <c r="VH75" s="347"/>
      <c r="VI75" s="350"/>
      <c r="VJ75" s="350"/>
      <c r="VK75" s="348"/>
      <c r="VL75" s="348"/>
      <c r="VM75" s="348"/>
      <c r="VN75" s="349"/>
      <c r="VP75" s="347"/>
      <c r="VQ75" s="350"/>
      <c r="VR75" s="350"/>
      <c r="VS75" s="348"/>
      <c r="VT75" s="348"/>
      <c r="VU75" s="348"/>
      <c r="VV75" s="349"/>
      <c r="VX75" s="347"/>
      <c r="VY75" s="350"/>
      <c r="VZ75" s="350"/>
      <c r="WA75" s="348"/>
      <c r="WB75" s="348"/>
      <c r="WC75" s="348"/>
      <c r="WD75" s="349"/>
      <c r="WF75" s="347"/>
      <c r="WG75" s="350"/>
      <c r="WH75" s="350"/>
      <c r="WI75" s="348"/>
      <c r="WJ75" s="348"/>
      <c r="WK75" s="348"/>
      <c r="WL75" s="349"/>
      <c r="WN75" s="347"/>
      <c r="WO75" s="350"/>
      <c r="WP75" s="350"/>
      <c r="WQ75" s="348"/>
      <c r="WR75" s="348"/>
      <c r="WS75" s="348"/>
      <c r="WT75" s="349"/>
      <c r="WV75" s="347"/>
      <c r="WW75" s="350"/>
      <c r="WX75" s="350"/>
      <c r="WY75" s="348"/>
      <c r="WZ75" s="348"/>
      <c r="XA75" s="348"/>
      <c r="XB75" s="349"/>
      <c r="XD75" s="347"/>
      <c r="XE75" s="350"/>
      <c r="XF75" s="350"/>
      <c r="XG75" s="348"/>
      <c r="XH75" s="348"/>
      <c r="XI75" s="348"/>
      <c r="XJ75" s="349"/>
      <c r="XL75" s="347"/>
      <c r="XM75" s="350"/>
      <c r="XN75" s="350"/>
      <c r="XO75" s="348"/>
      <c r="XP75" s="348"/>
      <c r="XQ75" s="348"/>
      <c r="XR75" s="349"/>
      <c r="XT75" s="347"/>
      <c r="XU75" s="350"/>
      <c r="XV75" s="350"/>
      <c r="XW75" s="348"/>
      <c r="XX75" s="348"/>
      <c r="XY75" s="348"/>
      <c r="XZ75" s="349"/>
      <c r="YB75" s="347"/>
      <c r="YC75" s="350"/>
      <c r="YD75" s="350"/>
      <c r="YE75" s="348"/>
      <c r="YF75" s="348"/>
      <c r="YG75" s="348"/>
      <c r="YH75" s="349"/>
      <c r="YJ75" s="347"/>
      <c r="YK75" s="350"/>
      <c r="YL75" s="350"/>
      <c r="YM75" s="348"/>
      <c r="YN75" s="348"/>
      <c r="YO75" s="348"/>
      <c r="YP75" s="349"/>
      <c r="YR75" s="347"/>
      <c r="YS75" s="350"/>
      <c r="YT75" s="350"/>
      <c r="YU75" s="348"/>
      <c r="YV75" s="348"/>
      <c r="YW75" s="348"/>
      <c r="YX75" s="349"/>
      <c r="YZ75" s="347"/>
      <c r="ZA75" s="350"/>
      <c r="ZB75" s="350"/>
      <c r="ZC75" s="348"/>
      <c r="ZD75" s="348"/>
      <c r="ZE75" s="348"/>
      <c r="ZF75" s="349"/>
      <c r="ZH75" s="347"/>
      <c r="ZI75" s="350"/>
      <c r="ZJ75" s="350"/>
      <c r="ZK75" s="348"/>
      <c r="ZL75" s="348"/>
      <c r="ZM75" s="348"/>
      <c r="ZN75" s="349"/>
      <c r="ZP75" s="347"/>
      <c r="ZQ75" s="350"/>
      <c r="ZR75" s="350"/>
      <c r="ZS75" s="348"/>
      <c r="ZT75" s="348"/>
      <c r="ZU75" s="348"/>
      <c r="ZV75" s="349"/>
      <c r="ZX75" s="347"/>
      <c r="ZY75" s="350"/>
      <c r="ZZ75" s="350"/>
      <c r="AAA75" s="348"/>
      <c r="AAB75" s="348"/>
      <c r="AAC75" s="348"/>
      <c r="AAD75" s="349"/>
      <c r="AAF75" s="347"/>
      <c r="AAG75" s="350"/>
      <c r="AAH75" s="350"/>
      <c r="AAI75" s="348"/>
      <c r="AAJ75" s="348"/>
      <c r="AAK75" s="348"/>
      <c r="AAL75" s="349"/>
      <c r="AAN75" s="347"/>
      <c r="AAO75" s="350"/>
      <c r="AAP75" s="350"/>
      <c r="AAQ75" s="348"/>
      <c r="AAR75" s="348"/>
      <c r="AAS75" s="348"/>
      <c r="AAT75" s="349"/>
      <c r="AAV75" s="347"/>
      <c r="AAW75" s="350"/>
      <c r="AAX75" s="350"/>
      <c r="AAY75" s="348"/>
      <c r="AAZ75" s="348"/>
      <c r="ABA75" s="348"/>
      <c r="ABB75" s="349"/>
      <c r="ABD75" s="347"/>
      <c r="ABE75" s="350"/>
      <c r="ABF75" s="350"/>
      <c r="ABG75" s="348"/>
      <c r="ABH75" s="348"/>
      <c r="ABI75" s="348"/>
      <c r="ABJ75" s="349"/>
      <c r="ABL75" s="347"/>
      <c r="ABM75" s="350"/>
      <c r="ABN75" s="350"/>
      <c r="ABO75" s="348"/>
      <c r="ABP75" s="348"/>
      <c r="ABQ75" s="348"/>
      <c r="ABR75" s="349"/>
      <c r="ABT75" s="347"/>
      <c r="ABU75" s="350"/>
      <c r="ABV75" s="350"/>
      <c r="ABW75" s="348"/>
      <c r="ABX75" s="348"/>
      <c r="ABY75" s="348"/>
      <c r="ABZ75" s="349"/>
      <c r="ACB75" s="347"/>
      <c r="ACC75" s="350"/>
      <c r="ACD75" s="350"/>
      <c r="ACE75" s="348"/>
      <c r="ACF75" s="348"/>
      <c r="ACG75" s="348"/>
      <c r="ACH75" s="349"/>
      <c r="ACJ75" s="347"/>
      <c r="ACK75" s="350"/>
      <c r="ACL75" s="350"/>
      <c r="ACM75" s="348"/>
      <c r="ACN75" s="348"/>
      <c r="ACO75" s="348"/>
      <c r="ACP75" s="349"/>
      <c r="ACR75" s="347"/>
      <c r="ACS75" s="350"/>
      <c r="ACT75" s="350"/>
      <c r="ACU75" s="348"/>
      <c r="ACV75" s="348"/>
      <c r="ACW75" s="348"/>
      <c r="ACX75" s="349"/>
      <c r="ACZ75" s="347"/>
      <c r="ADA75" s="350"/>
      <c r="ADB75" s="350"/>
      <c r="ADC75" s="348"/>
      <c r="ADD75" s="348"/>
      <c r="ADE75" s="348"/>
      <c r="ADF75" s="349"/>
      <c r="ADH75" s="347"/>
      <c r="ADI75" s="350"/>
      <c r="ADJ75" s="350"/>
      <c r="ADK75" s="348"/>
      <c r="ADL75" s="348"/>
      <c r="ADM75" s="348"/>
      <c r="ADN75" s="349"/>
      <c r="ADP75" s="347"/>
      <c r="ADQ75" s="350"/>
      <c r="ADR75" s="350"/>
      <c r="ADS75" s="348"/>
      <c r="ADT75" s="348"/>
      <c r="ADU75" s="348"/>
      <c r="ADV75" s="349"/>
      <c r="ADX75" s="347"/>
      <c r="ADY75" s="350"/>
      <c r="ADZ75" s="350"/>
      <c r="AEA75" s="348"/>
      <c r="AEB75" s="348"/>
      <c r="AEC75" s="348"/>
      <c r="AED75" s="349"/>
      <c r="AEF75" s="347"/>
      <c r="AEG75" s="350"/>
      <c r="AEH75" s="350"/>
      <c r="AEI75" s="348"/>
      <c r="AEJ75" s="348"/>
      <c r="AEK75" s="348"/>
      <c r="AEL75" s="349"/>
      <c r="AEN75" s="347"/>
      <c r="AEO75" s="350"/>
      <c r="AEP75" s="350"/>
      <c r="AEQ75" s="348"/>
      <c r="AER75" s="348"/>
      <c r="AES75" s="348"/>
      <c r="AET75" s="349"/>
      <c r="AEV75" s="347"/>
      <c r="AEW75" s="350"/>
      <c r="AEX75" s="350"/>
      <c r="AEY75" s="348"/>
      <c r="AEZ75" s="348"/>
      <c r="AFA75" s="348"/>
      <c r="AFB75" s="349"/>
      <c r="AFD75" s="347"/>
      <c r="AFE75" s="350"/>
      <c r="AFF75" s="350"/>
      <c r="AFG75" s="348"/>
      <c r="AFH75" s="348"/>
      <c r="AFI75" s="348"/>
      <c r="AFJ75" s="349"/>
      <c r="AFL75" s="347"/>
      <c r="AFM75" s="350"/>
      <c r="AFN75" s="350"/>
      <c r="AFO75" s="348"/>
      <c r="AFP75" s="348"/>
      <c r="AFQ75" s="348"/>
      <c r="AFR75" s="349"/>
      <c r="AFT75" s="347"/>
      <c r="AFU75" s="350"/>
      <c r="AFV75" s="350"/>
      <c r="AFW75" s="348"/>
      <c r="AFX75" s="348"/>
      <c r="AFY75" s="348"/>
      <c r="AFZ75" s="349"/>
      <c r="AGB75" s="347"/>
      <c r="AGC75" s="350"/>
      <c r="AGD75" s="350"/>
      <c r="AGE75" s="348"/>
      <c r="AGF75" s="348"/>
      <c r="AGG75" s="348"/>
      <c r="AGH75" s="349"/>
      <c r="AGJ75" s="347"/>
      <c r="AGK75" s="350"/>
      <c r="AGL75" s="350"/>
      <c r="AGM75" s="348"/>
      <c r="AGN75" s="348"/>
      <c r="AGO75" s="348"/>
      <c r="AGP75" s="349"/>
      <c r="AGR75" s="347"/>
      <c r="AGS75" s="350"/>
      <c r="AGT75" s="350"/>
      <c r="AGU75" s="348"/>
      <c r="AGV75" s="348"/>
      <c r="AGW75" s="348"/>
      <c r="AGX75" s="349"/>
      <c r="AGZ75" s="347"/>
      <c r="AHA75" s="350"/>
      <c r="AHB75" s="350"/>
      <c r="AHC75" s="348"/>
      <c r="AHD75" s="348"/>
      <c r="AHE75" s="348"/>
      <c r="AHF75" s="349"/>
      <c r="AHH75" s="347"/>
      <c r="AHI75" s="350"/>
      <c r="AHJ75" s="350"/>
      <c r="AHK75" s="348"/>
      <c r="AHL75" s="348"/>
      <c r="AHM75" s="348"/>
      <c r="AHN75" s="349"/>
      <c r="AHP75" s="347"/>
      <c r="AHQ75" s="350"/>
      <c r="AHR75" s="350"/>
      <c r="AHS75" s="348"/>
      <c r="AHT75" s="348"/>
      <c r="AHU75" s="348"/>
      <c r="AHV75" s="349"/>
      <c r="AHX75" s="347"/>
      <c r="AHY75" s="350"/>
      <c r="AHZ75" s="350"/>
      <c r="AIA75" s="348"/>
      <c r="AIB75" s="348"/>
      <c r="AIC75" s="348"/>
      <c r="AID75" s="349"/>
      <c r="AIF75" s="347"/>
      <c r="AIG75" s="350"/>
      <c r="AIH75" s="350"/>
      <c r="AII75" s="348"/>
      <c r="AIJ75" s="348"/>
      <c r="AIK75" s="348"/>
      <c r="AIL75" s="349"/>
      <c r="AIN75" s="347"/>
      <c r="AIO75" s="350"/>
      <c r="AIP75" s="350"/>
      <c r="AIQ75" s="348"/>
      <c r="AIR75" s="348"/>
      <c r="AIS75" s="348"/>
      <c r="AIT75" s="349"/>
      <c r="AIV75" s="347"/>
      <c r="AIW75" s="350"/>
      <c r="AIX75" s="350"/>
      <c r="AIY75" s="348"/>
      <c r="AIZ75" s="348"/>
      <c r="AJA75" s="348"/>
      <c r="AJB75" s="349"/>
      <c r="AJD75" s="347"/>
      <c r="AJE75" s="350"/>
      <c r="AJF75" s="350"/>
      <c r="AJG75" s="348"/>
      <c r="AJH75" s="348"/>
      <c r="AJI75" s="348"/>
      <c r="AJJ75" s="349"/>
      <c r="AJL75" s="347"/>
      <c r="AJM75" s="350"/>
      <c r="AJN75" s="350"/>
      <c r="AJO75" s="348"/>
      <c r="AJP75" s="348"/>
      <c r="AJQ75" s="348"/>
      <c r="AJR75" s="349"/>
      <c r="AJT75" s="347"/>
      <c r="AJU75" s="350"/>
      <c r="AJV75" s="350"/>
      <c r="AJW75" s="348"/>
      <c r="AJX75" s="348"/>
      <c r="AJY75" s="348"/>
      <c r="AJZ75" s="349"/>
      <c r="AKB75" s="347"/>
      <c r="AKC75" s="350"/>
      <c r="AKD75" s="350"/>
      <c r="AKE75" s="348"/>
      <c r="AKF75" s="348"/>
      <c r="AKG75" s="348"/>
      <c r="AKH75" s="349"/>
      <c r="AKJ75" s="347"/>
      <c r="AKK75" s="350"/>
      <c r="AKL75" s="350"/>
      <c r="AKM75" s="348"/>
      <c r="AKN75" s="348"/>
      <c r="AKO75" s="348"/>
      <c r="AKP75" s="349"/>
      <c r="AKR75" s="347"/>
      <c r="AKS75" s="350"/>
      <c r="AKT75" s="350"/>
      <c r="AKU75" s="348"/>
      <c r="AKV75" s="348"/>
      <c r="AKW75" s="348"/>
      <c r="AKX75" s="349"/>
      <c r="AKZ75" s="347"/>
      <c r="ALA75" s="350"/>
      <c r="ALB75" s="350"/>
      <c r="ALC75" s="348"/>
      <c r="ALD75" s="348"/>
      <c r="ALE75" s="348"/>
      <c r="ALF75" s="349"/>
      <c r="ALH75" s="347"/>
      <c r="ALI75" s="350"/>
      <c r="ALJ75" s="350"/>
      <c r="ALK75" s="348"/>
      <c r="ALL75" s="348"/>
      <c r="ALM75" s="348"/>
      <c r="ALN75" s="349"/>
      <c r="ALP75" s="347"/>
      <c r="ALQ75" s="350"/>
      <c r="ALR75" s="350"/>
      <c r="ALS75" s="348"/>
      <c r="ALT75" s="348"/>
      <c r="ALU75" s="348"/>
      <c r="ALV75" s="349"/>
      <c r="ALX75" s="347"/>
      <c r="ALY75" s="350"/>
      <c r="ALZ75" s="350"/>
      <c r="AMA75" s="348"/>
      <c r="AMB75" s="348"/>
      <c r="AMC75" s="348"/>
      <c r="AMD75" s="349"/>
      <c r="AMF75" s="347"/>
      <c r="AMG75" s="350"/>
      <c r="AMH75" s="350"/>
      <c r="AMI75" s="348"/>
      <c r="AMJ75" s="348"/>
      <c r="AMK75" s="348"/>
      <c r="AML75" s="349"/>
      <c r="AMN75" s="347"/>
      <c r="AMO75" s="350"/>
      <c r="AMP75" s="350"/>
      <c r="AMQ75" s="348"/>
      <c r="AMR75" s="348"/>
      <c r="AMS75" s="348"/>
      <c r="AMT75" s="349"/>
      <c r="AMV75" s="347"/>
      <c r="AMW75" s="350"/>
      <c r="AMX75" s="350"/>
      <c r="AMY75" s="348"/>
      <c r="AMZ75" s="348"/>
      <c r="ANA75" s="348"/>
      <c r="ANB75" s="349"/>
      <c r="AND75" s="347"/>
      <c r="ANE75" s="350"/>
      <c r="ANF75" s="350"/>
      <c r="ANG75" s="348"/>
      <c r="ANH75" s="348"/>
      <c r="ANI75" s="348"/>
      <c r="ANJ75" s="349"/>
      <c r="ANL75" s="347"/>
      <c r="ANM75" s="350"/>
      <c r="ANN75" s="350"/>
      <c r="ANO75" s="348"/>
      <c r="ANP75" s="348"/>
      <c r="ANQ75" s="348"/>
      <c r="ANR75" s="349"/>
      <c r="ANT75" s="347"/>
      <c r="ANU75" s="350"/>
      <c r="ANV75" s="350"/>
      <c r="ANW75" s="348"/>
      <c r="ANX75" s="348"/>
      <c r="ANY75" s="348"/>
      <c r="ANZ75" s="349"/>
      <c r="AOB75" s="347"/>
      <c r="AOC75" s="350"/>
      <c r="AOD75" s="350"/>
      <c r="AOE75" s="348"/>
      <c r="AOF75" s="348"/>
      <c r="AOG75" s="348"/>
      <c r="AOH75" s="349"/>
      <c r="AOJ75" s="347"/>
      <c r="AOK75" s="350"/>
      <c r="AOL75" s="350"/>
      <c r="AOM75" s="348"/>
      <c r="AON75" s="348"/>
      <c r="AOO75" s="348"/>
      <c r="AOP75" s="349"/>
      <c r="AOR75" s="347"/>
      <c r="AOS75" s="350"/>
      <c r="AOT75" s="350"/>
      <c r="AOU75" s="348"/>
      <c r="AOV75" s="348"/>
      <c r="AOW75" s="348"/>
      <c r="AOX75" s="349"/>
      <c r="AOZ75" s="347"/>
      <c r="APA75" s="350"/>
      <c r="APB75" s="350"/>
      <c r="APC75" s="348"/>
      <c r="APD75" s="348"/>
      <c r="APE75" s="348"/>
      <c r="APF75" s="349"/>
      <c r="APH75" s="347"/>
      <c r="API75" s="350"/>
      <c r="APJ75" s="350"/>
      <c r="APK75" s="348"/>
      <c r="APL75" s="348"/>
      <c r="APM75" s="348"/>
      <c r="APN75" s="349"/>
      <c r="APP75" s="347"/>
      <c r="APQ75" s="350"/>
      <c r="APR75" s="350"/>
      <c r="APS75" s="348"/>
      <c r="APT75" s="348"/>
      <c r="APU75" s="348"/>
      <c r="APV75" s="349"/>
      <c r="APX75" s="347"/>
      <c r="APY75" s="350"/>
      <c r="APZ75" s="350"/>
      <c r="AQA75" s="348"/>
      <c r="AQB75" s="348"/>
      <c r="AQC75" s="348"/>
      <c r="AQD75" s="349"/>
      <c r="AQF75" s="347"/>
      <c r="AQG75" s="350"/>
      <c r="AQH75" s="350"/>
      <c r="AQI75" s="348"/>
      <c r="AQJ75" s="348"/>
      <c r="AQK75" s="348"/>
      <c r="AQL75" s="349"/>
      <c r="AQN75" s="347"/>
      <c r="AQO75" s="350"/>
      <c r="AQP75" s="350"/>
      <c r="AQQ75" s="348"/>
      <c r="AQR75" s="348"/>
      <c r="AQS75" s="348"/>
      <c r="AQT75" s="349"/>
      <c r="AQV75" s="347"/>
      <c r="AQW75" s="350"/>
      <c r="AQX75" s="350"/>
      <c r="AQY75" s="348"/>
      <c r="AQZ75" s="348"/>
      <c r="ARA75" s="348"/>
      <c r="ARB75" s="349"/>
      <c r="ARD75" s="347"/>
      <c r="ARE75" s="350"/>
      <c r="ARF75" s="350"/>
      <c r="ARG75" s="348"/>
      <c r="ARH75" s="348"/>
      <c r="ARI75" s="348"/>
      <c r="ARJ75" s="349"/>
      <c r="ARL75" s="347"/>
      <c r="ARM75" s="350"/>
      <c r="ARN75" s="350"/>
      <c r="ARO75" s="348"/>
      <c r="ARP75" s="348"/>
      <c r="ARQ75" s="348"/>
      <c r="ARR75" s="349"/>
      <c r="ART75" s="347"/>
      <c r="ARU75" s="350"/>
      <c r="ARV75" s="350"/>
      <c r="ARW75" s="348"/>
      <c r="ARX75" s="348"/>
      <c r="ARY75" s="348"/>
      <c r="ARZ75" s="349"/>
      <c r="ASB75" s="347"/>
      <c r="ASC75" s="350"/>
      <c r="ASD75" s="350"/>
      <c r="ASE75" s="348"/>
      <c r="ASF75" s="348"/>
      <c r="ASG75" s="348"/>
      <c r="ASH75" s="349"/>
      <c r="ASJ75" s="347"/>
      <c r="ASK75" s="350"/>
      <c r="ASL75" s="350"/>
      <c r="ASM75" s="348"/>
      <c r="ASN75" s="348"/>
      <c r="ASO75" s="348"/>
      <c r="ASP75" s="349"/>
      <c r="ASR75" s="347"/>
      <c r="ASS75" s="350"/>
      <c r="AST75" s="350"/>
      <c r="ASU75" s="348"/>
      <c r="ASV75" s="348"/>
      <c r="ASW75" s="348"/>
      <c r="ASX75" s="349"/>
      <c r="ASZ75" s="347"/>
      <c r="ATA75" s="350"/>
      <c r="ATB75" s="350"/>
      <c r="ATC75" s="348"/>
      <c r="ATD75" s="348"/>
      <c r="ATE75" s="348"/>
      <c r="ATF75" s="349"/>
      <c r="ATH75" s="347"/>
      <c r="ATI75" s="350"/>
      <c r="ATJ75" s="350"/>
      <c r="ATK75" s="348"/>
      <c r="ATL75" s="348"/>
      <c r="ATM75" s="348"/>
      <c r="ATN75" s="349"/>
      <c r="ATP75" s="347"/>
      <c r="ATQ75" s="350"/>
      <c r="ATR75" s="350"/>
      <c r="ATS75" s="348"/>
      <c r="ATT75" s="348"/>
      <c r="ATU75" s="348"/>
      <c r="ATV75" s="349"/>
      <c r="ATX75" s="347"/>
      <c r="ATY75" s="350"/>
      <c r="ATZ75" s="350"/>
      <c r="AUA75" s="348"/>
      <c r="AUB75" s="348"/>
      <c r="AUC75" s="348"/>
      <c r="AUD75" s="349"/>
      <c r="AUF75" s="347"/>
      <c r="AUG75" s="350"/>
      <c r="AUH75" s="350"/>
      <c r="AUI75" s="348"/>
      <c r="AUJ75" s="348"/>
      <c r="AUK75" s="348"/>
      <c r="AUL75" s="349"/>
      <c r="AUN75" s="347"/>
      <c r="AUO75" s="350"/>
      <c r="AUP75" s="350"/>
      <c r="AUQ75" s="348"/>
      <c r="AUR75" s="348"/>
      <c r="AUS75" s="348"/>
      <c r="AUT75" s="349"/>
      <c r="AUV75" s="347"/>
      <c r="AUW75" s="350"/>
      <c r="AUX75" s="350"/>
      <c r="AUY75" s="348"/>
      <c r="AUZ75" s="348"/>
      <c r="AVA75" s="348"/>
      <c r="AVB75" s="349"/>
      <c r="AVD75" s="347"/>
      <c r="AVE75" s="350"/>
      <c r="AVF75" s="350"/>
      <c r="AVG75" s="348"/>
      <c r="AVH75" s="348"/>
      <c r="AVI75" s="348"/>
      <c r="AVJ75" s="349"/>
      <c r="AVL75" s="347"/>
      <c r="AVM75" s="350"/>
      <c r="AVN75" s="350"/>
      <c r="AVO75" s="348"/>
      <c r="AVP75" s="348"/>
      <c r="AVQ75" s="348"/>
      <c r="AVR75" s="349"/>
      <c r="AVT75" s="347"/>
      <c r="AVU75" s="350"/>
      <c r="AVV75" s="350"/>
      <c r="AVW75" s="348"/>
      <c r="AVX75" s="348"/>
      <c r="AVY75" s="348"/>
      <c r="AVZ75" s="349"/>
      <c r="AWB75" s="347"/>
      <c r="AWC75" s="350"/>
      <c r="AWD75" s="350"/>
      <c r="AWE75" s="348"/>
      <c r="AWF75" s="348"/>
      <c r="AWG75" s="348"/>
      <c r="AWH75" s="349"/>
      <c r="AWJ75" s="347"/>
      <c r="AWK75" s="350"/>
      <c r="AWL75" s="350"/>
      <c r="AWM75" s="348"/>
      <c r="AWN75" s="348"/>
      <c r="AWO75" s="348"/>
      <c r="AWP75" s="349"/>
      <c r="AWR75" s="347"/>
      <c r="AWS75" s="350"/>
      <c r="AWT75" s="350"/>
      <c r="AWU75" s="348"/>
      <c r="AWV75" s="348"/>
      <c r="AWW75" s="348"/>
      <c r="AWX75" s="349"/>
      <c r="AWZ75" s="347"/>
      <c r="AXA75" s="350"/>
      <c r="AXB75" s="350"/>
      <c r="AXC75" s="348"/>
      <c r="AXD75" s="348"/>
      <c r="AXE75" s="348"/>
      <c r="AXF75" s="349"/>
      <c r="AXH75" s="347"/>
      <c r="AXI75" s="350"/>
      <c r="AXJ75" s="350"/>
      <c r="AXK75" s="348"/>
      <c r="AXL75" s="348"/>
      <c r="AXM75" s="348"/>
      <c r="AXN75" s="349"/>
      <c r="AXP75" s="347"/>
      <c r="AXQ75" s="350"/>
      <c r="AXR75" s="350"/>
      <c r="AXS75" s="348"/>
      <c r="AXT75" s="348"/>
      <c r="AXU75" s="348"/>
      <c r="AXV75" s="349"/>
      <c r="AXX75" s="347"/>
      <c r="AXY75" s="350"/>
      <c r="AXZ75" s="350"/>
      <c r="AYA75" s="348"/>
      <c r="AYB75" s="348"/>
      <c r="AYC75" s="348"/>
      <c r="AYD75" s="349"/>
      <c r="AYF75" s="347"/>
      <c r="AYG75" s="350"/>
      <c r="AYH75" s="350"/>
      <c r="AYI75" s="348"/>
      <c r="AYJ75" s="348"/>
      <c r="AYK75" s="348"/>
      <c r="AYL75" s="349"/>
      <c r="AYN75" s="347"/>
      <c r="AYO75" s="350"/>
      <c r="AYP75" s="350"/>
      <c r="AYQ75" s="348"/>
      <c r="AYR75" s="348"/>
      <c r="AYS75" s="348"/>
      <c r="AYT75" s="349"/>
      <c r="AYV75" s="347"/>
      <c r="AYW75" s="350"/>
      <c r="AYX75" s="350"/>
      <c r="AYY75" s="348"/>
      <c r="AYZ75" s="348"/>
      <c r="AZA75" s="348"/>
      <c r="AZB75" s="349"/>
      <c r="AZD75" s="347"/>
      <c r="AZE75" s="350"/>
      <c r="AZF75" s="350"/>
      <c r="AZG75" s="348"/>
      <c r="AZH75" s="348"/>
      <c r="AZI75" s="348"/>
      <c r="AZJ75" s="349"/>
      <c r="AZL75" s="347"/>
      <c r="AZM75" s="350"/>
      <c r="AZN75" s="350"/>
      <c r="AZO75" s="348"/>
      <c r="AZP75" s="348"/>
      <c r="AZQ75" s="348"/>
      <c r="AZR75" s="349"/>
      <c r="AZT75" s="347"/>
      <c r="AZU75" s="350"/>
      <c r="AZV75" s="350"/>
      <c r="AZW75" s="348"/>
      <c r="AZX75" s="348"/>
      <c r="AZY75" s="348"/>
      <c r="AZZ75" s="349"/>
      <c r="BAB75" s="347"/>
      <c r="BAC75" s="350"/>
      <c r="BAD75" s="350"/>
      <c r="BAE75" s="348"/>
      <c r="BAF75" s="348"/>
      <c r="BAG75" s="348"/>
      <c r="BAH75" s="349"/>
      <c r="BAJ75" s="347"/>
      <c r="BAK75" s="350"/>
      <c r="BAL75" s="350"/>
      <c r="BAM75" s="348"/>
      <c r="BAN75" s="348"/>
      <c r="BAO75" s="348"/>
      <c r="BAP75" s="349"/>
      <c r="BAR75" s="347"/>
      <c r="BAS75" s="350"/>
      <c r="BAT75" s="350"/>
      <c r="BAU75" s="348"/>
      <c r="BAV75" s="348"/>
      <c r="BAW75" s="348"/>
      <c r="BAX75" s="349"/>
      <c r="BAZ75" s="347"/>
      <c r="BBA75" s="350"/>
      <c r="BBB75" s="350"/>
      <c r="BBC75" s="348"/>
      <c r="BBD75" s="348"/>
      <c r="BBE75" s="348"/>
      <c r="BBF75" s="349"/>
      <c r="BBH75" s="347"/>
      <c r="BBI75" s="350"/>
      <c r="BBJ75" s="350"/>
      <c r="BBK75" s="348"/>
      <c r="BBL75" s="348"/>
      <c r="BBM75" s="348"/>
      <c r="BBN75" s="349"/>
      <c r="BBP75" s="347"/>
      <c r="BBQ75" s="350"/>
      <c r="BBR75" s="350"/>
      <c r="BBS75" s="348"/>
      <c r="BBT75" s="348"/>
      <c r="BBU75" s="348"/>
      <c r="BBV75" s="349"/>
      <c r="BBX75" s="347"/>
      <c r="BBY75" s="350"/>
      <c r="BBZ75" s="350"/>
      <c r="BCA75" s="348"/>
      <c r="BCB75" s="348"/>
      <c r="BCC75" s="348"/>
      <c r="BCD75" s="349"/>
      <c r="BCF75" s="347"/>
      <c r="BCG75" s="350"/>
      <c r="BCH75" s="350"/>
      <c r="BCI75" s="348"/>
      <c r="BCJ75" s="348"/>
      <c r="BCK75" s="348"/>
      <c r="BCL75" s="349"/>
      <c r="BCN75" s="347"/>
      <c r="BCO75" s="350"/>
      <c r="BCP75" s="350"/>
      <c r="BCQ75" s="348"/>
      <c r="BCR75" s="348"/>
      <c r="BCS75" s="348"/>
      <c r="BCT75" s="349"/>
      <c r="BCV75" s="347"/>
      <c r="BCW75" s="350"/>
      <c r="BCX75" s="350"/>
      <c r="BCY75" s="348"/>
      <c r="BCZ75" s="348"/>
      <c r="BDA75" s="348"/>
      <c r="BDB75" s="349"/>
      <c r="BDD75" s="347"/>
      <c r="BDE75" s="350"/>
      <c r="BDF75" s="350"/>
      <c r="BDG75" s="348"/>
      <c r="BDH75" s="348"/>
      <c r="BDI75" s="348"/>
      <c r="BDJ75" s="349"/>
      <c r="BDL75" s="347"/>
      <c r="BDM75" s="350"/>
      <c r="BDN75" s="350"/>
      <c r="BDO75" s="348"/>
      <c r="BDP75" s="348"/>
      <c r="BDQ75" s="348"/>
      <c r="BDR75" s="349"/>
      <c r="BDT75" s="347"/>
      <c r="BDU75" s="350"/>
      <c r="BDV75" s="350"/>
      <c r="BDW75" s="348"/>
      <c r="BDX75" s="348"/>
      <c r="BDY75" s="348"/>
      <c r="BDZ75" s="349"/>
      <c r="BEB75" s="347"/>
      <c r="BEC75" s="350"/>
      <c r="BED75" s="350"/>
      <c r="BEE75" s="348"/>
      <c r="BEF75" s="348"/>
      <c r="BEG75" s="348"/>
      <c r="BEH75" s="349"/>
      <c r="BEJ75" s="347"/>
      <c r="BEK75" s="350"/>
      <c r="BEL75" s="350"/>
      <c r="BEM75" s="348"/>
      <c r="BEN75" s="348"/>
      <c r="BEO75" s="348"/>
      <c r="BEP75" s="349"/>
      <c r="BER75" s="347"/>
      <c r="BES75" s="350"/>
      <c r="BET75" s="350"/>
      <c r="BEU75" s="348"/>
      <c r="BEV75" s="348"/>
      <c r="BEW75" s="348"/>
      <c r="BEX75" s="349"/>
      <c r="BEZ75" s="347"/>
      <c r="BFA75" s="350"/>
      <c r="BFB75" s="350"/>
      <c r="BFC75" s="348"/>
      <c r="BFD75" s="348"/>
      <c r="BFE75" s="348"/>
      <c r="BFF75" s="349"/>
      <c r="BFH75" s="347"/>
      <c r="BFI75" s="350"/>
      <c r="BFJ75" s="350"/>
      <c r="BFK75" s="348"/>
      <c r="BFL75" s="348"/>
      <c r="BFM75" s="348"/>
      <c r="BFN75" s="349"/>
      <c r="BFP75" s="347"/>
      <c r="BFQ75" s="350"/>
      <c r="BFR75" s="350"/>
      <c r="BFS75" s="348"/>
      <c r="BFT75" s="348"/>
      <c r="BFU75" s="348"/>
      <c r="BFV75" s="349"/>
      <c r="BFX75" s="347"/>
      <c r="BFY75" s="350"/>
      <c r="BFZ75" s="350"/>
      <c r="BGA75" s="348"/>
      <c r="BGB75" s="348"/>
      <c r="BGC75" s="348"/>
      <c r="BGD75" s="349"/>
      <c r="BGF75" s="347"/>
      <c r="BGG75" s="350"/>
      <c r="BGH75" s="350"/>
      <c r="BGI75" s="348"/>
      <c r="BGJ75" s="348"/>
      <c r="BGK75" s="348"/>
      <c r="BGL75" s="349"/>
      <c r="BGN75" s="347"/>
      <c r="BGO75" s="350"/>
      <c r="BGP75" s="350"/>
      <c r="BGQ75" s="348"/>
      <c r="BGR75" s="348"/>
      <c r="BGS75" s="348"/>
      <c r="BGT75" s="349"/>
      <c r="BGV75" s="347"/>
      <c r="BGW75" s="350"/>
      <c r="BGX75" s="350"/>
      <c r="BGY75" s="348"/>
      <c r="BGZ75" s="348"/>
      <c r="BHA75" s="348"/>
      <c r="BHB75" s="349"/>
      <c r="BHD75" s="347"/>
      <c r="BHE75" s="350"/>
      <c r="BHF75" s="350"/>
      <c r="BHG75" s="348"/>
      <c r="BHH75" s="348"/>
      <c r="BHI75" s="348"/>
      <c r="BHJ75" s="349"/>
      <c r="BHL75" s="347"/>
      <c r="BHM75" s="350"/>
      <c r="BHN75" s="350"/>
      <c r="BHO75" s="348"/>
      <c r="BHP75" s="348"/>
      <c r="BHQ75" s="348"/>
      <c r="BHR75" s="349"/>
      <c r="BHT75" s="347"/>
      <c r="BHU75" s="350"/>
      <c r="BHV75" s="350"/>
      <c r="BHW75" s="348"/>
      <c r="BHX75" s="348"/>
      <c r="BHY75" s="348"/>
      <c r="BHZ75" s="349"/>
      <c r="BIB75" s="347"/>
      <c r="BIC75" s="350"/>
      <c r="BID75" s="350"/>
      <c r="BIE75" s="348"/>
      <c r="BIF75" s="348"/>
      <c r="BIG75" s="348"/>
      <c r="BIH75" s="349"/>
      <c r="BIJ75" s="347"/>
      <c r="BIK75" s="350"/>
      <c r="BIL75" s="350"/>
      <c r="BIM75" s="348"/>
      <c r="BIN75" s="348"/>
      <c r="BIO75" s="348"/>
      <c r="BIP75" s="349"/>
      <c r="BIR75" s="347"/>
      <c r="BIS75" s="350"/>
      <c r="BIT75" s="350"/>
      <c r="BIU75" s="348"/>
      <c r="BIV75" s="348"/>
      <c r="BIW75" s="348"/>
      <c r="BIX75" s="349"/>
      <c r="BIZ75" s="347"/>
      <c r="BJA75" s="350"/>
      <c r="BJB75" s="350"/>
      <c r="BJC75" s="348"/>
      <c r="BJD75" s="348"/>
      <c r="BJE75" s="348"/>
      <c r="BJF75" s="349"/>
      <c r="BJH75" s="347"/>
      <c r="BJI75" s="350"/>
      <c r="BJJ75" s="350"/>
      <c r="BJK75" s="348"/>
      <c r="BJL75" s="348"/>
      <c r="BJM75" s="348"/>
      <c r="BJN75" s="349"/>
      <c r="BJP75" s="347"/>
      <c r="BJQ75" s="350"/>
      <c r="BJR75" s="350"/>
      <c r="BJS75" s="348"/>
      <c r="BJT75" s="348"/>
      <c r="BJU75" s="348"/>
      <c r="BJV75" s="349"/>
      <c r="BJX75" s="347"/>
      <c r="BJY75" s="350"/>
      <c r="BJZ75" s="350"/>
      <c r="BKA75" s="348"/>
      <c r="BKB75" s="348"/>
      <c r="BKC75" s="348"/>
      <c r="BKD75" s="349"/>
      <c r="BKF75" s="347"/>
      <c r="BKG75" s="350"/>
      <c r="BKH75" s="350"/>
      <c r="BKI75" s="348"/>
      <c r="BKJ75" s="348"/>
      <c r="BKK75" s="348"/>
      <c r="BKL75" s="349"/>
      <c r="BKN75" s="347"/>
      <c r="BKO75" s="350"/>
      <c r="BKP75" s="350"/>
      <c r="BKQ75" s="348"/>
      <c r="BKR75" s="348"/>
      <c r="BKS75" s="348"/>
      <c r="BKT75" s="349"/>
      <c r="BKV75" s="347"/>
      <c r="BKW75" s="350"/>
      <c r="BKX75" s="350"/>
      <c r="BKY75" s="348"/>
      <c r="BKZ75" s="348"/>
      <c r="BLA75" s="348"/>
      <c r="BLB75" s="349"/>
      <c r="BLD75" s="347"/>
      <c r="BLE75" s="350"/>
      <c r="BLF75" s="350"/>
      <c r="BLG75" s="348"/>
      <c r="BLH75" s="348"/>
      <c r="BLI75" s="348"/>
      <c r="BLJ75" s="349"/>
      <c r="BLL75" s="347"/>
      <c r="BLM75" s="350"/>
      <c r="BLN75" s="350"/>
      <c r="BLO75" s="348"/>
      <c r="BLP75" s="348"/>
      <c r="BLQ75" s="348"/>
      <c r="BLR75" s="349"/>
      <c r="BLT75" s="347"/>
      <c r="BLU75" s="350"/>
      <c r="BLV75" s="350"/>
      <c r="BLW75" s="348"/>
      <c r="BLX75" s="348"/>
      <c r="BLY75" s="348"/>
      <c r="BLZ75" s="349"/>
      <c r="BMB75" s="347"/>
      <c r="BMC75" s="350"/>
      <c r="BMD75" s="350"/>
      <c r="BME75" s="348"/>
      <c r="BMF75" s="348"/>
      <c r="BMG75" s="348"/>
      <c r="BMH75" s="349"/>
      <c r="BMJ75" s="347"/>
      <c r="BMK75" s="350"/>
      <c r="BML75" s="350"/>
      <c r="BMM75" s="348"/>
      <c r="BMN75" s="348"/>
      <c r="BMO75" s="348"/>
      <c r="BMP75" s="349"/>
      <c r="BMR75" s="347"/>
      <c r="BMS75" s="350"/>
      <c r="BMT75" s="350"/>
      <c r="BMU75" s="348"/>
      <c r="BMV75" s="348"/>
      <c r="BMW75" s="348"/>
      <c r="BMX75" s="349"/>
      <c r="BMZ75" s="347"/>
      <c r="BNA75" s="350"/>
      <c r="BNB75" s="350"/>
      <c r="BNC75" s="348"/>
      <c r="BND75" s="348"/>
      <c r="BNE75" s="348"/>
      <c r="BNF75" s="349"/>
      <c r="BNH75" s="347"/>
      <c r="BNI75" s="350"/>
      <c r="BNJ75" s="350"/>
      <c r="BNK75" s="348"/>
      <c r="BNL75" s="348"/>
      <c r="BNM75" s="348"/>
      <c r="BNN75" s="349"/>
      <c r="BNP75" s="347"/>
      <c r="BNQ75" s="350"/>
      <c r="BNR75" s="350"/>
      <c r="BNS75" s="348"/>
      <c r="BNT75" s="348"/>
      <c r="BNU75" s="348"/>
      <c r="BNV75" s="349"/>
      <c r="BNX75" s="347"/>
      <c r="BNY75" s="350"/>
      <c r="BNZ75" s="350"/>
      <c r="BOA75" s="348"/>
      <c r="BOB75" s="348"/>
      <c r="BOC75" s="348"/>
      <c r="BOD75" s="349"/>
      <c r="BOF75" s="347"/>
      <c r="BOG75" s="350"/>
      <c r="BOH75" s="350"/>
      <c r="BOI75" s="348"/>
      <c r="BOJ75" s="348"/>
      <c r="BOK75" s="348"/>
      <c r="BOL75" s="349"/>
      <c r="BON75" s="347"/>
      <c r="BOO75" s="350"/>
      <c r="BOP75" s="350"/>
      <c r="BOQ75" s="348"/>
      <c r="BOR75" s="348"/>
      <c r="BOS75" s="348"/>
      <c r="BOT75" s="349"/>
      <c r="BOV75" s="347"/>
      <c r="BOW75" s="350"/>
      <c r="BOX75" s="350"/>
      <c r="BOY75" s="348"/>
      <c r="BOZ75" s="348"/>
      <c r="BPA75" s="348"/>
      <c r="BPB75" s="349"/>
      <c r="BPD75" s="347"/>
      <c r="BPE75" s="350"/>
      <c r="BPF75" s="350"/>
      <c r="BPG75" s="348"/>
      <c r="BPH75" s="348"/>
      <c r="BPI75" s="348"/>
      <c r="BPJ75" s="349"/>
      <c r="BPL75" s="347"/>
      <c r="BPM75" s="350"/>
      <c r="BPN75" s="350"/>
      <c r="BPO75" s="348"/>
      <c r="BPP75" s="348"/>
      <c r="BPQ75" s="348"/>
      <c r="BPR75" s="349"/>
      <c r="BPT75" s="347"/>
      <c r="BPU75" s="350"/>
      <c r="BPV75" s="350"/>
      <c r="BPW75" s="348"/>
      <c r="BPX75" s="348"/>
      <c r="BPY75" s="348"/>
      <c r="BPZ75" s="349"/>
      <c r="BQB75" s="347"/>
      <c r="BQC75" s="350"/>
      <c r="BQD75" s="350"/>
      <c r="BQE75" s="348"/>
      <c r="BQF75" s="348"/>
      <c r="BQG75" s="348"/>
      <c r="BQH75" s="349"/>
      <c r="BQJ75" s="347"/>
      <c r="BQK75" s="350"/>
      <c r="BQL75" s="350"/>
      <c r="BQM75" s="348"/>
      <c r="BQN75" s="348"/>
      <c r="BQO75" s="348"/>
      <c r="BQP75" s="349"/>
      <c r="BQR75" s="347"/>
      <c r="BQS75" s="350"/>
      <c r="BQT75" s="350"/>
      <c r="BQU75" s="348"/>
      <c r="BQV75" s="348"/>
      <c r="BQW75" s="348"/>
      <c r="BQX75" s="349"/>
      <c r="BQZ75" s="347"/>
      <c r="BRA75" s="350"/>
      <c r="BRB75" s="350"/>
      <c r="BRC75" s="348"/>
      <c r="BRD75" s="348"/>
      <c r="BRE75" s="348"/>
      <c r="BRF75" s="349"/>
      <c r="BRH75" s="347"/>
      <c r="BRI75" s="350"/>
      <c r="BRJ75" s="350"/>
      <c r="BRK75" s="348"/>
      <c r="BRL75" s="348"/>
      <c r="BRM75" s="348"/>
      <c r="BRN75" s="349"/>
      <c r="BRP75" s="347"/>
      <c r="BRQ75" s="350"/>
      <c r="BRR75" s="350"/>
      <c r="BRS75" s="348"/>
      <c r="BRT75" s="348"/>
      <c r="BRU75" s="348"/>
      <c r="BRV75" s="349"/>
      <c r="BRX75" s="347"/>
      <c r="BRY75" s="350"/>
      <c r="BRZ75" s="350"/>
      <c r="BSA75" s="348"/>
      <c r="BSB75" s="348"/>
      <c r="BSC75" s="348"/>
      <c r="BSD75" s="349"/>
      <c r="BSF75" s="347"/>
      <c r="BSG75" s="350"/>
      <c r="BSH75" s="350"/>
      <c r="BSI75" s="348"/>
      <c r="BSJ75" s="348"/>
      <c r="BSK75" s="348"/>
      <c r="BSL75" s="349"/>
      <c r="BSN75" s="347"/>
      <c r="BSO75" s="350"/>
      <c r="BSP75" s="350"/>
      <c r="BSQ75" s="348"/>
      <c r="BSR75" s="348"/>
      <c r="BSS75" s="348"/>
      <c r="BST75" s="349"/>
      <c r="BSV75" s="347"/>
      <c r="BSW75" s="350"/>
      <c r="BSX75" s="350"/>
      <c r="BSY75" s="348"/>
      <c r="BSZ75" s="348"/>
      <c r="BTA75" s="348"/>
      <c r="BTB75" s="349"/>
      <c r="BTD75" s="347"/>
      <c r="BTE75" s="350"/>
      <c r="BTF75" s="350"/>
      <c r="BTG75" s="348"/>
      <c r="BTH75" s="348"/>
      <c r="BTI75" s="348"/>
      <c r="BTJ75" s="349"/>
      <c r="BTL75" s="347"/>
      <c r="BTM75" s="350"/>
      <c r="BTN75" s="350"/>
      <c r="BTO75" s="348"/>
      <c r="BTP75" s="348"/>
      <c r="BTQ75" s="348"/>
      <c r="BTR75" s="349"/>
      <c r="BTT75" s="347"/>
      <c r="BTU75" s="350"/>
      <c r="BTV75" s="350"/>
      <c r="BTW75" s="348"/>
      <c r="BTX75" s="348"/>
      <c r="BTY75" s="348"/>
      <c r="BTZ75" s="349"/>
      <c r="BUB75" s="347"/>
      <c r="BUC75" s="350"/>
      <c r="BUD75" s="350"/>
      <c r="BUE75" s="348"/>
      <c r="BUF75" s="348"/>
      <c r="BUG75" s="348"/>
      <c r="BUH75" s="349"/>
      <c r="BUJ75" s="347"/>
      <c r="BUK75" s="350"/>
      <c r="BUL75" s="350"/>
      <c r="BUM75" s="348"/>
      <c r="BUN75" s="348"/>
      <c r="BUO75" s="348"/>
      <c r="BUP75" s="349"/>
      <c r="BUR75" s="347"/>
      <c r="BUS75" s="350"/>
      <c r="BUT75" s="350"/>
      <c r="BUU75" s="348"/>
      <c r="BUV75" s="348"/>
      <c r="BUW75" s="348"/>
      <c r="BUX75" s="349"/>
      <c r="BUZ75" s="347"/>
      <c r="BVA75" s="350"/>
      <c r="BVB75" s="350"/>
      <c r="BVC75" s="348"/>
      <c r="BVD75" s="348"/>
      <c r="BVE75" s="348"/>
      <c r="BVF75" s="349"/>
      <c r="BVH75" s="347"/>
      <c r="BVI75" s="350"/>
      <c r="BVJ75" s="350"/>
      <c r="BVK75" s="348"/>
      <c r="BVL75" s="348"/>
      <c r="BVM75" s="348"/>
      <c r="BVN75" s="349"/>
      <c r="BVP75" s="347"/>
      <c r="BVQ75" s="350"/>
      <c r="BVR75" s="350"/>
      <c r="BVS75" s="348"/>
      <c r="BVT75" s="348"/>
      <c r="BVU75" s="348"/>
      <c r="BVV75" s="349"/>
      <c r="BVX75" s="347"/>
      <c r="BVY75" s="350"/>
      <c r="BVZ75" s="350"/>
      <c r="BWA75" s="348"/>
      <c r="BWB75" s="348"/>
      <c r="BWC75" s="348"/>
      <c r="BWD75" s="349"/>
      <c r="BWF75" s="347"/>
      <c r="BWG75" s="350"/>
      <c r="BWH75" s="350"/>
      <c r="BWI75" s="348"/>
      <c r="BWJ75" s="348"/>
      <c r="BWK75" s="348"/>
      <c r="BWL75" s="349"/>
      <c r="BWN75" s="347"/>
      <c r="BWO75" s="350"/>
      <c r="BWP75" s="350"/>
      <c r="BWQ75" s="348"/>
      <c r="BWR75" s="348"/>
      <c r="BWS75" s="348"/>
      <c r="BWT75" s="349"/>
      <c r="BWV75" s="347"/>
      <c r="BWW75" s="350"/>
      <c r="BWX75" s="350"/>
      <c r="BWY75" s="348"/>
      <c r="BWZ75" s="348"/>
      <c r="BXA75" s="348"/>
      <c r="BXB75" s="349"/>
      <c r="BXD75" s="347"/>
      <c r="BXE75" s="350"/>
      <c r="BXF75" s="350"/>
      <c r="BXG75" s="348"/>
      <c r="BXH75" s="348"/>
      <c r="BXI75" s="348"/>
      <c r="BXJ75" s="349"/>
      <c r="BXL75" s="347"/>
      <c r="BXM75" s="350"/>
      <c r="BXN75" s="350"/>
      <c r="BXO75" s="348"/>
      <c r="BXP75" s="348"/>
      <c r="BXQ75" s="348"/>
      <c r="BXR75" s="349"/>
      <c r="BXT75" s="347"/>
      <c r="BXU75" s="350"/>
      <c r="BXV75" s="350"/>
      <c r="BXW75" s="348"/>
      <c r="BXX75" s="348"/>
      <c r="BXY75" s="348"/>
      <c r="BXZ75" s="349"/>
      <c r="BYB75" s="347"/>
      <c r="BYC75" s="350"/>
      <c r="BYD75" s="350"/>
      <c r="BYE75" s="348"/>
      <c r="BYF75" s="348"/>
      <c r="BYG75" s="348"/>
      <c r="BYH75" s="349"/>
      <c r="BYJ75" s="347"/>
      <c r="BYK75" s="350"/>
      <c r="BYL75" s="350"/>
      <c r="BYM75" s="348"/>
      <c r="BYN75" s="348"/>
      <c r="BYO75" s="348"/>
      <c r="BYP75" s="349"/>
      <c r="BYR75" s="347"/>
      <c r="BYS75" s="350"/>
      <c r="BYT75" s="350"/>
      <c r="BYU75" s="348"/>
      <c r="BYV75" s="348"/>
      <c r="BYW75" s="348"/>
      <c r="BYX75" s="349"/>
      <c r="BYZ75" s="347"/>
      <c r="BZA75" s="350"/>
      <c r="BZB75" s="350"/>
      <c r="BZC75" s="348"/>
      <c r="BZD75" s="348"/>
      <c r="BZE75" s="348"/>
      <c r="BZF75" s="349"/>
      <c r="BZH75" s="347"/>
      <c r="BZI75" s="350"/>
      <c r="BZJ75" s="350"/>
      <c r="BZK75" s="348"/>
      <c r="BZL75" s="348"/>
      <c r="BZM75" s="348"/>
      <c r="BZN75" s="349"/>
      <c r="BZP75" s="347"/>
      <c r="BZQ75" s="350"/>
      <c r="BZR75" s="350"/>
      <c r="BZS75" s="348"/>
      <c r="BZT75" s="348"/>
      <c r="BZU75" s="348"/>
      <c r="BZV75" s="349"/>
      <c r="BZX75" s="347"/>
      <c r="BZY75" s="350"/>
      <c r="BZZ75" s="350"/>
      <c r="CAA75" s="348"/>
      <c r="CAB75" s="348"/>
      <c r="CAC75" s="348"/>
      <c r="CAD75" s="349"/>
      <c r="CAF75" s="347"/>
      <c r="CAG75" s="350"/>
      <c r="CAH75" s="350"/>
      <c r="CAI75" s="348"/>
      <c r="CAJ75" s="348"/>
      <c r="CAK75" s="348"/>
      <c r="CAL75" s="349"/>
      <c r="CAN75" s="347"/>
      <c r="CAO75" s="350"/>
      <c r="CAP75" s="350"/>
      <c r="CAQ75" s="348"/>
      <c r="CAR75" s="348"/>
      <c r="CAS75" s="348"/>
      <c r="CAT75" s="349"/>
      <c r="CAV75" s="347"/>
      <c r="CAW75" s="350"/>
      <c r="CAX75" s="350"/>
      <c r="CAY75" s="348"/>
      <c r="CAZ75" s="348"/>
      <c r="CBA75" s="348"/>
      <c r="CBB75" s="349"/>
      <c r="CBD75" s="347"/>
      <c r="CBE75" s="350"/>
      <c r="CBF75" s="350"/>
      <c r="CBG75" s="348"/>
      <c r="CBH75" s="348"/>
      <c r="CBI75" s="348"/>
      <c r="CBJ75" s="349"/>
      <c r="CBL75" s="347"/>
      <c r="CBM75" s="350"/>
      <c r="CBN75" s="350"/>
      <c r="CBO75" s="348"/>
      <c r="CBP75" s="348"/>
      <c r="CBQ75" s="348"/>
      <c r="CBR75" s="349"/>
      <c r="CBT75" s="347"/>
      <c r="CBU75" s="350"/>
      <c r="CBV75" s="350"/>
      <c r="CBW75" s="348"/>
      <c r="CBX75" s="348"/>
      <c r="CBY75" s="348"/>
      <c r="CBZ75" s="349"/>
      <c r="CCB75" s="347"/>
      <c r="CCC75" s="350"/>
      <c r="CCD75" s="350"/>
      <c r="CCE75" s="348"/>
      <c r="CCF75" s="348"/>
      <c r="CCG75" s="348"/>
      <c r="CCH75" s="349"/>
      <c r="CCJ75" s="347"/>
      <c r="CCK75" s="350"/>
      <c r="CCL75" s="350"/>
      <c r="CCM75" s="348"/>
      <c r="CCN75" s="348"/>
      <c r="CCO75" s="348"/>
      <c r="CCP75" s="349"/>
      <c r="CCR75" s="347"/>
      <c r="CCS75" s="350"/>
      <c r="CCT75" s="350"/>
      <c r="CCU75" s="348"/>
      <c r="CCV75" s="348"/>
      <c r="CCW75" s="348"/>
      <c r="CCX75" s="349"/>
      <c r="CCZ75" s="347"/>
      <c r="CDA75" s="350"/>
      <c r="CDB75" s="350"/>
      <c r="CDC75" s="348"/>
      <c r="CDD75" s="348"/>
      <c r="CDE75" s="348"/>
      <c r="CDF75" s="349"/>
      <c r="CDH75" s="347"/>
      <c r="CDI75" s="350"/>
      <c r="CDJ75" s="350"/>
      <c r="CDK75" s="348"/>
      <c r="CDL75" s="348"/>
      <c r="CDM75" s="348"/>
      <c r="CDN75" s="349"/>
      <c r="CDP75" s="347"/>
      <c r="CDQ75" s="350"/>
      <c r="CDR75" s="350"/>
      <c r="CDS75" s="348"/>
      <c r="CDT75" s="348"/>
      <c r="CDU75" s="348"/>
      <c r="CDV75" s="349"/>
      <c r="CDX75" s="347"/>
      <c r="CDY75" s="350"/>
      <c r="CDZ75" s="350"/>
      <c r="CEA75" s="348"/>
      <c r="CEB75" s="348"/>
      <c r="CEC75" s="348"/>
      <c r="CED75" s="349"/>
      <c r="CEF75" s="347"/>
      <c r="CEG75" s="350"/>
      <c r="CEH75" s="350"/>
      <c r="CEI75" s="348"/>
      <c r="CEJ75" s="348"/>
      <c r="CEK75" s="348"/>
      <c r="CEL75" s="349"/>
      <c r="CEN75" s="347"/>
      <c r="CEO75" s="350"/>
      <c r="CEP75" s="350"/>
      <c r="CEQ75" s="348"/>
      <c r="CER75" s="348"/>
      <c r="CES75" s="348"/>
      <c r="CET75" s="349"/>
      <c r="CEV75" s="347"/>
      <c r="CEW75" s="350"/>
      <c r="CEX75" s="350"/>
      <c r="CEY75" s="348"/>
      <c r="CEZ75" s="348"/>
      <c r="CFA75" s="348"/>
      <c r="CFB75" s="349"/>
      <c r="CFD75" s="347"/>
      <c r="CFE75" s="350"/>
      <c r="CFF75" s="350"/>
      <c r="CFG75" s="348"/>
      <c r="CFH75" s="348"/>
      <c r="CFI75" s="348"/>
      <c r="CFJ75" s="349"/>
      <c r="CFL75" s="347"/>
      <c r="CFM75" s="350"/>
      <c r="CFN75" s="350"/>
      <c r="CFO75" s="348"/>
      <c r="CFP75" s="348"/>
      <c r="CFQ75" s="348"/>
      <c r="CFR75" s="349"/>
      <c r="CFT75" s="347"/>
      <c r="CFU75" s="350"/>
      <c r="CFV75" s="350"/>
      <c r="CFW75" s="348"/>
      <c r="CFX75" s="348"/>
      <c r="CFY75" s="348"/>
      <c r="CFZ75" s="349"/>
      <c r="CGB75" s="347"/>
      <c r="CGC75" s="350"/>
      <c r="CGD75" s="350"/>
      <c r="CGE75" s="348"/>
      <c r="CGF75" s="348"/>
      <c r="CGG75" s="348"/>
      <c r="CGH75" s="349"/>
      <c r="CGJ75" s="347"/>
      <c r="CGK75" s="350"/>
      <c r="CGL75" s="350"/>
      <c r="CGM75" s="348"/>
      <c r="CGN75" s="348"/>
      <c r="CGO75" s="348"/>
      <c r="CGP75" s="349"/>
      <c r="CGR75" s="347"/>
      <c r="CGS75" s="350"/>
      <c r="CGT75" s="350"/>
      <c r="CGU75" s="348"/>
      <c r="CGV75" s="348"/>
      <c r="CGW75" s="348"/>
      <c r="CGX75" s="349"/>
      <c r="CGZ75" s="347"/>
      <c r="CHA75" s="350"/>
      <c r="CHB75" s="350"/>
      <c r="CHC75" s="348"/>
      <c r="CHD75" s="348"/>
      <c r="CHE75" s="348"/>
      <c r="CHF75" s="349"/>
      <c r="CHH75" s="347"/>
      <c r="CHI75" s="350"/>
      <c r="CHJ75" s="350"/>
      <c r="CHK75" s="348"/>
      <c r="CHL75" s="348"/>
      <c r="CHM75" s="348"/>
      <c r="CHN75" s="349"/>
      <c r="CHP75" s="347"/>
      <c r="CHQ75" s="350"/>
      <c r="CHR75" s="350"/>
      <c r="CHS75" s="348"/>
      <c r="CHT75" s="348"/>
      <c r="CHU75" s="348"/>
      <c r="CHV75" s="349"/>
      <c r="CHX75" s="347"/>
      <c r="CHY75" s="350"/>
      <c r="CHZ75" s="350"/>
      <c r="CIA75" s="348"/>
      <c r="CIB75" s="348"/>
      <c r="CIC75" s="348"/>
      <c r="CID75" s="349"/>
      <c r="CIF75" s="347"/>
      <c r="CIG75" s="350"/>
      <c r="CIH75" s="350"/>
      <c r="CII75" s="348"/>
      <c r="CIJ75" s="348"/>
      <c r="CIK75" s="348"/>
      <c r="CIL75" s="349"/>
      <c r="CIN75" s="347"/>
      <c r="CIO75" s="350"/>
      <c r="CIP75" s="350"/>
      <c r="CIQ75" s="348"/>
      <c r="CIR75" s="348"/>
      <c r="CIS75" s="348"/>
      <c r="CIT75" s="349"/>
      <c r="CIV75" s="347"/>
      <c r="CIW75" s="350"/>
      <c r="CIX75" s="350"/>
      <c r="CIY75" s="348"/>
      <c r="CIZ75" s="348"/>
      <c r="CJA75" s="348"/>
      <c r="CJB75" s="349"/>
      <c r="CJD75" s="347"/>
      <c r="CJE75" s="350"/>
      <c r="CJF75" s="350"/>
      <c r="CJG75" s="348"/>
      <c r="CJH75" s="348"/>
      <c r="CJI75" s="348"/>
      <c r="CJJ75" s="349"/>
      <c r="CJL75" s="347"/>
      <c r="CJM75" s="350"/>
      <c r="CJN75" s="350"/>
      <c r="CJO75" s="348"/>
      <c r="CJP75" s="348"/>
      <c r="CJQ75" s="348"/>
      <c r="CJR75" s="349"/>
      <c r="CJT75" s="347"/>
      <c r="CJU75" s="350"/>
      <c r="CJV75" s="350"/>
      <c r="CJW75" s="348"/>
      <c r="CJX75" s="348"/>
      <c r="CJY75" s="348"/>
      <c r="CJZ75" s="349"/>
      <c r="CKB75" s="347"/>
      <c r="CKC75" s="350"/>
      <c r="CKD75" s="350"/>
      <c r="CKE75" s="348"/>
      <c r="CKF75" s="348"/>
      <c r="CKG75" s="348"/>
      <c r="CKH75" s="349"/>
      <c r="CKJ75" s="347"/>
      <c r="CKK75" s="350"/>
      <c r="CKL75" s="350"/>
      <c r="CKM75" s="348"/>
      <c r="CKN75" s="348"/>
      <c r="CKO75" s="348"/>
      <c r="CKP75" s="349"/>
      <c r="CKR75" s="347"/>
      <c r="CKS75" s="350"/>
      <c r="CKT75" s="350"/>
      <c r="CKU75" s="348"/>
      <c r="CKV75" s="348"/>
      <c r="CKW75" s="348"/>
      <c r="CKX75" s="349"/>
      <c r="CKZ75" s="347"/>
      <c r="CLA75" s="350"/>
      <c r="CLB75" s="350"/>
      <c r="CLC75" s="348"/>
      <c r="CLD75" s="348"/>
      <c r="CLE75" s="348"/>
      <c r="CLF75" s="349"/>
      <c r="CLH75" s="347"/>
      <c r="CLI75" s="350"/>
      <c r="CLJ75" s="350"/>
      <c r="CLK75" s="348"/>
      <c r="CLL75" s="348"/>
      <c r="CLM75" s="348"/>
      <c r="CLN75" s="349"/>
      <c r="CLP75" s="347"/>
      <c r="CLQ75" s="350"/>
      <c r="CLR75" s="350"/>
      <c r="CLS75" s="348"/>
      <c r="CLT75" s="348"/>
      <c r="CLU75" s="348"/>
      <c r="CLV75" s="349"/>
      <c r="CLX75" s="347"/>
      <c r="CLY75" s="350"/>
      <c r="CLZ75" s="350"/>
      <c r="CMA75" s="348"/>
      <c r="CMB75" s="348"/>
      <c r="CMC75" s="348"/>
      <c r="CMD75" s="349"/>
      <c r="CMF75" s="347"/>
      <c r="CMG75" s="350"/>
      <c r="CMH75" s="350"/>
      <c r="CMI75" s="348"/>
      <c r="CMJ75" s="348"/>
      <c r="CMK75" s="348"/>
      <c r="CML75" s="349"/>
      <c r="CMN75" s="347"/>
      <c r="CMO75" s="350"/>
      <c r="CMP75" s="350"/>
      <c r="CMQ75" s="348"/>
      <c r="CMR75" s="348"/>
      <c r="CMS75" s="348"/>
      <c r="CMT75" s="349"/>
      <c r="CMV75" s="347"/>
      <c r="CMW75" s="350"/>
      <c r="CMX75" s="350"/>
      <c r="CMY75" s="348"/>
      <c r="CMZ75" s="348"/>
      <c r="CNA75" s="348"/>
      <c r="CNB75" s="349"/>
      <c r="CND75" s="347"/>
      <c r="CNE75" s="350"/>
      <c r="CNF75" s="350"/>
      <c r="CNG75" s="348"/>
      <c r="CNH75" s="348"/>
      <c r="CNI75" s="348"/>
      <c r="CNJ75" s="349"/>
      <c r="CNL75" s="347"/>
      <c r="CNM75" s="350"/>
      <c r="CNN75" s="350"/>
      <c r="CNO75" s="348"/>
      <c r="CNP75" s="348"/>
      <c r="CNQ75" s="348"/>
      <c r="CNR75" s="349"/>
      <c r="CNT75" s="347"/>
      <c r="CNU75" s="350"/>
      <c r="CNV75" s="350"/>
      <c r="CNW75" s="348"/>
      <c r="CNX75" s="348"/>
      <c r="CNY75" s="348"/>
      <c r="CNZ75" s="349"/>
      <c r="COB75" s="347"/>
      <c r="COC75" s="350"/>
      <c r="COD75" s="350"/>
      <c r="COE75" s="348"/>
      <c r="COF75" s="348"/>
      <c r="COG75" s="348"/>
      <c r="COH75" s="349"/>
      <c r="COJ75" s="347"/>
      <c r="COK75" s="350"/>
      <c r="COL75" s="350"/>
      <c r="COM75" s="348"/>
      <c r="CON75" s="348"/>
      <c r="COO75" s="348"/>
      <c r="COP75" s="349"/>
      <c r="COR75" s="347"/>
      <c r="COS75" s="350"/>
      <c r="COT75" s="350"/>
      <c r="COU75" s="348"/>
      <c r="COV75" s="348"/>
      <c r="COW75" s="348"/>
      <c r="COX75" s="349"/>
      <c r="COZ75" s="347"/>
      <c r="CPA75" s="350"/>
      <c r="CPB75" s="350"/>
      <c r="CPC75" s="348"/>
      <c r="CPD75" s="348"/>
      <c r="CPE75" s="348"/>
      <c r="CPF75" s="349"/>
      <c r="CPH75" s="347"/>
      <c r="CPI75" s="350"/>
      <c r="CPJ75" s="350"/>
      <c r="CPK75" s="348"/>
      <c r="CPL75" s="348"/>
      <c r="CPM75" s="348"/>
      <c r="CPN75" s="349"/>
      <c r="CPP75" s="347"/>
      <c r="CPQ75" s="350"/>
      <c r="CPR75" s="350"/>
      <c r="CPS75" s="348"/>
      <c r="CPT75" s="348"/>
      <c r="CPU75" s="348"/>
      <c r="CPV75" s="349"/>
      <c r="CPX75" s="347"/>
      <c r="CPY75" s="350"/>
      <c r="CPZ75" s="350"/>
      <c r="CQA75" s="348"/>
      <c r="CQB75" s="348"/>
      <c r="CQC75" s="348"/>
      <c r="CQD75" s="349"/>
      <c r="CQF75" s="347"/>
      <c r="CQG75" s="350"/>
      <c r="CQH75" s="350"/>
      <c r="CQI75" s="348"/>
      <c r="CQJ75" s="348"/>
      <c r="CQK75" s="348"/>
      <c r="CQL75" s="349"/>
      <c r="CQN75" s="347"/>
      <c r="CQO75" s="350"/>
      <c r="CQP75" s="350"/>
      <c r="CQQ75" s="348"/>
      <c r="CQR75" s="348"/>
      <c r="CQS75" s="348"/>
      <c r="CQT75" s="349"/>
      <c r="CQV75" s="347"/>
      <c r="CQW75" s="350"/>
      <c r="CQX75" s="350"/>
      <c r="CQY75" s="348"/>
      <c r="CQZ75" s="348"/>
      <c r="CRA75" s="348"/>
      <c r="CRB75" s="349"/>
      <c r="CRD75" s="347"/>
      <c r="CRE75" s="350"/>
      <c r="CRF75" s="350"/>
      <c r="CRG75" s="348"/>
      <c r="CRH75" s="348"/>
      <c r="CRI75" s="348"/>
      <c r="CRJ75" s="349"/>
      <c r="CRL75" s="347"/>
      <c r="CRM75" s="350"/>
      <c r="CRN75" s="350"/>
      <c r="CRO75" s="348"/>
      <c r="CRP75" s="348"/>
      <c r="CRQ75" s="348"/>
      <c r="CRR75" s="349"/>
      <c r="CRT75" s="347"/>
      <c r="CRU75" s="350"/>
      <c r="CRV75" s="350"/>
      <c r="CRW75" s="348"/>
      <c r="CRX75" s="348"/>
      <c r="CRY75" s="348"/>
      <c r="CRZ75" s="349"/>
      <c r="CSB75" s="347"/>
      <c r="CSC75" s="350"/>
      <c r="CSD75" s="350"/>
      <c r="CSE75" s="348"/>
      <c r="CSF75" s="348"/>
      <c r="CSG75" s="348"/>
      <c r="CSH75" s="349"/>
      <c r="CSJ75" s="347"/>
      <c r="CSK75" s="350"/>
      <c r="CSL75" s="350"/>
      <c r="CSM75" s="348"/>
      <c r="CSN75" s="348"/>
      <c r="CSO75" s="348"/>
      <c r="CSP75" s="349"/>
      <c r="CSR75" s="347"/>
      <c r="CSS75" s="350"/>
      <c r="CST75" s="350"/>
      <c r="CSU75" s="348"/>
      <c r="CSV75" s="348"/>
      <c r="CSW75" s="348"/>
      <c r="CSX75" s="349"/>
      <c r="CSZ75" s="347"/>
      <c r="CTA75" s="350"/>
      <c r="CTB75" s="350"/>
      <c r="CTC75" s="348"/>
      <c r="CTD75" s="348"/>
      <c r="CTE75" s="348"/>
      <c r="CTF75" s="349"/>
      <c r="CTH75" s="347"/>
      <c r="CTI75" s="350"/>
      <c r="CTJ75" s="350"/>
      <c r="CTK75" s="348"/>
      <c r="CTL75" s="348"/>
      <c r="CTM75" s="348"/>
      <c r="CTN75" s="349"/>
      <c r="CTP75" s="347"/>
      <c r="CTQ75" s="350"/>
      <c r="CTR75" s="350"/>
      <c r="CTS75" s="348"/>
      <c r="CTT75" s="348"/>
      <c r="CTU75" s="348"/>
      <c r="CTV75" s="349"/>
      <c r="CTX75" s="347"/>
      <c r="CTY75" s="350"/>
      <c r="CTZ75" s="350"/>
      <c r="CUA75" s="348"/>
      <c r="CUB75" s="348"/>
      <c r="CUC75" s="348"/>
      <c r="CUD75" s="349"/>
      <c r="CUF75" s="347"/>
      <c r="CUG75" s="350"/>
      <c r="CUH75" s="350"/>
      <c r="CUI75" s="348"/>
      <c r="CUJ75" s="348"/>
      <c r="CUK75" s="348"/>
      <c r="CUL75" s="349"/>
      <c r="CUN75" s="347"/>
      <c r="CUO75" s="350"/>
      <c r="CUP75" s="350"/>
      <c r="CUQ75" s="348"/>
      <c r="CUR75" s="348"/>
      <c r="CUS75" s="348"/>
      <c r="CUT75" s="349"/>
      <c r="CUV75" s="347"/>
      <c r="CUW75" s="350"/>
      <c r="CUX75" s="350"/>
      <c r="CUY75" s="348"/>
      <c r="CUZ75" s="348"/>
      <c r="CVA75" s="348"/>
      <c r="CVB75" s="349"/>
      <c r="CVD75" s="347"/>
      <c r="CVE75" s="350"/>
      <c r="CVF75" s="350"/>
      <c r="CVG75" s="348"/>
      <c r="CVH75" s="348"/>
      <c r="CVI75" s="348"/>
      <c r="CVJ75" s="349"/>
      <c r="CVL75" s="347"/>
      <c r="CVM75" s="350"/>
      <c r="CVN75" s="350"/>
      <c r="CVO75" s="348"/>
      <c r="CVP75" s="348"/>
      <c r="CVQ75" s="348"/>
      <c r="CVR75" s="349"/>
      <c r="CVT75" s="347"/>
      <c r="CVU75" s="350"/>
      <c r="CVV75" s="350"/>
      <c r="CVW75" s="348"/>
      <c r="CVX75" s="348"/>
      <c r="CVY75" s="348"/>
      <c r="CVZ75" s="349"/>
      <c r="CWB75" s="347"/>
      <c r="CWC75" s="350"/>
      <c r="CWD75" s="350"/>
      <c r="CWE75" s="348"/>
      <c r="CWF75" s="348"/>
      <c r="CWG75" s="348"/>
      <c r="CWH75" s="349"/>
      <c r="CWJ75" s="347"/>
      <c r="CWK75" s="350"/>
      <c r="CWL75" s="350"/>
      <c r="CWM75" s="348"/>
      <c r="CWN75" s="348"/>
      <c r="CWO75" s="348"/>
      <c r="CWP75" s="349"/>
      <c r="CWR75" s="347"/>
      <c r="CWS75" s="350"/>
      <c r="CWT75" s="350"/>
      <c r="CWU75" s="348"/>
      <c r="CWV75" s="348"/>
      <c r="CWW75" s="348"/>
      <c r="CWX75" s="349"/>
      <c r="CWZ75" s="347"/>
      <c r="CXA75" s="350"/>
      <c r="CXB75" s="350"/>
      <c r="CXC75" s="348"/>
      <c r="CXD75" s="348"/>
      <c r="CXE75" s="348"/>
      <c r="CXF75" s="349"/>
      <c r="CXH75" s="347"/>
      <c r="CXI75" s="350"/>
      <c r="CXJ75" s="350"/>
      <c r="CXK75" s="348"/>
      <c r="CXL75" s="348"/>
      <c r="CXM75" s="348"/>
      <c r="CXN75" s="349"/>
      <c r="CXP75" s="347"/>
      <c r="CXQ75" s="350"/>
      <c r="CXR75" s="350"/>
      <c r="CXS75" s="348"/>
      <c r="CXT75" s="348"/>
      <c r="CXU75" s="348"/>
      <c r="CXV75" s="349"/>
      <c r="CXX75" s="347"/>
      <c r="CXY75" s="350"/>
      <c r="CXZ75" s="350"/>
      <c r="CYA75" s="348"/>
      <c r="CYB75" s="348"/>
      <c r="CYC75" s="348"/>
      <c r="CYD75" s="349"/>
      <c r="CYF75" s="347"/>
      <c r="CYG75" s="350"/>
      <c r="CYH75" s="350"/>
      <c r="CYI75" s="348"/>
      <c r="CYJ75" s="348"/>
      <c r="CYK75" s="348"/>
      <c r="CYL75" s="349"/>
      <c r="CYN75" s="347"/>
      <c r="CYO75" s="350"/>
      <c r="CYP75" s="350"/>
      <c r="CYQ75" s="348"/>
      <c r="CYR75" s="348"/>
      <c r="CYS75" s="348"/>
      <c r="CYT75" s="349"/>
      <c r="CYV75" s="347"/>
      <c r="CYW75" s="350"/>
      <c r="CYX75" s="350"/>
      <c r="CYY75" s="348"/>
      <c r="CYZ75" s="348"/>
      <c r="CZA75" s="348"/>
      <c r="CZB75" s="349"/>
      <c r="CZD75" s="347"/>
      <c r="CZE75" s="350"/>
      <c r="CZF75" s="350"/>
      <c r="CZG75" s="348"/>
      <c r="CZH75" s="348"/>
      <c r="CZI75" s="348"/>
      <c r="CZJ75" s="349"/>
      <c r="CZL75" s="347"/>
      <c r="CZM75" s="350"/>
      <c r="CZN75" s="350"/>
      <c r="CZO75" s="348"/>
      <c r="CZP75" s="348"/>
      <c r="CZQ75" s="348"/>
      <c r="CZR75" s="349"/>
      <c r="CZT75" s="347"/>
      <c r="CZU75" s="350"/>
      <c r="CZV75" s="350"/>
      <c r="CZW75" s="348"/>
      <c r="CZX75" s="348"/>
      <c r="CZY75" s="348"/>
      <c r="CZZ75" s="349"/>
      <c r="DAB75" s="347"/>
      <c r="DAC75" s="350"/>
      <c r="DAD75" s="350"/>
      <c r="DAE75" s="348"/>
      <c r="DAF75" s="348"/>
      <c r="DAG75" s="348"/>
      <c r="DAH75" s="349"/>
      <c r="DAJ75" s="347"/>
      <c r="DAK75" s="350"/>
      <c r="DAL75" s="350"/>
      <c r="DAM75" s="348"/>
      <c r="DAN75" s="348"/>
      <c r="DAO75" s="348"/>
      <c r="DAP75" s="349"/>
      <c r="DAR75" s="347"/>
      <c r="DAS75" s="350"/>
      <c r="DAT75" s="350"/>
      <c r="DAU75" s="348"/>
      <c r="DAV75" s="348"/>
      <c r="DAW75" s="348"/>
      <c r="DAX75" s="349"/>
      <c r="DAZ75" s="347"/>
      <c r="DBA75" s="350"/>
      <c r="DBB75" s="350"/>
      <c r="DBC75" s="348"/>
      <c r="DBD75" s="348"/>
      <c r="DBE75" s="348"/>
      <c r="DBF75" s="349"/>
      <c r="DBH75" s="347"/>
      <c r="DBI75" s="350"/>
      <c r="DBJ75" s="350"/>
      <c r="DBK75" s="348"/>
      <c r="DBL75" s="348"/>
      <c r="DBM75" s="348"/>
      <c r="DBN75" s="349"/>
      <c r="DBP75" s="347"/>
      <c r="DBQ75" s="350"/>
      <c r="DBR75" s="350"/>
      <c r="DBS75" s="348"/>
      <c r="DBT75" s="348"/>
      <c r="DBU75" s="348"/>
      <c r="DBV75" s="349"/>
      <c r="DBX75" s="347"/>
      <c r="DBY75" s="350"/>
      <c r="DBZ75" s="350"/>
      <c r="DCA75" s="348"/>
      <c r="DCB75" s="348"/>
      <c r="DCC75" s="348"/>
      <c r="DCD75" s="349"/>
      <c r="DCF75" s="347"/>
      <c r="DCG75" s="350"/>
      <c r="DCH75" s="350"/>
      <c r="DCI75" s="348"/>
      <c r="DCJ75" s="348"/>
      <c r="DCK75" s="348"/>
      <c r="DCL75" s="349"/>
      <c r="DCN75" s="347"/>
      <c r="DCO75" s="350"/>
      <c r="DCP75" s="350"/>
      <c r="DCQ75" s="348"/>
      <c r="DCR75" s="348"/>
      <c r="DCS75" s="348"/>
      <c r="DCT75" s="349"/>
      <c r="DCV75" s="347"/>
      <c r="DCW75" s="350"/>
      <c r="DCX75" s="350"/>
      <c r="DCY75" s="348"/>
      <c r="DCZ75" s="348"/>
      <c r="DDA75" s="348"/>
      <c r="DDB75" s="349"/>
      <c r="DDD75" s="347"/>
      <c r="DDE75" s="350"/>
      <c r="DDF75" s="350"/>
      <c r="DDG75" s="348"/>
      <c r="DDH75" s="348"/>
      <c r="DDI75" s="348"/>
      <c r="DDJ75" s="349"/>
      <c r="DDL75" s="347"/>
      <c r="DDM75" s="350"/>
      <c r="DDN75" s="350"/>
      <c r="DDO75" s="348"/>
      <c r="DDP75" s="348"/>
      <c r="DDQ75" s="348"/>
      <c r="DDR75" s="349"/>
      <c r="DDT75" s="347"/>
      <c r="DDU75" s="350"/>
      <c r="DDV75" s="350"/>
      <c r="DDW75" s="348"/>
      <c r="DDX75" s="348"/>
      <c r="DDY75" s="348"/>
      <c r="DDZ75" s="349"/>
      <c r="DEB75" s="347"/>
      <c r="DEC75" s="350"/>
      <c r="DED75" s="350"/>
      <c r="DEE75" s="348"/>
      <c r="DEF75" s="348"/>
      <c r="DEG75" s="348"/>
      <c r="DEH75" s="349"/>
      <c r="DEJ75" s="347"/>
      <c r="DEK75" s="350"/>
      <c r="DEL75" s="350"/>
      <c r="DEM75" s="348"/>
      <c r="DEN75" s="348"/>
      <c r="DEO75" s="348"/>
      <c r="DEP75" s="349"/>
      <c r="DER75" s="347"/>
      <c r="DES75" s="350"/>
      <c r="DET75" s="350"/>
      <c r="DEU75" s="348"/>
      <c r="DEV75" s="348"/>
      <c r="DEW75" s="348"/>
      <c r="DEX75" s="349"/>
      <c r="DEZ75" s="347"/>
      <c r="DFA75" s="350"/>
      <c r="DFB75" s="350"/>
      <c r="DFC75" s="348"/>
      <c r="DFD75" s="348"/>
      <c r="DFE75" s="348"/>
      <c r="DFF75" s="349"/>
      <c r="DFH75" s="347"/>
      <c r="DFI75" s="350"/>
      <c r="DFJ75" s="350"/>
      <c r="DFK75" s="348"/>
      <c r="DFL75" s="348"/>
      <c r="DFM75" s="348"/>
      <c r="DFN75" s="349"/>
      <c r="DFP75" s="347"/>
      <c r="DFQ75" s="350"/>
      <c r="DFR75" s="350"/>
      <c r="DFS75" s="348"/>
      <c r="DFT75" s="348"/>
      <c r="DFU75" s="348"/>
      <c r="DFV75" s="349"/>
      <c r="DFX75" s="347"/>
      <c r="DFY75" s="350"/>
      <c r="DFZ75" s="350"/>
      <c r="DGA75" s="348"/>
      <c r="DGB75" s="348"/>
      <c r="DGC75" s="348"/>
      <c r="DGD75" s="349"/>
      <c r="DGF75" s="347"/>
      <c r="DGG75" s="350"/>
      <c r="DGH75" s="350"/>
      <c r="DGI75" s="348"/>
      <c r="DGJ75" s="348"/>
      <c r="DGK75" s="348"/>
      <c r="DGL75" s="349"/>
      <c r="DGN75" s="347"/>
      <c r="DGO75" s="350"/>
      <c r="DGP75" s="350"/>
      <c r="DGQ75" s="348"/>
      <c r="DGR75" s="348"/>
      <c r="DGS75" s="348"/>
      <c r="DGT75" s="349"/>
      <c r="DGV75" s="347"/>
      <c r="DGW75" s="350"/>
      <c r="DGX75" s="350"/>
      <c r="DGY75" s="348"/>
      <c r="DGZ75" s="348"/>
      <c r="DHA75" s="348"/>
      <c r="DHB75" s="349"/>
      <c r="DHD75" s="347"/>
      <c r="DHE75" s="350"/>
      <c r="DHF75" s="350"/>
      <c r="DHG75" s="348"/>
      <c r="DHH75" s="348"/>
      <c r="DHI75" s="348"/>
      <c r="DHJ75" s="349"/>
      <c r="DHL75" s="347"/>
      <c r="DHM75" s="350"/>
      <c r="DHN75" s="350"/>
      <c r="DHO75" s="348"/>
      <c r="DHP75" s="348"/>
      <c r="DHQ75" s="348"/>
      <c r="DHR75" s="349"/>
      <c r="DHT75" s="347"/>
      <c r="DHU75" s="350"/>
      <c r="DHV75" s="350"/>
      <c r="DHW75" s="348"/>
      <c r="DHX75" s="348"/>
      <c r="DHY75" s="348"/>
      <c r="DHZ75" s="349"/>
      <c r="DIB75" s="347"/>
      <c r="DIC75" s="350"/>
      <c r="DID75" s="350"/>
      <c r="DIE75" s="348"/>
      <c r="DIF75" s="348"/>
      <c r="DIG75" s="348"/>
      <c r="DIH75" s="349"/>
      <c r="DIJ75" s="347"/>
      <c r="DIK75" s="350"/>
      <c r="DIL75" s="350"/>
      <c r="DIM75" s="348"/>
      <c r="DIN75" s="348"/>
      <c r="DIO75" s="348"/>
      <c r="DIP75" s="349"/>
      <c r="DIR75" s="347"/>
      <c r="DIS75" s="350"/>
      <c r="DIT75" s="350"/>
      <c r="DIU75" s="348"/>
      <c r="DIV75" s="348"/>
      <c r="DIW75" s="348"/>
      <c r="DIX75" s="349"/>
      <c r="DIZ75" s="347"/>
      <c r="DJA75" s="350"/>
      <c r="DJB75" s="350"/>
      <c r="DJC75" s="348"/>
      <c r="DJD75" s="348"/>
      <c r="DJE75" s="348"/>
      <c r="DJF75" s="349"/>
      <c r="DJH75" s="347"/>
      <c r="DJI75" s="350"/>
      <c r="DJJ75" s="350"/>
      <c r="DJK75" s="348"/>
      <c r="DJL75" s="348"/>
      <c r="DJM75" s="348"/>
      <c r="DJN75" s="349"/>
      <c r="DJP75" s="347"/>
      <c r="DJQ75" s="350"/>
      <c r="DJR75" s="350"/>
      <c r="DJS75" s="348"/>
      <c r="DJT75" s="348"/>
      <c r="DJU75" s="348"/>
      <c r="DJV75" s="349"/>
      <c r="DJX75" s="347"/>
      <c r="DJY75" s="350"/>
      <c r="DJZ75" s="350"/>
      <c r="DKA75" s="348"/>
      <c r="DKB75" s="348"/>
      <c r="DKC75" s="348"/>
      <c r="DKD75" s="349"/>
      <c r="DKF75" s="347"/>
      <c r="DKG75" s="350"/>
      <c r="DKH75" s="350"/>
      <c r="DKI75" s="348"/>
      <c r="DKJ75" s="348"/>
      <c r="DKK75" s="348"/>
      <c r="DKL75" s="349"/>
      <c r="DKN75" s="347"/>
      <c r="DKO75" s="350"/>
      <c r="DKP75" s="350"/>
      <c r="DKQ75" s="348"/>
      <c r="DKR75" s="348"/>
      <c r="DKS75" s="348"/>
      <c r="DKT75" s="349"/>
      <c r="DKV75" s="347"/>
      <c r="DKW75" s="350"/>
      <c r="DKX75" s="350"/>
      <c r="DKY75" s="348"/>
      <c r="DKZ75" s="348"/>
      <c r="DLA75" s="348"/>
      <c r="DLB75" s="349"/>
      <c r="DLD75" s="347"/>
      <c r="DLE75" s="350"/>
      <c r="DLF75" s="350"/>
      <c r="DLG75" s="348"/>
      <c r="DLH75" s="348"/>
      <c r="DLI75" s="348"/>
      <c r="DLJ75" s="349"/>
      <c r="DLL75" s="347"/>
      <c r="DLM75" s="350"/>
      <c r="DLN75" s="350"/>
      <c r="DLO75" s="348"/>
      <c r="DLP75" s="348"/>
      <c r="DLQ75" s="348"/>
      <c r="DLR75" s="349"/>
      <c r="DLT75" s="347"/>
      <c r="DLU75" s="350"/>
      <c r="DLV75" s="350"/>
      <c r="DLW75" s="348"/>
      <c r="DLX75" s="348"/>
      <c r="DLY75" s="348"/>
      <c r="DLZ75" s="349"/>
      <c r="DMB75" s="347"/>
      <c r="DMC75" s="350"/>
      <c r="DMD75" s="350"/>
      <c r="DME75" s="348"/>
      <c r="DMF75" s="348"/>
      <c r="DMG75" s="348"/>
      <c r="DMH75" s="349"/>
      <c r="DMJ75" s="347"/>
      <c r="DMK75" s="350"/>
      <c r="DML75" s="350"/>
      <c r="DMM75" s="348"/>
      <c r="DMN75" s="348"/>
      <c r="DMO75" s="348"/>
      <c r="DMP75" s="349"/>
      <c r="DMR75" s="347"/>
      <c r="DMS75" s="350"/>
      <c r="DMT75" s="350"/>
      <c r="DMU75" s="348"/>
      <c r="DMV75" s="348"/>
      <c r="DMW75" s="348"/>
      <c r="DMX75" s="349"/>
      <c r="DMZ75" s="347"/>
      <c r="DNA75" s="350"/>
      <c r="DNB75" s="350"/>
      <c r="DNC75" s="348"/>
      <c r="DND75" s="348"/>
      <c r="DNE75" s="348"/>
      <c r="DNF75" s="349"/>
      <c r="DNH75" s="347"/>
      <c r="DNI75" s="350"/>
      <c r="DNJ75" s="350"/>
      <c r="DNK75" s="348"/>
      <c r="DNL75" s="348"/>
      <c r="DNM75" s="348"/>
      <c r="DNN75" s="349"/>
      <c r="DNP75" s="347"/>
      <c r="DNQ75" s="350"/>
      <c r="DNR75" s="350"/>
      <c r="DNS75" s="348"/>
      <c r="DNT75" s="348"/>
      <c r="DNU75" s="348"/>
      <c r="DNV75" s="349"/>
      <c r="DNX75" s="347"/>
      <c r="DNY75" s="350"/>
      <c r="DNZ75" s="350"/>
      <c r="DOA75" s="348"/>
      <c r="DOB75" s="348"/>
      <c r="DOC75" s="348"/>
      <c r="DOD75" s="349"/>
      <c r="DOF75" s="347"/>
      <c r="DOG75" s="350"/>
      <c r="DOH75" s="350"/>
      <c r="DOI75" s="348"/>
      <c r="DOJ75" s="348"/>
      <c r="DOK75" s="348"/>
      <c r="DOL75" s="349"/>
      <c r="DON75" s="347"/>
      <c r="DOO75" s="350"/>
      <c r="DOP75" s="350"/>
      <c r="DOQ75" s="348"/>
      <c r="DOR75" s="348"/>
      <c r="DOS75" s="348"/>
      <c r="DOT75" s="349"/>
      <c r="DOV75" s="347"/>
      <c r="DOW75" s="350"/>
      <c r="DOX75" s="350"/>
      <c r="DOY75" s="348"/>
      <c r="DOZ75" s="348"/>
      <c r="DPA75" s="348"/>
      <c r="DPB75" s="349"/>
      <c r="DPD75" s="347"/>
      <c r="DPE75" s="350"/>
      <c r="DPF75" s="350"/>
      <c r="DPG75" s="348"/>
      <c r="DPH75" s="348"/>
      <c r="DPI75" s="348"/>
      <c r="DPJ75" s="349"/>
      <c r="DPL75" s="347"/>
      <c r="DPM75" s="350"/>
      <c r="DPN75" s="350"/>
      <c r="DPO75" s="348"/>
      <c r="DPP75" s="348"/>
      <c r="DPQ75" s="348"/>
      <c r="DPR75" s="349"/>
      <c r="DPT75" s="347"/>
      <c r="DPU75" s="350"/>
      <c r="DPV75" s="350"/>
      <c r="DPW75" s="348"/>
      <c r="DPX75" s="348"/>
      <c r="DPY75" s="348"/>
      <c r="DPZ75" s="349"/>
      <c r="DQB75" s="347"/>
      <c r="DQC75" s="350"/>
      <c r="DQD75" s="350"/>
      <c r="DQE75" s="348"/>
      <c r="DQF75" s="348"/>
      <c r="DQG75" s="348"/>
      <c r="DQH75" s="349"/>
      <c r="DQJ75" s="347"/>
      <c r="DQK75" s="350"/>
      <c r="DQL75" s="350"/>
      <c r="DQM75" s="348"/>
      <c r="DQN75" s="348"/>
      <c r="DQO75" s="348"/>
      <c r="DQP75" s="349"/>
      <c r="DQR75" s="347"/>
      <c r="DQS75" s="350"/>
      <c r="DQT75" s="350"/>
      <c r="DQU75" s="348"/>
      <c r="DQV75" s="348"/>
      <c r="DQW75" s="348"/>
      <c r="DQX75" s="349"/>
      <c r="DQZ75" s="347"/>
      <c r="DRA75" s="350"/>
      <c r="DRB75" s="350"/>
      <c r="DRC75" s="348"/>
      <c r="DRD75" s="348"/>
      <c r="DRE75" s="348"/>
      <c r="DRF75" s="349"/>
      <c r="DRH75" s="347"/>
      <c r="DRI75" s="350"/>
      <c r="DRJ75" s="350"/>
      <c r="DRK75" s="348"/>
      <c r="DRL75" s="348"/>
      <c r="DRM75" s="348"/>
      <c r="DRN75" s="349"/>
      <c r="DRP75" s="347"/>
      <c r="DRQ75" s="350"/>
      <c r="DRR75" s="350"/>
      <c r="DRS75" s="348"/>
      <c r="DRT75" s="348"/>
      <c r="DRU75" s="348"/>
      <c r="DRV75" s="349"/>
      <c r="DRX75" s="347"/>
      <c r="DRY75" s="350"/>
      <c r="DRZ75" s="350"/>
      <c r="DSA75" s="348"/>
      <c r="DSB75" s="348"/>
      <c r="DSC75" s="348"/>
      <c r="DSD75" s="349"/>
      <c r="DSF75" s="347"/>
      <c r="DSG75" s="350"/>
      <c r="DSH75" s="350"/>
      <c r="DSI75" s="348"/>
      <c r="DSJ75" s="348"/>
      <c r="DSK75" s="348"/>
      <c r="DSL75" s="349"/>
      <c r="DSN75" s="347"/>
      <c r="DSO75" s="350"/>
      <c r="DSP75" s="350"/>
      <c r="DSQ75" s="348"/>
      <c r="DSR75" s="348"/>
      <c r="DSS75" s="348"/>
      <c r="DST75" s="349"/>
      <c r="DSV75" s="347"/>
      <c r="DSW75" s="350"/>
      <c r="DSX75" s="350"/>
      <c r="DSY75" s="348"/>
      <c r="DSZ75" s="348"/>
      <c r="DTA75" s="348"/>
      <c r="DTB75" s="349"/>
      <c r="DTD75" s="347"/>
      <c r="DTE75" s="350"/>
      <c r="DTF75" s="350"/>
      <c r="DTG75" s="348"/>
      <c r="DTH75" s="348"/>
      <c r="DTI75" s="348"/>
      <c r="DTJ75" s="349"/>
      <c r="DTL75" s="347"/>
      <c r="DTM75" s="350"/>
      <c r="DTN75" s="350"/>
      <c r="DTO75" s="348"/>
      <c r="DTP75" s="348"/>
      <c r="DTQ75" s="348"/>
      <c r="DTR75" s="349"/>
      <c r="DTT75" s="347"/>
      <c r="DTU75" s="350"/>
      <c r="DTV75" s="350"/>
      <c r="DTW75" s="348"/>
      <c r="DTX75" s="348"/>
      <c r="DTY75" s="348"/>
      <c r="DTZ75" s="349"/>
      <c r="DUB75" s="347"/>
      <c r="DUC75" s="350"/>
      <c r="DUD75" s="350"/>
      <c r="DUE75" s="348"/>
      <c r="DUF75" s="348"/>
      <c r="DUG75" s="348"/>
      <c r="DUH75" s="349"/>
      <c r="DUJ75" s="347"/>
      <c r="DUK75" s="350"/>
      <c r="DUL75" s="350"/>
      <c r="DUM75" s="348"/>
      <c r="DUN75" s="348"/>
      <c r="DUO75" s="348"/>
      <c r="DUP75" s="349"/>
      <c r="DUR75" s="347"/>
      <c r="DUS75" s="350"/>
      <c r="DUT75" s="350"/>
      <c r="DUU75" s="348"/>
      <c r="DUV75" s="348"/>
      <c r="DUW75" s="348"/>
      <c r="DUX75" s="349"/>
      <c r="DUZ75" s="347"/>
      <c r="DVA75" s="350"/>
      <c r="DVB75" s="350"/>
      <c r="DVC75" s="348"/>
      <c r="DVD75" s="348"/>
      <c r="DVE75" s="348"/>
      <c r="DVF75" s="349"/>
      <c r="DVH75" s="347"/>
      <c r="DVI75" s="350"/>
      <c r="DVJ75" s="350"/>
      <c r="DVK75" s="348"/>
      <c r="DVL75" s="348"/>
      <c r="DVM75" s="348"/>
      <c r="DVN75" s="349"/>
      <c r="DVP75" s="347"/>
      <c r="DVQ75" s="350"/>
      <c r="DVR75" s="350"/>
      <c r="DVS75" s="348"/>
      <c r="DVT75" s="348"/>
      <c r="DVU75" s="348"/>
      <c r="DVV75" s="349"/>
      <c r="DVX75" s="347"/>
      <c r="DVY75" s="350"/>
      <c r="DVZ75" s="350"/>
      <c r="DWA75" s="348"/>
      <c r="DWB75" s="348"/>
      <c r="DWC75" s="348"/>
      <c r="DWD75" s="349"/>
      <c r="DWF75" s="347"/>
      <c r="DWG75" s="350"/>
      <c r="DWH75" s="350"/>
      <c r="DWI75" s="348"/>
      <c r="DWJ75" s="348"/>
      <c r="DWK75" s="348"/>
      <c r="DWL75" s="349"/>
      <c r="DWN75" s="347"/>
      <c r="DWO75" s="350"/>
      <c r="DWP75" s="350"/>
      <c r="DWQ75" s="348"/>
      <c r="DWR75" s="348"/>
      <c r="DWS75" s="348"/>
      <c r="DWT75" s="349"/>
      <c r="DWV75" s="347"/>
      <c r="DWW75" s="350"/>
      <c r="DWX75" s="350"/>
      <c r="DWY75" s="348"/>
      <c r="DWZ75" s="348"/>
      <c r="DXA75" s="348"/>
      <c r="DXB75" s="349"/>
      <c r="DXD75" s="347"/>
      <c r="DXE75" s="350"/>
      <c r="DXF75" s="350"/>
      <c r="DXG75" s="348"/>
      <c r="DXH75" s="348"/>
      <c r="DXI75" s="348"/>
      <c r="DXJ75" s="349"/>
      <c r="DXL75" s="347"/>
      <c r="DXM75" s="350"/>
      <c r="DXN75" s="350"/>
      <c r="DXO75" s="348"/>
      <c r="DXP75" s="348"/>
      <c r="DXQ75" s="348"/>
      <c r="DXR75" s="349"/>
      <c r="DXT75" s="347"/>
      <c r="DXU75" s="350"/>
      <c r="DXV75" s="350"/>
      <c r="DXW75" s="348"/>
      <c r="DXX75" s="348"/>
      <c r="DXY75" s="348"/>
      <c r="DXZ75" s="349"/>
      <c r="DYB75" s="347"/>
      <c r="DYC75" s="350"/>
      <c r="DYD75" s="350"/>
      <c r="DYE75" s="348"/>
      <c r="DYF75" s="348"/>
      <c r="DYG75" s="348"/>
      <c r="DYH75" s="349"/>
      <c r="DYJ75" s="347"/>
      <c r="DYK75" s="350"/>
      <c r="DYL75" s="350"/>
      <c r="DYM75" s="348"/>
      <c r="DYN75" s="348"/>
      <c r="DYO75" s="348"/>
      <c r="DYP75" s="349"/>
      <c r="DYR75" s="347"/>
      <c r="DYS75" s="350"/>
      <c r="DYT75" s="350"/>
      <c r="DYU75" s="348"/>
      <c r="DYV75" s="348"/>
      <c r="DYW75" s="348"/>
      <c r="DYX75" s="349"/>
      <c r="DYZ75" s="347"/>
      <c r="DZA75" s="350"/>
      <c r="DZB75" s="350"/>
      <c r="DZC75" s="348"/>
      <c r="DZD75" s="348"/>
      <c r="DZE75" s="348"/>
      <c r="DZF75" s="349"/>
      <c r="DZH75" s="347"/>
      <c r="DZI75" s="350"/>
      <c r="DZJ75" s="350"/>
      <c r="DZK75" s="348"/>
      <c r="DZL75" s="348"/>
      <c r="DZM75" s="348"/>
      <c r="DZN75" s="349"/>
      <c r="DZP75" s="347"/>
      <c r="DZQ75" s="350"/>
      <c r="DZR75" s="350"/>
      <c r="DZS75" s="348"/>
      <c r="DZT75" s="348"/>
      <c r="DZU75" s="348"/>
      <c r="DZV75" s="349"/>
      <c r="DZX75" s="347"/>
      <c r="DZY75" s="350"/>
      <c r="DZZ75" s="350"/>
      <c r="EAA75" s="348"/>
      <c r="EAB75" s="348"/>
      <c r="EAC75" s="348"/>
      <c r="EAD75" s="349"/>
      <c r="EAF75" s="347"/>
      <c r="EAG75" s="350"/>
      <c r="EAH75" s="350"/>
      <c r="EAI75" s="348"/>
      <c r="EAJ75" s="348"/>
      <c r="EAK75" s="348"/>
      <c r="EAL75" s="349"/>
      <c r="EAN75" s="347"/>
      <c r="EAO75" s="350"/>
      <c r="EAP75" s="350"/>
      <c r="EAQ75" s="348"/>
      <c r="EAR75" s="348"/>
      <c r="EAS75" s="348"/>
      <c r="EAT75" s="349"/>
      <c r="EAV75" s="347"/>
      <c r="EAW75" s="350"/>
      <c r="EAX75" s="350"/>
      <c r="EAY75" s="348"/>
      <c r="EAZ75" s="348"/>
      <c r="EBA75" s="348"/>
      <c r="EBB75" s="349"/>
      <c r="EBD75" s="347"/>
      <c r="EBE75" s="350"/>
      <c r="EBF75" s="350"/>
      <c r="EBG75" s="348"/>
      <c r="EBH75" s="348"/>
      <c r="EBI75" s="348"/>
      <c r="EBJ75" s="349"/>
      <c r="EBL75" s="347"/>
      <c r="EBM75" s="350"/>
      <c r="EBN75" s="350"/>
      <c r="EBO75" s="348"/>
      <c r="EBP75" s="348"/>
      <c r="EBQ75" s="348"/>
      <c r="EBR75" s="349"/>
      <c r="EBT75" s="347"/>
      <c r="EBU75" s="350"/>
      <c r="EBV75" s="350"/>
      <c r="EBW75" s="348"/>
      <c r="EBX75" s="348"/>
      <c r="EBY75" s="348"/>
      <c r="EBZ75" s="349"/>
      <c r="ECB75" s="347"/>
      <c r="ECC75" s="350"/>
      <c r="ECD75" s="350"/>
      <c r="ECE75" s="348"/>
      <c r="ECF75" s="348"/>
      <c r="ECG75" s="348"/>
      <c r="ECH75" s="349"/>
      <c r="ECJ75" s="347"/>
      <c r="ECK75" s="350"/>
      <c r="ECL75" s="350"/>
      <c r="ECM75" s="348"/>
      <c r="ECN75" s="348"/>
      <c r="ECO75" s="348"/>
      <c r="ECP75" s="349"/>
      <c r="ECR75" s="347"/>
      <c r="ECS75" s="350"/>
      <c r="ECT75" s="350"/>
      <c r="ECU75" s="348"/>
      <c r="ECV75" s="348"/>
      <c r="ECW75" s="348"/>
      <c r="ECX75" s="349"/>
      <c r="ECZ75" s="347"/>
      <c r="EDA75" s="350"/>
      <c r="EDB75" s="350"/>
      <c r="EDC75" s="348"/>
      <c r="EDD75" s="348"/>
      <c r="EDE75" s="348"/>
      <c r="EDF75" s="349"/>
      <c r="EDH75" s="347"/>
      <c r="EDI75" s="350"/>
      <c r="EDJ75" s="350"/>
      <c r="EDK75" s="348"/>
      <c r="EDL75" s="348"/>
      <c r="EDM75" s="348"/>
      <c r="EDN75" s="349"/>
      <c r="EDP75" s="347"/>
      <c r="EDQ75" s="350"/>
      <c r="EDR75" s="350"/>
      <c r="EDS75" s="348"/>
      <c r="EDT75" s="348"/>
      <c r="EDU75" s="348"/>
      <c r="EDV75" s="349"/>
      <c r="EDX75" s="347"/>
      <c r="EDY75" s="350"/>
      <c r="EDZ75" s="350"/>
      <c r="EEA75" s="348"/>
      <c r="EEB75" s="348"/>
      <c r="EEC75" s="348"/>
      <c r="EED75" s="349"/>
      <c r="EEF75" s="347"/>
      <c r="EEG75" s="350"/>
      <c r="EEH75" s="350"/>
      <c r="EEI75" s="348"/>
      <c r="EEJ75" s="348"/>
      <c r="EEK75" s="348"/>
      <c r="EEL75" s="349"/>
      <c r="EEN75" s="347"/>
      <c r="EEO75" s="350"/>
      <c r="EEP75" s="350"/>
      <c r="EEQ75" s="348"/>
      <c r="EER75" s="348"/>
      <c r="EES75" s="348"/>
      <c r="EET75" s="349"/>
      <c r="EEV75" s="347"/>
      <c r="EEW75" s="350"/>
      <c r="EEX75" s="350"/>
      <c r="EEY75" s="348"/>
      <c r="EEZ75" s="348"/>
      <c r="EFA75" s="348"/>
      <c r="EFB75" s="349"/>
      <c r="EFD75" s="347"/>
      <c r="EFE75" s="350"/>
      <c r="EFF75" s="350"/>
      <c r="EFG75" s="348"/>
      <c r="EFH75" s="348"/>
      <c r="EFI75" s="348"/>
      <c r="EFJ75" s="349"/>
      <c r="EFL75" s="347"/>
      <c r="EFM75" s="350"/>
      <c r="EFN75" s="350"/>
      <c r="EFO75" s="348"/>
      <c r="EFP75" s="348"/>
      <c r="EFQ75" s="348"/>
      <c r="EFR75" s="349"/>
      <c r="EFT75" s="347"/>
      <c r="EFU75" s="350"/>
      <c r="EFV75" s="350"/>
      <c r="EFW75" s="348"/>
      <c r="EFX75" s="348"/>
      <c r="EFY75" s="348"/>
      <c r="EFZ75" s="349"/>
      <c r="EGB75" s="347"/>
      <c r="EGC75" s="350"/>
      <c r="EGD75" s="350"/>
      <c r="EGE75" s="348"/>
      <c r="EGF75" s="348"/>
      <c r="EGG75" s="348"/>
      <c r="EGH75" s="349"/>
      <c r="EGJ75" s="347"/>
      <c r="EGK75" s="350"/>
      <c r="EGL75" s="350"/>
      <c r="EGM75" s="348"/>
      <c r="EGN75" s="348"/>
      <c r="EGO75" s="348"/>
      <c r="EGP75" s="349"/>
      <c r="EGR75" s="347"/>
      <c r="EGS75" s="350"/>
      <c r="EGT75" s="350"/>
      <c r="EGU75" s="348"/>
      <c r="EGV75" s="348"/>
      <c r="EGW75" s="348"/>
      <c r="EGX75" s="349"/>
      <c r="EGZ75" s="347"/>
      <c r="EHA75" s="350"/>
      <c r="EHB75" s="350"/>
      <c r="EHC75" s="348"/>
      <c r="EHD75" s="348"/>
      <c r="EHE75" s="348"/>
      <c r="EHF75" s="349"/>
      <c r="EHH75" s="347"/>
      <c r="EHI75" s="350"/>
      <c r="EHJ75" s="350"/>
      <c r="EHK75" s="348"/>
      <c r="EHL75" s="348"/>
      <c r="EHM75" s="348"/>
      <c r="EHN75" s="349"/>
      <c r="EHP75" s="347"/>
      <c r="EHQ75" s="350"/>
      <c r="EHR75" s="350"/>
      <c r="EHS75" s="348"/>
      <c r="EHT75" s="348"/>
      <c r="EHU75" s="348"/>
      <c r="EHV75" s="349"/>
      <c r="EHX75" s="347"/>
      <c r="EHY75" s="350"/>
      <c r="EHZ75" s="350"/>
      <c r="EIA75" s="348"/>
      <c r="EIB75" s="348"/>
      <c r="EIC75" s="348"/>
      <c r="EID75" s="349"/>
      <c r="EIF75" s="347"/>
      <c r="EIG75" s="350"/>
      <c r="EIH75" s="350"/>
      <c r="EII75" s="348"/>
      <c r="EIJ75" s="348"/>
      <c r="EIK75" s="348"/>
      <c r="EIL75" s="349"/>
      <c r="EIN75" s="347"/>
      <c r="EIO75" s="350"/>
      <c r="EIP75" s="350"/>
      <c r="EIQ75" s="348"/>
      <c r="EIR75" s="348"/>
      <c r="EIS75" s="348"/>
      <c r="EIT75" s="349"/>
      <c r="EIV75" s="347"/>
      <c r="EIW75" s="350"/>
      <c r="EIX75" s="350"/>
      <c r="EIY75" s="348"/>
      <c r="EIZ75" s="348"/>
      <c r="EJA75" s="348"/>
      <c r="EJB75" s="349"/>
      <c r="EJD75" s="347"/>
      <c r="EJE75" s="350"/>
      <c r="EJF75" s="350"/>
      <c r="EJG75" s="348"/>
      <c r="EJH75" s="348"/>
      <c r="EJI75" s="348"/>
      <c r="EJJ75" s="349"/>
      <c r="EJL75" s="347"/>
      <c r="EJM75" s="350"/>
      <c r="EJN75" s="350"/>
      <c r="EJO75" s="348"/>
      <c r="EJP75" s="348"/>
      <c r="EJQ75" s="348"/>
      <c r="EJR75" s="349"/>
      <c r="EJT75" s="347"/>
      <c r="EJU75" s="350"/>
      <c r="EJV75" s="350"/>
      <c r="EJW75" s="348"/>
      <c r="EJX75" s="348"/>
      <c r="EJY75" s="348"/>
      <c r="EJZ75" s="349"/>
      <c r="EKB75" s="347"/>
      <c r="EKC75" s="350"/>
      <c r="EKD75" s="350"/>
      <c r="EKE75" s="348"/>
      <c r="EKF75" s="348"/>
      <c r="EKG75" s="348"/>
      <c r="EKH75" s="349"/>
      <c r="EKJ75" s="347"/>
      <c r="EKK75" s="350"/>
      <c r="EKL75" s="350"/>
      <c r="EKM75" s="348"/>
      <c r="EKN75" s="348"/>
      <c r="EKO75" s="348"/>
      <c r="EKP75" s="349"/>
      <c r="EKR75" s="347"/>
      <c r="EKS75" s="350"/>
      <c r="EKT75" s="350"/>
      <c r="EKU75" s="348"/>
      <c r="EKV75" s="348"/>
      <c r="EKW75" s="348"/>
      <c r="EKX75" s="349"/>
      <c r="EKZ75" s="347"/>
      <c r="ELA75" s="350"/>
      <c r="ELB75" s="350"/>
      <c r="ELC75" s="348"/>
      <c r="ELD75" s="348"/>
      <c r="ELE75" s="348"/>
      <c r="ELF75" s="349"/>
      <c r="ELH75" s="347"/>
      <c r="ELI75" s="350"/>
      <c r="ELJ75" s="350"/>
      <c r="ELK75" s="348"/>
      <c r="ELL75" s="348"/>
      <c r="ELM75" s="348"/>
      <c r="ELN75" s="349"/>
      <c r="ELP75" s="347"/>
      <c r="ELQ75" s="350"/>
      <c r="ELR75" s="350"/>
      <c r="ELS75" s="348"/>
      <c r="ELT75" s="348"/>
      <c r="ELU75" s="348"/>
      <c r="ELV75" s="349"/>
      <c r="ELX75" s="347"/>
      <c r="ELY75" s="350"/>
      <c r="ELZ75" s="350"/>
      <c r="EMA75" s="348"/>
      <c r="EMB75" s="348"/>
      <c r="EMC75" s="348"/>
      <c r="EMD75" s="349"/>
      <c r="EMF75" s="347"/>
      <c r="EMG75" s="350"/>
      <c r="EMH75" s="350"/>
      <c r="EMI75" s="348"/>
      <c r="EMJ75" s="348"/>
      <c r="EMK75" s="348"/>
      <c r="EML75" s="349"/>
      <c r="EMN75" s="347"/>
      <c r="EMO75" s="350"/>
      <c r="EMP75" s="350"/>
      <c r="EMQ75" s="348"/>
      <c r="EMR75" s="348"/>
      <c r="EMS75" s="348"/>
      <c r="EMT75" s="349"/>
      <c r="EMV75" s="347"/>
      <c r="EMW75" s="350"/>
      <c r="EMX75" s="350"/>
      <c r="EMY75" s="348"/>
      <c r="EMZ75" s="348"/>
      <c r="ENA75" s="348"/>
      <c r="ENB75" s="349"/>
      <c r="END75" s="347"/>
      <c r="ENE75" s="350"/>
      <c r="ENF75" s="350"/>
      <c r="ENG75" s="348"/>
      <c r="ENH75" s="348"/>
      <c r="ENI75" s="348"/>
      <c r="ENJ75" s="349"/>
      <c r="ENL75" s="347"/>
      <c r="ENM75" s="350"/>
      <c r="ENN75" s="350"/>
      <c r="ENO75" s="348"/>
      <c r="ENP75" s="348"/>
      <c r="ENQ75" s="348"/>
      <c r="ENR75" s="349"/>
      <c r="ENT75" s="347"/>
      <c r="ENU75" s="350"/>
      <c r="ENV75" s="350"/>
      <c r="ENW75" s="348"/>
      <c r="ENX75" s="348"/>
      <c r="ENY75" s="348"/>
      <c r="ENZ75" s="349"/>
      <c r="EOB75" s="347"/>
      <c r="EOC75" s="350"/>
      <c r="EOD75" s="350"/>
      <c r="EOE75" s="348"/>
      <c r="EOF75" s="348"/>
      <c r="EOG75" s="348"/>
      <c r="EOH75" s="349"/>
      <c r="EOJ75" s="347"/>
      <c r="EOK75" s="350"/>
      <c r="EOL75" s="350"/>
      <c r="EOM75" s="348"/>
      <c r="EON75" s="348"/>
      <c r="EOO75" s="348"/>
      <c r="EOP75" s="349"/>
      <c r="EOR75" s="347"/>
      <c r="EOS75" s="350"/>
      <c r="EOT75" s="350"/>
      <c r="EOU75" s="348"/>
      <c r="EOV75" s="348"/>
      <c r="EOW75" s="348"/>
      <c r="EOX75" s="349"/>
      <c r="EOZ75" s="347"/>
      <c r="EPA75" s="350"/>
      <c r="EPB75" s="350"/>
      <c r="EPC75" s="348"/>
      <c r="EPD75" s="348"/>
      <c r="EPE75" s="348"/>
      <c r="EPF75" s="349"/>
      <c r="EPH75" s="347"/>
      <c r="EPI75" s="350"/>
      <c r="EPJ75" s="350"/>
      <c r="EPK75" s="348"/>
      <c r="EPL75" s="348"/>
      <c r="EPM75" s="348"/>
      <c r="EPN75" s="349"/>
      <c r="EPP75" s="347"/>
      <c r="EPQ75" s="350"/>
      <c r="EPR75" s="350"/>
      <c r="EPS75" s="348"/>
      <c r="EPT75" s="348"/>
      <c r="EPU75" s="348"/>
      <c r="EPV75" s="349"/>
      <c r="EPX75" s="347"/>
      <c r="EPY75" s="350"/>
      <c r="EPZ75" s="350"/>
      <c r="EQA75" s="348"/>
      <c r="EQB75" s="348"/>
      <c r="EQC75" s="348"/>
      <c r="EQD75" s="349"/>
      <c r="EQF75" s="347"/>
      <c r="EQG75" s="350"/>
      <c r="EQH75" s="350"/>
      <c r="EQI75" s="348"/>
      <c r="EQJ75" s="348"/>
      <c r="EQK75" s="348"/>
      <c r="EQL75" s="349"/>
      <c r="EQN75" s="347"/>
      <c r="EQO75" s="350"/>
      <c r="EQP75" s="350"/>
      <c r="EQQ75" s="348"/>
      <c r="EQR75" s="348"/>
      <c r="EQS75" s="348"/>
      <c r="EQT75" s="349"/>
      <c r="EQV75" s="347"/>
      <c r="EQW75" s="350"/>
      <c r="EQX75" s="350"/>
      <c r="EQY75" s="348"/>
      <c r="EQZ75" s="348"/>
      <c r="ERA75" s="348"/>
      <c r="ERB75" s="349"/>
      <c r="ERD75" s="347"/>
      <c r="ERE75" s="350"/>
      <c r="ERF75" s="350"/>
      <c r="ERG75" s="348"/>
      <c r="ERH75" s="348"/>
      <c r="ERI75" s="348"/>
      <c r="ERJ75" s="349"/>
      <c r="ERL75" s="347"/>
      <c r="ERM75" s="350"/>
      <c r="ERN75" s="350"/>
      <c r="ERO75" s="348"/>
      <c r="ERP75" s="348"/>
      <c r="ERQ75" s="348"/>
      <c r="ERR75" s="349"/>
      <c r="ERT75" s="347"/>
      <c r="ERU75" s="350"/>
      <c r="ERV75" s="350"/>
      <c r="ERW75" s="348"/>
      <c r="ERX75" s="348"/>
      <c r="ERY75" s="348"/>
      <c r="ERZ75" s="349"/>
      <c r="ESB75" s="347"/>
      <c r="ESC75" s="350"/>
      <c r="ESD75" s="350"/>
      <c r="ESE75" s="348"/>
      <c r="ESF75" s="348"/>
      <c r="ESG75" s="348"/>
      <c r="ESH75" s="349"/>
      <c r="ESJ75" s="347"/>
      <c r="ESK75" s="350"/>
      <c r="ESL75" s="350"/>
      <c r="ESM75" s="348"/>
      <c r="ESN75" s="348"/>
      <c r="ESO75" s="348"/>
      <c r="ESP75" s="349"/>
      <c r="ESR75" s="347"/>
      <c r="ESS75" s="350"/>
      <c r="EST75" s="350"/>
      <c r="ESU75" s="348"/>
      <c r="ESV75" s="348"/>
      <c r="ESW75" s="348"/>
      <c r="ESX75" s="349"/>
      <c r="ESZ75" s="347"/>
      <c r="ETA75" s="350"/>
      <c r="ETB75" s="350"/>
      <c r="ETC75" s="348"/>
      <c r="ETD75" s="348"/>
      <c r="ETE75" s="348"/>
      <c r="ETF75" s="349"/>
      <c r="ETH75" s="347"/>
      <c r="ETI75" s="350"/>
      <c r="ETJ75" s="350"/>
      <c r="ETK75" s="348"/>
      <c r="ETL75" s="348"/>
      <c r="ETM75" s="348"/>
      <c r="ETN75" s="349"/>
      <c r="ETP75" s="347"/>
      <c r="ETQ75" s="350"/>
      <c r="ETR75" s="350"/>
      <c r="ETS75" s="348"/>
      <c r="ETT75" s="348"/>
      <c r="ETU75" s="348"/>
      <c r="ETV75" s="349"/>
      <c r="ETX75" s="347"/>
      <c r="ETY75" s="350"/>
      <c r="ETZ75" s="350"/>
      <c r="EUA75" s="348"/>
      <c r="EUB75" s="348"/>
      <c r="EUC75" s="348"/>
      <c r="EUD75" s="349"/>
      <c r="EUF75" s="347"/>
      <c r="EUG75" s="350"/>
      <c r="EUH75" s="350"/>
      <c r="EUI75" s="348"/>
      <c r="EUJ75" s="348"/>
      <c r="EUK75" s="348"/>
      <c r="EUL75" s="349"/>
      <c r="EUN75" s="347"/>
      <c r="EUO75" s="350"/>
      <c r="EUP75" s="350"/>
      <c r="EUQ75" s="348"/>
      <c r="EUR75" s="348"/>
      <c r="EUS75" s="348"/>
      <c r="EUT75" s="349"/>
      <c r="EUV75" s="347"/>
      <c r="EUW75" s="350"/>
      <c r="EUX75" s="350"/>
      <c r="EUY75" s="348"/>
      <c r="EUZ75" s="348"/>
      <c r="EVA75" s="348"/>
      <c r="EVB75" s="349"/>
      <c r="EVD75" s="347"/>
      <c r="EVE75" s="350"/>
      <c r="EVF75" s="350"/>
      <c r="EVG75" s="348"/>
      <c r="EVH75" s="348"/>
      <c r="EVI75" s="348"/>
      <c r="EVJ75" s="349"/>
      <c r="EVL75" s="347"/>
      <c r="EVM75" s="350"/>
      <c r="EVN75" s="350"/>
      <c r="EVO75" s="348"/>
      <c r="EVP75" s="348"/>
      <c r="EVQ75" s="348"/>
      <c r="EVR75" s="349"/>
      <c r="EVT75" s="347"/>
      <c r="EVU75" s="350"/>
      <c r="EVV75" s="350"/>
      <c r="EVW75" s="348"/>
      <c r="EVX75" s="348"/>
      <c r="EVY75" s="348"/>
      <c r="EVZ75" s="349"/>
      <c r="EWB75" s="347"/>
      <c r="EWC75" s="350"/>
      <c r="EWD75" s="350"/>
      <c r="EWE75" s="348"/>
      <c r="EWF75" s="348"/>
      <c r="EWG75" s="348"/>
      <c r="EWH75" s="349"/>
      <c r="EWJ75" s="347"/>
      <c r="EWK75" s="350"/>
      <c r="EWL75" s="350"/>
      <c r="EWM75" s="348"/>
      <c r="EWN75" s="348"/>
      <c r="EWO75" s="348"/>
      <c r="EWP75" s="349"/>
      <c r="EWR75" s="347"/>
      <c r="EWS75" s="350"/>
      <c r="EWT75" s="350"/>
      <c r="EWU75" s="348"/>
      <c r="EWV75" s="348"/>
      <c r="EWW75" s="348"/>
      <c r="EWX75" s="349"/>
      <c r="EWZ75" s="347"/>
      <c r="EXA75" s="350"/>
      <c r="EXB75" s="350"/>
      <c r="EXC75" s="348"/>
      <c r="EXD75" s="348"/>
      <c r="EXE75" s="348"/>
      <c r="EXF75" s="349"/>
      <c r="EXH75" s="347"/>
      <c r="EXI75" s="350"/>
      <c r="EXJ75" s="350"/>
      <c r="EXK75" s="348"/>
      <c r="EXL75" s="348"/>
      <c r="EXM75" s="348"/>
      <c r="EXN75" s="349"/>
      <c r="EXP75" s="347"/>
      <c r="EXQ75" s="350"/>
      <c r="EXR75" s="350"/>
      <c r="EXS75" s="348"/>
      <c r="EXT75" s="348"/>
      <c r="EXU75" s="348"/>
      <c r="EXV75" s="349"/>
      <c r="EXX75" s="347"/>
      <c r="EXY75" s="350"/>
      <c r="EXZ75" s="350"/>
      <c r="EYA75" s="348"/>
      <c r="EYB75" s="348"/>
      <c r="EYC75" s="348"/>
      <c r="EYD75" s="349"/>
      <c r="EYF75" s="347"/>
      <c r="EYG75" s="350"/>
      <c r="EYH75" s="350"/>
      <c r="EYI75" s="348"/>
      <c r="EYJ75" s="348"/>
      <c r="EYK75" s="348"/>
      <c r="EYL75" s="349"/>
      <c r="EYN75" s="347"/>
      <c r="EYO75" s="350"/>
      <c r="EYP75" s="350"/>
      <c r="EYQ75" s="348"/>
      <c r="EYR75" s="348"/>
      <c r="EYS75" s="348"/>
      <c r="EYT75" s="349"/>
      <c r="EYV75" s="347"/>
      <c r="EYW75" s="350"/>
      <c r="EYX75" s="350"/>
      <c r="EYY75" s="348"/>
      <c r="EYZ75" s="348"/>
      <c r="EZA75" s="348"/>
      <c r="EZB75" s="349"/>
      <c r="EZD75" s="347"/>
      <c r="EZE75" s="350"/>
      <c r="EZF75" s="350"/>
      <c r="EZG75" s="348"/>
      <c r="EZH75" s="348"/>
      <c r="EZI75" s="348"/>
      <c r="EZJ75" s="349"/>
      <c r="EZL75" s="347"/>
      <c r="EZM75" s="350"/>
      <c r="EZN75" s="350"/>
      <c r="EZO75" s="348"/>
      <c r="EZP75" s="348"/>
      <c r="EZQ75" s="348"/>
      <c r="EZR75" s="349"/>
      <c r="EZT75" s="347"/>
      <c r="EZU75" s="350"/>
      <c r="EZV75" s="350"/>
      <c r="EZW75" s="348"/>
      <c r="EZX75" s="348"/>
      <c r="EZY75" s="348"/>
      <c r="EZZ75" s="349"/>
      <c r="FAB75" s="347"/>
      <c r="FAC75" s="350"/>
      <c r="FAD75" s="350"/>
      <c r="FAE75" s="348"/>
      <c r="FAF75" s="348"/>
      <c r="FAG75" s="348"/>
      <c r="FAH75" s="349"/>
      <c r="FAJ75" s="347"/>
      <c r="FAK75" s="350"/>
      <c r="FAL75" s="350"/>
      <c r="FAM75" s="348"/>
      <c r="FAN75" s="348"/>
      <c r="FAO75" s="348"/>
      <c r="FAP75" s="349"/>
      <c r="FAR75" s="347"/>
      <c r="FAS75" s="350"/>
      <c r="FAT75" s="350"/>
      <c r="FAU75" s="348"/>
      <c r="FAV75" s="348"/>
      <c r="FAW75" s="348"/>
      <c r="FAX75" s="349"/>
      <c r="FAZ75" s="347"/>
      <c r="FBA75" s="350"/>
      <c r="FBB75" s="350"/>
      <c r="FBC75" s="348"/>
      <c r="FBD75" s="348"/>
      <c r="FBE75" s="348"/>
      <c r="FBF75" s="349"/>
      <c r="FBH75" s="347"/>
      <c r="FBI75" s="350"/>
      <c r="FBJ75" s="350"/>
      <c r="FBK75" s="348"/>
      <c r="FBL75" s="348"/>
      <c r="FBM75" s="348"/>
      <c r="FBN75" s="349"/>
      <c r="FBP75" s="347"/>
      <c r="FBQ75" s="350"/>
      <c r="FBR75" s="350"/>
      <c r="FBS75" s="348"/>
      <c r="FBT75" s="348"/>
      <c r="FBU75" s="348"/>
      <c r="FBV75" s="349"/>
      <c r="FBX75" s="347"/>
      <c r="FBY75" s="350"/>
      <c r="FBZ75" s="350"/>
      <c r="FCA75" s="348"/>
      <c r="FCB75" s="348"/>
      <c r="FCC75" s="348"/>
      <c r="FCD75" s="349"/>
      <c r="FCF75" s="347"/>
      <c r="FCG75" s="350"/>
      <c r="FCH75" s="350"/>
      <c r="FCI75" s="348"/>
      <c r="FCJ75" s="348"/>
      <c r="FCK75" s="348"/>
      <c r="FCL75" s="349"/>
      <c r="FCN75" s="347"/>
      <c r="FCO75" s="350"/>
      <c r="FCP75" s="350"/>
      <c r="FCQ75" s="348"/>
      <c r="FCR75" s="348"/>
      <c r="FCS75" s="348"/>
      <c r="FCT75" s="349"/>
      <c r="FCV75" s="347"/>
      <c r="FCW75" s="350"/>
      <c r="FCX75" s="350"/>
      <c r="FCY75" s="348"/>
      <c r="FCZ75" s="348"/>
      <c r="FDA75" s="348"/>
      <c r="FDB75" s="349"/>
      <c r="FDD75" s="347"/>
      <c r="FDE75" s="350"/>
      <c r="FDF75" s="350"/>
      <c r="FDG75" s="348"/>
      <c r="FDH75" s="348"/>
      <c r="FDI75" s="348"/>
      <c r="FDJ75" s="349"/>
      <c r="FDL75" s="347"/>
      <c r="FDM75" s="350"/>
      <c r="FDN75" s="350"/>
      <c r="FDO75" s="348"/>
      <c r="FDP75" s="348"/>
      <c r="FDQ75" s="348"/>
      <c r="FDR75" s="349"/>
      <c r="FDT75" s="347"/>
      <c r="FDU75" s="350"/>
      <c r="FDV75" s="350"/>
      <c r="FDW75" s="348"/>
      <c r="FDX75" s="348"/>
      <c r="FDY75" s="348"/>
      <c r="FDZ75" s="349"/>
      <c r="FEB75" s="347"/>
      <c r="FEC75" s="350"/>
      <c r="FED75" s="350"/>
      <c r="FEE75" s="348"/>
      <c r="FEF75" s="348"/>
      <c r="FEG75" s="348"/>
      <c r="FEH75" s="349"/>
      <c r="FEJ75" s="347"/>
      <c r="FEK75" s="350"/>
      <c r="FEL75" s="350"/>
      <c r="FEM75" s="348"/>
      <c r="FEN75" s="348"/>
      <c r="FEO75" s="348"/>
      <c r="FEP75" s="349"/>
      <c r="FER75" s="347"/>
      <c r="FES75" s="350"/>
      <c r="FET75" s="350"/>
      <c r="FEU75" s="348"/>
      <c r="FEV75" s="348"/>
      <c r="FEW75" s="348"/>
      <c r="FEX75" s="349"/>
      <c r="FEZ75" s="347"/>
      <c r="FFA75" s="350"/>
      <c r="FFB75" s="350"/>
      <c r="FFC75" s="348"/>
      <c r="FFD75" s="348"/>
      <c r="FFE75" s="348"/>
      <c r="FFF75" s="349"/>
      <c r="FFH75" s="347"/>
      <c r="FFI75" s="350"/>
      <c r="FFJ75" s="350"/>
      <c r="FFK75" s="348"/>
      <c r="FFL75" s="348"/>
      <c r="FFM75" s="348"/>
      <c r="FFN75" s="349"/>
      <c r="FFP75" s="347"/>
      <c r="FFQ75" s="350"/>
      <c r="FFR75" s="350"/>
      <c r="FFS75" s="348"/>
      <c r="FFT75" s="348"/>
      <c r="FFU75" s="348"/>
      <c r="FFV75" s="349"/>
      <c r="FFX75" s="347"/>
      <c r="FFY75" s="350"/>
      <c r="FFZ75" s="350"/>
      <c r="FGA75" s="348"/>
      <c r="FGB75" s="348"/>
      <c r="FGC75" s="348"/>
      <c r="FGD75" s="349"/>
      <c r="FGF75" s="347"/>
      <c r="FGG75" s="350"/>
      <c r="FGH75" s="350"/>
      <c r="FGI75" s="348"/>
      <c r="FGJ75" s="348"/>
      <c r="FGK75" s="348"/>
      <c r="FGL75" s="349"/>
      <c r="FGN75" s="347"/>
      <c r="FGO75" s="350"/>
      <c r="FGP75" s="350"/>
      <c r="FGQ75" s="348"/>
      <c r="FGR75" s="348"/>
      <c r="FGS75" s="348"/>
      <c r="FGT75" s="349"/>
      <c r="FGV75" s="347"/>
      <c r="FGW75" s="350"/>
      <c r="FGX75" s="350"/>
      <c r="FGY75" s="348"/>
      <c r="FGZ75" s="348"/>
      <c r="FHA75" s="348"/>
      <c r="FHB75" s="349"/>
      <c r="FHD75" s="347"/>
      <c r="FHE75" s="350"/>
      <c r="FHF75" s="350"/>
      <c r="FHG75" s="348"/>
      <c r="FHH75" s="348"/>
      <c r="FHI75" s="348"/>
      <c r="FHJ75" s="349"/>
      <c r="FHL75" s="347"/>
      <c r="FHM75" s="350"/>
      <c r="FHN75" s="350"/>
      <c r="FHO75" s="348"/>
      <c r="FHP75" s="348"/>
      <c r="FHQ75" s="348"/>
      <c r="FHR75" s="349"/>
      <c r="FHT75" s="347"/>
      <c r="FHU75" s="350"/>
      <c r="FHV75" s="350"/>
      <c r="FHW75" s="348"/>
      <c r="FHX75" s="348"/>
      <c r="FHY75" s="348"/>
      <c r="FHZ75" s="349"/>
      <c r="FIB75" s="347"/>
      <c r="FIC75" s="350"/>
      <c r="FID75" s="350"/>
      <c r="FIE75" s="348"/>
      <c r="FIF75" s="348"/>
      <c r="FIG75" s="348"/>
      <c r="FIH75" s="349"/>
      <c r="FIJ75" s="347"/>
      <c r="FIK75" s="350"/>
      <c r="FIL75" s="350"/>
      <c r="FIM75" s="348"/>
      <c r="FIN75" s="348"/>
      <c r="FIO75" s="348"/>
      <c r="FIP75" s="349"/>
      <c r="FIR75" s="347"/>
      <c r="FIS75" s="350"/>
      <c r="FIT75" s="350"/>
      <c r="FIU75" s="348"/>
      <c r="FIV75" s="348"/>
      <c r="FIW75" s="348"/>
      <c r="FIX75" s="349"/>
      <c r="FIZ75" s="347"/>
      <c r="FJA75" s="350"/>
      <c r="FJB75" s="350"/>
      <c r="FJC75" s="348"/>
      <c r="FJD75" s="348"/>
      <c r="FJE75" s="348"/>
      <c r="FJF75" s="349"/>
      <c r="FJH75" s="347"/>
      <c r="FJI75" s="350"/>
      <c r="FJJ75" s="350"/>
      <c r="FJK75" s="348"/>
      <c r="FJL75" s="348"/>
      <c r="FJM75" s="348"/>
      <c r="FJN75" s="349"/>
      <c r="FJP75" s="347"/>
      <c r="FJQ75" s="350"/>
      <c r="FJR75" s="350"/>
      <c r="FJS75" s="348"/>
      <c r="FJT75" s="348"/>
      <c r="FJU75" s="348"/>
      <c r="FJV75" s="349"/>
      <c r="FJX75" s="347"/>
      <c r="FJY75" s="350"/>
      <c r="FJZ75" s="350"/>
      <c r="FKA75" s="348"/>
      <c r="FKB75" s="348"/>
      <c r="FKC75" s="348"/>
      <c r="FKD75" s="349"/>
      <c r="FKF75" s="347"/>
      <c r="FKG75" s="350"/>
      <c r="FKH75" s="350"/>
      <c r="FKI75" s="348"/>
      <c r="FKJ75" s="348"/>
      <c r="FKK75" s="348"/>
      <c r="FKL75" s="349"/>
      <c r="FKN75" s="347"/>
      <c r="FKO75" s="350"/>
      <c r="FKP75" s="350"/>
      <c r="FKQ75" s="348"/>
      <c r="FKR75" s="348"/>
      <c r="FKS75" s="348"/>
      <c r="FKT75" s="349"/>
      <c r="FKV75" s="347"/>
      <c r="FKW75" s="350"/>
      <c r="FKX75" s="350"/>
      <c r="FKY75" s="348"/>
      <c r="FKZ75" s="348"/>
      <c r="FLA75" s="348"/>
      <c r="FLB75" s="349"/>
      <c r="FLD75" s="347"/>
      <c r="FLE75" s="350"/>
      <c r="FLF75" s="350"/>
      <c r="FLG75" s="348"/>
      <c r="FLH75" s="348"/>
      <c r="FLI75" s="348"/>
      <c r="FLJ75" s="349"/>
      <c r="FLL75" s="347"/>
      <c r="FLM75" s="350"/>
      <c r="FLN75" s="350"/>
      <c r="FLO75" s="348"/>
      <c r="FLP75" s="348"/>
      <c r="FLQ75" s="348"/>
      <c r="FLR75" s="349"/>
      <c r="FLT75" s="347"/>
      <c r="FLU75" s="350"/>
      <c r="FLV75" s="350"/>
      <c r="FLW75" s="348"/>
      <c r="FLX75" s="348"/>
      <c r="FLY75" s="348"/>
      <c r="FLZ75" s="349"/>
      <c r="FMB75" s="347"/>
      <c r="FMC75" s="350"/>
      <c r="FMD75" s="350"/>
      <c r="FME75" s="348"/>
      <c r="FMF75" s="348"/>
      <c r="FMG75" s="348"/>
      <c r="FMH75" s="349"/>
      <c r="FMJ75" s="347"/>
      <c r="FMK75" s="350"/>
      <c r="FML75" s="350"/>
      <c r="FMM75" s="348"/>
      <c r="FMN75" s="348"/>
      <c r="FMO75" s="348"/>
      <c r="FMP75" s="349"/>
      <c r="FMR75" s="347"/>
      <c r="FMS75" s="350"/>
      <c r="FMT75" s="350"/>
      <c r="FMU75" s="348"/>
      <c r="FMV75" s="348"/>
      <c r="FMW75" s="348"/>
      <c r="FMX75" s="349"/>
      <c r="FMZ75" s="347"/>
      <c r="FNA75" s="350"/>
      <c r="FNB75" s="350"/>
      <c r="FNC75" s="348"/>
      <c r="FND75" s="348"/>
      <c r="FNE75" s="348"/>
      <c r="FNF75" s="349"/>
      <c r="FNH75" s="347"/>
      <c r="FNI75" s="350"/>
      <c r="FNJ75" s="350"/>
      <c r="FNK75" s="348"/>
      <c r="FNL75" s="348"/>
      <c r="FNM75" s="348"/>
      <c r="FNN75" s="349"/>
      <c r="FNP75" s="347"/>
      <c r="FNQ75" s="350"/>
      <c r="FNR75" s="350"/>
      <c r="FNS75" s="348"/>
      <c r="FNT75" s="348"/>
      <c r="FNU75" s="348"/>
      <c r="FNV75" s="349"/>
      <c r="FNX75" s="347"/>
      <c r="FNY75" s="350"/>
      <c r="FNZ75" s="350"/>
      <c r="FOA75" s="348"/>
      <c r="FOB75" s="348"/>
      <c r="FOC75" s="348"/>
      <c r="FOD75" s="349"/>
      <c r="FOF75" s="347"/>
      <c r="FOG75" s="350"/>
      <c r="FOH75" s="350"/>
      <c r="FOI75" s="348"/>
      <c r="FOJ75" s="348"/>
      <c r="FOK75" s="348"/>
      <c r="FOL75" s="349"/>
      <c r="FON75" s="347"/>
      <c r="FOO75" s="350"/>
      <c r="FOP75" s="350"/>
      <c r="FOQ75" s="348"/>
      <c r="FOR75" s="348"/>
      <c r="FOS75" s="348"/>
      <c r="FOT75" s="349"/>
      <c r="FOV75" s="347"/>
      <c r="FOW75" s="350"/>
      <c r="FOX75" s="350"/>
      <c r="FOY75" s="348"/>
      <c r="FOZ75" s="348"/>
      <c r="FPA75" s="348"/>
      <c r="FPB75" s="349"/>
      <c r="FPD75" s="347"/>
      <c r="FPE75" s="350"/>
      <c r="FPF75" s="350"/>
      <c r="FPG75" s="348"/>
      <c r="FPH75" s="348"/>
      <c r="FPI75" s="348"/>
      <c r="FPJ75" s="349"/>
      <c r="FPL75" s="347"/>
      <c r="FPM75" s="350"/>
      <c r="FPN75" s="350"/>
      <c r="FPO75" s="348"/>
      <c r="FPP75" s="348"/>
      <c r="FPQ75" s="348"/>
      <c r="FPR75" s="349"/>
      <c r="FPT75" s="347"/>
      <c r="FPU75" s="350"/>
      <c r="FPV75" s="350"/>
      <c r="FPW75" s="348"/>
      <c r="FPX75" s="348"/>
      <c r="FPY75" s="348"/>
      <c r="FPZ75" s="349"/>
      <c r="FQB75" s="347"/>
      <c r="FQC75" s="350"/>
      <c r="FQD75" s="350"/>
      <c r="FQE75" s="348"/>
      <c r="FQF75" s="348"/>
      <c r="FQG75" s="348"/>
      <c r="FQH75" s="349"/>
      <c r="FQJ75" s="347"/>
      <c r="FQK75" s="350"/>
      <c r="FQL75" s="350"/>
      <c r="FQM75" s="348"/>
      <c r="FQN75" s="348"/>
      <c r="FQO75" s="348"/>
      <c r="FQP75" s="349"/>
      <c r="FQR75" s="347"/>
      <c r="FQS75" s="350"/>
      <c r="FQT75" s="350"/>
      <c r="FQU75" s="348"/>
      <c r="FQV75" s="348"/>
      <c r="FQW75" s="348"/>
      <c r="FQX75" s="349"/>
      <c r="FQZ75" s="347"/>
      <c r="FRA75" s="350"/>
      <c r="FRB75" s="350"/>
      <c r="FRC75" s="348"/>
      <c r="FRD75" s="348"/>
      <c r="FRE75" s="348"/>
      <c r="FRF75" s="349"/>
      <c r="FRH75" s="347"/>
      <c r="FRI75" s="350"/>
      <c r="FRJ75" s="350"/>
      <c r="FRK75" s="348"/>
      <c r="FRL75" s="348"/>
      <c r="FRM75" s="348"/>
      <c r="FRN75" s="349"/>
      <c r="FRP75" s="347"/>
      <c r="FRQ75" s="350"/>
      <c r="FRR75" s="350"/>
      <c r="FRS75" s="348"/>
      <c r="FRT75" s="348"/>
      <c r="FRU75" s="348"/>
      <c r="FRV75" s="349"/>
      <c r="FRX75" s="347"/>
      <c r="FRY75" s="350"/>
      <c r="FRZ75" s="350"/>
      <c r="FSA75" s="348"/>
      <c r="FSB75" s="348"/>
      <c r="FSC75" s="348"/>
      <c r="FSD75" s="349"/>
      <c r="FSF75" s="347"/>
      <c r="FSG75" s="350"/>
      <c r="FSH75" s="350"/>
      <c r="FSI75" s="348"/>
      <c r="FSJ75" s="348"/>
      <c r="FSK75" s="348"/>
      <c r="FSL75" s="349"/>
      <c r="FSN75" s="347"/>
      <c r="FSO75" s="350"/>
      <c r="FSP75" s="350"/>
      <c r="FSQ75" s="348"/>
      <c r="FSR75" s="348"/>
      <c r="FSS75" s="348"/>
      <c r="FST75" s="349"/>
      <c r="FSV75" s="347"/>
      <c r="FSW75" s="350"/>
      <c r="FSX75" s="350"/>
      <c r="FSY75" s="348"/>
      <c r="FSZ75" s="348"/>
      <c r="FTA75" s="348"/>
      <c r="FTB75" s="349"/>
      <c r="FTD75" s="347"/>
      <c r="FTE75" s="350"/>
      <c r="FTF75" s="350"/>
      <c r="FTG75" s="348"/>
      <c r="FTH75" s="348"/>
      <c r="FTI75" s="348"/>
      <c r="FTJ75" s="349"/>
      <c r="FTL75" s="347"/>
      <c r="FTM75" s="350"/>
      <c r="FTN75" s="350"/>
      <c r="FTO75" s="348"/>
      <c r="FTP75" s="348"/>
      <c r="FTQ75" s="348"/>
      <c r="FTR75" s="349"/>
      <c r="FTT75" s="347"/>
      <c r="FTU75" s="350"/>
      <c r="FTV75" s="350"/>
      <c r="FTW75" s="348"/>
      <c r="FTX75" s="348"/>
      <c r="FTY75" s="348"/>
      <c r="FTZ75" s="349"/>
      <c r="FUB75" s="347"/>
      <c r="FUC75" s="350"/>
      <c r="FUD75" s="350"/>
      <c r="FUE75" s="348"/>
      <c r="FUF75" s="348"/>
      <c r="FUG75" s="348"/>
      <c r="FUH75" s="349"/>
      <c r="FUJ75" s="347"/>
      <c r="FUK75" s="350"/>
      <c r="FUL75" s="350"/>
      <c r="FUM75" s="348"/>
      <c r="FUN75" s="348"/>
      <c r="FUO75" s="348"/>
      <c r="FUP75" s="349"/>
      <c r="FUR75" s="347"/>
      <c r="FUS75" s="350"/>
      <c r="FUT75" s="350"/>
      <c r="FUU75" s="348"/>
      <c r="FUV75" s="348"/>
      <c r="FUW75" s="348"/>
      <c r="FUX75" s="349"/>
      <c r="FUZ75" s="347"/>
      <c r="FVA75" s="350"/>
      <c r="FVB75" s="350"/>
      <c r="FVC75" s="348"/>
      <c r="FVD75" s="348"/>
      <c r="FVE75" s="348"/>
      <c r="FVF75" s="349"/>
      <c r="FVH75" s="347"/>
      <c r="FVI75" s="350"/>
      <c r="FVJ75" s="350"/>
      <c r="FVK75" s="348"/>
      <c r="FVL75" s="348"/>
      <c r="FVM75" s="348"/>
      <c r="FVN75" s="349"/>
      <c r="FVP75" s="347"/>
      <c r="FVQ75" s="350"/>
      <c r="FVR75" s="350"/>
      <c r="FVS75" s="348"/>
      <c r="FVT75" s="348"/>
      <c r="FVU75" s="348"/>
      <c r="FVV75" s="349"/>
      <c r="FVX75" s="347"/>
      <c r="FVY75" s="350"/>
      <c r="FVZ75" s="350"/>
      <c r="FWA75" s="348"/>
      <c r="FWB75" s="348"/>
      <c r="FWC75" s="348"/>
      <c r="FWD75" s="349"/>
      <c r="FWF75" s="347"/>
      <c r="FWG75" s="350"/>
      <c r="FWH75" s="350"/>
      <c r="FWI75" s="348"/>
      <c r="FWJ75" s="348"/>
      <c r="FWK75" s="348"/>
      <c r="FWL75" s="349"/>
      <c r="FWN75" s="347"/>
      <c r="FWO75" s="350"/>
      <c r="FWP75" s="350"/>
      <c r="FWQ75" s="348"/>
      <c r="FWR75" s="348"/>
      <c r="FWS75" s="348"/>
      <c r="FWT75" s="349"/>
      <c r="FWV75" s="347"/>
      <c r="FWW75" s="350"/>
      <c r="FWX75" s="350"/>
      <c r="FWY75" s="348"/>
      <c r="FWZ75" s="348"/>
      <c r="FXA75" s="348"/>
      <c r="FXB75" s="349"/>
      <c r="FXD75" s="347"/>
      <c r="FXE75" s="350"/>
      <c r="FXF75" s="350"/>
      <c r="FXG75" s="348"/>
      <c r="FXH75" s="348"/>
      <c r="FXI75" s="348"/>
      <c r="FXJ75" s="349"/>
      <c r="FXL75" s="347"/>
      <c r="FXM75" s="350"/>
      <c r="FXN75" s="350"/>
      <c r="FXO75" s="348"/>
      <c r="FXP75" s="348"/>
      <c r="FXQ75" s="348"/>
      <c r="FXR75" s="349"/>
      <c r="FXT75" s="347"/>
      <c r="FXU75" s="350"/>
      <c r="FXV75" s="350"/>
      <c r="FXW75" s="348"/>
      <c r="FXX75" s="348"/>
      <c r="FXY75" s="348"/>
      <c r="FXZ75" s="349"/>
      <c r="FYB75" s="347"/>
      <c r="FYC75" s="350"/>
      <c r="FYD75" s="350"/>
      <c r="FYE75" s="348"/>
      <c r="FYF75" s="348"/>
      <c r="FYG75" s="348"/>
      <c r="FYH75" s="349"/>
      <c r="FYJ75" s="347"/>
      <c r="FYK75" s="350"/>
      <c r="FYL75" s="350"/>
      <c r="FYM75" s="348"/>
      <c r="FYN75" s="348"/>
      <c r="FYO75" s="348"/>
      <c r="FYP75" s="349"/>
      <c r="FYR75" s="347"/>
      <c r="FYS75" s="350"/>
      <c r="FYT75" s="350"/>
      <c r="FYU75" s="348"/>
      <c r="FYV75" s="348"/>
      <c r="FYW75" s="348"/>
      <c r="FYX75" s="349"/>
      <c r="FYZ75" s="347"/>
      <c r="FZA75" s="350"/>
      <c r="FZB75" s="350"/>
      <c r="FZC75" s="348"/>
      <c r="FZD75" s="348"/>
      <c r="FZE75" s="348"/>
      <c r="FZF75" s="349"/>
      <c r="FZH75" s="347"/>
      <c r="FZI75" s="350"/>
      <c r="FZJ75" s="350"/>
      <c r="FZK75" s="348"/>
      <c r="FZL75" s="348"/>
      <c r="FZM75" s="348"/>
      <c r="FZN75" s="349"/>
      <c r="FZP75" s="347"/>
      <c r="FZQ75" s="350"/>
      <c r="FZR75" s="350"/>
      <c r="FZS75" s="348"/>
      <c r="FZT75" s="348"/>
      <c r="FZU75" s="348"/>
      <c r="FZV75" s="349"/>
      <c r="FZX75" s="347"/>
      <c r="FZY75" s="350"/>
      <c r="FZZ75" s="350"/>
      <c r="GAA75" s="348"/>
      <c r="GAB75" s="348"/>
      <c r="GAC75" s="348"/>
      <c r="GAD75" s="349"/>
      <c r="GAF75" s="347"/>
      <c r="GAG75" s="350"/>
      <c r="GAH75" s="350"/>
      <c r="GAI75" s="348"/>
      <c r="GAJ75" s="348"/>
      <c r="GAK75" s="348"/>
      <c r="GAL75" s="349"/>
      <c r="GAN75" s="347"/>
      <c r="GAO75" s="350"/>
      <c r="GAP75" s="350"/>
      <c r="GAQ75" s="348"/>
      <c r="GAR75" s="348"/>
      <c r="GAS75" s="348"/>
      <c r="GAT75" s="349"/>
      <c r="GAV75" s="347"/>
      <c r="GAW75" s="350"/>
      <c r="GAX75" s="350"/>
      <c r="GAY75" s="348"/>
      <c r="GAZ75" s="348"/>
      <c r="GBA75" s="348"/>
      <c r="GBB75" s="349"/>
      <c r="GBD75" s="347"/>
      <c r="GBE75" s="350"/>
      <c r="GBF75" s="350"/>
      <c r="GBG75" s="348"/>
      <c r="GBH75" s="348"/>
      <c r="GBI75" s="348"/>
      <c r="GBJ75" s="349"/>
      <c r="GBL75" s="347"/>
      <c r="GBM75" s="350"/>
      <c r="GBN75" s="350"/>
      <c r="GBO75" s="348"/>
      <c r="GBP75" s="348"/>
      <c r="GBQ75" s="348"/>
      <c r="GBR75" s="349"/>
      <c r="GBT75" s="347"/>
      <c r="GBU75" s="350"/>
      <c r="GBV75" s="350"/>
      <c r="GBW75" s="348"/>
      <c r="GBX75" s="348"/>
      <c r="GBY75" s="348"/>
      <c r="GBZ75" s="349"/>
      <c r="GCB75" s="347"/>
      <c r="GCC75" s="350"/>
      <c r="GCD75" s="350"/>
      <c r="GCE75" s="348"/>
      <c r="GCF75" s="348"/>
      <c r="GCG75" s="348"/>
      <c r="GCH75" s="349"/>
      <c r="GCJ75" s="347"/>
      <c r="GCK75" s="350"/>
      <c r="GCL75" s="350"/>
      <c r="GCM75" s="348"/>
      <c r="GCN75" s="348"/>
      <c r="GCO75" s="348"/>
      <c r="GCP75" s="349"/>
      <c r="GCR75" s="347"/>
      <c r="GCS75" s="350"/>
      <c r="GCT75" s="350"/>
      <c r="GCU75" s="348"/>
      <c r="GCV75" s="348"/>
      <c r="GCW75" s="348"/>
      <c r="GCX75" s="349"/>
      <c r="GCZ75" s="347"/>
      <c r="GDA75" s="350"/>
      <c r="GDB75" s="350"/>
      <c r="GDC75" s="348"/>
      <c r="GDD75" s="348"/>
      <c r="GDE75" s="348"/>
      <c r="GDF75" s="349"/>
      <c r="GDH75" s="347"/>
      <c r="GDI75" s="350"/>
      <c r="GDJ75" s="350"/>
      <c r="GDK75" s="348"/>
      <c r="GDL75" s="348"/>
      <c r="GDM75" s="348"/>
      <c r="GDN75" s="349"/>
      <c r="GDP75" s="347"/>
      <c r="GDQ75" s="350"/>
      <c r="GDR75" s="350"/>
      <c r="GDS75" s="348"/>
      <c r="GDT75" s="348"/>
      <c r="GDU75" s="348"/>
      <c r="GDV75" s="349"/>
      <c r="GDX75" s="347"/>
      <c r="GDY75" s="350"/>
      <c r="GDZ75" s="350"/>
      <c r="GEA75" s="348"/>
      <c r="GEB75" s="348"/>
      <c r="GEC75" s="348"/>
      <c r="GED75" s="349"/>
      <c r="GEF75" s="347"/>
      <c r="GEG75" s="350"/>
      <c r="GEH75" s="350"/>
      <c r="GEI75" s="348"/>
      <c r="GEJ75" s="348"/>
      <c r="GEK75" s="348"/>
      <c r="GEL75" s="349"/>
      <c r="GEN75" s="347"/>
      <c r="GEO75" s="350"/>
      <c r="GEP75" s="350"/>
      <c r="GEQ75" s="348"/>
      <c r="GER75" s="348"/>
      <c r="GES75" s="348"/>
      <c r="GET75" s="349"/>
      <c r="GEV75" s="347"/>
      <c r="GEW75" s="350"/>
      <c r="GEX75" s="350"/>
      <c r="GEY75" s="348"/>
      <c r="GEZ75" s="348"/>
      <c r="GFA75" s="348"/>
      <c r="GFB75" s="349"/>
      <c r="GFD75" s="347"/>
      <c r="GFE75" s="350"/>
      <c r="GFF75" s="350"/>
      <c r="GFG75" s="348"/>
      <c r="GFH75" s="348"/>
      <c r="GFI75" s="348"/>
      <c r="GFJ75" s="349"/>
      <c r="GFL75" s="347"/>
      <c r="GFM75" s="350"/>
      <c r="GFN75" s="350"/>
      <c r="GFO75" s="348"/>
      <c r="GFP75" s="348"/>
      <c r="GFQ75" s="348"/>
      <c r="GFR75" s="349"/>
      <c r="GFT75" s="347"/>
      <c r="GFU75" s="350"/>
      <c r="GFV75" s="350"/>
      <c r="GFW75" s="348"/>
      <c r="GFX75" s="348"/>
      <c r="GFY75" s="348"/>
      <c r="GFZ75" s="349"/>
      <c r="GGB75" s="347"/>
      <c r="GGC75" s="350"/>
      <c r="GGD75" s="350"/>
      <c r="GGE75" s="348"/>
      <c r="GGF75" s="348"/>
      <c r="GGG75" s="348"/>
      <c r="GGH75" s="349"/>
      <c r="GGJ75" s="347"/>
      <c r="GGK75" s="350"/>
      <c r="GGL75" s="350"/>
      <c r="GGM75" s="348"/>
      <c r="GGN75" s="348"/>
      <c r="GGO75" s="348"/>
      <c r="GGP75" s="349"/>
      <c r="GGR75" s="347"/>
      <c r="GGS75" s="350"/>
      <c r="GGT75" s="350"/>
      <c r="GGU75" s="348"/>
      <c r="GGV75" s="348"/>
      <c r="GGW75" s="348"/>
      <c r="GGX75" s="349"/>
      <c r="GGZ75" s="347"/>
      <c r="GHA75" s="350"/>
      <c r="GHB75" s="350"/>
      <c r="GHC75" s="348"/>
      <c r="GHD75" s="348"/>
      <c r="GHE75" s="348"/>
      <c r="GHF75" s="349"/>
      <c r="GHH75" s="347"/>
      <c r="GHI75" s="350"/>
      <c r="GHJ75" s="350"/>
      <c r="GHK75" s="348"/>
      <c r="GHL75" s="348"/>
      <c r="GHM75" s="348"/>
      <c r="GHN75" s="349"/>
      <c r="GHP75" s="347"/>
      <c r="GHQ75" s="350"/>
      <c r="GHR75" s="350"/>
      <c r="GHS75" s="348"/>
      <c r="GHT75" s="348"/>
      <c r="GHU75" s="348"/>
      <c r="GHV75" s="349"/>
      <c r="GHX75" s="347"/>
      <c r="GHY75" s="350"/>
      <c r="GHZ75" s="350"/>
      <c r="GIA75" s="348"/>
      <c r="GIB75" s="348"/>
      <c r="GIC75" s="348"/>
      <c r="GID75" s="349"/>
      <c r="GIF75" s="347"/>
      <c r="GIG75" s="350"/>
      <c r="GIH75" s="350"/>
      <c r="GII75" s="348"/>
      <c r="GIJ75" s="348"/>
      <c r="GIK75" s="348"/>
      <c r="GIL75" s="349"/>
      <c r="GIN75" s="347"/>
      <c r="GIO75" s="350"/>
      <c r="GIP75" s="350"/>
      <c r="GIQ75" s="348"/>
      <c r="GIR75" s="348"/>
      <c r="GIS75" s="348"/>
      <c r="GIT75" s="349"/>
      <c r="GIV75" s="347"/>
      <c r="GIW75" s="350"/>
      <c r="GIX75" s="350"/>
      <c r="GIY75" s="348"/>
      <c r="GIZ75" s="348"/>
      <c r="GJA75" s="348"/>
      <c r="GJB75" s="349"/>
      <c r="GJD75" s="347"/>
      <c r="GJE75" s="350"/>
      <c r="GJF75" s="350"/>
      <c r="GJG75" s="348"/>
      <c r="GJH75" s="348"/>
      <c r="GJI75" s="348"/>
      <c r="GJJ75" s="349"/>
      <c r="GJL75" s="347"/>
      <c r="GJM75" s="350"/>
      <c r="GJN75" s="350"/>
      <c r="GJO75" s="348"/>
      <c r="GJP75" s="348"/>
      <c r="GJQ75" s="348"/>
      <c r="GJR75" s="349"/>
      <c r="GJT75" s="347"/>
      <c r="GJU75" s="350"/>
      <c r="GJV75" s="350"/>
      <c r="GJW75" s="348"/>
      <c r="GJX75" s="348"/>
      <c r="GJY75" s="348"/>
      <c r="GJZ75" s="349"/>
      <c r="GKB75" s="347"/>
      <c r="GKC75" s="350"/>
      <c r="GKD75" s="350"/>
      <c r="GKE75" s="348"/>
      <c r="GKF75" s="348"/>
      <c r="GKG75" s="348"/>
      <c r="GKH75" s="349"/>
      <c r="GKJ75" s="347"/>
      <c r="GKK75" s="350"/>
      <c r="GKL75" s="350"/>
      <c r="GKM75" s="348"/>
      <c r="GKN75" s="348"/>
      <c r="GKO75" s="348"/>
      <c r="GKP75" s="349"/>
      <c r="GKR75" s="347"/>
      <c r="GKS75" s="350"/>
      <c r="GKT75" s="350"/>
      <c r="GKU75" s="348"/>
      <c r="GKV75" s="348"/>
      <c r="GKW75" s="348"/>
      <c r="GKX75" s="349"/>
      <c r="GKZ75" s="347"/>
      <c r="GLA75" s="350"/>
      <c r="GLB75" s="350"/>
      <c r="GLC75" s="348"/>
      <c r="GLD75" s="348"/>
      <c r="GLE75" s="348"/>
      <c r="GLF75" s="349"/>
      <c r="GLH75" s="347"/>
      <c r="GLI75" s="350"/>
      <c r="GLJ75" s="350"/>
      <c r="GLK75" s="348"/>
      <c r="GLL75" s="348"/>
      <c r="GLM75" s="348"/>
      <c r="GLN75" s="349"/>
      <c r="GLP75" s="347"/>
      <c r="GLQ75" s="350"/>
      <c r="GLR75" s="350"/>
      <c r="GLS75" s="348"/>
      <c r="GLT75" s="348"/>
      <c r="GLU75" s="348"/>
      <c r="GLV75" s="349"/>
      <c r="GLX75" s="347"/>
      <c r="GLY75" s="350"/>
      <c r="GLZ75" s="350"/>
      <c r="GMA75" s="348"/>
      <c r="GMB75" s="348"/>
      <c r="GMC75" s="348"/>
      <c r="GMD75" s="349"/>
      <c r="GMF75" s="347"/>
      <c r="GMG75" s="350"/>
      <c r="GMH75" s="350"/>
      <c r="GMI75" s="348"/>
      <c r="GMJ75" s="348"/>
      <c r="GMK75" s="348"/>
      <c r="GML75" s="349"/>
      <c r="GMN75" s="347"/>
      <c r="GMO75" s="350"/>
      <c r="GMP75" s="350"/>
      <c r="GMQ75" s="348"/>
      <c r="GMR75" s="348"/>
      <c r="GMS75" s="348"/>
      <c r="GMT75" s="349"/>
      <c r="GMV75" s="347"/>
      <c r="GMW75" s="350"/>
      <c r="GMX75" s="350"/>
      <c r="GMY75" s="348"/>
      <c r="GMZ75" s="348"/>
      <c r="GNA75" s="348"/>
      <c r="GNB75" s="349"/>
      <c r="GND75" s="347"/>
      <c r="GNE75" s="350"/>
      <c r="GNF75" s="350"/>
      <c r="GNG75" s="348"/>
      <c r="GNH75" s="348"/>
      <c r="GNI75" s="348"/>
      <c r="GNJ75" s="349"/>
      <c r="GNL75" s="347"/>
      <c r="GNM75" s="350"/>
      <c r="GNN75" s="350"/>
      <c r="GNO75" s="348"/>
      <c r="GNP75" s="348"/>
      <c r="GNQ75" s="348"/>
      <c r="GNR75" s="349"/>
      <c r="GNT75" s="347"/>
      <c r="GNU75" s="350"/>
      <c r="GNV75" s="350"/>
      <c r="GNW75" s="348"/>
      <c r="GNX75" s="348"/>
      <c r="GNY75" s="348"/>
      <c r="GNZ75" s="349"/>
      <c r="GOB75" s="347"/>
      <c r="GOC75" s="350"/>
      <c r="GOD75" s="350"/>
      <c r="GOE75" s="348"/>
      <c r="GOF75" s="348"/>
      <c r="GOG75" s="348"/>
      <c r="GOH75" s="349"/>
      <c r="GOJ75" s="347"/>
      <c r="GOK75" s="350"/>
      <c r="GOL75" s="350"/>
      <c r="GOM75" s="348"/>
      <c r="GON75" s="348"/>
      <c r="GOO75" s="348"/>
      <c r="GOP75" s="349"/>
      <c r="GOR75" s="347"/>
      <c r="GOS75" s="350"/>
      <c r="GOT75" s="350"/>
      <c r="GOU75" s="348"/>
      <c r="GOV75" s="348"/>
      <c r="GOW75" s="348"/>
      <c r="GOX75" s="349"/>
      <c r="GOZ75" s="347"/>
      <c r="GPA75" s="350"/>
      <c r="GPB75" s="350"/>
      <c r="GPC75" s="348"/>
      <c r="GPD75" s="348"/>
      <c r="GPE75" s="348"/>
      <c r="GPF75" s="349"/>
      <c r="GPH75" s="347"/>
      <c r="GPI75" s="350"/>
      <c r="GPJ75" s="350"/>
      <c r="GPK75" s="348"/>
      <c r="GPL75" s="348"/>
      <c r="GPM75" s="348"/>
      <c r="GPN75" s="349"/>
      <c r="GPP75" s="347"/>
      <c r="GPQ75" s="350"/>
      <c r="GPR75" s="350"/>
      <c r="GPS75" s="348"/>
      <c r="GPT75" s="348"/>
      <c r="GPU75" s="348"/>
      <c r="GPV75" s="349"/>
      <c r="GPX75" s="347"/>
      <c r="GPY75" s="350"/>
      <c r="GPZ75" s="350"/>
      <c r="GQA75" s="348"/>
      <c r="GQB75" s="348"/>
      <c r="GQC75" s="348"/>
      <c r="GQD75" s="349"/>
      <c r="GQF75" s="347"/>
      <c r="GQG75" s="350"/>
      <c r="GQH75" s="350"/>
      <c r="GQI75" s="348"/>
      <c r="GQJ75" s="348"/>
      <c r="GQK75" s="348"/>
      <c r="GQL75" s="349"/>
      <c r="GQN75" s="347"/>
      <c r="GQO75" s="350"/>
      <c r="GQP75" s="350"/>
      <c r="GQQ75" s="348"/>
      <c r="GQR75" s="348"/>
      <c r="GQS75" s="348"/>
      <c r="GQT75" s="349"/>
      <c r="GQV75" s="347"/>
      <c r="GQW75" s="350"/>
      <c r="GQX75" s="350"/>
      <c r="GQY75" s="348"/>
      <c r="GQZ75" s="348"/>
      <c r="GRA75" s="348"/>
      <c r="GRB75" s="349"/>
      <c r="GRD75" s="347"/>
      <c r="GRE75" s="350"/>
      <c r="GRF75" s="350"/>
      <c r="GRG75" s="348"/>
      <c r="GRH75" s="348"/>
      <c r="GRI75" s="348"/>
      <c r="GRJ75" s="349"/>
      <c r="GRL75" s="347"/>
      <c r="GRM75" s="350"/>
      <c r="GRN75" s="350"/>
      <c r="GRO75" s="348"/>
      <c r="GRP75" s="348"/>
      <c r="GRQ75" s="348"/>
      <c r="GRR75" s="349"/>
      <c r="GRT75" s="347"/>
      <c r="GRU75" s="350"/>
      <c r="GRV75" s="350"/>
      <c r="GRW75" s="348"/>
      <c r="GRX75" s="348"/>
      <c r="GRY75" s="348"/>
      <c r="GRZ75" s="349"/>
      <c r="GSB75" s="347"/>
      <c r="GSC75" s="350"/>
      <c r="GSD75" s="350"/>
      <c r="GSE75" s="348"/>
      <c r="GSF75" s="348"/>
      <c r="GSG75" s="348"/>
      <c r="GSH75" s="349"/>
      <c r="GSJ75" s="347"/>
      <c r="GSK75" s="350"/>
      <c r="GSL75" s="350"/>
      <c r="GSM75" s="348"/>
      <c r="GSN75" s="348"/>
      <c r="GSO75" s="348"/>
      <c r="GSP75" s="349"/>
      <c r="GSR75" s="347"/>
      <c r="GSS75" s="350"/>
      <c r="GST75" s="350"/>
      <c r="GSU75" s="348"/>
      <c r="GSV75" s="348"/>
      <c r="GSW75" s="348"/>
      <c r="GSX75" s="349"/>
      <c r="GSZ75" s="347"/>
      <c r="GTA75" s="350"/>
      <c r="GTB75" s="350"/>
      <c r="GTC75" s="348"/>
      <c r="GTD75" s="348"/>
      <c r="GTE75" s="348"/>
      <c r="GTF75" s="349"/>
      <c r="GTH75" s="347"/>
      <c r="GTI75" s="350"/>
      <c r="GTJ75" s="350"/>
      <c r="GTK75" s="348"/>
      <c r="GTL75" s="348"/>
      <c r="GTM75" s="348"/>
      <c r="GTN75" s="349"/>
      <c r="GTP75" s="347"/>
      <c r="GTQ75" s="350"/>
      <c r="GTR75" s="350"/>
      <c r="GTS75" s="348"/>
      <c r="GTT75" s="348"/>
      <c r="GTU75" s="348"/>
      <c r="GTV75" s="349"/>
      <c r="GTX75" s="347"/>
      <c r="GTY75" s="350"/>
      <c r="GTZ75" s="350"/>
      <c r="GUA75" s="348"/>
      <c r="GUB75" s="348"/>
      <c r="GUC75" s="348"/>
      <c r="GUD75" s="349"/>
      <c r="GUF75" s="347"/>
      <c r="GUG75" s="350"/>
      <c r="GUH75" s="350"/>
      <c r="GUI75" s="348"/>
      <c r="GUJ75" s="348"/>
      <c r="GUK75" s="348"/>
      <c r="GUL75" s="349"/>
      <c r="GUN75" s="347"/>
      <c r="GUO75" s="350"/>
      <c r="GUP75" s="350"/>
      <c r="GUQ75" s="348"/>
      <c r="GUR75" s="348"/>
      <c r="GUS75" s="348"/>
      <c r="GUT75" s="349"/>
      <c r="GUV75" s="347"/>
      <c r="GUW75" s="350"/>
      <c r="GUX75" s="350"/>
      <c r="GUY75" s="348"/>
      <c r="GUZ75" s="348"/>
      <c r="GVA75" s="348"/>
      <c r="GVB75" s="349"/>
      <c r="GVD75" s="347"/>
      <c r="GVE75" s="350"/>
      <c r="GVF75" s="350"/>
      <c r="GVG75" s="348"/>
      <c r="GVH75" s="348"/>
      <c r="GVI75" s="348"/>
      <c r="GVJ75" s="349"/>
      <c r="GVL75" s="347"/>
      <c r="GVM75" s="350"/>
      <c r="GVN75" s="350"/>
      <c r="GVO75" s="348"/>
      <c r="GVP75" s="348"/>
      <c r="GVQ75" s="348"/>
      <c r="GVR75" s="349"/>
      <c r="GVT75" s="347"/>
      <c r="GVU75" s="350"/>
      <c r="GVV75" s="350"/>
      <c r="GVW75" s="348"/>
      <c r="GVX75" s="348"/>
      <c r="GVY75" s="348"/>
      <c r="GVZ75" s="349"/>
      <c r="GWB75" s="347"/>
      <c r="GWC75" s="350"/>
      <c r="GWD75" s="350"/>
      <c r="GWE75" s="348"/>
      <c r="GWF75" s="348"/>
      <c r="GWG75" s="348"/>
      <c r="GWH75" s="349"/>
      <c r="GWJ75" s="347"/>
      <c r="GWK75" s="350"/>
      <c r="GWL75" s="350"/>
      <c r="GWM75" s="348"/>
      <c r="GWN75" s="348"/>
      <c r="GWO75" s="348"/>
      <c r="GWP75" s="349"/>
      <c r="GWR75" s="347"/>
      <c r="GWS75" s="350"/>
      <c r="GWT75" s="350"/>
      <c r="GWU75" s="348"/>
      <c r="GWV75" s="348"/>
      <c r="GWW75" s="348"/>
      <c r="GWX75" s="349"/>
      <c r="GWZ75" s="347"/>
      <c r="GXA75" s="350"/>
      <c r="GXB75" s="350"/>
      <c r="GXC75" s="348"/>
      <c r="GXD75" s="348"/>
      <c r="GXE75" s="348"/>
      <c r="GXF75" s="349"/>
      <c r="GXH75" s="347"/>
      <c r="GXI75" s="350"/>
      <c r="GXJ75" s="350"/>
      <c r="GXK75" s="348"/>
      <c r="GXL75" s="348"/>
      <c r="GXM75" s="348"/>
      <c r="GXN75" s="349"/>
      <c r="GXP75" s="347"/>
      <c r="GXQ75" s="350"/>
      <c r="GXR75" s="350"/>
      <c r="GXS75" s="348"/>
      <c r="GXT75" s="348"/>
      <c r="GXU75" s="348"/>
      <c r="GXV75" s="349"/>
      <c r="GXX75" s="347"/>
      <c r="GXY75" s="350"/>
      <c r="GXZ75" s="350"/>
      <c r="GYA75" s="348"/>
      <c r="GYB75" s="348"/>
      <c r="GYC75" s="348"/>
      <c r="GYD75" s="349"/>
      <c r="GYF75" s="347"/>
      <c r="GYG75" s="350"/>
      <c r="GYH75" s="350"/>
      <c r="GYI75" s="348"/>
      <c r="GYJ75" s="348"/>
      <c r="GYK75" s="348"/>
      <c r="GYL75" s="349"/>
      <c r="GYN75" s="347"/>
      <c r="GYO75" s="350"/>
      <c r="GYP75" s="350"/>
      <c r="GYQ75" s="348"/>
      <c r="GYR75" s="348"/>
      <c r="GYS75" s="348"/>
      <c r="GYT75" s="349"/>
      <c r="GYV75" s="347"/>
      <c r="GYW75" s="350"/>
      <c r="GYX75" s="350"/>
      <c r="GYY75" s="348"/>
      <c r="GYZ75" s="348"/>
      <c r="GZA75" s="348"/>
      <c r="GZB75" s="349"/>
      <c r="GZD75" s="347"/>
      <c r="GZE75" s="350"/>
      <c r="GZF75" s="350"/>
      <c r="GZG75" s="348"/>
      <c r="GZH75" s="348"/>
      <c r="GZI75" s="348"/>
      <c r="GZJ75" s="349"/>
      <c r="GZL75" s="347"/>
      <c r="GZM75" s="350"/>
      <c r="GZN75" s="350"/>
      <c r="GZO75" s="348"/>
      <c r="GZP75" s="348"/>
      <c r="GZQ75" s="348"/>
      <c r="GZR75" s="349"/>
      <c r="GZT75" s="347"/>
      <c r="GZU75" s="350"/>
      <c r="GZV75" s="350"/>
      <c r="GZW75" s="348"/>
      <c r="GZX75" s="348"/>
      <c r="GZY75" s="348"/>
      <c r="GZZ75" s="349"/>
      <c r="HAB75" s="347"/>
      <c r="HAC75" s="350"/>
      <c r="HAD75" s="350"/>
      <c r="HAE75" s="348"/>
      <c r="HAF75" s="348"/>
      <c r="HAG75" s="348"/>
      <c r="HAH75" s="349"/>
      <c r="HAJ75" s="347"/>
      <c r="HAK75" s="350"/>
      <c r="HAL75" s="350"/>
      <c r="HAM75" s="348"/>
      <c r="HAN75" s="348"/>
      <c r="HAO75" s="348"/>
      <c r="HAP75" s="349"/>
      <c r="HAR75" s="347"/>
      <c r="HAS75" s="350"/>
      <c r="HAT75" s="350"/>
      <c r="HAU75" s="348"/>
      <c r="HAV75" s="348"/>
      <c r="HAW75" s="348"/>
      <c r="HAX75" s="349"/>
      <c r="HAZ75" s="347"/>
      <c r="HBA75" s="350"/>
      <c r="HBB75" s="350"/>
      <c r="HBC75" s="348"/>
      <c r="HBD75" s="348"/>
      <c r="HBE75" s="348"/>
      <c r="HBF75" s="349"/>
      <c r="HBH75" s="347"/>
      <c r="HBI75" s="350"/>
      <c r="HBJ75" s="350"/>
      <c r="HBK75" s="348"/>
      <c r="HBL75" s="348"/>
      <c r="HBM75" s="348"/>
      <c r="HBN75" s="349"/>
      <c r="HBP75" s="347"/>
      <c r="HBQ75" s="350"/>
      <c r="HBR75" s="350"/>
      <c r="HBS75" s="348"/>
      <c r="HBT75" s="348"/>
      <c r="HBU75" s="348"/>
      <c r="HBV75" s="349"/>
      <c r="HBX75" s="347"/>
      <c r="HBY75" s="350"/>
      <c r="HBZ75" s="350"/>
      <c r="HCA75" s="348"/>
      <c r="HCB75" s="348"/>
      <c r="HCC75" s="348"/>
      <c r="HCD75" s="349"/>
      <c r="HCF75" s="347"/>
      <c r="HCG75" s="350"/>
      <c r="HCH75" s="350"/>
      <c r="HCI75" s="348"/>
      <c r="HCJ75" s="348"/>
      <c r="HCK75" s="348"/>
      <c r="HCL75" s="349"/>
      <c r="HCN75" s="347"/>
      <c r="HCO75" s="350"/>
      <c r="HCP75" s="350"/>
      <c r="HCQ75" s="348"/>
      <c r="HCR75" s="348"/>
      <c r="HCS75" s="348"/>
      <c r="HCT75" s="349"/>
      <c r="HCV75" s="347"/>
      <c r="HCW75" s="350"/>
      <c r="HCX75" s="350"/>
      <c r="HCY75" s="348"/>
      <c r="HCZ75" s="348"/>
      <c r="HDA75" s="348"/>
      <c r="HDB75" s="349"/>
      <c r="HDD75" s="347"/>
      <c r="HDE75" s="350"/>
      <c r="HDF75" s="350"/>
      <c r="HDG75" s="348"/>
      <c r="HDH75" s="348"/>
      <c r="HDI75" s="348"/>
      <c r="HDJ75" s="349"/>
      <c r="HDL75" s="347"/>
      <c r="HDM75" s="350"/>
      <c r="HDN75" s="350"/>
      <c r="HDO75" s="348"/>
      <c r="HDP75" s="348"/>
      <c r="HDQ75" s="348"/>
      <c r="HDR75" s="349"/>
      <c r="HDT75" s="347"/>
      <c r="HDU75" s="350"/>
      <c r="HDV75" s="350"/>
      <c r="HDW75" s="348"/>
      <c r="HDX75" s="348"/>
      <c r="HDY75" s="348"/>
      <c r="HDZ75" s="349"/>
      <c r="HEB75" s="347"/>
      <c r="HEC75" s="350"/>
      <c r="HED75" s="350"/>
      <c r="HEE75" s="348"/>
      <c r="HEF75" s="348"/>
      <c r="HEG75" s="348"/>
      <c r="HEH75" s="349"/>
      <c r="HEJ75" s="347"/>
      <c r="HEK75" s="350"/>
      <c r="HEL75" s="350"/>
      <c r="HEM75" s="348"/>
      <c r="HEN75" s="348"/>
      <c r="HEO75" s="348"/>
      <c r="HEP75" s="349"/>
      <c r="HER75" s="347"/>
      <c r="HES75" s="350"/>
      <c r="HET75" s="350"/>
      <c r="HEU75" s="348"/>
      <c r="HEV75" s="348"/>
      <c r="HEW75" s="348"/>
      <c r="HEX75" s="349"/>
      <c r="HEZ75" s="347"/>
      <c r="HFA75" s="350"/>
      <c r="HFB75" s="350"/>
      <c r="HFC75" s="348"/>
      <c r="HFD75" s="348"/>
      <c r="HFE75" s="348"/>
      <c r="HFF75" s="349"/>
      <c r="HFH75" s="347"/>
      <c r="HFI75" s="350"/>
      <c r="HFJ75" s="350"/>
      <c r="HFK75" s="348"/>
      <c r="HFL75" s="348"/>
      <c r="HFM75" s="348"/>
      <c r="HFN75" s="349"/>
      <c r="HFP75" s="347"/>
      <c r="HFQ75" s="350"/>
      <c r="HFR75" s="350"/>
      <c r="HFS75" s="348"/>
      <c r="HFT75" s="348"/>
      <c r="HFU75" s="348"/>
      <c r="HFV75" s="349"/>
      <c r="HFX75" s="347"/>
      <c r="HFY75" s="350"/>
      <c r="HFZ75" s="350"/>
      <c r="HGA75" s="348"/>
      <c r="HGB75" s="348"/>
      <c r="HGC75" s="348"/>
      <c r="HGD75" s="349"/>
      <c r="HGF75" s="347"/>
      <c r="HGG75" s="350"/>
      <c r="HGH75" s="350"/>
      <c r="HGI75" s="348"/>
      <c r="HGJ75" s="348"/>
      <c r="HGK75" s="348"/>
      <c r="HGL75" s="349"/>
      <c r="HGN75" s="347"/>
      <c r="HGO75" s="350"/>
      <c r="HGP75" s="350"/>
      <c r="HGQ75" s="348"/>
      <c r="HGR75" s="348"/>
      <c r="HGS75" s="348"/>
      <c r="HGT75" s="349"/>
      <c r="HGV75" s="347"/>
      <c r="HGW75" s="350"/>
      <c r="HGX75" s="350"/>
      <c r="HGY75" s="348"/>
      <c r="HGZ75" s="348"/>
      <c r="HHA75" s="348"/>
      <c r="HHB75" s="349"/>
      <c r="HHD75" s="347"/>
      <c r="HHE75" s="350"/>
      <c r="HHF75" s="350"/>
      <c r="HHG75" s="348"/>
      <c r="HHH75" s="348"/>
      <c r="HHI75" s="348"/>
      <c r="HHJ75" s="349"/>
      <c r="HHL75" s="347"/>
      <c r="HHM75" s="350"/>
      <c r="HHN75" s="350"/>
      <c r="HHO75" s="348"/>
      <c r="HHP75" s="348"/>
      <c r="HHQ75" s="348"/>
      <c r="HHR75" s="349"/>
      <c r="HHT75" s="347"/>
      <c r="HHU75" s="350"/>
      <c r="HHV75" s="350"/>
      <c r="HHW75" s="348"/>
      <c r="HHX75" s="348"/>
      <c r="HHY75" s="348"/>
      <c r="HHZ75" s="349"/>
      <c r="HIB75" s="347"/>
      <c r="HIC75" s="350"/>
      <c r="HID75" s="350"/>
      <c r="HIE75" s="348"/>
      <c r="HIF75" s="348"/>
      <c r="HIG75" s="348"/>
      <c r="HIH75" s="349"/>
      <c r="HIJ75" s="347"/>
      <c r="HIK75" s="350"/>
      <c r="HIL75" s="350"/>
      <c r="HIM75" s="348"/>
      <c r="HIN75" s="348"/>
      <c r="HIO75" s="348"/>
      <c r="HIP75" s="349"/>
      <c r="HIR75" s="347"/>
      <c r="HIS75" s="350"/>
      <c r="HIT75" s="350"/>
      <c r="HIU75" s="348"/>
      <c r="HIV75" s="348"/>
      <c r="HIW75" s="348"/>
      <c r="HIX75" s="349"/>
      <c r="HIZ75" s="347"/>
      <c r="HJA75" s="350"/>
      <c r="HJB75" s="350"/>
      <c r="HJC75" s="348"/>
      <c r="HJD75" s="348"/>
      <c r="HJE75" s="348"/>
      <c r="HJF75" s="349"/>
      <c r="HJH75" s="347"/>
      <c r="HJI75" s="350"/>
      <c r="HJJ75" s="350"/>
      <c r="HJK75" s="348"/>
      <c r="HJL75" s="348"/>
      <c r="HJM75" s="348"/>
      <c r="HJN75" s="349"/>
      <c r="HJP75" s="347"/>
      <c r="HJQ75" s="350"/>
      <c r="HJR75" s="350"/>
      <c r="HJS75" s="348"/>
      <c r="HJT75" s="348"/>
      <c r="HJU75" s="348"/>
      <c r="HJV75" s="349"/>
      <c r="HJX75" s="347"/>
      <c r="HJY75" s="350"/>
      <c r="HJZ75" s="350"/>
      <c r="HKA75" s="348"/>
      <c r="HKB75" s="348"/>
      <c r="HKC75" s="348"/>
      <c r="HKD75" s="349"/>
      <c r="HKF75" s="347"/>
      <c r="HKG75" s="350"/>
      <c r="HKH75" s="350"/>
      <c r="HKI75" s="348"/>
      <c r="HKJ75" s="348"/>
      <c r="HKK75" s="348"/>
      <c r="HKL75" s="349"/>
      <c r="HKN75" s="347"/>
      <c r="HKO75" s="350"/>
      <c r="HKP75" s="350"/>
      <c r="HKQ75" s="348"/>
      <c r="HKR75" s="348"/>
      <c r="HKS75" s="348"/>
      <c r="HKT75" s="349"/>
      <c r="HKV75" s="347"/>
      <c r="HKW75" s="350"/>
      <c r="HKX75" s="350"/>
      <c r="HKY75" s="348"/>
      <c r="HKZ75" s="348"/>
      <c r="HLA75" s="348"/>
      <c r="HLB75" s="349"/>
      <c r="HLD75" s="347"/>
      <c r="HLE75" s="350"/>
      <c r="HLF75" s="350"/>
      <c r="HLG75" s="348"/>
      <c r="HLH75" s="348"/>
      <c r="HLI75" s="348"/>
      <c r="HLJ75" s="349"/>
      <c r="HLL75" s="347"/>
      <c r="HLM75" s="350"/>
      <c r="HLN75" s="350"/>
      <c r="HLO75" s="348"/>
      <c r="HLP75" s="348"/>
      <c r="HLQ75" s="348"/>
      <c r="HLR75" s="349"/>
      <c r="HLT75" s="347"/>
      <c r="HLU75" s="350"/>
      <c r="HLV75" s="350"/>
      <c r="HLW75" s="348"/>
      <c r="HLX75" s="348"/>
      <c r="HLY75" s="348"/>
      <c r="HLZ75" s="349"/>
      <c r="HMB75" s="347"/>
      <c r="HMC75" s="350"/>
      <c r="HMD75" s="350"/>
      <c r="HME75" s="348"/>
      <c r="HMF75" s="348"/>
      <c r="HMG75" s="348"/>
      <c r="HMH75" s="349"/>
      <c r="HMJ75" s="347"/>
      <c r="HMK75" s="350"/>
      <c r="HML75" s="350"/>
      <c r="HMM75" s="348"/>
      <c r="HMN75" s="348"/>
      <c r="HMO75" s="348"/>
      <c r="HMP75" s="349"/>
      <c r="HMR75" s="347"/>
      <c r="HMS75" s="350"/>
      <c r="HMT75" s="350"/>
      <c r="HMU75" s="348"/>
      <c r="HMV75" s="348"/>
      <c r="HMW75" s="348"/>
      <c r="HMX75" s="349"/>
      <c r="HMZ75" s="347"/>
      <c r="HNA75" s="350"/>
      <c r="HNB75" s="350"/>
      <c r="HNC75" s="348"/>
      <c r="HND75" s="348"/>
      <c r="HNE75" s="348"/>
      <c r="HNF75" s="349"/>
      <c r="HNH75" s="347"/>
      <c r="HNI75" s="350"/>
      <c r="HNJ75" s="350"/>
      <c r="HNK75" s="348"/>
      <c r="HNL75" s="348"/>
      <c r="HNM75" s="348"/>
      <c r="HNN75" s="349"/>
      <c r="HNP75" s="347"/>
      <c r="HNQ75" s="350"/>
      <c r="HNR75" s="350"/>
      <c r="HNS75" s="348"/>
      <c r="HNT75" s="348"/>
      <c r="HNU75" s="348"/>
      <c r="HNV75" s="349"/>
      <c r="HNX75" s="347"/>
      <c r="HNY75" s="350"/>
      <c r="HNZ75" s="350"/>
      <c r="HOA75" s="348"/>
      <c r="HOB75" s="348"/>
      <c r="HOC75" s="348"/>
      <c r="HOD75" s="349"/>
      <c r="HOF75" s="347"/>
      <c r="HOG75" s="350"/>
      <c r="HOH75" s="350"/>
      <c r="HOI75" s="348"/>
      <c r="HOJ75" s="348"/>
      <c r="HOK75" s="348"/>
      <c r="HOL75" s="349"/>
      <c r="HON75" s="347"/>
      <c r="HOO75" s="350"/>
      <c r="HOP75" s="350"/>
      <c r="HOQ75" s="348"/>
      <c r="HOR75" s="348"/>
      <c r="HOS75" s="348"/>
      <c r="HOT75" s="349"/>
      <c r="HOV75" s="347"/>
      <c r="HOW75" s="350"/>
      <c r="HOX75" s="350"/>
      <c r="HOY75" s="348"/>
      <c r="HOZ75" s="348"/>
      <c r="HPA75" s="348"/>
      <c r="HPB75" s="349"/>
      <c r="HPD75" s="347"/>
      <c r="HPE75" s="350"/>
      <c r="HPF75" s="350"/>
      <c r="HPG75" s="348"/>
      <c r="HPH75" s="348"/>
      <c r="HPI75" s="348"/>
      <c r="HPJ75" s="349"/>
      <c r="HPL75" s="347"/>
      <c r="HPM75" s="350"/>
      <c r="HPN75" s="350"/>
      <c r="HPO75" s="348"/>
      <c r="HPP75" s="348"/>
      <c r="HPQ75" s="348"/>
      <c r="HPR75" s="349"/>
      <c r="HPT75" s="347"/>
      <c r="HPU75" s="350"/>
      <c r="HPV75" s="350"/>
      <c r="HPW75" s="348"/>
      <c r="HPX75" s="348"/>
      <c r="HPY75" s="348"/>
      <c r="HPZ75" s="349"/>
      <c r="HQB75" s="347"/>
      <c r="HQC75" s="350"/>
      <c r="HQD75" s="350"/>
      <c r="HQE75" s="348"/>
      <c r="HQF75" s="348"/>
      <c r="HQG75" s="348"/>
      <c r="HQH75" s="349"/>
      <c r="HQJ75" s="347"/>
      <c r="HQK75" s="350"/>
      <c r="HQL75" s="350"/>
      <c r="HQM75" s="348"/>
      <c r="HQN75" s="348"/>
      <c r="HQO75" s="348"/>
      <c r="HQP75" s="349"/>
      <c r="HQR75" s="347"/>
      <c r="HQS75" s="350"/>
      <c r="HQT75" s="350"/>
      <c r="HQU75" s="348"/>
      <c r="HQV75" s="348"/>
      <c r="HQW75" s="348"/>
      <c r="HQX75" s="349"/>
      <c r="HQZ75" s="347"/>
      <c r="HRA75" s="350"/>
      <c r="HRB75" s="350"/>
      <c r="HRC75" s="348"/>
      <c r="HRD75" s="348"/>
      <c r="HRE75" s="348"/>
      <c r="HRF75" s="349"/>
      <c r="HRH75" s="347"/>
      <c r="HRI75" s="350"/>
      <c r="HRJ75" s="350"/>
      <c r="HRK75" s="348"/>
      <c r="HRL75" s="348"/>
      <c r="HRM75" s="348"/>
      <c r="HRN75" s="349"/>
      <c r="HRP75" s="347"/>
      <c r="HRQ75" s="350"/>
      <c r="HRR75" s="350"/>
      <c r="HRS75" s="348"/>
      <c r="HRT75" s="348"/>
      <c r="HRU75" s="348"/>
      <c r="HRV75" s="349"/>
      <c r="HRX75" s="347"/>
      <c r="HRY75" s="350"/>
      <c r="HRZ75" s="350"/>
      <c r="HSA75" s="348"/>
      <c r="HSB75" s="348"/>
      <c r="HSC75" s="348"/>
      <c r="HSD75" s="349"/>
      <c r="HSF75" s="347"/>
      <c r="HSG75" s="350"/>
      <c r="HSH75" s="350"/>
      <c r="HSI75" s="348"/>
      <c r="HSJ75" s="348"/>
      <c r="HSK75" s="348"/>
      <c r="HSL75" s="349"/>
      <c r="HSN75" s="347"/>
      <c r="HSO75" s="350"/>
      <c r="HSP75" s="350"/>
      <c r="HSQ75" s="348"/>
      <c r="HSR75" s="348"/>
      <c r="HSS75" s="348"/>
      <c r="HST75" s="349"/>
      <c r="HSV75" s="347"/>
      <c r="HSW75" s="350"/>
      <c r="HSX75" s="350"/>
      <c r="HSY75" s="348"/>
      <c r="HSZ75" s="348"/>
      <c r="HTA75" s="348"/>
      <c r="HTB75" s="349"/>
      <c r="HTD75" s="347"/>
      <c r="HTE75" s="350"/>
      <c r="HTF75" s="350"/>
      <c r="HTG75" s="348"/>
      <c r="HTH75" s="348"/>
      <c r="HTI75" s="348"/>
      <c r="HTJ75" s="349"/>
      <c r="HTL75" s="347"/>
      <c r="HTM75" s="350"/>
      <c r="HTN75" s="350"/>
      <c r="HTO75" s="348"/>
      <c r="HTP75" s="348"/>
      <c r="HTQ75" s="348"/>
      <c r="HTR75" s="349"/>
      <c r="HTT75" s="347"/>
      <c r="HTU75" s="350"/>
      <c r="HTV75" s="350"/>
      <c r="HTW75" s="348"/>
      <c r="HTX75" s="348"/>
      <c r="HTY75" s="348"/>
      <c r="HTZ75" s="349"/>
      <c r="HUB75" s="347"/>
      <c r="HUC75" s="350"/>
      <c r="HUD75" s="350"/>
      <c r="HUE75" s="348"/>
      <c r="HUF75" s="348"/>
      <c r="HUG75" s="348"/>
      <c r="HUH75" s="349"/>
      <c r="HUJ75" s="347"/>
      <c r="HUK75" s="350"/>
      <c r="HUL75" s="350"/>
      <c r="HUM75" s="348"/>
      <c r="HUN75" s="348"/>
      <c r="HUO75" s="348"/>
      <c r="HUP75" s="349"/>
      <c r="HUR75" s="347"/>
      <c r="HUS75" s="350"/>
      <c r="HUT75" s="350"/>
      <c r="HUU75" s="348"/>
      <c r="HUV75" s="348"/>
      <c r="HUW75" s="348"/>
      <c r="HUX75" s="349"/>
      <c r="HUZ75" s="347"/>
      <c r="HVA75" s="350"/>
      <c r="HVB75" s="350"/>
      <c r="HVC75" s="348"/>
      <c r="HVD75" s="348"/>
      <c r="HVE75" s="348"/>
      <c r="HVF75" s="349"/>
      <c r="HVH75" s="347"/>
      <c r="HVI75" s="350"/>
      <c r="HVJ75" s="350"/>
      <c r="HVK75" s="348"/>
      <c r="HVL75" s="348"/>
      <c r="HVM75" s="348"/>
      <c r="HVN75" s="349"/>
      <c r="HVP75" s="347"/>
      <c r="HVQ75" s="350"/>
      <c r="HVR75" s="350"/>
      <c r="HVS75" s="348"/>
      <c r="HVT75" s="348"/>
      <c r="HVU75" s="348"/>
      <c r="HVV75" s="349"/>
      <c r="HVX75" s="347"/>
      <c r="HVY75" s="350"/>
      <c r="HVZ75" s="350"/>
      <c r="HWA75" s="348"/>
      <c r="HWB75" s="348"/>
      <c r="HWC75" s="348"/>
      <c r="HWD75" s="349"/>
      <c r="HWF75" s="347"/>
      <c r="HWG75" s="350"/>
      <c r="HWH75" s="350"/>
      <c r="HWI75" s="348"/>
      <c r="HWJ75" s="348"/>
      <c r="HWK75" s="348"/>
      <c r="HWL75" s="349"/>
      <c r="HWN75" s="347"/>
      <c r="HWO75" s="350"/>
      <c r="HWP75" s="350"/>
      <c r="HWQ75" s="348"/>
      <c r="HWR75" s="348"/>
      <c r="HWS75" s="348"/>
      <c r="HWT75" s="349"/>
      <c r="HWV75" s="347"/>
      <c r="HWW75" s="350"/>
      <c r="HWX75" s="350"/>
      <c r="HWY75" s="348"/>
      <c r="HWZ75" s="348"/>
      <c r="HXA75" s="348"/>
      <c r="HXB75" s="349"/>
      <c r="HXD75" s="347"/>
      <c r="HXE75" s="350"/>
      <c r="HXF75" s="350"/>
      <c r="HXG75" s="348"/>
      <c r="HXH75" s="348"/>
      <c r="HXI75" s="348"/>
      <c r="HXJ75" s="349"/>
      <c r="HXL75" s="347"/>
      <c r="HXM75" s="350"/>
      <c r="HXN75" s="350"/>
      <c r="HXO75" s="348"/>
      <c r="HXP75" s="348"/>
      <c r="HXQ75" s="348"/>
      <c r="HXR75" s="349"/>
      <c r="HXT75" s="347"/>
      <c r="HXU75" s="350"/>
      <c r="HXV75" s="350"/>
      <c r="HXW75" s="348"/>
      <c r="HXX75" s="348"/>
      <c r="HXY75" s="348"/>
      <c r="HXZ75" s="349"/>
      <c r="HYB75" s="347"/>
      <c r="HYC75" s="350"/>
      <c r="HYD75" s="350"/>
      <c r="HYE75" s="348"/>
      <c r="HYF75" s="348"/>
      <c r="HYG75" s="348"/>
      <c r="HYH75" s="349"/>
      <c r="HYJ75" s="347"/>
      <c r="HYK75" s="350"/>
      <c r="HYL75" s="350"/>
      <c r="HYM75" s="348"/>
      <c r="HYN75" s="348"/>
      <c r="HYO75" s="348"/>
      <c r="HYP75" s="349"/>
      <c r="HYR75" s="347"/>
      <c r="HYS75" s="350"/>
      <c r="HYT75" s="350"/>
      <c r="HYU75" s="348"/>
      <c r="HYV75" s="348"/>
      <c r="HYW75" s="348"/>
      <c r="HYX75" s="349"/>
      <c r="HYZ75" s="347"/>
      <c r="HZA75" s="350"/>
      <c r="HZB75" s="350"/>
      <c r="HZC75" s="348"/>
      <c r="HZD75" s="348"/>
      <c r="HZE75" s="348"/>
      <c r="HZF75" s="349"/>
      <c r="HZH75" s="347"/>
      <c r="HZI75" s="350"/>
      <c r="HZJ75" s="350"/>
      <c r="HZK75" s="348"/>
      <c r="HZL75" s="348"/>
      <c r="HZM75" s="348"/>
      <c r="HZN75" s="349"/>
      <c r="HZP75" s="347"/>
      <c r="HZQ75" s="350"/>
      <c r="HZR75" s="350"/>
      <c r="HZS75" s="348"/>
      <c r="HZT75" s="348"/>
      <c r="HZU75" s="348"/>
      <c r="HZV75" s="349"/>
      <c r="HZX75" s="347"/>
      <c r="HZY75" s="350"/>
      <c r="HZZ75" s="350"/>
      <c r="IAA75" s="348"/>
      <c r="IAB75" s="348"/>
      <c r="IAC75" s="348"/>
      <c r="IAD75" s="349"/>
      <c r="IAF75" s="347"/>
      <c r="IAG75" s="350"/>
      <c r="IAH75" s="350"/>
      <c r="IAI75" s="348"/>
      <c r="IAJ75" s="348"/>
      <c r="IAK75" s="348"/>
      <c r="IAL75" s="349"/>
      <c r="IAN75" s="347"/>
      <c r="IAO75" s="350"/>
      <c r="IAP75" s="350"/>
      <c r="IAQ75" s="348"/>
      <c r="IAR75" s="348"/>
      <c r="IAS75" s="348"/>
      <c r="IAT75" s="349"/>
      <c r="IAV75" s="347"/>
      <c r="IAW75" s="350"/>
      <c r="IAX75" s="350"/>
      <c r="IAY75" s="348"/>
      <c r="IAZ75" s="348"/>
      <c r="IBA75" s="348"/>
      <c r="IBB75" s="349"/>
      <c r="IBD75" s="347"/>
      <c r="IBE75" s="350"/>
      <c r="IBF75" s="350"/>
      <c r="IBG75" s="348"/>
      <c r="IBH75" s="348"/>
      <c r="IBI75" s="348"/>
      <c r="IBJ75" s="349"/>
      <c r="IBL75" s="347"/>
      <c r="IBM75" s="350"/>
      <c r="IBN75" s="350"/>
      <c r="IBO75" s="348"/>
      <c r="IBP75" s="348"/>
      <c r="IBQ75" s="348"/>
      <c r="IBR75" s="349"/>
      <c r="IBT75" s="347"/>
      <c r="IBU75" s="350"/>
      <c r="IBV75" s="350"/>
      <c r="IBW75" s="348"/>
      <c r="IBX75" s="348"/>
      <c r="IBY75" s="348"/>
      <c r="IBZ75" s="349"/>
      <c r="ICB75" s="347"/>
      <c r="ICC75" s="350"/>
      <c r="ICD75" s="350"/>
      <c r="ICE75" s="348"/>
      <c r="ICF75" s="348"/>
      <c r="ICG75" s="348"/>
      <c r="ICH75" s="349"/>
      <c r="ICJ75" s="347"/>
      <c r="ICK75" s="350"/>
      <c r="ICL75" s="350"/>
      <c r="ICM75" s="348"/>
      <c r="ICN75" s="348"/>
      <c r="ICO75" s="348"/>
      <c r="ICP75" s="349"/>
      <c r="ICR75" s="347"/>
      <c r="ICS75" s="350"/>
      <c r="ICT75" s="350"/>
      <c r="ICU75" s="348"/>
      <c r="ICV75" s="348"/>
      <c r="ICW75" s="348"/>
      <c r="ICX75" s="349"/>
      <c r="ICZ75" s="347"/>
      <c r="IDA75" s="350"/>
      <c r="IDB75" s="350"/>
      <c r="IDC75" s="348"/>
      <c r="IDD75" s="348"/>
      <c r="IDE75" s="348"/>
      <c r="IDF75" s="349"/>
      <c r="IDH75" s="347"/>
      <c r="IDI75" s="350"/>
      <c r="IDJ75" s="350"/>
      <c r="IDK75" s="348"/>
      <c r="IDL75" s="348"/>
      <c r="IDM75" s="348"/>
      <c r="IDN75" s="349"/>
      <c r="IDP75" s="347"/>
      <c r="IDQ75" s="350"/>
      <c r="IDR75" s="350"/>
      <c r="IDS75" s="348"/>
      <c r="IDT75" s="348"/>
      <c r="IDU75" s="348"/>
      <c r="IDV75" s="349"/>
      <c r="IDX75" s="347"/>
      <c r="IDY75" s="350"/>
      <c r="IDZ75" s="350"/>
      <c r="IEA75" s="348"/>
      <c r="IEB75" s="348"/>
      <c r="IEC75" s="348"/>
      <c r="IED75" s="349"/>
      <c r="IEF75" s="347"/>
      <c r="IEG75" s="350"/>
      <c r="IEH75" s="350"/>
      <c r="IEI75" s="348"/>
      <c r="IEJ75" s="348"/>
      <c r="IEK75" s="348"/>
      <c r="IEL75" s="349"/>
      <c r="IEN75" s="347"/>
      <c r="IEO75" s="350"/>
      <c r="IEP75" s="350"/>
      <c r="IEQ75" s="348"/>
      <c r="IER75" s="348"/>
      <c r="IES75" s="348"/>
      <c r="IET75" s="349"/>
      <c r="IEV75" s="347"/>
      <c r="IEW75" s="350"/>
      <c r="IEX75" s="350"/>
      <c r="IEY75" s="348"/>
      <c r="IEZ75" s="348"/>
      <c r="IFA75" s="348"/>
      <c r="IFB75" s="349"/>
      <c r="IFD75" s="347"/>
      <c r="IFE75" s="350"/>
      <c r="IFF75" s="350"/>
      <c r="IFG75" s="348"/>
      <c r="IFH75" s="348"/>
      <c r="IFI75" s="348"/>
      <c r="IFJ75" s="349"/>
      <c r="IFL75" s="347"/>
      <c r="IFM75" s="350"/>
      <c r="IFN75" s="350"/>
      <c r="IFO75" s="348"/>
      <c r="IFP75" s="348"/>
      <c r="IFQ75" s="348"/>
      <c r="IFR75" s="349"/>
      <c r="IFT75" s="347"/>
      <c r="IFU75" s="350"/>
      <c r="IFV75" s="350"/>
      <c r="IFW75" s="348"/>
      <c r="IFX75" s="348"/>
      <c r="IFY75" s="348"/>
      <c r="IFZ75" s="349"/>
      <c r="IGB75" s="347"/>
      <c r="IGC75" s="350"/>
      <c r="IGD75" s="350"/>
      <c r="IGE75" s="348"/>
      <c r="IGF75" s="348"/>
      <c r="IGG75" s="348"/>
      <c r="IGH75" s="349"/>
      <c r="IGJ75" s="347"/>
      <c r="IGK75" s="350"/>
      <c r="IGL75" s="350"/>
      <c r="IGM75" s="348"/>
      <c r="IGN75" s="348"/>
      <c r="IGO75" s="348"/>
      <c r="IGP75" s="349"/>
      <c r="IGR75" s="347"/>
      <c r="IGS75" s="350"/>
      <c r="IGT75" s="350"/>
      <c r="IGU75" s="348"/>
      <c r="IGV75" s="348"/>
      <c r="IGW75" s="348"/>
      <c r="IGX75" s="349"/>
      <c r="IGZ75" s="347"/>
      <c r="IHA75" s="350"/>
      <c r="IHB75" s="350"/>
      <c r="IHC75" s="348"/>
      <c r="IHD75" s="348"/>
      <c r="IHE75" s="348"/>
      <c r="IHF75" s="349"/>
      <c r="IHH75" s="347"/>
      <c r="IHI75" s="350"/>
      <c r="IHJ75" s="350"/>
      <c r="IHK75" s="348"/>
      <c r="IHL75" s="348"/>
      <c r="IHM75" s="348"/>
      <c r="IHN75" s="349"/>
      <c r="IHP75" s="347"/>
      <c r="IHQ75" s="350"/>
      <c r="IHR75" s="350"/>
      <c r="IHS75" s="348"/>
      <c r="IHT75" s="348"/>
      <c r="IHU75" s="348"/>
      <c r="IHV75" s="349"/>
      <c r="IHX75" s="347"/>
      <c r="IHY75" s="350"/>
      <c r="IHZ75" s="350"/>
      <c r="IIA75" s="348"/>
      <c r="IIB75" s="348"/>
      <c r="IIC75" s="348"/>
      <c r="IID75" s="349"/>
      <c r="IIF75" s="347"/>
      <c r="IIG75" s="350"/>
      <c r="IIH75" s="350"/>
      <c r="III75" s="348"/>
      <c r="IIJ75" s="348"/>
      <c r="IIK75" s="348"/>
      <c r="IIL75" s="349"/>
      <c r="IIN75" s="347"/>
      <c r="IIO75" s="350"/>
      <c r="IIP75" s="350"/>
      <c r="IIQ75" s="348"/>
      <c r="IIR75" s="348"/>
      <c r="IIS75" s="348"/>
      <c r="IIT75" s="349"/>
      <c r="IIV75" s="347"/>
      <c r="IIW75" s="350"/>
      <c r="IIX75" s="350"/>
      <c r="IIY75" s="348"/>
      <c r="IIZ75" s="348"/>
      <c r="IJA75" s="348"/>
      <c r="IJB75" s="349"/>
      <c r="IJD75" s="347"/>
      <c r="IJE75" s="350"/>
      <c r="IJF75" s="350"/>
      <c r="IJG75" s="348"/>
      <c r="IJH75" s="348"/>
      <c r="IJI75" s="348"/>
      <c r="IJJ75" s="349"/>
      <c r="IJL75" s="347"/>
      <c r="IJM75" s="350"/>
      <c r="IJN75" s="350"/>
      <c r="IJO75" s="348"/>
      <c r="IJP75" s="348"/>
      <c r="IJQ75" s="348"/>
      <c r="IJR75" s="349"/>
      <c r="IJT75" s="347"/>
      <c r="IJU75" s="350"/>
      <c r="IJV75" s="350"/>
      <c r="IJW75" s="348"/>
      <c r="IJX75" s="348"/>
      <c r="IJY75" s="348"/>
      <c r="IJZ75" s="349"/>
      <c r="IKB75" s="347"/>
      <c r="IKC75" s="350"/>
      <c r="IKD75" s="350"/>
      <c r="IKE75" s="348"/>
      <c r="IKF75" s="348"/>
      <c r="IKG75" s="348"/>
      <c r="IKH75" s="349"/>
      <c r="IKJ75" s="347"/>
      <c r="IKK75" s="350"/>
      <c r="IKL75" s="350"/>
      <c r="IKM75" s="348"/>
      <c r="IKN75" s="348"/>
      <c r="IKO75" s="348"/>
      <c r="IKP75" s="349"/>
      <c r="IKR75" s="347"/>
      <c r="IKS75" s="350"/>
      <c r="IKT75" s="350"/>
      <c r="IKU75" s="348"/>
      <c r="IKV75" s="348"/>
      <c r="IKW75" s="348"/>
      <c r="IKX75" s="349"/>
      <c r="IKZ75" s="347"/>
      <c r="ILA75" s="350"/>
      <c r="ILB75" s="350"/>
      <c r="ILC75" s="348"/>
      <c r="ILD75" s="348"/>
      <c r="ILE75" s="348"/>
      <c r="ILF75" s="349"/>
      <c r="ILH75" s="347"/>
      <c r="ILI75" s="350"/>
      <c r="ILJ75" s="350"/>
      <c r="ILK75" s="348"/>
      <c r="ILL75" s="348"/>
      <c r="ILM75" s="348"/>
      <c r="ILN75" s="349"/>
      <c r="ILP75" s="347"/>
      <c r="ILQ75" s="350"/>
      <c r="ILR75" s="350"/>
      <c r="ILS75" s="348"/>
      <c r="ILT75" s="348"/>
      <c r="ILU75" s="348"/>
      <c r="ILV75" s="349"/>
      <c r="ILX75" s="347"/>
      <c r="ILY75" s="350"/>
      <c r="ILZ75" s="350"/>
      <c r="IMA75" s="348"/>
      <c r="IMB75" s="348"/>
      <c r="IMC75" s="348"/>
      <c r="IMD75" s="349"/>
      <c r="IMF75" s="347"/>
      <c r="IMG75" s="350"/>
      <c r="IMH75" s="350"/>
      <c r="IMI75" s="348"/>
      <c r="IMJ75" s="348"/>
      <c r="IMK75" s="348"/>
      <c r="IML75" s="349"/>
      <c r="IMN75" s="347"/>
      <c r="IMO75" s="350"/>
      <c r="IMP75" s="350"/>
      <c r="IMQ75" s="348"/>
      <c r="IMR75" s="348"/>
      <c r="IMS75" s="348"/>
      <c r="IMT75" s="349"/>
      <c r="IMV75" s="347"/>
      <c r="IMW75" s="350"/>
      <c r="IMX75" s="350"/>
      <c r="IMY75" s="348"/>
      <c r="IMZ75" s="348"/>
      <c r="INA75" s="348"/>
      <c r="INB75" s="349"/>
      <c r="IND75" s="347"/>
      <c r="INE75" s="350"/>
      <c r="INF75" s="350"/>
      <c r="ING75" s="348"/>
      <c r="INH75" s="348"/>
      <c r="INI75" s="348"/>
      <c r="INJ75" s="349"/>
      <c r="INL75" s="347"/>
      <c r="INM75" s="350"/>
      <c r="INN75" s="350"/>
      <c r="INO75" s="348"/>
      <c r="INP75" s="348"/>
      <c r="INQ75" s="348"/>
      <c r="INR75" s="349"/>
      <c r="INT75" s="347"/>
      <c r="INU75" s="350"/>
      <c r="INV75" s="350"/>
      <c r="INW75" s="348"/>
      <c r="INX75" s="348"/>
      <c r="INY75" s="348"/>
      <c r="INZ75" s="349"/>
      <c r="IOB75" s="347"/>
      <c r="IOC75" s="350"/>
      <c r="IOD75" s="350"/>
      <c r="IOE75" s="348"/>
      <c r="IOF75" s="348"/>
      <c r="IOG75" s="348"/>
      <c r="IOH75" s="349"/>
      <c r="IOJ75" s="347"/>
      <c r="IOK75" s="350"/>
      <c r="IOL75" s="350"/>
      <c r="IOM75" s="348"/>
      <c r="ION75" s="348"/>
      <c r="IOO75" s="348"/>
      <c r="IOP75" s="349"/>
      <c r="IOR75" s="347"/>
      <c r="IOS75" s="350"/>
      <c r="IOT75" s="350"/>
      <c r="IOU75" s="348"/>
      <c r="IOV75" s="348"/>
      <c r="IOW75" s="348"/>
      <c r="IOX75" s="349"/>
      <c r="IOZ75" s="347"/>
      <c r="IPA75" s="350"/>
      <c r="IPB75" s="350"/>
      <c r="IPC75" s="348"/>
      <c r="IPD75" s="348"/>
      <c r="IPE75" s="348"/>
      <c r="IPF75" s="349"/>
      <c r="IPH75" s="347"/>
      <c r="IPI75" s="350"/>
      <c r="IPJ75" s="350"/>
      <c r="IPK75" s="348"/>
      <c r="IPL75" s="348"/>
      <c r="IPM75" s="348"/>
      <c r="IPN75" s="349"/>
      <c r="IPP75" s="347"/>
      <c r="IPQ75" s="350"/>
      <c r="IPR75" s="350"/>
      <c r="IPS75" s="348"/>
      <c r="IPT75" s="348"/>
      <c r="IPU75" s="348"/>
      <c r="IPV75" s="349"/>
      <c r="IPX75" s="347"/>
      <c r="IPY75" s="350"/>
      <c r="IPZ75" s="350"/>
      <c r="IQA75" s="348"/>
      <c r="IQB75" s="348"/>
      <c r="IQC75" s="348"/>
      <c r="IQD75" s="349"/>
      <c r="IQF75" s="347"/>
      <c r="IQG75" s="350"/>
      <c r="IQH75" s="350"/>
      <c r="IQI75" s="348"/>
      <c r="IQJ75" s="348"/>
      <c r="IQK75" s="348"/>
      <c r="IQL75" s="349"/>
      <c r="IQN75" s="347"/>
      <c r="IQO75" s="350"/>
      <c r="IQP75" s="350"/>
      <c r="IQQ75" s="348"/>
      <c r="IQR75" s="348"/>
      <c r="IQS75" s="348"/>
      <c r="IQT75" s="349"/>
      <c r="IQV75" s="347"/>
      <c r="IQW75" s="350"/>
      <c r="IQX75" s="350"/>
      <c r="IQY75" s="348"/>
      <c r="IQZ75" s="348"/>
      <c r="IRA75" s="348"/>
      <c r="IRB75" s="349"/>
      <c r="IRD75" s="347"/>
      <c r="IRE75" s="350"/>
      <c r="IRF75" s="350"/>
      <c r="IRG75" s="348"/>
      <c r="IRH75" s="348"/>
      <c r="IRI75" s="348"/>
      <c r="IRJ75" s="349"/>
      <c r="IRL75" s="347"/>
      <c r="IRM75" s="350"/>
      <c r="IRN75" s="350"/>
      <c r="IRO75" s="348"/>
      <c r="IRP75" s="348"/>
      <c r="IRQ75" s="348"/>
      <c r="IRR75" s="349"/>
      <c r="IRT75" s="347"/>
      <c r="IRU75" s="350"/>
      <c r="IRV75" s="350"/>
      <c r="IRW75" s="348"/>
      <c r="IRX75" s="348"/>
      <c r="IRY75" s="348"/>
      <c r="IRZ75" s="349"/>
      <c r="ISB75" s="347"/>
      <c r="ISC75" s="350"/>
      <c r="ISD75" s="350"/>
      <c r="ISE75" s="348"/>
      <c r="ISF75" s="348"/>
      <c r="ISG75" s="348"/>
      <c r="ISH75" s="349"/>
      <c r="ISJ75" s="347"/>
      <c r="ISK75" s="350"/>
      <c r="ISL75" s="350"/>
      <c r="ISM75" s="348"/>
      <c r="ISN75" s="348"/>
      <c r="ISO75" s="348"/>
      <c r="ISP75" s="349"/>
      <c r="ISR75" s="347"/>
      <c r="ISS75" s="350"/>
      <c r="IST75" s="350"/>
      <c r="ISU75" s="348"/>
      <c r="ISV75" s="348"/>
      <c r="ISW75" s="348"/>
      <c r="ISX75" s="349"/>
      <c r="ISZ75" s="347"/>
      <c r="ITA75" s="350"/>
      <c r="ITB75" s="350"/>
      <c r="ITC75" s="348"/>
      <c r="ITD75" s="348"/>
      <c r="ITE75" s="348"/>
      <c r="ITF75" s="349"/>
      <c r="ITH75" s="347"/>
      <c r="ITI75" s="350"/>
      <c r="ITJ75" s="350"/>
      <c r="ITK75" s="348"/>
      <c r="ITL75" s="348"/>
      <c r="ITM75" s="348"/>
      <c r="ITN75" s="349"/>
      <c r="ITP75" s="347"/>
      <c r="ITQ75" s="350"/>
      <c r="ITR75" s="350"/>
      <c r="ITS75" s="348"/>
      <c r="ITT75" s="348"/>
      <c r="ITU75" s="348"/>
      <c r="ITV75" s="349"/>
      <c r="ITX75" s="347"/>
      <c r="ITY75" s="350"/>
      <c r="ITZ75" s="350"/>
      <c r="IUA75" s="348"/>
      <c r="IUB75" s="348"/>
      <c r="IUC75" s="348"/>
      <c r="IUD75" s="349"/>
      <c r="IUF75" s="347"/>
      <c r="IUG75" s="350"/>
      <c r="IUH75" s="350"/>
      <c r="IUI75" s="348"/>
      <c r="IUJ75" s="348"/>
      <c r="IUK75" s="348"/>
      <c r="IUL75" s="349"/>
      <c r="IUN75" s="347"/>
      <c r="IUO75" s="350"/>
      <c r="IUP75" s="350"/>
      <c r="IUQ75" s="348"/>
      <c r="IUR75" s="348"/>
      <c r="IUS75" s="348"/>
      <c r="IUT75" s="349"/>
      <c r="IUV75" s="347"/>
      <c r="IUW75" s="350"/>
      <c r="IUX75" s="350"/>
      <c r="IUY75" s="348"/>
      <c r="IUZ75" s="348"/>
      <c r="IVA75" s="348"/>
      <c r="IVB75" s="349"/>
      <c r="IVD75" s="347"/>
      <c r="IVE75" s="350"/>
      <c r="IVF75" s="350"/>
      <c r="IVG75" s="348"/>
      <c r="IVH75" s="348"/>
      <c r="IVI75" s="348"/>
      <c r="IVJ75" s="349"/>
      <c r="IVL75" s="347"/>
      <c r="IVM75" s="350"/>
      <c r="IVN75" s="350"/>
      <c r="IVO75" s="348"/>
      <c r="IVP75" s="348"/>
      <c r="IVQ75" s="348"/>
      <c r="IVR75" s="349"/>
      <c r="IVT75" s="347"/>
      <c r="IVU75" s="350"/>
      <c r="IVV75" s="350"/>
      <c r="IVW75" s="348"/>
      <c r="IVX75" s="348"/>
      <c r="IVY75" s="348"/>
      <c r="IVZ75" s="349"/>
      <c r="IWB75" s="347"/>
      <c r="IWC75" s="350"/>
      <c r="IWD75" s="350"/>
      <c r="IWE75" s="348"/>
      <c r="IWF75" s="348"/>
      <c r="IWG75" s="348"/>
      <c r="IWH75" s="349"/>
      <c r="IWJ75" s="347"/>
      <c r="IWK75" s="350"/>
      <c r="IWL75" s="350"/>
      <c r="IWM75" s="348"/>
      <c r="IWN75" s="348"/>
      <c r="IWO75" s="348"/>
      <c r="IWP75" s="349"/>
      <c r="IWR75" s="347"/>
      <c r="IWS75" s="350"/>
      <c r="IWT75" s="350"/>
      <c r="IWU75" s="348"/>
      <c r="IWV75" s="348"/>
      <c r="IWW75" s="348"/>
      <c r="IWX75" s="349"/>
      <c r="IWZ75" s="347"/>
      <c r="IXA75" s="350"/>
      <c r="IXB75" s="350"/>
      <c r="IXC75" s="348"/>
      <c r="IXD75" s="348"/>
      <c r="IXE75" s="348"/>
      <c r="IXF75" s="349"/>
      <c r="IXH75" s="347"/>
      <c r="IXI75" s="350"/>
      <c r="IXJ75" s="350"/>
      <c r="IXK75" s="348"/>
      <c r="IXL75" s="348"/>
      <c r="IXM75" s="348"/>
      <c r="IXN75" s="349"/>
      <c r="IXP75" s="347"/>
      <c r="IXQ75" s="350"/>
      <c r="IXR75" s="350"/>
      <c r="IXS75" s="348"/>
      <c r="IXT75" s="348"/>
      <c r="IXU75" s="348"/>
      <c r="IXV75" s="349"/>
      <c r="IXX75" s="347"/>
      <c r="IXY75" s="350"/>
      <c r="IXZ75" s="350"/>
      <c r="IYA75" s="348"/>
      <c r="IYB75" s="348"/>
      <c r="IYC75" s="348"/>
      <c r="IYD75" s="349"/>
      <c r="IYF75" s="347"/>
      <c r="IYG75" s="350"/>
      <c r="IYH75" s="350"/>
      <c r="IYI75" s="348"/>
      <c r="IYJ75" s="348"/>
      <c r="IYK75" s="348"/>
      <c r="IYL75" s="349"/>
      <c r="IYN75" s="347"/>
      <c r="IYO75" s="350"/>
      <c r="IYP75" s="350"/>
      <c r="IYQ75" s="348"/>
      <c r="IYR75" s="348"/>
      <c r="IYS75" s="348"/>
      <c r="IYT75" s="349"/>
      <c r="IYV75" s="347"/>
      <c r="IYW75" s="350"/>
      <c r="IYX75" s="350"/>
      <c r="IYY75" s="348"/>
      <c r="IYZ75" s="348"/>
      <c r="IZA75" s="348"/>
      <c r="IZB75" s="349"/>
      <c r="IZD75" s="347"/>
      <c r="IZE75" s="350"/>
      <c r="IZF75" s="350"/>
      <c r="IZG75" s="348"/>
      <c r="IZH75" s="348"/>
      <c r="IZI75" s="348"/>
      <c r="IZJ75" s="349"/>
      <c r="IZL75" s="347"/>
      <c r="IZM75" s="350"/>
      <c r="IZN75" s="350"/>
      <c r="IZO75" s="348"/>
      <c r="IZP75" s="348"/>
      <c r="IZQ75" s="348"/>
      <c r="IZR75" s="349"/>
      <c r="IZT75" s="347"/>
      <c r="IZU75" s="350"/>
      <c r="IZV75" s="350"/>
      <c r="IZW75" s="348"/>
      <c r="IZX75" s="348"/>
      <c r="IZY75" s="348"/>
      <c r="IZZ75" s="349"/>
      <c r="JAB75" s="347"/>
      <c r="JAC75" s="350"/>
      <c r="JAD75" s="350"/>
      <c r="JAE75" s="348"/>
      <c r="JAF75" s="348"/>
      <c r="JAG75" s="348"/>
      <c r="JAH75" s="349"/>
      <c r="JAJ75" s="347"/>
      <c r="JAK75" s="350"/>
      <c r="JAL75" s="350"/>
      <c r="JAM75" s="348"/>
      <c r="JAN75" s="348"/>
      <c r="JAO75" s="348"/>
      <c r="JAP75" s="349"/>
      <c r="JAR75" s="347"/>
      <c r="JAS75" s="350"/>
      <c r="JAT75" s="350"/>
      <c r="JAU75" s="348"/>
      <c r="JAV75" s="348"/>
      <c r="JAW75" s="348"/>
      <c r="JAX75" s="349"/>
      <c r="JAZ75" s="347"/>
      <c r="JBA75" s="350"/>
      <c r="JBB75" s="350"/>
      <c r="JBC75" s="348"/>
      <c r="JBD75" s="348"/>
      <c r="JBE75" s="348"/>
      <c r="JBF75" s="349"/>
      <c r="JBH75" s="347"/>
      <c r="JBI75" s="350"/>
      <c r="JBJ75" s="350"/>
      <c r="JBK75" s="348"/>
      <c r="JBL75" s="348"/>
      <c r="JBM75" s="348"/>
      <c r="JBN75" s="349"/>
      <c r="JBP75" s="347"/>
      <c r="JBQ75" s="350"/>
      <c r="JBR75" s="350"/>
      <c r="JBS75" s="348"/>
      <c r="JBT75" s="348"/>
      <c r="JBU75" s="348"/>
      <c r="JBV75" s="349"/>
      <c r="JBX75" s="347"/>
      <c r="JBY75" s="350"/>
      <c r="JBZ75" s="350"/>
      <c r="JCA75" s="348"/>
      <c r="JCB75" s="348"/>
      <c r="JCC75" s="348"/>
      <c r="JCD75" s="349"/>
      <c r="JCF75" s="347"/>
      <c r="JCG75" s="350"/>
      <c r="JCH75" s="350"/>
      <c r="JCI75" s="348"/>
      <c r="JCJ75" s="348"/>
      <c r="JCK75" s="348"/>
      <c r="JCL75" s="349"/>
      <c r="JCN75" s="347"/>
      <c r="JCO75" s="350"/>
      <c r="JCP75" s="350"/>
      <c r="JCQ75" s="348"/>
      <c r="JCR75" s="348"/>
      <c r="JCS75" s="348"/>
      <c r="JCT75" s="349"/>
      <c r="JCV75" s="347"/>
      <c r="JCW75" s="350"/>
      <c r="JCX75" s="350"/>
      <c r="JCY75" s="348"/>
      <c r="JCZ75" s="348"/>
      <c r="JDA75" s="348"/>
      <c r="JDB75" s="349"/>
      <c r="JDD75" s="347"/>
      <c r="JDE75" s="350"/>
      <c r="JDF75" s="350"/>
      <c r="JDG75" s="348"/>
      <c r="JDH75" s="348"/>
      <c r="JDI75" s="348"/>
      <c r="JDJ75" s="349"/>
      <c r="JDL75" s="347"/>
      <c r="JDM75" s="350"/>
      <c r="JDN75" s="350"/>
      <c r="JDO75" s="348"/>
      <c r="JDP75" s="348"/>
      <c r="JDQ75" s="348"/>
      <c r="JDR75" s="349"/>
      <c r="JDT75" s="347"/>
      <c r="JDU75" s="350"/>
      <c r="JDV75" s="350"/>
      <c r="JDW75" s="348"/>
      <c r="JDX75" s="348"/>
      <c r="JDY75" s="348"/>
      <c r="JDZ75" s="349"/>
      <c r="JEB75" s="347"/>
      <c r="JEC75" s="350"/>
      <c r="JED75" s="350"/>
      <c r="JEE75" s="348"/>
      <c r="JEF75" s="348"/>
      <c r="JEG75" s="348"/>
      <c r="JEH75" s="349"/>
      <c r="JEJ75" s="347"/>
      <c r="JEK75" s="350"/>
      <c r="JEL75" s="350"/>
      <c r="JEM75" s="348"/>
      <c r="JEN75" s="348"/>
      <c r="JEO75" s="348"/>
      <c r="JEP75" s="349"/>
      <c r="JER75" s="347"/>
      <c r="JES75" s="350"/>
      <c r="JET75" s="350"/>
      <c r="JEU75" s="348"/>
      <c r="JEV75" s="348"/>
      <c r="JEW75" s="348"/>
      <c r="JEX75" s="349"/>
      <c r="JEZ75" s="347"/>
      <c r="JFA75" s="350"/>
      <c r="JFB75" s="350"/>
      <c r="JFC75" s="348"/>
      <c r="JFD75" s="348"/>
      <c r="JFE75" s="348"/>
      <c r="JFF75" s="349"/>
      <c r="JFH75" s="347"/>
      <c r="JFI75" s="350"/>
      <c r="JFJ75" s="350"/>
      <c r="JFK75" s="348"/>
      <c r="JFL75" s="348"/>
      <c r="JFM75" s="348"/>
      <c r="JFN75" s="349"/>
      <c r="JFP75" s="347"/>
      <c r="JFQ75" s="350"/>
      <c r="JFR75" s="350"/>
      <c r="JFS75" s="348"/>
      <c r="JFT75" s="348"/>
      <c r="JFU75" s="348"/>
      <c r="JFV75" s="349"/>
      <c r="JFX75" s="347"/>
      <c r="JFY75" s="350"/>
      <c r="JFZ75" s="350"/>
      <c r="JGA75" s="348"/>
      <c r="JGB75" s="348"/>
      <c r="JGC75" s="348"/>
      <c r="JGD75" s="349"/>
      <c r="JGF75" s="347"/>
      <c r="JGG75" s="350"/>
      <c r="JGH75" s="350"/>
      <c r="JGI75" s="348"/>
      <c r="JGJ75" s="348"/>
      <c r="JGK75" s="348"/>
      <c r="JGL75" s="349"/>
      <c r="JGN75" s="347"/>
      <c r="JGO75" s="350"/>
      <c r="JGP75" s="350"/>
      <c r="JGQ75" s="348"/>
      <c r="JGR75" s="348"/>
      <c r="JGS75" s="348"/>
      <c r="JGT75" s="349"/>
      <c r="JGV75" s="347"/>
      <c r="JGW75" s="350"/>
      <c r="JGX75" s="350"/>
      <c r="JGY75" s="348"/>
      <c r="JGZ75" s="348"/>
      <c r="JHA75" s="348"/>
      <c r="JHB75" s="349"/>
      <c r="JHD75" s="347"/>
      <c r="JHE75" s="350"/>
      <c r="JHF75" s="350"/>
      <c r="JHG75" s="348"/>
      <c r="JHH75" s="348"/>
      <c r="JHI75" s="348"/>
      <c r="JHJ75" s="349"/>
      <c r="JHL75" s="347"/>
      <c r="JHM75" s="350"/>
      <c r="JHN75" s="350"/>
      <c r="JHO75" s="348"/>
      <c r="JHP75" s="348"/>
      <c r="JHQ75" s="348"/>
      <c r="JHR75" s="349"/>
      <c r="JHT75" s="347"/>
      <c r="JHU75" s="350"/>
      <c r="JHV75" s="350"/>
      <c r="JHW75" s="348"/>
      <c r="JHX75" s="348"/>
      <c r="JHY75" s="348"/>
      <c r="JHZ75" s="349"/>
      <c r="JIB75" s="347"/>
      <c r="JIC75" s="350"/>
      <c r="JID75" s="350"/>
      <c r="JIE75" s="348"/>
      <c r="JIF75" s="348"/>
      <c r="JIG75" s="348"/>
      <c r="JIH75" s="349"/>
      <c r="JIJ75" s="347"/>
      <c r="JIK75" s="350"/>
      <c r="JIL75" s="350"/>
      <c r="JIM75" s="348"/>
      <c r="JIN75" s="348"/>
      <c r="JIO75" s="348"/>
      <c r="JIP75" s="349"/>
      <c r="JIR75" s="347"/>
      <c r="JIS75" s="350"/>
      <c r="JIT75" s="350"/>
      <c r="JIU75" s="348"/>
      <c r="JIV75" s="348"/>
      <c r="JIW75" s="348"/>
      <c r="JIX75" s="349"/>
      <c r="JIZ75" s="347"/>
      <c r="JJA75" s="350"/>
      <c r="JJB75" s="350"/>
      <c r="JJC75" s="348"/>
      <c r="JJD75" s="348"/>
      <c r="JJE75" s="348"/>
      <c r="JJF75" s="349"/>
      <c r="JJH75" s="347"/>
      <c r="JJI75" s="350"/>
      <c r="JJJ75" s="350"/>
      <c r="JJK75" s="348"/>
      <c r="JJL75" s="348"/>
      <c r="JJM75" s="348"/>
      <c r="JJN75" s="349"/>
      <c r="JJP75" s="347"/>
      <c r="JJQ75" s="350"/>
      <c r="JJR75" s="350"/>
      <c r="JJS75" s="348"/>
      <c r="JJT75" s="348"/>
      <c r="JJU75" s="348"/>
      <c r="JJV75" s="349"/>
      <c r="JJX75" s="347"/>
      <c r="JJY75" s="350"/>
      <c r="JJZ75" s="350"/>
      <c r="JKA75" s="348"/>
      <c r="JKB75" s="348"/>
      <c r="JKC75" s="348"/>
      <c r="JKD75" s="349"/>
      <c r="JKF75" s="347"/>
      <c r="JKG75" s="350"/>
      <c r="JKH75" s="350"/>
      <c r="JKI75" s="348"/>
      <c r="JKJ75" s="348"/>
      <c r="JKK75" s="348"/>
      <c r="JKL75" s="349"/>
      <c r="JKN75" s="347"/>
      <c r="JKO75" s="350"/>
      <c r="JKP75" s="350"/>
      <c r="JKQ75" s="348"/>
      <c r="JKR75" s="348"/>
      <c r="JKS75" s="348"/>
      <c r="JKT75" s="349"/>
      <c r="JKV75" s="347"/>
      <c r="JKW75" s="350"/>
      <c r="JKX75" s="350"/>
      <c r="JKY75" s="348"/>
      <c r="JKZ75" s="348"/>
      <c r="JLA75" s="348"/>
      <c r="JLB75" s="349"/>
      <c r="JLD75" s="347"/>
      <c r="JLE75" s="350"/>
      <c r="JLF75" s="350"/>
      <c r="JLG75" s="348"/>
      <c r="JLH75" s="348"/>
      <c r="JLI75" s="348"/>
      <c r="JLJ75" s="349"/>
      <c r="JLL75" s="347"/>
      <c r="JLM75" s="350"/>
      <c r="JLN75" s="350"/>
      <c r="JLO75" s="348"/>
      <c r="JLP75" s="348"/>
      <c r="JLQ75" s="348"/>
      <c r="JLR75" s="349"/>
      <c r="JLT75" s="347"/>
      <c r="JLU75" s="350"/>
      <c r="JLV75" s="350"/>
      <c r="JLW75" s="348"/>
      <c r="JLX75" s="348"/>
      <c r="JLY75" s="348"/>
      <c r="JLZ75" s="349"/>
      <c r="JMB75" s="347"/>
      <c r="JMC75" s="350"/>
      <c r="JMD75" s="350"/>
      <c r="JME75" s="348"/>
      <c r="JMF75" s="348"/>
      <c r="JMG75" s="348"/>
      <c r="JMH75" s="349"/>
      <c r="JMJ75" s="347"/>
      <c r="JMK75" s="350"/>
      <c r="JML75" s="350"/>
      <c r="JMM75" s="348"/>
      <c r="JMN75" s="348"/>
      <c r="JMO75" s="348"/>
      <c r="JMP75" s="349"/>
      <c r="JMR75" s="347"/>
      <c r="JMS75" s="350"/>
      <c r="JMT75" s="350"/>
      <c r="JMU75" s="348"/>
      <c r="JMV75" s="348"/>
      <c r="JMW75" s="348"/>
      <c r="JMX75" s="349"/>
      <c r="JMZ75" s="347"/>
      <c r="JNA75" s="350"/>
      <c r="JNB75" s="350"/>
      <c r="JNC75" s="348"/>
      <c r="JND75" s="348"/>
      <c r="JNE75" s="348"/>
      <c r="JNF75" s="349"/>
      <c r="JNH75" s="347"/>
      <c r="JNI75" s="350"/>
      <c r="JNJ75" s="350"/>
      <c r="JNK75" s="348"/>
      <c r="JNL75" s="348"/>
      <c r="JNM75" s="348"/>
      <c r="JNN75" s="349"/>
      <c r="JNP75" s="347"/>
      <c r="JNQ75" s="350"/>
      <c r="JNR75" s="350"/>
      <c r="JNS75" s="348"/>
      <c r="JNT75" s="348"/>
      <c r="JNU75" s="348"/>
      <c r="JNV75" s="349"/>
      <c r="JNX75" s="347"/>
      <c r="JNY75" s="350"/>
      <c r="JNZ75" s="350"/>
      <c r="JOA75" s="348"/>
      <c r="JOB75" s="348"/>
      <c r="JOC75" s="348"/>
      <c r="JOD75" s="349"/>
      <c r="JOF75" s="347"/>
      <c r="JOG75" s="350"/>
      <c r="JOH75" s="350"/>
      <c r="JOI75" s="348"/>
      <c r="JOJ75" s="348"/>
      <c r="JOK75" s="348"/>
      <c r="JOL75" s="349"/>
      <c r="JON75" s="347"/>
      <c r="JOO75" s="350"/>
      <c r="JOP75" s="350"/>
      <c r="JOQ75" s="348"/>
      <c r="JOR75" s="348"/>
      <c r="JOS75" s="348"/>
      <c r="JOT75" s="349"/>
      <c r="JOV75" s="347"/>
      <c r="JOW75" s="350"/>
      <c r="JOX75" s="350"/>
      <c r="JOY75" s="348"/>
      <c r="JOZ75" s="348"/>
      <c r="JPA75" s="348"/>
      <c r="JPB75" s="349"/>
      <c r="JPD75" s="347"/>
      <c r="JPE75" s="350"/>
      <c r="JPF75" s="350"/>
      <c r="JPG75" s="348"/>
      <c r="JPH75" s="348"/>
      <c r="JPI75" s="348"/>
      <c r="JPJ75" s="349"/>
      <c r="JPL75" s="347"/>
      <c r="JPM75" s="350"/>
      <c r="JPN75" s="350"/>
      <c r="JPO75" s="348"/>
      <c r="JPP75" s="348"/>
      <c r="JPQ75" s="348"/>
      <c r="JPR75" s="349"/>
      <c r="JPT75" s="347"/>
      <c r="JPU75" s="350"/>
      <c r="JPV75" s="350"/>
      <c r="JPW75" s="348"/>
      <c r="JPX75" s="348"/>
      <c r="JPY75" s="348"/>
      <c r="JPZ75" s="349"/>
      <c r="JQB75" s="347"/>
      <c r="JQC75" s="350"/>
      <c r="JQD75" s="350"/>
      <c r="JQE75" s="348"/>
      <c r="JQF75" s="348"/>
      <c r="JQG75" s="348"/>
      <c r="JQH75" s="349"/>
      <c r="JQJ75" s="347"/>
      <c r="JQK75" s="350"/>
      <c r="JQL75" s="350"/>
      <c r="JQM75" s="348"/>
      <c r="JQN75" s="348"/>
      <c r="JQO75" s="348"/>
      <c r="JQP75" s="349"/>
      <c r="JQR75" s="347"/>
      <c r="JQS75" s="350"/>
      <c r="JQT75" s="350"/>
      <c r="JQU75" s="348"/>
      <c r="JQV75" s="348"/>
      <c r="JQW75" s="348"/>
      <c r="JQX75" s="349"/>
      <c r="JQZ75" s="347"/>
      <c r="JRA75" s="350"/>
      <c r="JRB75" s="350"/>
      <c r="JRC75" s="348"/>
      <c r="JRD75" s="348"/>
      <c r="JRE75" s="348"/>
      <c r="JRF75" s="349"/>
      <c r="JRH75" s="347"/>
      <c r="JRI75" s="350"/>
      <c r="JRJ75" s="350"/>
      <c r="JRK75" s="348"/>
      <c r="JRL75" s="348"/>
      <c r="JRM75" s="348"/>
      <c r="JRN75" s="349"/>
      <c r="JRP75" s="347"/>
      <c r="JRQ75" s="350"/>
      <c r="JRR75" s="350"/>
      <c r="JRS75" s="348"/>
      <c r="JRT75" s="348"/>
      <c r="JRU75" s="348"/>
      <c r="JRV75" s="349"/>
      <c r="JRX75" s="347"/>
      <c r="JRY75" s="350"/>
      <c r="JRZ75" s="350"/>
      <c r="JSA75" s="348"/>
      <c r="JSB75" s="348"/>
      <c r="JSC75" s="348"/>
      <c r="JSD75" s="349"/>
      <c r="JSF75" s="347"/>
      <c r="JSG75" s="350"/>
      <c r="JSH75" s="350"/>
      <c r="JSI75" s="348"/>
      <c r="JSJ75" s="348"/>
      <c r="JSK75" s="348"/>
      <c r="JSL75" s="349"/>
      <c r="JSN75" s="347"/>
      <c r="JSO75" s="350"/>
      <c r="JSP75" s="350"/>
      <c r="JSQ75" s="348"/>
      <c r="JSR75" s="348"/>
      <c r="JSS75" s="348"/>
      <c r="JST75" s="349"/>
      <c r="JSV75" s="347"/>
      <c r="JSW75" s="350"/>
      <c r="JSX75" s="350"/>
      <c r="JSY75" s="348"/>
      <c r="JSZ75" s="348"/>
      <c r="JTA75" s="348"/>
      <c r="JTB75" s="349"/>
      <c r="JTD75" s="347"/>
      <c r="JTE75" s="350"/>
      <c r="JTF75" s="350"/>
      <c r="JTG75" s="348"/>
      <c r="JTH75" s="348"/>
      <c r="JTI75" s="348"/>
      <c r="JTJ75" s="349"/>
      <c r="JTL75" s="347"/>
      <c r="JTM75" s="350"/>
      <c r="JTN75" s="350"/>
      <c r="JTO75" s="348"/>
      <c r="JTP75" s="348"/>
      <c r="JTQ75" s="348"/>
      <c r="JTR75" s="349"/>
      <c r="JTT75" s="347"/>
      <c r="JTU75" s="350"/>
      <c r="JTV75" s="350"/>
      <c r="JTW75" s="348"/>
      <c r="JTX75" s="348"/>
      <c r="JTY75" s="348"/>
      <c r="JTZ75" s="349"/>
      <c r="JUB75" s="347"/>
      <c r="JUC75" s="350"/>
      <c r="JUD75" s="350"/>
      <c r="JUE75" s="348"/>
      <c r="JUF75" s="348"/>
      <c r="JUG75" s="348"/>
      <c r="JUH75" s="349"/>
      <c r="JUJ75" s="347"/>
      <c r="JUK75" s="350"/>
      <c r="JUL75" s="350"/>
      <c r="JUM75" s="348"/>
      <c r="JUN75" s="348"/>
      <c r="JUO75" s="348"/>
      <c r="JUP75" s="349"/>
      <c r="JUR75" s="347"/>
      <c r="JUS75" s="350"/>
      <c r="JUT75" s="350"/>
      <c r="JUU75" s="348"/>
      <c r="JUV75" s="348"/>
      <c r="JUW75" s="348"/>
      <c r="JUX75" s="349"/>
      <c r="JUZ75" s="347"/>
      <c r="JVA75" s="350"/>
      <c r="JVB75" s="350"/>
      <c r="JVC75" s="348"/>
      <c r="JVD75" s="348"/>
      <c r="JVE75" s="348"/>
      <c r="JVF75" s="349"/>
      <c r="JVH75" s="347"/>
      <c r="JVI75" s="350"/>
      <c r="JVJ75" s="350"/>
      <c r="JVK75" s="348"/>
      <c r="JVL75" s="348"/>
      <c r="JVM75" s="348"/>
      <c r="JVN75" s="349"/>
      <c r="JVP75" s="347"/>
      <c r="JVQ75" s="350"/>
      <c r="JVR75" s="350"/>
      <c r="JVS75" s="348"/>
      <c r="JVT75" s="348"/>
      <c r="JVU75" s="348"/>
      <c r="JVV75" s="349"/>
      <c r="JVX75" s="347"/>
      <c r="JVY75" s="350"/>
      <c r="JVZ75" s="350"/>
      <c r="JWA75" s="348"/>
      <c r="JWB75" s="348"/>
      <c r="JWC75" s="348"/>
      <c r="JWD75" s="349"/>
      <c r="JWF75" s="347"/>
      <c r="JWG75" s="350"/>
      <c r="JWH75" s="350"/>
      <c r="JWI75" s="348"/>
      <c r="JWJ75" s="348"/>
      <c r="JWK75" s="348"/>
      <c r="JWL75" s="349"/>
      <c r="JWN75" s="347"/>
      <c r="JWO75" s="350"/>
      <c r="JWP75" s="350"/>
      <c r="JWQ75" s="348"/>
      <c r="JWR75" s="348"/>
      <c r="JWS75" s="348"/>
      <c r="JWT75" s="349"/>
      <c r="JWV75" s="347"/>
      <c r="JWW75" s="350"/>
      <c r="JWX75" s="350"/>
      <c r="JWY75" s="348"/>
      <c r="JWZ75" s="348"/>
      <c r="JXA75" s="348"/>
      <c r="JXB75" s="349"/>
      <c r="JXD75" s="347"/>
      <c r="JXE75" s="350"/>
      <c r="JXF75" s="350"/>
      <c r="JXG75" s="348"/>
      <c r="JXH75" s="348"/>
      <c r="JXI75" s="348"/>
      <c r="JXJ75" s="349"/>
      <c r="JXL75" s="347"/>
      <c r="JXM75" s="350"/>
      <c r="JXN75" s="350"/>
      <c r="JXO75" s="348"/>
      <c r="JXP75" s="348"/>
      <c r="JXQ75" s="348"/>
      <c r="JXR75" s="349"/>
      <c r="JXT75" s="347"/>
      <c r="JXU75" s="350"/>
      <c r="JXV75" s="350"/>
      <c r="JXW75" s="348"/>
      <c r="JXX75" s="348"/>
      <c r="JXY75" s="348"/>
      <c r="JXZ75" s="349"/>
      <c r="JYB75" s="347"/>
      <c r="JYC75" s="350"/>
      <c r="JYD75" s="350"/>
      <c r="JYE75" s="348"/>
      <c r="JYF75" s="348"/>
      <c r="JYG75" s="348"/>
      <c r="JYH75" s="349"/>
      <c r="JYJ75" s="347"/>
      <c r="JYK75" s="350"/>
      <c r="JYL75" s="350"/>
      <c r="JYM75" s="348"/>
      <c r="JYN75" s="348"/>
      <c r="JYO75" s="348"/>
      <c r="JYP75" s="349"/>
      <c r="JYR75" s="347"/>
      <c r="JYS75" s="350"/>
      <c r="JYT75" s="350"/>
      <c r="JYU75" s="348"/>
      <c r="JYV75" s="348"/>
      <c r="JYW75" s="348"/>
      <c r="JYX75" s="349"/>
      <c r="JYZ75" s="347"/>
      <c r="JZA75" s="350"/>
      <c r="JZB75" s="350"/>
      <c r="JZC75" s="348"/>
      <c r="JZD75" s="348"/>
      <c r="JZE75" s="348"/>
      <c r="JZF75" s="349"/>
      <c r="JZH75" s="347"/>
      <c r="JZI75" s="350"/>
      <c r="JZJ75" s="350"/>
      <c r="JZK75" s="348"/>
      <c r="JZL75" s="348"/>
      <c r="JZM75" s="348"/>
      <c r="JZN75" s="349"/>
      <c r="JZP75" s="347"/>
      <c r="JZQ75" s="350"/>
      <c r="JZR75" s="350"/>
      <c r="JZS75" s="348"/>
      <c r="JZT75" s="348"/>
      <c r="JZU75" s="348"/>
      <c r="JZV75" s="349"/>
      <c r="JZX75" s="347"/>
      <c r="JZY75" s="350"/>
      <c r="JZZ75" s="350"/>
      <c r="KAA75" s="348"/>
      <c r="KAB75" s="348"/>
      <c r="KAC75" s="348"/>
      <c r="KAD75" s="349"/>
      <c r="KAF75" s="347"/>
      <c r="KAG75" s="350"/>
      <c r="KAH75" s="350"/>
      <c r="KAI75" s="348"/>
      <c r="KAJ75" s="348"/>
      <c r="KAK75" s="348"/>
      <c r="KAL75" s="349"/>
      <c r="KAN75" s="347"/>
      <c r="KAO75" s="350"/>
      <c r="KAP75" s="350"/>
      <c r="KAQ75" s="348"/>
      <c r="KAR75" s="348"/>
      <c r="KAS75" s="348"/>
      <c r="KAT75" s="349"/>
      <c r="KAV75" s="347"/>
      <c r="KAW75" s="350"/>
      <c r="KAX75" s="350"/>
      <c r="KAY75" s="348"/>
      <c r="KAZ75" s="348"/>
      <c r="KBA75" s="348"/>
      <c r="KBB75" s="349"/>
      <c r="KBD75" s="347"/>
      <c r="KBE75" s="350"/>
      <c r="KBF75" s="350"/>
      <c r="KBG75" s="348"/>
      <c r="KBH75" s="348"/>
      <c r="KBI75" s="348"/>
      <c r="KBJ75" s="349"/>
      <c r="KBL75" s="347"/>
      <c r="KBM75" s="350"/>
      <c r="KBN75" s="350"/>
      <c r="KBO75" s="348"/>
      <c r="KBP75" s="348"/>
      <c r="KBQ75" s="348"/>
      <c r="KBR75" s="349"/>
      <c r="KBT75" s="347"/>
      <c r="KBU75" s="350"/>
      <c r="KBV75" s="350"/>
      <c r="KBW75" s="348"/>
      <c r="KBX75" s="348"/>
      <c r="KBY75" s="348"/>
      <c r="KBZ75" s="349"/>
      <c r="KCB75" s="347"/>
      <c r="KCC75" s="350"/>
      <c r="KCD75" s="350"/>
      <c r="KCE75" s="348"/>
      <c r="KCF75" s="348"/>
      <c r="KCG75" s="348"/>
      <c r="KCH75" s="349"/>
      <c r="KCJ75" s="347"/>
      <c r="KCK75" s="350"/>
      <c r="KCL75" s="350"/>
      <c r="KCM75" s="348"/>
      <c r="KCN75" s="348"/>
      <c r="KCO75" s="348"/>
      <c r="KCP75" s="349"/>
      <c r="KCR75" s="347"/>
      <c r="KCS75" s="350"/>
      <c r="KCT75" s="350"/>
      <c r="KCU75" s="348"/>
      <c r="KCV75" s="348"/>
      <c r="KCW75" s="348"/>
      <c r="KCX75" s="349"/>
      <c r="KCZ75" s="347"/>
      <c r="KDA75" s="350"/>
      <c r="KDB75" s="350"/>
      <c r="KDC75" s="348"/>
      <c r="KDD75" s="348"/>
      <c r="KDE75" s="348"/>
      <c r="KDF75" s="349"/>
      <c r="KDH75" s="347"/>
      <c r="KDI75" s="350"/>
      <c r="KDJ75" s="350"/>
      <c r="KDK75" s="348"/>
      <c r="KDL75" s="348"/>
      <c r="KDM75" s="348"/>
      <c r="KDN75" s="349"/>
      <c r="KDP75" s="347"/>
      <c r="KDQ75" s="350"/>
      <c r="KDR75" s="350"/>
      <c r="KDS75" s="348"/>
      <c r="KDT75" s="348"/>
      <c r="KDU75" s="348"/>
      <c r="KDV75" s="349"/>
      <c r="KDX75" s="347"/>
      <c r="KDY75" s="350"/>
      <c r="KDZ75" s="350"/>
      <c r="KEA75" s="348"/>
      <c r="KEB75" s="348"/>
      <c r="KEC75" s="348"/>
      <c r="KED75" s="349"/>
      <c r="KEF75" s="347"/>
      <c r="KEG75" s="350"/>
      <c r="KEH75" s="350"/>
      <c r="KEI75" s="348"/>
      <c r="KEJ75" s="348"/>
      <c r="KEK75" s="348"/>
      <c r="KEL75" s="349"/>
      <c r="KEN75" s="347"/>
      <c r="KEO75" s="350"/>
      <c r="KEP75" s="350"/>
      <c r="KEQ75" s="348"/>
      <c r="KER75" s="348"/>
      <c r="KES75" s="348"/>
      <c r="KET75" s="349"/>
      <c r="KEV75" s="347"/>
      <c r="KEW75" s="350"/>
      <c r="KEX75" s="350"/>
      <c r="KEY75" s="348"/>
      <c r="KEZ75" s="348"/>
      <c r="KFA75" s="348"/>
      <c r="KFB75" s="349"/>
      <c r="KFD75" s="347"/>
      <c r="KFE75" s="350"/>
      <c r="KFF75" s="350"/>
      <c r="KFG75" s="348"/>
      <c r="KFH75" s="348"/>
      <c r="KFI75" s="348"/>
      <c r="KFJ75" s="349"/>
      <c r="KFL75" s="347"/>
      <c r="KFM75" s="350"/>
      <c r="KFN75" s="350"/>
      <c r="KFO75" s="348"/>
      <c r="KFP75" s="348"/>
      <c r="KFQ75" s="348"/>
      <c r="KFR75" s="349"/>
      <c r="KFT75" s="347"/>
      <c r="KFU75" s="350"/>
      <c r="KFV75" s="350"/>
      <c r="KFW75" s="348"/>
      <c r="KFX75" s="348"/>
      <c r="KFY75" s="348"/>
      <c r="KFZ75" s="349"/>
      <c r="KGB75" s="347"/>
      <c r="KGC75" s="350"/>
      <c r="KGD75" s="350"/>
      <c r="KGE75" s="348"/>
      <c r="KGF75" s="348"/>
      <c r="KGG75" s="348"/>
      <c r="KGH75" s="349"/>
      <c r="KGJ75" s="347"/>
      <c r="KGK75" s="350"/>
      <c r="KGL75" s="350"/>
      <c r="KGM75" s="348"/>
      <c r="KGN75" s="348"/>
      <c r="KGO75" s="348"/>
      <c r="KGP75" s="349"/>
      <c r="KGR75" s="347"/>
      <c r="KGS75" s="350"/>
      <c r="KGT75" s="350"/>
      <c r="KGU75" s="348"/>
      <c r="KGV75" s="348"/>
      <c r="KGW75" s="348"/>
      <c r="KGX75" s="349"/>
      <c r="KGZ75" s="347"/>
      <c r="KHA75" s="350"/>
      <c r="KHB75" s="350"/>
      <c r="KHC75" s="348"/>
      <c r="KHD75" s="348"/>
      <c r="KHE75" s="348"/>
      <c r="KHF75" s="349"/>
      <c r="KHH75" s="347"/>
      <c r="KHI75" s="350"/>
      <c r="KHJ75" s="350"/>
      <c r="KHK75" s="348"/>
      <c r="KHL75" s="348"/>
      <c r="KHM75" s="348"/>
      <c r="KHN75" s="349"/>
      <c r="KHP75" s="347"/>
      <c r="KHQ75" s="350"/>
      <c r="KHR75" s="350"/>
      <c r="KHS75" s="348"/>
      <c r="KHT75" s="348"/>
      <c r="KHU75" s="348"/>
      <c r="KHV75" s="349"/>
      <c r="KHX75" s="347"/>
      <c r="KHY75" s="350"/>
      <c r="KHZ75" s="350"/>
      <c r="KIA75" s="348"/>
      <c r="KIB75" s="348"/>
      <c r="KIC75" s="348"/>
      <c r="KID75" s="349"/>
      <c r="KIF75" s="347"/>
      <c r="KIG75" s="350"/>
      <c r="KIH75" s="350"/>
      <c r="KII75" s="348"/>
      <c r="KIJ75" s="348"/>
      <c r="KIK75" s="348"/>
      <c r="KIL75" s="349"/>
      <c r="KIN75" s="347"/>
      <c r="KIO75" s="350"/>
      <c r="KIP75" s="350"/>
      <c r="KIQ75" s="348"/>
      <c r="KIR75" s="348"/>
      <c r="KIS75" s="348"/>
      <c r="KIT75" s="349"/>
      <c r="KIV75" s="347"/>
      <c r="KIW75" s="350"/>
      <c r="KIX75" s="350"/>
      <c r="KIY75" s="348"/>
      <c r="KIZ75" s="348"/>
      <c r="KJA75" s="348"/>
      <c r="KJB75" s="349"/>
      <c r="KJD75" s="347"/>
      <c r="KJE75" s="350"/>
      <c r="KJF75" s="350"/>
      <c r="KJG75" s="348"/>
      <c r="KJH75" s="348"/>
      <c r="KJI75" s="348"/>
      <c r="KJJ75" s="349"/>
      <c r="KJL75" s="347"/>
      <c r="KJM75" s="350"/>
      <c r="KJN75" s="350"/>
      <c r="KJO75" s="348"/>
      <c r="KJP75" s="348"/>
      <c r="KJQ75" s="348"/>
      <c r="KJR75" s="349"/>
      <c r="KJT75" s="347"/>
      <c r="KJU75" s="350"/>
      <c r="KJV75" s="350"/>
      <c r="KJW75" s="348"/>
      <c r="KJX75" s="348"/>
      <c r="KJY75" s="348"/>
      <c r="KJZ75" s="349"/>
      <c r="KKB75" s="347"/>
      <c r="KKC75" s="350"/>
      <c r="KKD75" s="350"/>
      <c r="KKE75" s="348"/>
      <c r="KKF75" s="348"/>
      <c r="KKG75" s="348"/>
      <c r="KKH75" s="349"/>
      <c r="KKJ75" s="347"/>
      <c r="KKK75" s="350"/>
      <c r="KKL75" s="350"/>
      <c r="KKM75" s="348"/>
      <c r="KKN75" s="348"/>
      <c r="KKO75" s="348"/>
      <c r="KKP75" s="349"/>
      <c r="KKR75" s="347"/>
      <c r="KKS75" s="350"/>
      <c r="KKT75" s="350"/>
      <c r="KKU75" s="348"/>
      <c r="KKV75" s="348"/>
      <c r="KKW75" s="348"/>
      <c r="KKX75" s="349"/>
      <c r="KKZ75" s="347"/>
      <c r="KLA75" s="350"/>
      <c r="KLB75" s="350"/>
      <c r="KLC75" s="348"/>
      <c r="KLD75" s="348"/>
      <c r="KLE75" s="348"/>
      <c r="KLF75" s="349"/>
      <c r="KLH75" s="347"/>
      <c r="KLI75" s="350"/>
      <c r="KLJ75" s="350"/>
      <c r="KLK75" s="348"/>
      <c r="KLL75" s="348"/>
      <c r="KLM75" s="348"/>
      <c r="KLN75" s="349"/>
      <c r="KLP75" s="347"/>
      <c r="KLQ75" s="350"/>
      <c r="KLR75" s="350"/>
      <c r="KLS75" s="348"/>
      <c r="KLT75" s="348"/>
      <c r="KLU75" s="348"/>
      <c r="KLV75" s="349"/>
      <c r="KLX75" s="347"/>
      <c r="KLY75" s="350"/>
      <c r="KLZ75" s="350"/>
      <c r="KMA75" s="348"/>
      <c r="KMB75" s="348"/>
      <c r="KMC75" s="348"/>
      <c r="KMD75" s="349"/>
      <c r="KMF75" s="347"/>
      <c r="KMG75" s="350"/>
      <c r="KMH75" s="350"/>
      <c r="KMI75" s="348"/>
      <c r="KMJ75" s="348"/>
      <c r="KMK75" s="348"/>
      <c r="KML75" s="349"/>
      <c r="KMN75" s="347"/>
      <c r="KMO75" s="350"/>
      <c r="KMP75" s="350"/>
      <c r="KMQ75" s="348"/>
      <c r="KMR75" s="348"/>
      <c r="KMS75" s="348"/>
      <c r="KMT75" s="349"/>
      <c r="KMV75" s="347"/>
      <c r="KMW75" s="350"/>
      <c r="KMX75" s="350"/>
      <c r="KMY75" s="348"/>
      <c r="KMZ75" s="348"/>
      <c r="KNA75" s="348"/>
      <c r="KNB75" s="349"/>
      <c r="KND75" s="347"/>
      <c r="KNE75" s="350"/>
      <c r="KNF75" s="350"/>
      <c r="KNG75" s="348"/>
      <c r="KNH75" s="348"/>
      <c r="KNI75" s="348"/>
      <c r="KNJ75" s="349"/>
      <c r="KNL75" s="347"/>
      <c r="KNM75" s="350"/>
      <c r="KNN75" s="350"/>
      <c r="KNO75" s="348"/>
      <c r="KNP75" s="348"/>
      <c r="KNQ75" s="348"/>
      <c r="KNR75" s="349"/>
      <c r="KNT75" s="347"/>
      <c r="KNU75" s="350"/>
      <c r="KNV75" s="350"/>
      <c r="KNW75" s="348"/>
      <c r="KNX75" s="348"/>
      <c r="KNY75" s="348"/>
      <c r="KNZ75" s="349"/>
      <c r="KOB75" s="347"/>
      <c r="KOC75" s="350"/>
      <c r="KOD75" s="350"/>
      <c r="KOE75" s="348"/>
      <c r="KOF75" s="348"/>
      <c r="KOG75" s="348"/>
      <c r="KOH75" s="349"/>
      <c r="KOJ75" s="347"/>
      <c r="KOK75" s="350"/>
      <c r="KOL75" s="350"/>
      <c r="KOM75" s="348"/>
      <c r="KON75" s="348"/>
      <c r="KOO75" s="348"/>
      <c r="KOP75" s="349"/>
      <c r="KOR75" s="347"/>
      <c r="KOS75" s="350"/>
      <c r="KOT75" s="350"/>
      <c r="KOU75" s="348"/>
      <c r="KOV75" s="348"/>
      <c r="KOW75" s="348"/>
      <c r="KOX75" s="349"/>
      <c r="KOZ75" s="347"/>
      <c r="KPA75" s="350"/>
      <c r="KPB75" s="350"/>
      <c r="KPC75" s="348"/>
      <c r="KPD75" s="348"/>
      <c r="KPE75" s="348"/>
      <c r="KPF75" s="349"/>
      <c r="KPH75" s="347"/>
      <c r="KPI75" s="350"/>
      <c r="KPJ75" s="350"/>
      <c r="KPK75" s="348"/>
      <c r="KPL75" s="348"/>
      <c r="KPM75" s="348"/>
      <c r="KPN75" s="349"/>
      <c r="KPP75" s="347"/>
      <c r="KPQ75" s="350"/>
      <c r="KPR75" s="350"/>
      <c r="KPS75" s="348"/>
      <c r="KPT75" s="348"/>
      <c r="KPU75" s="348"/>
      <c r="KPV75" s="349"/>
      <c r="KPX75" s="347"/>
      <c r="KPY75" s="350"/>
      <c r="KPZ75" s="350"/>
      <c r="KQA75" s="348"/>
      <c r="KQB75" s="348"/>
      <c r="KQC75" s="348"/>
      <c r="KQD75" s="349"/>
      <c r="KQF75" s="347"/>
      <c r="KQG75" s="350"/>
      <c r="KQH75" s="350"/>
      <c r="KQI75" s="348"/>
      <c r="KQJ75" s="348"/>
      <c r="KQK75" s="348"/>
      <c r="KQL75" s="349"/>
      <c r="KQN75" s="347"/>
      <c r="KQO75" s="350"/>
      <c r="KQP75" s="350"/>
      <c r="KQQ75" s="348"/>
      <c r="KQR75" s="348"/>
      <c r="KQS75" s="348"/>
      <c r="KQT75" s="349"/>
      <c r="KQV75" s="347"/>
      <c r="KQW75" s="350"/>
      <c r="KQX75" s="350"/>
      <c r="KQY75" s="348"/>
      <c r="KQZ75" s="348"/>
      <c r="KRA75" s="348"/>
      <c r="KRB75" s="349"/>
      <c r="KRD75" s="347"/>
      <c r="KRE75" s="350"/>
      <c r="KRF75" s="350"/>
      <c r="KRG75" s="348"/>
      <c r="KRH75" s="348"/>
      <c r="KRI75" s="348"/>
      <c r="KRJ75" s="349"/>
      <c r="KRL75" s="347"/>
      <c r="KRM75" s="350"/>
      <c r="KRN75" s="350"/>
      <c r="KRO75" s="348"/>
      <c r="KRP75" s="348"/>
      <c r="KRQ75" s="348"/>
      <c r="KRR75" s="349"/>
      <c r="KRT75" s="347"/>
      <c r="KRU75" s="350"/>
      <c r="KRV75" s="350"/>
      <c r="KRW75" s="348"/>
      <c r="KRX75" s="348"/>
      <c r="KRY75" s="348"/>
      <c r="KRZ75" s="349"/>
      <c r="KSB75" s="347"/>
      <c r="KSC75" s="350"/>
      <c r="KSD75" s="350"/>
      <c r="KSE75" s="348"/>
      <c r="KSF75" s="348"/>
      <c r="KSG75" s="348"/>
      <c r="KSH75" s="349"/>
      <c r="KSJ75" s="347"/>
      <c r="KSK75" s="350"/>
      <c r="KSL75" s="350"/>
      <c r="KSM75" s="348"/>
      <c r="KSN75" s="348"/>
      <c r="KSO75" s="348"/>
      <c r="KSP75" s="349"/>
      <c r="KSR75" s="347"/>
      <c r="KSS75" s="350"/>
      <c r="KST75" s="350"/>
      <c r="KSU75" s="348"/>
      <c r="KSV75" s="348"/>
      <c r="KSW75" s="348"/>
      <c r="KSX75" s="349"/>
      <c r="KSZ75" s="347"/>
      <c r="KTA75" s="350"/>
      <c r="KTB75" s="350"/>
      <c r="KTC75" s="348"/>
      <c r="KTD75" s="348"/>
      <c r="KTE75" s="348"/>
      <c r="KTF75" s="349"/>
      <c r="KTH75" s="347"/>
      <c r="KTI75" s="350"/>
      <c r="KTJ75" s="350"/>
      <c r="KTK75" s="348"/>
      <c r="KTL75" s="348"/>
      <c r="KTM75" s="348"/>
      <c r="KTN75" s="349"/>
      <c r="KTP75" s="347"/>
      <c r="KTQ75" s="350"/>
      <c r="KTR75" s="350"/>
      <c r="KTS75" s="348"/>
      <c r="KTT75" s="348"/>
      <c r="KTU75" s="348"/>
      <c r="KTV75" s="349"/>
      <c r="KTX75" s="347"/>
      <c r="KTY75" s="350"/>
      <c r="KTZ75" s="350"/>
      <c r="KUA75" s="348"/>
      <c r="KUB75" s="348"/>
      <c r="KUC75" s="348"/>
      <c r="KUD75" s="349"/>
      <c r="KUF75" s="347"/>
      <c r="KUG75" s="350"/>
      <c r="KUH75" s="350"/>
      <c r="KUI75" s="348"/>
      <c r="KUJ75" s="348"/>
      <c r="KUK75" s="348"/>
      <c r="KUL75" s="349"/>
      <c r="KUN75" s="347"/>
      <c r="KUO75" s="350"/>
      <c r="KUP75" s="350"/>
      <c r="KUQ75" s="348"/>
      <c r="KUR75" s="348"/>
      <c r="KUS75" s="348"/>
      <c r="KUT75" s="349"/>
      <c r="KUV75" s="347"/>
      <c r="KUW75" s="350"/>
      <c r="KUX75" s="350"/>
      <c r="KUY75" s="348"/>
      <c r="KUZ75" s="348"/>
      <c r="KVA75" s="348"/>
      <c r="KVB75" s="349"/>
      <c r="KVD75" s="347"/>
      <c r="KVE75" s="350"/>
      <c r="KVF75" s="350"/>
      <c r="KVG75" s="348"/>
      <c r="KVH75" s="348"/>
      <c r="KVI75" s="348"/>
      <c r="KVJ75" s="349"/>
      <c r="KVL75" s="347"/>
      <c r="KVM75" s="350"/>
      <c r="KVN75" s="350"/>
      <c r="KVO75" s="348"/>
      <c r="KVP75" s="348"/>
      <c r="KVQ75" s="348"/>
      <c r="KVR75" s="349"/>
      <c r="KVT75" s="347"/>
      <c r="KVU75" s="350"/>
      <c r="KVV75" s="350"/>
      <c r="KVW75" s="348"/>
      <c r="KVX75" s="348"/>
      <c r="KVY75" s="348"/>
      <c r="KVZ75" s="349"/>
      <c r="KWB75" s="347"/>
      <c r="KWC75" s="350"/>
      <c r="KWD75" s="350"/>
      <c r="KWE75" s="348"/>
      <c r="KWF75" s="348"/>
      <c r="KWG75" s="348"/>
      <c r="KWH75" s="349"/>
      <c r="KWJ75" s="347"/>
      <c r="KWK75" s="350"/>
      <c r="KWL75" s="350"/>
      <c r="KWM75" s="348"/>
      <c r="KWN75" s="348"/>
      <c r="KWO75" s="348"/>
      <c r="KWP75" s="349"/>
      <c r="KWR75" s="347"/>
      <c r="KWS75" s="350"/>
      <c r="KWT75" s="350"/>
      <c r="KWU75" s="348"/>
      <c r="KWV75" s="348"/>
      <c r="KWW75" s="348"/>
      <c r="KWX75" s="349"/>
      <c r="KWZ75" s="347"/>
      <c r="KXA75" s="350"/>
      <c r="KXB75" s="350"/>
      <c r="KXC75" s="348"/>
      <c r="KXD75" s="348"/>
      <c r="KXE75" s="348"/>
      <c r="KXF75" s="349"/>
      <c r="KXH75" s="347"/>
      <c r="KXI75" s="350"/>
      <c r="KXJ75" s="350"/>
      <c r="KXK75" s="348"/>
      <c r="KXL75" s="348"/>
      <c r="KXM75" s="348"/>
      <c r="KXN75" s="349"/>
      <c r="KXP75" s="347"/>
      <c r="KXQ75" s="350"/>
      <c r="KXR75" s="350"/>
      <c r="KXS75" s="348"/>
      <c r="KXT75" s="348"/>
      <c r="KXU75" s="348"/>
      <c r="KXV75" s="349"/>
      <c r="KXX75" s="347"/>
      <c r="KXY75" s="350"/>
      <c r="KXZ75" s="350"/>
      <c r="KYA75" s="348"/>
      <c r="KYB75" s="348"/>
      <c r="KYC75" s="348"/>
      <c r="KYD75" s="349"/>
      <c r="KYF75" s="347"/>
      <c r="KYG75" s="350"/>
      <c r="KYH75" s="350"/>
      <c r="KYI75" s="348"/>
      <c r="KYJ75" s="348"/>
      <c r="KYK75" s="348"/>
      <c r="KYL75" s="349"/>
      <c r="KYN75" s="347"/>
      <c r="KYO75" s="350"/>
      <c r="KYP75" s="350"/>
      <c r="KYQ75" s="348"/>
      <c r="KYR75" s="348"/>
      <c r="KYS75" s="348"/>
      <c r="KYT75" s="349"/>
      <c r="KYV75" s="347"/>
      <c r="KYW75" s="350"/>
      <c r="KYX75" s="350"/>
      <c r="KYY75" s="348"/>
      <c r="KYZ75" s="348"/>
      <c r="KZA75" s="348"/>
      <c r="KZB75" s="349"/>
      <c r="KZD75" s="347"/>
      <c r="KZE75" s="350"/>
      <c r="KZF75" s="350"/>
      <c r="KZG75" s="348"/>
      <c r="KZH75" s="348"/>
      <c r="KZI75" s="348"/>
      <c r="KZJ75" s="349"/>
      <c r="KZL75" s="347"/>
      <c r="KZM75" s="350"/>
      <c r="KZN75" s="350"/>
      <c r="KZO75" s="348"/>
      <c r="KZP75" s="348"/>
      <c r="KZQ75" s="348"/>
      <c r="KZR75" s="349"/>
      <c r="KZT75" s="347"/>
      <c r="KZU75" s="350"/>
      <c r="KZV75" s="350"/>
      <c r="KZW75" s="348"/>
      <c r="KZX75" s="348"/>
      <c r="KZY75" s="348"/>
      <c r="KZZ75" s="349"/>
      <c r="LAB75" s="347"/>
      <c r="LAC75" s="350"/>
      <c r="LAD75" s="350"/>
      <c r="LAE75" s="348"/>
      <c r="LAF75" s="348"/>
      <c r="LAG75" s="348"/>
      <c r="LAH75" s="349"/>
      <c r="LAJ75" s="347"/>
      <c r="LAK75" s="350"/>
      <c r="LAL75" s="350"/>
      <c r="LAM75" s="348"/>
      <c r="LAN75" s="348"/>
      <c r="LAO75" s="348"/>
      <c r="LAP75" s="349"/>
      <c r="LAR75" s="347"/>
      <c r="LAS75" s="350"/>
      <c r="LAT75" s="350"/>
      <c r="LAU75" s="348"/>
      <c r="LAV75" s="348"/>
      <c r="LAW75" s="348"/>
      <c r="LAX75" s="349"/>
      <c r="LAZ75" s="347"/>
      <c r="LBA75" s="350"/>
      <c r="LBB75" s="350"/>
      <c r="LBC75" s="348"/>
      <c r="LBD75" s="348"/>
      <c r="LBE75" s="348"/>
      <c r="LBF75" s="349"/>
      <c r="LBH75" s="347"/>
      <c r="LBI75" s="350"/>
      <c r="LBJ75" s="350"/>
      <c r="LBK75" s="348"/>
      <c r="LBL75" s="348"/>
      <c r="LBM75" s="348"/>
      <c r="LBN75" s="349"/>
      <c r="LBP75" s="347"/>
      <c r="LBQ75" s="350"/>
      <c r="LBR75" s="350"/>
      <c r="LBS75" s="348"/>
      <c r="LBT75" s="348"/>
      <c r="LBU75" s="348"/>
      <c r="LBV75" s="349"/>
      <c r="LBX75" s="347"/>
      <c r="LBY75" s="350"/>
      <c r="LBZ75" s="350"/>
      <c r="LCA75" s="348"/>
      <c r="LCB75" s="348"/>
      <c r="LCC75" s="348"/>
      <c r="LCD75" s="349"/>
      <c r="LCF75" s="347"/>
      <c r="LCG75" s="350"/>
      <c r="LCH75" s="350"/>
      <c r="LCI75" s="348"/>
      <c r="LCJ75" s="348"/>
      <c r="LCK75" s="348"/>
      <c r="LCL75" s="349"/>
      <c r="LCN75" s="347"/>
      <c r="LCO75" s="350"/>
      <c r="LCP75" s="350"/>
      <c r="LCQ75" s="348"/>
      <c r="LCR75" s="348"/>
      <c r="LCS75" s="348"/>
      <c r="LCT75" s="349"/>
      <c r="LCV75" s="347"/>
      <c r="LCW75" s="350"/>
      <c r="LCX75" s="350"/>
      <c r="LCY75" s="348"/>
      <c r="LCZ75" s="348"/>
      <c r="LDA75" s="348"/>
      <c r="LDB75" s="349"/>
      <c r="LDD75" s="347"/>
      <c r="LDE75" s="350"/>
      <c r="LDF75" s="350"/>
      <c r="LDG75" s="348"/>
      <c r="LDH75" s="348"/>
      <c r="LDI75" s="348"/>
      <c r="LDJ75" s="349"/>
      <c r="LDL75" s="347"/>
      <c r="LDM75" s="350"/>
      <c r="LDN75" s="350"/>
      <c r="LDO75" s="348"/>
      <c r="LDP75" s="348"/>
      <c r="LDQ75" s="348"/>
      <c r="LDR75" s="349"/>
      <c r="LDT75" s="347"/>
      <c r="LDU75" s="350"/>
      <c r="LDV75" s="350"/>
      <c r="LDW75" s="348"/>
      <c r="LDX75" s="348"/>
      <c r="LDY75" s="348"/>
      <c r="LDZ75" s="349"/>
      <c r="LEB75" s="347"/>
      <c r="LEC75" s="350"/>
      <c r="LED75" s="350"/>
      <c r="LEE75" s="348"/>
      <c r="LEF75" s="348"/>
      <c r="LEG75" s="348"/>
      <c r="LEH75" s="349"/>
      <c r="LEJ75" s="347"/>
      <c r="LEK75" s="350"/>
      <c r="LEL75" s="350"/>
      <c r="LEM75" s="348"/>
      <c r="LEN75" s="348"/>
      <c r="LEO75" s="348"/>
      <c r="LEP75" s="349"/>
      <c r="LER75" s="347"/>
      <c r="LES75" s="350"/>
      <c r="LET75" s="350"/>
      <c r="LEU75" s="348"/>
      <c r="LEV75" s="348"/>
      <c r="LEW75" s="348"/>
      <c r="LEX75" s="349"/>
      <c r="LEZ75" s="347"/>
      <c r="LFA75" s="350"/>
      <c r="LFB75" s="350"/>
      <c r="LFC75" s="348"/>
      <c r="LFD75" s="348"/>
      <c r="LFE75" s="348"/>
      <c r="LFF75" s="349"/>
      <c r="LFH75" s="347"/>
      <c r="LFI75" s="350"/>
      <c r="LFJ75" s="350"/>
      <c r="LFK75" s="348"/>
      <c r="LFL75" s="348"/>
      <c r="LFM75" s="348"/>
      <c r="LFN75" s="349"/>
      <c r="LFP75" s="347"/>
      <c r="LFQ75" s="350"/>
      <c r="LFR75" s="350"/>
      <c r="LFS75" s="348"/>
      <c r="LFT75" s="348"/>
      <c r="LFU75" s="348"/>
      <c r="LFV75" s="349"/>
      <c r="LFX75" s="347"/>
      <c r="LFY75" s="350"/>
      <c r="LFZ75" s="350"/>
      <c r="LGA75" s="348"/>
      <c r="LGB75" s="348"/>
      <c r="LGC75" s="348"/>
      <c r="LGD75" s="349"/>
      <c r="LGF75" s="347"/>
      <c r="LGG75" s="350"/>
      <c r="LGH75" s="350"/>
      <c r="LGI75" s="348"/>
      <c r="LGJ75" s="348"/>
      <c r="LGK75" s="348"/>
      <c r="LGL75" s="349"/>
      <c r="LGN75" s="347"/>
      <c r="LGO75" s="350"/>
      <c r="LGP75" s="350"/>
      <c r="LGQ75" s="348"/>
      <c r="LGR75" s="348"/>
      <c r="LGS75" s="348"/>
      <c r="LGT75" s="349"/>
      <c r="LGV75" s="347"/>
      <c r="LGW75" s="350"/>
      <c r="LGX75" s="350"/>
      <c r="LGY75" s="348"/>
      <c r="LGZ75" s="348"/>
      <c r="LHA75" s="348"/>
      <c r="LHB75" s="349"/>
      <c r="LHD75" s="347"/>
      <c r="LHE75" s="350"/>
      <c r="LHF75" s="350"/>
      <c r="LHG75" s="348"/>
      <c r="LHH75" s="348"/>
      <c r="LHI75" s="348"/>
      <c r="LHJ75" s="349"/>
      <c r="LHL75" s="347"/>
      <c r="LHM75" s="350"/>
      <c r="LHN75" s="350"/>
      <c r="LHO75" s="348"/>
      <c r="LHP75" s="348"/>
      <c r="LHQ75" s="348"/>
      <c r="LHR75" s="349"/>
      <c r="LHT75" s="347"/>
      <c r="LHU75" s="350"/>
      <c r="LHV75" s="350"/>
      <c r="LHW75" s="348"/>
      <c r="LHX75" s="348"/>
      <c r="LHY75" s="348"/>
      <c r="LHZ75" s="349"/>
      <c r="LIB75" s="347"/>
      <c r="LIC75" s="350"/>
      <c r="LID75" s="350"/>
      <c r="LIE75" s="348"/>
      <c r="LIF75" s="348"/>
      <c r="LIG75" s="348"/>
      <c r="LIH75" s="349"/>
      <c r="LIJ75" s="347"/>
      <c r="LIK75" s="350"/>
      <c r="LIL75" s="350"/>
      <c r="LIM75" s="348"/>
      <c r="LIN75" s="348"/>
      <c r="LIO75" s="348"/>
      <c r="LIP75" s="349"/>
      <c r="LIR75" s="347"/>
      <c r="LIS75" s="350"/>
      <c r="LIT75" s="350"/>
      <c r="LIU75" s="348"/>
      <c r="LIV75" s="348"/>
      <c r="LIW75" s="348"/>
      <c r="LIX75" s="349"/>
      <c r="LIZ75" s="347"/>
      <c r="LJA75" s="350"/>
      <c r="LJB75" s="350"/>
      <c r="LJC75" s="348"/>
      <c r="LJD75" s="348"/>
      <c r="LJE75" s="348"/>
      <c r="LJF75" s="349"/>
      <c r="LJH75" s="347"/>
      <c r="LJI75" s="350"/>
      <c r="LJJ75" s="350"/>
      <c r="LJK75" s="348"/>
      <c r="LJL75" s="348"/>
      <c r="LJM75" s="348"/>
      <c r="LJN75" s="349"/>
      <c r="LJP75" s="347"/>
      <c r="LJQ75" s="350"/>
      <c r="LJR75" s="350"/>
      <c r="LJS75" s="348"/>
      <c r="LJT75" s="348"/>
      <c r="LJU75" s="348"/>
      <c r="LJV75" s="349"/>
      <c r="LJX75" s="347"/>
      <c r="LJY75" s="350"/>
      <c r="LJZ75" s="350"/>
      <c r="LKA75" s="348"/>
      <c r="LKB75" s="348"/>
      <c r="LKC75" s="348"/>
      <c r="LKD75" s="349"/>
      <c r="LKF75" s="347"/>
      <c r="LKG75" s="350"/>
      <c r="LKH75" s="350"/>
      <c r="LKI75" s="348"/>
      <c r="LKJ75" s="348"/>
      <c r="LKK75" s="348"/>
      <c r="LKL75" s="349"/>
      <c r="LKN75" s="347"/>
      <c r="LKO75" s="350"/>
      <c r="LKP75" s="350"/>
      <c r="LKQ75" s="348"/>
      <c r="LKR75" s="348"/>
      <c r="LKS75" s="348"/>
      <c r="LKT75" s="349"/>
      <c r="LKV75" s="347"/>
      <c r="LKW75" s="350"/>
      <c r="LKX75" s="350"/>
      <c r="LKY75" s="348"/>
      <c r="LKZ75" s="348"/>
      <c r="LLA75" s="348"/>
      <c r="LLB75" s="349"/>
      <c r="LLD75" s="347"/>
      <c r="LLE75" s="350"/>
      <c r="LLF75" s="350"/>
      <c r="LLG75" s="348"/>
      <c r="LLH75" s="348"/>
      <c r="LLI75" s="348"/>
      <c r="LLJ75" s="349"/>
      <c r="LLL75" s="347"/>
      <c r="LLM75" s="350"/>
      <c r="LLN75" s="350"/>
      <c r="LLO75" s="348"/>
      <c r="LLP75" s="348"/>
      <c r="LLQ75" s="348"/>
      <c r="LLR75" s="349"/>
      <c r="LLT75" s="347"/>
      <c r="LLU75" s="350"/>
      <c r="LLV75" s="350"/>
      <c r="LLW75" s="348"/>
      <c r="LLX75" s="348"/>
      <c r="LLY75" s="348"/>
      <c r="LLZ75" s="349"/>
      <c r="LMB75" s="347"/>
      <c r="LMC75" s="350"/>
      <c r="LMD75" s="350"/>
      <c r="LME75" s="348"/>
      <c r="LMF75" s="348"/>
      <c r="LMG75" s="348"/>
      <c r="LMH75" s="349"/>
      <c r="LMJ75" s="347"/>
      <c r="LMK75" s="350"/>
      <c r="LML75" s="350"/>
      <c r="LMM75" s="348"/>
      <c r="LMN75" s="348"/>
      <c r="LMO75" s="348"/>
      <c r="LMP75" s="349"/>
      <c r="LMR75" s="347"/>
      <c r="LMS75" s="350"/>
      <c r="LMT75" s="350"/>
      <c r="LMU75" s="348"/>
      <c r="LMV75" s="348"/>
      <c r="LMW75" s="348"/>
      <c r="LMX75" s="349"/>
      <c r="LMZ75" s="347"/>
      <c r="LNA75" s="350"/>
      <c r="LNB75" s="350"/>
      <c r="LNC75" s="348"/>
      <c r="LND75" s="348"/>
      <c r="LNE75" s="348"/>
      <c r="LNF75" s="349"/>
      <c r="LNH75" s="347"/>
      <c r="LNI75" s="350"/>
      <c r="LNJ75" s="350"/>
      <c r="LNK75" s="348"/>
      <c r="LNL75" s="348"/>
      <c r="LNM75" s="348"/>
      <c r="LNN75" s="349"/>
      <c r="LNP75" s="347"/>
      <c r="LNQ75" s="350"/>
      <c r="LNR75" s="350"/>
      <c r="LNS75" s="348"/>
      <c r="LNT75" s="348"/>
      <c r="LNU75" s="348"/>
      <c r="LNV75" s="349"/>
      <c r="LNX75" s="347"/>
      <c r="LNY75" s="350"/>
      <c r="LNZ75" s="350"/>
      <c r="LOA75" s="348"/>
      <c r="LOB75" s="348"/>
      <c r="LOC75" s="348"/>
      <c r="LOD75" s="349"/>
      <c r="LOF75" s="347"/>
      <c r="LOG75" s="350"/>
      <c r="LOH75" s="350"/>
      <c r="LOI75" s="348"/>
      <c r="LOJ75" s="348"/>
      <c r="LOK75" s="348"/>
      <c r="LOL75" s="349"/>
      <c r="LON75" s="347"/>
      <c r="LOO75" s="350"/>
      <c r="LOP75" s="350"/>
      <c r="LOQ75" s="348"/>
      <c r="LOR75" s="348"/>
      <c r="LOS75" s="348"/>
      <c r="LOT75" s="349"/>
      <c r="LOV75" s="347"/>
      <c r="LOW75" s="350"/>
      <c r="LOX75" s="350"/>
      <c r="LOY75" s="348"/>
      <c r="LOZ75" s="348"/>
      <c r="LPA75" s="348"/>
      <c r="LPB75" s="349"/>
      <c r="LPD75" s="347"/>
      <c r="LPE75" s="350"/>
      <c r="LPF75" s="350"/>
      <c r="LPG75" s="348"/>
      <c r="LPH75" s="348"/>
      <c r="LPI75" s="348"/>
      <c r="LPJ75" s="349"/>
      <c r="LPL75" s="347"/>
      <c r="LPM75" s="350"/>
      <c r="LPN75" s="350"/>
      <c r="LPO75" s="348"/>
      <c r="LPP75" s="348"/>
      <c r="LPQ75" s="348"/>
      <c r="LPR75" s="349"/>
      <c r="LPT75" s="347"/>
      <c r="LPU75" s="350"/>
      <c r="LPV75" s="350"/>
      <c r="LPW75" s="348"/>
      <c r="LPX75" s="348"/>
      <c r="LPY75" s="348"/>
      <c r="LPZ75" s="349"/>
      <c r="LQB75" s="347"/>
      <c r="LQC75" s="350"/>
      <c r="LQD75" s="350"/>
      <c r="LQE75" s="348"/>
      <c r="LQF75" s="348"/>
      <c r="LQG75" s="348"/>
      <c r="LQH75" s="349"/>
      <c r="LQJ75" s="347"/>
      <c r="LQK75" s="350"/>
      <c r="LQL75" s="350"/>
      <c r="LQM75" s="348"/>
      <c r="LQN75" s="348"/>
      <c r="LQO75" s="348"/>
      <c r="LQP75" s="349"/>
      <c r="LQR75" s="347"/>
      <c r="LQS75" s="350"/>
      <c r="LQT75" s="350"/>
      <c r="LQU75" s="348"/>
      <c r="LQV75" s="348"/>
      <c r="LQW75" s="348"/>
      <c r="LQX75" s="349"/>
      <c r="LQZ75" s="347"/>
      <c r="LRA75" s="350"/>
      <c r="LRB75" s="350"/>
      <c r="LRC75" s="348"/>
      <c r="LRD75" s="348"/>
      <c r="LRE75" s="348"/>
      <c r="LRF75" s="349"/>
      <c r="LRH75" s="347"/>
      <c r="LRI75" s="350"/>
      <c r="LRJ75" s="350"/>
      <c r="LRK75" s="348"/>
      <c r="LRL75" s="348"/>
      <c r="LRM75" s="348"/>
      <c r="LRN75" s="349"/>
      <c r="LRP75" s="347"/>
      <c r="LRQ75" s="350"/>
      <c r="LRR75" s="350"/>
      <c r="LRS75" s="348"/>
      <c r="LRT75" s="348"/>
      <c r="LRU75" s="348"/>
      <c r="LRV75" s="349"/>
      <c r="LRX75" s="347"/>
      <c r="LRY75" s="350"/>
      <c r="LRZ75" s="350"/>
      <c r="LSA75" s="348"/>
      <c r="LSB75" s="348"/>
      <c r="LSC75" s="348"/>
      <c r="LSD75" s="349"/>
      <c r="LSF75" s="347"/>
      <c r="LSG75" s="350"/>
      <c r="LSH75" s="350"/>
      <c r="LSI75" s="348"/>
      <c r="LSJ75" s="348"/>
      <c r="LSK75" s="348"/>
      <c r="LSL75" s="349"/>
      <c r="LSN75" s="347"/>
      <c r="LSO75" s="350"/>
      <c r="LSP75" s="350"/>
      <c r="LSQ75" s="348"/>
      <c r="LSR75" s="348"/>
      <c r="LSS75" s="348"/>
      <c r="LST75" s="349"/>
      <c r="LSV75" s="347"/>
      <c r="LSW75" s="350"/>
      <c r="LSX75" s="350"/>
      <c r="LSY75" s="348"/>
      <c r="LSZ75" s="348"/>
      <c r="LTA75" s="348"/>
      <c r="LTB75" s="349"/>
      <c r="LTD75" s="347"/>
      <c r="LTE75" s="350"/>
      <c r="LTF75" s="350"/>
      <c r="LTG75" s="348"/>
      <c r="LTH75" s="348"/>
      <c r="LTI75" s="348"/>
      <c r="LTJ75" s="349"/>
      <c r="LTL75" s="347"/>
      <c r="LTM75" s="350"/>
      <c r="LTN75" s="350"/>
      <c r="LTO75" s="348"/>
      <c r="LTP75" s="348"/>
      <c r="LTQ75" s="348"/>
      <c r="LTR75" s="349"/>
      <c r="LTT75" s="347"/>
      <c r="LTU75" s="350"/>
      <c r="LTV75" s="350"/>
      <c r="LTW75" s="348"/>
      <c r="LTX75" s="348"/>
      <c r="LTY75" s="348"/>
      <c r="LTZ75" s="349"/>
      <c r="LUB75" s="347"/>
      <c r="LUC75" s="350"/>
      <c r="LUD75" s="350"/>
      <c r="LUE75" s="348"/>
      <c r="LUF75" s="348"/>
      <c r="LUG75" s="348"/>
      <c r="LUH75" s="349"/>
      <c r="LUJ75" s="347"/>
      <c r="LUK75" s="350"/>
      <c r="LUL75" s="350"/>
      <c r="LUM75" s="348"/>
      <c r="LUN75" s="348"/>
      <c r="LUO75" s="348"/>
      <c r="LUP75" s="349"/>
      <c r="LUR75" s="347"/>
      <c r="LUS75" s="350"/>
      <c r="LUT75" s="350"/>
      <c r="LUU75" s="348"/>
      <c r="LUV75" s="348"/>
      <c r="LUW75" s="348"/>
      <c r="LUX75" s="349"/>
      <c r="LUZ75" s="347"/>
      <c r="LVA75" s="350"/>
      <c r="LVB75" s="350"/>
      <c r="LVC75" s="348"/>
      <c r="LVD75" s="348"/>
      <c r="LVE75" s="348"/>
      <c r="LVF75" s="349"/>
      <c r="LVH75" s="347"/>
      <c r="LVI75" s="350"/>
      <c r="LVJ75" s="350"/>
      <c r="LVK75" s="348"/>
      <c r="LVL75" s="348"/>
      <c r="LVM75" s="348"/>
      <c r="LVN75" s="349"/>
      <c r="LVP75" s="347"/>
      <c r="LVQ75" s="350"/>
      <c r="LVR75" s="350"/>
      <c r="LVS75" s="348"/>
      <c r="LVT75" s="348"/>
      <c r="LVU75" s="348"/>
      <c r="LVV75" s="349"/>
      <c r="LVX75" s="347"/>
      <c r="LVY75" s="350"/>
      <c r="LVZ75" s="350"/>
      <c r="LWA75" s="348"/>
      <c r="LWB75" s="348"/>
      <c r="LWC75" s="348"/>
      <c r="LWD75" s="349"/>
      <c r="LWF75" s="347"/>
      <c r="LWG75" s="350"/>
      <c r="LWH75" s="350"/>
      <c r="LWI75" s="348"/>
      <c r="LWJ75" s="348"/>
      <c r="LWK75" s="348"/>
      <c r="LWL75" s="349"/>
      <c r="LWN75" s="347"/>
      <c r="LWO75" s="350"/>
      <c r="LWP75" s="350"/>
      <c r="LWQ75" s="348"/>
      <c r="LWR75" s="348"/>
      <c r="LWS75" s="348"/>
      <c r="LWT75" s="349"/>
      <c r="LWV75" s="347"/>
      <c r="LWW75" s="350"/>
      <c r="LWX75" s="350"/>
      <c r="LWY75" s="348"/>
      <c r="LWZ75" s="348"/>
      <c r="LXA75" s="348"/>
      <c r="LXB75" s="349"/>
      <c r="LXD75" s="347"/>
      <c r="LXE75" s="350"/>
      <c r="LXF75" s="350"/>
      <c r="LXG75" s="348"/>
      <c r="LXH75" s="348"/>
      <c r="LXI75" s="348"/>
      <c r="LXJ75" s="349"/>
      <c r="LXL75" s="347"/>
      <c r="LXM75" s="350"/>
      <c r="LXN75" s="350"/>
      <c r="LXO75" s="348"/>
      <c r="LXP75" s="348"/>
      <c r="LXQ75" s="348"/>
      <c r="LXR75" s="349"/>
      <c r="LXT75" s="347"/>
      <c r="LXU75" s="350"/>
      <c r="LXV75" s="350"/>
      <c r="LXW75" s="348"/>
      <c r="LXX75" s="348"/>
      <c r="LXY75" s="348"/>
      <c r="LXZ75" s="349"/>
      <c r="LYB75" s="347"/>
      <c r="LYC75" s="350"/>
      <c r="LYD75" s="350"/>
      <c r="LYE75" s="348"/>
      <c r="LYF75" s="348"/>
      <c r="LYG75" s="348"/>
      <c r="LYH75" s="349"/>
      <c r="LYJ75" s="347"/>
      <c r="LYK75" s="350"/>
      <c r="LYL75" s="350"/>
      <c r="LYM75" s="348"/>
      <c r="LYN75" s="348"/>
      <c r="LYO75" s="348"/>
      <c r="LYP75" s="349"/>
      <c r="LYR75" s="347"/>
      <c r="LYS75" s="350"/>
      <c r="LYT75" s="350"/>
      <c r="LYU75" s="348"/>
      <c r="LYV75" s="348"/>
      <c r="LYW75" s="348"/>
      <c r="LYX75" s="349"/>
      <c r="LYZ75" s="347"/>
      <c r="LZA75" s="350"/>
      <c r="LZB75" s="350"/>
      <c r="LZC75" s="348"/>
      <c r="LZD75" s="348"/>
      <c r="LZE75" s="348"/>
      <c r="LZF75" s="349"/>
      <c r="LZH75" s="347"/>
      <c r="LZI75" s="350"/>
      <c r="LZJ75" s="350"/>
      <c r="LZK75" s="348"/>
      <c r="LZL75" s="348"/>
      <c r="LZM75" s="348"/>
      <c r="LZN75" s="349"/>
      <c r="LZP75" s="347"/>
      <c r="LZQ75" s="350"/>
      <c r="LZR75" s="350"/>
      <c r="LZS75" s="348"/>
      <c r="LZT75" s="348"/>
      <c r="LZU75" s="348"/>
      <c r="LZV75" s="349"/>
      <c r="LZX75" s="347"/>
      <c r="LZY75" s="350"/>
      <c r="LZZ75" s="350"/>
      <c r="MAA75" s="348"/>
      <c r="MAB75" s="348"/>
      <c r="MAC75" s="348"/>
      <c r="MAD75" s="349"/>
      <c r="MAF75" s="347"/>
      <c r="MAG75" s="350"/>
      <c r="MAH75" s="350"/>
      <c r="MAI75" s="348"/>
      <c r="MAJ75" s="348"/>
      <c r="MAK75" s="348"/>
      <c r="MAL75" s="349"/>
      <c r="MAN75" s="347"/>
      <c r="MAO75" s="350"/>
      <c r="MAP75" s="350"/>
      <c r="MAQ75" s="348"/>
      <c r="MAR75" s="348"/>
      <c r="MAS75" s="348"/>
      <c r="MAT75" s="349"/>
      <c r="MAV75" s="347"/>
      <c r="MAW75" s="350"/>
      <c r="MAX75" s="350"/>
      <c r="MAY75" s="348"/>
      <c r="MAZ75" s="348"/>
      <c r="MBA75" s="348"/>
      <c r="MBB75" s="349"/>
      <c r="MBD75" s="347"/>
      <c r="MBE75" s="350"/>
      <c r="MBF75" s="350"/>
      <c r="MBG75" s="348"/>
      <c r="MBH75" s="348"/>
      <c r="MBI75" s="348"/>
      <c r="MBJ75" s="349"/>
      <c r="MBL75" s="347"/>
      <c r="MBM75" s="350"/>
      <c r="MBN75" s="350"/>
      <c r="MBO75" s="348"/>
      <c r="MBP75" s="348"/>
      <c r="MBQ75" s="348"/>
      <c r="MBR75" s="349"/>
      <c r="MBT75" s="347"/>
      <c r="MBU75" s="350"/>
      <c r="MBV75" s="350"/>
      <c r="MBW75" s="348"/>
      <c r="MBX75" s="348"/>
      <c r="MBY75" s="348"/>
      <c r="MBZ75" s="349"/>
      <c r="MCB75" s="347"/>
      <c r="MCC75" s="350"/>
      <c r="MCD75" s="350"/>
      <c r="MCE75" s="348"/>
      <c r="MCF75" s="348"/>
      <c r="MCG75" s="348"/>
      <c r="MCH75" s="349"/>
      <c r="MCJ75" s="347"/>
      <c r="MCK75" s="350"/>
      <c r="MCL75" s="350"/>
      <c r="MCM75" s="348"/>
      <c r="MCN75" s="348"/>
      <c r="MCO75" s="348"/>
      <c r="MCP75" s="349"/>
      <c r="MCR75" s="347"/>
      <c r="MCS75" s="350"/>
      <c r="MCT75" s="350"/>
      <c r="MCU75" s="348"/>
      <c r="MCV75" s="348"/>
      <c r="MCW75" s="348"/>
      <c r="MCX75" s="349"/>
      <c r="MCZ75" s="347"/>
      <c r="MDA75" s="350"/>
      <c r="MDB75" s="350"/>
      <c r="MDC75" s="348"/>
      <c r="MDD75" s="348"/>
      <c r="MDE75" s="348"/>
      <c r="MDF75" s="349"/>
      <c r="MDH75" s="347"/>
      <c r="MDI75" s="350"/>
      <c r="MDJ75" s="350"/>
      <c r="MDK75" s="348"/>
      <c r="MDL75" s="348"/>
      <c r="MDM75" s="348"/>
      <c r="MDN75" s="349"/>
      <c r="MDP75" s="347"/>
      <c r="MDQ75" s="350"/>
      <c r="MDR75" s="350"/>
      <c r="MDS75" s="348"/>
      <c r="MDT75" s="348"/>
      <c r="MDU75" s="348"/>
      <c r="MDV75" s="349"/>
      <c r="MDX75" s="347"/>
      <c r="MDY75" s="350"/>
      <c r="MDZ75" s="350"/>
      <c r="MEA75" s="348"/>
      <c r="MEB75" s="348"/>
      <c r="MEC75" s="348"/>
      <c r="MED75" s="349"/>
      <c r="MEF75" s="347"/>
      <c r="MEG75" s="350"/>
      <c r="MEH75" s="350"/>
      <c r="MEI75" s="348"/>
      <c r="MEJ75" s="348"/>
      <c r="MEK75" s="348"/>
      <c r="MEL75" s="349"/>
      <c r="MEN75" s="347"/>
      <c r="MEO75" s="350"/>
      <c r="MEP75" s="350"/>
      <c r="MEQ75" s="348"/>
      <c r="MER75" s="348"/>
      <c r="MES75" s="348"/>
      <c r="MET75" s="349"/>
      <c r="MEV75" s="347"/>
      <c r="MEW75" s="350"/>
      <c r="MEX75" s="350"/>
      <c r="MEY75" s="348"/>
      <c r="MEZ75" s="348"/>
      <c r="MFA75" s="348"/>
      <c r="MFB75" s="349"/>
      <c r="MFD75" s="347"/>
      <c r="MFE75" s="350"/>
      <c r="MFF75" s="350"/>
      <c r="MFG75" s="348"/>
      <c r="MFH75" s="348"/>
      <c r="MFI75" s="348"/>
      <c r="MFJ75" s="349"/>
      <c r="MFL75" s="347"/>
      <c r="MFM75" s="350"/>
      <c r="MFN75" s="350"/>
      <c r="MFO75" s="348"/>
      <c r="MFP75" s="348"/>
      <c r="MFQ75" s="348"/>
      <c r="MFR75" s="349"/>
      <c r="MFT75" s="347"/>
      <c r="MFU75" s="350"/>
      <c r="MFV75" s="350"/>
      <c r="MFW75" s="348"/>
      <c r="MFX75" s="348"/>
      <c r="MFY75" s="348"/>
      <c r="MFZ75" s="349"/>
      <c r="MGB75" s="347"/>
      <c r="MGC75" s="350"/>
      <c r="MGD75" s="350"/>
      <c r="MGE75" s="348"/>
      <c r="MGF75" s="348"/>
      <c r="MGG75" s="348"/>
      <c r="MGH75" s="349"/>
      <c r="MGJ75" s="347"/>
      <c r="MGK75" s="350"/>
      <c r="MGL75" s="350"/>
      <c r="MGM75" s="348"/>
      <c r="MGN75" s="348"/>
      <c r="MGO75" s="348"/>
      <c r="MGP75" s="349"/>
      <c r="MGR75" s="347"/>
      <c r="MGS75" s="350"/>
      <c r="MGT75" s="350"/>
      <c r="MGU75" s="348"/>
      <c r="MGV75" s="348"/>
      <c r="MGW75" s="348"/>
      <c r="MGX75" s="349"/>
      <c r="MGZ75" s="347"/>
      <c r="MHA75" s="350"/>
      <c r="MHB75" s="350"/>
      <c r="MHC75" s="348"/>
      <c r="MHD75" s="348"/>
      <c r="MHE75" s="348"/>
      <c r="MHF75" s="349"/>
      <c r="MHH75" s="347"/>
      <c r="MHI75" s="350"/>
      <c r="MHJ75" s="350"/>
      <c r="MHK75" s="348"/>
      <c r="MHL75" s="348"/>
      <c r="MHM75" s="348"/>
      <c r="MHN75" s="349"/>
      <c r="MHP75" s="347"/>
      <c r="MHQ75" s="350"/>
      <c r="MHR75" s="350"/>
      <c r="MHS75" s="348"/>
      <c r="MHT75" s="348"/>
      <c r="MHU75" s="348"/>
      <c r="MHV75" s="349"/>
      <c r="MHX75" s="347"/>
      <c r="MHY75" s="350"/>
      <c r="MHZ75" s="350"/>
      <c r="MIA75" s="348"/>
      <c r="MIB75" s="348"/>
      <c r="MIC75" s="348"/>
      <c r="MID75" s="349"/>
      <c r="MIF75" s="347"/>
      <c r="MIG75" s="350"/>
      <c r="MIH75" s="350"/>
      <c r="MII75" s="348"/>
      <c r="MIJ75" s="348"/>
      <c r="MIK75" s="348"/>
      <c r="MIL75" s="349"/>
      <c r="MIN75" s="347"/>
      <c r="MIO75" s="350"/>
      <c r="MIP75" s="350"/>
      <c r="MIQ75" s="348"/>
      <c r="MIR75" s="348"/>
      <c r="MIS75" s="348"/>
      <c r="MIT75" s="349"/>
      <c r="MIV75" s="347"/>
      <c r="MIW75" s="350"/>
      <c r="MIX75" s="350"/>
      <c r="MIY75" s="348"/>
      <c r="MIZ75" s="348"/>
      <c r="MJA75" s="348"/>
      <c r="MJB75" s="349"/>
      <c r="MJD75" s="347"/>
      <c r="MJE75" s="350"/>
      <c r="MJF75" s="350"/>
      <c r="MJG75" s="348"/>
      <c r="MJH75" s="348"/>
      <c r="MJI75" s="348"/>
      <c r="MJJ75" s="349"/>
      <c r="MJL75" s="347"/>
      <c r="MJM75" s="350"/>
      <c r="MJN75" s="350"/>
      <c r="MJO75" s="348"/>
      <c r="MJP75" s="348"/>
      <c r="MJQ75" s="348"/>
      <c r="MJR75" s="349"/>
      <c r="MJT75" s="347"/>
      <c r="MJU75" s="350"/>
      <c r="MJV75" s="350"/>
      <c r="MJW75" s="348"/>
      <c r="MJX75" s="348"/>
      <c r="MJY75" s="348"/>
      <c r="MJZ75" s="349"/>
      <c r="MKB75" s="347"/>
      <c r="MKC75" s="350"/>
      <c r="MKD75" s="350"/>
      <c r="MKE75" s="348"/>
      <c r="MKF75" s="348"/>
      <c r="MKG75" s="348"/>
      <c r="MKH75" s="349"/>
      <c r="MKJ75" s="347"/>
      <c r="MKK75" s="350"/>
      <c r="MKL75" s="350"/>
      <c r="MKM75" s="348"/>
      <c r="MKN75" s="348"/>
      <c r="MKO75" s="348"/>
      <c r="MKP75" s="349"/>
      <c r="MKR75" s="347"/>
      <c r="MKS75" s="350"/>
      <c r="MKT75" s="350"/>
      <c r="MKU75" s="348"/>
      <c r="MKV75" s="348"/>
      <c r="MKW75" s="348"/>
      <c r="MKX75" s="349"/>
      <c r="MKZ75" s="347"/>
      <c r="MLA75" s="350"/>
      <c r="MLB75" s="350"/>
      <c r="MLC75" s="348"/>
      <c r="MLD75" s="348"/>
      <c r="MLE75" s="348"/>
      <c r="MLF75" s="349"/>
      <c r="MLH75" s="347"/>
      <c r="MLI75" s="350"/>
      <c r="MLJ75" s="350"/>
      <c r="MLK75" s="348"/>
      <c r="MLL75" s="348"/>
      <c r="MLM75" s="348"/>
      <c r="MLN75" s="349"/>
      <c r="MLP75" s="347"/>
      <c r="MLQ75" s="350"/>
      <c r="MLR75" s="350"/>
      <c r="MLS75" s="348"/>
      <c r="MLT75" s="348"/>
      <c r="MLU75" s="348"/>
      <c r="MLV75" s="349"/>
      <c r="MLX75" s="347"/>
      <c r="MLY75" s="350"/>
      <c r="MLZ75" s="350"/>
      <c r="MMA75" s="348"/>
      <c r="MMB75" s="348"/>
      <c r="MMC75" s="348"/>
      <c r="MMD75" s="349"/>
      <c r="MMF75" s="347"/>
      <c r="MMG75" s="350"/>
      <c r="MMH75" s="350"/>
      <c r="MMI75" s="348"/>
      <c r="MMJ75" s="348"/>
      <c r="MMK75" s="348"/>
      <c r="MML75" s="349"/>
      <c r="MMN75" s="347"/>
      <c r="MMO75" s="350"/>
      <c r="MMP75" s="350"/>
      <c r="MMQ75" s="348"/>
      <c r="MMR75" s="348"/>
      <c r="MMS75" s="348"/>
      <c r="MMT75" s="349"/>
      <c r="MMV75" s="347"/>
      <c r="MMW75" s="350"/>
      <c r="MMX75" s="350"/>
      <c r="MMY75" s="348"/>
      <c r="MMZ75" s="348"/>
      <c r="MNA75" s="348"/>
      <c r="MNB75" s="349"/>
      <c r="MND75" s="347"/>
      <c r="MNE75" s="350"/>
      <c r="MNF75" s="350"/>
      <c r="MNG75" s="348"/>
      <c r="MNH75" s="348"/>
      <c r="MNI75" s="348"/>
      <c r="MNJ75" s="349"/>
      <c r="MNL75" s="347"/>
      <c r="MNM75" s="350"/>
      <c r="MNN75" s="350"/>
      <c r="MNO75" s="348"/>
      <c r="MNP75" s="348"/>
      <c r="MNQ75" s="348"/>
      <c r="MNR75" s="349"/>
      <c r="MNT75" s="347"/>
      <c r="MNU75" s="350"/>
      <c r="MNV75" s="350"/>
      <c r="MNW75" s="348"/>
      <c r="MNX75" s="348"/>
      <c r="MNY75" s="348"/>
      <c r="MNZ75" s="349"/>
      <c r="MOB75" s="347"/>
      <c r="MOC75" s="350"/>
      <c r="MOD75" s="350"/>
      <c r="MOE75" s="348"/>
      <c r="MOF75" s="348"/>
      <c r="MOG75" s="348"/>
      <c r="MOH75" s="349"/>
      <c r="MOJ75" s="347"/>
      <c r="MOK75" s="350"/>
      <c r="MOL75" s="350"/>
      <c r="MOM75" s="348"/>
      <c r="MON75" s="348"/>
      <c r="MOO75" s="348"/>
      <c r="MOP75" s="349"/>
      <c r="MOR75" s="347"/>
      <c r="MOS75" s="350"/>
      <c r="MOT75" s="350"/>
      <c r="MOU75" s="348"/>
      <c r="MOV75" s="348"/>
      <c r="MOW75" s="348"/>
      <c r="MOX75" s="349"/>
      <c r="MOZ75" s="347"/>
      <c r="MPA75" s="350"/>
      <c r="MPB75" s="350"/>
      <c r="MPC75" s="348"/>
      <c r="MPD75" s="348"/>
      <c r="MPE75" s="348"/>
      <c r="MPF75" s="349"/>
      <c r="MPH75" s="347"/>
      <c r="MPI75" s="350"/>
      <c r="MPJ75" s="350"/>
      <c r="MPK75" s="348"/>
      <c r="MPL75" s="348"/>
      <c r="MPM75" s="348"/>
      <c r="MPN75" s="349"/>
      <c r="MPP75" s="347"/>
      <c r="MPQ75" s="350"/>
      <c r="MPR75" s="350"/>
      <c r="MPS75" s="348"/>
      <c r="MPT75" s="348"/>
      <c r="MPU75" s="348"/>
      <c r="MPV75" s="349"/>
      <c r="MPX75" s="347"/>
      <c r="MPY75" s="350"/>
      <c r="MPZ75" s="350"/>
      <c r="MQA75" s="348"/>
      <c r="MQB75" s="348"/>
      <c r="MQC75" s="348"/>
      <c r="MQD75" s="349"/>
      <c r="MQF75" s="347"/>
      <c r="MQG75" s="350"/>
      <c r="MQH75" s="350"/>
      <c r="MQI75" s="348"/>
      <c r="MQJ75" s="348"/>
      <c r="MQK75" s="348"/>
      <c r="MQL75" s="349"/>
      <c r="MQN75" s="347"/>
      <c r="MQO75" s="350"/>
      <c r="MQP75" s="350"/>
      <c r="MQQ75" s="348"/>
      <c r="MQR75" s="348"/>
      <c r="MQS75" s="348"/>
      <c r="MQT75" s="349"/>
      <c r="MQV75" s="347"/>
      <c r="MQW75" s="350"/>
      <c r="MQX75" s="350"/>
      <c r="MQY75" s="348"/>
      <c r="MQZ75" s="348"/>
      <c r="MRA75" s="348"/>
      <c r="MRB75" s="349"/>
      <c r="MRD75" s="347"/>
      <c r="MRE75" s="350"/>
      <c r="MRF75" s="350"/>
      <c r="MRG75" s="348"/>
      <c r="MRH75" s="348"/>
      <c r="MRI75" s="348"/>
      <c r="MRJ75" s="349"/>
      <c r="MRL75" s="347"/>
      <c r="MRM75" s="350"/>
      <c r="MRN75" s="350"/>
      <c r="MRO75" s="348"/>
      <c r="MRP75" s="348"/>
      <c r="MRQ75" s="348"/>
      <c r="MRR75" s="349"/>
      <c r="MRT75" s="347"/>
      <c r="MRU75" s="350"/>
      <c r="MRV75" s="350"/>
      <c r="MRW75" s="348"/>
      <c r="MRX75" s="348"/>
      <c r="MRY75" s="348"/>
      <c r="MRZ75" s="349"/>
      <c r="MSB75" s="347"/>
      <c r="MSC75" s="350"/>
      <c r="MSD75" s="350"/>
      <c r="MSE75" s="348"/>
      <c r="MSF75" s="348"/>
      <c r="MSG75" s="348"/>
      <c r="MSH75" s="349"/>
      <c r="MSJ75" s="347"/>
      <c r="MSK75" s="350"/>
      <c r="MSL75" s="350"/>
      <c r="MSM75" s="348"/>
      <c r="MSN75" s="348"/>
      <c r="MSO75" s="348"/>
      <c r="MSP75" s="349"/>
      <c r="MSR75" s="347"/>
      <c r="MSS75" s="350"/>
      <c r="MST75" s="350"/>
      <c r="MSU75" s="348"/>
      <c r="MSV75" s="348"/>
      <c r="MSW75" s="348"/>
      <c r="MSX75" s="349"/>
      <c r="MSZ75" s="347"/>
      <c r="MTA75" s="350"/>
      <c r="MTB75" s="350"/>
      <c r="MTC75" s="348"/>
      <c r="MTD75" s="348"/>
      <c r="MTE75" s="348"/>
      <c r="MTF75" s="349"/>
      <c r="MTH75" s="347"/>
      <c r="MTI75" s="350"/>
      <c r="MTJ75" s="350"/>
      <c r="MTK75" s="348"/>
      <c r="MTL75" s="348"/>
      <c r="MTM75" s="348"/>
      <c r="MTN75" s="349"/>
      <c r="MTP75" s="347"/>
      <c r="MTQ75" s="350"/>
      <c r="MTR75" s="350"/>
      <c r="MTS75" s="348"/>
      <c r="MTT75" s="348"/>
      <c r="MTU75" s="348"/>
      <c r="MTV75" s="349"/>
      <c r="MTX75" s="347"/>
      <c r="MTY75" s="350"/>
      <c r="MTZ75" s="350"/>
      <c r="MUA75" s="348"/>
      <c r="MUB75" s="348"/>
      <c r="MUC75" s="348"/>
      <c r="MUD75" s="349"/>
      <c r="MUF75" s="347"/>
      <c r="MUG75" s="350"/>
      <c r="MUH75" s="350"/>
      <c r="MUI75" s="348"/>
      <c r="MUJ75" s="348"/>
      <c r="MUK75" s="348"/>
      <c r="MUL75" s="349"/>
      <c r="MUN75" s="347"/>
      <c r="MUO75" s="350"/>
      <c r="MUP75" s="350"/>
      <c r="MUQ75" s="348"/>
      <c r="MUR75" s="348"/>
      <c r="MUS75" s="348"/>
      <c r="MUT75" s="349"/>
      <c r="MUV75" s="347"/>
      <c r="MUW75" s="350"/>
      <c r="MUX75" s="350"/>
      <c r="MUY75" s="348"/>
      <c r="MUZ75" s="348"/>
      <c r="MVA75" s="348"/>
      <c r="MVB75" s="349"/>
      <c r="MVD75" s="347"/>
      <c r="MVE75" s="350"/>
      <c r="MVF75" s="350"/>
      <c r="MVG75" s="348"/>
      <c r="MVH75" s="348"/>
      <c r="MVI75" s="348"/>
      <c r="MVJ75" s="349"/>
      <c r="MVL75" s="347"/>
      <c r="MVM75" s="350"/>
      <c r="MVN75" s="350"/>
      <c r="MVO75" s="348"/>
      <c r="MVP75" s="348"/>
      <c r="MVQ75" s="348"/>
      <c r="MVR75" s="349"/>
      <c r="MVT75" s="347"/>
      <c r="MVU75" s="350"/>
      <c r="MVV75" s="350"/>
      <c r="MVW75" s="348"/>
      <c r="MVX75" s="348"/>
      <c r="MVY75" s="348"/>
      <c r="MVZ75" s="349"/>
      <c r="MWB75" s="347"/>
      <c r="MWC75" s="350"/>
      <c r="MWD75" s="350"/>
      <c r="MWE75" s="348"/>
      <c r="MWF75" s="348"/>
      <c r="MWG75" s="348"/>
      <c r="MWH75" s="349"/>
      <c r="MWJ75" s="347"/>
      <c r="MWK75" s="350"/>
      <c r="MWL75" s="350"/>
      <c r="MWM75" s="348"/>
      <c r="MWN75" s="348"/>
      <c r="MWO75" s="348"/>
      <c r="MWP75" s="349"/>
      <c r="MWR75" s="347"/>
      <c r="MWS75" s="350"/>
      <c r="MWT75" s="350"/>
      <c r="MWU75" s="348"/>
      <c r="MWV75" s="348"/>
      <c r="MWW75" s="348"/>
      <c r="MWX75" s="349"/>
      <c r="MWZ75" s="347"/>
      <c r="MXA75" s="350"/>
      <c r="MXB75" s="350"/>
      <c r="MXC75" s="348"/>
      <c r="MXD75" s="348"/>
      <c r="MXE75" s="348"/>
      <c r="MXF75" s="349"/>
      <c r="MXH75" s="347"/>
      <c r="MXI75" s="350"/>
      <c r="MXJ75" s="350"/>
      <c r="MXK75" s="348"/>
      <c r="MXL75" s="348"/>
      <c r="MXM75" s="348"/>
      <c r="MXN75" s="349"/>
      <c r="MXP75" s="347"/>
      <c r="MXQ75" s="350"/>
      <c r="MXR75" s="350"/>
      <c r="MXS75" s="348"/>
      <c r="MXT75" s="348"/>
      <c r="MXU75" s="348"/>
      <c r="MXV75" s="349"/>
      <c r="MXX75" s="347"/>
      <c r="MXY75" s="350"/>
      <c r="MXZ75" s="350"/>
      <c r="MYA75" s="348"/>
      <c r="MYB75" s="348"/>
      <c r="MYC75" s="348"/>
      <c r="MYD75" s="349"/>
      <c r="MYF75" s="347"/>
      <c r="MYG75" s="350"/>
      <c r="MYH75" s="350"/>
      <c r="MYI75" s="348"/>
      <c r="MYJ75" s="348"/>
      <c r="MYK75" s="348"/>
      <c r="MYL75" s="349"/>
      <c r="MYN75" s="347"/>
      <c r="MYO75" s="350"/>
      <c r="MYP75" s="350"/>
      <c r="MYQ75" s="348"/>
      <c r="MYR75" s="348"/>
      <c r="MYS75" s="348"/>
      <c r="MYT75" s="349"/>
      <c r="MYV75" s="347"/>
      <c r="MYW75" s="350"/>
      <c r="MYX75" s="350"/>
      <c r="MYY75" s="348"/>
      <c r="MYZ75" s="348"/>
      <c r="MZA75" s="348"/>
      <c r="MZB75" s="349"/>
      <c r="MZD75" s="347"/>
      <c r="MZE75" s="350"/>
      <c r="MZF75" s="350"/>
      <c r="MZG75" s="348"/>
      <c r="MZH75" s="348"/>
      <c r="MZI75" s="348"/>
      <c r="MZJ75" s="349"/>
      <c r="MZL75" s="347"/>
      <c r="MZM75" s="350"/>
      <c r="MZN75" s="350"/>
      <c r="MZO75" s="348"/>
      <c r="MZP75" s="348"/>
      <c r="MZQ75" s="348"/>
      <c r="MZR75" s="349"/>
      <c r="MZT75" s="347"/>
      <c r="MZU75" s="350"/>
      <c r="MZV75" s="350"/>
      <c r="MZW75" s="348"/>
      <c r="MZX75" s="348"/>
      <c r="MZY75" s="348"/>
      <c r="MZZ75" s="349"/>
      <c r="NAB75" s="347"/>
      <c r="NAC75" s="350"/>
      <c r="NAD75" s="350"/>
      <c r="NAE75" s="348"/>
      <c r="NAF75" s="348"/>
      <c r="NAG75" s="348"/>
      <c r="NAH75" s="349"/>
      <c r="NAJ75" s="347"/>
      <c r="NAK75" s="350"/>
      <c r="NAL75" s="350"/>
      <c r="NAM75" s="348"/>
      <c r="NAN75" s="348"/>
      <c r="NAO75" s="348"/>
      <c r="NAP75" s="349"/>
      <c r="NAR75" s="347"/>
      <c r="NAS75" s="350"/>
      <c r="NAT75" s="350"/>
      <c r="NAU75" s="348"/>
      <c r="NAV75" s="348"/>
      <c r="NAW75" s="348"/>
      <c r="NAX75" s="349"/>
      <c r="NAZ75" s="347"/>
      <c r="NBA75" s="350"/>
      <c r="NBB75" s="350"/>
      <c r="NBC75" s="348"/>
      <c r="NBD75" s="348"/>
      <c r="NBE75" s="348"/>
      <c r="NBF75" s="349"/>
      <c r="NBH75" s="347"/>
      <c r="NBI75" s="350"/>
      <c r="NBJ75" s="350"/>
      <c r="NBK75" s="348"/>
      <c r="NBL75" s="348"/>
      <c r="NBM75" s="348"/>
      <c r="NBN75" s="349"/>
      <c r="NBP75" s="347"/>
      <c r="NBQ75" s="350"/>
      <c r="NBR75" s="350"/>
      <c r="NBS75" s="348"/>
      <c r="NBT75" s="348"/>
      <c r="NBU75" s="348"/>
      <c r="NBV75" s="349"/>
      <c r="NBX75" s="347"/>
      <c r="NBY75" s="350"/>
      <c r="NBZ75" s="350"/>
      <c r="NCA75" s="348"/>
      <c r="NCB75" s="348"/>
      <c r="NCC75" s="348"/>
      <c r="NCD75" s="349"/>
      <c r="NCF75" s="347"/>
      <c r="NCG75" s="350"/>
      <c r="NCH75" s="350"/>
      <c r="NCI75" s="348"/>
      <c r="NCJ75" s="348"/>
      <c r="NCK75" s="348"/>
      <c r="NCL75" s="349"/>
      <c r="NCN75" s="347"/>
      <c r="NCO75" s="350"/>
      <c r="NCP75" s="350"/>
      <c r="NCQ75" s="348"/>
      <c r="NCR75" s="348"/>
      <c r="NCS75" s="348"/>
      <c r="NCT75" s="349"/>
      <c r="NCV75" s="347"/>
      <c r="NCW75" s="350"/>
      <c r="NCX75" s="350"/>
      <c r="NCY75" s="348"/>
      <c r="NCZ75" s="348"/>
      <c r="NDA75" s="348"/>
      <c r="NDB75" s="349"/>
      <c r="NDD75" s="347"/>
      <c r="NDE75" s="350"/>
      <c r="NDF75" s="350"/>
      <c r="NDG75" s="348"/>
      <c r="NDH75" s="348"/>
      <c r="NDI75" s="348"/>
      <c r="NDJ75" s="349"/>
      <c r="NDL75" s="347"/>
      <c r="NDM75" s="350"/>
      <c r="NDN75" s="350"/>
      <c r="NDO75" s="348"/>
      <c r="NDP75" s="348"/>
      <c r="NDQ75" s="348"/>
      <c r="NDR75" s="349"/>
      <c r="NDT75" s="347"/>
      <c r="NDU75" s="350"/>
      <c r="NDV75" s="350"/>
      <c r="NDW75" s="348"/>
      <c r="NDX75" s="348"/>
      <c r="NDY75" s="348"/>
      <c r="NDZ75" s="349"/>
      <c r="NEB75" s="347"/>
      <c r="NEC75" s="350"/>
      <c r="NED75" s="350"/>
      <c r="NEE75" s="348"/>
      <c r="NEF75" s="348"/>
      <c r="NEG75" s="348"/>
      <c r="NEH75" s="349"/>
      <c r="NEJ75" s="347"/>
      <c r="NEK75" s="350"/>
      <c r="NEL75" s="350"/>
      <c r="NEM75" s="348"/>
      <c r="NEN75" s="348"/>
      <c r="NEO75" s="348"/>
      <c r="NEP75" s="349"/>
      <c r="NER75" s="347"/>
      <c r="NES75" s="350"/>
      <c r="NET75" s="350"/>
      <c r="NEU75" s="348"/>
      <c r="NEV75" s="348"/>
      <c r="NEW75" s="348"/>
      <c r="NEX75" s="349"/>
      <c r="NEZ75" s="347"/>
      <c r="NFA75" s="350"/>
      <c r="NFB75" s="350"/>
      <c r="NFC75" s="348"/>
      <c r="NFD75" s="348"/>
      <c r="NFE75" s="348"/>
      <c r="NFF75" s="349"/>
      <c r="NFH75" s="347"/>
      <c r="NFI75" s="350"/>
      <c r="NFJ75" s="350"/>
      <c r="NFK75" s="348"/>
      <c r="NFL75" s="348"/>
      <c r="NFM75" s="348"/>
      <c r="NFN75" s="349"/>
      <c r="NFP75" s="347"/>
      <c r="NFQ75" s="350"/>
      <c r="NFR75" s="350"/>
      <c r="NFS75" s="348"/>
      <c r="NFT75" s="348"/>
      <c r="NFU75" s="348"/>
      <c r="NFV75" s="349"/>
      <c r="NFX75" s="347"/>
      <c r="NFY75" s="350"/>
      <c r="NFZ75" s="350"/>
      <c r="NGA75" s="348"/>
      <c r="NGB75" s="348"/>
      <c r="NGC75" s="348"/>
      <c r="NGD75" s="349"/>
      <c r="NGF75" s="347"/>
      <c r="NGG75" s="350"/>
      <c r="NGH75" s="350"/>
      <c r="NGI75" s="348"/>
      <c r="NGJ75" s="348"/>
      <c r="NGK75" s="348"/>
      <c r="NGL75" s="349"/>
      <c r="NGN75" s="347"/>
      <c r="NGO75" s="350"/>
      <c r="NGP75" s="350"/>
      <c r="NGQ75" s="348"/>
      <c r="NGR75" s="348"/>
      <c r="NGS75" s="348"/>
      <c r="NGT75" s="349"/>
      <c r="NGV75" s="347"/>
      <c r="NGW75" s="350"/>
      <c r="NGX75" s="350"/>
      <c r="NGY75" s="348"/>
      <c r="NGZ75" s="348"/>
      <c r="NHA75" s="348"/>
      <c r="NHB75" s="349"/>
      <c r="NHD75" s="347"/>
      <c r="NHE75" s="350"/>
      <c r="NHF75" s="350"/>
      <c r="NHG75" s="348"/>
      <c r="NHH75" s="348"/>
      <c r="NHI75" s="348"/>
      <c r="NHJ75" s="349"/>
      <c r="NHL75" s="347"/>
      <c r="NHM75" s="350"/>
      <c r="NHN75" s="350"/>
      <c r="NHO75" s="348"/>
      <c r="NHP75" s="348"/>
      <c r="NHQ75" s="348"/>
      <c r="NHR75" s="349"/>
      <c r="NHT75" s="347"/>
      <c r="NHU75" s="350"/>
      <c r="NHV75" s="350"/>
      <c r="NHW75" s="348"/>
      <c r="NHX75" s="348"/>
      <c r="NHY75" s="348"/>
      <c r="NHZ75" s="349"/>
      <c r="NIB75" s="347"/>
      <c r="NIC75" s="350"/>
      <c r="NID75" s="350"/>
      <c r="NIE75" s="348"/>
      <c r="NIF75" s="348"/>
      <c r="NIG75" s="348"/>
      <c r="NIH75" s="349"/>
      <c r="NIJ75" s="347"/>
      <c r="NIK75" s="350"/>
      <c r="NIL75" s="350"/>
      <c r="NIM75" s="348"/>
      <c r="NIN75" s="348"/>
      <c r="NIO75" s="348"/>
      <c r="NIP75" s="349"/>
      <c r="NIR75" s="347"/>
      <c r="NIS75" s="350"/>
      <c r="NIT75" s="350"/>
      <c r="NIU75" s="348"/>
      <c r="NIV75" s="348"/>
      <c r="NIW75" s="348"/>
      <c r="NIX75" s="349"/>
      <c r="NIZ75" s="347"/>
      <c r="NJA75" s="350"/>
      <c r="NJB75" s="350"/>
      <c r="NJC75" s="348"/>
      <c r="NJD75" s="348"/>
      <c r="NJE75" s="348"/>
      <c r="NJF75" s="349"/>
      <c r="NJH75" s="347"/>
      <c r="NJI75" s="350"/>
      <c r="NJJ75" s="350"/>
      <c r="NJK75" s="348"/>
      <c r="NJL75" s="348"/>
      <c r="NJM75" s="348"/>
      <c r="NJN75" s="349"/>
      <c r="NJP75" s="347"/>
      <c r="NJQ75" s="350"/>
      <c r="NJR75" s="350"/>
      <c r="NJS75" s="348"/>
      <c r="NJT75" s="348"/>
      <c r="NJU75" s="348"/>
      <c r="NJV75" s="349"/>
      <c r="NJX75" s="347"/>
      <c r="NJY75" s="350"/>
      <c r="NJZ75" s="350"/>
      <c r="NKA75" s="348"/>
      <c r="NKB75" s="348"/>
      <c r="NKC75" s="348"/>
      <c r="NKD75" s="349"/>
      <c r="NKF75" s="347"/>
      <c r="NKG75" s="350"/>
      <c r="NKH75" s="350"/>
      <c r="NKI75" s="348"/>
      <c r="NKJ75" s="348"/>
      <c r="NKK75" s="348"/>
      <c r="NKL75" s="349"/>
      <c r="NKN75" s="347"/>
      <c r="NKO75" s="350"/>
      <c r="NKP75" s="350"/>
      <c r="NKQ75" s="348"/>
      <c r="NKR75" s="348"/>
      <c r="NKS75" s="348"/>
      <c r="NKT75" s="349"/>
      <c r="NKV75" s="347"/>
      <c r="NKW75" s="350"/>
      <c r="NKX75" s="350"/>
      <c r="NKY75" s="348"/>
      <c r="NKZ75" s="348"/>
      <c r="NLA75" s="348"/>
      <c r="NLB75" s="349"/>
      <c r="NLD75" s="347"/>
      <c r="NLE75" s="350"/>
      <c r="NLF75" s="350"/>
      <c r="NLG75" s="348"/>
      <c r="NLH75" s="348"/>
      <c r="NLI75" s="348"/>
      <c r="NLJ75" s="349"/>
      <c r="NLL75" s="347"/>
      <c r="NLM75" s="350"/>
      <c r="NLN75" s="350"/>
      <c r="NLO75" s="348"/>
      <c r="NLP75" s="348"/>
      <c r="NLQ75" s="348"/>
      <c r="NLR75" s="349"/>
      <c r="NLT75" s="347"/>
      <c r="NLU75" s="350"/>
      <c r="NLV75" s="350"/>
      <c r="NLW75" s="348"/>
      <c r="NLX75" s="348"/>
      <c r="NLY75" s="348"/>
      <c r="NLZ75" s="349"/>
      <c r="NMB75" s="347"/>
      <c r="NMC75" s="350"/>
      <c r="NMD75" s="350"/>
      <c r="NME75" s="348"/>
      <c r="NMF75" s="348"/>
      <c r="NMG75" s="348"/>
      <c r="NMH75" s="349"/>
      <c r="NMJ75" s="347"/>
      <c r="NMK75" s="350"/>
      <c r="NML75" s="350"/>
      <c r="NMM75" s="348"/>
      <c r="NMN75" s="348"/>
      <c r="NMO75" s="348"/>
      <c r="NMP75" s="349"/>
      <c r="NMR75" s="347"/>
      <c r="NMS75" s="350"/>
      <c r="NMT75" s="350"/>
      <c r="NMU75" s="348"/>
      <c r="NMV75" s="348"/>
      <c r="NMW75" s="348"/>
      <c r="NMX75" s="349"/>
      <c r="NMZ75" s="347"/>
      <c r="NNA75" s="350"/>
      <c r="NNB75" s="350"/>
      <c r="NNC75" s="348"/>
      <c r="NND75" s="348"/>
      <c r="NNE75" s="348"/>
      <c r="NNF75" s="349"/>
      <c r="NNH75" s="347"/>
      <c r="NNI75" s="350"/>
      <c r="NNJ75" s="350"/>
      <c r="NNK75" s="348"/>
      <c r="NNL75" s="348"/>
      <c r="NNM75" s="348"/>
      <c r="NNN75" s="349"/>
      <c r="NNP75" s="347"/>
      <c r="NNQ75" s="350"/>
      <c r="NNR75" s="350"/>
      <c r="NNS75" s="348"/>
      <c r="NNT75" s="348"/>
      <c r="NNU75" s="348"/>
      <c r="NNV75" s="349"/>
      <c r="NNX75" s="347"/>
      <c r="NNY75" s="350"/>
      <c r="NNZ75" s="350"/>
      <c r="NOA75" s="348"/>
      <c r="NOB75" s="348"/>
      <c r="NOC75" s="348"/>
      <c r="NOD75" s="349"/>
      <c r="NOF75" s="347"/>
      <c r="NOG75" s="350"/>
      <c r="NOH75" s="350"/>
      <c r="NOI75" s="348"/>
      <c r="NOJ75" s="348"/>
      <c r="NOK75" s="348"/>
      <c r="NOL75" s="349"/>
      <c r="NON75" s="347"/>
      <c r="NOO75" s="350"/>
      <c r="NOP75" s="350"/>
      <c r="NOQ75" s="348"/>
      <c r="NOR75" s="348"/>
      <c r="NOS75" s="348"/>
      <c r="NOT75" s="349"/>
      <c r="NOV75" s="347"/>
      <c r="NOW75" s="350"/>
      <c r="NOX75" s="350"/>
      <c r="NOY75" s="348"/>
      <c r="NOZ75" s="348"/>
      <c r="NPA75" s="348"/>
      <c r="NPB75" s="349"/>
      <c r="NPD75" s="347"/>
      <c r="NPE75" s="350"/>
      <c r="NPF75" s="350"/>
      <c r="NPG75" s="348"/>
      <c r="NPH75" s="348"/>
      <c r="NPI75" s="348"/>
      <c r="NPJ75" s="349"/>
      <c r="NPL75" s="347"/>
      <c r="NPM75" s="350"/>
      <c r="NPN75" s="350"/>
      <c r="NPO75" s="348"/>
      <c r="NPP75" s="348"/>
      <c r="NPQ75" s="348"/>
      <c r="NPR75" s="349"/>
      <c r="NPT75" s="347"/>
      <c r="NPU75" s="350"/>
      <c r="NPV75" s="350"/>
      <c r="NPW75" s="348"/>
      <c r="NPX75" s="348"/>
      <c r="NPY75" s="348"/>
      <c r="NPZ75" s="349"/>
      <c r="NQB75" s="347"/>
      <c r="NQC75" s="350"/>
      <c r="NQD75" s="350"/>
      <c r="NQE75" s="348"/>
      <c r="NQF75" s="348"/>
      <c r="NQG75" s="348"/>
      <c r="NQH75" s="349"/>
      <c r="NQJ75" s="347"/>
      <c r="NQK75" s="350"/>
      <c r="NQL75" s="350"/>
      <c r="NQM75" s="348"/>
      <c r="NQN75" s="348"/>
      <c r="NQO75" s="348"/>
      <c r="NQP75" s="349"/>
      <c r="NQR75" s="347"/>
      <c r="NQS75" s="350"/>
      <c r="NQT75" s="350"/>
      <c r="NQU75" s="348"/>
      <c r="NQV75" s="348"/>
      <c r="NQW75" s="348"/>
      <c r="NQX75" s="349"/>
      <c r="NQZ75" s="347"/>
      <c r="NRA75" s="350"/>
      <c r="NRB75" s="350"/>
      <c r="NRC75" s="348"/>
      <c r="NRD75" s="348"/>
      <c r="NRE75" s="348"/>
      <c r="NRF75" s="349"/>
      <c r="NRH75" s="347"/>
      <c r="NRI75" s="350"/>
      <c r="NRJ75" s="350"/>
      <c r="NRK75" s="348"/>
      <c r="NRL75" s="348"/>
      <c r="NRM75" s="348"/>
      <c r="NRN75" s="349"/>
      <c r="NRP75" s="347"/>
      <c r="NRQ75" s="350"/>
      <c r="NRR75" s="350"/>
      <c r="NRS75" s="348"/>
      <c r="NRT75" s="348"/>
      <c r="NRU75" s="348"/>
      <c r="NRV75" s="349"/>
      <c r="NRX75" s="347"/>
      <c r="NRY75" s="350"/>
      <c r="NRZ75" s="350"/>
      <c r="NSA75" s="348"/>
      <c r="NSB75" s="348"/>
      <c r="NSC75" s="348"/>
      <c r="NSD75" s="349"/>
      <c r="NSF75" s="347"/>
      <c r="NSG75" s="350"/>
      <c r="NSH75" s="350"/>
      <c r="NSI75" s="348"/>
      <c r="NSJ75" s="348"/>
      <c r="NSK75" s="348"/>
      <c r="NSL75" s="349"/>
      <c r="NSN75" s="347"/>
      <c r="NSO75" s="350"/>
      <c r="NSP75" s="350"/>
      <c r="NSQ75" s="348"/>
      <c r="NSR75" s="348"/>
      <c r="NSS75" s="348"/>
      <c r="NST75" s="349"/>
      <c r="NSV75" s="347"/>
      <c r="NSW75" s="350"/>
      <c r="NSX75" s="350"/>
      <c r="NSY75" s="348"/>
      <c r="NSZ75" s="348"/>
      <c r="NTA75" s="348"/>
      <c r="NTB75" s="349"/>
      <c r="NTD75" s="347"/>
      <c r="NTE75" s="350"/>
      <c r="NTF75" s="350"/>
      <c r="NTG75" s="348"/>
      <c r="NTH75" s="348"/>
      <c r="NTI75" s="348"/>
      <c r="NTJ75" s="349"/>
      <c r="NTL75" s="347"/>
      <c r="NTM75" s="350"/>
      <c r="NTN75" s="350"/>
      <c r="NTO75" s="348"/>
      <c r="NTP75" s="348"/>
      <c r="NTQ75" s="348"/>
      <c r="NTR75" s="349"/>
      <c r="NTT75" s="347"/>
      <c r="NTU75" s="350"/>
      <c r="NTV75" s="350"/>
      <c r="NTW75" s="348"/>
      <c r="NTX75" s="348"/>
      <c r="NTY75" s="348"/>
      <c r="NTZ75" s="349"/>
      <c r="NUB75" s="347"/>
      <c r="NUC75" s="350"/>
      <c r="NUD75" s="350"/>
      <c r="NUE75" s="348"/>
      <c r="NUF75" s="348"/>
      <c r="NUG75" s="348"/>
      <c r="NUH75" s="349"/>
      <c r="NUJ75" s="347"/>
      <c r="NUK75" s="350"/>
      <c r="NUL75" s="350"/>
      <c r="NUM75" s="348"/>
      <c r="NUN75" s="348"/>
      <c r="NUO75" s="348"/>
      <c r="NUP75" s="349"/>
      <c r="NUR75" s="347"/>
      <c r="NUS75" s="350"/>
      <c r="NUT75" s="350"/>
      <c r="NUU75" s="348"/>
      <c r="NUV75" s="348"/>
      <c r="NUW75" s="348"/>
      <c r="NUX75" s="349"/>
      <c r="NUZ75" s="347"/>
      <c r="NVA75" s="350"/>
      <c r="NVB75" s="350"/>
      <c r="NVC75" s="348"/>
      <c r="NVD75" s="348"/>
      <c r="NVE75" s="348"/>
      <c r="NVF75" s="349"/>
      <c r="NVH75" s="347"/>
      <c r="NVI75" s="350"/>
      <c r="NVJ75" s="350"/>
      <c r="NVK75" s="348"/>
      <c r="NVL75" s="348"/>
      <c r="NVM75" s="348"/>
      <c r="NVN75" s="349"/>
      <c r="NVP75" s="347"/>
      <c r="NVQ75" s="350"/>
      <c r="NVR75" s="350"/>
      <c r="NVS75" s="348"/>
      <c r="NVT75" s="348"/>
      <c r="NVU75" s="348"/>
      <c r="NVV75" s="349"/>
      <c r="NVX75" s="347"/>
      <c r="NVY75" s="350"/>
      <c r="NVZ75" s="350"/>
      <c r="NWA75" s="348"/>
      <c r="NWB75" s="348"/>
      <c r="NWC75" s="348"/>
      <c r="NWD75" s="349"/>
      <c r="NWF75" s="347"/>
      <c r="NWG75" s="350"/>
      <c r="NWH75" s="350"/>
      <c r="NWI75" s="348"/>
      <c r="NWJ75" s="348"/>
      <c r="NWK75" s="348"/>
      <c r="NWL75" s="349"/>
      <c r="NWN75" s="347"/>
      <c r="NWO75" s="350"/>
      <c r="NWP75" s="350"/>
      <c r="NWQ75" s="348"/>
      <c r="NWR75" s="348"/>
      <c r="NWS75" s="348"/>
      <c r="NWT75" s="349"/>
      <c r="NWV75" s="347"/>
      <c r="NWW75" s="350"/>
      <c r="NWX75" s="350"/>
      <c r="NWY75" s="348"/>
      <c r="NWZ75" s="348"/>
      <c r="NXA75" s="348"/>
      <c r="NXB75" s="349"/>
      <c r="NXD75" s="347"/>
      <c r="NXE75" s="350"/>
      <c r="NXF75" s="350"/>
      <c r="NXG75" s="348"/>
      <c r="NXH75" s="348"/>
      <c r="NXI75" s="348"/>
      <c r="NXJ75" s="349"/>
      <c r="NXL75" s="347"/>
      <c r="NXM75" s="350"/>
      <c r="NXN75" s="350"/>
      <c r="NXO75" s="348"/>
      <c r="NXP75" s="348"/>
      <c r="NXQ75" s="348"/>
      <c r="NXR75" s="349"/>
      <c r="NXT75" s="347"/>
      <c r="NXU75" s="350"/>
      <c r="NXV75" s="350"/>
      <c r="NXW75" s="348"/>
      <c r="NXX75" s="348"/>
      <c r="NXY75" s="348"/>
      <c r="NXZ75" s="349"/>
      <c r="NYB75" s="347"/>
      <c r="NYC75" s="350"/>
      <c r="NYD75" s="350"/>
      <c r="NYE75" s="348"/>
      <c r="NYF75" s="348"/>
      <c r="NYG75" s="348"/>
      <c r="NYH75" s="349"/>
      <c r="NYJ75" s="347"/>
      <c r="NYK75" s="350"/>
      <c r="NYL75" s="350"/>
      <c r="NYM75" s="348"/>
      <c r="NYN75" s="348"/>
      <c r="NYO75" s="348"/>
      <c r="NYP75" s="349"/>
      <c r="NYR75" s="347"/>
      <c r="NYS75" s="350"/>
      <c r="NYT75" s="350"/>
      <c r="NYU75" s="348"/>
      <c r="NYV75" s="348"/>
      <c r="NYW75" s="348"/>
      <c r="NYX75" s="349"/>
      <c r="NYZ75" s="347"/>
      <c r="NZA75" s="350"/>
      <c r="NZB75" s="350"/>
      <c r="NZC75" s="348"/>
      <c r="NZD75" s="348"/>
      <c r="NZE75" s="348"/>
      <c r="NZF75" s="349"/>
      <c r="NZH75" s="347"/>
      <c r="NZI75" s="350"/>
      <c r="NZJ75" s="350"/>
      <c r="NZK75" s="348"/>
      <c r="NZL75" s="348"/>
      <c r="NZM75" s="348"/>
      <c r="NZN75" s="349"/>
      <c r="NZP75" s="347"/>
      <c r="NZQ75" s="350"/>
      <c r="NZR75" s="350"/>
      <c r="NZS75" s="348"/>
      <c r="NZT75" s="348"/>
      <c r="NZU75" s="348"/>
      <c r="NZV75" s="349"/>
      <c r="NZX75" s="347"/>
      <c r="NZY75" s="350"/>
      <c r="NZZ75" s="350"/>
      <c r="OAA75" s="348"/>
      <c r="OAB75" s="348"/>
      <c r="OAC75" s="348"/>
      <c r="OAD75" s="349"/>
      <c r="OAF75" s="347"/>
      <c r="OAG75" s="350"/>
      <c r="OAH75" s="350"/>
      <c r="OAI75" s="348"/>
      <c r="OAJ75" s="348"/>
      <c r="OAK75" s="348"/>
      <c r="OAL75" s="349"/>
      <c r="OAN75" s="347"/>
      <c r="OAO75" s="350"/>
      <c r="OAP75" s="350"/>
      <c r="OAQ75" s="348"/>
      <c r="OAR75" s="348"/>
      <c r="OAS75" s="348"/>
      <c r="OAT75" s="349"/>
      <c r="OAV75" s="347"/>
      <c r="OAW75" s="350"/>
      <c r="OAX75" s="350"/>
      <c r="OAY75" s="348"/>
      <c r="OAZ75" s="348"/>
      <c r="OBA75" s="348"/>
      <c r="OBB75" s="349"/>
      <c r="OBD75" s="347"/>
      <c r="OBE75" s="350"/>
      <c r="OBF75" s="350"/>
      <c r="OBG75" s="348"/>
      <c r="OBH75" s="348"/>
      <c r="OBI75" s="348"/>
      <c r="OBJ75" s="349"/>
      <c r="OBL75" s="347"/>
      <c r="OBM75" s="350"/>
      <c r="OBN75" s="350"/>
      <c r="OBO75" s="348"/>
      <c r="OBP75" s="348"/>
      <c r="OBQ75" s="348"/>
      <c r="OBR75" s="349"/>
      <c r="OBT75" s="347"/>
      <c r="OBU75" s="350"/>
      <c r="OBV75" s="350"/>
      <c r="OBW75" s="348"/>
      <c r="OBX75" s="348"/>
      <c r="OBY75" s="348"/>
      <c r="OBZ75" s="349"/>
      <c r="OCB75" s="347"/>
      <c r="OCC75" s="350"/>
      <c r="OCD75" s="350"/>
      <c r="OCE75" s="348"/>
      <c r="OCF75" s="348"/>
      <c r="OCG75" s="348"/>
      <c r="OCH75" s="349"/>
      <c r="OCJ75" s="347"/>
      <c r="OCK75" s="350"/>
      <c r="OCL75" s="350"/>
      <c r="OCM75" s="348"/>
      <c r="OCN75" s="348"/>
      <c r="OCO75" s="348"/>
      <c r="OCP75" s="349"/>
      <c r="OCR75" s="347"/>
      <c r="OCS75" s="350"/>
      <c r="OCT75" s="350"/>
      <c r="OCU75" s="348"/>
      <c r="OCV75" s="348"/>
      <c r="OCW75" s="348"/>
      <c r="OCX75" s="349"/>
      <c r="OCZ75" s="347"/>
      <c r="ODA75" s="350"/>
      <c r="ODB75" s="350"/>
      <c r="ODC75" s="348"/>
      <c r="ODD75" s="348"/>
      <c r="ODE75" s="348"/>
      <c r="ODF75" s="349"/>
      <c r="ODH75" s="347"/>
      <c r="ODI75" s="350"/>
      <c r="ODJ75" s="350"/>
      <c r="ODK75" s="348"/>
      <c r="ODL75" s="348"/>
      <c r="ODM75" s="348"/>
      <c r="ODN75" s="349"/>
      <c r="ODP75" s="347"/>
      <c r="ODQ75" s="350"/>
      <c r="ODR75" s="350"/>
      <c r="ODS75" s="348"/>
      <c r="ODT75" s="348"/>
      <c r="ODU75" s="348"/>
      <c r="ODV75" s="349"/>
      <c r="ODX75" s="347"/>
      <c r="ODY75" s="350"/>
      <c r="ODZ75" s="350"/>
      <c r="OEA75" s="348"/>
      <c r="OEB75" s="348"/>
      <c r="OEC75" s="348"/>
      <c r="OED75" s="349"/>
      <c r="OEF75" s="347"/>
      <c r="OEG75" s="350"/>
      <c r="OEH75" s="350"/>
      <c r="OEI75" s="348"/>
      <c r="OEJ75" s="348"/>
      <c r="OEK75" s="348"/>
      <c r="OEL75" s="349"/>
      <c r="OEN75" s="347"/>
      <c r="OEO75" s="350"/>
      <c r="OEP75" s="350"/>
      <c r="OEQ75" s="348"/>
      <c r="OER75" s="348"/>
      <c r="OES75" s="348"/>
      <c r="OET75" s="349"/>
      <c r="OEV75" s="347"/>
      <c r="OEW75" s="350"/>
      <c r="OEX75" s="350"/>
      <c r="OEY75" s="348"/>
      <c r="OEZ75" s="348"/>
      <c r="OFA75" s="348"/>
      <c r="OFB75" s="349"/>
      <c r="OFD75" s="347"/>
      <c r="OFE75" s="350"/>
      <c r="OFF75" s="350"/>
      <c r="OFG75" s="348"/>
      <c r="OFH75" s="348"/>
      <c r="OFI75" s="348"/>
      <c r="OFJ75" s="349"/>
      <c r="OFL75" s="347"/>
      <c r="OFM75" s="350"/>
      <c r="OFN75" s="350"/>
      <c r="OFO75" s="348"/>
      <c r="OFP75" s="348"/>
      <c r="OFQ75" s="348"/>
      <c r="OFR75" s="349"/>
      <c r="OFT75" s="347"/>
      <c r="OFU75" s="350"/>
      <c r="OFV75" s="350"/>
      <c r="OFW75" s="348"/>
      <c r="OFX75" s="348"/>
      <c r="OFY75" s="348"/>
      <c r="OFZ75" s="349"/>
      <c r="OGB75" s="347"/>
      <c r="OGC75" s="350"/>
      <c r="OGD75" s="350"/>
      <c r="OGE75" s="348"/>
      <c r="OGF75" s="348"/>
      <c r="OGG75" s="348"/>
      <c r="OGH75" s="349"/>
      <c r="OGJ75" s="347"/>
      <c r="OGK75" s="350"/>
      <c r="OGL75" s="350"/>
      <c r="OGM75" s="348"/>
      <c r="OGN75" s="348"/>
      <c r="OGO75" s="348"/>
      <c r="OGP75" s="349"/>
      <c r="OGR75" s="347"/>
      <c r="OGS75" s="350"/>
      <c r="OGT75" s="350"/>
      <c r="OGU75" s="348"/>
      <c r="OGV75" s="348"/>
      <c r="OGW75" s="348"/>
      <c r="OGX75" s="349"/>
      <c r="OGZ75" s="347"/>
      <c r="OHA75" s="350"/>
      <c r="OHB75" s="350"/>
      <c r="OHC75" s="348"/>
      <c r="OHD75" s="348"/>
      <c r="OHE75" s="348"/>
      <c r="OHF75" s="349"/>
      <c r="OHH75" s="347"/>
      <c r="OHI75" s="350"/>
      <c r="OHJ75" s="350"/>
      <c r="OHK75" s="348"/>
      <c r="OHL75" s="348"/>
      <c r="OHM75" s="348"/>
      <c r="OHN75" s="349"/>
      <c r="OHP75" s="347"/>
      <c r="OHQ75" s="350"/>
      <c r="OHR75" s="350"/>
      <c r="OHS75" s="348"/>
      <c r="OHT75" s="348"/>
      <c r="OHU75" s="348"/>
      <c r="OHV75" s="349"/>
      <c r="OHX75" s="347"/>
      <c r="OHY75" s="350"/>
      <c r="OHZ75" s="350"/>
      <c r="OIA75" s="348"/>
      <c r="OIB75" s="348"/>
      <c r="OIC75" s="348"/>
      <c r="OID75" s="349"/>
      <c r="OIF75" s="347"/>
      <c r="OIG75" s="350"/>
      <c r="OIH75" s="350"/>
      <c r="OII75" s="348"/>
      <c r="OIJ75" s="348"/>
      <c r="OIK75" s="348"/>
      <c r="OIL75" s="349"/>
      <c r="OIN75" s="347"/>
      <c r="OIO75" s="350"/>
      <c r="OIP75" s="350"/>
      <c r="OIQ75" s="348"/>
      <c r="OIR75" s="348"/>
      <c r="OIS75" s="348"/>
      <c r="OIT75" s="349"/>
      <c r="OIV75" s="347"/>
      <c r="OIW75" s="350"/>
      <c r="OIX75" s="350"/>
      <c r="OIY75" s="348"/>
      <c r="OIZ75" s="348"/>
      <c r="OJA75" s="348"/>
      <c r="OJB75" s="349"/>
      <c r="OJD75" s="347"/>
      <c r="OJE75" s="350"/>
      <c r="OJF75" s="350"/>
      <c r="OJG75" s="348"/>
      <c r="OJH75" s="348"/>
      <c r="OJI75" s="348"/>
      <c r="OJJ75" s="349"/>
      <c r="OJL75" s="347"/>
      <c r="OJM75" s="350"/>
      <c r="OJN75" s="350"/>
      <c r="OJO75" s="348"/>
      <c r="OJP75" s="348"/>
      <c r="OJQ75" s="348"/>
      <c r="OJR75" s="349"/>
      <c r="OJT75" s="347"/>
      <c r="OJU75" s="350"/>
      <c r="OJV75" s="350"/>
      <c r="OJW75" s="348"/>
      <c r="OJX75" s="348"/>
      <c r="OJY75" s="348"/>
      <c r="OJZ75" s="349"/>
      <c r="OKB75" s="347"/>
      <c r="OKC75" s="350"/>
      <c r="OKD75" s="350"/>
      <c r="OKE75" s="348"/>
      <c r="OKF75" s="348"/>
      <c r="OKG75" s="348"/>
      <c r="OKH75" s="349"/>
      <c r="OKJ75" s="347"/>
      <c r="OKK75" s="350"/>
      <c r="OKL75" s="350"/>
      <c r="OKM75" s="348"/>
      <c r="OKN75" s="348"/>
      <c r="OKO75" s="348"/>
      <c r="OKP75" s="349"/>
      <c r="OKR75" s="347"/>
      <c r="OKS75" s="350"/>
      <c r="OKT75" s="350"/>
      <c r="OKU75" s="348"/>
      <c r="OKV75" s="348"/>
      <c r="OKW75" s="348"/>
      <c r="OKX75" s="349"/>
      <c r="OKZ75" s="347"/>
      <c r="OLA75" s="350"/>
      <c r="OLB75" s="350"/>
      <c r="OLC75" s="348"/>
      <c r="OLD75" s="348"/>
      <c r="OLE75" s="348"/>
      <c r="OLF75" s="349"/>
      <c r="OLH75" s="347"/>
      <c r="OLI75" s="350"/>
      <c r="OLJ75" s="350"/>
      <c r="OLK75" s="348"/>
      <c r="OLL75" s="348"/>
      <c r="OLM75" s="348"/>
      <c r="OLN75" s="349"/>
      <c r="OLP75" s="347"/>
      <c r="OLQ75" s="350"/>
      <c r="OLR75" s="350"/>
      <c r="OLS75" s="348"/>
      <c r="OLT75" s="348"/>
      <c r="OLU75" s="348"/>
      <c r="OLV75" s="349"/>
      <c r="OLX75" s="347"/>
      <c r="OLY75" s="350"/>
      <c r="OLZ75" s="350"/>
      <c r="OMA75" s="348"/>
      <c r="OMB75" s="348"/>
      <c r="OMC75" s="348"/>
      <c r="OMD75" s="349"/>
      <c r="OMF75" s="347"/>
      <c r="OMG75" s="350"/>
      <c r="OMH75" s="350"/>
      <c r="OMI75" s="348"/>
      <c r="OMJ75" s="348"/>
      <c r="OMK75" s="348"/>
      <c r="OML75" s="349"/>
      <c r="OMN75" s="347"/>
      <c r="OMO75" s="350"/>
      <c r="OMP75" s="350"/>
      <c r="OMQ75" s="348"/>
      <c r="OMR75" s="348"/>
      <c r="OMS75" s="348"/>
      <c r="OMT75" s="349"/>
      <c r="OMV75" s="347"/>
      <c r="OMW75" s="350"/>
      <c r="OMX75" s="350"/>
      <c r="OMY75" s="348"/>
      <c r="OMZ75" s="348"/>
      <c r="ONA75" s="348"/>
      <c r="ONB75" s="349"/>
      <c r="OND75" s="347"/>
      <c r="ONE75" s="350"/>
      <c r="ONF75" s="350"/>
      <c r="ONG75" s="348"/>
      <c r="ONH75" s="348"/>
      <c r="ONI75" s="348"/>
      <c r="ONJ75" s="349"/>
      <c r="ONL75" s="347"/>
      <c r="ONM75" s="350"/>
      <c r="ONN75" s="350"/>
      <c r="ONO75" s="348"/>
      <c r="ONP75" s="348"/>
      <c r="ONQ75" s="348"/>
      <c r="ONR75" s="349"/>
      <c r="ONT75" s="347"/>
      <c r="ONU75" s="350"/>
      <c r="ONV75" s="350"/>
      <c r="ONW75" s="348"/>
      <c r="ONX75" s="348"/>
      <c r="ONY75" s="348"/>
      <c r="ONZ75" s="349"/>
      <c r="OOB75" s="347"/>
      <c r="OOC75" s="350"/>
      <c r="OOD75" s="350"/>
      <c r="OOE75" s="348"/>
      <c r="OOF75" s="348"/>
      <c r="OOG75" s="348"/>
      <c r="OOH75" s="349"/>
      <c r="OOJ75" s="347"/>
      <c r="OOK75" s="350"/>
      <c r="OOL75" s="350"/>
      <c r="OOM75" s="348"/>
      <c r="OON75" s="348"/>
      <c r="OOO75" s="348"/>
      <c r="OOP75" s="349"/>
      <c r="OOR75" s="347"/>
      <c r="OOS75" s="350"/>
      <c r="OOT75" s="350"/>
      <c r="OOU75" s="348"/>
      <c r="OOV75" s="348"/>
      <c r="OOW75" s="348"/>
      <c r="OOX75" s="349"/>
      <c r="OOZ75" s="347"/>
      <c r="OPA75" s="350"/>
      <c r="OPB75" s="350"/>
      <c r="OPC75" s="348"/>
      <c r="OPD75" s="348"/>
      <c r="OPE75" s="348"/>
      <c r="OPF75" s="349"/>
      <c r="OPH75" s="347"/>
      <c r="OPI75" s="350"/>
      <c r="OPJ75" s="350"/>
      <c r="OPK75" s="348"/>
      <c r="OPL75" s="348"/>
      <c r="OPM75" s="348"/>
      <c r="OPN75" s="349"/>
      <c r="OPP75" s="347"/>
      <c r="OPQ75" s="350"/>
      <c r="OPR75" s="350"/>
      <c r="OPS75" s="348"/>
      <c r="OPT75" s="348"/>
      <c r="OPU75" s="348"/>
      <c r="OPV75" s="349"/>
      <c r="OPX75" s="347"/>
      <c r="OPY75" s="350"/>
      <c r="OPZ75" s="350"/>
      <c r="OQA75" s="348"/>
      <c r="OQB75" s="348"/>
      <c r="OQC75" s="348"/>
      <c r="OQD75" s="349"/>
      <c r="OQF75" s="347"/>
      <c r="OQG75" s="350"/>
      <c r="OQH75" s="350"/>
      <c r="OQI75" s="348"/>
      <c r="OQJ75" s="348"/>
      <c r="OQK75" s="348"/>
      <c r="OQL75" s="349"/>
      <c r="OQN75" s="347"/>
      <c r="OQO75" s="350"/>
      <c r="OQP75" s="350"/>
      <c r="OQQ75" s="348"/>
      <c r="OQR75" s="348"/>
      <c r="OQS75" s="348"/>
      <c r="OQT75" s="349"/>
      <c r="OQV75" s="347"/>
      <c r="OQW75" s="350"/>
      <c r="OQX75" s="350"/>
      <c r="OQY75" s="348"/>
      <c r="OQZ75" s="348"/>
      <c r="ORA75" s="348"/>
      <c r="ORB75" s="349"/>
      <c r="ORD75" s="347"/>
      <c r="ORE75" s="350"/>
      <c r="ORF75" s="350"/>
      <c r="ORG75" s="348"/>
      <c r="ORH75" s="348"/>
      <c r="ORI75" s="348"/>
      <c r="ORJ75" s="349"/>
      <c r="ORL75" s="347"/>
      <c r="ORM75" s="350"/>
      <c r="ORN75" s="350"/>
      <c r="ORO75" s="348"/>
      <c r="ORP75" s="348"/>
      <c r="ORQ75" s="348"/>
      <c r="ORR75" s="349"/>
      <c r="ORT75" s="347"/>
      <c r="ORU75" s="350"/>
      <c r="ORV75" s="350"/>
      <c r="ORW75" s="348"/>
      <c r="ORX75" s="348"/>
      <c r="ORY75" s="348"/>
      <c r="ORZ75" s="349"/>
      <c r="OSB75" s="347"/>
      <c r="OSC75" s="350"/>
      <c r="OSD75" s="350"/>
      <c r="OSE75" s="348"/>
      <c r="OSF75" s="348"/>
      <c r="OSG75" s="348"/>
      <c r="OSH75" s="349"/>
      <c r="OSJ75" s="347"/>
      <c r="OSK75" s="350"/>
      <c r="OSL75" s="350"/>
      <c r="OSM75" s="348"/>
      <c r="OSN75" s="348"/>
      <c r="OSO75" s="348"/>
      <c r="OSP75" s="349"/>
      <c r="OSR75" s="347"/>
      <c r="OSS75" s="350"/>
      <c r="OST75" s="350"/>
      <c r="OSU75" s="348"/>
      <c r="OSV75" s="348"/>
      <c r="OSW75" s="348"/>
      <c r="OSX75" s="349"/>
      <c r="OSZ75" s="347"/>
      <c r="OTA75" s="350"/>
      <c r="OTB75" s="350"/>
      <c r="OTC75" s="348"/>
      <c r="OTD75" s="348"/>
      <c r="OTE75" s="348"/>
      <c r="OTF75" s="349"/>
      <c r="OTH75" s="347"/>
      <c r="OTI75" s="350"/>
      <c r="OTJ75" s="350"/>
      <c r="OTK75" s="348"/>
      <c r="OTL75" s="348"/>
      <c r="OTM75" s="348"/>
      <c r="OTN75" s="349"/>
      <c r="OTP75" s="347"/>
      <c r="OTQ75" s="350"/>
      <c r="OTR75" s="350"/>
      <c r="OTS75" s="348"/>
      <c r="OTT75" s="348"/>
      <c r="OTU75" s="348"/>
      <c r="OTV75" s="349"/>
      <c r="OTX75" s="347"/>
      <c r="OTY75" s="350"/>
      <c r="OTZ75" s="350"/>
      <c r="OUA75" s="348"/>
      <c r="OUB75" s="348"/>
      <c r="OUC75" s="348"/>
      <c r="OUD75" s="349"/>
      <c r="OUF75" s="347"/>
      <c r="OUG75" s="350"/>
      <c r="OUH75" s="350"/>
      <c r="OUI75" s="348"/>
      <c r="OUJ75" s="348"/>
      <c r="OUK75" s="348"/>
      <c r="OUL75" s="349"/>
      <c r="OUN75" s="347"/>
      <c r="OUO75" s="350"/>
      <c r="OUP75" s="350"/>
      <c r="OUQ75" s="348"/>
      <c r="OUR75" s="348"/>
      <c r="OUS75" s="348"/>
      <c r="OUT75" s="349"/>
      <c r="OUV75" s="347"/>
      <c r="OUW75" s="350"/>
      <c r="OUX75" s="350"/>
      <c r="OUY75" s="348"/>
      <c r="OUZ75" s="348"/>
      <c r="OVA75" s="348"/>
      <c r="OVB75" s="349"/>
      <c r="OVD75" s="347"/>
      <c r="OVE75" s="350"/>
      <c r="OVF75" s="350"/>
      <c r="OVG75" s="348"/>
      <c r="OVH75" s="348"/>
      <c r="OVI75" s="348"/>
      <c r="OVJ75" s="349"/>
      <c r="OVL75" s="347"/>
      <c r="OVM75" s="350"/>
      <c r="OVN75" s="350"/>
      <c r="OVO75" s="348"/>
      <c r="OVP75" s="348"/>
      <c r="OVQ75" s="348"/>
      <c r="OVR75" s="349"/>
      <c r="OVT75" s="347"/>
      <c r="OVU75" s="350"/>
      <c r="OVV75" s="350"/>
      <c r="OVW75" s="348"/>
      <c r="OVX75" s="348"/>
      <c r="OVY75" s="348"/>
      <c r="OVZ75" s="349"/>
      <c r="OWB75" s="347"/>
      <c r="OWC75" s="350"/>
      <c r="OWD75" s="350"/>
      <c r="OWE75" s="348"/>
      <c r="OWF75" s="348"/>
      <c r="OWG75" s="348"/>
      <c r="OWH75" s="349"/>
      <c r="OWJ75" s="347"/>
      <c r="OWK75" s="350"/>
      <c r="OWL75" s="350"/>
      <c r="OWM75" s="348"/>
      <c r="OWN75" s="348"/>
      <c r="OWO75" s="348"/>
      <c r="OWP75" s="349"/>
      <c r="OWR75" s="347"/>
      <c r="OWS75" s="350"/>
      <c r="OWT75" s="350"/>
      <c r="OWU75" s="348"/>
      <c r="OWV75" s="348"/>
      <c r="OWW75" s="348"/>
      <c r="OWX75" s="349"/>
      <c r="OWZ75" s="347"/>
      <c r="OXA75" s="350"/>
      <c r="OXB75" s="350"/>
      <c r="OXC75" s="348"/>
      <c r="OXD75" s="348"/>
      <c r="OXE75" s="348"/>
      <c r="OXF75" s="349"/>
      <c r="OXH75" s="347"/>
      <c r="OXI75" s="350"/>
      <c r="OXJ75" s="350"/>
      <c r="OXK75" s="348"/>
      <c r="OXL75" s="348"/>
      <c r="OXM75" s="348"/>
      <c r="OXN75" s="349"/>
      <c r="OXP75" s="347"/>
      <c r="OXQ75" s="350"/>
      <c r="OXR75" s="350"/>
      <c r="OXS75" s="348"/>
      <c r="OXT75" s="348"/>
      <c r="OXU75" s="348"/>
      <c r="OXV75" s="349"/>
      <c r="OXX75" s="347"/>
      <c r="OXY75" s="350"/>
      <c r="OXZ75" s="350"/>
      <c r="OYA75" s="348"/>
      <c r="OYB75" s="348"/>
      <c r="OYC75" s="348"/>
      <c r="OYD75" s="349"/>
      <c r="OYF75" s="347"/>
      <c r="OYG75" s="350"/>
      <c r="OYH75" s="350"/>
      <c r="OYI75" s="348"/>
      <c r="OYJ75" s="348"/>
      <c r="OYK75" s="348"/>
      <c r="OYL75" s="349"/>
      <c r="OYN75" s="347"/>
      <c r="OYO75" s="350"/>
      <c r="OYP75" s="350"/>
      <c r="OYQ75" s="348"/>
      <c r="OYR75" s="348"/>
      <c r="OYS75" s="348"/>
      <c r="OYT75" s="349"/>
      <c r="OYV75" s="347"/>
      <c r="OYW75" s="350"/>
      <c r="OYX75" s="350"/>
      <c r="OYY75" s="348"/>
      <c r="OYZ75" s="348"/>
      <c r="OZA75" s="348"/>
      <c r="OZB75" s="349"/>
      <c r="OZD75" s="347"/>
      <c r="OZE75" s="350"/>
      <c r="OZF75" s="350"/>
      <c r="OZG75" s="348"/>
      <c r="OZH75" s="348"/>
      <c r="OZI75" s="348"/>
      <c r="OZJ75" s="349"/>
      <c r="OZL75" s="347"/>
      <c r="OZM75" s="350"/>
      <c r="OZN75" s="350"/>
      <c r="OZO75" s="348"/>
      <c r="OZP75" s="348"/>
      <c r="OZQ75" s="348"/>
      <c r="OZR75" s="349"/>
      <c r="OZT75" s="347"/>
      <c r="OZU75" s="350"/>
      <c r="OZV75" s="350"/>
      <c r="OZW75" s="348"/>
      <c r="OZX75" s="348"/>
      <c r="OZY75" s="348"/>
      <c r="OZZ75" s="349"/>
      <c r="PAB75" s="347"/>
      <c r="PAC75" s="350"/>
      <c r="PAD75" s="350"/>
      <c r="PAE75" s="348"/>
      <c r="PAF75" s="348"/>
      <c r="PAG75" s="348"/>
      <c r="PAH75" s="349"/>
      <c r="PAJ75" s="347"/>
      <c r="PAK75" s="350"/>
      <c r="PAL75" s="350"/>
      <c r="PAM75" s="348"/>
      <c r="PAN75" s="348"/>
      <c r="PAO75" s="348"/>
      <c r="PAP75" s="349"/>
      <c r="PAR75" s="347"/>
      <c r="PAS75" s="350"/>
      <c r="PAT75" s="350"/>
      <c r="PAU75" s="348"/>
      <c r="PAV75" s="348"/>
      <c r="PAW75" s="348"/>
      <c r="PAX75" s="349"/>
      <c r="PAZ75" s="347"/>
      <c r="PBA75" s="350"/>
      <c r="PBB75" s="350"/>
      <c r="PBC75" s="348"/>
      <c r="PBD75" s="348"/>
      <c r="PBE75" s="348"/>
      <c r="PBF75" s="349"/>
      <c r="PBH75" s="347"/>
      <c r="PBI75" s="350"/>
      <c r="PBJ75" s="350"/>
      <c r="PBK75" s="348"/>
      <c r="PBL75" s="348"/>
      <c r="PBM75" s="348"/>
      <c r="PBN75" s="349"/>
      <c r="PBP75" s="347"/>
      <c r="PBQ75" s="350"/>
      <c r="PBR75" s="350"/>
      <c r="PBS75" s="348"/>
      <c r="PBT75" s="348"/>
      <c r="PBU75" s="348"/>
      <c r="PBV75" s="349"/>
      <c r="PBX75" s="347"/>
      <c r="PBY75" s="350"/>
      <c r="PBZ75" s="350"/>
      <c r="PCA75" s="348"/>
      <c r="PCB75" s="348"/>
      <c r="PCC75" s="348"/>
      <c r="PCD75" s="349"/>
      <c r="PCF75" s="347"/>
      <c r="PCG75" s="350"/>
      <c r="PCH75" s="350"/>
      <c r="PCI75" s="348"/>
      <c r="PCJ75" s="348"/>
      <c r="PCK75" s="348"/>
      <c r="PCL75" s="349"/>
      <c r="PCN75" s="347"/>
      <c r="PCO75" s="350"/>
      <c r="PCP75" s="350"/>
      <c r="PCQ75" s="348"/>
      <c r="PCR75" s="348"/>
      <c r="PCS75" s="348"/>
      <c r="PCT75" s="349"/>
      <c r="PCV75" s="347"/>
      <c r="PCW75" s="350"/>
      <c r="PCX75" s="350"/>
      <c r="PCY75" s="348"/>
      <c r="PCZ75" s="348"/>
      <c r="PDA75" s="348"/>
      <c r="PDB75" s="349"/>
      <c r="PDD75" s="347"/>
      <c r="PDE75" s="350"/>
      <c r="PDF75" s="350"/>
      <c r="PDG75" s="348"/>
      <c r="PDH75" s="348"/>
      <c r="PDI75" s="348"/>
      <c r="PDJ75" s="349"/>
      <c r="PDL75" s="347"/>
      <c r="PDM75" s="350"/>
      <c r="PDN75" s="350"/>
      <c r="PDO75" s="348"/>
      <c r="PDP75" s="348"/>
      <c r="PDQ75" s="348"/>
      <c r="PDR75" s="349"/>
      <c r="PDT75" s="347"/>
      <c r="PDU75" s="350"/>
      <c r="PDV75" s="350"/>
      <c r="PDW75" s="348"/>
      <c r="PDX75" s="348"/>
      <c r="PDY75" s="348"/>
      <c r="PDZ75" s="349"/>
      <c r="PEB75" s="347"/>
      <c r="PEC75" s="350"/>
      <c r="PED75" s="350"/>
      <c r="PEE75" s="348"/>
      <c r="PEF75" s="348"/>
      <c r="PEG75" s="348"/>
      <c r="PEH75" s="349"/>
      <c r="PEJ75" s="347"/>
      <c r="PEK75" s="350"/>
      <c r="PEL75" s="350"/>
      <c r="PEM75" s="348"/>
      <c r="PEN75" s="348"/>
      <c r="PEO75" s="348"/>
      <c r="PEP75" s="349"/>
      <c r="PER75" s="347"/>
      <c r="PES75" s="350"/>
      <c r="PET75" s="350"/>
      <c r="PEU75" s="348"/>
      <c r="PEV75" s="348"/>
      <c r="PEW75" s="348"/>
      <c r="PEX75" s="349"/>
      <c r="PEZ75" s="347"/>
      <c r="PFA75" s="350"/>
      <c r="PFB75" s="350"/>
      <c r="PFC75" s="348"/>
      <c r="PFD75" s="348"/>
      <c r="PFE75" s="348"/>
      <c r="PFF75" s="349"/>
      <c r="PFH75" s="347"/>
      <c r="PFI75" s="350"/>
      <c r="PFJ75" s="350"/>
      <c r="PFK75" s="348"/>
      <c r="PFL75" s="348"/>
      <c r="PFM75" s="348"/>
      <c r="PFN75" s="349"/>
      <c r="PFP75" s="347"/>
      <c r="PFQ75" s="350"/>
      <c r="PFR75" s="350"/>
      <c r="PFS75" s="348"/>
      <c r="PFT75" s="348"/>
      <c r="PFU75" s="348"/>
      <c r="PFV75" s="349"/>
      <c r="PFX75" s="347"/>
      <c r="PFY75" s="350"/>
      <c r="PFZ75" s="350"/>
      <c r="PGA75" s="348"/>
      <c r="PGB75" s="348"/>
      <c r="PGC75" s="348"/>
      <c r="PGD75" s="349"/>
      <c r="PGF75" s="347"/>
      <c r="PGG75" s="350"/>
      <c r="PGH75" s="350"/>
      <c r="PGI75" s="348"/>
      <c r="PGJ75" s="348"/>
      <c r="PGK75" s="348"/>
      <c r="PGL75" s="349"/>
      <c r="PGN75" s="347"/>
      <c r="PGO75" s="350"/>
      <c r="PGP75" s="350"/>
      <c r="PGQ75" s="348"/>
      <c r="PGR75" s="348"/>
      <c r="PGS75" s="348"/>
      <c r="PGT75" s="349"/>
      <c r="PGV75" s="347"/>
      <c r="PGW75" s="350"/>
      <c r="PGX75" s="350"/>
      <c r="PGY75" s="348"/>
      <c r="PGZ75" s="348"/>
      <c r="PHA75" s="348"/>
      <c r="PHB75" s="349"/>
      <c r="PHD75" s="347"/>
      <c r="PHE75" s="350"/>
      <c r="PHF75" s="350"/>
      <c r="PHG75" s="348"/>
      <c r="PHH75" s="348"/>
      <c r="PHI75" s="348"/>
      <c r="PHJ75" s="349"/>
      <c r="PHL75" s="347"/>
      <c r="PHM75" s="350"/>
      <c r="PHN75" s="350"/>
      <c r="PHO75" s="348"/>
      <c r="PHP75" s="348"/>
      <c r="PHQ75" s="348"/>
      <c r="PHR75" s="349"/>
      <c r="PHT75" s="347"/>
      <c r="PHU75" s="350"/>
      <c r="PHV75" s="350"/>
      <c r="PHW75" s="348"/>
      <c r="PHX75" s="348"/>
      <c r="PHY75" s="348"/>
      <c r="PHZ75" s="349"/>
      <c r="PIB75" s="347"/>
      <c r="PIC75" s="350"/>
      <c r="PID75" s="350"/>
      <c r="PIE75" s="348"/>
      <c r="PIF75" s="348"/>
      <c r="PIG75" s="348"/>
      <c r="PIH75" s="349"/>
      <c r="PIJ75" s="347"/>
      <c r="PIK75" s="350"/>
      <c r="PIL75" s="350"/>
      <c r="PIM75" s="348"/>
      <c r="PIN75" s="348"/>
      <c r="PIO75" s="348"/>
      <c r="PIP75" s="349"/>
      <c r="PIR75" s="347"/>
      <c r="PIS75" s="350"/>
      <c r="PIT75" s="350"/>
      <c r="PIU75" s="348"/>
      <c r="PIV75" s="348"/>
      <c r="PIW75" s="348"/>
      <c r="PIX75" s="349"/>
      <c r="PIZ75" s="347"/>
      <c r="PJA75" s="350"/>
      <c r="PJB75" s="350"/>
      <c r="PJC75" s="348"/>
      <c r="PJD75" s="348"/>
      <c r="PJE75" s="348"/>
      <c r="PJF75" s="349"/>
      <c r="PJH75" s="347"/>
      <c r="PJI75" s="350"/>
      <c r="PJJ75" s="350"/>
      <c r="PJK75" s="348"/>
      <c r="PJL75" s="348"/>
      <c r="PJM75" s="348"/>
      <c r="PJN75" s="349"/>
      <c r="PJP75" s="347"/>
      <c r="PJQ75" s="350"/>
      <c r="PJR75" s="350"/>
      <c r="PJS75" s="348"/>
      <c r="PJT75" s="348"/>
      <c r="PJU75" s="348"/>
      <c r="PJV75" s="349"/>
      <c r="PJX75" s="347"/>
      <c r="PJY75" s="350"/>
      <c r="PJZ75" s="350"/>
      <c r="PKA75" s="348"/>
      <c r="PKB75" s="348"/>
      <c r="PKC75" s="348"/>
      <c r="PKD75" s="349"/>
      <c r="PKF75" s="347"/>
      <c r="PKG75" s="350"/>
      <c r="PKH75" s="350"/>
      <c r="PKI75" s="348"/>
      <c r="PKJ75" s="348"/>
      <c r="PKK75" s="348"/>
      <c r="PKL75" s="349"/>
      <c r="PKN75" s="347"/>
      <c r="PKO75" s="350"/>
      <c r="PKP75" s="350"/>
      <c r="PKQ75" s="348"/>
      <c r="PKR75" s="348"/>
      <c r="PKS75" s="348"/>
      <c r="PKT75" s="349"/>
      <c r="PKV75" s="347"/>
      <c r="PKW75" s="350"/>
      <c r="PKX75" s="350"/>
      <c r="PKY75" s="348"/>
      <c r="PKZ75" s="348"/>
      <c r="PLA75" s="348"/>
      <c r="PLB75" s="349"/>
      <c r="PLD75" s="347"/>
      <c r="PLE75" s="350"/>
      <c r="PLF75" s="350"/>
      <c r="PLG75" s="348"/>
      <c r="PLH75" s="348"/>
      <c r="PLI75" s="348"/>
      <c r="PLJ75" s="349"/>
      <c r="PLL75" s="347"/>
      <c r="PLM75" s="350"/>
      <c r="PLN75" s="350"/>
      <c r="PLO75" s="348"/>
      <c r="PLP75" s="348"/>
      <c r="PLQ75" s="348"/>
      <c r="PLR75" s="349"/>
      <c r="PLT75" s="347"/>
      <c r="PLU75" s="350"/>
      <c r="PLV75" s="350"/>
      <c r="PLW75" s="348"/>
      <c r="PLX75" s="348"/>
      <c r="PLY75" s="348"/>
      <c r="PLZ75" s="349"/>
      <c r="PMB75" s="347"/>
      <c r="PMC75" s="350"/>
      <c r="PMD75" s="350"/>
      <c r="PME75" s="348"/>
      <c r="PMF75" s="348"/>
      <c r="PMG75" s="348"/>
      <c r="PMH75" s="349"/>
      <c r="PMJ75" s="347"/>
      <c r="PMK75" s="350"/>
      <c r="PML75" s="350"/>
      <c r="PMM75" s="348"/>
      <c r="PMN75" s="348"/>
      <c r="PMO75" s="348"/>
      <c r="PMP75" s="349"/>
      <c r="PMR75" s="347"/>
      <c r="PMS75" s="350"/>
      <c r="PMT75" s="350"/>
      <c r="PMU75" s="348"/>
      <c r="PMV75" s="348"/>
      <c r="PMW75" s="348"/>
      <c r="PMX75" s="349"/>
      <c r="PMZ75" s="347"/>
      <c r="PNA75" s="350"/>
      <c r="PNB75" s="350"/>
      <c r="PNC75" s="348"/>
      <c r="PND75" s="348"/>
      <c r="PNE75" s="348"/>
      <c r="PNF75" s="349"/>
      <c r="PNH75" s="347"/>
      <c r="PNI75" s="350"/>
      <c r="PNJ75" s="350"/>
      <c r="PNK75" s="348"/>
      <c r="PNL75" s="348"/>
      <c r="PNM75" s="348"/>
      <c r="PNN75" s="349"/>
      <c r="PNP75" s="347"/>
      <c r="PNQ75" s="350"/>
      <c r="PNR75" s="350"/>
      <c r="PNS75" s="348"/>
      <c r="PNT75" s="348"/>
      <c r="PNU75" s="348"/>
      <c r="PNV75" s="349"/>
      <c r="PNX75" s="347"/>
      <c r="PNY75" s="350"/>
      <c r="PNZ75" s="350"/>
      <c r="POA75" s="348"/>
      <c r="POB75" s="348"/>
      <c r="POC75" s="348"/>
      <c r="POD75" s="349"/>
      <c r="POF75" s="347"/>
      <c r="POG75" s="350"/>
      <c r="POH75" s="350"/>
      <c r="POI75" s="348"/>
      <c r="POJ75" s="348"/>
      <c r="POK75" s="348"/>
      <c r="POL75" s="349"/>
      <c r="PON75" s="347"/>
      <c r="POO75" s="350"/>
      <c r="POP75" s="350"/>
      <c r="POQ75" s="348"/>
      <c r="POR75" s="348"/>
      <c r="POS75" s="348"/>
      <c r="POT75" s="349"/>
      <c r="POV75" s="347"/>
      <c r="POW75" s="350"/>
      <c r="POX75" s="350"/>
      <c r="POY75" s="348"/>
      <c r="POZ75" s="348"/>
      <c r="PPA75" s="348"/>
      <c r="PPB75" s="349"/>
      <c r="PPD75" s="347"/>
      <c r="PPE75" s="350"/>
      <c r="PPF75" s="350"/>
      <c r="PPG75" s="348"/>
      <c r="PPH75" s="348"/>
      <c r="PPI75" s="348"/>
      <c r="PPJ75" s="349"/>
      <c r="PPL75" s="347"/>
      <c r="PPM75" s="350"/>
      <c r="PPN75" s="350"/>
      <c r="PPO75" s="348"/>
      <c r="PPP75" s="348"/>
      <c r="PPQ75" s="348"/>
      <c r="PPR75" s="349"/>
      <c r="PPT75" s="347"/>
      <c r="PPU75" s="350"/>
      <c r="PPV75" s="350"/>
      <c r="PPW75" s="348"/>
      <c r="PPX75" s="348"/>
      <c r="PPY75" s="348"/>
      <c r="PPZ75" s="349"/>
      <c r="PQB75" s="347"/>
      <c r="PQC75" s="350"/>
      <c r="PQD75" s="350"/>
      <c r="PQE75" s="348"/>
      <c r="PQF75" s="348"/>
      <c r="PQG75" s="348"/>
      <c r="PQH75" s="349"/>
      <c r="PQJ75" s="347"/>
      <c r="PQK75" s="350"/>
      <c r="PQL75" s="350"/>
      <c r="PQM75" s="348"/>
      <c r="PQN75" s="348"/>
      <c r="PQO75" s="348"/>
      <c r="PQP75" s="349"/>
      <c r="PQR75" s="347"/>
      <c r="PQS75" s="350"/>
      <c r="PQT75" s="350"/>
      <c r="PQU75" s="348"/>
      <c r="PQV75" s="348"/>
      <c r="PQW75" s="348"/>
      <c r="PQX75" s="349"/>
      <c r="PQZ75" s="347"/>
      <c r="PRA75" s="350"/>
      <c r="PRB75" s="350"/>
      <c r="PRC75" s="348"/>
      <c r="PRD75" s="348"/>
      <c r="PRE75" s="348"/>
      <c r="PRF75" s="349"/>
      <c r="PRH75" s="347"/>
      <c r="PRI75" s="350"/>
      <c r="PRJ75" s="350"/>
      <c r="PRK75" s="348"/>
      <c r="PRL75" s="348"/>
      <c r="PRM75" s="348"/>
      <c r="PRN75" s="349"/>
      <c r="PRP75" s="347"/>
      <c r="PRQ75" s="350"/>
      <c r="PRR75" s="350"/>
      <c r="PRS75" s="348"/>
      <c r="PRT75" s="348"/>
      <c r="PRU75" s="348"/>
      <c r="PRV75" s="349"/>
      <c r="PRX75" s="347"/>
      <c r="PRY75" s="350"/>
      <c r="PRZ75" s="350"/>
      <c r="PSA75" s="348"/>
      <c r="PSB75" s="348"/>
      <c r="PSC75" s="348"/>
      <c r="PSD75" s="349"/>
      <c r="PSF75" s="347"/>
      <c r="PSG75" s="350"/>
      <c r="PSH75" s="350"/>
      <c r="PSI75" s="348"/>
      <c r="PSJ75" s="348"/>
      <c r="PSK75" s="348"/>
      <c r="PSL75" s="349"/>
      <c r="PSN75" s="347"/>
      <c r="PSO75" s="350"/>
      <c r="PSP75" s="350"/>
      <c r="PSQ75" s="348"/>
      <c r="PSR75" s="348"/>
      <c r="PSS75" s="348"/>
      <c r="PST75" s="349"/>
      <c r="PSV75" s="347"/>
      <c r="PSW75" s="350"/>
      <c r="PSX75" s="350"/>
      <c r="PSY75" s="348"/>
      <c r="PSZ75" s="348"/>
      <c r="PTA75" s="348"/>
      <c r="PTB75" s="349"/>
      <c r="PTD75" s="347"/>
      <c r="PTE75" s="350"/>
      <c r="PTF75" s="350"/>
      <c r="PTG75" s="348"/>
      <c r="PTH75" s="348"/>
      <c r="PTI75" s="348"/>
      <c r="PTJ75" s="349"/>
      <c r="PTL75" s="347"/>
      <c r="PTM75" s="350"/>
      <c r="PTN75" s="350"/>
      <c r="PTO75" s="348"/>
      <c r="PTP75" s="348"/>
      <c r="PTQ75" s="348"/>
      <c r="PTR75" s="349"/>
      <c r="PTT75" s="347"/>
      <c r="PTU75" s="350"/>
      <c r="PTV75" s="350"/>
      <c r="PTW75" s="348"/>
      <c r="PTX75" s="348"/>
      <c r="PTY75" s="348"/>
      <c r="PTZ75" s="349"/>
      <c r="PUB75" s="347"/>
      <c r="PUC75" s="350"/>
      <c r="PUD75" s="350"/>
      <c r="PUE75" s="348"/>
      <c r="PUF75" s="348"/>
      <c r="PUG75" s="348"/>
      <c r="PUH75" s="349"/>
      <c r="PUJ75" s="347"/>
      <c r="PUK75" s="350"/>
      <c r="PUL75" s="350"/>
      <c r="PUM75" s="348"/>
      <c r="PUN75" s="348"/>
      <c r="PUO75" s="348"/>
      <c r="PUP75" s="349"/>
      <c r="PUR75" s="347"/>
      <c r="PUS75" s="350"/>
      <c r="PUT75" s="350"/>
      <c r="PUU75" s="348"/>
      <c r="PUV75" s="348"/>
      <c r="PUW75" s="348"/>
      <c r="PUX75" s="349"/>
      <c r="PUZ75" s="347"/>
      <c r="PVA75" s="350"/>
      <c r="PVB75" s="350"/>
      <c r="PVC75" s="348"/>
      <c r="PVD75" s="348"/>
      <c r="PVE75" s="348"/>
      <c r="PVF75" s="349"/>
      <c r="PVH75" s="347"/>
      <c r="PVI75" s="350"/>
      <c r="PVJ75" s="350"/>
      <c r="PVK75" s="348"/>
      <c r="PVL75" s="348"/>
      <c r="PVM75" s="348"/>
      <c r="PVN75" s="349"/>
      <c r="PVP75" s="347"/>
      <c r="PVQ75" s="350"/>
      <c r="PVR75" s="350"/>
      <c r="PVS75" s="348"/>
      <c r="PVT75" s="348"/>
      <c r="PVU75" s="348"/>
      <c r="PVV75" s="349"/>
      <c r="PVX75" s="347"/>
      <c r="PVY75" s="350"/>
      <c r="PVZ75" s="350"/>
      <c r="PWA75" s="348"/>
      <c r="PWB75" s="348"/>
      <c r="PWC75" s="348"/>
      <c r="PWD75" s="349"/>
      <c r="PWF75" s="347"/>
      <c r="PWG75" s="350"/>
      <c r="PWH75" s="350"/>
      <c r="PWI75" s="348"/>
      <c r="PWJ75" s="348"/>
      <c r="PWK75" s="348"/>
      <c r="PWL75" s="349"/>
      <c r="PWN75" s="347"/>
      <c r="PWO75" s="350"/>
      <c r="PWP75" s="350"/>
      <c r="PWQ75" s="348"/>
      <c r="PWR75" s="348"/>
      <c r="PWS75" s="348"/>
      <c r="PWT75" s="349"/>
      <c r="PWV75" s="347"/>
      <c r="PWW75" s="350"/>
      <c r="PWX75" s="350"/>
      <c r="PWY75" s="348"/>
      <c r="PWZ75" s="348"/>
      <c r="PXA75" s="348"/>
      <c r="PXB75" s="349"/>
      <c r="PXD75" s="347"/>
      <c r="PXE75" s="350"/>
      <c r="PXF75" s="350"/>
      <c r="PXG75" s="348"/>
      <c r="PXH75" s="348"/>
      <c r="PXI75" s="348"/>
      <c r="PXJ75" s="349"/>
      <c r="PXL75" s="347"/>
      <c r="PXM75" s="350"/>
      <c r="PXN75" s="350"/>
      <c r="PXO75" s="348"/>
      <c r="PXP75" s="348"/>
      <c r="PXQ75" s="348"/>
      <c r="PXR75" s="349"/>
      <c r="PXT75" s="347"/>
      <c r="PXU75" s="350"/>
      <c r="PXV75" s="350"/>
      <c r="PXW75" s="348"/>
      <c r="PXX75" s="348"/>
      <c r="PXY75" s="348"/>
      <c r="PXZ75" s="349"/>
      <c r="PYB75" s="347"/>
      <c r="PYC75" s="350"/>
      <c r="PYD75" s="350"/>
      <c r="PYE75" s="348"/>
      <c r="PYF75" s="348"/>
      <c r="PYG75" s="348"/>
      <c r="PYH75" s="349"/>
      <c r="PYJ75" s="347"/>
      <c r="PYK75" s="350"/>
      <c r="PYL75" s="350"/>
      <c r="PYM75" s="348"/>
      <c r="PYN75" s="348"/>
      <c r="PYO75" s="348"/>
      <c r="PYP75" s="349"/>
      <c r="PYR75" s="347"/>
      <c r="PYS75" s="350"/>
      <c r="PYT75" s="350"/>
      <c r="PYU75" s="348"/>
      <c r="PYV75" s="348"/>
      <c r="PYW75" s="348"/>
      <c r="PYX75" s="349"/>
      <c r="PYZ75" s="347"/>
      <c r="PZA75" s="350"/>
      <c r="PZB75" s="350"/>
      <c r="PZC75" s="348"/>
      <c r="PZD75" s="348"/>
      <c r="PZE75" s="348"/>
      <c r="PZF75" s="349"/>
      <c r="PZH75" s="347"/>
      <c r="PZI75" s="350"/>
      <c r="PZJ75" s="350"/>
      <c r="PZK75" s="348"/>
      <c r="PZL75" s="348"/>
      <c r="PZM75" s="348"/>
      <c r="PZN75" s="349"/>
      <c r="PZP75" s="347"/>
      <c r="PZQ75" s="350"/>
      <c r="PZR75" s="350"/>
      <c r="PZS75" s="348"/>
      <c r="PZT75" s="348"/>
      <c r="PZU75" s="348"/>
      <c r="PZV75" s="349"/>
      <c r="PZX75" s="347"/>
      <c r="PZY75" s="350"/>
      <c r="PZZ75" s="350"/>
      <c r="QAA75" s="348"/>
      <c r="QAB75" s="348"/>
      <c r="QAC75" s="348"/>
      <c r="QAD75" s="349"/>
      <c r="QAF75" s="347"/>
      <c r="QAG75" s="350"/>
      <c r="QAH75" s="350"/>
      <c r="QAI75" s="348"/>
      <c r="QAJ75" s="348"/>
      <c r="QAK75" s="348"/>
      <c r="QAL75" s="349"/>
      <c r="QAN75" s="347"/>
      <c r="QAO75" s="350"/>
      <c r="QAP75" s="350"/>
      <c r="QAQ75" s="348"/>
      <c r="QAR75" s="348"/>
      <c r="QAS75" s="348"/>
      <c r="QAT75" s="349"/>
      <c r="QAV75" s="347"/>
      <c r="QAW75" s="350"/>
      <c r="QAX75" s="350"/>
      <c r="QAY75" s="348"/>
      <c r="QAZ75" s="348"/>
      <c r="QBA75" s="348"/>
      <c r="QBB75" s="349"/>
      <c r="QBD75" s="347"/>
      <c r="QBE75" s="350"/>
      <c r="QBF75" s="350"/>
      <c r="QBG75" s="348"/>
      <c r="QBH75" s="348"/>
      <c r="QBI75" s="348"/>
      <c r="QBJ75" s="349"/>
      <c r="QBL75" s="347"/>
      <c r="QBM75" s="350"/>
      <c r="QBN75" s="350"/>
      <c r="QBO75" s="348"/>
      <c r="QBP75" s="348"/>
      <c r="QBQ75" s="348"/>
      <c r="QBR75" s="349"/>
      <c r="QBT75" s="347"/>
      <c r="QBU75" s="350"/>
      <c r="QBV75" s="350"/>
      <c r="QBW75" s="348"/>
      <c r="QBX75" s="348"/>
      <c r="QBY75" s="348"/>
      <c r="QBZ75" s="349"/>
      <c r="QCB75" s="347"/>
      <c r="QCC75" s="350"/>
      <c r="QCD75" s="350"/>
      <c r="QCE75" s="348"/>
      <c r="QCF75" s="348"/>
      <c r="QCG75" s="348"/>
      <c r="QCH75" s="349"/>
      <c r="QCJ75" s="347"/>
      <c r="QCK75" s="350"/>
      <c r="QCL75" s="350"/>
      <c r="QCM75" s="348"/>
      <c r="QCN75" s="348"/>
      <c r="QCO75" s="348"/>
      <c r="QCP75" s="349"/>
      <c r="QCR75" s="347"/>
      <c r="QCS75" s="350"/>
      <c r="QCT75" s="350"/>
      <c r="QCU75" s="348"/>
      <c r="QCV75" s="348"/>
      <c r="QCW75" s="348"/>
      <c r="QCX75" s="349"/>
      <c r="QCZ75" s="347"/>
      <c r="QDA75" s="350"/>
      <c r="QDB75" s="350"/>
      <c r="QDC75" s="348"/>
      <c r="QDD75" s="348"/>
      <c r="QDE75" s="348"/>
      <c r="QDF75" s="349"/>
      <c r="QDH75" s="347"/>
      <c r="QDI75" s="350"/>
      <c r="QDJ75" s="350"/>
      <c r="QDK75" s="348"/>
      <c r="QDL75" s="348"/>
      <c r="QDM75" s="348"/>
      <c r="QDN75" s="349"/>
      <c r="QDP75" s="347"/>
      <c r="QDQ75" s="350"/>
      <c r="QDR75" s="350"/>
      <c r="QDS75" s="348"/>
      <c r="QDT75" s="348"/>
      <c r="QDU75" s="348"/>
      <c r="QDV75" s="349"/>
      <c r="QDX75" s="347"/>
      <c r="QDY75" s="350"/>
      <c r="QDZ75" s="350"/>
      <c r="QEA75" s="348"/>
      <c r="QEB75" s="348"/>
      <c r="QEC75" s="348"/>
      <c r="QED75" s="349"/>
      <c r="QEF75" s="347"/>
      <c r="QEG75" s="350"/>
      <c r="QEH75" s="350"/>
      <c r="QEI75" s="348"/>
      <c r="QEJ75" s="348"/>
      <c r="QEK75" s="348"/>
      <c r="QEL75" s="349"/>
      <c r="QEN75" s="347"/>
      <c r="QEO75" s="350"/>
      <c r="QEP75" s="350"/>
      <c r="QEQ75" s="348"/>
      <c r="QER75" s="348"/>
      <c r="QES75" s="348"/>
      <c r="QET75" s="349"/>
      <c r="QEV75" s="347"/>
      <c r="QEW75" s="350"/>
      <c r="QEX75" s="350"/>
      <c r="QEY75" s="348"/>
      <c r="QEZ75" s="348"/>
      <c r="QFA75" s="348"/>
      <c r="QFB75" s="349"/>
      <c r="QFD75" s="347"/>
      <c r="QFE75" s="350"/>
      <c r="QFF75" s="350"/>
      <c r="QFG75" s="348"/>
      <c r="QFH75" s="348"/>
      <c r="QFI75" s="348"/>
      <c r="QFJ75" s="349"/>
      <c r="QFL75" s="347"/>
      <c r="QFM75" s="350"/>
      <c r="QFN75" s="350"/>
      <c r="QFO75" s="348"/>
      <c r="QFP75" s="348"/>
      <c r="QFQ75" s="348"/>
      <c r="QFR75" s="349"/>
      <c r="QFT75" s="347"/>
      <c r="QFU75" s="350"/>
      <c r="QFV75" s="350"/>
      <c r="QFW75" s="348"/>
      <c r="QFX75" s="348"/>
      <c r="QFY75" s="348"/>
      <c r="QFZ75" s="349"/>
      <c r="QGB75" s="347"/>
      <c r="QGC75" s="350"/>
      <c r="QGD75" s="350"/>
      <c r="QGE75" s="348"/>
      <c r="QGF75" s="348"/>
      <c r="QGG75" s="348"/>
      <c r="QGH75" s="349"/>
      <c r="QGJ75" s="347"/>
      <c r="QGK75" s="350"/>
      <c r="QGL75" s="350"/>
      <c r="QGM75" s="348"/>
      <c r="QGN75" s="348"/>
      <c r="QGO75" s="348"/>
      <c r="QGP75" s="349"/>
      <c r="QGR75" s="347"/>
      <c r="QGS75" s="350"/>
      <c r="QGT75" s="350"/>
      <c r="QGU75" s="348"/>
      <c r="QGV75" s="348"/>
      <c r="QGW75" s="348"/>
      <c r="QGX75" s="349"/>
      <c r="QGZ75" s="347"/>
      <c r="QHA75" s="350"/>
      <c r="QHB75" s="350"/>
      <c r="QHC75" s="348"/>
      <c r="QHD75" s="348"/>
      <c r="QHE75" s="348"/>
      <c r="QHF75" s="349"/>
      <c r="QHH75" s="347"/>
      <c r="QHI75" s="350"/>
      <c r="QHJ75" s="350"/>
      <c r="QHK75" s="348"/>
      <c r="QHL75" s="348"/>
      <c r="QHM75" s="348"/>
      <c r="QHN75" s="349"/>
      <c r="QHP75" s="347"/>
      <c r="QHQ75" s="350"/>
      <c r="QHR75" s="350"/>
      <c r="QHS75" s="348"/>
      <c r="QHT75" s="348"/>
      <c r="QHU75" s="348"/>
      <c r="QHV75" s="349"/>
      <c r="QHX75" s="347"/>
      <c r="QHY75" s="350"/>
      <c r="QHZ75" s="350"/>
      <c r="QIA75" s="348"/>
      <c r="QIB75" s="348"/>
      <c r="QIC75" s="348"/>
      <c r="QID75" s="349"/>
      <c r="QIF75" s="347"/>
      <c r="QIG75" s="350"/>
      <c r="QIH75" s="350"/>
      <c r="QII75" s="348"/>
      <c r="QIJ75" s="348"/>
      <c r="QIK75" s="348"/>
      <c r="QIL75" s="349"/>
      <c r="QIN75" s="347"/>
      <c r="QIO75" s="350"/>
      <c r="QIP75" s="350"/>
      <c r="QIQ75" s="348"/>
      <c r="QIR75" s="348"/>
      <c r="QIS75" s="348"/>
      <c r="QIT75" s="349"/>
      <c r="QIV75" s="347"/>
      <c r="QIW75" s="350"/>
      <c r="QIX75" s="350"/>
      <c r="QIY75" s="348"/>
      <c r="QIZ75" s="348"/>
      <c r="QJA75" s="348"/>
      <c r="QJB75" s="349"/>
      <c r="QJD75" s="347"/>
      <c r="QJE75" s="350"/>
      <c r="QJF75" s="350"/>
      <c r="QJG75" s="348"/>
      <c r="QJH75" s="348"/>
      <c r="QJI75" s="348"/>
      <c r="QJJ75" s="349"/>
      <c r="QJL75" s="347"/>
      <c r="QJM75" s="350"/>
      <c r="QJN75" s="350"/>
      <c r="QJO75" s="348"/>
      <c r="QJP75" s="348"/>
      <c r="QJQ75" s="348"/>
      <c r="QJR75" s="349"/>
      <c r="QJT75" s="347"/>
      <c r="QJU75" s="350"/>
      <c r="QJV75" s="350"/>
      <c r="QJW75" s="348"/>
      <c r="QJX75" s="348"/>
      <c r="QJY75" s="348"/>
      <c r="QJZ75" s="349"/>
      <c r="QKB75" s="347"/>
      <c r="QKC75" s="350"/>
      <c r="QKD75" s="350"/>
      <c r="QKE75" s="348"/>
      <c r="QKF75" s="348"/>
      <c r="QKG75" s="348"/>
      <c r="QKH75" s="349"/>
      <c r="QKJ75" s="347"/>
      <c r="QKK75" s="350"/>
      <c r="QKL75" s="350"/>
      <c r="QKM75" s="348"/>
      <c r="QKN75" s="348"/>
      <c r="QKO75" s="348"/>
      <c r="QKP75" s="349"/>
      <c r="QKR75" s="347"/>
      <c r="QKS75" s="350"/>
      <c r="QKT75" s="350"/>
      <c r="QKU75" s="348"/>
      <c r="QKV75" s="348"/>
      <c r="QKW75" s="348"/>
      <c r="QKX75" s="349"/>
      <c r="QKZ75" s="347"/>
      <c r="QLA75" s="350"/>
      <c r="QLB75" s="350"/>
      <c r="QLC75" s="348"/>
      <c r="QLD75" s="348"/>
      <c r="QLE75" s="348"/>
      <c r="QLF75" s="349"/>
      <c r="QLH75" s="347"/>
      <c r="QLI75" s="350"/>
      <c r="QLJ75" s="350"/>
      <c r="QLK75" s="348"/>
      <c r="QLL75" s="348"/>
      <c r="QLM75" s="348"/>
      <c r="QLN75" s="349"/>
      <c r="QLP75" s="347"/>
      <c r="QLQ75" s="350"/>
      <c r="QLR75" s="350"/>
      <c r="QLS75" s="348"/>
      <c r="QLT75" s="348"/>
      <c r="QLU75" s="348"/>
      <c r="QLV75" s="349"/>
      <c r="QLX75" s="347"/>
      <c r="QLY75" s="350"/>
      <c r="QLZ75" s="350"/>
      <c r="QMA75" s="348"/>
      <c r="QMB75" s="348"/>
      <c r="QMC75" s="348"/>
      <c r="QMD75" s="349"/>
      <c r="QMF75" s="347"/>
      <c r="QMG75" s="350"/>
      <c r="QMH75" s="350"/>
      <c r="QMI75" s="348"/>
      <c r="QMJ75" s="348"/>
      <c r="QMK75" s="348"/>
      <c r="QML75" s="349"/>
      <c r="QMN75" s="347"/>
      <c r="QMO75" s="350"/>
      <c r="QMP75" s="350"/>
      <c r="QMQ75" s="348"/>
      <c r="QMR75" s="348"/>
      <c r="QMS75" s="348"/>
      <c r="QMT75" s="349"/>
      <c r="QMV75" s="347"/>
      <c r="QMW75" s="350"/>
      <c r="QMX75" s="350"/>
      <c r="QMY75" s="348"/>
      <c r="QMZ75" s="348"/>
      <c r="QNA75" s="348"/>
      <c r="QNB75" s="349"/>
      <c r="QND75" s="347"/>
      <c r="QNE75" s="350"/>
      <c r="QNF75" s="350"/>
      <c r="QNG75" s="348"/>
      <c r="QNH75" s="348"/>
      <c r="QNI75" s="348"/>
      <c r="QNJ75" s="349"/>
      <c r="QNL75" s="347"/>
      <c r="QNM75" s="350"/>
      <c r="QNN75" s="350"/>
      <c r="QNO75" s="348"/>
      <c r="QNP75" s="348"/>
      <c r="QNQ75" s="348"/>
      <c r="QNR75" s="349"/>
      <c r="QNT75" s="347"/>
      <c r="QNU75" s="350"/>
      <c r="QNV75" s="350"/>
      <c r="QNW75" s="348"/>
      <c r="QNX75" s="348"/>
      <c r="QNY75" s="348"/>
      <c r="QNZ75" s="349"/>
      <c r="QOB75" s="347"/>
      <c r="QOC75" s="350"/>
      <c r="QOD75" s="350"/>
      <c r="QOE75" s="348"/>
      <c r="QOF75" s="348"/>
      <c r="QOG75" s="348"/>
      <c r="QOH75" s="349"/>
      <c r="QOJ75" s="347"/>
      <c r="QOK75" s="350"/>
      <c r="QOL75" s="350"/>
      <c r="QOM75" s="348"/>
      <c r="QON75" s="348"/>
      <c r="QOO75" s="348"/>
      <c r="QOP75" s="349"/>
      <c r="QOR75" s="347"/>
      <c r="QOS75" s="350"/>
      <c r="QOT75" s="350"/>
      <c r="QOU75" s="348"/>
      <c r="QOV75" s="348"/>
      <c r="QOW75" s="348"/>
      <c r="QOX75" s="349"/>
      <c r="QOZ75" s="347"/>
      <c r="QPA75" s="350"/>
      <c r="QPB75" s="350"/>
      <c r="QPC75" s="348"/>
      <c r="QPD75" s="348"/>
      <c r="QPE75" s="348"/>
      <c r="QPF75" s="349"/>
      <c r="QPH75" s="347"/>
      <c r="QPI75" s="350"/>
      <c r="QPJ75" s="350"/>
      <c r="QPK75" s="348"/>
      <c r="QPL75" s="348"/>
      <c r="QPM75" s="348"/>
      <c r="QPN75" s="349"/>
      <c r="QPP75" s="347"/>
      <c r="QPQ75" s="350"/>
      <c r="QPR75" s="350"/>
      <c r="QPS75" s="348"/>
      <c r="QPT75" s="348"/>
      <c r="QPU75" s="348"/>
      <c r="QPV75" s="349"/>
      <c r="QPX75" s="347"/>
      <c r="QPY75" s="350"/>
      <c r="QPZ75" s="350"/>
      <c r="QQA75" s="348"/>
      <c r="QQB75" s="348"/>
      <c r="QQC75" s="348"/>
      <c r="QQD75" s="349"/>
      <c r="QQF75" s="347"/>
      <c r="QQG75" s="350"/>
      <c r="QQH75" s="350"/>
      <c r="QQI75" s="348"/>
      <c r="QQJ75" s="348"/>
      <c r="QQK75" s="348"/>
      <c r="QQL75" s="349"/>
      <c r="QQN75" s="347"/>
      <c r="QQO75" s="350"/>
      <c r="QQP75" s="350"/>
      <c r="QQQ75" s="348"/>
      <c r="QQR75" s="348"/>
      <c r="QQS75" s="348"/>
      <c r="QQT75" s="349"/>
      <c r="QQV75" s="347"/>
      <c r="QQW75" s="350"/>
      <c r="QQX75" s="350"/>
      <c r="QQY75" s="348"/>
      <c r="QQZ75" s="348"/>
      <c r="QRA75" s="348"/>
      <c r="QRB75" s="349"/>
      <c r="QRD75" s="347"/>
      <c r="QRE75" s="350"/>
      <c r="QRF75" s="350"/>
      <c r="QRG75" s="348"/>
      <c r="QRH75" s="348"/>
      <c r="QRI75" s="348"/>
      <c r="QRJ75" s="349"/>
      <c r="QRL75" s="347"/>
      <c r="QRM75" s="350"/>
      <c r="QRN75" s="350"/>
      <c r="QRO75" s="348"/>
      <c r="QRP75" s="348"/>
      <c r="QRQ75" s="348"/>
      <c r="QRR75" s="349"/>
      <c r="QRT75" s="347"/>
      <c r="QRU75" s="350"/>
      <c r="QRV75" s="350"/>
      <c r="QRW75" s="348"/>
      <c r="QRX75" s="348"/>
      <c r="QRY75" s="348"/>
      <c r="QRZ75" s="349"/>
      <c r="QSB75" s="347"/>
      <c r="QSC75" s="350"/>
      <c r="QSD75" s="350"/>
      <c r="QSE75" s="348"/>
      <c r="QSF75" s="348"/>
      <c r="QSG75" s="348"/>
      <c r="QSH75" s="349"/>
      <c r="QSJ75" s="347"/>
      <c r="QSK75" s="350"/>
      <c r="QSL75" s="350"/>
      <c r="QSM75" s="348"/>
      <c r="QSN75" s="348"/>
      <c r="QSO75" s="348"/>
      <c r="QSP75" s="349"/>
      <c r="QSR75" s="347"/>
      <c r="QSS75" s="350"/>
      <c r="QST75" s="350"/>
      <c r="QSU75" s="348"/>
      <c r="QSV75" s="348"/>
      <c r="QSW75" s="348"/>
      <c r="QSX75" s="349"/>
      <c r="QSZ75" s="347"/>
      <c r="QTA75" s="350"/>
      <c r="QTB75" s="350"/>
      <c r="QTC75" s="348"/>
      <c r="QTD75" s="348"/>
      <c r="QTE75" s="348"/>
      <c r="QTF75" s="349"/>
      <c r="QTH75" s="347"/>
      <c r="QTI75" s="350"/>
      <c r="QTJ75" s="350"/>
      <c r="QTK75" s="348"/>
      <c r="QTL75" s="348"/>
      <c r="QTM75" s="348"/>
      <c r="QTN75" s="349"/>
      <c r="QTP75" s="347"/>
      <c r="QTQ75" s="350"/>
      <c r="QTR75" s="350"/>
      <c r="QTS75" s="348"/>
      <c r="QTT75" s="348"/>
      <c r="QTU75" s="348"/>
      <c r="QTV75" s="349"/>
      <c r="QTX75" s="347"/>
      <c r="QTY75" s="350"/>
      <c r="QTZ75" s="350"/>
      <c r="QUA75" s="348"/>
      <c r="QUB75" s="348"/>
      <c r="QUC75" s="348"/>
      <c r="QUD75" s="349"/>
      <c r="QUF75" s="347"/>
      <c r="QUG75" s="350"/>
      <c r="QUH75" s="350"/>
      <c r="QUI75" s="348"/>
      <c r="QUJ75" s="348"/>
      <c r="QUK75" s="348"/>
      <c r="QUL75" s="349"/>
      <c r="QUN75" s="347"/>
      <c r="QUO75" s="350"/>
      <c r="QUP75" s="350"/>
      <c r="QUQ75" s="348"/>
      <c r="QUR75" s="348"/>
      <c r="QUS75" s="348"/>
      <c r="QUT75" s="349"/>
      <c r="QUV75" s="347"/>
      <c r="QUW75" s="350"/>
      <c r="QUX75" s="350"/>
      <c r="QUY75" s="348"/>
      <c r="QUZ75" s="348"/>
      <c r="QVA75" s="348"/>
      <c r="QVB75" s="349"/>
      <c r="QVD75" s="347"/>
      <c r="QVE75" s="350"/>
      <c r="QVF75" s="350"/>
      <c r="QVG75" s="348"/>
      <c r="QVH75" s="348"/>
      <c r="QVI75" s="348"/>
      <c r="QVJ75" s="349"/>
      <c r="QVL75" s="347"/>
      <c r="QVM75" s="350"/>
      <c r="QVN75" s="350"/>
      <c r="QVO75" s="348"/>
      <c r="QVP75" s="348"/>
      <c r="QVQ75" s="348"/>
      <c r="QVR75" s="349"/>
      <c r="QVT75" s="347"/>
      <c r="QVU75" s="350"/>
      <c r="QVV75" s="350"/>
      <c r="QVW75" s="348"/>
      <c r="QVX75" s="348"/>
      <c r="QVY75" s="348"/>
      <c r="QVZ75" s="349"/>
      <c r="QWB75" s="347"/>
      <c r="QWC75" s="350"/>
      <c r="QWD75" s="350"/>
      <c r="QWE75" s="348"/>
      <c r="QWF75" s="348"/>
      <c r="QWG75" s="348"/>
      <c r="QWH75" s="349"/>
      <c r="QWJ75" s="347"/>
      <c r="QWK75" s="350"/>
      <c r="QWL75" s="350"/>
      <c r="QWM75" s="348"/>
      <c r="QWN75" s="348"/>
      <c r="QWO75" s="348"/>
      <c r="QWP75" s="349"/>
      <c r="QWR75" s="347"/>
      <c r="QWS75" s="350"/>
      <c r="QWT75" s="350"/>
      <c r="QWU75" s="348"/>
      <c r="QWV75" s="348"/>
      <c r="QWW75" s="348"/>
      <c r="QWX75" s="349"/>
      <c r="QWZ75" s="347"/>
      <c r="QXA75" s="350"/>
      <c r="QXB75" s="350"/>
      <c r="QXC75" s="348"/>
      <c r="QXD75" s="348"/>
      <c r="QXE75" s="348"/>
      <c r="QXF75" s="349"/>
      <c r="QXH75" s="347"/>
      <c r="QXI75" s="350"/>
      <c r="QXJ75" s="350"/>
      <c r="QXK75" s="348"/>
      <c r="QXL75" s="348"/>
      <c r="QXM75" s="348"/>
      <c r="QXN75" s="349"/>
      <c r="QXP75" s="347"/>
      <c r="QXQ75" s="350"/>
      <c r="QXR75" s="350"/>
      <c r="QXS75" s="348"/>
      <c r="QXT75" s="348"/>
      <c r="QXU75" s="348"/>
      <c r="QXV75" s="349"/>
      <c r="QXX75" s="347"/>
      <c r="QXY75" s="350"/>
      <c r="QXZ75" s="350"/>
      <c r="QYA75" s="348"/>
      <c r="QYB75" s="348"/>
      <c r="QYC75" s="348"/>
      <c r="QYD75" s="349"/>
      <c r="QYF75" s="347"/>
      <c r="QYG75" s="350"/>
      <c r="QYH75" s="350"/>
      <c r="QYI75" s="348"/>
      <c r="QYJ75" s="348"/>
      <c r="QYK75" s="348"/>
      <c r="QYL75" s="349"/>
      <c r="QYN75" s="347"/>
      <c r="QYO75" s="350"/>
      <c r="QYP75" s="350"/>
      <c r="QYQ75" s="348"/>
      <c r="QYR75" s="348"/>
      <c r="QYS75" s="348"/>
      <c r="QYT75" s="349"/>
      <c r="QYV75" s="347"/>
      <c r="QYW75" s="350"/>
      <c r="QYX75" s="350"/>
      <c r="QYY75" s="348"/>
      <c r="QYZ75" s="348"/>
      <c r="QZA75" s="348"/>
      <c r="QZB75" s="349"/>
      <c r="QZD75" s="347"/>
      <c r="QZE75" s="350"/>
      <c r="QZF75" s="350"/>
      <c r="QZG75" s="348"/>
      <c r="QZH75" s="348"/>
      <c r="QZI75" s="348"/>
      <c r="QZJ75" s="349"/>
      <c r="QZL75" s="347"/>
      <c r="QZM75" s="350"/>
      <c r="QZN75" s="350"/>
      <c r="QZO75" s="348"/>
      <c r="QZP75" s="348"/>
      <c r="QZQ75" s="348"/>
      <c r="QZR75" s="349"/>
      <c r="QZT75" s="347"/>
      <c r="QZU75" s="350"/>
      <c r="QZV75" s="350"/>
      <c r="QZW75" s="348"/>
      <c r="QZX75" s="348"/>
      <c r="QZY75" s="348"/>
      <c r="QZZ75" s="349"/>
      <c r="RAB75" s="347"/>
      <c r="RAC75" s="350"/>
      <c r="RAD75" s="350"/>
      <c r="RAE75" s="348"/>
      <c r="RAF75" s="348"/>
      <c r="RAG75" s="348"/>
      <c r="RAH75" s="349"/>
      <c r="RAJ75" s="347"/>
      <c r="RAK75" s="350"/>
      <c r="RAL75" s="350"/>
      <c r="RAM75" s="348"/>
      <c r="RAN75" s="348"/>
      <c r="RAO75" s="348"/>
      <c r="RAP75" s="349"/>
      <c r="RAR75" s="347"/>
      <c r="RAS75" s="350"/>
      <c r="RAT75" s="350"/>
      <c r="RAU75" s="348"/>
      <c r="RAV75" s="348"/>
      <c r="RAW75" s="348"/>
      <c r="RAX75" s="349"/>
      <c r="RAZ75" s="347"/>
      <c r="RBA75" s="350"/>
      <c r="RBB75" s="350"/>
      <c r="RBC75" s="348"/>
      <c r="RBD75" s="348"/>
      <c r="RBE75" s="348"/>
      <c r="RBF75" s="349"/>
      <c r="RBH75" s="347"/>
      <c r="RBI75" s="350"/>
      <c r="RBJ75" s="350"/>
      <c r="RBK75" s="348"/>
      <c r="RBL75" s="348"/>
      <c r="RBM75" s="348"/>
      <c r="RBN75" s="349"/>
      <c r="RBP75" s="347"/>
      <c r="RBQ75" s="350"/>
      <c r="RBR75" s="350"/>
      <c r="RBS75" s="348"/>
      <c r="RBT75" s="348"/>
      <c r="RBU75" s="348"/>
      <c r="RBV75" s="349"/>
      <c r="RBX75" s="347"/>
      <c r="RBY75" s="350"/>
      <c r="RBZ75" s="350"/>
      <c r="RCA75" s="348"/>
      <c r="RCB75" s="348"/>
      <c r="RCC75" s="348"/>
      <c r="RCD75" s="349"/>
      <c r="RCF75" s="347"/>
      <c r="RCG75" s="350"/>
      <c r="RCH75" s="350"/>
      <c r="RCI75" s="348"/>
      <c r="RCJ75" s="348"/>
      <c r="RCK75" s="348"/>
      <c r="RCL75" s="349"/>
      <c r="RCN75" s="347"/>
      <c r="RCO75" s="350"/>
      <c r="RCP75" s="350"/>
      <c r="RCQ75" s="348"/>
      <c r="RCR75" s="348"/>
      <c r="RCS75" s="348"/>
      <c r="RCT75" s="349"/>
      <c r="RCV75" s="347"/>
      <c r="RCW75" s="350"/>
      <c r="RCX75" s="350"/>
      <c r="RCY75" s="348"/>
      <c r="RCZ75" s="348"/>
      <c r="RDA75" s="348"/>
      <c r="RDB75" s="349"/>
      <c r="RDD75" s="347"/>
      <c r="RDE75" s="350"/>
      <c r="RDF75" s="350"/>
      <c r="RDG75" s="348"/>
      <c r="RDH75" s="348"/>
      <c r="RDI75" s="348"/>
      <c r="RDJ75" s="349"/>
      <c r="RDL75" s="347"/>
      <c r="RDM75" s="350"/>
      <c r="RDN75" s="350"/>
      <c r="RDO75" s="348"/>
      <c r="RDP75" s="348"/>
      <c r="RDQ75" s="348"/>
      <c r="RDR75" s="349"/>
      <c r="RDT75" s="347"/>
      <c r="RDU75" s="350"/>
      <c r="RDV75" s="350"/>
      <c r="RDW75" s="348"/>
      <c r="RDX75" s="348"/>
      <c r="RDY75" s="348"/>
      <c r="RDZ75" s="349"/>
      <c r="REB75" s="347"/>
      <c r="REC75" s="350"/>
      <c r="RED75" s="350"/>
      <c r="REE75" s="348"/>
      <c r="REF75" s="348"/>
      <c r="REG75" s="348"/>
      <c r="REH75" s="349"/>
      <c r="REJ75" s="347"/>
      <c r="REK75" s="350"/>
      <c r="REL75" s="350"/>
      <c r="REM75" s="348"/>
      <c r="REN75" s="348"/>
      <c r="REO75" s="348"/>
      <c r="REP75" s="349"/>
      <c r="RER75" s="347"/>
      <c r="RES75" s="350"/>
      <c r="RET75" s="350"/>
      <c r="REU75" s="348"/>
      <c r="REV75" s="348"/>
      <c r="REW75" s="348"/>
      <c r="REX75" s="349"/>
      <c r="REZ75" s="347"/>
      <c r="RFA75" s="350"/>
      <c r="RFB75" s="350"/>
      <c r="RFC75" s="348"/>
      <c r="RFD75" s="348"/>
      <c r="RFE75" s="348"/>
      <c r="RFF75" s="349"/>
      <c r="RFH75" s="347"/>
      <c r="RFI75" s="350"/>
      <c r="RFJ75" s="350"/>
      <c r="RFK75" s="348"/>
      <c r="RFL75" s="348"/>
      <c r="RFM75" s="348"/>
      <c r="RFN75" s="349"/>
      <c r="RFP75" s="347"/>
      <c r="RFQ75" s="350"/>
      <c r="RFR75" s="350"/>
      <c r="RFS75" s="348"/>
      <c r="RFT75" s="348"/>
      <c r="RFU75" s="348"/>
      <c r="RFV75" s="349"/>
      <c r="RFX75" s="347"/>
      <c r="RFY75" s="350"/>
      <c r="RFZ75" s="350"/>
      <c r="RGA75" s="348"/>
      <c r="RGB75" s="348"/>
      <c r="RGC75" s="348"/>
      <c r="RGD75" s="349"/>
      <c r="RGF75" s="347"/>
      <c r="RGG75" s="350"/>
      <c r="RGH75" s="350"/>
      <c r="RGI75" s="348"/>
      <c r="RGJ75" s="348"/>
      <c r="RGK75" s="348"/>
      <c r="RGL75" s="349"/>
      <c r="RGN75" s="347"/>
      <c r="RGO75" s="350"/>
      <c r="RGP75" s="350"/>
      <c r="RGQ75" s="348"/>
      <c r="RGR75" s="348"/>
      <c r="RGS75" s="348"/>
      <c r="RGT75" s="349"/>
      <c r="RGV75" s="347"/>
      <c r="RGW75" s="350"/>
      <c r="RGX75" s="350"/>
      <c r="RGY75" s="348"/>
      <c r="RGZ75" s="348"/>
      <c r="RHA75" s="348"/>
      <c r="RHB75" s="349"/>
      <c r="RHD75" s="347"/>
      <c r="RHE75" s="350"/>
      <c r="RHF75" s="350"/>
      <c r="RHG75" s="348"/>
      <c r="RHH75" s="348"/>
      <c r="RHI75" s="348"/>
      <c r="RHJ75" s="349"/>
      <c r="RHL75" s="347"/>
      <c r="RHM75" s="350"/>
      <c r="RHN75" s="350"/>
      <c r="RHO75" s="348"/>
      <c r="RHP75" s="348"/>
      <c r="RHQ75" s="348"/>
      <c r="RHR75" s="349"/>
      <c r="RHT75" s="347"/>
      <c r="RHU75" s="350"/>
      <c r="RHV75" s="350"/>
      <c r="RHW75" s="348"/>
      <c r="RHX75" s="348"/>
      <c r="RHY75" s="348"/>
      <c r="RHZ75" s="349"/>
      <c r="RIB75" s="347"/>
      <c r="RIC75" s="350"/>
      <c r="RID75" s="350"/>
      <c r="RIE75" s="348"/>
      <c r="RIF75" s="348"/>
      <c r="RIG75" s="348"/>
      <c r="RIH75" s="349"/>
      <c r="RIJ75" s="347"/>
      <c r="RIK75" s="350"/>
      <c r="RIL75" s="350"/>
      <c r="RIM75" s="348"/>
      <c r="RIN75" s="348"/>
      <c r="RIO75" s="348"/>
      <c r="RIP75" s="349"/>
      <c r="RIR75" s="347"/>
      <c r="RIS75" s="350"/>
      <c r="RIT75" s="350"/>
      <c r="RIU75" s="348"/>
      <c r="RIV75" s="348"/>
      <c r="RIW75" s="348"/>
      <c r="RIX75" s="349"/>
      <c r="RIZ75" s="347"/>
      <c r="RJA75" s="350"/>
      <c r="RJB75" s="350"/>
      <c r="RJC75" s="348"/>
      <c r="RJD75" s="348"/>
      <c r="RJE75" s="348"/>
      <c r="RJF75" s="349"/>
      <c r="RJH75" s="347"/>
      <c r="RJI75" s="350"/>
      <c r="RJJ75" s="350"/>
      <c r="RJK75" s="348"/>
      <c r="RJL75" s="348"/>
      <c r="RJM75" s="348"/>
      <c r="RJN75" s="349"/>
      <c r="RJP75" s="347"/>
      <c r="RJQ75" s="350"/>
      <c r="RJR75" s="350"/>
      <c r="RJS75" s="348"/>
      <c r="RJT75" s="348"/>
      <c r="RJU75" s="348"/>
      <c r="RJV75" s="349"/>
      <c r="RJX75" s="347"/>
      <c r="RJY75" s="350"/>
      <c r="RJZ75" s="350"/>
      <c r="RKA75" s="348"/>
      <c r="RKB75" s="348"/>
      <c r="RKC75" s="348"/>
      <c r="RKD75" s="349"/>
      <c r="RKF75" s="347"/>
      <c r="RKG75" s="350"/>
      <c r="RKH75" s="350"/>
      <c r="RKI75" s="348"/>
      <c r="RKJ75" s="348"/>
      <c r="RKK75" s="348"/>
      <c r="RKL75" s="349"/>
      <c r="RKN75" s="347"/>
      <c r="RKO75" s="350"/>
      <c r="RKP75" s="350"/>
      <c r="RKQ75" s="348"/>
      <c r="RKR75" s="348"/>
      <c r="RKS75" s="348"/>
      <c r="RKT75" s="349"/>
      <c r="RKV75" s="347"/>
      <c r="RKW75" s="350"/>
      <c r="RKX75" s="350"/>
      <c r="RKY75" s="348"/>
      <c r="RKZ75" s="348"/>
      <c r="RLA75" s="348"/>
      <c r="RLB75" s="349"/>
      <c r="RLD75" s="347"/>
      <c r="RLE75" s="350"/>
      <c r="RLF75" s="350"/>
      <c r="RLG75" s="348"/>
      <c r="RLH75" s="348"/>
      <c r="RLI75" s="348"/>
      <c r="RLJ75" s="349"/>
      <c r="RLL75" s="347"/>
      <c r="RLM75" s="350"/>
      <c r="RLN75" s="350"/>
      <c r="RLO75" s="348"/>
      <c r="RLP75" s="348"/>
      <c r="RLQ75" s="348"/>
      <c r="RLR75" s="349"/>
      <c r="RLT75" s="347"/>
      <c r="RLU75" s="350"/>
      <c r="RLV75" s="350"/>
      <c r="RLW75" s="348"/>
      <c r="RLX75" s="348"/>
      <c r="RLY75" s="348"/>
      <c r="RLZ75" s="349"/>
      <c r="RMB75" s="347"/>
      <c r="RMC75" s="350"/>
      <c r="RMD75" s="350"/>
      <c r="RME75" s="348"/>
      <c r="RMF75" s="348"/>
      <c r="RMG75" s="348"/>
      <c r="RMH75" s="349"/>
      <c r="RMJ75" s="347"/>
      <c r="RMK75" s="350"/>
      <c r="RML75" s="350"/>
      <c r="RMM75" s="348"/>
      <c r="RMN75" s="348"/>
      <c r="RMO75" s="348"/>
      <c r="RMP75" s="349"/>
      <c r="RMR75" s="347"/>
      <c r="RMS75" s="350"/>
      <c r="RMT75" s="350"/>
      <c r="RMU75" s="348"/>
      <c r="RMV75" s="348"/>
      <c r="RMW75" s="348"/>
      <c r="RMX75" s="349"/>
      <c r="RMZ75" s="347"/>
      <c r="RNA75" s="350"/>
      <c r="RNB75" s="350"/>
      <c r="RNC75" s="348"/>
      <c r="RND75" s="348"/>
      <c r="RNE75" s="348"/>
      <c r="RNF75" s="349"/>
      <c r="RNH75" s="347"/>
      <c r="RNI75" s="350"/>
      <c r="RNJ75" s="350"/>
      <c r="RNK75" s="348"/>
      <c r="RNL75" s="348"/>
      <c r="RNM75" s="348"/>
      <c r="RNN75" s="349"/>
      <c r="RNP75" s="347"/>
      <c r="RNQ75" s="350"/>
      <c r="RNR75" s="350"/>
      <c r="RNS75" s="348"/>
      <c r="RNT75" s="348"/>
      <c r="RNU75" s="348"/>
      <c r="RNV75" s="349"/>
      <c r="RNX75" s="347"/>
      <c r="RNY75" s="350"/>
      <c r="RNZ75" s="350"/>
      <c r="ROA75" s="348"/>
      <c r="ROB75" s="348"/>
      <c r="ROC75" s="348"/>
      <c r="ROD75" s="349"/>
      <c r="ROF75" s="347"/>
      <c r="ROG75" s="350"/>
      <c r="ROH75" s="350"/>
      <c r="ROI75" s="348"/>
      <c r="ROJ75" s="348"/>
      <c r="ROK75" s="348"/>
      <c r="ROL75" s="349"/>
      <c r="RON75" s="347"/>
      <c r="ROO75" s="350"/>
      <c r="ROP75" s="350"/>
      <c r="ROQ75" s="348"/>
      <c r="ROR75" s="348"/>
      <c r="ROS75" s="348"/>
      <c r="ROT75" s="349"/>
      <c r="ROV75" s="347"/>
      <c r="ROW75" s="350"/>
      <c r="ROX75" s="350"/>
      <c r="ROY75" s="348"/>
      <c r="ROZ75" s="348"/>
      <c r="RPA75" s="348"/>
      <c r="RPB75" s="349"/>
      <c r="RPD75" s="347"/>
      <c r="RPE75" s="350"/>
      <c r="RPF75" s="350"/>
      <c r="RPG75" s="348"/>
      <c r="RPH75" s="348"/>
      <c r="RPI75" s="348"/>
      <c r="RPJ75" s="349"/>
      <c r="RPL75" s="347"/>
      <c r="RPM75" s="350"/>
      <c r="RPN75" s="350"/>
      <c r="RPO75" s="348"/>
      <c r="RPP75" s="348"/>
      <c r="RPQ75" s="348"/>
      <c r="RPR75" s="349"/>
      <c r="RPT75" s="347"/>
      <c r="RPU75" s="350"/>
      <c r="RPV75" s="350"/>
      <c r="RPW75" s="348"/>
      <c r="RPX75" s="348"/>
      <c r="RPY75" s="348"/>
      <c r="RPZ75" s="349"/>
      <c r="RQB75" s="347"/>
      <c r="RQC75" s="350"/>
      <c r="RQD75" s="350"/>
      <c r="RQE75" s="348"/>
      <c r="RQF75" s="348"/>
      <c r="RQG75" s="348"/>
      <c r="RQH75" s="349"/>
      <c r="RQJ75" s="347"/>
      <c r="RQK75" s="350"/>
      <c r="RQL75" s="350"/>
      <c r="RQM75" s="348"/>
      <c r="RQN75" s="348"/>
      <c r="RQO75" s="348"/>
      <c r="RQP75" s="349"/>
      <c r="RQR75" s="347"/>
      <c r="RQS75" s="350"/>
      <c r="RQT75" s="350"/>
      <c r="RQU75" s="348"/>
      <c r="RQV75" s="348"/>
      <c r="RQW75" s="348"/>
      <c r="RQX75" s="349"/>
      <c r="RQZ75" s="347"/>
      <c r="RRA75" s="350"/>
      <c r="RRB75" s="350"/>
      <c r="RRC75" s="348"/>
      <c r="RRD75" s="348"/>
      <c r="RRE75" s="348"/>
      <c r="RRF75" s="349"/>
      <c r="RRH75" s="347"/>
      <c r="RRI75" s="350"/>
      <c r="RRJ75" s="350"/>
      <c r="RRK75" s="348"/>
      <c r="RRL75" s="348"/>
      <c r="RRM75" s="348"/>
      <c r="RRN75" s="349"/>
      <c r="RRP75" s="347"/>
      <c r="RRQ75" s="350"/>
      <c r="RRR75" s="350"/>
      <c r="RRS75" s="348"/>
      <c r="RRT75" s="348"/>
      <c r="RRU75" s="348"/>
      <c r="RRV75" s="349"/>
      <c r="RRX75" s="347"/>
      <c r="RRY75" s="350"/>
      <c r="RRZ75" s="350"/>
      <c r="RSA75" s="348"/>
      <c r="RSB75" s="348"/>
      <c r="RSC75" s="348"/>
      <c r="RSD75" s="349"/>
      <c r="RSF75" s="347"/>
      <c r="RSG75" s="350"/>
      <c r="RSH75" s="350"/>
      <c r="RSI75" s="348"/>
      <c r="RSJ75" s="348"/>
      <c r="RSK75" s="348"/>
      <c r="RSL75" s="349"/>
      <c r="RSN75" s="347"/>
      <c r="RSO75" s="350"/>
      <c r="RSP75" s="350"/>
      <c r="RSQ75" s="348"/>
      <c r="RSR75" s="348"/>
      <c r="RSS75" s="348"/>
      <c r="RST75" s="349"/>
      <c r="RSV75" s="347"/>
      <c r="RSW75" s="350"/>
      <c r="RSX75" s="350"/>
      <c r="RSY75" s="348"/>
      <c r="RSZ75" s="348"/>
      <c r="RTA75" s="348"/>
      <c r="RTB75" s="349"/>
      <c r="RTD75" s="347"/>
      <c r="RTE75" s="350"/>
      <c r="RTF75" s="350"/>
      <c r="RTG75" s="348"/>
      <c r="RTH75" s="348"/>
      <c r="RTI75" s="348"/>
      <c r="RTJ75" s="349"/>
      <c r="RTL75" s="347"/>
      <c r="RTM75" s="350"/>
      <c r="RTN75" s="350"/>
      <c r="RTO75" s="348"/>
      <c r="RTP75" s="348"/>
      <c r="RTQ75" s="348"/>
      <c r="RTR75" s="349"/>
      <c r="RTT75" s="347"/>
      <c r="RTU75" s="350"/>
      <c r="RTV75" s="350"/>
      <c r="RTW75" s="348"/>
      <c r="RTX75" s="348"/>
      <c r="RTY75" s="348"/>
      <c r="RTZ75" s="349"/>
      <c r="RUB75" s="347"/>
      <c r="RUC75" s="350"/>
      <c r="RUD75" s="350"/>
      <c r="RUE75" s="348"/>
      <c r="RUF75" s="348"/>
      <c r="RUG75" s="348"/>
      <c r="RUH75" s="349"/>
      <c r="RUJ75" s="347"/>
      <c r="RUK75" s="350"/>
      <c r="RUL75" s="350"/>
      <c r="RUM75" s="348"/>
      <c r="RUN75" s="348"/>
      <c r="RUO75" s="348"/>
      <c r="RUP75" s="349"/>
      <c r="RUR75" s="347"/>
      <c r="RUS75" s="350"/>
      <c r="RUT75" s="350"/>
      <c r="RUU75" s="348"/>
      <c r="RUV75" s="348"/>
      <c r="RUW75" s="348"/>
      <c r="RUX75" s="349"/>
      <c r="RUZ75" s="347"/>
      <c r="RVA75" s="350"/>
      <c r="RVB75" s="350"/>
      <c r="RVC75" s="348"/>
      <c r="RVD75" s="348"/>
      <c r="RVE75" s="348"/>
      <c r="RVF75" s="349"/>
      <c r="RVH75" s="347"/>
      <c r="RVI75" s="350"/>
      <c r="RVJ75" s="350"/>
      <c r="RVK75" s="348"/>
      <c r="RVL75" s="348"/>
      <c r="RVM75" s="348"/>
      <c r="RVN75" s="349"/>
      <c r="RVP75" s="347"/>
      <c r="RVQ75" s="350"/>
      <c r="RVR75" s="350"/>
      <c r="RVS75" s="348"/>
      <c r="RVT75" s="348"/>
      <c r="RVU75" s="348"/>
      <c r="RVV75" s="349"/>
      <c r="RVX75" s="347"/>
      <c r="RVY75" s="350"/>
      <c r="RVZ75" s="350"/>
      <c r="RWA75" s="348"/>
      <c r="RWB75" s="348"/>
      <c r="RWC75" s="348"/>
      <c r="RWD75" s="349"/>
      <c r="RWF75" s="347"/>
      <c r="RWG75" s="350"/>
      <c r="RWH75" s="350"/>
      <c r="RWI75" s="348"/>
      <c r="RWJ75" s="348"/>
      <c r="RWK75" s="348"/>
      <c r="RWL75" s="349"/>
      <c r="RWN75" s="347"/>
      <c r="RWO75" s="350"/>
      <c r="RWP75" s="350"/>
      <c r="RWQ75" s="348"/>
      <c r="RWR75" s="348"/>
      <c r="RWS75" s="348"/>
      <c r="RWT75" s="349"/>
      <c r="RWV75" s="347"/>
      <c r="RWW75" s="350"/>
      <c r="RWX75" s="350"/>
      <c r="RWY75" s="348"/>
      <c r="RWZ75" s="348"/>
      <c r="RXA75" s="348"/>
      <c r="RXB75" s="349"/>
      <c r="RXD75" s="347"/>
      <c r="RXE75" s="350"/>
      <c r="RXF75" s="350"/>
      <c r="RXG75" s="348"/>
      <c r="RXH75" s="348"/>
      <c r="RXI75" s="348"/>
      <c r="RXJ75" s="349"/>
      <c r="RXL75" s="347"/>
      <c r="RXM75" s="350"/>
      <c r="RXN75" s="350"/>
      <c r="RXO75" s="348"/>
      <c r="RXP75" s="348"/>
      <c r="RXQ75" s="348"/>
      <c r="RXR75" s="349"/>
      <c r="RXT75" s="347"/>
      <c r="RXU75" s="350"/>
      <c r="RXV75" s="350"/>
      <c r="RXW75" s="348"/>
      <c r="RXX75" s="348"/>
      <c r="RXY75" s="348"/>
      <c r="RXZ75" s="349"/>
      <c r="RYB75" s="347"/>
      <c r="RYC75" s="350"/>
      <c r="RYD75" s="350"/>
      <c r="RYE75" s="348"/>
      <c r="RYF75" s="348"/>
      <c r="RYG75" s="348"/>
      <c r="RYH75" s="349"/>
      <c r="RYJ75" s="347"/>
      <c r="RYK75" s="350"/>
      <c r="RYL75" s="350"/>
      <c r="RYM75" s="348"/>
      <c r="RYN75" s="348"/>
      <c r="RYO75" s="348"/>
      <c r="RYP75" s="349"/>
      <c r="RYR75" s="347"/>
      <c r="RYS75" s="350"/>
      <c r="RYT75" s="350"/>
      <c r="RYU75" s="348"/>
      <c r="RYV75" s="348"/>
      <c r="RYW75" s="348"/>
      <c r="RYX75" s="349"/>
      <c r="RYZ75" s="347"/>
      <c r="RZA75" s="350"/>
      <c r="RZB75" s="350"/>
      <c r="RZC75" s="348"/>
      <c r="RZD75" s="348"/>
      <c r="RZE75" s="348"/>
      <c r="RZF75" s="349"/>
      <c r="RZH75" s="347"/>
      <c r="RZI75" s="350"/>
      <c r="RZJ75" s="350"/>
      <c r="RZK75" s="348"/>
      <c r="RZL75" s="348"/>
      <c r="RZM75" s="348"/>
      <c r="RZN75" s="349"/>
      <c r="RZP75" s="347"/>
      <c r="RZQ75" s="350"/>
      <c r="RZR75" s="350"/>
      <c r="RZS75" s="348"/>
      <c r="RZT75" s="348"/>
      <c r="RZU75" s="348"/>
      <c r="RZV75" s="349"/>
      <c r="RZX75" s="347"/>
      <c r="RZY75" s="350"/>
      <c r="RZZ75" s="350"/>
      <c r="SAA75" s="348"/>
      <c r="SAB75" s="348"/>
      <c r="SAC75" s="348"/>
      <c r="SAD75" s="349"/>
      <c r="SAF75" s="347"/>
      <c r="SAG75" s="350"/>
      <c r="SAH75" s="350"/>
      <c r="SAI75" s="348"/>
      <c r="SAJ75" s="348"/>
      <c r="SAK75" s="348"/>
      <c r="SAL75" s="349"/>
      <c r="SAN75" s="347"/>
      <c r="SAO75" s="350"/>
      <c r="SAP75" s="350"/>
      <c r="SAQ75" s="348"/>
      <c r="SAR75" s="348"/>
      <c r="SAS75" s="348"/>
      <c r="SAT75" s="349"/>
      <c r="SAV75" s="347"/>
      <c r="SAW75" s="350"/>
      <c r="SAX75" s="350"/>
      <c r="SAY75" s="348"/>
      <c r="SAZ75" s="348"/>
      <c r="SBA75" s="348"/>
      <c r="SBB75" s="349"/>
      <c r="SBD75" s="347"/>
      <c r="SBE75" s="350"/>
      <c r="SBF75" s="350"/>
      <c r="SBG75" s="348"/>
      <c r="SBH75" s="348"/>
      <c r="SBI75" s="348"/>
      <c r="SBJ75" s="349"/>
      <c r="SBL75" s="347"/>
      <c r="SBM75" s="350"/>
      <c r="SBN75" s="350"/>
      <c r="SBO75" s="348"/>
      <c r="SBP75" s="348"/>
      <c r="SBQ75" s="348"/>
      <c r="SBR75" s="349"/>
      <c r="SBT75" s="347"/>
      <c r="SBU75" s="350"/>
      <c r="SBV75" s="350"/>
      <c r="SBW75" s="348"/>
      <c r="SBX75" s="348"/>
      <c r="SBY75" s="348"/>
      <c r="SBZ75" s="349"/>
      <c r="SCB75" s="347"/>
      <c r="SCC75" s="350"/>
      <c r="SCD75" s="350"/>
      <c r="SCE75" s="348"/>
      <c r="SCF75" s="348"/>
      <c r="SCG75" s="348"/>
      <c r="SCH75" s="349"/>
      <c r="SCJ75" s="347"/>
      <c r="SCK75" s="350"/>
      <c r="SCL75" s="350"/>
      <c r="SCM75" s="348"/>
      <c r="SCN75" s="348"/>
      <c r="SCO75" s="348"/>
      <c r="SCP75" s="349"/>
      <c r="SCR75" s="347"/>
      <c r="SCS75" s="350"/>
      <c r="SCT75" s="350"/>
      <c r="SCU75" s="348"/>
      <c r="SCV75" s="348"/>
      <c r="SCW75" s="348"/>
      <c r="SCX75" s="349"/>
      <c r="SCZ75" s="347"/>
      <c r="SDA75" s="350"/>
      <c r="SDB75" s="350"/>
      <c r="SDC75" s="348"/>
      <c r="SDD75" s="348"/>
      <c r="SDE75" s="348"/>
      <c r="SDF75" s="349"/>
      <c r="SDH75" s="347"/>
      <c r="SDI75" s="350"/>
      <c r="SDJ75" s="350"/>
      <c r="SDK75" s="348"/>
      <c r="SDL75" s="348"/>
      <c r="SDM75" s="348"/>
      <c r="SDN75" s="349"/>
      <c r="SDP75" s="347"/>
      <c r="SDQ75" s="350"/>
      <c r="SDR75" s="350"/>
      <c r="SDS75" s="348"/>
      <c r="SDT75" s="348"/>
      <c r="SDU75" s="348"/>
      <c r="SDV75" s="349"/>
      <c r="SDX75" s="347"/>
      <c r="SDY75" s="350"/>
      <c r="SDZ75" s="350"/>
      <c r="SEA75" s="348"/>
      <c r="SEB75" s="348"/>
      <c r="SEC75" s="348"/>
      <c r="SED75" s="349"/>
      <c r="SEF75" s="347"/>
      <c r="SEG75" s="350"/>
      <c r="SEH75" s="350"/>
      <c r="SEI75" s="348"/>
      <c r="SEJ75" s="348"/>
      <c r="SEK75" s="348"/>
      <c r="SEL75" s="349"/>
      <c r="SEN75" s="347"/>
      <c r="SEO75" s="350"/>
      <c r="SEP75" s="350"/>
      <c r="SEQ75" s="348"/>
      <c r="SER75" s="348"/>
      <c r="SES75" s="348"/>
      <c r="SET75" s="349"/>
      <c r="SEV75" s="347"/>
      <c r="SEW75" s="350"/>
      <c r="SEX75" s="350"/>
      <c r="SEY75" s="348"/>
      <c r="SEZ75" s="348"/>
      <c r="SFA75" s="348"/>
      <c r="SFB75" s="349"/>
      <c r="SFD75" s="347"/>
      <c r="SFE75" s="350"/>
      <c r="SFF75" s="350"/>
      <c r="SFG75" s="348"/>
      <c r="SFH75" s="348"/>
      <c r="SFI75" s="348"/>
      <c r="SFJ75" s="349"/>
      <c r="SFL75" s="347"/>
      <c r="SFM75" s="350"/>
      <c r="SFN75" s="350"/>
      <c r="SFO75" s="348"/>
      <c r="SFP75" s="348"/>
      <c r="SFQ75" s="348"/>
      <c r="SFR75" s="349"/>
      <c r="SFT75" s="347"/>
      <c r="SFU75" s="350"/>
      <c r="SFV75" s="350"/>
      <c r="SFW75" s="348"/>
      <c r="SFX75" s="348"/>
      <c r="SFY75" s="348"/>
      <c r="SFZ75" s="349"/>
      <c r="SGB75" s="347"/>
      <c r="SGC75" s="350"/>
      <c r="SGD75" s="350"/>
      <c r="SGE75" s="348"/>
      <c r="SGF75" s="348"/>
      <c r="SGG75" s="348"/>
      <c r="SGH75" s="349"/>
      <c r="SGJ75" s="347"/>
      <c r="SGK75" s="350"/>
      <c r="SGL75" s="350"/>
      <c r="SGM75" s="348"/>
      <c r="SGN75" s="348"/>
      <c r="SGO75" s="348"/>
      <c r="SGP75" s="349"/>
      <c r="SGR75" s="347"/>
      <c r="SGS75" s="350"/>
      <c r="SGT75" s="350"/>
      <c r="SGU75" s="348"/>
      <c r="SGV75" s="348"/>
      <c r="SGW75" s="348"/>
      <c r="SGX75" s="349"/>
      <c r="SGZ75" s="347"/>
      <c r="SHA75" s="350"/>
      <c r="SHB75" s="350"/>
      <c r="SHC75" s="348"/>
      <c r="SHD75" s="348"/>
      <c r="SHE75" s="348"/>
      <c r="SHF75" s="349"/>
      <c r="SHH75" s="347"/>
      <c r="SHI75" s="350"/>
      <c r="SHJ75" s="350"/>
      <c r="SHK75" s="348"/>
      <c r="SHL75" s="348"/>
      <c r="SHM75" s="348"/>
      <c r="SHN75" s="349"/>
      <c r="SHP75" s="347"/>
      <c r="SHQ75" s="350"/>
      <c r="SHR75" s="350"/>
      <c r="SHS75" s="348"/>
      <c r="SHT75" s="348"/>
      <c r="SHU75" s="348"/>
      <c r="SHV75" s="349"/>
      <c r="SHX75" s="347"/>
      <c r="SHY75" s="350"/>
      <c r="SHZ75" s="350"/>
      <c r="SIA75" s="348"/>
      <c r="SIB75" s="348"/>
      <c r="SIC75" s="348"/>
      <c r="SID75" s="349"/>
      <c r="SIF75" s="347"/>
      <c r="SIG75" s="350"/>
      <c r="SIH75" s="350"/>
      <c r="SII75" s="348"/>
      <c r="SIJ75" s="348"/>
      <c r="SIK75" s="348"/>
      <c r="SIL75" s="349"/>
      <c r="SIN75" s="347"/>
      <c r="SIO75" s="350"/>
      <c r="SIP75" s="350"/>
      <c r="SIQ75" s="348"/>
      <c r="SIR75" s="348"/>
      <c r="SIS75" s="348"/>
      <c r="SIT75" s="349"/>
      <c r="SIV75" s="347"/>
      <c r="SIW75" s="350"/>
      <c r="SIX75" s="350"/>
      <c r="SIY75" s="348"/>
      <c r="SIZ75" s="348"/>
      <c r="SJA75" s="348"/>
      <c r="SJB75" s="349"/>
      <c r="SJD75" s="347"/>
      <c r="SJE75" s="350"/>
      <c r="SJF75" s="350"/>
      <c r="SJG75" s="348"/>
      <c r="SJH75" s="348"/>
      <c r="SJI75" s="348"/>
      <c r="SJJ75" s="349"/>
      <c r="SJL75" s="347"/>
      <c r="SJM75" s="350"/>
      <c r="SJN75" s="350"/>
      <c r="SJO75" s="348"/>
      <c r="SJP75" s="348"/>
      <c r="SJQ75" s="348"/>
      <c r="SJR75" s="349"/>
      <c r="SJT75" s="347"/>
      <c r="SJU75" s="350"/>
      <c r="SJV75" s="350"/>
      <c r="SJW75" s="348"/>
      <c r="SJX75" s="348"/>
      <c r="SJY75" s="348"/>
      <c r="SJZ75" s="349"/>
      <c r="SKB75" s="347"/>
      <c r="SKC75" s="350"/>
      <c r="SKD75" s="350"/>
      <c r="SKE75" s="348"/>
      <c r="SKF75" s="348"/>
      <c r="SKG75" s="348"/>
      <c r="SKH75" s="349"/>
      <c r="SKJ75" s="347"/>
      <c r="SKK75" s="350"/>
      <c r="SKL75" s="350"/>
      <c r="SKM75" s="348"/>
      <c r="SKN75" s="348"/>
      <c r="SKO75" s="348"/>
      <c r="SKP75" s="349"/>
      <c r="SKR75" s="347"/>
      <c r="SKS75" s="350"/>
      <c r="SKT75" s="350"/>
      <c r="SKU75" s="348"/>
      <c r="SKV75" s="348"/>
      <c r="SKW75" s="348"/>
      <c r="SKX75" s="349"/>
      <c r="SKZ75" s="347"/>
      <c r="SLA75" s="350"/>
      <c r="SLB75" s="350"/>
      <c r="SLC75" s="348"/>
      <c r="SLD75" s="348"/>
      <c r="SLE75" s="348"/>
      <c r="SLF75" s="349"/>
      <c r="SLH75" s="347"/>
      <c r="SLI75" s="350"/>
      <c r="SLJ75" s="350"/>
      <c r="SLK75" s="348"/>
      <c r="SLL75" s="348"/>
      <c r="SLM75" s="348"/>
      <c r="SLN75" s="349"/>
      <c r="SLP75" s="347"/>
      <c r="SLQ75" s="350"/>
      <c r="SLR75" s="350"/>
      <c r="SLS75" s="348"/>
      <c r="SLT75" s="348"/>
      <c r="SLU75" s="348"/>
      <c r="SLV75" s="349"/>
      <c r="SLX75" s="347"/>
      <c r="SLY75" s="350"/>
      <c r="SLZ75" s="350"/>
      <c r="SMA75" s="348"/>
      <c r="SMB75" s="348"/>
      <c r="SMC75" s="348"/>
      <c r="SMD75" s="349"/>
      <c r="SMF75" s="347"/>
      <c r="SMG75" s="350"/>
      <c r="SMH75" s="350"/>
      <c r="SMI75" s="348"/>
      <c r="SMJ75" s="348"/>
      <c r="SMK75" s="348"/>
      <c r="SML75" s="349"/>
      <c r="SMN75" s="347"/>
      <c r="SMO75" s="350"/>
      <c r="SMP75" s="350"/>
      <c r="SMQ75" s="348"/>
      <c r="SMR75" s="348"/>
      <c r="SMS75" s="348"/>
      <c r="SMT75" s="349"/>
      <c r="SMV75" s="347"/>
      <c r="SMW75" s="350"/>
      <c r="SMX75" s="350"/>
      <c r="SMY75" s="348"/>
      <c r="SMZ75" s="348"/>
      <c r="SNA75" s="348"/>
      <c r="SNB75" s="349"/>
      <c r="SND75" s="347"/>
      <c r="SNE75" s="350"/>
      <c r="SNF75" s="350"/>
      <c r="SNG75" s="348"/>
      <c r="SNH75" s="348"/>
      <c r="SNI75" s="348"/>
      <c r="SNJ75" s="349"/>
      <c r="SNL75" s="347"/>
      <c r="SNM75" s="350"/>
      <c r="SNN75" s="350"/>
      <c r="SNO75" s="348"/>
      <c r="SNP75" s="348"/>
      <c r="SNQ75" s="348"/>
      <c r="SNR75" s="349"/>
      <c r="SNT75" s="347"/>
      <c r="SNU75" s="350"/>
      <c r="SNV75" s="350"/>
      <c r="SNW75" s="348"/>
      <c r="SNX75" s="348"/>
      <c r="SNY75" s="348"/>
      <c r="SNZ75" s="349"/>
      <c r="SOB75" s="347"/>
      <c r="SOC75" s="350"/>
      <c r="SOD75" s="350"/>
      <c r="SOE75" s="348"/>
      <c r="SOF75" s="348"/>
      <c r="SOG75" s="348"/>
      <c r="SOH75" s="349"/>
      <c r="SOJ75" s="347"/>
      <c r="SOK75" s="350"/>
      <c r="SOL75" s="350"/>
      <c r="SOM75" s="348"/>
      <c r="SON75" s="348"/>
      <c r="SOO75" s="348"/>
      <c r="SOP75" s="349"/>
      <c r="SOR75" s="347"/>
      <c r="SOS75" s="350"/>
      <c r="SOT75" s="350"/>
      <c r="SOU75" s="348"/>
      <c r="SOV75" s="348"/>
      <c r="SOW75" s="348"/>
      <c r="SOX75" s="349"/>
      <c r="SOZ75" s="347"/>
      <c r="SPA75" s="350"/>
      <c r="SPB75" s="350"/>
      <c r="SPC75" s="348"/>
      <c r="SPD75" s="348"/>
      <c r="SPE75" s="348"/>
      <c r="SPF75" s="349"/>
      <c r="SPH75" s="347"/>
      <c r="SPI75" s="350"/>
      <c r="SPJ75" s="350"/>
      <c r="SPK75" s="348"/>
      <c r="SPL75" s="348"/>
      <c r="SPM75" s="348"/>
      <c r="SPN75" s="349"/>
      <c r="SPP75" s="347"/>
      <c r="SPQ75" s="350"/>
      <c r="SPR75" s="350"/>
      <c r="SPS75" s="348"/>
      <c r="SPT75" s="348"/>
      <c r="SPU75" s="348"/>
      <c r="SPV75" s="349"/>
      <c r="SPX75" s="347"/>
      <c r="SPY75" s="350"/>
      <c r="SPZ75" s="350"/>
      <c r="SQA75" s="348"/>
      <c r="SQB75" s="348"/>
      <c r="SQC75" s="348"/>
      <c r="SQD75" s="349"/>
      <c r="SQF75" s="347"/>
      <c r="SQG75" s="350"/>
      <c r="SQH75" s="350"/>
      <c r="SQI75" s="348"/>
      <c r="SQJ75" s="348"/>
      <c r="SQK75" s="348"/>
      <c r="SQL75" s="349"/>
      <c r="SQN75" s="347"/>
      <c r="SQO75" s="350"/>
      <c r="SQP75" s="350"/>
      <c r="SQQ75" s="348"/>
      <c r="SQR75" s="348"/>
      <c r="SQS75" s="348"/>
      <c r="SQT75" s="349"/>
      <c r="SQV75" s="347"/>
      <c r="SQW75" s="350"/>
      <c r="SQX75" s="350"/>
      <c r="SQY75" s="348"/>
      <c r="SQZ75" s="348"/>
      <c r="SRA75" s="348"/>
      <c r="SRB75" s="349"/>
      <c r="SRD75" s="347"/>
      <c r="SRE75" s="350"/>
      <c r="SRF75" s="350"/>
      <c r="SRG75" s="348"/>
      <c r="SRH75" s="348"/>
      <c r="SRI75" s="348"/>
      <c r="SRJ75" s="349"/>
      <c r="SRL75" s="347"/>
      <c r="SRM75" s="350"/>
      <c r="SRN75" s="350"/>
      <c r="SRO75" s="348"/>
      <c r="SRP75" s="348"/>
      <c r="SRQ75" s="348"/>
      <c r="SRR75" s="349"/>
      <c r="SRT75" s="347"/>
      <c r="SRU75" s="350"/>
      <c r="SRV75" s="350"/>
      <c r="SRW75" s="348"/>
      <c r="SRX75" s="348"/>
      <c r="SRY75" s="348"/>
      <c r="SRZ75" s="349"/>
      <c r="SSB75" s="347"/>
      <c r="SSC75" s="350"/>
      <c r="SSD75" s="350"/>
      <c r="SSE75" s="348"/>
      <c r="SSF75" s="348"/>
      <c r="SSG75" s="348"/>
      <c r="SSH75" s="349"/>
      <c r="SSJ75" s="347"/>
      <c r="SSK75" s="350"/>
      <c r="SSL75" s="350"/>
      <c r="SSM75" s="348"/>
      <c r="SSN75" s="348"/>
      <c r="SSO75" s="348"/>
      <c r="SSP75" s="349"/>
      <c r="SSR75" s="347"/>
      <c r="SSS75" s="350"/>
      <c r="SST75" s="350"/>
      <c r="SSU75" s="348"/>
      <c r="SSV75" s="348"/>
      <c r="SSW75" s="348"/>
      <c r="SSX75" s="349"/>
      <c r="SSZ75" s="347"/>
      <c r="STA75" s="350"/>
      <c r="STB75" s="350"/>
      <c r="STC75" s="348"/>
      <c r="STD75" s="348"/>
      <c r="STE75" s="348"/>
      <c r="STF75" s="349"/>
      <c r="STH75" s="347"/>
      <c r="STI75" s="350"/>
      <c r="STJ75" s="350"/>
      <c r="STK75" s="348"/>
      <c r="STL75" s="348"/>
      <c r="STM75" s="348"/>
      <c r="STN75" s="349"/>
      <c r="STP75" s="347"/>
      <c r="STQ75" s="350"/>
      <c r="STR75" s="350"/>
      <c r="STS75" s="348"/>
      <c r="STT75" s="348"/>
      <c r="STU75" s="348"/>
      <c r="STV75" s="349"/>
      <c r="STX75" s="347"/>
      <c r="STY75" s="350"/>
      <c r="STZ75" s="350"/>
      <c r="SUA75" s="348"/>
      <c r="SUB75" s="348"/>
      <c r="SUC75" s="348"/>
      <c r="SUD75" s="349"/>
      <c r="SUF75" s="347"/>
      <c r="SUG75" s="350"/>
      <c r="SUH75" s="350"/>
      <c r="SUI75" s="348"/>
      <c r="SUJ75" s="348"/>
      <c r="SUK75" s="348"/>
      <c r="SUL75" s="349"/>
      <c r="SUN75" s="347"/>
      <c r="SUO75" s="350"/>
      <c r="SUP75" s="350"/>
      <c r="SUQ75" s="348"/>
      <c r="SUR75" s="348"/>
      <c r="SUS75" s="348"/>
      <c r="SUT75" s="349"/>
      <c r="SUV75" s="347"/>
      <c r="SUW75" s="350"/>
      <c r="SUX75" s="350"/>
      <c r="SUY75" s="348"/>
      <c r="SUZ75" s="348"/>
      <c r="SVA75" s="348"/>
      <c r="SVB75" s="349"/>
      <c r="SVD75" s="347"/>
      <c r="SVE75" s="350"/>
      <c r="SVF75" s="350"/>
      <c r="SVG75" s="348"/>
      <c r="SVH75" s="348"/>
      <c r="SVI75" s="348"/>
      <c r="SVJ75" s="349"/>
      <c r="SVL75" s="347"/>
      <c r="SVM75" s="350"/>
      <c r="SVN75" s="350"/>
      <c r="SVO75" s="348"/>
      <c r="SVP75" s="348"/>
      <c r="SVQ75" s="348"/>
      <c r="SVR75" s="349"/>
      <c r="SVT75" s="347"/>
      <c r="SVU75" s="350"/>
      <c r="SVV75" s="350"/>
      <c r="SVW75" s="348"/>
      <c r="SVX75" s="348"/>
      <c r="SVY75" s="348"/>
      <c r="SVZ75" s="349"/>
      <c r="SWB75" s="347"/>
      <c r="SWC75" s="350"/>
      <c r="SWD75" s="350"/>
      <c r="SWE75" s="348"/>
      <c r="SWF75" s="348"/>
      <c r="SWG75" s="348"/>
      <c r="SWH75" s="349"/>
      <c r="SWJ75" s="347"/>
      <c r="SWK75" s="350"/>
      <c r="SWL75" s="350"/>
      <c r="SWM75" s="348"/>
      <c r="SWN75" s="348"/>
      <c r="SWO75" s="348"/>
      <c r="SWP75" s="349"/>
      <c r="SWR75" s="347"/>
      <c r="SWS75" s="350"/>
      <c r="SWT75" s="350"/>
      <c r="SWU75" s="348"/>
      <c r="SWV75" s="348"/>
      <c r="SWW75" s="348"/>
      <c r="SWX75" s="349"/>
      <c r="SWZ75" s="347"/>
      <c r="SXA75" s="350"/>
      <c r="SXB75" s="350"/>
      <c r="SXC75" s="348"/>
      <c r="SXD75" s="348"/>
      <c r="SXE75" s="348"/>
      <c r="SXF75" s="349"/>
      <c r="SXH75" s="347"/>
      <c r="SXI75" s="350"/>
      <c r="SXJ75" s="350"/>
      <c r="SXK75" s="348"/>
      <c r="SXL75" s="348"/>
      <c r="SXM75" s="348"/>
      <c r="SXN75" s="349"/>
      <c r="SXP75" s="347"/>
      <c r="SXQ75" s="350"/>
      <c r="SXR75" s="350"/>
      <c r="SXS75" s="348"/>
      <c r="SXT75" s="348"/>
      <c r="SXU75" s="348"/>
      <c r="SXV75" s="349"/>
      <c r="SXX75" s="347"/>
      <c r="SXY75" s="350"/>
      <c r="SXZ75" s="350"/>
      <c r="SYA75" s="348"/>
      <c r="SYB75" s="348"/>
      <c r="SYC75" s="348"/>
      <c r="SYD75" s="349"/>
      <c r="SYF75" s="347"/>
      <c r="SYG75" s="350"/>
      <c r="SYH75" s="350"/>
      <c r="SYI75" s="348"/>
      <c r="SYJ75" s="348"/>
      <c r="SYK75" s="348"/>
      <c r="SYL75" s="349"/>
      <c r="SYN75" s="347"/>
      <c r="SYO75" s="350"/>
      <c r="SYP75" s="350"/>
      <c r="SYQ75" s="348"/>
      <c r="SYR75" s="348"/>
      <c r="SYS75" s="348"/>
      <c r="SYT75" s="349"/>
      <c r="SYV75" s="347"/>
      <c r="SYW75" s="350"/>
      <c r="SYX75" s="350"/>
      <c r="SYY75" s="348"/>
      <c r="SYZ75" s="348"/>
      <c r="SZA75" s="348"/>
      <c r="SZB75" s="349"/>
      <c r="SZD75" s="347"/>
      <c r="SZE75" s="350"/>
      <c r="SZF75" s="350"/>
      <c r="SZG75" s="348"/>
      <c r="SZH75" s="348"/>
      <c r="SZI75" s="348"/>
      <c r="SZJ75" s="349"/>
      <c r="SZL75" s="347"/>
      <c r="SZM75" s="350"/>
      <c r="SZN75" s="350"/>
      <c r="SZO75" s="348"/>
      <c r="SZP75" s="348"/>
      <c r="SZQ75" s="348"/>
      <c r="SZR75" s="349"/>
      <c r="SZT75" s="347"/>
      <c r="SZU75" s="350"/>
      <c r="SZV75" s="350"/>
      <c r="SZW75" s="348"/>
      <c r="SZX75" s="348"/>
      <c r="SZY75" s="348"/>
      <c r="SZZ75" s="349"/>
      <c r="TAB75" s="347"/>
      <c r="TAC75" s="350"/>
      <c r="TAD75" s="350"/>
      <c r="TAE75" s="348"/>
      <c r="TAF75" s="348"/>
      <c r="TAG75" s="348"/>
      <c r="TAH75" s="349"/>
      <c r="TAJ75" s="347"/>
      <c r="TAK75" s="350"/>
      <c r="TAL75" s="350"/>
      <c r="TAM75" s="348"/>
      <c r="TAN75" s="348"/>
      <c r="TAO75" s="348"/>
      <c r="TAP75" s="349"/>
      <c r="TAR75" s="347"/>
      <c r="TAS75" s="350"/>
      <c r="TAT75" s="350"/>
      <c r="TAU75" s="348"/>
      <c r="TAV75" s="348"/>
      <c r="TAW75" s="348"/>
      <c r="TAX75" s="349"/>
      <c r="TAZ75" s="347"/>
      <c r="TBA75" s="350"/>
      <c r="TBB75" s="350"/>
      <c r="TBC75" s="348"/>
      <c r="TBD75" s="348"/>
      <c r="TBE75" s="348"/>
      <c r="TBF75" s="349"/>
      <c r="TBH75" s="347"/>
      <c r="TBI75" s="350"/>
      <c r="TBJ75" s="350"/>
      <c r="TBK75" s="348"/>
      <c r="TBL75" s="348"/>
      <c r="TBM75" s="348"/>
      <c r="TBN75" s="349"/>
      <c r="TBP75" s="347"/>
      <c r="TBQ75" s="350"/>
      <c r="TBR75" s="350"/>
      <c r="TBS75" s="348"/>
      <c r="TBT75" s="348"/>
      <c r="TBU75" s="348"/>
      <c r="TBV75" s="349"/>
      <c r="TBX75" s="347"/>
      <c r="TBY75" s="350"/>
      <c r="TBZ75" s="350"/>
      <c r="TCA75" s="348"/>
      <c r="TCB75" s="348"/>
      <c r="TCC75" s="348"/>
      <c r="TCD75" s="349"/>
      <c r="TCF75" s="347"/>
      <c r="TCG75" s="350"/>
      <c r="TCH75" s="350"/>
      <c r="TCI75" s="348"/>
      <c r="TCJ75" s="348"/>
      <c r="TCK75" s="348"/>
      <c r="TCL75" s="349"/>
      <c r="TCN75" s="347"/>
      <c r="TCO75" s="350"/>
      <c r="TCP75" s="350"/>
      <c r="TCQ75" s="348"/>
      <c r="TCR75" s="348"/>
      <c r="TCS75" s="348"/>
      <c r="TCT75" s="349"/>
      <c r="TCV75" s="347"/>
      <c r="TCW75" s="350"/>
      <c r="TCX75" s="350"/>
      <c r="TCY75" s="348"/>
      <c r="TCZ75" s="348"/>
      <c r="TDA75" s="348"/>
      <c r="TDB75" s="349"/>
      <c r="TDD75" s="347"/>
      <c r="TDE75" s="350"/>
      <c r="TDF75" s="350"/>
      <c r="TDG75" s="348"/>
      <c r="TDH75" s="348"/>
      <c r="TDI75" s="348"/>
      <c r="TDJ75" s="349"/>
      <c r="TDL75" s="347"/>
      <c r="TDM75" s="350"/>
      <c r="TDN75" s="350"/>
      <c r="TDO75" s="348"/>
      <c r="TDP75" s="348"/>
      <c r="TDQ75" s="348"/>
      <c r="TDR75" s="349"/>
      <c r="TDT75" s="347"/>
      <c r="TDU75" s="350"/>
      <c r="TDV75" s="350"/>
      <c r="TDW75" s="348"/>
      <c r="TDX75" s="348"/>
      <c r="TDY75" s="348"/>
      <c r="TDZ75" s="349"/>
      <c r="TEB75" s="347"/>
      <c r="TEC75" s="350"/>
      <c r="TED75" s="350"/>
      <c r="TEE75" s="348"/>
      <c r="TEF75" s="348"/>
      <c r="TEG75" s="348"/>
      <c r="TEH75" s="349"/>
      <c r="TEJ75" s="347"/>
      <c r="TEK75" s="350"/>
      <c r="TEL75" s="350"/>
      <c r="TEM75" s="348"/>
      <c r="TEN75" s="348"/>
      <c r="TEO75" s="348"/>
      <c r="TEP75" s="349"/>
      <c r="TER75" s="347"/>
      <c r="TES75" s="350"/>
      <c r="TET75" s="350"/>
      <c r="TEU75" s="348"/>
      <c r="TEV75" s="348"/>
      <c r="TEW75" s="348"/>
      <c r="TEX75" s="349"/>
      <c r="TEZ75" s="347"/>
      <c r="TFA75" s="350"/>
      <c r="TFB75" s="350"/>
      <c r="TFC75" s="348"/>
      <c r="TFD75" s="348"/>
      <c r="TFE75" s="348"/>
      <c r="TFF75" s="349"/>
      <c r="TFH75" s="347"/>
      <c r="TFI75" s="350"/>
      <c r="TFJ75" s="350"/>
      <c r="TFK75" s="348"/>
      <c r="TFL75" s="348"/>
      <c r="TFM75" s="348"/>
      <c r="TFN75" s="349"/>
      <c r="TFP75" s="347"/>
      <c r="TFQ75" s="350"/>
      <c r="TFR75" s="350"/>
      <c r="TFS75" s="348"/>
      <c r="TFT75" s="348"/>
      <c r="TFU75" s="348"/>
      <c r="TFV75" s="349"/>
      <c r="TFX75" s="347"/>
      <c r="TFY75" s="350"/>
      <c r="TFZ75" s="350"/>
      <c r="TGA75" s="348"/>
      <c r="TGB75" s="348"/>
      <c r="TGC75" s="348"/>
      <c r="TGD75" s="349"/>
      <c r="TGF75" s="347"/>
      <c r="TGG75" s="350"/>
      <c r="TGH75" s="350"/>
      <c r="TGI75" s="348"/>
      <c r="TGJ75" s="348"/>
      <c r="TGK75" s="348"/>
      <c r="TGL75" s="349"/>
      <c r="TGN75" s="347"/>
      <c r="TGO75" s="350"/>
      <c r="TGP75" s="350"/>
      <c r="TGQ75" s="348"/>
      <c r="TGR75" s="348"/>
      <c r="TGS75" s="348"/>
      <c r="TGT75" s="349"/>
      <c r="TGV75" s="347"/>
      <c r="TGW75" s="350"/>
      <c r="TGX75" s="350"/>
      <c r="TGY75" s="348"/>
      <c r="TGZ75" s="348"/>
      <c r="THA75" s="348"/>
      <c r="THB75" s="349"/>
      <c r="THD75" s="347"/>
      <c r="THE75" s="350"/>
      <c r="THF75" s="350"/>
      <c r="THG75" s="348"/>
      <c r="THH75" s="348"/>
      <c r="THI75" s="348"/>
      <c r="THJ75" s="349"/>
      <c r="THL75" s="347"/>
      <c r="THM75" s="350"/>
      <c r="THN75" s="350"/>
      <c r="THO75" s="348"/>
      <c r="THP75" s="348"/>
      <c r="THQ75" s="348"/>
      <c r="THR75" s="349"/>
      <c r="THT75" s="347"/>
      <c r="THU75" s="350"/>
      <c r="THV75" s="350"/>
      <c r="THW75" s="348"/>
      <c r="THX75" s="348"/>
      <c r="THY75" s="348"/>
      <c r="THZ75" s="349"/>
      <c r="TIB75" s="347"/>
      <c r="TIC75" s="350"/>
      <c r="TID75" s="350"/>
      <c r="TIE75" s="348"/>
      <c r="TIF75" s="348"/>
      <c r="TIG75" s="348"/>
      <c r="TIH75" s="349"/>
      <c r="TIJ75" s="347"/>
      <c r="TIK75" s="350"/>
      <c r="TIL75" s="350"/>
      <c r="TIM75" s="348"/>
      <c r="TIN75" s="348"/>
      <c r="TIO75" s="348"/>
      <c r="TIP75" s="349"/>
      <c r="TIR75" s="347"/>
      <c r="TIS75" s="350"/>
      <c r="TIT75" s="350"/>
      <c r="TIU75" s="348"/>
      <c r="TIV75" s="348"/>
      <c r="TIW75" s="348"/>
      <c r="TIX75" s="349"/>
      <c r="TIZ75" s="347"/>
      <c r="TJA75" s="350"/>
      <c r="TJB75" s="350"/>
      <c r="TJC75" s="348"/>
      <c r="TJD75" s="348"/>
      <c r="TJE75" s="348"/>
      <c r="TJF75" s="349"/>
      <c r="TJH75" s="347"/>
      <c r="TJI75" s="350"/>
      <c r="TJJ75" s="350"/>
      <c r="TJK75" s="348"/>
      <c r="TJL75" s="348"/>
      <c r="TJM75" s="348"/>
      <c r="TJN75" s="349"/>
      <c r="TJP75" s="347"/>
      <c r="TJQ75" s="350"/>
      <c r="TJR75" s="350"/>
      <c r="TJS75" s="348"/>
      <c r="TJT75" s="348"/>
      <c r="TJU75" s="348"/>
      <c r="TJV75" s="349"/>
      <c r="TJX75" s="347"/>
      <c r="TJY75" s="350"/>
      <c r="TJZ75" s="350"/>
      <c r="TKA75" s="348"/>
      <c r="TKB75" s="348"/>
      <c r="TKC75" s="348"/>
      <c r="TKD75" s="349"/>
      <c r="TKF75" s="347"/>
      <c r="TKG75" s="350"/>
      <c r="TKH75" s="350"/>
      <c r="TKI75" s="348"/>
      <c r="TKJ75" s="348"/>
      <c r="TKK75" s="348"/>
      <c r="TKL75" s="349"/>
      <c r="TKN75" s="347"/>
      <c r="TKO75" s="350"/>
      <c r="TKP75" s="350"/>
      <c r="TKQ75" s="348"/>
      <c r="TKR75" s="348"/>
      <c r="TKS75" s="348"/>
      <c r="TKT75" s="349"/>
      <c r="TKV75" s="347"/>
      <c r="TKW75" s="350"/>
      <c r="TKX75" s="350"/>
      <c r="TKY75" s="348"/>
      <c r="TKZ75" s="348"/>
      <c r="TLA75" s="348"/>
      <c r="TLB75" s="349"/>
      <c r="TLD75" s="347"/>
      <c r="TLE75" s="350"/>
      <c r="TLF75" s="350"/>
      <c r="TLG75" s="348"/>
      <c r="TLH75" s="348"/>
      <c r="TLI75" s="348"/>
      <c r="TLJ75" s="349"/>
      <c r="TLL75" s="347"/>
      <c r="TLM75" s="350"/>
      <c r="TLN75" s="350"/>
      <c r="TLO75" s="348"/>
      <c r="TLP75" s="348"/>
      <c r="TLQ75" s="348"/>
      <c r="TLR75" s="349"/>
      <c r="TLT75" s="347"/>
      <c r="TLU75" s="350"/>
      <c r="TLV75" s="350"/>
      <c r="TLW75" s="348"/>
      <c r="TLX75" s="348"/>
      <c r="TLY75" s="348"/>
      <c r="TLZ75" s="349"/>
      <c r="TMB75" s="347"/>
      <c r="TMC75" s="350"/>
      <c r="TMD75" s="350"/>
      <c r="TME75" s="348"/>
      <c r="TMF75" s="348"/>
      <c r="TMG75" s="348"/>
      <c r="TMH75" s="349"/>
      <c r="TMJ75" s="347"/>
      <c r="TMK75" s="350"/>
      <c r="TML75" s="350"/>
      <c r="TMM75" s="348"/>
      <c r="TMN75" s="348"/>
      <c r="TMO75" s="348"/>
      <c r="TMP75" s="349"/>
      <c r="TMR75" s="347"/>
      <c r="TMS75" s="350"/>
      <c r="TMT75" s="350"/>
      <c r="TMU75" s="348"/>
      <c r="TMV75" s="348"/>
      <c r="TMW75" s="348"/>
      <c r="TMX75" s="349"/>
      <c r="TMZ75" s="347"/>
      <c r="TNA75" s="350"/>
      <c r="TNB75" s="350"/>
      <c r="TNC75" s="348"/>
      <c r="TND75" s="348"/>
      <c r="TNE75" s="348"/>
      <c r="TNF75" s="349"/>
      <c r="TNH75" s="347"/>
      <c r="TNI75" s="350"/>
      <c r="TNJ75" s="350"/>
      <c r="TNK75" s="348"/>
      <c r="TNL75" s="348"/>
      <c r="TNM75" s="348"/>
      <c r="TNN75" s="349"/>
      <c r="TNP75" s="347"/>
      <c r="TNQ75" s="350"/>
      <c r="TNR75" s="350"/>
      <c r="TNS75" s="348"/>
      <c r="TNT75" s="348"/>
      <c r="TNU75" s="348"/>
      <c r="TNV75" s="349"/>
      <c r="TNX75" s="347"/>
      <c r="TNY75" s="350"/>
      <c r="TNZ75" s="350"/>
      <c r="TOA75" s="348"/>
      <c r="TOB75" s="348"/>
      <c r="TOC75" s="348"/>
      <c r="TOD75" s="349"/>
      <c r="TOF75" s="347"/>
      <c r="TOG75" s="350"/>
      <c r="TOH75" s="350"/>
      <c r="TOI75" s="348"/>
      <c r="TOJ75" s="348"/>
      <c r="TOK75" s="348"/>
      <c r="TOL75" s="349"/>
      <c r="TON75" s="347"/>
      <c r="TOO75" s="350"/>
      <c r="TOP75" s="350"/>
      <c r="TOQ75" s="348"/>
      <c r="TOR75" s="348"/>
      <c r="TOS75" s="348"/>
      <c r="TOT75" s="349"/>
      <c r="TOV75" s="347"/>
      <c r="TOW75" s="350"/>
      <c r="TOX75" s="350"/>
      <c r="TOY75" s="348"/>
      <c r="TOZ75" s="348"/>
      <c r="TPA75" s="348"/>
      <c r="TPB75" s="349"/>
      <c r="TPD75" s="347"/>
      <c r="TPE75" s="350"/>
      <c r="TPF75" s="350"/>
      <c r="TPG75" s="348"/>
      <c r="TPH75" s="348"/>
      <c r="TPI75" s="348"/>
      <c r="TPJ75" s="349"/>
      <c r="TPL75" s="347"/>
      <c r="TPM75" s="350"/>
      <c r="TPN75" s="350"/>
      <c r="TPO75" s="348"/>
      <c r="TPP75" s="348"/>
      <c r="TPQ75" s="348"/>
      <c r="TPR75" s="349"/>
      <c r="TPT75" s="347"/>
      <c r="TPU75" s="350"/>
      <c r="TPV75" s="350"/>
      <c r="TPW75" s="348"/>
      <c r="TPX75" s="348"/>
      <c r="TPY75" s="348"/>
      <c r="TPZ75" s="349"/>
      <c r="TQB75" s="347"/>
      <c r="TQC75" s="350"/>
      <c r="TQD75" s="350"/>
      <c r="TQE75" s="348"/>
      <c r="TQF75" s="348"/>
      <c r="TQG75" s="348"/>
      <c r="TQH75" s="349"/>
      <c r="TQJ75" s="347"/>
      <c r="TQK75" s="350"/>
      <c r="TQL75" s="350"/>
      <c r="TQM75" s="348"/>
      <c r="TQN75" s="348"/>
      <c r="TQO75" s="348"/>
      <c r="TQP75" s="349"/>
      <c r="TQR75" s="347"/>
      <c r="TQS75" s="350"/>
      <c r="TQT75" s="350"/>
      <c r="TQU75" s="348"/>
      <c r="TQV75" s="348"/>
      <c r="TQW75" s="348"/>
      <c r="TQX75" s="349"/>
      <c r="TQZ75" s="347"/>
      <c r="TRA75" s="350"/>
      <c r="TRB75" s="350"/>
      <c r="TRC75" s="348"/>
      <c r="TRD75" s="348"/>
      <c r="TRE75" s="348"/>
      <c r="TRF75" s="349"/>
      <c r="TRH75" s="347"/>
      <c r="TRI75" s="350"/>
      <c r="TRJ75" s="350"/>
      <c r="TRK75" s="348"/>
      <c r="TRL75" s="348"/>
      <c r="TRM75" s="348"/>
      <c r="TRN75" s="349"/>
      <c r="TRP75" s="347"/>
      <c r="TRQ75" s="350"/>
      <c r="TRR75" s="350"/>
      <c r="TRS75" s="348"/>
      <c r="TRT75" s="348"/>
      <c r="TRU75" s="348"/>
      <c r="TRV75" s="349"/>
      <c r="TRX75" s="347"/>
      <c r="TRY75" s="350"/>
      <c r="TRZ75" s="350"/>
      <c r="TSA75" s="348"/>
      <c r="TSB75" s="348"/>
      <c r="TSC75" s="348"/>
      <c r="TSD75" s="349"/>
      <c r="TSF75" s="347"/>
      <c r="TSG75" s="350"/>
      <c r="TSH75" s="350"/>
      <c r="TSI75" s="348"/>
      <c r="TSJ75" s="348"/>
      <c r="TSK75" s="348"/>
      <c r="TSL75" s="349"/>
      <c r="TSN75" s="347"/>
      <c r="TSO75" s="350"/>
      <c r="TSP75" s="350"/>
      <c r="TSQ75" s="348"/>
      <c r="TSR75" s="348"/>
      <c r="TSS75" s="348"/>
      <c r="TST75" s="349"/>
      <c r="TSV75" s="347"/>
      <c r="TSW75" s="350"/>
      <c r="TSX75" s="350"/>
      <c r="TSY75" s="348"/>
      <c r="TSZ75" s="348"/>
      <c r="TTA75" s="348"/>
      <c r="TTB75" s="349"/>
      <c r="TTD75" s="347"/>
      <c r="TTE75" s="350"/>
      <c r="TTF75" s="350"/>
      <c r="TTG75" s="348"/>
      <c r="TTH75" s="348"/>
      <c r="TTI75" s="348"/>
      <c r="TTJ75" s="349"/>
      <c r="TTL75" s="347"/>
      <c r="TTM75" s="350"/>
      <c r="TTN75" s="350"/>
      <c r="TTO75" s="348"/>
      <c r="TTP75" s="348"/>
      <c r="TTQ75" s="348"/>
      <c r="TTR75" s="349"/>
      <c r="TTT75" s="347"/>
      <c r="TTU75" s="350"/>
      <c r="TTV75" s="350"/>
      <c r="TTW75" s="348"/>
      <c r="TTX75" s="348"/>
      <c r="TTY75" s="348"/>
      <c r="TTZ75" s="349"/>
      <c r="TUB75" s="347"/>
      <c r="TUC75" s="350"/>
      <c r="TUD75" s="350"/>
      <c r="TUE75" s="348"/>
      <c r="TUF75" s="348"/>
      <c r="TUG75" s="348"/>
      <c r="TUH75" s="349"/>
      <c r="TUJ75" s="347"/>
      <c r="TUK75" s="350"/>
      <c r="TUL75" s="350"/>
      <c r="TUM75" s="348"/>
      <c r="TUN75" s="348"/>
      <c r="TUO75" s="348"/>
      <c r="TUP75" s="349"/>
      <c r="TUR75" s="347"/>
      <c r="TUS75" s="350"/>
      <c r="TUT75" s="350"/>
      <c r="TUU75" s="348"/>
      <c r="TUV75" s="348"/>
      <c r="TUW75" s="348"/>
      <c r="TUX75" s="349"/>
      <c r="TUZ75" s="347"/>
      <c r="TVA75" s="350"/>
      <c r="TVB75" s="350"/>
      <c r="TVC75" s="348"/>
      <c r="TVD75" s="348"/>
      <c r="TVE75" s="348"/>
      <c r="TVF75" s="349"/>
      <c r="TVH75" s="347"/>
      <c r="TVI75" s="350"/>
      <c r="TVJ75" s="350"/>
      <c r="TVK75" s="348"/>
      <c r="TVL75" s="348"/>
      <c r="TVM75" s="348"/>
      <c r="TVN75" s="349"/>
      <c r="TVP75" s="347"/>
      <c r="TVQ75" s="350"/>
      <c r="TVR75" s="350"/>
      <c r="TVS75" s="348"/>
      <c r="TVT75" s="348"/>
      <c r="TVU75" s="348"/>
      <c r="TVV75" s="349"/>
      <c r="TVX75" s="347"/>
      <c r="TVY75" s="350"/>
      <c r="TVZ75" s="350"/>
      <c r="TWA75" s="348"/>
      <c r="TWB75" s="348"/>
      <c r="TWC75" s="348"/>
      <c r="TWD75" s="349"/>
      <c r="TWF75" s="347"/>
      <c r="TWG75" s="350"/>
      <c r="TWH75" s="350"/>
      <c r="TWI75" s="348"/>
      <c r="TWJ75" s="348"/>
      <c r="TWK75" s="348"/>
      <c r="TWL75" s="349"/>
      <c r="TWN75" s="347"/>
      <c r="TWO75" s="350"/>
      <c r="TWP75" s="350"/>
      <c r="TWQ75" s="348"/>
      <c r="TWR75" s="348"/>
      <c r="TWS75" s="348"/>
      <c r="TWT75" s="349"/>
      <c r="TWV75" s="347"/>
      <c r="TWW75" s="350"/>
      <c r="TWX75" s="350"/>
      <c r="TWY75" s="348"/>
      <c r="TWZ75" s="348"/>
      <c r="TXA75" s="348"/>
      <c r="TXB75" s="349"/>
      <c r="TXD75" s="347"/>
      <c r="TXE75" s="350"/>
      <c r="TXF75" s="350"/>
      <c r="TXG75" s="348"/>
      <c r="TXH75" s="348"/>
      <c r="TXI75" s="348"/>
      <c r="TXJ75" s="349"/>
      <c r="TXL75" s="347"/>
      <c r="TXM75" s="350"/>
      <c r="TXN75" s="350"/>
      <c r="TXO75" s="348"/>
      <c r="TXP75" s="348"/>
      <c r="TXQ75" s="348"/>
      <c r="TXR75" s="349"/>
      <c r="TXT75" s="347"/>
      <c r="TXU75" s="350"/>
      <c r="TXV75" s="350"/>
      <c r="TXW75" s="348"/>
      <c r="TXX75" s="348"/>
      <c r="TXY75" s="348"/>
      <c r="TXZ75" s="349"/>
      <c r="TYB75" s="347"/>
      <c r="TYC75" s="350"/>
      <c r="TYD75" s="350"/>
      <c r="TYE75" s="348"/>
      <c r="TYF75" s="348"/>
      <c r="TYG75" s="348"/>
      <c r="TYH75" s="349"/>
      <c r="TYJ75" s="347"/>
      <c r="TYK75" s="350"/>
      <c r="TYL75" s="350"/>
      <c r="TYM75" s="348"/>
      <c r="TYN75" s="348"/>
      <c r="TYO75" s="348"/>
      <c r="TYP75" s="349"/>
      <c r="TYR75" s="347"/>
      <c r="TYS75" s="350"/>
      <c r="TYT75" s="350"/>
      <c r="TYU75" s="348"/>
      <c r="TYV75" s="348"/>
      <c r="TYW75" s="348"/>
      <c r="TYX75" s="349"/>
      <c r="TYZ75" s="347"/>
      <c r="TZA75" s="350"/>
      <c r="TZB75" s="350"/>
      <c r="TZC75" s="348"/>
      <c r="TZD75" s="348"/>
      <c r="TZE75" s="348"/>
      <c r="TZF75" s="349"/>
      <c r="TZH75" s="347"/>
      <c r="TZI75" s="350"/>
      <c r="TZJ75" s="350"/>
      <c r="TZK75" s="348"/>
      <c r="TZL75" s="348"/>
      <c r="TZM75" s="348"/>
      <c r="TZN75" s="349"/>
      <c r="TZP75" s="347"/>
      <c r="TZQ75" s="350"/>
      <c r="TZR75" s="350"/>
      <c r="TZS75" s="348"/>
      <c r="TZT75" s="348"/>
      <c r="TZU75" s="348"/>
      <c r="TZV75" s="349"/>
      <c r="TZX75" s="347"/>
      <c r="TZY75" s="350"/>
      <c r="TZZ75" s="350"/>
      <c r="UAA75" s="348"/>
      <c r="UAB75" s="348"/>
      <c r="UAC75" s="348"/>
      <c r="UAD75" s="349"/>
      <c r="UAF75" s="347"/>
      <c r="UAG75" s="350"/>
      <c r="UAH75" s="350"/>
      <c r="UAI75" s="348"/>
      <c r="UAJ75" s="348"/>
      <c r="UAK75" s="348"/>
      <c r="UAL75" s="349"/>
      <c r="UAN75" s="347"/>
      <c r="UAO75" s="350"/>
      <c r="UAP75" s="350"/>
      <c r="UAQ75" s="348"/>
      <c r="UAR75" s="348"/>
      <c r="UAS75" s="348"/>
      <c r="UAT75" s="349"/>
      <c r="UAV75" s="347"/>
      <c r="UAW75" s="350"/>
      <c r="UAX75" s="350"/>
      <c r="UAY75" s="348"/>
      <c r="UAZ75" s="348"/>
      <c r="UBA75" s="348"/>
      <c r="UBB75" s="349"/>
      <c r="UBD75" s="347"/>
      <c r="UBE75" s="350"/>
      <c r="UBF75" s="350"/>
      <c r="UBG75" s="348"/>
      <c r="UBH75" s="348"/>
      <c r="UBI75" s="348"/>
      <c r="UBJ75" s="349"/>
      <c r="UBL75" s="347"/>
      <c r="UBM75" s="350"/>
      <c r="UBN75" s="350"/>
      <c r="UBO75" s="348"/>
      <c r="UBP75" s="348"/>
      <c r="UBQ75" s="348"/>
      <c r="UBR75" s="349"/>
      <c r="UBT75" s="347"/>
      <c r="UBU75" s="350"/>
      <c r="UBV75" s="350"/>
      <c r="UBW75" s="348"/>
      <c r="UBX75" s="348"/>
      <c r="UBY75" s="348"/>
      <c r="UBZ75" s="349"/>
      <c r="UCB75" s="347"/>
      <c r="UCC75" s="350"/>
      <c r="UCD75" s="350"/>
      <c r="UCE75" s="348"/>
      <c r="UCF75" s="348"/>
      <c r="UCG75" s="348"/>
      <c r="UCH75" s="349"/>
      <c r="UCJ75" s="347"/>
      <c r="UCK75" s="350"/>
      <c r="UCL75" s="350"/>
      <c r="UCM75" s="348"/>
      <c r="UCN75" s="348"/>
      <c r="UCO75" s="348"/>
      <c r="UCP75" s="349"/>
      <c r="UCR75" s="347"/>
      <c r="UCS75" s="350"/>
      <c r="UCT75" s="350"/>
      <c r="UCU75" s="348"/>
      <c r="UCV75" s="348"/>
      <c r="UCW75" s="348"/>
      <c r="UCX75" s="349"/>
      <c r="UCZ75" s="347"/>
      <c r="UDA75" s="350"/>
      <c r="UDB75" s="350"/>
      <c r="UDC75" s="348"/>
      <c r="UDD75" s="348"/>
      <c r="UDE75" s="348"/>
      <c r="UDF75" s="349"/>
      <c r="UDH75" s="347"/>
      <c r="UDI75" s="350"/>
      <c r="UDJ75" s="350"/>
      <c r="UDK75" s="348"/>
      <c r="UDL75" s="348"/>
      <c r="UDM75" s="348"/>
      <c r="UDN75" s="349"/>
      <c r="UDP75" s="347"/>
      <c r="UDQ75" s="350"/>
      <c r="UDR75" s="350"/>
      <c r="UDS75" s="348"/>
      <c r="UDT75" s="348"/>
      <c r="UDU75" s="348"/>
      <c r="UDV75" s="349"/>
      <c r="UDX75" s="347"/>
      <c r="UDY75" s="350"/>
      <c r="UDZ75" s="350"/>
      <c r="UEA75" s="348"/>
      <c r="UEB75" s="348"/>
      <c r="UEC75" s="348"/>
      <c r="UED75" s="349"/>
      <c r="UEF75" s="347"/>
      <c r="UEG75" s="350"/>
      <c r="UEH75" s="350"/>
      <c r="UEI75" s="348"/>
      <c r="UEJ75" s="348"/>
      <c r="UEK75" s="348"/>
      <c r="UEL75" s="349"/>
      <c r="UEN75" s="347"/>
      <c r="UEO75" s="350"/>
      <c r="UEP75" s="350"/>
      <c r="UEQ75" s="348"/>
      <c r="UER75" s="348"/>
      <c r="UES75" s="348"/>
      <c r="UET75" s="349"/>
      <c r="UEV75" s="347"/>
      <c r="UEW75" s="350"/>
      <c r="UEX75" s="350"/>
      <c r="UEY75" s="348"/>
      <c r="UEZ75" s="348"/>
      <c r="UFA75" s="348"/>
      <c r="UFB75" s="349"/>
      <c r="UFD75" s="347"/>
      <c r="UFE75" s="350"/>
      <c r="UFF75" s="350"/>
      <c r="UFG75" s="348"/>
      <c r="UFH75" s="348"/>
      <c r="UFI75" s="348"/>
      <c r="UFJ75" s="349"/>
      <c r="UFL75" s="347"/>
      <c r="UFM75" s="350"/>
      <c r="UFN75" s="350"/>
      <c r="UFO75" s="348"/>
      <c r="UFP75" s="348"/>
      <c r="UFQ75" s="348"/>
      <c r="UFR75" s="349"/>
      <c r="UFT75" s="347"/>
      <c r="UFU75" s="350"/>
      <c r="UFV75" s="350"/>
      <c r="UFW75" s="348"/>
      <c r="UFX75" s="348"/>
      <c r="UFY75" s="348"/>
      <c r="UFZ75" s="349"/>
      <c r="UGB75" s="347"/>
      <c r="UGC75" s="350"/>
      <c r="UGD75" s="350"/>
      <c r="UGE75" s="348"/>
      <c r="UGF75" s="348"/>
      <c r="UGG75" s="348"/>
      <c r="UGH75" s="349"/>
      <c r="UGJ75" s="347"/>
      <c r="UGK75" s="350"/>
      <c r="UGL75" s="350"/>
      <c r="UGM75" s="348"/>
      <c r="UGN75" s="348"/>
      <c r="UGO75" s="348"/>
      <c r="UGP75" s="349"/>
      <c r="UGR75" s="347"/>
      <c r="UGS75" s="350"/>
      <c r="UGT75" s="350"/>
      <c r="UGU75" s="348"/>
      <c r="UGV75" s="348"/>
      <c r="UGW75" s="348"/>
      <c r="UGX75" s="349"/>
      <c r="UGZ75" s="347"/>
      <c r="UHA75" s="350"/>
      <c r="UHB75" s="350"/>
      <c r="UHC75" s="348"/>
      <c r="UHD75" s="348"/>
      <c r="UHE75" s="348"/>
      <c r="UHF75" s="349"/>
      <c r="UHH75" s="347"/>
      <c r="UHI75" s="350"/>
      <c r="UHJ75" s="350"/>
      <c r="UHK75" s="348"/>
      <c r="UHL75" s="348"/>
      <c r="UHM75" s="348"/>
      <c r="UHN75" s="349"/>
      <c r="UHP75" s="347"/>
      <c r="UHQ75" s="350"/>
      <c r="UHR75" s="350"/>
      <c r="UHS75" s="348"/>
      <c r="UHT75" s="348"/>
      <c r="UHU75" s="348"/>
      <c r="UHV75" s="349"/>
      <c r="UHX75" s="347"/>
      <c r="UHY75" s="350"/>
      <c r="UHZ75" s="350"/>
      <c r="UIA75" s="348"/>
      <c r="UIB75" s="348"/>
      <c r="UIC75" s="348"/>
      <c r="UID75" s="349"/>
      <c r="UIF75" s="347"/>
      <c r="UIG75" s="350"/>
      <c r="UIH75" s="350"/>
      <c r="UII75" s="348"/>
      <c r="UIJ75" s="348"/>
      <c r="UIK75" s="348"/>
      <c r="UIL75" s="349"/>
      <c r="UIN75" s="347"/>
      <c r="UIO75" s="350"/>
      <c r="UIP75" s="350"/>
      <c r="UIQ75" s="348"/>
      <c r="UIR75" s="348"/>
      <c r="UIS75" s="348"/>
      <c r="UIT75" s="349"/>
      <c r="UIV75" s="347"/>
      <c r="UIW75" s="350"/>
      <c r="UIX75" s="350"/>
      <c r="UIY75" s="348"/>
      <c r="UIZ75" s="348"/>
      <c r="UJA75" s="348"/>
      <c r="UJB75" s="349"/>
      <c r="UJD75" s="347"/>
      <c r="UJE75" s="350"/>
      <c r="UJF75" s="350"/>
      <c r="UJG75" s="348"/>
      <c r="UJH75" s="348"/>
      <c r="UJI75" s="348"/>
      <c r="UJJ75" s="349"/>
      <c r="UJL75" s="347"/>
      <c r="UJM75" s="350"/>
      <c r="UJN75" s="350"/>
      <c r="UJO75" s="348"/>
      <c r="UJP75" s="348"/>
      <c r="UJQ75" s="348"/>
      <c r="UJR75" s="349"/>
      <c r="UJT75" s="347"/>
      <c r="UJU75" s="350"/>
      <c r="UJV75" s="350"/>
      <c r="UJW75" s="348"/>
      <c r="UJX75" s="348"/>
      <c r="UJY75" s="348"/>
      <c r="UJZ75" s="349"/>
      <c r="UKB75" s="347"/>
      <c r="UKC75" s="350"/>
      <c r="UKD75" s="350"/>
      <c r="UKE75" s="348"/>
      <c r="UKF75" s="348"/>
      <c r="UKG75" s="348"/>
      <c r="UKH75" s="349"/>
      <c r="UKJ75" s="347"/>
      <c r="UKK75" s="350"/>
      <c r="UKL75" s="350"/>
      <c r="UKM75" s="348"/>
      <c r="UKN75" s="348"/>
      <c r="UKO75" s="348"/>
      <c r="UKP75" s="349"/>
      <c r="UKR75" s="347"/>
      <c r="UKS75" s="350"/>
      <c r="UKT75" s="350"/>
      <c r="UKU75" s="348"/>
      <c r="UKV75" s="348"/>
      <c r="UKW75" s="348"/>
      <c r="UKX75" s="349"/>
      <c r="UKZ75" s="347"/>
      <c r="ULA75" s="350"/>
      <c r="ULB75" s="350"/>
      <c r="ULC75" s="348"/>
      <c r="ULD75" s="348"/>
      <c r="ULE75" s="348"/>
      <c r="ULF75" s="349"/>
      <c r="ULH75" s="347"/>
      <c r="ULI75" s="350"/>
      <c r="ULJ75" s="350"/>
      <c r="ULK75" s="348"/>
      <c r="ULL75" s="348"/>
      <c r="ULM75" s="348"/>
      <c r="ULN75" s="349"/>
      <c r="ULP75" s="347"/>
      <c r="ULQ75" s="350"/>
      <c r="ULR75" s="350"/>
      <c r="ULS75" s="348"/>
      <c r="ULT75" s="348"/>
      <c r="ULU75" s="348"/>
      <c r="ULV75" s="349"/>
      <c r="ULX75" s="347"/>
      <c r="ULY75" s="350"/>
      <c r="ULZ75" s="350"/>
      <c r="UMA75" s="348"/>
      <c r="UMB75" s="348"/>
      <c r="UMC75" s="348"/>
      <c r="UMD75" s="349"/>
      <c r="UMF75" s="347"/>
      <c r="UMG75" s="350"/>
      <c r="UMH75" s="350"/>
      <c r="UMI75" s="348"/>
      <c r="UMJ75" s="348"/>
      <c r="UMK75" s="348"/>
      <c r="UML75" s="349"/>
      <c r="UMN75" s="347"/>
      <c r="UMO75" s="350"/>
      <c r="UMP75" s="350"/>
      <c r="UMQ75" s="348"/>
      <c r="UMR75" s="348"/>
      <c r="UMS75" s="348"/>
      <c r="UMT75" s="349"/>
      <c r="UMV75" s="347"/>
      <c r="UMW75" s="350"/>
      <c r="UMX75" s="350"/>
      <c r="UMY75" s="348"/>
      <c r="UMZ75" s="348"/>
      <c r="UNA75" s="348"/>
      <c r="UNB75" s="349"/>
      <c r="UND75" s="347"/>
      <c r="UNE75" s="350"/>
      <c r="UNF75" s="350"/>
      <c r="UNG75" s="348"/>
      <c r="UNH75" s="348"/>
      <c r="UNI75" s="348"/>
      <c r="UNJ75" s="349"/>
      <c r="UNL75" s="347"/>
      <c r="UNM75" s="350"/>
      <c r="UNN75" s="350"/>
      <c r="UNO75" s="348"/>
      <c r="UNP75" s="348"/>
      <c r="UNQ75" s="348"/>
      <c r="UNR75" s="349"/>
      <c r="UNT75" s="347"/>
      <c r="UNU75" s="350"/>
      <c r="UNV75" s="350"/>
      <c r="UNW75" s="348"/>
      <c r="UNX75" s="348"/>
      <c r="UNY75" s="348"/>
      <c r="UNZ75" s="349"/>
      <c r="UOB75" s="347"/>
      <c r="UOC75" s="350"/>
      <c r="UOD75" s="350"/>
      <c r="UOE75" s="348"/>
      <c r="UOF75" s="348"/>
      <c r="UOG75" s="348"/>
      <c r="UOH75" s="349"/>
      <c r="UOJ75" s="347"/>
      <c r="UOK75" s="350"/>
      <c r="UOL75" s="350"/>
      <c r="UOM75" s="348"/>
      <c r="UON75" s="348"/>
      <c r="UOO75" s="348"/>
      <c r="UOP75" s="349"/>
      <c r="UOR75" s="347"/>
      <c r="UOS75" s="350"/>
      <c r="UOT75" s="350"/>
      <c r="UOU75" s="348"/>
      <c r="UOV75" s="348"/>
      <c r="UOW75" s="348"/>
      <c r="UOX75" s="349"/>
      <c r="UOZ75" s="347"/>
      <c r="UPA75" s="350"/>
      <c r="UPB75" s="350"/>
      <c r="UPC75" s="348"/>
      <c r="UPD75" s="348"/>
      <c r="UPE75" s="348"/>
      <c r="UPF75" s="349"/>
      <c r="UPH75" s="347"/>
      <c r="UPI75" s="350"/>
      <c r="UPJ75" s="350"/>
      <c r="UPK75" s="348"/>
      <c r="UPL75" s="348"/>
      <c r="UPM75" s="348"/>
      <c r="UPN75" s="349"/>
      <c r="UPP75" s="347"/>
      <c r="UPQ75" s="350"/>
      <c r="UPR75" s="350"/>
      <c r="UPS75" s="348"/>
      <c r="UPT75" s="348"/>
      <c r="UPU75" s="348"/>
      <c r="UPV75" s="349"/>
      <c r="UPX75" s="347"/>
      <c r="UPY75" s="350"/>
      <c r="UPZ75" s="350"/>
      <c r="UQA75" s="348"/>
      <c r="UQB75" s="348"/>
      <c r="UQC75" s="348"/>
      <c r="UQD75" s="349"/>
      <c r="UQF75" s="347"/>
      <c r="UQG75" s="350"/>
      <c r="UQH75" s="350"/>
      <c r="UQI75" s="348"/>
      <c r="UQJ75" s="348"/>
      <c r="UQK75" s="348"/>
      <c r="UQL75" s="349"/>
      <c r="UQN75" s="347"/>
      <c r="UQO75" s="350"/>
      <c r="UQP75" s="350"/>
      <c r="UQQ75" s="348"/>
      <c r="UQR75" s="348"/>
      <c r="UQS75" s="348"/>
      <c r="UQT75" s="349"/>
      <c r="UQV75" s="347"/>
      <c r="UQW75" s="350"/>
      <c r="UQX75" s="350"/>
      <c r="UQY75" s="348"/>
      <c r="UQZ75" s="348"/>
      <c r="URA75" s="348"/>
      <c r="URB75" s="349"/>
      <c r="URD75" s="347"/>
      <c r="URE75" s="350"/>
      <c r="URF75" s="350"/>
      <c r="URG75" s="348"/>
      <c r="URH75" s="348"/>
      <c r="URI75" s="348"/>
      <c r="URJ75" s="349"/>
      <c r="URL75" s="347"/>
      <c r="URM75" s="350"/>
      <c r="URN75" s="350"/>
      <c r="URO75" s="348"/>
      <c r="URP75" s="348"/>
      <c r="URQ75" s="348"/>
      <c r="URR75" s="349"/>
      <c r="URT75" s="347"/>
      <c r="URU75" s="350"/>
      <c r="URV75" s="350"/>
      <c r="URW75" s="348"/>
      <c r="URX75" s="348"/>
      <c r="URY75" s="348"/>
      <c r="URZ75" s="349"/>
      <c r="USB75" s="347"/>
      <c r="USC75" s="350"/>
      <c r="USD75" s="350"/>
      <c r="USE75" s="348"/>
      <c r="USF75" s="348"/>
      <c r="USG75" s="348"/>
      <c r="USH75" s="349"/>
      <c r="USJ75" s="347"/>
      <c r="USK75" s="350"/>
      <c r="USL75" s="350"/>
      <c r="USM75" s="348"/>
      <c r="USN75" s="348"/>
      <c r="USO75" s="348"/>
      <c r="USP75" s="349"/>
      <c r="USR75" s="347"/>
      <c r="USS75" s="350"/>
      <c r="UST75" s="350"/>
      <c r="USU75" s="348"/>
      <c r="USV75" s="348"/>
      <c r="USW75" s="348"/>
      <c r="USX75" s="349"/>
      <c r="USZ75" s="347"/>
      <c r="UTA75" s="350"/>
      <c r="UTB75" s="350"/>
      <c r="UTC75" s="348"/>
      <c r="UTD75" s="348"/>
      <c r="UTE75" s="348"/>
      <c r="UTF75" s="349"/>
      <c r="UTH75" s="347"/>
      <c r="UTI75" s="350"/>
      <c r="UTJ75" s="350"/>
      <c r="UTK75" s="348"/>
      <c r="UTL75" s="348"/>
      <c r="UTM75" s="348"/>
      <c r="UTN75" s="349"/>
      <c r="UTP75" s="347"/>
      <c r="UTQ75" s="350"/>
      <c r="UTR75" s="350"/>
      <c r="UTS75" s="348"/>
      <c r="UTT75" s="348"/>
      <c r="UTU75" s="348"/>
      <c r="UTV75" s="349"/>
      <c r="UTX75" s="347"/>
      <c r="UTY75" s="350"/>
      <c r="UTZ75" s="350"/>
      <c r="UUA75" s="348"/>
      <c r="UUB75" s="348"/>
      <c r="UUC75" s="348"/>
      <c r="UUD75" s="349"/>
      <c r="UUF75" s="347"/>
      <c r="UUG75" s="350"/>
      <c r="UUH75" s="350"/>
      <c r="UUI75" s="348"/>
      <c r="UUJ75" s="348"/>
      <c r="UUK75" s="348"/>
      <c r="UUL75" s="349"/>
      <c r="UUN75" s="347"/>
      <c r="UUO75" s="350"/>
      <c r="UUP75" s="350"/>
      <c r="UUQ75" s="348"/>
      <c r="UUR75" s="348"/>
      <c r="UUS75" s="348"/>
      <c r="UUT75" s="349"/>
      <c r="UUV75" s="347"/>
      <c r="UUW75" s="350"/>
      <c r="UUX75" s="350"/>
      <c r="UUY75" s="348"/>
      <c r="UUZ75" s="348"/>
      <c r="UVA75" s="348"/>
      <c r="UVB75" s="349"/>
      <c r="UVD75" s="347"/>
      <c r="UVE75" s="350"/>
      <c r="UVF75" s="350"/>
      <c r="UVG75" s="348"/>
      <c r="UVH75" s="348"/>
      <c r="UVI75" s="348"/>
      <c r="UVJ75" s="349"/>
      <c r="UVL75" s="347"/>
      <c r="UVM75" s="350"/>
      <c r="UVN75" s="350"/>
      <c r="UVO75" s="348"/>
      <c r="UVP75" s="348"/>
      <c r="UVQ75" s="348"/>
      <c r="UVR75" s="349"/>
      <c r="UVT75" s="347"/>
      <c r="UVU75" s="350"/>
      <c r="UVV75" s="350"/>
      <c r="UVW75" s="348"/>
      <c r="UVX75" s="348"/>
      <c r="UVY75" s="348"/>
      <c r="UVZ75" s="349"/>
      <c r="UWB75" s="347"/>
      <c r="UWC75" s="350"/>
      <c r="UWD75" s="350"/>
      <c r="UWE75" s="348"/>
      <c r="UWF75" s="348"/>
      <c r="UWG75" s="348"/>
      <c r="UWH75" s="349"/>
      <c r="UWJ75" s="347"/>
      <c r="UWK75" s="350"/>
      <c r="UWL75" s="350"/>
      <c r="UWM75" s="348"/>
      <c r="UWN75" s="348"/>
      <c r="UWO75" s="348"/>
      <c r="UWP75" s="349"/>
      <c r="UWR75" s="347"/>
      <c r="UWS75" s="350"/>
      <c r="UWT75" s="350"/>
      <c r="UWU75" s="348"/>
      <c r="UWV75" s="348"/>
      <c r="UWW75" s="348"/>
      <c r="UWX75" s="349"/>
      <c r="UWZ75" s="347"/>
      <c r="UXA75" s="350"/>
      <c r="UXB75" s="350"/>
      <c r="UXC75" s="348"/>
      <c r="UXD75" s="348"/>
      <c r="UXE75" s="348"/>
      <c r="UXF75" s="349"/>
      <c r="UXH75" s="347"/>
      <c r="UXI75" s="350"/>
      <c r="UXJ75" s="350"/>
      <c r="UXK75" s="348"/>
      <c r="UXL75" s="348"/>
      <c r="UXM75" s="348"/>
      <c r="UXN75" s="349"/>
      <c r="UXP75" s="347"/>
      <c r="UXQ75" s="350"/>
      <c r="UXR75" s="350"/>
      <c r="UXS75" s="348"/>
      <c r="UXT75" s="348"/>
      <c r="UXU75" s="348"/>
      <c r="UXV75" s="349"/>
      <c r="UXX75" s="347"/>
      <c r="UXY75" s="350"/>
      <c r="UXZ75" s="350"/>
      <c r="UYA75" s="348"/>
      <c r="UYB75" s="348"/>
      <c r="UYC75" s="348"/>
      <c r="UYD75" s="349"/>
      <c r="UYF75" s="347"/>
      <c r="UYG75" s="350"/>
      <c r="UYH75" s="350"/>
      <c r="UYI75" s="348"/>
      <c r="UYJ75" s="348"/>
      <c r="UYK75" s="348"/>
      <c r="UYL75" s="349"/>
      <c r="UYN75" s="347"/>
      <c r="UYO75" s="350"/>
      <c r="UYP75" s="350"/>
      <c r="UYQ75" s="348"/>
      <c r="UYR75" s="348"/>
      <c r="UYS75" s="348"/>
      <c r="UYT75" s="349"/>
      <c r="UYV75" s="347"/>
      <c r="UYW75" s="350"/>
      <c r="UYX75" s="350"/>
      <c r="UYY75" s="348"/>
      <c r="UYZ75" s="348"/>
      <c r="UZA75" s="348"/>
      <c r="UZB75" s="349"/>
      <c r="UZD75" s="347"/>
      <c r="UZE75" s="350"/>
      <c r="UZF75" s="350"/>
      <c r="UZG75" s="348"/>
      <c r="UZH75" s="348"/>
      <c r="UZI75" s="348"/>
      <c r="UZJ75" s="349"/>
      <c r="UZL75" s="347"/>
      <c r="UZM75" s="350"/>
      <c r="UZN75" s="350"/>
      <c r="UZO75" s="348"/>
      <c r="UZP75" s="348"/>
      <c r="UZQ75" s="348"/>
      <c r="UZR75" s="349"/>
      <c r="UZT75" s="347"/>
      <c r="UZU75" s="350"/>
      <c r="UZV75" s="350"/>
      <c r="UZW75" s="348"/>
      <c r="UZX75" s="348"/>
      <c r="UZY75" s="348"/>
      <c r="UZZ75" s="349"/>
      <c r="VAB75" s="347"/>
      <c r="VAC75" s="350"/>
      <c r="VAD75" s="350"/>
      <c r="VAE75" s="348"/>
      <c r="VAF75" s="348"/>
      <c r="VAG75" s="348"/>
      <c r="VAH75" s="349"/>
      <c r="VAJ75" s="347"/>
      <c r="VAK75" s="350"/>
      <c r="VAL75" s="350"/>
      <c r="VAM75" s="348"/>
      <c r="VAN75" s="348"/>
      <c r="VAO75" s="348"/>
      <c r="VAP75" s="349"/>
      <c r="VAR75" s="347"/>
      <c r="VAS75" s="350"/>
      <c r="VAT75" s="350"/>
      <c r="VAU75" s="348"/>
      <c r="VAV75" s="348"/>
      <c r="VAW75" s="348"/>
      <c r="VAX75" s="349"/>
      <c r="VAZ75" s="347"/>
      <c r="VBA75" s="350"/>
      <c r="VBB75" s="350"/>
      <c r="VBC75" s="348"/>
      <c r="VBD75" s="348"/>
      <c r="VBE75" s="348"/>
      <c r="VBF75" s="349"/>
      <c r="VBH75" s="347"/>
      <c r="VBI75" s="350"/>
      <c r="VBJ75" s="350"/>
      <c r="VBK75" s="348"/>
      <c r="VBL75" s="348"/>
      <c r="VBM75" s="348"/>
      <c r="VBN75" s="349"/>
      <c r="VBP75" s="347"/>
      <c r="VBQ75" s="350"/>
      <c r="VBR75" s="350"/>
      <c r="VBS75" s="348"/>
      <c r="VBT75" s="348"/>
      <c r="VBU75" s="348"/>
      <c r="VBV75" s="349"/>
      <c r="VBX75" s="347"/>
      <c r="VBY75" s="350"/>
      <c r="VBZ75" s="350"/>
      <c r="VCA75" s="348"/>
      <c r="VCB75" s="348"/>
      <c r="VCC75" s="348"/>
      <c r="VCD75" s="349"/>
      <c r="VCF75" s="347"/>
      <c r="VCG75" s="350"/>
      <c r="VCH75" s="350"/>
      <c r="VCI75" s="348"/>
      <c r="VCJ75" s="348"/>
      <c r="VCK75" s="348"/>
      <c r="VCL75" s="349"/>
      <c r="VCN75" s="347"/>
      <c r="VCO75" s="350"/>
      <c r="VCP75" s="350"/>
      <c r="VCQ75" s="348"/>
      <c r="VCR75" s="348"/>
      <c r="VCS75" s="348"/>
      <c r="VCT75" s="349"/>
      <c r="VCV75" s="347"/>
      <c r="VCW75" s="350"/>
      <c r="VCX75" s="350"/>
      <c r="VCY75" s="348"/>
      <c r="VCZ75" s="348"/>
      <c r="VDA75" s="348"/>
      <c r="VDB75" s="349"/>
      <c r="VDD75" s="347"/>
      <c r="VDE75" s="350"/>
      <c r="VDF75" s="350"/>
      <c r="VDG75" s="348"/>
      <c r="VDH75" s="348"/>
      <c r="VDI75" s="348"/>
      <c r="VDJ75" s="349"/>
      <c r="VDL75" s="347"/>
      <c r="VDM75" s="350"/>
      <c r="VDN75" s="350"/>
      <c r="VDO75" s="348"/>
      <c r="VDP75" s="348"/>
      <c r="VDQ75" s="348"/>
      <c r="VDR75" s="349"/>
      <c r="VDT75" s="347"/>
      <c r="VDU75" s="350"/>
      <c r="VDV75" s="350"/>
      <c r="VDW75" s="348"/>
      <c r="VDX75" s="348"/>
      <c r="VDY75" s="348"/>
      <c r="VDZ75" s="349"/>
      <c r="VEB75" s="347"/>
      <c r="VEC75" s="350"/>
      <c r="VED75" s="350"/>
      <c r="VEE75" s="348"/>
      <c r="VEF75" s="348"/>
      <c r="VEG75" s="348"/>
      <c r="VEH75" s="349"/>
      <c r="VEJ75" s="347"/>
      <c r="VEK75" s="350"/>
      <c r="VEL75" s="350"/>
      <c r="VEM75" s="348"/>
      <c r="VEN75" s="348"/>
      <c r="VEO75" s="348"/>
      <c r="VEP75" s="349"/>
      <c r="VER75" s="347"/>
      <c r="VES75" s="350"/>
      <c r="VET75" s="350"/>
      <c r="VEU75" s="348"/>
      <c r="VEV75" s="348"/>
      <c r="VEW75" s="348"/>
      <c r="VEX75" s="349"/>
      <c r="VEZ75" s="347"/>
      <c r="VFA75" s="350"/>
      <c r="VFB75" s="350"/>
      <c r="VFC75" s="348"/>
      <c r="VFD75" s="348"/>
      <c r="VFE75" s="348"/>
      <c r="VFF75" s="349"/>
      <c r="VFH75" s="347"/>
      <c r="VFI75" s="350"/>
      <c r="VFJ75" s="350"/>
      <c r="VFK75" s="348"/>
      <c r="VFL75" s="348"/>
      <c r="VFM75" s="348"/>
      <c r="VFN75" s="349"/>
      <c r="VFP75" s="347"/>
      <c r="VFQ75" s="350"/>
      <c r="VFR75" s="350"/>
      <c r="VFS75" s="348"/>
      <c r="VFT75" s="348"/>
      <c r="VFU75" s="348"/>
      <c r="VFV75" s="349"/>
      <c r="VFX75" s="347"/>
      <c r="VFY75" s="350"/>
      <c r="VFZ75" s="350"/>
      <c r="VGA75" s="348"/>
      <c r="VGB75" s="348"/>
      <c r="VGC75" s="348"/>
      <c r="VGD75" s="349"/>
      <c r="VGF75" s="347"/>
      <c r="VGG75" s="350"/>
      <c r="VGH75" s="350"/>
      <c r="VGI75" s="348"/>
      <c r="VGJ75" s="348"/>
      <c r="VGK75" s="348"/>
      <c r="VGL75" s="349"/>
      <c r="VGN75" s="347"/>
      <c r="VGO75" s="350"/>
      <c r="VGP75" s="350"/>
      <c r="VGQ75" s="348"/>
      <c r="VGR75" s="348"/>
      <c r="VGS75" s="348"/>
      <c r="VGT75" s="349"/>
      <c r="VGV75" s="347"/>
      <c r="VGW75" s="350"/>
      <c r="VGX75" s="350"/>
      <c r="VGY75" s="348"/>
      <c r="VGZ75" s="348"/>
      <c r="VHA75" s="348"/>
      <c r="VHB75" s="349"/>
      <c r="VHD75" s="347"/>
      <c r="VHE75" s="350"/>
      <c r="VHF75" s="350"/>
      <c r="VHG75" s="348"/>
      <c r="VHH75" s="348"/>
      <c r="VHI75" s="348"/>
      <c r="VHJ75" s="349"/>
      <c r="VHL75" s="347"/>
      <c r="VHM75" s="350"/>
      <c r="VHN75" s="350"/>
      <c r="VHO75" s="348"/>
      <c r="VHP75" s="348"/>
      <c r="VHQ75" s="348"/>
      <c r="VHR75" s="349"/>
      <c r="VHT75" s="347"/>
      <c r="VHU75" s="350"/>
      <c r="VHV75" s="350"/>
      <c r="VHW75" s="348"/>
      <c r="VHX75" s="348"/>
      <c r="VHY75" s="348"/>
      <c r="VHZ75" s="349"/>
      <c r="VIB75" s="347"/>
      <c r="VIC75" s="350"/>
      <c r="VID75" s="350"/>
      <c r="VIE75" s="348"/>
      <c r="VIF75" s="348"/>
      <c r="VIG75" s="348"/>
      <c r="VIH75" s="349"/>
      <c r="VIJ75" s="347"/>
      <c r="VIK75" s="350"/>
      <c r="VIL75" s="350"/>
      <c r="VIM75" s="348"/>
      <c r="VIN75" s="348"/>
      <c r="VIO75" s="348"/>
      <c r="VIP75" s="349"/>
      <c r="VIR75" s="347"/>
      <c r="VIS75" s="350"/>
      <c r="VIT75" s="350"/>
      <c r="VIU75" s="348"/>
      <c r="VIV75" s="348"/>
      <c r="VIW75" s="348"/>
      <c r="VIX75" s="349"/>
      <c r="VIZ75" s="347"/>
      <c r="VJA75" s="350"/>
      <c r="VJB75" s="350"/>
      <c r="VJC75" s="348"/>
      <c r="VJD75" s="348"/>
      <c r="VJE75" s="348"/>
      <c r="VJF75" s="349"/>
      <c r="VJH75" s="347"/>
      <c r="VJI75" s="350"/>
      <c r="VJJ75" s="350"/>
      <c r="VJK75" s="348"/>
      <c r="VJL75" s="348"/>
      <c r="VJM75" s="348"/>
      <c r="VJN75" s="349"/>
      <c r="VJP75" s="347"/>
      <c r="VJQ75" s="350"/>
      <c r="VJR75" s="350"/>
      <c r="VJS75" s="348"/>
      <c r="VJT75" s="348"/>
      <c r="VJU75" s="348"/>
      <c r="VJV75" s="349"/>
      <c r="VJX75" s="347"/>
      <c r="VJY75" s="350"/>
      <c r="VJZ75" s="350"/>
      <c r="VKA75" s="348"/>
      <c r="VKB75" s="348"/>
      <c r="VKC75" s="348"/>
      <c r="VKD75" s="349"/>
      <c r="VKF75" s="347"/>
      <c r="VKG75" s="350"/>
      <c r="VKH75" s="350"/>
      <c r="VKI75" s="348"/>
      <c r="VKJ75" s="348"/>
      <c r="VKK75" s="348"/>
      <c r="VKL75" s="349"/>
      <c r="VKN75" s="347"/>
      <c r="VKO75" s="350"/>
      <c r="VKP75" s="350"/>
      <c r="VKQ75" s="348"/>
      <c r="VKR75" s="348"/>
      <c r="VKS75" s="348"/>
      <c r="VKT75" s="349"/>
      <c r="VKV75" s="347"/>
      <c r="VKW75" s="350"/>
      <c r="VKX75" s="350"/>
      <c r="VKY75" s="348"/>
      <c r="VKZ75" s="348"/>
      <c r="VLA75" s="348"/>
      <c r="VLB75" s="349"/>
      <c r="VLD75" s="347"/>
      <c r="VLE75" s="350"/>
      <c r="VLF75" s="350"/>
      <c r="VLG75" s="348"/>
      <c r="VLH75" s="348"/>
      <c r="VLI75" s="348"/>
      <c r="VLJ75" s="349"/>
      <c r="VLL75" s="347"/>
      <c r="VLM75" s="350"/>
      <c r="VLN75" s="350"/>
      <c r="VLO75" s="348"/>
      <c r="VLP75" s="348"/>
      <c r="VLQ75" s="348"/>
      <c r="VLR75" s="349"/>
      <c r="VLT75" s="347"/>
      <c r="VLU75" s="350"/>
      <c r="VLV75" s="350"/>
      <c r="VLW75" s="348"/>
      <c r="VLX75" s="348"/>
      <c r="VLY75" s="348"/>
      <c r="VLZ75" s="349"/>
      <c r="VMB75" s="347"/>
      <c r="VMC75" s="350"/>
      <c r="VMD75" s="350"/>
      <c r="VME75" s="348"/>
      <c r="VMF75" s="348"/>
      <c r="VMG75" s="348"/>
      <c r="VMH75" s="349"/>
      <c r="VMJ75" s="347"/>
      <c r="VMK75" s="350"/>
      <c r="VML75" s="350"/>
      <c r="VMM75" s="348"/>
      <c r="VMN75" s="348"/>
      <c r="VMO75" s="348"/>
      <c r="VMP75" s="349"/>
      <c r="VMR75" s="347"/>
      <c r="VMS75" s="350"/>
      <c r="VMT75" s="350"/>
      <c r="VMU75" s="348"/>
      <c r="VMV75" s="348"/>
      <c r="VMW75" s="348"/>
      <c r="VMX75" s="349"/>
      <c r="VMZ75" s="347"/>
      <c r="VNA75" s="350"/>
      <c r="VNB75" s="350"/>
      <c r="VNC75" s="348"/>
      <c r="VND75" s="348"/>
      <c r="VNE75" s="348"/>
      <c r="VNF75" s="349"/>
      <c r="VNH75" s="347"/>
      <c r="VNI75" s="350"/>
      <c r="VNJ75" s="350"/>
      <c r="VNK75" s="348"/>
      <c r="VNL75" s="348"/>
      <c r="VNM75" s="348"/>
      <c r="VNN75" s="349"/>
      <c r="VNP75" s="347"/>
      <c r="VNQ75" s="350"/>
      <c r="VNR75" s="350"/>
      <c r="VNS75" s="348"/>
      <c r="VNT75" s="348"/>
      <c r="VNU75" s="348"/>
      <c r="VNV75" s="349"/>
      <c r="VNX75" s="347"/>
      <c r="VNY75" s="350"/>
      <c r="VNZ75" s="350"/>
      <c r="VOA75" s="348"/>
      <c r="VOB75" s="348"/>
      <c r="VOC75" s="348"/>
      <c r="VOD75" s="349"/>
      <c r="VOF75" s="347"/>
      <c r="VOG75" s="350"/>
      <c r="VOH75" s="350"/>
      <c r="VOI75" s="348"/>
      <c r="VOJ75" s="348"/>
      <c r="VOK75" s="348"/>
      <c r="VOL75" s="349"/>
      <c r="VON75" s="347"/>
      <c r="VOO75" s="350"/>
      <c r="VOP75" s="350"/>
      <c r="VOQ75" s="348"/>
      <c r="VOR75" s="348"/>
      <c r="VOS75" s="348"/>
      <c r="VOT75" s="349"/>
      <c r="VOV75" s="347"/>
      <c r="VOW75" s="350"/>
      <c r="VOX75" s="350"/>
      <c r="VOY75" s="348"/>
      <c r="VOZ75" s="348"/>
      <c r="VPA75" s="348"/>
      <c r="VPB75" s="349"/>
      <c r="VPD75" s="347"/>
      <c r="VPE75" s="350"/>
      <c r="VPF75" s="350"/>
      <c r="VPG75" s="348"/>
      <c r="VPH75" s="348"/>
      <c r="VPI75" s="348"/>
      <c r="VPJ75" s="349"/>
      <c r="VPL75" s="347"/>
      <c r="VPM75" s="350"/>
      <c r="VPN75" s="350"/>
      <c r="VPO75" s="348"/>
      <c r="VPP75" s="348"/>
      <c r="VPQ75" s="348"/>
      <c r="VPR75" s="349"/>
      <c r="VPT75" s="347"/>
      <c r="VPU75" s="350"/>
      <c r="VPV75" s="350"/>
      <c r="VPW75" s="348"/>
      <c r="VPX75" s="348"/>
      <c r="VPY75" s="348"/>
      <c r="VPZ75" s="349"/>
      <c r="VQB75" s="347"/>
      <c r="VQC75" s="350"/>
      <c r="VQD75" s="350"/>
      <c r="VQE75" s="348"/>
      <c r="VQF75" s="348"/>
      <c r="VQG75" s="348"/>
      <c r="VQH75" s="349"/>
      <c r="VQJ75" s="347"/>
      <c r="VQK75" s="350"/>
      <c r="VQL75" s="350"/>
      <c r="VQM75" s="348"/>
      <c r="VQN75" s="348"/>
      <c r="VQO75" s="348"/>
      <c r="VQP75" s="349"/>
      <c r="VQR75" s="347"/>
      <c r="VQS75" s="350"/>
      <c r="VQT75" s="350"/>
      <c r="VQU75" s="348"/>
      <c r="VQV75" s="348"/>
      <c r="VQW75" s="348"/>
      <c r="VQX75" s="349"/>
      <c r="VQZ75" s="347"/>
      <c r="VRA75" s="350"/>
      <c r="VRB75" s="350"/>
      <c r="VRC75" s="348"/>
      <c r="VRD75" s="348"/>
      <c r="VRE75" s="348"/>
      <c r="VRF75" s="349"/>
      <c r="VRH75" s="347"/>
      <c r="VRI75" s="350"/>
      <c r="VRJ75" s="350"/>
      <c r="VRK75" s="348"/>
      <c r="VRL75" s="348"/>
      <c r="VRM75" s="348"/>
      <c r="VRN75" s="349"/>
      <c r="VRP75" s="347"/>
      <c r="VRQ75" s="350"/>
      <c r="VRR75" s="350"/>
      <c r="VRS75" s="348"/>
      <c r="VRT75" s="348"/>
      <c r="VRU75" s="348"/>
      <c r="VRV75" s="349"/>
      <c r="VRX75" s="347"/>
      <c r="VRY75" s="350"/>
      <c r="VRZ75" s="350"/>
      <c r="VSA75" s="348"/>
      <c r="VSB75" s="348"/>
      <c r="VSC75" s="348"/>
      <c r="VSD75" s="349"/>
      <c r="VSF75" s="347"/>
      <c r="VSG75" s="350"/>
      <c r="VSH75" s="350"/>
      <c r="VSI75" s="348"/>
      <c r="VSJ75" s="348"/>
      <c r="VSK75" s="348"/>
      <c r="VSL75" s="349"/>
      <c r="VSN75" s="347"/>
      <c r="VSO75" s="350"/>
      <c r="VSP75" s="350"/>
      <c r="VSQ75" s="348"/>
      <c r="VSR75" s="348"/>
      <c r="VSS75" s="348"/>
      <c r="VST75" s="349"/>
      <c r="VSV75" s="347"/>
      <c r="VSW75" s="350"/>
      <c r="VSX75" s="350"/>
      <c r="VSY75" s="348"/>
      <c r="VSZ75" s="348"/>
      <c r="VTA75" s="348"/>
      <c r="VTB75" s="349"/>
      <c r="VTD75" s="347"/>
      <c r="VTE75" s="350"/>
      <c r="VTF75" s="350"/>
      <c r="VTG75" s="348"/>
      <c r="VTH75" s="348"/>
      <c r="VTI75" s="348"/>
      <c r="VTJ75" s="349"/>
      <c r="VTL75" s="347"/>
      <c r="VTM75" s="350"/>
      <c r="VTN75" s="350"/>
      <c r="VTO75" s="348"/>
      <c r="VTP75" s="348"/>
      <c r="VTQ75" s="348"/>
      <c r="VTR75" s="349"/>
      <c r="VTT75" s="347"/>
      <c r="VTU75" s="350"/>
      <c r="VTV75" s="350"/>
      <c r="VTW75" s="348"/>
      <c r="VTX75" s="348"/>
      <c r="VTY75" s="348"/>
      <c r="VTZ75" s="349"/>
      <c r="VUB75" s="347"/>
      <c r="VUC75" s="350"/>
      <c r="VUD75" s="350"/>
      <c r="VUE75" s="348"/>
      <c r="VUF75" s="348"/>
      <c r="VUG75" s="348"/>
      <c r="VUH75" s="349"/>
      <c r="VUJ75" s="347"/>
      <c r="VUK75" s="350"/>
      <c r="VUL75" s="350"/>
      <c r="VUM75" s="348"/>
      <c r="VUN75" s="348"/>
      <c r="VUO75" s="348"/>
      <c r="VUP75" s="349"/>
      <c r="VUR75" s="347"/>
      <c r="VUS75" s="350"/>
      <c r="VUT75" s="350"/>
      <c r="VUU75" s="348"/>
      <c r="VUV75" s="348"/>
      <c r="VUW75" s="348"/>
      <c r="VUX75" s="349"/>
      <c r="VUZ75" s="347"/>
      <c r="VVA75" s="350"/>
      <c r="VVB75" s="350"/>
      <c r="VVC75" s="348"/>
      <c r="VVD75" s="348"/>
      <c r="VVE75" s="348"/>
      <c r="VVF75" s="349"/>
      <c r="VVH75" s="347"/>
      <c r="VVI75" s="350"/>
      <c r="VVJ75" s="350"/>
      <c r="VVK75" s="348"/>
      <c r="VVL75" s="348"/>
      <c r="VVM75" s="348"/>
      <c r="VVN75" s="349"/>
      <c r="VVP75" s="347"/>
      <c r="VVQ75" s="350"/>
      <c r="VVR75" s="350"/>
      <c r="VVS75" s="348"/>
      <c r="VVT75" s="348"/>
      <c r="VVU75" s="348"/>
      <c r="VVV75" s="349"/>
      <c r="VVX75" s="347"/>
      <c r="VVY75" s="350"/>
      <c r="VVZ75" s="350"/>
      <c r="VWA75" s="348"/>
      <c r="VWB75" s="348"/>
      <c r="VWC75" s="348"/>
      <c r="VWD75" s="349"/>
      <c r="VWF75" s="347"/>
      <c r="VWG75" s="350"/>
      <c r="VWH75" s="350"/>
      <c r="VWI75" s="348"/>
      <c r="VWJ75" s="348"/>
      <c r="VWK75" s="348"/>
      <c r="VWL75" s="349"/>
      <c r="VWN75" s="347"/>
      <c r="VWO75" s="350"/>
      <c r="VWP75" s="350"/>
      <c r="VWQ75" s="348"/>
      <c r="VWR75" s="348"/>
      <c r="VWS75" s="348"/>
      <c r="VWT75" s="349"/>
      <c r="VWV75" s="347"/>
      <c r="VWW75" s="350"/>
      <c r="VWX75" s="350"/>
      <c r="VWY75" s="348"/>
      <c r="VWZ75" s="348"/>
      <c r="VXA75" s="348"/>
      <c r="VXB75" s="349"/>
      <c r="VXD75" s="347"/>
      <c r="VXE75" s="350"/>
      <c r="VXF75" s="350"/>
      <c r="VXG75" s="348"/>
      <c r="VXH75" s="348"/>
      <c r="VXI75" s="348"/>
      <c r="VXJ75" s="349"/>
      <c r="VXL75" s="347"/>
      <c r="VXM75" s="350"/>
      <c r="VXN75" s="350"/>
      <c r="VXO75" s="348"/>
      <c r="VXP75" s="348"/>
      <c r="VXQ75" s="348"/>
      <c r="VXR75" s="349"/>
      <c r="VXT75" s="347"/>
      <c r="VXU75" s="350"/>
      <c r="VXV75" s="350"/>
      <c r="VXW75" s="348"/>
      <c r="VXX75" s="348"/>
      <c r="VXY75" s="348"/>
      <c r="VXZ75" s="349"/>
      <c r="VYB75" s="347"/>
      <c r="VYC75" s="350"/>
      <c r="VYD75" s="350"/>
      <c r="VYE75" s="348"/>
      <c r="VYF75" s="348"/>
      <c r="VYG75" s="348"/>
      <c r="VYH75" s="349"/>
      <c r="VYJ75" s="347"/>
      <c r="VYK75" s="350"/>
      <c r="VYL75" s="350"/>
      <c r="VYM75" s="348"/>
      <c r="VYN75" s="348"/>
      <c r="VYO75" s="348"/>
      <c r="VYP75" s="349"/>
      <c r="VYR75" s="347"/>
      <c r="VYS75" s="350"/>
      <c r="VYT75" s="350"/>
      <c r="VYU75" s="348"/>
      <c r="VYV75" s="348"/>
      <c r="VYW75" s="348"/>
      <c r="VYX75" s="349"/>
      <c r="VYZ75" s="347"/>
      <c r="VZA75" s="350"/>
      <c r="VZB75" s="350"/>
      <c r="VZC75" s="348"/>
      <c r="VZD75" s="348"/>
      <c r="VZE75" s="348"/>
      <c r="VZF75" s="349"/>
      <c r="VZH75" s="347"/>
      <c r="VZI75" s="350"/>
      <c r="VZJ75" s="350"/>
      <c r="VZK75" s="348"/>
      <c r="VZL75" s="348"/>
      <c r="VZM75" s="348"/>
      <c r="VZN75" s="349"/>
      <c r="VZP75" s="347"/>
      <c r="VZQ75" s="350"/>
      <c r="VZR75" s="350"/>
      <c r="VZS75" s="348"/>
      <c r="VZT75" s="348"/>
      <c r="VZU75" s="348"/>
      <c r="VZV75" s="349"/>
      <c r="VZX75" s="347"/>
      <c r="VZY75" s="350"/>
      <c r="VZZ75" s="350"/>
      <c r="WAA75" s="348"/>
      <c r="WAB75" s="348"/>
      <c r="WAC75" s="348"/>
      <c r="WAD75" s="349"/>
      <c r="WAF75" s="347"/>
      <c r="WAG75" s="350"/>
      <c r="WAH75" s="350"/>
      <c r="WAI75" s="348"/>
      <c r="WAJ75" s="348"/>
      <c r="WAK75" s="348"/>
      <c r="WAL75" s="349"/>
      <c r="WAN75" s="347"/>
      <c r="WAO75" s="350"/>
      <c r="WAP75" s="350"/>
      <c r="WAQ75" s="348"/>
      <c r="WAR75" s="348"/>
      <c r="WAS75" s="348"/>
      <c r="WAT75" s="349"/>
      <c r="WAV75" s="347"/>
      <c r="WAW75" s="350"/>
      <c r="WAX75" s="350"/>
      <c r="WAY75" s="348"/>
      <c r="WAZ75" s="348"/>
      <c r="WBA75" s="348"/>
      <c r="WBB75" s="349"/>
      <c r="WBD75" s="347"/>
      <c r="WBE75" s="350"/>
      <c r="WBF75" s="350"/>
      <c r="WBG75" s="348"/>
      <c r="WBH75" s="348"/>
      <c r="WBI75" s="348"/>
      <c r="WBJ75" s="349"/>
      <c r="WBL75" s="347"/>
      <c r="WBM75" s="350"/>
      <c r="WBN75" s="350"/>
      <c r="WBO75" s="348"/>
      <c r="WBP75" s="348"/>
      <c r="WBQ75" s="348"/>
      <c r="WBR75" s="349"/>
      <c r="WBT75" s="347"/>
      <c r="WBU75" s="350"/>
      <c r="WBV75" s="350"/>
      <c r="WBW75" s="348"/>
      <c r="WBX75" s="348"/>
      <c r="WBY75" s="348"/>
      <c r="WBZ75" s="349"/>
      <c r="WCB75" s="347"/>
      <c r="WCC75" s="350"/>
      <c r="WCD75" s="350"/>
      <c r="WCE75" s="348"/>
      <c r="WCF75" s="348"/>
      <c r="WCG75" s="348"/>
      <c r="WCH75" s="349"/>
      <c r="WCJ75" s="347"/>
      <c r="WCK75" s="350"/>
      <c r="WCL75" s="350"/>
      <c r="WCM75" s="348"/>
      <c r="WCN75" s="348"/>
      <c r="WCO75" s="348"/>
      <c r="WCP75" s="349"/>
      <c r="WCR75" s="347"/>
      <c r="WCS75" s="350"/>
      <c r="WCT75" s="350"/>
      <c r="WCU75" s="348"/>
      <c r="WCV75" s="348"/>
      <c r="WCW75" s="348"/>
      <c r="WCX75" s="349"/>
      <c r="WCZ75" s="347"/>
      <c r="WDA75" s="350"/>
      <c r="WDB75" s="350"/>
      <c r="WDC75" s="348"/>
      <c r="WDD75" s="348"/>
      <c r="WDE75" s="348"/>
      <c r="WDF75" s="349"/>
      <c r="WDH75" s="347"/>
      <c r="WDI75" s="350"/>
      <c r="WDJ75" s="350"/>
      <c r="WDK75" s="348"/>
      <c r="WDL75" s="348"/>
      <c r="WDM75" s="348"/>
      <c r="WDN75" s="349"/>
      <c r="WDP75" s="347"/>
      <c r="WDQ75" s="350"/>
      <c r="WDR75" s="350"/>
      <c r="WDS75" s="348"/>
      <c r="WDT75" s="348"/>
      <c r="WDU75" s="348"/>
      <c r="WDV75" s="349"/>
      <c r="WDX75" s="347"/>
      <c r="WDY75" s="350"/>
      <c r="WDZ75" s="350"/>
      <c r="WEA75" s="348"/>
      <c r="WEB75" s="348"/>
      <c r="WEC75" s="348"/>
      <c r="WED75" s="349"/>
      <c r="WEF75" s="347"/>
      <c r="WEG75" s="350"/>
      <c r="WEH75" s="350"/>
      <c r="WEI75" s="348"/>
      <c r="WEJ75" s="348"/>
      <c r="WEK75" s="348"/>
      <c r="WEL75" s="349"/>
      <c r="WEN75" s="347"/>
      <c r="WEO75" s="350"/>
      <c r="WEP75" s="350"/>
      <c r="WEQ75" s="348"/>
      <c r="WER75" s="348"/>
      <c r="WES75" s="348"/>
      <c r="WET75" s="349"/>
      <c r="WEV75" s="347"/>
      <c r="WEW75" s="350"/>
      <c r="WEX75" s="350"/>
      <c r="WEY75" s="348"/>
      <c r="WEZ75" s="348"/>
      <c r="WFA75" s="348"/>
      <c r="WFB75" s="349"/>
      <c r="WFD75" s="347"/>
      <c r="WFE75" s="350"/>
      <c r="WFF75" s="350"/>
      <c r="WFG75" s="348"/>
      <c r="WFH75" s="348"/>
      <c r="WFI75" s="348"/>
      <c r="WFJ75" s="349"/>
      <c r="WFL75" s="347"/>
      <c r="WFM75" s="350"/>
      <c r="WFN75" s="350"/>
      <c r="WFO75" s="348"/>
      <c r="WFP75" s="348"/>
      <c r="WFQ75" s="348"/>
      <c r="WFR75" s="349"/>
      <c r="WFT75" s="347"/>
      <c r="WFU75" s="350"/>
      <c r="WFV75" s="350"/>
      <c r="WFW75" s="348"/>
      <c r="WFX75" s="348"/>
      <c r="WFY75" s="348"/>
      <c r="WFZ75" s="349"/>
      <c r="WGB75" s="347"/>
      <c r="WGC75" s="350"/>
      <c r="WGD75" s="350"/>
      <c r="WGE75" s="348"/>
      <c r="WGF75" s="348"/>
      <c r="WGG75" s="348"/>
      <c r="WGH75" s="349"/>
      <c r="WGJ75" s="347"/>
      <c r="WGK75" s="350"/>
      <c r="WGL75" s="350"/>
      <c r="WGM75" s="348"/>
      <c r="WGN75" s="348"/>
      <c r="WGO75" s="348"/>
      <c r="WGP75" s="349"/>
      <c r="WGR75" s="347"/>
      <c r="WGS75" s="350"/>
      <c r="WGT75" s="350"/>
      <c r="WGU75" s="348"/>
      <c r="WGV75" s="348"/>
      <c r="WGW75" s="348"/>
      <c r="WGX75" s="349"/>
      <c r="WGZ75" s="347"/>
      <c r="WHA75" s="350"/>
      <c r="WHB75" s="350"/>
      <c r="WHC75" s="348"/>
      <c r="WHD75" s="348"/>
      <c r="WHE75" s="348"/>
      <c r="WHF75" s="349"/>
      <c r="WHH75" s="347"/>
      <c r="WHI75" s="350"/>
      <c r="WHJ75" s="350"/>
      <c r="WHK75" s="348"/>
      <c r="WHL75" s="348"/>
      <c r="WHM75" s="348"/>
      <c r="WHN75" s="349"/>
      <c r="WHP75" s="347"/>
      <c r="WHQ75" s="350"/>
      <c r="WHR75" s="350"/>
      <c r="WHS75" s="348"/>
      <c r="WHT75" s="348"/>
      <c r="WHU75" s="348"/>
      <c r="WHV75" s="349"/>
      <c r="WHX75" s="347"/>
      <c r="WHY75" s="350"/>
      <c r="WHZ75" s="350"/>
      <c r="WIA75" s="348"/>
      <c r="WIB75" s="348"/>
      <c r="WIC75" s="348"/>
      <c r="WID75" s="349"/>
      <c r="WIF75" s="347"/>
      <c r="WIG75" s="350"/>
      <c r="WIH75" s="350"/>
      <c r="WII75" s="348"/>
      <c r="WIJ75" s="348"/>
      <c r="WIK75" s="348"/>
      <c r="WIL75" s="349"/>
      <c r="WIN75" s="347"/>
      <c r="WIO75" s="350"/>
      <c r="WIP75" s="350"/>
      <c r="WIQ75" s="348"/>
      <c r="WIR75" s="348"/>
      <c r="WIS75" s="348"/>
      <c r="WIT75" s="349"/>
      <c r="WIV75" s="347"/>
      <c r="WIW75" s="350"/>
      <c r="WIX75" s="350"/>
      <c r="WIY75" s="348"/>
      <c r="WIZ75" s="348"/>
      <c r="WJA75" s="348"/>
      <c r="WJB75" s="349"/>
      <c r="WJD75" s="347"/>
      <c r="WJE75" s="350"/>
      <c r="WJF75" s="350"/>
      <c r="WJG75" s="348"/>
      <c r="WJH75" s="348"/>
      <c r="WJI75" s="348"/>
      <c r="WJJ75" s="349"/>
      <c r="WJL75" s="347"/>
      <c r="WJM75" s="350"/>
      <c r="WJN75" s="350"/>
      <c r="WJO75" s="348"/>
      <c r="WJP75" s="348"/>
      <c r="WJQ75" s="348"/>
      <c r="WJR75" s="349"/>
      <c r="WJT75" s="347"/>
      <c r="WJU75" s="350"/>
      <c r="WJV75" s="350"/>
      <c r="WJW75" s="348"/>
      <c r="WJX75" s="348"/>
      <c r="WJY75" s="348"/>
      <c r="WJZ75" s="349"/>
      <c r="WKB75" s="347"/>
      <c r="WKC75" s="350"/>
      <c r="WKD75" s="350"/>
      <c r="WKE75" s="348"/>
      <c r="WKF75" s="348"/>
      <c r="WKG75" s="348"/>
      <c r="WKH75" s="349"/>
      <c r="WKJ75" s="347"/>
      <c r="WKK75" s="350"/>
      <c r="WKL75" s="350"/>
      <c r="WKM75" s="348"/>
      <c r="WKN75" s="348"/>
      <c r="WKO75" s="348"/>
      <c r="WKP75" s="349"/>
      <c r="WKR75" s="347"/>
      <c r="WKS75" s="350"/>
      <c r="WKT75" s="350"/>
      <c r="WKU75" s="348"/>
      <c r="WKV75" s="348"/>
      <c r="WKW75" s="348"/>
      <c r="WKX75" s="349"/>
      <c r="WKZ75" s="347"/>
      <c r="WLA75" s="350"/>
      <c r="WLB75" s="350"/>
      <c r="WLC75" s="348"/>
      <c r="WLD75" s="348"/>
      <c r="WLE75" s="348"/>
      <c r="WLF75" s="349"/>
      <c r="WLH75" s="347"/>
      <c r="WLI75" s="350"/>
      <c r="WLJ75" s="350"/>
      <c r="WLK75" s="348"/>
      <c r="WLL75" s="348"/>
      <c r="WLM75" s="348"/>
      <c r="WLN75" s="349"/>
      <c r="WLP75" s="347"/>
      <c r="WLQ75" s="350"/>
      <c r="WLR75" s="350"/>
      <c r="WLS75" s="348"/>
      <c r="WLT75" s="348"/>
      <c r="WLU75" s="348"/>
      <c r="WLV75" s="349"/>
      <c r="WLX75" s="347"/>
      <c r="WLY75" s="350"/>
      <c r="WLZ75" s="350"/>
      <c r="WMA75" s="348"/>
      <c r="WMB75" s="348"/>
      <c r="WMC75" s="348"/>
      <c r="WMD75" s="349"/>
      <c r="WMF75" s="347"/>
      <c r="WMG75" s="350"/>
      <c r="WMH75" s="350"/>
      <c r="WMI75" s="348"/>
      <c r="WMJ75" s="348"/>
      <c r="WMK75" s="348"/>
      <c r="WML75" s="349"/>
      <c r="WMN75" s="347"/>
      <c r="WMO75" s="350"/>
      <c r="WMP75" s="350"/>
      <c r="WMQ75" s="348"/>
      <c r="WMR75" s="348"/>
      <c r="WMS75" s="348"/>
      <c r="WMT75" s="349"/>
      <c r="WMV75" s="347"/>
      <c r="WMW75" s="350"/>
      <c r="WMX75" s="350"/>
      <c r="WMY75" s="348"/>
      <c r="WMZ75" s="348"/>
      <c r="WNA75" s="348"/>
      <c r="WNB75" s="349"/>
      <c r="WND75" s="347"/>
      <c r="WNE75" s="350"/>
      <c r="WNF75" s="350"/>
      <c r="WNG75" s="348"/>
      <c r="WNH75" s="348"/>
      <c r="WNI75" s="348"/>
      <c r="WNJ75" s="349"/>
      <c r="WNL75" s="347"/>
      <c r="WNM75" s="350"/>
      <c r="WNN75" s="350"/>
      <c r="WNO75" s="348"/>
      <c r="WNP75" s="348"/>
      <c r="WNQ75" s="348"/>
      <c r="WNR75" s="349"/>
      <c r="WNT75" s="347"/>
      <c r="WNU75" s="350"/>
      <c r="WNV75" s="350"/>
      <c r="WNW75" s="348"/>
      <c r="WNX75" s="348"/>
      <c r="WNY75" s="348"/>
      <c r="WNZ75" s="349"/>
      <c r="WOB75" s="347"/>
      <c r="WOC75" s="350"/>
      <c r="WOD75" s="350"/>
      <c r="WOE75" s="348"/>
      <c r="WOF75" s="348"/>
      <c r="WOG75" s="348"/>
      <c r="WOH75" s="349"/>
      <c r="WOJ75" s="347"/>
      <c r="WOK75" s="350"/>
      <c r="WOL75" s="350"/>
      <c r="WOM75" s="348"/>
      <c r="WON75" s="348"/>
      <c r="WOO75" s="348"/>
      <c r="WOP75" s="349"/>
      <c r="WOR75" s="347"/>
      <c r="WOS75" s="350"/>
      <c r="WOT75" s="350"/>
      <c r="WOU75" s="348"/>
      <c r="WOV75" s="348"/>
      <c r="WOW75" s="348"/>
      <c r="WOX75" s="349"/>
      <c r="WOZ75" s="347"/>
      <c r="WPA75" s="350"/>
      <c r="WPB75" s="350"/>
      <c r="WPC75" s="348"/>
      <c r="WPD75" s="348"/>
      <c r="WPE75" s="348"/>
      <c r="WPF75" s="349"/>
      <c r="WPH75" s="347"/>
      <c r="WPI75" s="350"/>
      <c r="WPJ75" s="350"/>
      <c r="WPK75" s="348"/>
      <c r="WPL75" s="348"/>
      <c r="WPM75" s="348"/>
      <c r="WPN75" s="349"/>
      <c r="WPP75" s="347"/>
      <c r="WPQ75" s="350"/>
      <c r="WPR75" s="350"/>
      <c r="WPS75" s="348"/>
      <c r="WPT75" s="348"/>
      <c r="WPU75" s="348"/>
      <c r="WPV75" s="349"/>
      <c r="WPX75" s="347"/>
      <c r="WPY75" s="350"/>
      <c r="WPZ75" s="350"/>
      <c r="WQA75" s="348"/>
      <c r="WQB75" s="348"/>
      <c r="WQC75" s="348"/>
      <c r="WQD75" s="349"/>
      <c r="WQF75" s="347"/>
      <c r="WQG75" s="350"/>
      <c r="WQH75" s="350"/>
      <c r="WQI75" s="348"/>
      <c r="WQJ75" s="348"/>
      <c r="WQK75" s="348"/>
      <c r="WQL75" s="349"/>
      <c r="WQN75" s="347"/>
      <c r="WQO75" s="350"/>
      <c r="WQP75" s="350"/>
      <c r="WQQ75" s="348"/>
      <c r="WQR75" s="348"/>
      <c r="WQS75" s="348"/>
      <c r="WQT75" s="349"/>
      <c r="WQV75" s="347"/>
      <c r="WQW75" s="350"/>
      <c r="WQX75" s="350"/>
      <c r="WQY75" s="348"/>
      <c r="WQZ75" s="348"/>
      <c r="WRA75" s="348"/>
      <c r="WRB75" s="349"/>
      <c r="WRD75" s="347"/>
      <c r="WRE75" s="350"/>
      <c r="WRF75" s="350"/>
      <c r="WRG75" s="348"/>
      <c r="WRH75" s="348"/>
      <c r="WRI75" s="348"/>
      <c r="WRJ75" s="349"/>
      <c r="WRL75" s="347"/>
      <c r="WRM75" s="350"/>
      <c r="WRN75" s="350"/>
      <c r="WRO75" s="348"/>
      <c r="WRP75" s="348"/>
      <c r="WRQ75" s="348"/>
      <c r="WRR75" s="349"/>
      <c r="WRT75" s="347"/>
      <c r="WRU75" s="350"/>
      <c r="WRV75" s="350"/>
      <c r="WRW75" s="348"/>
      <c r="WRX75" s="348"/>
      <c r="WRY75" s="348"/>
      <c r="WRZ75" s="349"/>
      <c r="WSB75" s="347"/>
      <c r="WSC75" s="350"/>
      <c r="WSD75" s="350"/>
      <c r="WSE75" s="348"/>
      <c r="WSF75" s="348"/>
      <c r="WSG75" s="348"/>
      <c r="WSH75" s="349"/>
      <c r="WSJ75" s="347"/>
      <c r="WSK75" s="350"/>
      <c r="WSL75" s="350"/>
      <c r="WSM75" s="348"/>
      <c r="WSN75" s="348"/>
      <c r="WSO75" s="348"/>
      <c r="WSP75" s="349"/>
      <c r="WSR75" s="347"/>
      <c r="WSS75" s="350"/>
      <c r="WST75" s="350"/>
      <c r="WSU75" s="348"/>
      <c r="WSV75" s="348"/>
      <c r="WSW75" s="348"/>
      <c r="WSX75" s="349"/>
      <c r="WSZ75" s="347"/>
      <c r="WTA75" s="350"/>
      <c r="WTB75" s="350"/>
      <c r="WTC75" s="348"/>
      <c r="WTD75" s="348"/>
      <c r="WTE75" s="348"/>
      <c r="WTF75" s="349"/>
      <c r="WTH75" s="347"/>
      <c r="WTI75" s="350"/>
      <c r="WTJ75" s="350"/>
      <c r="WTK75" s="348"/>
      <c r="WTL75" s="348"/>
      <c r="WTM75" s="348"/>
      <c r="WTN75" s="349"/>
      <c r="WTP75" s="347"/>
      <c r="WTQ75" s="350"/>
      <c r="WTR75" s="350"/>
      <c r="WTS75" s="348"/>
      <c r="WTT75" s="348"/>
      <c r="WTU75" s="348"/>
      <c r="WTV75" s="349"/>
      <c r="WTX75" s="347"/>
      <c r="WTY75" s="350"/>
      <c r="WTZ75" s="350"/>
      <c r="WUA75" s="348"/>
      <c r="WUB75" s="348"/>
      <c r="WUC75" s="348"/>
      <c r="WUD75" s="349"/>
      <c r="WUF75" s="347"/>
      <c r="WUG75" s="350"/>
      <c r="WUH75" s="350"/>
      <c r="WUI75" s="348"/>
      <c r="WUJ75" s="348"/>
      <c r="WUK75" s="348"/>
      <c r="WUL75" s="349"/>
      <c r="WUN75" s="347"/>
      <c r="WUO75" s="350"/>
      <c r="WUP75" s="350"/>
      <c r="WUQ75" s="348"/>
      <c r="WUR75" s="348"/>
      <c r="WUS75" s="348"/>
      <c r="WUT75" s="349"/>
      <c r="WUV75" s="347"/>
      <c r="WUW75" s="350"/>
      <c r="WUX75" s="350"/>
      <c r="WUY75" s="348"/>
      <c r="WUZ75" s="348"/>
      <c r="WVA75" s="348"/>
      <c r="WVB75" s="349"/>
      <c r="WVD75" s="347"/>
      <c r="WVE75" s="350"/>
      <c r="WVF75" s="350"/>
      <c r="WVG75" s="348"/>
      <c r="WVH75" s="348"/>
      <c r="WVI75" s="348"/>
      <c r="WVJ75" s="349"/>
      <c r="WVL75" s="347"/>
      <c r="WVM75" s="350"/>
      <c r="WVN75" s="350"/>
      <c r="WVO75" s="348"/>
      <c r="WVP75" s="348"/>
      <c r="WVQ75" s="348"/>
      <c r="WVR75" s="349"/>
      <c r="WVT75" s="347"/>
      <c r="WVU75" s="350"/>
      <c r="WVV75" s="350"/>
      <c r="WVW75" s="348"/>
      <c r="WVX75" s="348"/>
      <c r="WVY75" s="348"/>
      <c r="WVZ75" s="349"/>
      <c r="WWB75" s="347"/>
      <c r="WWC75" s="350"/>
      <c r="WWD75" s="350"/>
      <c r="WWE75" s="348"/>
      <c r="WWF75" s="348"/>
      <c r="WWG75" s="348"/>
      <c r="WWH75" s="349"/>
      <c r="WWJ75" s="347"/>
      <c r="WWK75" s="350"/>
      <c r="WWL75" s="350"/>
      <c r="WWM75" s="348"/>
      <c r="WWN75" s="348"/>
      <c r="WWO75" s="348"/>
      <c r="WWP75" s="349"/>
      <c r="WWR75" s="347"/>
      <c r="WWS75" s="350"/>
      <c r="WWT75" s="350"/>
      <c r="WWU75" s="348"/>
      <c r="WWV75" s="348"/>
      <c r="WWW75" s="348"/>
      <c r="WWX75" s="349"/>
      <c r="WWZ75" s="347"/>
      <c r="WXA75" s="350"/>
      <c r="WXB75" s="350"/>
      <c r="WXC75" s="348"/>
      <c r="WXD75" s="348"/>
      <c r="WXE75" s="348"/>
      <c r="WXF75" s="349"/>
      <c r="WXH75" s="347"/>
      <c r="WXI75" s="350"/>
      <c r="WXJ75" s="350"/>
      <c r="WXK75" s="348"/>
      <c r="WXL75" s="348"/>
      <c r="WXM75" s="348"/>
      <c r="WXN75" s="349"/>
      <c r="WXP75" s="347"/>
      <c r="WXQ75" s="350"/>
      <c r="WXR75" s="350"/>
      <c r="WXS75" s="348"/>
      <c r="WXT75" s="348"/>
      <c r="WXU75" s="348"/>
      <c r="WXV75" s="349"/>
      <c r="WXX75" s="347"/>
      <c r="WXY75" s="350"/>
      <c r="WXZ75" s="350"/>
      <c r="WYA75" s="348"/>
      <c r="WYB75" s="348"/>
      <c r="WYC75" s="348"/>
      <c r="WYD75" s="349"/>
      <c r="WYF75" s="347"/>
      <c r="WYG75" s="350"/>
      <c r="WYH75" s="350"/>
      <c r="WYI75" s="348"/>
      <c r="WYJ75" s="348"/>
      <c r="WYK75" s="348"/>
      <c r="WYL75" s="349"/>
      <c r="WYN75" s="347"/>
      <c r="WYO75" s="350"/>
      <c r="WYP75" s="350"/>
      <c r="WYQ75" s="348"/>
      <c r="WYR75" s="348"/>
      <c r="WYS75" s="348"/>
      <c r="WYT75" s="349"/>
      <c r="WYV75" s="347"/>
      <c r="WYW75" s="350"/>
      <c r="WYX75" s="350"/>
      <c r="WYY75" s="348"/>
      <c r="WYZ75" s="348"/>
      <c r="WZA75" s="348"/>
      <c r="WZB75" s="349"/>
      <c r="WZD75" s="347"/>
      <c r="WZE75" s="350"/>
      <c r="WZF75" s="350"/>
      <c r="WZG75" s="348"/>
      <c r="WZH75" s="348"/>
      <c r="WZI75" s="348"/>
      <c r="WZJ75" s="349"/>
      <c r="WZL75" s="347"/>
      <c r="WZM75" s="350"/>
      <c r="WZN75" s="350"/>
      <c r="WZO75" s="348"/>
      <c r="WZP75" s="348"/>
      <c r="WZQ75" s="348"/>
      <c r="WZR75" s="349"/>
      <c r="WZT75" s="347"/>
      <c r="WZU75" s="350"/>
      <c r="WZV75" s="350"/>
      <c r="WZW75" s="348"/>
      <c r="WZX75" s="348"/>
      <c r="WZY75" s="348"/>
      <c r="WZZ75" s="349"/>
      <c r="XAB75" s="347"/>
      <c r="XAC75" s="350"/>
      <c r="XAD75" s="350"/>
      <c r="XAE75" s="348"/>
      <c r="XAF75" s="348"/>
      <c r="XAG75" s="348"/>
      <c r="XAH75" s="349"/>
      <c r="XAJ75" s="347"/>
      <c r="XAK75" s="350"/>
      <c r="XAL75" s="350"/>
      <c r="XAM75" s="348"/>
      <c r="XAN75" s="348"/>
      <c r="XAO75" s="348"/>
      <c r="XAP75" s="349"/>
      <c r="XAR75" s="347"/>
      <c r="XAS75" s="350"/>
      <c r="XAT75" s="350"/>
      <c r="XAU75" s="348"/>
      <c r="XAV75" s="348"/>
      <c r="XAW75" s="348"/>
      <c r="XAX75" s="349"/>
      <c r="XAZ75" s="347"/>
      <c r="XBA75" s="350"/>
      <c r="XBB75" s="350"/>
      <c r="XBC75" s="348"/>
      <c r="XBD75" s="348"/>
      <c r="XBE75" s="348"/>
      <c r="XBF75" s="349"/>
      <c r="XBH75" s="347"/>
      <c r="XBI75" s="350"/>
      <c r="XBJ75" s="350"/>
      <c r="XBK75" s="348"/>
      <c r="XBL75" s="348"/>
      <c r="XBM75" s="348"/>
      <c r="XBN75" s="349"/>
      <c r="XBP75" s="347"/>
      <c r="XBQ75" s="350"/>
      <c r="XBR75" s="350"/>
      <c r="XBS75" s="348"/>
      <c r="XBT75" s="348"/>
      <c r="XBU75" s="348"/>
      <c r="XBV75" s="349"/>
      <c r="XBX75" s="347"/>
      <c r="XBY75" s="350"/>
      <c r="XBZ75" s="350"/>
      <c r="XCA75" s="348"/>
      <c r="XCB75" s="348"/>
      <c r="XCC75" s="348"/>
      <c r="XCD75" s="349"/>
      <c r="XCF75" s="347"/>
      <c r="XCG75" s="350"/>
      <c r="XCH75" s="350"/>
      <c r="XCI75" s="348"/>
      <c r="XCJ75" s="348"/>
      <c r="XCK75" s="348"/>
      <c r="XCL75" s="349"/>
      <c r="XCN75" s="347"/>
      <c r="XCO75" s="350"/>
      <c r="XCP75" s="350"/>
      <c r="XCQ75" s="348"/>
      <c r="XCR75" s="348"/>
      <c r="XCS75" s="348"/>
      <c r="XCT75" s="349"/>
      <c r="XCV75" s="347"/>
      <c r="XCW75" s="350"/>
      <c r="XCX75" s="350"/>
      <c r="XCY75" s="348"/>
      <c r="XCZ75" s="348"/>
      <c r="XDA75" s="348"/>
      <c r="XDB75" s="349"/>
      <c r="XDD75" s="347"/>
      <c r="XDE75" s="350"/>
      <c r="XDF75" s="350"/>
      <c r="XDG75" s="348"/>
      <c r="XDH75" s="348"/>
      <c r="XDI75" s="348"/>
      <c r="XDJ75" s="349"/>
      <c r="XDL75" s="347"/>
      <c r="XDM75" s="350"/>
      <c r="XDN75" s="350"/>
      <c r="XDO75" s="348"/>
      <c r="XDP75" s="348"/>
      <c r="XDQ75" s="348"/>
      <c r="XDR75" s="349"/>
      <c r="XDT75" s="347"/>
      <c r="XDU75" s="350"/>
      <c r="XDV75" s="350"/>
      <c r="XDW75" s="348"/>
      <c r="XDX75" s="348"/>
      <c r="XDY75" s="348"/>
      <c r="XDZ75" s="349"/>
      <c r="XEB75" s="347"/>
      <c r="XEC75" s="350"/>
      <c r="XED75" s="350"/>
      <c r="XEE75" s="348"/>
      <c r="XEF75" s="348"/>
      <c r="XEG75" s="348"/>
      <c r="XEH75" s="349"/>
      <c r="XEJ75" s="347"/>
      <c r="XEK75" s="350"/>
      <c r="XEL75" s="350"/>
      <c r="XEM75" s="348"/>
      <c r="XEN75" s="348"/>
      <c r="XEO75" s="348"/>
      <c r="XEP75" s="349"/>
      <c r="XER75" s="347"/>
      <c r="XES75" s="350"/>
      <c r="XET75" s="350"/>
      <c r="XEU75" s="348"/>
      <c r="XEV75" s="348"/>
      <c r="XEW75" s="348"/>
      <c r="XEX75" s="349"/>
      <c r="XEZ75" s="347"/>
      <c r="XFA75" s="350"/>
      <c r="XFB75" s="350"/>
      <c r="XFC75" s="348"/>
      <c r="XFD75" s="348"/>
    </row>
    <row r="76" spans="1:16384" ht="19.7" customHeight="1">
      <c r="A76" s="390">
        <f t="shared" ref="A76:A139" si="38">A75+1</f>
        <v>76</v>
      </c>
      <c r="B76" s="1208"/>
      <c r="C76" s="1158"/>
      <c r="D76" s="1146" t="s">
        <v>319</v>
      </c>
      <c r="E76" s="1147"/>
      <c r="F76" s="1148"/>
      <c r="G76" s="343">
        <f ca="1">ABS(ROUND(SUMIFS('BP CONTABLE'!$C:$C,'BP CONTABLE'!$E:$E,CELL("contenido",A76),'BP CONTABLE'!$D:$D,CELL("contenido",D76)),0))</f>
        <v>0</v>
      </c>
      <c r="H76" s="345"/>
      <c r="I76" s="343">
        <f t="shared" ca="1" si="35"/>
        <v>0</v>
      </c>
      <c r="J76" s="343">
        <f t="shared" ca="1" si="36"/>
        <v>0</v>
      </c>
      <c r="K76" s="345">
        <f t="shared" ca="1" si="37"/>
        <v>0</v>
      </c>
      <c r="L76" s="347"/>
      <c r="M76" s="345">
        <f ca="1">ABS(ROUND(SUMIFS('BP FISCAL'!$C:$C,'BP FISCAL'!$E:$E,CELL("contenido",A76),'BP FISCAL'!$D:$D,CELL("contenido",D76)),0))</f>
        <v>0</v>
      </c>
      <c r="N76" s="348"/>
      <c r="O76" s="345"/>
      <c r="P76" s="348"/>
      <c r="Q76" s="345">
        <f t="shared" ca="1" si="21"/>
        <v>0</v>
      </c>
      <c r="R76" s="339"/>
      <c r="S76" s="345"/>
      <c r="T76" s="348"/>
      <c r="U76" s="345"/>
      <c r="V76" s="348"/>
      <c r="W76" s="345"/>
      <c r="X76" s="348"/>
      <c r="Y76" s="348"/>
      <c r="Z76" s="349"/>
      <c r="AB76" s="347"/>
      <c r="AC76" s="350"/>
      <c r="AD76" s="350"/>
      <c r="AE76" s="348"/>
      <c r="AF76" s="348"/>
      <c r="AG76" s="348"/>
      <c r="AH76" s="349"/>
      <c r="AJ76" s="347"/>
      <c r="AK76" s="350"/>
      <c r="AL76" s="350"/>
      <c r="AM76" s="348"/>
      <c r="AN76" s="348"/>
      <c r="AO76" s="348"/>
      <c r="AP76" s="349"/>
      <c r="AR76" s="347"/>
      <c r="AS76" s="350"/>
      <c r="AT76" s="350"/>
      <c r="AU76" s="348"/>
      <c r="AV76" s="348"/>
      <c r="AW76" s="348"/>
      <c r="AX76" s="349"/>
      <c r="AZ76" s="347"/>
      <c r="BA76" s="350"/>
      <c r="BB76" s="350"/>
      <c r="BC76" s="348"/>
      <c r="BD76" s="348"/>
      <c r="BE76" s="348"/>
      <c r="BF76" s="349"/>
      <c r="BH76" s="347"/>
      <c r="BI76" s="350"/>
      <c r="BJ76" s="350"/>
      <c r="BK76" s="348"/>
      <c r="BL76" s="348"/>
      <c r="BM76" s="348"/>
      <c r="BN76" s="349"/>
      <c r="BP76" s="347"/>
      <c r="BQ76" s="350"/>
      <c r="BR76" s="350"/>
      <c r="BS76" s="348"/>
      <c r="BT76" s="348"/>
      <c r="BU76" s="348"/>
      <c r="BV76" s="349"/>
      <c r="BX76" s="347"/>
      <c r="BY76" s="350"/>
      <c r="BZ76" s="350"/>
      <c r="CA76" s="348"/>
      <c r="CB76" s="348"/>
      <c r="CC76" s="348"/>
      <c r="CD76" s="349"/>
      <c r="CF76" s="347"/>
      <c r="CG76" s="350"/>
      <c r="CH76" s="350"/>
      <c r="CI76" s="348"/>
      <c r="CJ76" s="348"/>
      <c r="CK76" s="348"/>
      <c r="CL76" s="349"/>
      <c r="CN76" s="347"/>
      <c r="CO76" s="350"/>
      <c r="CP76" s="350"/>
      <c r="CQ76" s="348"/>
      <c r="CR76" s="348"/>
      <c r="CS76" s="348"/>
      <c r="CT76" s="349"/>
      <c r="CV76" s="347"/>
      <c r="CW76" s="350"/>
      <c r="CX76" s="350"/>
      <c r="CY76" s="348"/>
      <c r="CZ76" s="348"/>
      <c r="DA76" s="348"/>
      <c r="DB76" s="349"/>
      <c r="DD76" s="347"/>
      <c r="DE76" s="350"/>
      <c r="DF76" s="350"/>
      <c r="DG76" s="348"/>
      <c r="DH76" s="348"/>
      <c r="DI76" s="348"/>
      <c r="DJ76" s="349"/>
      <c r="DL76" s="347"/>
      <c r="DM76" s="350"/>
      <c r="DN76" s="350"/>
      <c r="DO76" s="348"/>
      <c r="DP76" s="348"/>
      <c r="DQ76" s="348"/>
      <c r="DR76" s="349"/>
      <c r="DT76" s="347"/>
      <c r="DU76" s="350"/>
      <c r="DV76" s="350"/>
      <c r="DW76" s="348"/>
      <c r="DX76" s="348"/>
      <c r="DY76" s="348"/>
      <c r="DZ76" s="349"/>
      <c r="EB76" s="347"/>
      <c r="EC76" s="350"/>
      <c r="ED76" s="350"/>
      <c r="EE76" s="348"/>
      <c r="EF76" s="348"/>
      <c r="EG76" s="348"/>
      <c r="EH76" s="349"/>
      <c r="EJ76" s="347"/>
      <c r="EK76" s="350"/>
      <c r="EL76" s="350"/>
      <c r="EM76" s="348"/>
      <c r="EN76" s="348"/>
      <c r="EO76" s="348"/>
      <c r="EP76" s="349"/>
      <c r="ER76" s="347"/>
      <c r="ES76" s="350"/>
      <c r="ET76" s="350"/>
      <c r="EU76" s="348"/>
      <c r="EV76" s="348"/>
      <c r="EW76" s="348"/>
      <c r="EX76" s="349"/>
      <c r="EZ76" s="347"/>
      <c r="FA76" s="350"/>
      <c r="FB76" s="350"/>
      <c r="FC76" s="348"/>
      <c r="FD76" s="348"/>
      <c r="FE76" s="348"/>
      <c r="FF76" s="349"/>
      <c r="FH76" s="347"/>
      <c r="FI76" s="350"/>
      <c r="FJ76" s="350"/>
      <c r="FK76" s="348"/>
      <c r="FL76" s="348"/>
      <c r="FM76" s="348"/>
      <c r="FN76" s="349"/>
      <c r="FP76" s="347"/>
      <c r="FQ76" s="350"/>
      <c r="FR76" s="350"/>
      <c r="FS76" s="348"/>
      <c r="FT76" s="348"/>
      <c r="FU76" s="348"/>
      <c r="FV76" s="349"/>
      <c r="FX76" s="347"/>
      <c r="FY76" s="350"/>
      <c r="FZ76" s="350"/>
      <c r="GA76" s="348"/>
      <c r="GB76" s="348"/>
      <c r="GC76" s="348"/>
      <c r="GD76" s="349"/>
      <c r="GF76" s="347"/>
      <c r="GG76" s="350"/>
      <c r="GH76" s="350"/>
      <c r="GI76" s="348"/>
      <c r="GJ76" s="348"/>
      <c r="GK76" s="348"/>
      <c r="GL76" s="349"/>
      <c r="GN76" s="347"/>
      <c r="GO76" s="350"/>
      <c r="GP76" s="350"/>
      <c r="GQ76" s="348"/>
      <c r="GR76" s="348"/>
      <c r="GS76" s="348"/>
      <c r="GT76" s="349"/>
      <c r="GV76" s="347"/>
      <c r="GW76" s="350"/>
      <c r="GX76" s="350"/>
      <c r="GY76" s="348"/>
      <c r="GZ76" s="348"/>
      <c r="HA76" s="348"/>
      <c r="HB76" s="349"/>
      <c r="HD76" s="347"/>
      <c r="HE76" s="350"/>
      <c r="HF76" s="350"/>
      <c r="HG76" s="348"/>
      <c r="HH76" s="348"/>
      <c r="HI76" s="348"/>
      <c r="HJ76" s="349"/>
      <c r="HL76" s="347"/>
      <c r="HM76" s="350"/>
      <c r="HN76" s="350"/>
      <c r="HO76" s="348"/>
      <c r="HP76" s="348"/>
      <c r="HQ76" s="348"/>
      <c r="HR76" s="349"/>
      <c r="HT76" s="347"/>
      <c r="HU76" s="350"/>
      <c r="HV76" s="350"/>
      <c r="HW76" s="348"/>
      <c r="HX76" s="348"/>
      <c r="HY76" s="348"/>
      <c r="HZ76" s="349"/>
      <c r="IB76" s="347"/>
      <c r="IC76" s="350"/>
      <c r="ID76" s="350"/>
      <c r="IE76" s="348"/>
      <c r="IF76" s="348"/>
      <c r="IG76" s="348"/>
      <c r="IH76" s="349"/>
      <c r="IJ76" s="347"/>
      <c r="IK76" s="350"/>
      <c r="IL76" s="350"/>
      <c r="IM76" s="348"/>
      <c r="IN76" s="348"/>
      <c r="IO76" s="348"/>
      <c r="IP76" s="349"/>
      <c r="IR76" s="347"/>
      <c r="IS76" s="350"/>
      <c r="IT76" s="350"/>
      <c r="IU76" s="348"/>
      <c r="IV76" s="348"/>
      <c r="IW76" s="348"/>
      <c r="IX76" s="349"/>
      <c r="IZ76" s="347"/>
      <c r="JA76" s="350"/>
      <c r="JB76" s="350"/>
      <c r="JC76" s="348"/>
      <c r="JD76" s="348"/>
      <c r="JE76" s="348"/>
      <c r="JF76" s="349"/>
      <c r="JH76" s="347"/>
      <c r="JI76" s="350"/>
      <c r="JJ76" s="350"/>
      <c r="JK76" s="348"/>
      <c r="JL76" s="348"/>
      <c r="JM76" s="348"/>
      <c r="JN76" s="349"/>
      <c r="JP76" s="347"/>
      <c r="JQ76" s="350"/>
      <c r="JR76" s="350"/>
      <c r="JS76" s="348"/>
      <c r="JT76" s="348"/>
      <c r="JU76" s="348"/>
      <c r="JV76" s="349"/>
      <c r="JX76" s="347"/>
      <c r="JY76" s="350"/>
      <c r="JZ76" s="350"/>
      <c r="KA76" s="348"/>
      <c r="KB76" s="348"/>
      <c r="KC76" s="348"/>
      <c r="KD76" s="349"/>
      <c r="KF76" s="347"/>
      <c r="KG76" s="350"/>
      <c r="KH76" s="350"/>
      <c r="KI76" s="348"/>
      <c r="KJ76" s="348"/>
      <c r="KK76" s="348"/>
      <c r="KL76" s="349"/>
      <c r="KN76" s="347"/>
      <c r="KO76" s="350"/>
      <c r="KP76" s="350"/>
      <c r="KQ76" s="348"/>
      <c r="KR76" s="348"/>
      <c r="KS76" s="348"/>
      <c r="KT76" s="349"/>
      <c r="KV76" s="347"/>
      <c r="KW76" s="350"/>
      <c r="KX76" s="350"/>
      <c r="KY76" s="348"/>
      <c r="KZ76" s="348"/>
      <c r="LA76" s="348"/>
      <c r="LB76" s="349"/>
      <c r="LD76" s="347"/>
      <c r="LE76" s="350"/>
      <c r="LF76" s="350"/>
      <c r="LG76" s="348"/>
      <c r="LH76" s="348"/>
      <c r="LI76" s="348"/>
      <c r="LJ76" s="349"/>
      <c r="LL76" s="347"/>
      <c r="LM76" s="350"/>
      <c r="LN76" s="350"/>
      <c r="LO76" s="348"/>
      <c r="LP76" s="348"/>
      <c r="LQ76" s="348"/>
      <c r="LR76" s="349"/>
      <c r="LT76" s="347"/>
      <c r="LU76" s="350"/>
      <c r="LV76" s="350"/>
      <c r="LW76" s="348"/>
      <c r="LX76" s="348"/>
      <c r="LY76" s="348"/>
      <c r="LZ76" s="349"/>
      <c r="MB76" s="347"/>
      <c r="MC76" s="350"/>
      <c r="MD76" s="350"/>
      <c r="ME76" s="348"/>
      <c r="MF76" s="348"/>
      <c r="MG76" s="348"/>
      <c r="MH76" s="349"/>
      <c r="MJ76" s="347"/>
      <c r="MK76" s="350"/>
      <c r="ML76" s="350"/>
      <c r="MM76" s="348"/>
      <c r="MN76" s="348"/>
      <c r="MO76" s="348"/>
      <c r="MP76" s="349"/>
      <c r="MR76" s="347"/>
      <c r="MS76" s="350"/>
      <c r="MT76" s="350"/>
      <c r="MU76" s="348"/>
      <c r="MV76" s="348"/>
      <c r="MW76" s="348"/>
      <c r="MX76" s="349"/>
      <c r="MZ76" s="347"/>
      <c r="NA76" s="350"/>
      <c r="NB76" s="350"/>
      <c r="NC76" s="348"/>
      <c r="ND76" s="348"/>
      <c r="NE76" s="348"/>
      <c r="NF76" s="349"/>
      <c r="NH76" s="347"/>
      <c r="NI76" s="350"/>
      <c r="NJ76" s="350"/>
      <c r="NK76" s="348"/>
      <c r="NL76" s="348"/>
      <c r="NM76" s="348"/>
      <c r="NN76" s="349"/>
      <c r="NP76" s="347"/>
      <c r="NQ76" s="350"/>
      <c r="NR76" s="350"/>
      <c r="NS76" s="348"/>
      <c r="NT76" s="348"/>
      <c r="NU76" s="348"/>
      <c r="NV76" s="349"/>
      <c r="NX76" s="347"/>
      <c r="NY76" s="350"/>
      <c r="NZ76" s="350"/>
      <c r="OA76" s="348"/>
      <c r="OB76" s="348"/>
      <c r="OC76" s="348"/>
      <c r="OD76" s="349"/>
      <c r="OF76" s="347"/>
      <c r="OG76" s="350"/>
      <c r="OH76" s="350"/>
      <c r="OI76" s="348"/>
      <c r="OJ76" s="348"/>
      <c r="OK76" s="348"/>
      <c r="OL76" s="349"/>
      <c r="ON76" s="347"/>
      <c r="OO76" s="350"/>
      <c r="OP76" s="350"/>
      <c r="OQ76" s="348"/>
      <c r="OR76" s="348"/>
      <c r="OS76" s="348"/>
      <c r="OT76" s="349"/>
      <c r="OV76" s="347"/>
      <c r="OW76" s="350"/>
      <c r="OX76" s="350"/>
      <c r="OY76" s="348"/>
      <c r="OZ76" s="348"/>
      <c r="PA76" s="348"/>
      <c r="PB76" s="349"/>
      <c r="PD76" s="347"/>
      <c r="PE76" s="350"/>
      <c r="PF76" s="350"/>
      <c r="PG76" s="348"/>
      <c r="PH76" s="348"/>
      <c r="PI76" s="348"/>
      <c r="PJ76" s="349"/>
      <c r="PL76" s="347"/>
      <c r="PM76" s="350"/>
      <c r="PN76" s="350"/>
      <c r="PO76" s="348"/>
      <c r="PP76" s="348"/>
      <c r="PQ76" s="348"/>
      <c r="PR76" s="349"/>
      <c r="PT76" s="347"/>
      <c r="PU76" s="350"/>
      <c r="PV76" s="350"/>
      <c r="PW76" s="348"/>
      <c r="PX76" s="348"/>
      <c r="PY76" s="348"/>
      <c r="PZ76" s="349"/>
      <c r="QB76" s="347"/>
      <c r="QC76" s="350"/>
      <c r="QD76" s="350"/>
      <c r="QE76" s="348"/>
      <c r="QF76" s="348"/>
      <c r="QG76" s="348"/>
      <c r="QH76" s="349"/>
      <c r="QJ76" s="347"/>
      <c r="QK76" s="350"/>
      <c r="QL76" s="350"/>
      <c r="QM76" s="348"/>
      <c r="QN76" s="348"/>
      <c r="QO76" s="348"/>
      <c r="QP76" s="349"/>
      <c r="QR76" s="347"/>
      <c r="QS76" s="350"/>
      <c r="QT76" s="350"/>
      <c r="QU76" s="348"/>
      <c r="QV76" s="348"/>
      <c r="QW76" s="348"/>
      <c r="QX76" s="349"/>
      <c r="QZ76" s="347"/>
      <c r="RA76" s="350"/>
      <c r="RB76" s="350"/>
      <c r="RC76" s="348"/>
      <c r="RD76" s="348"/>
      <c r="RE76" s="348"/>
      <c r="RF76" s="349"/>
      <c r="RH76" s="347"/>
      <c r="RI76" s="350"/>
      <c r="RJ76" s="350"/>
      <c r="RK76" s="348"/>
      <c r="RL76" s="348"/>
      <c r="RM76" s="348"/>
      <c r="RN76" s="349"/>
      <c r="RP76" s="347"/>
      <c r="RQ76" s="350"/>
      <c r="RR76" s="350"/>
      <c r="RS76" s="348"/>
      <c r="RT76" s="348"/>
      <c r="RU76" s="348"/>
      <c r="RV76" s="349"/>
      <c r="RX76" s="347"/>
      <c r="RY76" s="350"/>
      <c r="RZ76" s="350"/>
      <c r="SA76" s="348"/>
      <c r="SB76" s="348"/>
      <c r="SC76" s="348"/>
      <c r="SD76" s="349"/>
      <c r="SF76" s="347"/>
      <c r="SG76" s="350"/>
      <c r="SH76" s="350"/>
      <c r="SI76" s="348"/>
      <c r="SJ76" s="348"/>
      <c r="SK76" s="348"/>
      <c r="SL76" s="349"/>
      <c r="SN76" s="347"/>
      <c r="SO76" s="350"/>
      <c r="SP76" s="350"/>
      <c r="SQ76" s="348"/>
      <c r="SR76" s="348"/>
      <c r="SS76" s="348"/>
      <c r="ST76" s="349"/>
      <c r="SV76" s="347"/>
      <c r="SW76" s="350"/>
      <c r="SX76" s="350"/>
      <c r="SY76" s="348"/>
      <c r="SZ76" s="348"/>
      <c r="TA76" s="348"/>
      <c r="TB76" s="349"/>
      <c r="TD76" s="347"/>
      <c r="TE76" s="350"/>
      <c r="TF76" s="350"/>
      <c r="TG76" s="348"/>
      <c r="TH76" s="348"/>
      <c r="TI76" s="348"/>
      <c r="TJ76" s="349"/>
      <c r="TL76" s="347"/>
      <c r="TM76" s="350"/>
      <c r="TN76" s="350"/>
      <c r="TO76" s="348"/>
      <c r="TP76" s="348"/>
      <c r="TQ76" s="348"/>
      <c r="TR76" s="349"/>
      <c r="TT76" s="347"/>
      <c r="TU76" s="350"/>
      <c r="TV76" s="350"/>
      <c r="TW76" s="348"/>
      <c r="TX76" s="348"/>
      <c r="TY76" s="348"/>
      <c r="TZ76" s="349"/>
      <c r="UB76" s="347"/>
      <c r="UC76" s="350"/>
      <c r="UD76" s="350"/>
      <c r="UE76" s="348"/>
      <c r="UF76" s="348"/>
      <c r="UG76" s="348"/>
      <c r="UH76" s="349"/>
      <c r="UJ76" s="347"/>
      <c r="UK76" s="350"/>
      <c r="UL76" s="350"/>
      <c r="UM76" s="348"/>
      <c r="UN76" s="348"/>
      <c r="UO76" s="348"/>
      <c r="UP76" s="349"/>
      <c r="UR76" s="347"/>
      <c r="US76" s="350"/>
      <c r="UT76" s="350"/>
      <c r="UU76" s="348"/>
      <c r="UV76" s="348"/>
      <c r="UW76" s="348"/>
      <c r="UX76" s="349"/>
      <c r="UZ76" s="347"/>
      <c r="VA76" s="350"/>
      <c r="VB76" s="350"/>
      <c r="VC76" s="348"/>
      <c r="VD76" s="348"/>
      <c r="VE76" s="348"/>
      <c r="VF76" s="349"/>
      <c r="VH76" s="347"/>
      <c r="VI76" s="350"/>
      <c r="VJ76" s="350"/>
      <c r="VK76" s="348"/>
      <c r="VL76" s="348"/>
      <c r="VM76" s="348"/>
      <c r="VN76" s="349"/>
      <c r="VP76" s="347"/>
      <c r="VQ76" s="350"/>
      <c r="VR76" s="350"/>
      <c r="VS76" s="348"/>
      <c r="VT76" s="348"/>
      <c r="VU76" s="348"/>
      <c r="VV76" s="349"/>
      <c r="VX76" s="347"/>
      <c r="VY76" s="350"/>
      <c r="VZ76" s="350"/>
      <c r="WA76" s="348"/>
      <c r="WB76" s="348"/>
      <c r="WC76" s="348"/>
      <c r="WD76" s="349"/>
      <c r="WF76" s="347"/>
      <c r="WG76" s="350"/>
      <c r="WH76" s="350"/>
      <c r="WI76" s="348"/>
      <c r="WJ76" s="348"/>
      <c r="WK76" s="348"/>
      <c r="WL76" s="349"/>
      <c r="WN76" s="347"/>
      <c r="WO76" s="350"/>
      <c r="WP76" s="350"/>
      <c r="WQ76" s="348"/>
      <c r="WR76" s="348"/>
      <c r="WS76" s="348"/>
      <c r="WT76" s="349"/>
      <c r="WV76" s="347"/>
      <c r="WW76" s="350"/>
      <c r="WX76" s="350"/>
      <c r="WY76" s="348"/>
      <c r="WZ76" s="348"/>
      <c r="XA76" s="348"/>
      <c r="XB76" s="349"/>
      <c r="XD76" s="347"/>
      <c r="XE76" s="350"/>
      <c r="XF76" s="350"/>
      <c r="XG76" s="348"/>
      <c r="XH76" s="348"/>
      <c r="XI76" s="348"/>
      <c r="XJ76" s="349"/>
      <c r="XL76" s="347"/>
      <c r="XM76" s="350"/>
      <c r="XN76" s="350"/>
      <c r="XO76" s="348"/>
      <c r="XP76" s="348"/>
      <c r="XQ76" s="348"/>
      <c r="XR76" s="349"/>
      <c r="XT76" s="347"/>
      <c r="XU76" s="350"/>
      <c r="XV76" s="350"/>
      <c r="XW76" s="348"/>
      <c r="XX76" s="348"/>
      <c r="XY76" s="348"/>
      <c r="XZ76" s="349"/>
      <c r="YB76" s="347"/>
      <c r="YC76" s="350"/>
      <c r="YD76" s="350"/>
      <c r="YE76" s="348"/>
      <c r="YF76" s="348"/>
      <c r="YG76" s="348"/>
      <c r="YH76" s="349"/>
      <c r="YJ76" s="347"/>
      <c r="YK76" s="350"/>
      <c r="YL76" s="350"/>
      <c r="YM76" s="348"/>
      <c r="YN76" s="348"/>
      <c r="YO76" s="348"/>
      <c r="YP76" s="349"/>
      <c r="YR76" s="347"/>
      <c r="YS76" s="350"/>
      <c r="YT76" s="350"/>
      <c r="YU76" s="348"/>
      <c r="YV76" s="348"/>
      <c r="YW76" s="348"/>
      <c r="YX76" s="349"/>
      <c r="YZ76" s="347"/>
      <c r="ZA76" s="350"/>
      <c r="ZB76" s="350"/>
      <c r="ZC76" s="348"/>
      <c r="ZD76" s="348"/>
      <c r="ZE76" s="348"/>
      <c r="ZF76" s="349"/>
      <c r="ZH76" s="347"/>
      <c r="ZI76" s="350"/>
      <c r="ZJ76" s="350"/>
      <c r="ZK76" s="348"/>
      <c r="ZL76" s="348"/>
      <c r="ZM76" s="348"/>
      <c r="ZN76" s="349"/>
      <c r="ZP76" s="347"/>
      <c r="ZQ76" s="350"/>
      <c r="ZR76" s="350"/>
      <c r="ZS76" s="348"/>
      <c r="ZT76" s="348"/>
      <c r="ZU76" s="348"/>
      <c r="ZV76" s="349"/>
      <c r="ZX76" s="347"/>
      <c r="ZY76" s="350"/>
      <c r="ZZ76" s="350"/>
      <c r="AAA76" s="348"/>
      <c r="AAB76" s="348"/>
      <c r="AAC76" s="348"/>
      <c r="AAD76" s="349"/>
      <c r="AAF76" s="347"/>
      <c r="AAG76" s="350"/>
      <c r="AAH76" s="350"/>
      <c r="AAI76" s="348"/>
      <c r="AAJ76" s="348"/>
      <c r="AAK76" s="348"/>
      <c r="AAL76" s="349"/>
      <c r="AAN76" s="347"/>
      <c r="AAO76" s="350"/>
      <c r="AAP76" s="350"/>
      <c r="AAQ76" s="348"/>
      <c r="AAR76" s="348"/>
      <c r="AAS76" s="348"/>
      <c r="AAT76" s="349"/>
      <c r="AAV76" s="347"/>
      <c r="AAW76" s="350"/>
      <c r="AAX76" s="350"/>
      <c r="AAY76" s="348"/>
      <c r="AAZ76" s="348"/>
      <c r="ABA76" s="348"/>
      <c r="ABB76" s="349"/>
      <c r="ABD76" s="347"/>
      <c r="ABE76" s="350"/>
      <c r="ABF76" s="350"/>
      <c r="ABG76" s="348"/>
      <c r="ABH76" s="348"/>
      <c r="ABI76" s="348"/>
      <c r="ABJ76" s="349"/>
      <c r="ABL76" s="347"/>
      <c r="ABM76" s="350"/>
      <c r="ABN76" s="350"/>
      <c r="ABO76" s="348"/>
      <c r="ABP76" s="348"/>
      <c r="ABQ76" s="348"/>
      <c r="ABR76" s="349"/>
      <c r="ABT76" s="347"/>
      <c r="ABU76" s="350"/>
      <c r="ABV76" s="350"/>
      <c r="ABW76" s="348"/>
      <c r="ABX76" s="348"/>
      <c r="ABY76" s="348"/>
      <c r="ABZ76" s="349"/>
      <c r="ACB76" s="347"/>
      <c r="ACC76" s="350"/>
      <c r="ACD76" s="350"/>
      <c r="ACE76" s="348"/>
      <c r="ACF76" s="348"/>
      <c r="ACG76" s="348"/>
      <c r="ACH76" s="349"/>
      <c r="ACJ76" s="347"/>
      <c r="ACK76" s="350"/>
      <c r="ACL76" s="350"/>
      <c r="ACM76" s="348"/>
      <c r="ACN76" s="348"/>
      <c r="ACO76" s="348"/>
      <c r="ACP76" s="349"/>
      <c r="ACR76" s="347"/>
      <c r="ACS76" s="350"/>
      <c r="ACT76" s="350"/>
      <c r="ACU76" s="348"/>
      <c r="ACV76" s="348"/>
      <c r="ACW76" s="348"/>
      <c r="ACX76" s="349"/>
      <c r="ACZ76" s="347"/>
      <c r="ADA76" s="350"/>
      <c r="ADB76" s="350"/>
      <c r="ADC76" s="348"/>
      <c r="ADD76" s="348"/>
      <c r="ADE76" s="348"/>
      <c r="ADF76" s="349"/>
      <c r="ADH76" s="347"/>
      <c r="ADI76" s="350"/>
      <c r="ADJ76" s="350"/>
      <c r="ADK76" s="348"/>
      <c r="ADL76" s="348"/>
      <c r="ADM76" s="348"/>
      <c r="ADN76" s="349"/>
      <c r="ADP76" s="347"/>
      <c r="ADQ76" s="350"/>
      <c r="ADR76" s="350"/>
      <c r="ADS76" s="348"/>
      <c r="ADT76" s="348"/>
      <c r="ADU76" s="348"/>
      <c r="ADV76" s="349"/>
      <c r="ADX76" s="347"/>
      <c r="ADY76" s="350"/>
      <c r="ADZ76" s="350"/>
      <c r="AEA76" s="348"/>
      <c r="AEB76" s="348"/>
      <c r="AEC76" s="348"/>
      <c r="AED76" s="349"/>
      <c r="AEF76" s="347"/>
      <c r="AEG76" s="350"/>
      <c r="AEH76" s="350"/>
      <c r="AEI76" s="348"/>
      <c r="AEJ76" s="348"/>
      <c r="AEK76" s="348"/>
      <c r="AEL76" s="349"/>
      <c r="AEN76" s="347"/>
      <c r="AEO76" s="350"/>
      <c r="AEP76" s="350"/>
      <c r="AEQ76" s="348"/>
      <c r="AER76" s="348"/>
      <c r="AES76" s="348"/>
      <c r="AET76" s="349"/>
      <c r="AEV76" s="347"/>
      <c r="AEW76" s="350"/>
      <c r="AEX76" s="350"/>
      <c r="AEY76" s="348"/>
      <c r="AEZ76" s="348"/>
      <c r="AFA76" s="348"/>
      <c r="AFB76" s="349"/>
      <c r="AFD76" s="347"/>
      <c r="AFE76" s="350"/>
      <c r="AFF76" s="350"/>
      <c r="AFG76" s="348"/>
      <c r="AFH76" s="348"/>
      <c r="AFI76" s="348"/>
      <c r="AFJ76" s="349"/>
      <c r="AFL76" s="347"/>
      <c r="AFM76" s="350"/>
      <c r="AFN76" s="350"/>
      <c r="AFO76" s="348"/>
      <c r="AFP76" s="348"/>
      <c r="AFQ76" s="348"/>
      <c r="AFR76" s="349"/>
      <c r="AFT76" s="347"/>
      <c r="AFU76" s="350"/>
      <c r="AFV76" s="350"/>
      <c r="AFW76" s="348"/>
      <c r="AFX76" s="348"/>
      <c r="AFY76" s="348"/>
      <c r="AFZ76" s="349"/>
      <c r="AGB76" s="347"/>
      <c r="AGC76" s="350"/>
      <c r="AGD76" s="350"/>
      <c r="AGE76" s="348"/>
      <c r="AGF76" s="348"/>
      <c r="AGG76" s="348"/>
      <c r="AGH76" s="349"/>
      <c r="AGJ76" s="347"/>
      <c r="AGK76" s="350"/>
      <c r="AGL76" s="350"/>
      <c r="AGM76" s="348"/>
      <c r="AGN76" s="348"/>
      <c r="AGO76" s="348"/>
      <c r="AGP76" s="349"/>
      <c r="AGR76" s="347"/>
      <c r="AGS76" s="350"/>
      <c r="AGT76" s="350"/>
      <c r="AGU76" s="348"/>
      <c r="AGV76" s="348"/>
      <c r="AGW76" s="348"/>
      <c r="AGX76" s="349"/>
      <c r="AGZ76" s="347"/>
      <c r="AHA76" s="350"/>
      <c r="AHB76" s="350"/>
      <c r="AHC76" s="348"/>
      <c r="AHD76" s="348"/>
      <c r="AHE76" s="348"/>
      <c r="AHF76" s="349"/>
      <c r="AHH76" s="347"/>
      <c r="AHI76" s="350"/>
      <c r="AHJ76" s="350"/>
      <c r="AHK76" s="348"/>
      <c r="AHL76" s="348"/>
      <c r="AHM76" s="348"/>
      <c r="AHN76" s="349"/>
      <c r="AHP76" s="347"/>
      <c r="AHQ76" s="350"/>
      <c r="AHR76" s="350"/>
      <c r="AHS76" s="348"/>
      <c r="AHT76" s="348"/>
      <c r="AHU76" s="348"/>
      <c r="AHV76" s="349"/>
      <c r="AHX76" s="347"/>
      <c r="AHY76" s="350"/>
      <c r="AHZ76" s="350"/>
      <c r="AIA76" s="348"/>
      <c r="AIB76" s="348"/>
      <c r="AIC76" s="348"/>
      <c r="AID76" s="349"/>
      <c r="AIF76" s="347"/>
      <c r="AIG76" s="350"/>
      <c r="AIH76" s="350"/>
      <c r="AII76" s="348"/>
      <c r="AIJ76" s="348"/>
      <c r="AIK76" s="348"/>
      <c r="AIL76" s="349"/>
      <c r="AIN76" s="347"/>
      <c r="AIO76" s="350"/>
      <c r="AIP76" s="350"/>
      <c r="AIQ76" s="348"/>
      <c r="AIR76" s="348"/>
      <c r="AIS76" s="348"/>
      <c r="AIT76" s="349"/>
      <c r="AIV76" s="347"/>
      <c r="AIW76" s="350"/>
      <c r="AIX76" s="350"/>
      <c r="AIY76" s="348"/>
      <c r="AIZ76" s="348"/>
      <c r="AJA76" s="348"/>
      <c r="AJB76" s="349"/>
      <c r="AJD76" s="347"/>
      <c r="AJE76" s="350"/>
      <c r="AJF76" s="350"/>
      <c r="AJG76" s="348"/>
      <c r="AJH76" s="348"/>
      <c r="AJI76" s="348"/>
      <c r="AJJ76" s="349"/>
      <c r="AJL76" s="347"/>
      <c r="AJM76" s="350"/>
      <c r="AJN76" s="350"/>
      <c r="AJO76" s="348"/>
      <c r="AJP76" s="348"/>
      <c r="AJQ76" s="348"/>
      <c r="AJR76" s="349"/>
      <c r="AJT76" s="347"/>
      <c r="AJU76" s="350"/>
      <c r="AJV76" s="350"/>
      <c r="AJW76" s="348"/>
      <c r="AJX76" s="348"/>
      <c r="AJY76" s="348"/>
      <c r="AJZ76" s="349"/>
      <c r="AKB76" s="347"/>
      <c r="AKC76" s="350"/>
      <c r="AKD76" s="350"/>
      <c r="AKE76" s="348"/>
      <c r="AKF76" s="348"/>
      <c r="AKG76" s="348"/>
      <c r="AKH76" s="349"/>
      <c r="AKJ76" s="347"/>
      <c r="AKK76" s="350"/>
      <c r="AKL76" s="350"/>
      <c r="AKM76" s="348"/>
      <c r="AKN76" s="348"/>
      <c r="AKO76" s="348"/>
      <c r="AKP76" s="349"/>
      <c r="AKR76" s="347"/>
      <c r="AKS76" s="350"/>
      <c r="AKT76" s="350"/>
      <c r="AKU76" s="348"/>
      <c r="AKV76" s="348"/>
      <c r="AKW76" s="348"/>
      <c r="AKX76" s="349"/>
      <c r="AKZ76" s="347"/>
      <c r="ALA76" s="350"/>
      <c r="ALB76" s="350"/>
      <c r="ALC76" s="348"/>
      <c r="ALD76" s="348"/>
      <c r="ALE76" s="348"/>
      <c r="ALF76" s="349"/>
      <c r="ALH76" s="347"/>
      <c r="ALI76" s="350"/>
      <c r="ALJ76" s="350"/>
      <c r="ALK76" s="348"/>
      <c r="ALL76" s="348"/>
      <c r="ALM76" s="348"/>
      <c r="ALN76" s="349"/>
      <c r="ALP76" s="347"/>
      <c r="ALQ76" s="350"/>
      <c r="ALR76" s="350"/>
      <c r="ALS76" s="348"/>
      <c r="ALT76" s="348"/>
      <c r="ALU76" s="348"/>
      <c r="ALV76" s="349"/>
      <c r="ALX76" s="347"/>
      <c r="ALY76" s="350"/>
      <c r="ALZ76" s="350"/>
      <c r="AMA76" s="348"/>
      <c r="AMB76" s="348"/>
      <c r="AMC76" s="348"/>
      <c r="AMD76" s="349"/>
      <c r="AMF76" s="347"/>
      <c r="AMG76" s="350"/>
      <c r="AMH76" s="350"/>
      <c r="AMI76" s="348"/>
      <c r="AMJ76" s="348"/>
      <c r="AMK76" s="348"/>
      <c r="AML76" s="349"/>
      <c r="AMN76" s="347"/>
      <c r="AMO76" s="350"/>
      <c r="AMP76" s="350"/>
      <c r="AMQ76" s="348"/>
      <c r="AMR76" s="348"/>
      <c r="AMS76" s="348"/>
      <c r="AMT76" s="349"/>
      <c r="AMV76" s="347"/>
      <c r="AMW76" s="350"/>
      <c r="AMX76" s="350"/>
      <c r="AMY76" s="348"/>
      <c r="AMZ76" s="348"/>
      <c r="ANA76" s="348"/>
      <c r="ANB76" s="349"/>
      <c r="AND76" s="347"/>
      <c r="ANE76" s="350"/>
      <c r="ANF76" s="350"/>
      <c r="ANG76" s="348"/>
      <c r="ANH76" s="348"/>
      <c r="ANI76" s="348"/>
      <c r="ANJ76" s="349"/>
      <c r="ANL76" s="347"/>
      <c r="ANM76" s="350"/>
      <c r="ANN76" s="350"/>
      <c r="ANO76" s="348"/>
      <c r="ANP76" s="348"/>
      <c r="ANQ76" s="348"/>
      <c r="ANR76" s="349"/>
      <c r="ANT76" s="347"/>
      <c r="ANU76" s="350"/>
      <c r="ANV76" s="350"/>
      <c r="ANW76" s="348"/>
      <c r="ANX76" s="348"/>
      <c r="ANY76" s="348"/>
      <c r="ANZ76" s="349"/>
      <c r="AOB76" s="347"/>
      <c r="AOC76" s="350"/>
      <c r="AOD76" s="350"/>
      <c r="AOE76" s="348"/>
      <c r="AOF76" s="348"/>
      <c r="AOG76" s="348"/>
      <c r="AOH76" s="349"/>
      <c r="AOJ76" s="347"/>
      <c r="AOK76" s="350"/>
      <c r="AOL76" s="350"/>
      <c r="AOM76" s="348"/>
      <c r="AON76" s="348"/>
      <c r="AOO76" s="348"/>
      <c r="AOP76" s="349"/>
      <c r="AOR76" s="347"/>
      <c r="AOS76" s="350"/>
      <c r="AOT76" s="350"/>
      <c r="AOU76" s="348"/>
      <c r="AOV76" s="348"/>
      <c r="AOW76" s="348"/>
      <c r="AOX76" s="349"/>
      <c r="AOZ76" s="347"/>
      <c r="APA76" s="350"/>
      <c r="APB76" s="350"/>
      <c r="APC76" s="348"/>
      <c r="APD76" s="348"/>
      <c r="APE76" s="348"/>
      <c r="APF76" s="349"/>
      <c r="APH76" s="347"/>
      <c r="API76" s="350"/>
      <c r="APJ76" s="350"/>
      <c r="APK76" s="348"/>
      <c r="APL76" s="348"/>
      <c r="APM76" s="348"/>
      <c r="APN76" s="349"/>
      <c r="APP76" s="347"/>
      <c r="APQ76" s="350"/>
      <c r="APR76" s="350"/>
      <c r="APS76" s="348"/>
      <c r="APT76" s="348"/>
      <c r="APU76" s="348"/>
      <c r="APV76" s="349"/>
      <c r="APX76" s="347"/>
      <c r="APY76" s="350"/>
      <c r="APZ76" s="350"/>
      <c r="AQA76" s="348"/>
      <c r="AQB76" s="348"/>
      <c r="AQC76" s="348"/>
      <c r="AQD76" s="349"/>
      <c r="AQF76" s="347"/>
      <c r="AQG76" s="350"/>
      <c r="AQH76" s="350"/>
      <c r="AQI76" s="348"/>
      <c r="AQJ76" s="348"/>
      <c r="AQK76" s="348"/>
      <c r="AQL76" s="349"/>
      <c r="AQN76" s="347"/>
      <c r="AQO76" s="350"/>
      <c r="AQP76" s="350"/>
      <c r="AQQ76" s="348"/>
      <c r="AQR76" s="348"/>
      <c r="AQS76" s="348"/>
      <c r="AQT76" s="349"/>
      <c r="AQV76" s="347"/>
      <c r="AQW76" s="350"/>
      <c r="AQX76" s="350"/>
      <c r="AQY76" s="348"/>
      <c r="AQZ76" s="348"/>
      <c r="ARA76" s="348"/>
      <c r="ARB76" s="349"/>
      <c r="ARD76" s="347"/>
      <c r="ARE76" s="350"/>
      <c r="ARF76" s="350"/>
      <c r="ARG76" s="348"/>
      <c r="ARH76" s="348"/>
      <c r="ARI76" s="348"/>
      <c r="ARJ76" s="349"/>
      <c r="ARL76" s="347"/>
      <c r="ARM76" s="350"/>
      <c r="ARN76" s="350"/>
      <c r="ARO76" s="348"/>
      <c r="ARP76" s="348"/>
      <c r="ARQ76" s="348"/>
      <c r="ARR76" s="349"/>
      <c r="ART76" s="347"/>
      <c r="ARU76" s="350"/>
      <c r="ARV76" s="350"/>
      <c r="ARW76" s="348"/>
      <c r="ARX76" s="348"/>
      <c r="ARY76" s="348"/>
      <c r="ARZ76" s="349"/>
      <c r="ASB76" s="347"/>
      <c r="ASC76" s="350"/>
      <c r="ASD76" s="350"/>
      <c r="ASE76" s="348"/>
      <c r="ASF76" s="348"/>
      <c r="ASG76" s="348"/>
      <c r="ASH76" s="349"/>
      <c r="ASJ76" s="347"/>
      <c r="ASK76" s="350"/>
      <c r="ASL76" s="350"/>
      <c r="ASM76" s="348"/>
      <c r="ASN76" s="348"/>
      <c r="ASO76" s="348"/>
      <c r="ASP76" s="349"/>
      <c r="ASR76" s="347"/>
      <c r="ASS76" s="350"/>
      <c r="AST76" s="350"/>
      <c r="ASU76" s="348"/>
      <c r="ASV76" s="348"/>
      <c r="ASW76" s="348"/>
      <c r="ASX76" s="349"/>
      <c r="ASZ76" s="347"/>
      <c r="ATA76" s="350"/>
      <c r="ATB76" s="350"/>
      <c r="ATC76" s="348"/>
      <c r="ATD76" s="348"/>
      <c r="ATE76" s="348"/>
      <c r="ATF76" s="349"/>
      <c r="ATH76" s="347"/>
      <c r="ATI76" s="350"/>
      <c r="ATJ76" s="350"/>
      <c r="ATK76" s="348"/>
      <c r="ATL76" s="348"/>
      <c r="ATM76" s="348"/>
      <c r="ATN76" s="349"/>
      <c r="ATP76" s="347"/>
      <c r="ATQ76" s="350"/>
      <c r="ATR76" s="350"/>
      <c r="ATS76" s="348"/>
      <c r="ATT76" s="348"/>
      <c r="ATU76" s="348"/>
      <c r="ATV76" s="349"/>
      <c r="ATX76" s="347"/>
      <c r="ATY76" s="350"/>
      <c r="ATZ76" s="350"/>
      <c r="AUA76" s="348"/>
      <c r="AUB76" s="348"/>
      <c r="AUC76" s="348"/>
      <c r="AUD76" s="349"/>
      <c r="AUF76" s="347"/>
      <c r="AUG76" s="350"/>
      <c r="AUH76" s="350"/>
      <c r="AUI76" s="348"/>
      <c r="AUJ76" s="348"/>
      <c r="AUK76" s="348"/>
      <c r="AUL76" s="349"/>
      <c r="AUN76" s="347"/>
      <c r="AUO76" s="350"/>
      <c r="AUP76" s="350"/>
      <c r="AUQ76" s="348"/>
      <c r="AUR76" s="348"/>
      <c r="AUS76" s="348"/>
      <c r="AUT76" s="349"/>
      <c r="AUV76" s="347"/>
      <c r="AUW76" s="350"/>
      <c r="AUX76" s="350"/>
      <c r="AUY76" s="348"/>
      <c r="AUZ76" s="348"/>
      <c r="AVA76" s="348"/>
      <c r="AVB76" s="349"/>
      <c r="AVD76" s="347"/>
      <c r="AVE76" s="350"/>
      <c r="AVF76" s="350"/>
      <c r="AVG76" s="348"/>
      <c r="AVH76" s="348"/>
      <c r="AVI76" s="348"/>
      <c r="AVJ76" s="349"/>
      <c r="AVL76" s="347"/>
      <c r="AVM76" s="350"/>
      <c r="AVN76" s="350"/>
      <c r="AVO76" s="348"/>
      <c r="AVP76" s="348"/>
      <c r="AVQ76" s="348"/>
      <c r="AVR76" s="349"/>
      <c r="AVT76" s="347"/>
      <c r="AVU76" s="350"/>
      <c r="AVV76" s="350"/>
      <c r="AVW76" s="348"/>
      <c r="AVX76" s="348"/>
      <c r="AVY76" s="348"/>
      <c r="AVZ76" s="349"/>
      <c r="AWB76" s="347"/>
      <c r="AWC76" s="350"/>
      <c r="AWD76" s="350"/>
      <c r="AWE76" s="348"/>
      <c r="AWF76" s="348"/>
      <c r="AWG76" s="348"/>
      <c r="AWH76" s="349"/>
      <c r="AWJ76" s="347"/>
      <c r="AWK76" s="350"/>
      <c r="AWL76" s="350"/>
      <c r="AWM76" s="348"/>
      <c r="AWN76" s="348"/>
      <c r="AWO76" s="348"/>
      <c r="AWP76" s="349"/>
      <c r="AWR76" s="347"/>
      <c r="AWS76" s="350"/>
      <c r="AWT76" s="350"/>
      <c r="AWU76" s="348"/>
      <c r="AWV76" s="348"/>
      <c r="AWW76" s="348"/>
      <c r="AWX76" s="349"/>
      <c r="AWZ76" s="347"/>
      <c r="AXA76" s="350"/>
      <c r="AXB76" s="350"/>
      <c r="AXC76" s="348"/>
      <c r="AXD76" s="348"/>
      <c r="AXE76" s="348"/>
      <c r="AXF76" s="349"/>
      <c r="AXH76" s="347"/>
      <c r="AXI76" s="350"/>
      <c r="AXJ76" s="350"/>
      <c r="AXK76" s="348"/>
      <c r="AXL76" s="348"/>
      <c r="AXM76" s="348"/>
      <c r="AXN76" s="349"/>
      <c r="AXP76" s="347"/>
      <c r="AXQ76" s="350"/>
      <c r="AXR76" s="350"/>
      <c r="AXS76" s="348"/>
      <c r="AXT76" s="348"/>
      <c r="AXU76" s="348"/>
      <c r="AXV76" s="349"/>
      <c r="AXX76" s="347"/>
      <c r="AXY76" s="350"/>
      <c r="AXZ76" s="350"/>
      <c r="AYA76" s="348"/>
      <c r="AYB76" s="348"/>
      <c r="AYC76" s="348"/>
      <c r="AYD76" s="349"/>
      <c r="AYF76" s="347"/>
      <c r="AYG76" s="350"/>
      <c r="AYH76" s="350"/>
      <c r="AYI76" s="348"/>
      <c r="AYJ76" s="348"/>
      <c r="AYK76" s="348"/>
      <c r="AYL76" s="349"/>
      <c r="AYN76" s="347"/>
      <c r="AYO76" s="350"/>
      <c r="AYP76" s="350"/>
      <c r="AYQ76" s="348"/>
      <c r="AYR76" s="348"/>
      <c r="AYS76" s="348"/>
      <c r="AYT76" s="349"/>
      <c r="AYV76" s="347"/>
      <c r="AYW76" s="350"/>
      <c r="AYX76" s="350"/>
      <c r="AYY76" s="348"/>
      <c r="AYZ76" s="348"/>
      <c r="AZA76" s="348"/>
      <c r="AZB76" s="349"/>
      <c r="AZD76" s="347"/>
      <c r="AZE76" s="350"/>
      <c r="AZF76" s="350"/>
      <c r="AZG76" s="348"/>
      <c r="AZH76" s="348"/>
      <c r="AZI76" s="348"/>
      <c r="AZJ76" s="349"/>
      <c r="AZL76" s="347"/>
      <c r="AZM76" s="350"/>
      <c r="AZN76" s="350"/>
      <c r="AZO76" s="348"/>
      <c r="AZP76" s="348"/>
      <c r="AZQ76" s="348"/>
      <c r="AZR76" s="349"/>
      <c r="AZT76" s="347"/>
      <c r="AZU76" s="350"/>
      <c r="AZV76" s="350"/>
      <c r="AZW76" s="348"/>
      <c r="AZX76" s="348"/>
      <c r="AZY76" s="348"/>
      <c r="AZZ76" s="349"/>
      <c r="BAB76" s="347"/>
      <c r="BAC76" s="350"/>
      <c r="BAD76" s="350"/>
      <c r="BAE76" s="348"/>
      <c r="BAF76" s="348"/>
      <c r="BAG76" s="348"/>
      <c r="BAH76" s="349"/>
      <c r="BAJ76" s="347"/>
      <c r="BAK76" s="350"/>
      <c r="BAL76" s="350"/>
      <c r="BAM76" s="348"/>
      <c r="BAN76" s="348"/>
      <c r="BAO76" s="348"/>
      <c r="BAP76" s="349"/>
      <c r="BAR76" s="347"/>
      <c r="BAS76" s="350"/>
      <c r="BAT76" s="350"/>
      <c r="BAU76" s="348"/>
      <c r="BAV76" s="348"/>
      <c r="BAW76" s="348"/>
      <c r="BAX76" s="349"/>
      <c r="BAZ76" s="347"/>
      <c r="BBA76" s="350"/>
      <c r="BBB76" s="350"/>
      <c r="BBC76" s="348"/>
      <c r="BBD76" s="348"/>
      <c r="BBE76" s="348"/>
      <c r="BBF76" s="349"/>
      <c r="BBH76" s="347"/>
      <c r="BBI76" s="350"/>
      <c r="BBJ76" s="350"/>
      <c r="BBK76" s="348"/>
      <c r="BBL76" s="348"/>
      <c r="BBM76" s="348"/>
      <c r="BBN76" s="349"/>
      <c r="BBP76" s="347"/>
      <c r="BBQ76" s="350"/>
      <c r="BBR76" s="350"/>
      <c r="BBS76" s="348"/>
      <c r="BBT76" s="348"/>
      <c r="BBU76" s="348"/>
      <c r="BBV76" s="349"/>
      <c r="BBX76" s="347"/>
      <c r="BBY76" s="350"/>
      <c r="BBZ76" s="350"/>
      <c r="BCA76" s="348"/>
      <c r="BCB76" s="348"/>
      <c r="BCC76" s="348"/>
      <c r="BCD76" s="349"/>
      <c r="BCF76" s="347"/>
      <c r="BCG76" s="350"/>
      <c r="BCH76" s="350"/>
      <c r="BCI76" s="348"/>
      <c r="BCJ76" s="348"/>
      <c r="BCK76" s="348"/>
      <c r="BCL76" s="349"/>
      <c r="BCN76" s="347"/>
      <c r="BCO76" s="350"/>
      <c r="BCP76" s="350"/>
      <c r="BCQ76" s="348"/>
      <c r="BCR76" s="348"/>
      <c r="BCS76" s="348"/>
      <c r="BCT76" s="349"/>
      <c r="BCV76" s="347"/>
      <c r="BCW76" s="350"/>
      <c r="BCX76" s="350"/>
      <c r="BCY76" s="348"/>
      <c r="BCZ76" s="348"/>
      <c r="BDA76" s="348"/>
      <c r="BDB76" s="349"/>
      <c r="BDD76" s="347"/>
      <c r="BDE76" s="350"/>
      <c r="BDF76" s="350"/>
      <c r="BDG76" s="348"/>
      <c r="BDH76" s="348"/>
      <c r="BDI76" s="348"/>
      <c r="BDJ76" s="349"/>
      <c r="BDL76" s="347"/>
      <c r="BDM76" s="350"/>
      <c r="BDN76" s="350"/>
      <c r="BDO76" s="348"/>
      <c r="BDP76" s="348"/>
      <c r="BDQ76" s="348"/>
      <c r="BDR76" s="349"/>
      <c r="BDT76" s="347"/>
      <c r="BDU76" s="350"/>
      <c r="BDV76" s="350"/>
      <c r="BDW76" s="348"/>
      <c r="BDX76" s="348"/>
      <c r="BDY76" s="348"/>
      <c r="BDZ76" s="349"/>
      <c r="BEB76" s="347"/>
      <c r="BEC76" s="350"/>
      <c r="BED76" s="350"/>
      <c r="BEE76" s="348"/>
      <c r="BEF76" s="348"/>
      <c r="BEG76" s="348"/>
      <c r="BEH76" s="349"/>
      <c r="BEJ76" s="347"/>
      <c r="BEK76" s="350"/>
      <c r="BEL76" s="350"/>
      <c r="BEM76" s="348"/>
      <c r="BEN76" s="348"/>
      <c r="BEO76" s="348"/>
      <c r="BEP76" s="349"/>
      <c r="BER76" s="347"/>
      <c r="BES76" s="350"/>
      <c r="BET76" s="350"/>
      <c r="BEU76" s="348"/>
      <c r="BEV76" s="348"/>
      <c r="BEW76" s="348"/>
      <c r="BEX76" s="349"/>
      <c r="BEZ76" s="347"/>
      <c r="BFA76" s="350"/>
      <c r="BFB76" s="350"/>
      <c r="BFC76" s="348"/>
      <c r="BFD76" s="348"/>
      <c r="BFE76" s="348"/>
      <c r="BFF76" s="349"/>
      <c r="BFH76" s="347"/>
      <c r="BFI76" s="350"/>
      <c r="BFJ76" s="350"/>
      <c r="BFK76" s="348"/>
      <c r="BFL76" s="348"/>
      <c r="BFM76" s="348"/>
      <c r="BFN76" s="349"/>
      <c r="BFP76" s="347"/>
      <c r="BFQ76" s="350"/>
      <c r="BFR76" s="350"/>
      <c r="BFS76" s="348"/>
      <c r="BFT76" s="348"/>
      <c r="BFU76" s="348"/>
      <c r="BFV76" s="349"/>
      <c r="BFX76" s="347"/>
      <c r="BFY76" s="350"/>
      <c r="BFZ76" s="350"/>
      <c r="BGA76" s="348"/>
      <c r="BGB76" s="348"/>
      <c r="BGC76" s="348"/>
      <c r="BGD76" s="349"/>
      <c r="BGF76" s="347"/>
      <c r="BGG76" s="350"/>
      <c r="BGH76" s="350"/>
      <c r="BGI76" s="348"/>
      <c r="BGJ76" s="348"/>
      <c r="BGK76" s="348"/>
      <c r="BGL76" s="349"/>
      <c r="BGN76" s="347"/>
      <c r="BGO76" s="350"/>
      <c r="BGP76" s="350"/>
      <c r="BGQ76" s="348"/>
      <c r="BGR76" s="348"/>
      <c r="BGS76" s="348"/>
      <c r="BGT76" s="349"/>
      <c r="BGV76" s="347"/>
      <c r="BGW76" s="350"/>
      <c r="BGX76" s="350"/>
      <c r="BGY76" s="348"/>
      <c r="BGZ76" s="348"/>
      <c r="BHA76" s="348"/>
      <c r="BHB76" s="349"/>
      <c r="BHD76" s="347"/>
      <c r="BHE76" s="350"/>
      <c r="BHF76" s="350"/>
      <c r="BHG76" s="348"/>
      <c r="BHH76" s="348"/>
      <c r="BHI76" s="348"/>
      <c r="BHJ76" s="349"/>
      <c r="BHL76" s="347"/>
      <c r="BHM76" s="350"/>
      <c r="BHN76" s="350"/>
      <c r="BHO76" s="348"/>
      <c r="BHP76" s="348"/>
      <c r="BHQ76" s="348"/>
      <c r="BHR76" s="349"/>
      <c r="BHT76" s="347"/>
      <c r="BHU76" s="350"/>
      <c r="BHV76" s="350"/>
      <c r="BHW76" s="348"/>
      <c r="BHX76" s="348"/>
      <c r="BHY76" s="348"/>
      <c r="BHZ76" s="349"/>
      <c r="BIB76" s="347"/>
      <c r="BIC76" s="350"/>
      <c r="BID76" s="350"/>
      <c r="BIE76" s="348"/>
      <c r="BIF76" s="348"/>
      <c r="BIG76" s="348"/>
      <c r="BIH76" s="349"/>
      <c r="BIJ76" s="347"/>
      <c r="BIK76" s="350"/>
      <c r="BIL76" s="350"/>
      <c r="BIM76" s="348"/>
      <c r="BIN76" s="348"/>
      <c r="BIO76" s="348"/>
      <c r="BIP76" s="349"/>
      <c r="BIR76" s="347"/>
      <c r="BIS76" s="350"/>
      <c r="BIT76" s="350"/>
      <c r="BIU76" s="348"/>
      <c r="BIV76" s="348"/>
      <c r="BIW76" s="348"/>
      <c r="BIX76" s="349"/>
      <c r="BIZ76" s="347"/>
      <c r="BJA76" s="350"/>
      <c r="BJB76" s="350"/>
      <c r="BJC76" s="348"/>
      <c r="BJD76" s="348"/>
      <c r="BJE76" s="348"/>
      <c r="BJF76" s="349"/>
      <c r="BJH76" s="347"/>
      <c r="BJI76" s="350"/>
      <c r="BJJ76" s="350"/>
      <c r="BJK76" s="348"/>
      <c r="BJL76" s="348"/>
      <c r="BJM76" s="348"/>
      <c r="BJN76" s="349"/>
      <c r="BJP76" s="347"/>
      <c r="BJQ76" s="350"/>
      <c r="BJR76" s="350"/>
      <c r="BJS76" s="348"/>
      <c r="BJT76" s="348"/>
      <c r="BJU76" s="348"/>
      <c r="BJV76" s="349"/>
      <c r="BJX76" s="347"/>
      <c r="BJY76" s="350"/>
      <c r="BJZ76" s="350"/>
      <c r="BKA76" s="348"/>
      <c r="BKB76" s="348"/>
      <c r="BKC76" s="348"/>
      <c r="BKD76" s="349"/>
      <c r="BKF76" s="347"/>
      <c r="BKG76" s="350"/>
      <c r="BKH76" s="350"/>
      <c r="BKI76" s="348"/>
      <c r="BKJ76" s="348"/>
      <c r="BKK76" s="348"/>
      <c r="BKL76" s="349"/>
      <c r="BKN76" s="347"/>
      <c r="BKO76" s="350"/>
      <c r="BKP76" s="350"/>
      <c r="BKQ76" s="348"/>
      <c r="BKR76" s="348"/>
      <c r="BKS76" s="348"/>
      <c r="BKT76" s="349"/>
      <c r="BKV76" s="347"/>
      <c r="BKW76" s="350"/>
      <c r="BKX76" s="350"/>
      <c r="BKY76" s="348"/>
      <c r="BKZ76" s="348"/>
      <c r="BLA76" s="348"/>
      <c r="BLB76" s="349"/>
      <c r="BLD76" s="347"/>
      <c r="BLE76" s="350"/>
      <c r="BLF76" s="350"/>
      <c r="BLG76" s="348"/>
      <c r="BLH76" s="348"/>
      <c r="BLI76" s="348"/>
      <c r="BLJ76" s="349"/>
      <c r="BLL76" s="347"/>
      <c r="BLM76" s="350"/>
      <c r="BLN76" s="350"/>
      <c r="BLO76" s="348"/>
      <c r="BLP76" s="348"/>
      <c r="BLQ76" s="348"/>
      <c r="BLR76" s="349"/>
      <c r="BLT76" s="347"/>
      <c r="BLU76" s="350"/>
      <c r="BLV76" s="350"/>
      <c r="BLW76" s="348"/>
      <c r="BLX76" s="348"/>
      <c r="BLY76" s="348"/>
      <c r="BLZ76" s="349"/>
      <c r="BMB76" s="347"/>
      <c r="BMC76" s="350"/>
      <c r="BMD76" s="350"/>
      <c r="BME76" s="348"/>
      <c r="BMF76" s="348"/>
      <c r="BMG76" s="348"/>
      <c r="BMH76" s="349"/>
      <c r="BMJ76" s="347"/>
      <c r="BMK76" s="350"/>
      <c r="BML76" s="350"/>
      <c r="BMM76" s="348"/>
      <c r="BMN76" s="348"/>
      <c r="BMO76" s="348"/>
      <c r="BMP76" s="349"/>
      <c r="BMR76" s="347"/>
      <c r="BMS76" s="350"/>
      <c r="BMT76" s="350"/>
      <c r="BMU76" s="348"/>
      <c r="BMV76" s="348"/>
      <c r="BMW76" s="348"/>
      <c r="BMX76" s="349"/>
      <c r="BMZ76" s="347"/>
      <c r="BNA76" s="350"/>
      <c r="BNB76" s="350"/>
      <c r="BNC76" s="348"/>
      <c r="BND76" s="348"/>
      <c r="BNE76" s="348"/>
      <c r="BNF76" s="349"/>
      <c r="BNH76" s="347"/>
      <c r="BNI76" s="350"/>
      <c r="BNJ76" s="350"/>
      <c r="BNK76" s="348"/>
      <c r="BNL76" s="348"/>
      <c r="BNM76" s="348"/>
      <c r="BNN76" s="349"/>
      <c r="BNP76" s="347"/>
      <c r="BNQ76" s="350"/>
      <c r="BNR76" s="350"/>
      <c r="BNS76" s="348"/>
      <c r="BNT76" s="348"/>
      <c r="BNU76" s="348"/>
      <c r="BNV76" s="349"/>
      <c r="BNX76" s="347"/>
      <c r="BNY76" s="350"/>
      <c r="BNZ76" s="350"/>
      <c r="BOA76" s="348"/>
      <c r="BOB76" s="348"/>
      <c r="BOC76" s="348"/>
      <c r="BOD76" s="349"/>
      <c r="BOF76" s="347"/>
      <c r="BOG76" s="350"/>
      <c r="BOH76" s="350"/>
      <c r="BOI76" s="348"/>
      <c r="BOJ76" s="348"/>
      <c r="BOK76" s="348"/>
      <c r="BOL76" s="349"/>
      <c r="BON76" s="347"/>
      <c r="BOO76" s="350"/>
      <c r="BOP76" s="350"/>
      <c r="BOQ76" s="348"/>
      <c r="BOR76" s="348"/>
      <c r="BOS76" s="348"/>
      <c r="BOT76" s="349"/>
      <c r="BOV76" s="347"/>
      <c r="BOW76" s="350"/>
      <c r="BOX76" s="350"/>
      <c r="BOY76" s="348"/>
      <c r="BOZ76" s="348"/>
      <c r="BPA76" s="348"/>
      <c r="BPB76" s="349"/>
      <c r="BPD76" s="347"/>
      <c r="BPE76" s="350"/>
      <c r="BPF76" s="350"/>
      <c r="BPG76" s="348"/>
      <c r="BPH76" s="348"/>
      <c r="BPI76" s="348"/>
      <c r="BPJ76" s="349"/>
      <c r="BPL76" s="347"/>
      <c r="BPM76" s="350"/>
      <c r="BPN76" s="350"/>
      <c r="BPO76" s="348"/>
      <c r="BPP76" s="348"/>
      <c r="BPQ76" s="348"/>
      <c r="BPR76" s="349"/>
      <c r="BPT76" s="347"/>
      <c r="BPU76" s="350"/>
      <c r="BPV76" s="350"/>
      <c r="BPW76" s="348"/>
      <c r="BPX76" s="348"/>
      <c r="BPY76" s="348"/>
      <c r="BPZ76" s="349"/>
      <c r="BQB76" s="347"/>
      <c r="BQC76" s="350"/>
      <c r="BQD76" s="350"/>
      <c r="BQE76" s="348"/>
      <c r="BQF76" s="348"/>
      <c r="BQG76" s="348"/>
      <c r="BQH76" s="349"/>
      <c r="BQJ76" s="347"/>
      <c r="BQK76" s="350"/>
      <c r="BQL76" s="350"/>
      <c r="BQM76" s="348"/>
      <c r="BQN76" s="348"/>
      <c r="BQO76" s="348"/>
      <c r="BQP76" s="349"/>
      <c r="BQR76" s="347"/>
      <c r="BQS76" s="350"/>
      <c r="BQT76" s="350"/>
      <c r="BQU76" s="348"/>
      <c r="BQV76" s="348"/>
      <c r="BQW76" s="348"/>
      <c r="BQX76" s="349"/>
      <c r="BQZ76" s="347"/>
      <c r="BRA76" s="350"/>
      <c r="BRB76" s="350"/>
      <c r="BRC76" s="348"/>
      <c r="BRD76" s="348"/>
      <c r="BRE76" s="348"/>
      <c r="BRF76" s="349"/>
      <c r="BRH76" s="347"/>
      <c r="BRI76" s="350"/>
      <c r="BRJ76" s="350"/>
      <c r="BRK76" s="348"/>
      <c r="BRL76" s="348"/>
      <c r="BRM76" s="348"/>
      <c r="BRN76" s="349"/>
      <c r="BRP76" s="347"/>
      <c r="BRQ76" s="350"/>
      <c r="BRR76" s="350"/>
      <c r="BRS76" s="348"/>
      <c r="BRT76" s="348"/>
      <c r="BRU76" s="348"/>
      <c r="BRV76" s="349"/>
      <c r="BRX76" s="347"/>
      <c r="BRY76" s="350"/>
      <c r="BRZ76" s="350"/>
      <c r="BSA76" s="348"/>
      <c r="BSB76" s="348"/>
      <c r="BSC76" s="348"/>
      <c r="BSD76" s="349"/>
      <c r="BSF76" s="347"/>
      <c r="BSG76" s="350"/>
      <c r="BSH76" s="350"/>
      <c r="BSI76" s="348"/>
      <c r="BSJ76" s="348"/>
      <c r="BSK76" s="348"/>
      <c r="BSL76" s="349"/>
      <c r="BSN76" s="347"/>
      <c r="BSO76" s="350"/>
      <c r="BSP76" s="350"/>
      <c r="BSQ76" s="348"/>
      <c r="BSR76" s="348"/>
      <c r="BSS76" s="348"/>
      <c r="BST76" s="349"/>
      <c r="BSV76" s="347"/>
      <c r="BSW76" s="350"/>
      <c r="BSX76" s="350"/>
      <c r="BSY76" s="348"/>
      <c r="BSZ76" s="348"/>
      <c r="BTA76" s="348"/>
      <c r="BTB76" s="349"/>
      <c r="BTD76" s="347"/>
      <c r="BTE76" s="350"/>
      <c r="BTF76" s="350"/>
      <c r="BTG76" s="348"/>
      <c r="BTH76" s="348"/>
      <c r="BTI76" s="348"/>
      <c r="BTJ76" s="349"/>
      <c r="BTL76" s="347"/>
      <c r="BTM76" s="350"/>
      <c r="BTN76" s="350"/>
      <c r="BTO76" s="348"/>
      <c r="BTP76" s="348"/>
      <c r="BTQ76" s="348"/>
      <c r="BTR76" s="349"/>
      <c r="BTT76" s="347"/>
      <c r="BTU76" s="350"/>
      <c r="BTV76" s="350"/>
      <c r="BTW76" s="348"/>
      <c r="BTX76" s="348"/>
      <c r="BTY76" s="348"/>
      <c r="BTZ76" s="349"/>
      <c r="BUB76" s="347"/>
      <c r="BUC76" s="350"/>
      <c r="BUD76" s="350"/>
      <c r="BUE76" s="348"/>
      <c r="BUF76" s="348"/>
      <c r="BUG76" s="348"/>
      <c r="BUH76" s="349"/>
      <c r="BUJ76" s="347"/>
      <c r="BUK76" s="350"/>
      <c r="BUL76" s="350"/>
      <c r="BUM76" s="348"/>
      <c r="BUN76" s="348"/>
      <c r="BUO76" s="348"/>
      <c r="BUP76" s="349"/>
      <c r="BUR76" s="347"/>
      <c r="BUS76" s="350"/>
      <c r="BUT76" s="350"/>
      <c r="BUU76" s="348"/>
      <c r="BUV76" s="348"/>
      <c r="BUW76" s="348"/>
      <c r="BUX76" s="349"/>
      <c r="BUZ76" s="347"/>
      <c r="BVA76" s="350"/>
      <c r="BVB76" s="350"/>
      <c r="BVC76" s="348"/>
      <c r="BVD76" s="348"/>
      <c r="BVE76" s="348"/>
      <c r="BVF76" s="349"/>
      <c r="BVH76" s="347"/>
      <c r="BVI76" s="350"/>
      <c r="BVJ76" s="350"/>
      <c r="BVK76" s="348"/>
      <c r="BVL76" s="348"/>
      <c r="BVM76" s="348"/>
      <c r="BVN76" s="349"/>
      <c r="BVP76" s="347"/>
      <c r="BVQ76" s="350"/>
      <c r="BVR76" s="350"/>
      <c r="BVS76" s="348"/>
      <c r="BVT76" s="348"/>
      <c r="BVU76" s="348"/>
      <c r="BVV76" s="349"/>
      <c r="BVX76" s="347"/>
      <c r="BVY76" s="350"/>
      <c r="BVZ76" s="350"/>
      <c r="BWA76" s="348"/>
      <c r="BWB76" s="348"/>
      <c r="BWC76" s="348"/>
      <c r="BWD76" s="349"/>
      <c r="BWF76" s="347"/>
      <c r="BWG76" s="350"/>
      <c r="BWH76" s="350"/>
      <c r="BWI76" s="348"/>
      <c r="BWJ76" s="348"/>
      <c r="BWK76" s="348"/>
      <c r="BWL76" s="349"/>
      <c r="BWN76" s="347"/>
      <c r="BWO76" s="350"/>
      <c r="BWP76" s="350"/>
      <c r="BWQ76" s="348"/>
      <c r="BWR76" s="348"/>
      <c r="BWS76" s="348"/>
      <c r="BWT76" s="349"/>
      <c r="BWV76" s="347"/>
      <c r="BWW76" s="350"/>
      <c r="BWX76" s="350"/>
      <c r="BWY76" s="348"/>
      <c r="BWZ76" s="348"/>
      <c r="BXA76" s="348"/>
      <c r="BXB76" s="349"/>
      <c r="BXD76" s="347"/>
      <c r="BXE76" s="350"/>
      <c r="BXF76" s="350"/>
      <c r="BXG76" s="348"/>
      <c r="BXH76" s="348"/>
      <c r="BXI76" s="348"/>
      <c r="BXJ76" s="349"/>
      <c r="BXL76" s="347"/>
      <c r="BXM76" s="350"/>
      <c r="BXN76" s="350"/>
      <c r="BXO76" s="348"/>
      <c r="BXP76" s="348"/>
      <c r="BXQ76" s="348"/>
      <c r="BXR76" s="349"/>
      <c r="BXT76" s="347"/>
      <c r="BXU76" s="350"/>
      <c r="BXV76" s="350"/>
      <c r="BXW76" s="348"/>
      <c r="BXX76" s="348"/>
      <c r="BXY76" s="348"/>
      <c r="BXZ76" s="349"/>
      <c r="BYB76" s="347"/>
      <c r="BYC76" s="350"/>
      <c r="BYD76" s="350"/>
      <c r="BYE76" s="348"/>
      <c r="BYF76" s="348"/>
      <c r="BYG76" s="348"/>
      <c r="BYH76" s="349"/>
      <c r="BYJ76" s="347"/>
      <c r="BYK76" s="350"/>
      <c r="BYL76" s="350"/>
      <c r="BYM76" s="348"/>
      <c r="BYN76" s="348"/>
      <c r="BYO76" s="348"/>
      <c r="BYP76" s="349"/>
      <c r="BYR76" s="347"/>
      <c r="BYS76" s="350"/>
      <c r="BYT76" s="350"/>
      <c r="BYU76" s="348"/>
      <c r="BYV76" s="348"/>
      <c r="BYW76" s="348"/>
      <c r="BYX76" s="349"/>
      <c r="BYZ76" s="347"/>
      <c r="BZA76" s="350"/>
      <c r="BZB76" s="350"/>
      <c r="BZC76" s="348"/>
      <c r="BZD76" s="348"/>
      <c r="BZE76" s="348"/>
      <c r="BZF76" s="349"/>
      <c r="BZH76" s="347"/>
      <c r="BZI76" s="350"/>
      <c r="BZJ76" s="350"/>
      <c r="BZK76" s="348"/>
      <c r="BZL76" s="348"/>
      <c r="BZM76" s="348"/>
      <c r="BZN76" s="349"/>
      <c r="BZP76" s="347"/>
      <c r="BZQ76" s="350"/>
      <c r="BZR76" s="350"/>
      <c r="BZS76" s="348"/>
      <c r="BZT76" s="348"/>
      <c r="BZU76" s="348"/>
      <c r="BZV76" s="349"/>
      <c r="BZX76" s="347"/>
      <c r="BZY76" s="350"/>
      <c r="BZZ76" s="350"/>
      <c r="CAA76" s="348"/>
      <c r="CAB76" s="348"/>
      <c r="CAC76" s="348"/>
      <c r="CAD76" s="349"/>
      <c r="CAF76" s="347"/>
      <c r="CAG76" s="350"/>
      <c r="CAH76" s="350"/>
      <c r="CAI76" s="348"/>
      <c r="CAJ76" s="348"/>
      <c r="CAK76" s="348"/>
      <c r="CAL76" s="349"/>
      <c r="CAN76" s="347"/>
      <c r="CAO76" s="350"/>
      <c r="CAP76" s="350"/>
      <c r="CAQ76" s="348"/>
      <c r="CAR76" s="348"/>
      <c r="CAS76" s="348"/>
      <c r="CAT76" s="349"/>
      <c r="CAV76" s="347"/>
      <c r="CAW76" s="350"/>
      <c r="CAX76" s="350"/>
      <c r="CAY76" s="348"/>
      <c r="CAZ76" s="348"/>
      <c r="CBA76" s="348"/>
      <c r="CBB76" s="349"/>
      <c r="CBD76" s="347"/>
      <c r="CBE76" s="350"/>
      <c r="CBF76" s="350"/>
      <c r="CBG76" s="348"/>
      <c r="CBH76" s="348"/>
      <c r="CBI76" s="348"/>
      <c r="CBJ76" s="349"/>
      <c r="CBL76" s="347"/>
      <c r="CBM76" s="350"/>
      <c r="CBN76" s="350"/>
      <c r="CBO76" s="348"/>
      <c r="CBP76" s="348"/>
      <c r="CBQ76" s="348"/>
      <c r="CBR76" s="349"/>
      <c r="CBT76" s="347"/>
      <c r="CBU76" s="350"/>
      <c r="CBV76" s="350"/>
      <c r="CBW76" s="348"/>
      <c r="CBX76" s="348"/>
      <c r="CBY76" s="348"/>
      <c r="CBZ76" s="349"/>
      <c r="CCB76" s="347"/>
      <c r="CCC76" s="350"/>
      <c r="CCD76" s="350"/>
      <c r="CCE76" s="348"/>
      <c r="CCF76" s="348"/>
      <c r="CCG76" s="348"/>
      <c r="CCH76" s="349"/>
      <c r="CCJ76" s="347"/>
      <c r="CCK76" s="350"/>
      <c r="CCL76" s="350"/>
      <c r="CCM76" s="348"/>
      <c r="CCN76" s="348"/>
      <c r="CCO76" s="348"/>
      <c r="CCP76" s="349"/>
      <c r="CCR76" s="347"/>
      <c r="CCS76" s="350"/>
      <c r="CCT76" s="350"/>
      <c r="CCU76" s="348"/>
      <c r="CCV76" s="348"/>
      <c r="CCW76" s="348"/>
      <c r="CCX76" s="349"/>
      <c r="CCZ76" s="347"/>
      <c r="CDA76" s="350"/>
      <c r="CDB76" s="350"/>
      <c r="CDC76" s="348"/>
      <c r="CDD76" s="348"/>
      <c r="CDE76" s="348"/>
      <c r="CDF76" s="349"/>
      <c r="CDH76" s="347"/>
      <c r="CDI76" s="350"/>
      <c r="CDJ76" s="350"/>
      <c r="CDK76" s="348"/>
      <c r="CDL76" s="348"/>
      <c r="CDM76" s="348"/>
      <c r="CDN76" s="349"/>
      <c r="CDP76" s="347"/>
      <c r="CDQ76" s="350"/>
      <c r="CDR76" s="350"/>
      <c r="CDS76" s="348"/>
      <c r="CDT76" s="348"/>
      <c r="CDU76" s="348"/>
      <c r="CDV76" s="349"/>
      <c r="CDX76" s="347"/>
      <c r="CDY76" s="350"/>
      <c r="CDZ76" s="350"/>
      <c r="CEA76" s="348"/>
      <c r="CEB76" s="348"/>
      <c r="CEC76" s="348"/>
      <c r="CED76" s="349"/>
      <c r="CEF76" s="347"/>
      <c r="CEG76" s="350"/>
      <c r="CEH76" s="350"/>
      <c r="CEI76" s="348"/>
      <c r="CEJ76" s="348"/>
      <c r="CEK76" s="348"/>
      <c r="CEL76" s="349"/>
      <c r="CEN76" s="347"/>
      <c r="CEO76" s="350"/>
      <c r="CEP76" s="350"/>
      <c r="CEQ76" s="348"/>
      <c r="CER76" s="348"/>
      <c r="CES76" s="348"/>
      <c r="CET76" s="349"/>
      <c r="CEV76" s="347"/>
      <c r="CEW76" s="350"/>
      <c r="CEX76" s="350"/>
      <c r="CEY76" s="348"/>
      <c r="CEZ76" s="348"/>
      <c r="CFA76" s="348"/>
      <c r="CFB76" s="349"/>
      <c r="CFD76" s="347"/>
      <c r="CFE76" s="350"/>
      <c r="CFF76" s="350"/>
      <c r="CFG76" s="348"/>
      <c r="CFH76" s="348"/>
      <c r="CFI76" s="348"/>
      <c r="CFJ76" s="349"/>
      <c r="CFL76" s="347"/>
      <c r="CFM76" s="350"/>
      <c r="CFN76" s="350"/>
      <c r="CFO76" s="348"/>
      <c r="CFP76" s="348"/>
      <c r="CFQ76" s="348"/>
      <c r="CFR76" s="349"/>
      <c r="CFT76" s="347"/>
      <c r="CFU76" s="350"/>
      <c r="CFV76" s="350"/>
      <c r="CFW76" s="348"/>
      <c r="CFX76" s="348"/>
      <c r="CFY76" s="348"/>
      <c r="CFZ76" s="349"/>
      <c r="CGB76" s="347"/>
      <c r="CGC76" s="350"/>
      <c r="CGD76" s="350"/>
      <c r="CGE76" s="348"/>
      <c r="CGF76" s="348"/>
      <c r="CGG76" s="348"/>
      <c r="CGH76" s="349"/>
      <c r="CGJ76" s="347"/>
      <c r="CGK76" s="350"/>
      <c r="CGL76" s="350"/>
      <c r="CGM76" s="348"/>
      <c r="CGN76" s="348"/>
      <c r="CGO76" s="348"/>
      <c r="CGP76" s="349"/>
      <c r="CGR76" s="347"/>
      <c r="CGS76" s="350"/>
      <c r="CGT76" s="350"/>
      <c r="CGU76" s="348"/>
      <c r="CGV76" s="348"/>
      <c r="CGW76" s="348"/>
      <c r="CGX76" s="349"/>
      <c r="CGZ76" s="347"/>
      <c r="CHA76" s="350"/>
      <c r="CHB76" s="350"/>
      <c r="CHC76" s="348"/>
      <c r="CHD76" s="348"/>
      <c r="CHE76" s="348"/>
      <c r="CHF76" s="349"/>
      <c r="CHH76" s="347"/>
      <c r="CHI76" s="350"/>
      <c r="CHJ76" s="350"/>
      <c r="CHK76" s="348"/>
      <c r="CHL76" s="348"/>
      <c r="CHM76" s="348"/>
      <c r="CHN76" s="349"/>
      <c r="CHP76" s="347"/>
      <c r="CHQ76" s="350"/>
      <c r="CHR76" s="350"/>
      <c r="CHS76" s="348"/>
      <c r="CHT76" s="348"/>
      <c r="CHU76" s="348"/>
      <c r="CHV76" s="349"/>
      <c r="CHX76" s="347"/>
      <c r="CHY76" s="350"/>
      <c r="CHZ76" s="350"/>
      <c r="CIA76" s="348"/>
      <c r="CIB76" s="348"/>
      <c r="CIC76" s="348"/>
      <c r="CID76" s="349"/>
      <c r="CIF76" s="347"/>
      <c r="CIG76" s="350"/>
      <c r="CIH76" s="350"/>
      <c r="CII76" s="348"/>
      <c r="CIJ76" s="348"/>
      <c r="CIK76" s="348"/>
      <c r="CIL76" s="349"/>
      <c r="CIN76" s="347"/>
      <c r="CIO76" s="350"/>
      <c r="CIP76" s="350"/>
      <c r="CIQ76" s="348"/>
      <c r="CIR76" s="348"/>
      <c r="CIS76" s="348"/>
      <c r="CIT76" s="349"/>
      <c r="CIV76" s="347"/>
      <c r="CIW76" s="350"/>
      <c r="CIX76" s="350"/>
      <c r="CIY76" s="348"/>
      <c r="CIZ76" s="348"/>
      <c r="CJA76" s="348"/>
      <c r="CJB76" s="349"/>
      <c r="CJD76" s="347"/>
      <c r="CJE76" s="350"/>
      <c r="CJF76" s="350"/>
      <c r="CJG76" s="348"/>
      <c r="CJH76" s="348"/>
      <c r="CJI76" s="348"/>
      <c r="CJJ76" s="349"/>
      <c r="CJL76" s="347"/>
      <c r="CJM76" s="350"/>
      <c r="CJN76" s="350"/>
      <c r="CJO76" s="348"/>
      <c r="CJP76" s="348"/>
      <c r="CJQ76" s="348"/>
      <c r="CJR76" s="349"/>
      <c r="CJT76" s="347"/>
      <c r="CJU76" s="350"/>
      <c r="CJV76" s="350"/>
      <c r="CJW76" s="348"/>
      <c r="CJX76" s="348"/>
      <c r="CJY76" s="348"/>
      <c r="CJZ76" s="349"/>
      <c r="CKB76" s="347"/>
      <c r="CKC76" s="350"/>
      <c r="CKD76" s="350"/>
      <c r="CKE76" s="348"/>
      <c r="CKF76" s="348"/>
      <c r="CKG76" s="348"/>
      <c r="CKH76" s="349"/>
      <c r="CKJ76" s="347"/>
      <c r="CKK76" s="350"/>
      <c r="CKL76" s="350"/>
      <c r="CKM76" s="348"/>
      <c r="CKN76" s="348"/>
      <c r="CKO76" s="348"/>
      <c r="CKP76" s="349"/>
      <c r="CKR76" s="347"/>
      <c r="CKS76" s="350"/>
      <c r="CKT76" s="350"/>
      <c r="CKU76" s="348"/>
      <c r="CKV76" s="348"/>
      <c r="CKW76" s="348"/>
      <c r="CKX76" s="349"/>
      <c r="CKZ76" s="347"/>
      <c r="CLA76" s="350"/>
      <c r="CLB76" s="350"/>
      <c r="CLC76" s="348"/>
      <c r="CLD76" s="348"/>
      <c r="CLE76" s="348"/>
      <c r="CLF76" s="349"/>
      <c r="CLH76" s="347"/>
      <c r="CLI76" s="350"/>
      <c r="CLJ76" s="350"/>
      <c r="CLK76" s="348"/>
      <c r="CLL76" s="348"/>
      <c r="CLM76" s="348"/>
      <c r="CLN76" s="349"/>
      <c r="CLP76" s="347"/>
      <c r="CLQ76" s="350"/>
      <c r="CLR76" s="350"/>
      <c r="CLS76" s="348"/>
      <c r="CLT76" s="348"/>
      <c r="CLU76" s="348"/>
      <c r="CLV76" s="349"/>
      <c r="CLX76" s="347"/>
      <c r="CLY76" s="350"/>
      <c r="CLZ76" s="350"/>
      <c r="CMA76" s="348"/>
      <c r="CMB76" s="348"/>
      <c r="CMC76" s="348"/>
      <c r="CMD76" s="349"/>
      <c r="CMF76" s="347"/>
      <c r="CMG76" s="350"/>
      <c r="CMH76" s="350"/>
      <c r="CMI76" s="348"/>
      <c r="CMJ76" s="348"/>
      <c r="CMK76" s="348"/>
      <c r="CML76" s="349"/>
      <c r="CMN76" s="347"/>
      <c r="CMO76" s="350"/>
      <c r="CMP76" s="350"/>
      <c r="CMQ76" s="348"/>
      <c r="CMR76" s="348"/>
      <c r="CMS76" s="348"/>
      <c r="CMT76" s="349"/>
      <c r="CMV76" s="347"/>
      <c r="CMW76" s="350"/>
      <c r="CMX76" s="350"/>
      <c r="CMY76" s="348"/>
      <c r="CMZ76" s="348"/>
      <c r="CNA76" s="348"/>
      <c r="CNB76" s="349"/>
      <c r="CND76" s="347"/>
      <c r="CNE76" s="350"/>
      <c r="CNF76" s="350"/>
      <c r="CNG76" s="348"/>
      <c r="CNH76" s="348"/>
      <c r="CNI76" s="348"/>
      <c r="CNJ76" s="349"/>
      <c r="CNL76" s="347"/>
      <c r="CNM76" s="350"/>
      <c r="CNN76" s="350"/>
      <c r="CNO76" s="348"/>
      <c r="CNP76" s="348"/>
      <c r="CNQ76" s="348"/>
      <c r="CNR76" s="349"/>
      <c r="CNT76" s="347"/>
      <c r="CNU76" s="350"/>
      <c r="CNV76" s="350"/>
      <c r="CNW76" s="348"/>
      <c r="CNX76" s="348"/>
      <c r="CNY76" s="348"/>
      <c r="CNZ76" s="349"/>
      <c r="COB76" s="347"/>
      <c r="COC76" s="350"/>
      <c r="COD76" s="350"/>
      <c r="COE76" s="348"/>
      <c r="COF76" s="348"/>
      <c r="COG76" s="348"/>
      <c r="COH76" s="349"/>
      <c r="COJ76" s="347"/>
      <c r="COK76" s="350"/>
      <c r="COL76" s="350"/>
      <c r="COM76" s="348"/>
      <c r="CON76" s="348"/>
      <c r="COO76" s="348"/>
      <c r="COP76" s="349"/>
      <c r="COR76" s="347"/>
      <c r="COS76" s="350"/>
      <c r="COT76" s="350"/>
      <c r="COU76" s="348"/>
      <c r="COV76" s="348"/>
      <c r="COW76" s="348"/>
      <c r="COX76" s="349"/>
      <c r="COZ76" s="347"/>
      <c r="CPA76" s="350"/>
      <c r="CPB76" s="350"/>
      <c r="CPC76" s="348"/>
      <c r="CPD76" s="348"/>
      <c r="CPE76" s="348"/>
      <c r="CPF76" s="349"/>
      <c r="CPH76" s="347"/>
      <c r="CPI76" s="350"/>
      <c r="CPJ76" s="350"/>
      <c r="CPK76" s="348"/>
      <c r="CPL76" s="348"/>
      <c r="CPM76" s="348"/>
      <c r="CPN76" s="349"/>
      <c r="CPP76" s="347"/>
      <c r="CPQ76" s="350"/>
      <c r="CPR76" s="350"/>
      <c r="CPS76" s="348"/>
      <c r="CPT76" s="348"/>
      <c r="CPU76" s="348"/>
      <c r="CPV76" s="349"/>
      <c r="CPX76" s="347"/>
      <c r="CPY76" s="350"/>
      <c r="CPZ76" s="350"/>
      <c r="CQA76" s="348"/>
      <c r="CQB76" s="348"/>
      <c r="CQC76" s="348"/>
      <c r="CQD76" s="349"/>
      <c r="CQF76" s="347"/>
      <c r="CQG76" s="350"/>
      <c r="CQH76" s="350"/>
      <c r="CQI76" s="348"/>
      <c r="CQJ76" s="348"/>
      <c r="CQK76" s="348"/>
      <c r="CQL76" s="349"/>
      <c r="CQN76" s="347"/>
      <c r="CQO76" s="350"/>
      <c r="CQP76" s="350"/>
      <c r="CQQ76" s="348"/>
      <c r="CQR76" s="348"/>
      <c r="CQS76" s="348"/>
      <c r="CQT76" s="349"/>
      <c r="CQV76" s="347"/>
      <c r="CQW76" s="350"/>
      <c r="CQX76" s="350"/>
      <c r="CQY76" s="348"/>
      <c r="CQZ76" s="348"/>
      <c r="CRA76" s="348"/>
      <c r="CRB76" s="349"/>
      <c r="CRD76" s="347"/>
      <c r="CRE76" s="350"/>
      <c r="CRF76" s="350"/>
      <c r="CRG76" s="348"/>
      <c r="CRH76" s="348"/>
      <c r="CRI76" s="348"/>
      <c r="CRJ76" s="349"/>
      <c r="CRL76" s="347"/>
      <c r="CRM76" s="350"/>
      <c r="CRN76" s="350"/>
      <c r="CRO76" s="348"/>
      <c r="CRP76" s="348"/>
      <c r="CRQ76" s="348"/>
      <c r="CRR76" s="349"/>
      <c r="CRT76" s="347"/>
      <c r="CRU76" s="350"/>
      <c r="CRV76" s="350"/>
      <c r="CRW76" s="348"/>
      <c r="CRX76" s="348"/>
      <c r="CRY76" s="348"/>
      <c r="CRZ76" s="349"/>
      <c r="CSB76" s="347"/>
      <c r="CSC76" s="350"/>
      <c r="CSD76" s="350"/>
      <c r="CSE76" s="348"/>
      <c r="CSF76" s="348"/>
      <c r="CSG76" s="348"/>
      <c r="CSH76" s="349"/>
      <c r="CSJ76" s="347"/>
      <c r="CSK76" s="350"/>
      <c r="CSL76" s="350"/>
      <c r="CSM76" s="348"/>
      <c r="CSN76" s="348"/>
      <c r="CSO76" s="348"/>
      <c r="CSP76" s="349"/>
      <c r="CSR76" s="347"/>
      <c r="CSS76" s="350"/>
      <c r="CST76" s="350"/>
      <c r="CSU76" s="348"/>
      <c r="CSV76" s="348"/>
      <c r="CSW76" s="348"/>
      <c r="CSX76" s="349"/>
      <c r="CSZ76" s="347"/>
      <c r="CTA76" s="350"/>
      <c r="CTB76" s="350"/>
      <c r="CTC76" s="348"/>
      <c r="CTD76" s="348"/>
      <c r="CTE76" s="348"/>
      <c r="CTF76" s="349"/>
      <c r="CTH76" s="347"/>
      <c r="CTI76" s="350"/>
      <c r="CTJ76" s="350"/>
      <c r="CTK76" s="348"/>
      <c r="CTL76" s="348"/>
      <c r="CTM76" s="348"/>
      <c r="CTN76" s="349"/>
      <c r="CTP76" s="347"/>
      <c r="CTQ76" s="350"/>
      <c r="CTR76" s="350"/>
      <c r="CTS76" s="348"/>
      <c r="CTT76" s="348"/>
      <c r="CTU76" s="348"/>
      <c r="CTV76" s="349"/>
      <c r="CTX76" s="347"/>
      <c r="CTY76" s="350"/>
      <c r="CTZ76" s="350"/>
      <c r="CUA76" s="348"/>
      <c r="CUB76" s="348"/>
      <c r="CUC76" s="348"/>
      <c r="CUD76" s="349"/>
      <c r="CUF76" s="347"/>
      <c r="CUG76" s="350"/>
      <c r="CUH76" s="350"/>
      <c r="CUI76" s="348"/>
      <c r="CUJ76" s="348"/>
      <c r="CUK76" s="348"/>
      <c r="CUL76" s="349"/>
      <c r="CUN76" s="347"/>
      <c r="CUO76" s="350"/>
      <c r="CUP76" s="350"/>
      <c r="CUQ76" s="348"/>
      <c r="CUR76" s="348"/>
      <c r="CUS76" s="348"/>
      <c r="CUT76" s="349"/>
      <c r="CUV76" s="347"/>
      <c r="CUW76" s="350"/>
      <c r="CUX76" s="350"/>
      <c r="CUY76" s="348"/>
      <c r="CUZ76" s="348"/>
      <c r="CVA76" s="348"/>
      <c r="CVB76" s="349"/>
      <c r="CVD76" s="347"/>
      <c r="CVE76" s="350"/>
      <c r="CVF76" s="350"/>
      <c r="CVG76" s="348"/>
      <c r="CVH76" s="348"/>
      <c r="CVI76" s="348"/>
      <c r="CVJ76" s="349"/>
      <c r="CVL76" s="347"/>
      <c r="CVM76" s="350"/>
      <c r="CVN76" s="350"/>
      <c r="CVO76" s="348"/>
      <c r="CVP76" s="348"/>
      <c r="CVQ76" s="348"/>
      <c r="CVR76" s="349"/>
      <c r="CVT76" s="347"/>
      <c r="CVU76" s="350"/>
      <c r="CVV76" s="350"/>
      <c r="CVW76" s="348"/>
      <c r="CVX76" s="348"/>
      <c r="CVY76" s="348"/>
      <c r="CVZ76" s="349"/>
      <c r="CWB76" s="347"/>
      <c r="CWC76" s="350"/>
      <c r="CWD76" s="350"/>
      <c r="CWE76" s="348"/>
      <c r="CWF76" s="348"/>
      <c r="CWG76" s="348"/>
      <c r="CWH76" s="349"/>
      <c r="CWJ76" s="347"/>
      <c r="CWK76" s="350"/>
      <c r="CWL76" s="350"/>
      <c r="CWM76" s="348"/>
      <c r="CWN76" s="348"/>
      <c r="CWO76" s="348"/>
      <c r="CWP76" s="349"/>
      <c r="CWR76" s="347"/>
      <c r="CWS76" s="350"/>
      <c r="CWT76" s="350"/>
      <c r="CWU76" s="348"/>
      <c r="CWV76" s="348"/>
      <c r="CWW76" s="348"/>
      <c r="CWX76" s="349"/>
      <c r="CWZ76" s="347"/>
      <c r="CXA76" s="350"/>
      <c r="CXB76" s="350"/>
      <c r="CXC76" s="348"/>
      <c r="CXD76" s="348"/>
      <c r="CXE76" s="348"/>
      <c r="CXF76" s="349"/>
      <c r="CXH76" s="347"/>
      <c r="CXI76" s="350"/>
      <c r="CXJ76" s="350"/>
      <c r="CXK76" s="348"/>
      <c r="CXL76" s="348"/>
      <c r="CXM76" s="348"/>
      <c r="CXN76" s="349"/>
      <c r="CXP76" s="347"/>
      <c r="CXQ76" s="350"/>
      <c r="CXR76" s="350"/>
      <c r="CXS76" s="348"/>
      <c r="CXT76" s="348"/>
      <c r="CXU76" s="348"/>
      <c r="CXV76" s="349"/>
      <c r="CXX76" s="347"/>
      <c r="CXY76" s="350"/>
      <c r="CXZ76" s="350"/>
      <c r="CYA76" s="348"/>
      <c r="CYB76" s="348"/>
      <c r="CYC76" s="348"/>
      <c r="CYD76" s="349"/>
      <c r="CYF76" s="347"/>
      <c r="CYG76" s="350"/>
      <c r="CYH76" s="350"/>
      <c r="CYI76" s="348"/>
      <c r="CYJ76" s="348"/>
      <c r="CYK76" s="348"/>
      <c r="CYL76" s="349"/>
      <c r="CYN76" s="347"/>
      <c r="CYO76" s="350"/>
      <c r="CYP76" s="350"/>
      <c r="CYQ76" s="348"/>
      <c r="CYR76" s="348"/>
      <c r="CYS76" s="348"/>
      <c r="CYT76" s="349"/>
      <c r="CYV76" s="347"/>
      <c r="CYW76" s="350"/>
      <c r="CYX76" s="350"/>
      <c r="CYY76" s="348"/>
      <c r="CYZ76" s="348"/>
      <c r="CZA76" s="348"/>
      <c r="CZB76" s="349"/>
      <c r="CZD76" s="347"/>
      <c r="CZE76" s="350"/>
      <c r="CZF76" s="350"/>
      <c r="CZG76" s="348"/>
      <c r="CZH76" s="348"/>
      <c r="CZI76" s="348"/>
      <c r="CZJ76" s="349"/>
      <c r="CZL76" s="347"/>
      <c r="CZM76" s="350"/>
      <c r="CZN76" s="350"/>
      <c r="CZO76" s="348"/>
      <c r="CZP76" s="348"/>
      <c r="CZQ76" s="348"/>
      <c r="CZR76" s="349"/>
      <c r="CZT76" s="347"/>
      <c r="CZU76" s="350"/>
      <c r="CZV76" s="350"/>
      <c r="CZW76" s="348"/>
      <c r="CZX76" s="348"/>
      <c r="CZY76" s="348"/>
      <c r="CZZ76" s="349"/>
      <c r="DAB76" s="347"/>
      <c r="DAC76" s="350"/>
      <c r="DAD76" s="350"/>
      <c r="DAE76" s="348"/>
      <c r="DAF76" s="348"/>
      <c r="DAG76" s="348"/>
      <c r="DAH76" s="349"/>
      <c r="DAJ76" s="347"/>
      <c r="DAK76" s="350"/>
      <c r="DAL76" s="350"/>
      <c r="DAM76" s="348"/>
      <c r="DAN76" s="348"/>
      <c r="DAO76" s="348"/>
      <c r="DAP76" s="349"/>
      <c r="DAR76" s="347"/>
      <c r="DAS76" s="350"/>
      <c r="DAT76" s="350"/>
      <c r="DAU76" s="348"/>
      <c r="DAV76" s="348"/>
      <c r="DAW76" s="348"/>
      <c r="DAX76" s="349"/>
      <c r="DAZ76" s="347"/>
      <c r="DBA76" s="350"/>
      <c r="DBB76" s="350"/>
      <c r="DBC76" s="348"/>
      <c r="DBD76" s="348"/>
      <c r="DBE76" s="348"/>
      <c r="DBF76" s="349"/>
      <c r="DBH76" s="347"/>
      <c r="DBI76" s="350"/>
      <c r="DBJ76" s="350"/>
      <c r="DBK76" s="348"/>
      <c r="DBL76" s="348"/>
      <c r="DBM76" s="348"/>
      <c r="DBN76" s="349"/>
      <c r="DBP76" s="347"/>
      <c r="DBQ76" s="350"/>
      <c r="DBR76" s="350"/>
      <c r="DBS76" s="348"/>
      <c r="DBT76" s="348"/>
      <c r="DBU76" s="348"/>
      <c r="DBV76" s="349"/>
      <c r="DBX76" s="347"/>
      <c r="DBY76" s="350"/>
      <c r="DBZ76" s="350"/>
      <c r="DCA76" s="348"/>
      <c r="DCB76" s="348"/>
      <c r="DCC76" s="348"/>
      <c r="DCD76" s="349"/>
      <c r="DCF76" s="347"/>
      <c r="DCG76" s="350"/>
      <c r="DCH76" s="350"/>
      <c r="DCI76" s="348"/>
      <c r="DCJ76" s="348"/>
      <c r="DCK76" s="348"/>
      <c r="DCL76" s="349"/>
      <c r="DCN76" s="347"/>
      <c r="DCO76" s="350"/>
      <c r="DCP76" s="350"/>
      <c r="DCQ76" s="348"/>
      <c r="DCR76" s="348"/>
      <c r="DCS76" s="348"/>
      <c r="DCT76" s="349"/>
      <c r="DCV76" s="347"/>
      <c r="DCW76" s="350"/>
      <c r="DCX76" s="350"/>
      <c r="DCY76" s="348"/>
      <c r="DCZ76" s="348"/>
      <c r="DDA76" s="348"/>
      <c r="DDB76" s="349"/>
      <c r="DDD76" s="347"/>
      <c r="DDE76" s="350"/>
      <c r="DDF76" s="350"/>
      <c r="DDG76" s="348"/>
      <c r="DDH76" s="348"/>
      <c r="DDI76" s="348"/>
      <c r="DDJ76" s="349"/>
      <c r="DDL76" s="347"/>
      <c r="DDM76" s="350"/>
      <c r="DDN76" s="350"/>
      <c r="DDO76" s="348"/>
      <c r="DDP76" s="348"/>
      <c r="DDQ76" s="348"/>
      <c r="DDR76" s="349"/>
      <c r="DDT76" s="347"/>
      <c r="DDU76" s="350"/>
      <c r="DDV76" s="350"/>
      <c r="DDW76" s="348"/>
      <c r="DDX76" s="348"/>
      <c r="DDY76" s="348"/>
      <c r="DDZ76" s="349"/>
      <c r="DEB76" s="347"/>
      <c r="DEC76" s="350"/>
      <c r="DED76" s="350"/>
      <c r="DEE76" s="348"/>
      <c r="DEF76" s="348"/>
      <c r="DEG76" s="348"/>
      <c r="DEH76" s="349"/>
      <c r="DEJ76" s="347"/>
      <c r="DEK76" s="350"/>
      <c r="DEL76" s="350"/>
      <c r="DEM76" s="348"/>
      <c r="DEN76" s="348"/>
      <c r="DEO76" s="348"/>
      <c r="DEP76" s="349"/>
      <c r="DER76" s="347"/>
      <c r="DES76" s="350"/>
      <c r="DET76" s="350"/>
      <c r="DEU76" s="348"/>
      <c r="DEV76" s="348"/>
      <c r="DEW76" s="348"/>
      <c r="DEX76" s="349"/>
      <c r="DEZ76" s="347"/>
      <c r="DFA76" s="350"/>
      <c r="DFB76" s="350"/>
      <c r="DFC76" s="348"/>
      <c r="DFD76" s="348"/>
      <c r="DFE76" s="348"/>
      <c r="DFF76" s="349"/>
      <c r="DFH76" s="347"/>
      <c r="DFI76" s="350"/>
      <c r="DFJ76" s="350"/>
      <c r="DFK76" s="348"/>
      <c r="DFL76" s="348"/>
      <c r="DFM76" s="348"/>
      <c r="DFN76" s="349"/>
      <c r="DFP76" s="347"/>
      <c r="DFQ76" s="350"/>
      <c r="DFR76" s="350"/>
      <c r="DFS76" s="348"/>
      <c r="DFT76" s="348"/>
      <c r="DFU76" s="348"/>
      <c r="DFV76" s="349"/>
      <c r="DFX76" s="347"/>
      <c r="DFY76" s="350"/>
      <c r="DFZ76" s="350"/>
      <c r="DGA76" s="348"/>
      <c r="DGB76" s="348"/>
      <c r="DGC76" s="348"/>
      <c r="DGD76" s="349"/>
      <c r="DGF76" s="347"/>
      <c r="DGG76" s="350"/>
      <c r="DGH76" s="350"/>
      <c r="DGI76" s="348"/>
      <c r="DGJ76" s="348"/>
      <c r="DGK76" s="348"/>
      <c r="DGL76" s="349"/>
      <c r="DGN76" s="347"/>
      <c r="DGO76" s="350"/>
      <c r="DGP76" s="350"/>
      <c r="DGQ76" s="348"/>
      <c r="DGR76" s="348"/>
      <c r="DGS76" s="348"/>
      <c r="DGT76" s="349"/>
      <c r="DGV76" s="347"/>
      <c r="DGW76" s="350"/>
      <c r="DGX76" s="350"/>
      <c r="DGY76" s="348"/>
      <c r="DGZ76" s="348"/>
      <c r="DHA76" s="348"/>
      <c r="DHB76" s="349"/>
      <c r="DHD76" s="347"/>
      <c r="DHE76" s="350"/>
      <c r="DHF76" s="350"/>
      <c r="DHG76" s="348"/>
      <c r="DHH76" s="348"/>
      <c r="DHI76" s="348"/>
      <c r="DHJ76" s="349"/>
      <c r="DHL76" s="347"/>
      <c r="DHM76" s="350"/>
      <c r="DHN76" s="350"/>
      <c r="DHO76" s="348"/>
      <c r="DHP76" s="348"/>
      <c r="DHQ76" s="348"/>
      <c r="DHR76" s="349"/>
      <c r="DHT76" s="347"/>
      <c r="DHU76" s="350"/>
      <c r="DHV76" s="350"/>
      <c r="DHW76" s="348"/>
      <c r="DHX76" s="348"/>
      <c r="DHY76" s="348"/>
      <c r="DHZ76" s="349"/>
      <c r="DIB76" s="347"/>
      <c r="DIC76" s="350"/>
      <c r="DID76" s="350"/>
      <c r="DIE76" s="348"/>
      <c r="DIF76" s="348"/>
      <c r="DIG76" s="348"/>
      <c r="DIH76" s="349"/>
      <c r="DIJ76" s="347"/>
      <c r="DIK76" s="350"/>
      <c r="DIL76" s="350"/>
      <c r="DIM76" s="348"/>
      <c r="DIN76" s="348"/>
      <c r="DIO76" s="348"/>
      <c r="DIP76" s="349"/>
      <c r="DIR76" s="347"/>
      <c r="DIS76" s="350"/>
      <c r="DIT76" s="350"/>
      <c r="DIU76" s="348"/>
      <c r="DIV76" s="348"/>
      <c r="DIW76" s="348"/>
      <c r="DIX76" s="349"/>
      <c r="DIZ76" s="347"/>
      <c r="DJA76" s="350"/>
      <c r="DJB76" s="350"/>
      <c r="DJC76" s="348"/>
      <c r="DJD76" s="348"/>
      <c r="DJE76" s="348"/>
      <c r="DJF76" s="349"/>
      <c r="DJH76" s="347"/>
      <c r="DJI76" s="350"/>
      <c r="DJJ76" s="350"/>
      <c r="DJK76" s="348"/>
      <c r="DJL76" s="348"/>
      <c r="DJM76" s="348"/>
      <c r="DJN76" s="349"/>
      <c r="DJP76" s="347"/>
      <c r="DJQ76" s="350"/>
      <c r="DJR76" s="350"/>
      <c r="DJS76" s="348"/>
      <c r="DJT76" s="348"/>
      <c r="DJU76" s="348"/>
      <c r="DJV76" s="349"/>
      <c r="DJX76" s="347"/>
      <c r="DJY76" s="350"/>
      <c r="DJZ76" s="350"/>
      <c r="DKA76" s="348"/>
      <c r="DKB76" s="348"/>
      <c r="DKC76" s="348"/>
      <c r="DKD76" s="349"/>
      <c r="DKF76" s="347"/>
      <c r="DKG76" s="350"/>
      <c r="DKH76" s="350"/>
      <c r="DKI76" s="348"/>
      <c r="DKJ76" s="348"/>
      <c r="DKK76" s="348"/>
      <c r="DKL76" s="349"/>
      <c r="DKN76" s="347"/>
      <c r="DKO76" s="350"/>
      <c r="DKP76" s="350"/>
      <c r="DKQ76" s="348"/>
      <c r="DKR76" s="348"/>
      <c r="DKS76" s="348"/>
      <c r="DKT76" s="349"/>
      <c r="DKV76" s="347"/>
      <c r="DKW76" s="350"/>
      <c r="DKX76" s="350"/>
      <c r="DKY76" s="348"/>
      <c r="DKZ76" s="348"/>
      <c r="DLA76" s="348"/>
      <c r="DLB76" s="349"/>
      <c r="DLD76" s="347"/>
      <c r="DLE76" s="350"/>
      <c r="DLF76" s="350"/>
      <c r="DLG76" s="348"/>
      <c r="DLH76" s="348"/>
      <c r="DLI76" s="348"/>
      <c r="DLJ76" s="349"/>
      <c r="DLL76" s="347"/>
      <c r="DLM76" s="350"/>
      <c r="DLN76" s="350"/>
      <c r="DLO76" s="348"/>
      <c r="DLP76" s="348"/>
      <c r="DLQ76" s="348"/>
      <c r="DLR76" s="349"/>
      <c r="DLT76" s="347"/>
      <c r="DLU76" s="350"/>
      <c r="DLV76" s="350"/>
      <c r="DLW76" s="348"/>
      <c r="DLX76" s="348"/>
      <c r="DLY76" s="348"/>
      <c r="DLZ76" s="349"/>
      <c r="DMB76" s="347"/>
      <c r="DMC76" s="350"/>
      <c r="DMD76" s="350"/>
      <c r="DME76" s="348"/>
      <c r="DMF76" s="348"/>
      <c r="DMG76" s="348"/>
      <c r="DMH76" s="349"/>
      <c r="DMJ76" s="347"/>
      <c r="DMK76" s="350"/>
      <c r="DML76" s="350"/>
      <c r="DMM76" s="348"/>
      <c r="DMN76" s="348"/>
      <c r="DMO76" s="348"/>
      <c r="DMP76" s="349"/>
      <c r="DMR76" s="347"/>
      <c r="DMS76" s="350"/>
      <c r="DMT76" s="350"/>
      <c r="DMU76" s="348"/>
      <c r="DMV76" s="348"/>
      <c r="DMW76" s="348"/>
      <c r="DMX76" s="349"/>
      <c r="DMZ76" s="347"/>
      <c r="DNA76" s="350"/>
      <c r="DNB76" s="350"/>
      <c r="DNC76" s="348"/>
      <c r="DND76" s="348"/>
      <c r="DNE76" s="348"/>
      <c r="DNF76" s="349"/>
      <c r="DNH76" s="347"/>
      <c r="DNI76" s="350"/>
      <c r="DNJ76" s="350"/>
      <c r="DNK76" s="348"/>
      <c r="DNL76" s="348"/>
      <c r="DNM76" s="348"/>
      <c r="DNN76" s="349"/>
      <c r="DNP76" s="347"/>
      <c r="DNQ76" s="350"/>
      <c r="DNR76" s="350"/>
      <c r="DNS76" s="348"/>
      <c r="DNT76" s="348"/>
      <c r="DNU76" s="348"/>
      <c r="DNV76" s="349"/>
      <c r="DNX76" s="347"/>
      <c r="DNY76" s="350"/>
      <c r="DNZ76" s="350"/>
      <c r="DOA76" s="348"/>
      <c r="DOB76" s="348"/>
      <c r="DOC76" s="348"/>
      <c r="DOD76" s="349"/>
      <c r="DOF76" s="347"/>
      <c r="DOG76" s="350"/>
      <c r="DOH76" s="350"/>
      <c r="DOI76" s="348"/>
      <c r="DOJ76" s="348"/>
      <c r="DOK76" s="348"/>
      <c r="DOL76" s="349"/>
      <c r="DON76" s="347"/>
      <c r="DOO76" s="350"/>
      <c r="DOP76" s="350"/>
      <c r="DOQ76" s="348"/>
      <c r="DOR76" s="348"/>
      <c r="DOS76" s="348"/>
      <c r="DOT76" s="349"/>
      <c r="DOV76" s="347"/>
      <c r="DOW76" s="350"/>
      <c r="DOX76" s="350"/>
      <c r="DOY76" s="348"/>
      <c r="DOZ76" s="348"/>
      <c r="DPA76" s="348"/>
      <c r="DPB76" s="349"/>
      <c r="DPD76" s="347"/>
      <c r="DPE76" s="350"/>
      <c r="DPF76" s="350"/>
      <c r="DPG76" s="348"/>
      <c r="DPH76" s="348"/>
      <c r="DPI76" s="348"/>
      <c r="DPJ76" s="349"/>
      <c r="DPL76" s="347"/>
      <c r="DPM76" s="350"/>
      <c r="DPN76" s="350"/>
      <c r="DPO76" s="348"/>
      <c r="DPP76" s="348"/>
      <c r="DPQ76" s="348"/>
      <c r="DPR76" s="349"/>
      <c r="DPT76" s="347"/>
      <c r="DPU76" s="350"/>
      <c r="DPV76" s="350"/>
      <c r="DPW76" s="348"/>
      <c r="DPX76" s="348"/>
      <c r="DPY76" s="348"/>
      <c r="DPZ76" s="349"/>
      <c r="DQB76" s="347"/>
      <c r="DQC76" s="350"/>
      <c r="DQD76" s="350"/>
      <c r="DQE76" s="348"/>
      <c r="DQF76" s="348"/>
      <c r="DQG76" s="348"/>
      <c r="DQH76" s="349"/>
      <c r="DQJ76" s="347"/>
      <c r="DQK76" s="350"/>
      <c r="DQL76" s="350"/>
      <c r="DQM76" s="348"/>
      <c r="DQN76" s="348"/>
      <c r="DQO76" s="348"/>
      <c r="DQP76" s="349"/>
      <c r="DQR76" s="347"/>
      <c r="DQS76" s="350"/>
      <c r="DQT76" s="350"/>
      <c r="DQU76" s="348"/>
      <c r="DQV76" s="348"/>
      <c r="DQW76" s="348"/>
      <c r="DQX76" s="349"/>
      <c r="DQZ76" s="347"/>
      <c r="DRA76" s="350"/>
      <c r="DRB76" s="350"/>
      <c r="DRC76" s="348"/>
      <c r="DRD76" s="348"/>
      <c r="DRE76" s="348"/>
      <c r="DRF76" s="349"/>
      <c r="DRH76" s="347"/>
      <c r="DRI76" s="350"/>
      <c r="DRJ76" s="350"/>
      <c r="DRK76" s="348"/>
      <c r="DRL76" s="348"/>
      <c r="DRM76" s="348"/>
      <c r="DRN76" s="349"/>
      <c r="DRP76" s="347"/>
      <c r="DRQ76" s="350"/>
      <c r="DRR76" s="350"/>
      <c r="DRS76" s="348"/>
      <c r="DRT76" s="348"/>
      <c r="DRU76" s="348"/>
      <c r="DRV76" s="349"/>
      <c r="DRX76" s="347"/>
      <c r="DRY76" s="350"/>
      <c r="DRZ76" s="350"/>
      <c r="DSA76" s="348"/>
      <c r="DSB76" s="348"/>
      <c r="DSC76" s="348"/>
      <c r="DSD76" s="349"/>
      <c r="DSF76" s="347"/>
      <c r="DSG76" s="350"/>
      <c r="DSH76" s="350"/>
      <c r="DSI76" s="348"/>
      <c r="DSJ76" s="348"/>
      <c r="DSK76" s="348"/>
      <c r="DSL76" s="349"/>
      <c r="DSN76" s="347"/>
      <c r="DSO76" s="350"/>
      <c r="DSP76" s="350"/>
      <c r="DSQ76" s="348"/>
      <c r="DSR76" s="348"/>
      <c r="DSS76" s="348"/>
      <c r="DST76" s="349"/>
      <c r="DSV76" s="347"/>
      <c r="DSW76" s="350"/>
      <c r="DSX76" s="350"/>
      <c r="DSY76" s="348"/>
      <c r="DSZ76" s="348"/>
      <c r="DTA76" s="348"/>
      <c r="DTB76" s="349"/>
      <c r="DTD76" s="347"/>
      <c r="DTE76" s="350"/>
      <c r="DTF76" s="350"/>
      <c r="DTG76" s="348"/>
      <c r="DTH76" s="348"/>
      <c r="DTI76" s="348"/>
      <c r="DTJ76" s="349"/>
      <c r="DTL76" s="347"/>
      <c r="DTM76" s="350"/>
      <c r="DTN76" s="350"/>
      <c r="DTO76" s="348"/>
      <c r="DTP76" s="348"/>
      <c r="DTQ76" s="348"/>
      <c r="DTR76" s="349"/>
      <c r="DTT76" s="347"/>
      <c r="DTU76" s="350"/>
      <c r="DTV76" s="350"/>
      <c r="DTW76" s="348"/>
      <c r="DTX76" s="348"/>
      <c r="DTY76" s="348"/>
      <c r="DTZ76" s="349"/>
      <c r="DUB76" s="347"/>
      <c r="DUC76" s="350"/>
      <c r="DUD76" s="350"/>
      <c r="DUE76" s="348"/>
      <c r="DUF76" s="348"/>
      <c r="DUG76" s="348"/>
      <c r="DUH76" s="349"/>
      <c r="DUJ76" s="347"/>
      <c r="DUK76" s="350"/>
      <c r="DUL76" s="350"/>
      <c r="DUM76" s="348"/>
      <c r="DUN76" s="348"/>
      <c r="DUO76" s="348"/>
      <c r="DUP76" s="349"/>
      <c r="DUR76" s="347"/>
      <c r="DUS76" s="350"/>
      <c r="DUT76" s="350"/>
      <c r="DUU76" s="348"/>
      <c r="DUV76" s="348"/>
      <c r="DUW76" s="348"/>
      <c r="DUX76" s="349"/>
      <c r="DUZ76" s="347"/>
      <c r="DVA76" s="350"/>
      <c r="DVB76" s="350"/>
      <c r="DVC76" s="348"/>
      <c r="DVD76" s="348"/>
      <c r="DVE76" s="348"/>
      <c r="DVF76" s="349"/>
      <c r="DVH76" s="347"/>
      <c r="DVI76" s="350"/>
      <c r="DVJ76" s="350"/>
      <c r="DVK76" s="348"/>
      <c r="DVL76" s="348"/>
      <c r="DVM76" s="348"/>
      <c r="DVN76" s="349"/>
      <c r="DVP76" s="347"/>
      <c r="DVQ76" s="350"/>
      <c r="DVR76" s="350"/>
      <c r="DVS76" s="348"/>
      <c r="DVT76" s="348"/>
      <c r="DVU76" s="348"/>
      <c r="DVV76" s="349"/>
      <c r="DVX76" s="347"/>
      <c r="DVY76" s="350"/>
      <c r="DVZ76" s="350"/>
      <c r="DWA76" s="348"/>
      <c r="DWB76" s="348"/>
      <c r="DWC76" s="348"/>
      <c r="DWD76" s="349"/>
      <c r="DWF76" s="347"/>
      <c r="DWG76" s="350"/>
      <c r="DWH76" s="350"/>
      <c r="DWI76" s="348"/>
      <c r="DWJ76" s="348"/>
      <c r="DWK76" s="348"/>
      <c r="DWL76" s="349"/>
      <c r="DWN76" s="347"/>
      <c r="DWO76" s="350"/>
      <c r="DWP76" s="350"/>
      <c r="DWQ76" s="348"/>
      <c r="DWR76" s="348"/>
      <c r="DWS76" s="348"/>
      <c r="DWT76" s="349"/>
      <c r="DWV76" s="347"/>
      <c r="DWW76" s="350"/>
      <c r="DWX76" s="350"/>
      <c r="DWY76" s="348"/>
      <c r="DWZ76" s="348"/>
      <c r="DXA76" s="348"/>
      <c r="DXB76" s="349"/>
      <c r="DXD76" s="347"/>
      <c r="DXE76" s="350"/>
      <c r="DXF76" s="350"/>
      <c r="DXG76" s="348"/>
      <c r="DXH76" s="348"/>
      <c r="DXI76" s="348"/>
      <c r="DXJ76" s="349"/>
      <c r="DXL76" s="347"/>
      <c r="DXM76" s="350"/>
      <c r="DXN76" s="350"/>
      <c r="DXO76" s="348"/>
      <c r="DXP76" s="348"/>
      <c r="DXQ76" s="348"/>
      <c r="DXR76" s="349"/>
      <c r="DXT76" s="347"/>
      <c r="DXU76" s="350"/>
      <c r="DXV76" s="350"/>
      <c r="DXW76" s="348"/>
      <c r="DXX76" s="348"/>
      <c r="DXY76" s="348"/>
      <c r="DXZ76" s="349"/>
      <c r="DYB76" s="347"/>
      <c r="DYC76" s="350"/>
      <c r="DYD76" s="350"/>
      <c r="DYE76" s="348"/>
      <c r="DYF76" s="348"/>
      <c r="DYG76" s="348"/>
      <c r="DYH76" s="349"/>
      <c r="DYJ76" s="347"/>
      <c r="DYK76" s="350"/>
      <c r="DYL76" s="350"/>
      <c r="DYM76" s="348"/>
      <c r="DYN76" s="348"/>
      <c r="DYO76" s="348"/>
      <c r="DYP76" s="349"/>
      <c r="DYR76" s="347"/>
      <c r="DYS76" s="350"/>
      <c r="DYT76" s="350"/>
      <c r="DYU76" s="348"/>
      <c r="DYV76" s="348"/>
      <c r="DYW76" s="348"/>
      <c r="DYX76" s="349"/>
      <c r="DYZ76" s="347"/>
      <c r="DZA76" s="350"/>
      <c r="DZB76" s="350"/>
      <c r="DZC76" s="348"/>
      <c r="DZD76" s="348"/>
      <c r="DZE76" s="348"/>
      <c r="DZF76" s="349"/>
      <c r="DZH76" s="347"/>
      <c r="DZI76" s="350"/>
      <c r="DZJ76" s="350"/>
      <c r="DZK76" s="348"/>
      <c r="DZL76" s="348"/>
      <c r="DZM76" s="348"/>
      <c r="DZN76" s="349"/>
      <c r="DZP76" s="347"/>
      <c r="DZQ76" s="350"/>
      <c r="DZR76" s="350"/>
      <c r="DZS76" s="348"/>
      <c r="DZT76" s="348"/>
      <c r="DZU76" s="348"/>
      <c r="DZV76" s="349"/>
      <c r="DZX76" s="347"/>
      <c r="DZY76" s="350"/>
      <c r="DZZ76" s="350"/>
      <c r="EAA76" s="348"/>
      <c r="EAB76" s="348"/>
      <c r="EAC76" s="348"/>
      <c r="EAD76" s="349"/>
      <c r="EAF76" s="347"/>
      <c r="EAG76" s="350"/>
      <c r="EAH76" s="350"/>
      <c r="EAI76" s="348"/>
      <c r="EAJ76" s="348"/>
      <c r="EAK76" s="348"/>
      <c r="EAL76" s="349"/>
      <c r="EAN76" s="347"/>
      <c r="EAO76" s="350"/>
      <c r="EAP76" s="350"/>
      <c r="EAQ76" s="348"/>
      <c r="EAR76" s="348"/>
      <c r="EAS76" s="348"/>
      <c r="EAT76" s="349"/>
      <c r="EAV76" s="347"/>
      <c r="EAW76" s="350"/>
      <c r="EAX76" s="350"/>
      <c r="EAY76" s="348"/>
      <c r="EAZ76" s="348"/>
      <c r="EBA76" s="348"/>
      <c r="EBB76" s="349"/>
      <c r="EBD76" s="347"/>
      <c r="EBE76" s="350"/>
      <c r="EBF76" s="350"/>
      <c r="EBG76" s="348"/>
      <c r="EBH76" s="348"/>
      <c r="EBI76" s="348"/>
      <c r="EBJ76" s="349"/>
      <c r="EBL76" s="347"/>
      <c r="EBM76" s="350"/>
      <c r="EBN76" s="350"/>
      <c r="EBO76" s="348"/>
      <c r="EBP76" s="348"/>
      <c r="EBQ76" s="348"/>
      <c r="EBR76" s="349"/>
      <c r="EBT76" s="347"/>
      <c r="EBU76" s="350"/>
      <c r="EBV76" s="350"/>
      <c r="EBW76" s="348"/>
      <c r="EBX76" s="348"/>
      <c r="EBY76" s="348"/>
      <c r="EBZ76" s="349"/>
      <c r="ECB76" s="347"/>
      <c r="ECC76" s="350"/>
      <c r="ECD76" s="350"/>
      <c r="ECE76" s="348"/>
      <c r="ECF76" s="348"/>
      <c r="ECG76" s="348"/>
      <c r="ECH76" s="349"/>
      <c r="ECJ76" s="347"/>
      <c r="ECK76" s="350"/>
      <c r="ECL76" s="350"/>
      <c r="ECM76" s="348"/>
      <c r="ECN76" s="348"/>
      <c r="ECO76" s="348"/>
      <c r="ECP76" s="349"/>
      <c r="ECR76" s="347"/>
      <c r="ECS76" s="350"/>
      <c r="ECT76" s="350"/>
      <c r="ECU76" s="348"/>
      <c r="ECV76" s="348"/>
      <c r="ECW76" s="348"/>
      <c r="ECX76" s="349"/>
      <c r="ECZ76" s="347"/>
      <c r="EDA76" s="350"/>
      <c r="EDB76" s="350"/>
      <c r="EDC76" s="348"/>
      <c r="EDD76" s="348"/>
      <c r="EDE76" s="348"/>
      <c r="EDF76" s="349"/>
      <c r="EDH76" s="347"/>
      <c r="EDI76" s="350"/>
      <c r="EDJ76" s="350"/>
      <c r="EDK76" s="348"/>
      <c r="EDL76" s="348"/>
      <c r="EDM76" s="348"/>
      <c r="EDN76" s="349"/>
      <c r="EDP76" s="347"/>
      <c r="EDQ76" s="350"/>
      <c r="EDR76" s="350"/>
      <c r="EDS76" s="348"/>
      <c r="EDT76" s="348"/>
      <c r="EDU76" s="348"/>
      <c r="EDV76" s="349"/>
      <c r="EDX76" s="347"/>
      <c r="EDY76" s="350"/>
      <c r="EDZ76" s="350"/>
      <c r="EEA76" s="348"/>
      <c r="EEB76" s="348"/>
      <c r="EEC76" s="348"/>
      <c r="EED76" s="349"/>
      <c r="EEF76" s="347"/>
      <c r="EEG76" s="350"/>
      <c r="EEH76" s="350"/>
      <c r="EEI76" s="348"/>
      <c r="EEJ76" s="348"/>
      <c r="EEK76" s="348"/>
      <c r="EEL76" s="349"/>
      <c r="EEN76" s="347"/>
      <c r="EEO76" s="350"/>
      <c r="EEP76" s="350"/>
      <c r="EEQ76" s="348"/>
      <c r="EER76" s="348"/>
      <c r="EES76" s="348"/>
      <c r="EET76" s="349"/>
      <c r="EEV76" s="347"/>
      <c r="EEW76" s="350"/>
      <c r="EEX76" s="350"/>
      <c r="EEY76" s="348"/>
      <c r="EEZ76" s="348"/>
      <c r="EFA76" s="348"/>
      <c r="EFB76" s="349"/>
      <c r="EFD76" s="347"/>
      <c r="EFE76" s="350"/>
      <c r="EFF76" s="350"/>
      <c r="EFG76" s="348"/>
      <c r="EFH76" s="348"/>
      <c r="EFI76" s="348"/>
      <c r="EFJ76" s="349"/>
      <c r="EFL76" s="347"/>
      <c r="EFM76" s="350"/>
      <c r="EFN76" s="350"/>
      <c r="EFO76" s="348"/>
      <c r="EFP76" s="348"/>
      <c r="EFQ76" s="348"/>
      <c r="EFR76" s="349"/>
      <c r="EFT76" s="347"/>
      <c r="EFU76" s="350"/>
      <c r="EFV76" s="350"/>
      <c r="EFW76" s="348"/>
      <c r="EFX76" s="348"/>
      <c r="EFY76" s="348"/>
      <c r="EFZ76" s="349"/>
      <c r="EGB76" s="347"/>
      <c r="EGC76" s="350"/>
      <c r="EGD76" s="350"/>
      <c r="EGE76" s="348"/>
      <c r="EGF76" s="348"/>
      <c r="EGG76" s="348"/>
      <c r="EGH76" s="349"/>
      <c r="EGJ76" s="347"/>
      <c r="EGK76" s="350"/>
      <c r="EGL76" s="350"/>
      <c r="EGM76" s="348"/>
      <c r="EGN76" s="348"/>
      <c r="EGO76" s="348"/>
      <c r="EGP76" s="349"/>
      <c r="EGR76" s="347"/>
      <c r="EGS76" s="350"/>
      <c r="EGT76" s="350"/>
      <c r="EGU76" s="348"/>
      <c r="EGV76" s="348"/>
      <c r="EGW76" s="348"/>
      <c r="EGX76" s="349"/>
      <c r="EGZ76" s="347"/>
      <c r="EHA76" s="350"/>
      <c r="EHB76" s="350"/>
      <c r="EHC76" s="348"/>
      <c r="EHD76" s="348"/>
      <c r="EHE76" s="348"/>
      <c r="EHF76" s="349"/>
      <c r="EHH76" s="347"/>
      <c r="EHI76" s="350"/>
      <c r="EHJ76" s="350"/>
      <c r="EHK76" s="348"/>
      <c r="EHL76" s="348"/>
      <c r="EHM76" s="348"/>
      <c r="EHN76" s="349"/>
      <c r="EHP76" s="347"/>
      <c r="EHQ76" s="350"/>
      <c r="EHR76" s="350"/>
      <c r="EHS76" s="348"/>
      <c r="EHT76" s="348"/>
      <c r="EHU76" s="348"/>
      <c r="EHV76" s="349"/>
      <c r="EHX76" s="347"/>
      <c r="EHY76" s="350"/>
      <c r="EHZ76" s="350"/>
      <c r="EIA76" s="348"/>
      <c r="EIB76" s="348"/>
      <c r="EIC76" s="348"/>
      <c r="EID76" s="349"/>
      <c r="EIF76" s="347"/>
      <c r="EIG76" s="350"/>
      <c r="EIH76" s="350"/>
      <c r="EII76" s="348"/>
      <c r="EIJ76" s="348"/>
      <c r="EIK76" s="348"/>
      <c r="EIL76" s="349"/>
      <c r="EIN76" s="347"/>
      <c r="EIO76" s="350"/>
      <c r="EIP76" s="350"/>
      <c r="EIQ76" s="348"/>
      <c r="EIR76" s="348"/>
      <c r="EIS76" s="348"/>
      <c r="EIT76" s="349"/>
      <c r="EIV76" s="347"/>
      <c r="EIW76" s="350"/>
      <c r="EIX76" s="350"/>
      <c r="EIY76" s="348"/>
      <c r="EIZ76" s="348"/>
      <c r="EJA76" s="348"/>
      <c r="EJB76" s="349"/>
      <c r="EJD76" s="347"/>
      <c r="EJE76" s="350"/>
      <c r="EJF76" s="350"/>
      <c r="EJG76" s="348"/>
      <c r="EJH76" s="348"/>
      <c r="EJI76" s="348"/>
      <c r="EJJ76" s="349"/>
      <c r="EJL76" s="347"/>
      <c r="EJM76" s="350"/>
      <c r="EJN76" s="350"/>
      <c r="EJO76" s="348"/>
      <c r="EJP76" s="348"/>
      <c r="EJQ76" s="348"/>
      <c r="EJR76" s="349"/>
      <c r="EJT76" s="347"/>
      <c r="EJU76" s="350"/>
      <c r="EJV76" s="350"/>
      <c r="EJW76" s="348"/>
      <c r="EJX76" s="348"/>
      <c r="EJY76" s="348"/>
      <c r="EJZ76" s="349"/>
      <c r="EKB76" s="347"/>
      <c r="EKC76" s="350"/>
      <c r="EKD76" s="350"/>
      <c r="EKE76" s="348"/>
      <c r="EKF76" s="348"/>
      <c r="EKG76" s="348"/>
      <c r="EKH76" s="349"/>
      <c r="EKJ76" s="347"/>
      <c r="EKK76" s="350"/>
      <c r="EKL76" s="350"/>
      <c r="EKM76" s="348"/>
      <c r="EKN76" s="348"/>
      <c r="EKO76" s="348"/>
      <c r="EKP76" s="349"/>
      <c r="EKR76" s="347"/>
      <c r="EKS76" s="350"/>
      <c r="EKT76" s="350"/>
      <c r="EKU76" s="348"/>
      <c r="EKV76" s="348"/>
      <c r="EKW76" s="348"/>
      <c r="EKX76" s="349"/>
      <c r="EKZ76" s="347"/>
      <c r="ELA76" s="350"/>
      <c r="ELB76" s="350"/>
      <c r="ELC76" s="348"/>
      <c r="ELD76" s="348"/>
      <c r="ELE76" s="348"/>
      <c r="ELF76" s="349"/>
      <c r="ELH76" s="347"/>
      <c r="ELI76" s="350"/>
      <c r="ELJ76" s="350"/>
      <c r="ELK76" s="348"/>
      <c r="ELL76" s="348"/>
      <c r="ELM76" s="348"/>
      <c r="ELN76" s="349"/>
      <c r="ELP76" s="347"/>
      <c r="ELQ76" s="350"/>
      <c r="ELR76" s="350"/>
      <c r="ELS76" s="348"/>
      <c r="ELT76" s="348"/>
      <c r="ELU76" s="348"/>
      <c r="ELV76" s="349"/>
      <c r="ELX76" s="347"/>
      <c r="ELY76" s="350"/>
      <c r="ELZ76" s="350"/>
      <c r="EMA76" s="348"/>
      <c r="EMB76" s="348"/>
      <c r="EMC76" s="348"/>
      <c r="EMD76" s="349"/>
      <c r="EMF76" s="347"/>
      <c r="EMG76" s="350"/>
      <c r="EMH76" s="350"/>
      <c r="EMI76" s="348"/>
      <c r="EMJ76" s="348"/>
      <c r="EMK76" s="348"/>
      <c r="EML76" s="349"/>
      <c r="EMN76" s="347"/>
      <c r="EMO76" s="350"/>
      <c r="EMP76" s="350"/>
      <c r="EMQ76" s="348"/>
      <c r="EMR76" s="348"/>
      <c r="EMS76" s="348"/>
      <c r="EMT76" s="349"/>
      <c r="EMV76" s="347"/>
      <c r="EMW76" s="350"/>
      <c r="EMX76" s="350"/>
      <c r="EMY76" s="348"/>
      <c r="EMZ76" s="348"/>
      <c r="ENA76" s="348"/>
      <c r="ENB76" s="349"/>
      <c r="END76" s="347"/>
      <c r="ENE76" s="350"/>
      <c r="ENF76" s="350"/>
      <c r="ENG76" s="348"/>
      <c r="ENH76" s="348"/>
      <c r="ENI76" s="348"/>
      <c r="ENJ76" s="349"/>
      <c r="ENL76" s="347"/>
      <c r="ENM76" s="350"/>
      <c r="ENN76" s="350"/>
      <c r="ENO76" s="348"/>
      <c r="ENP76" s="348"/>
      <c r="ENQ76" s="348"/>
      <c r="ENR76" s="349"/>
      <c r="ENT76" s="347"/>
      <c r="ENU76" s="350"/>
      <c r="ENV76" s="350"/>
      <c r="ENW76" s="348"/>
      <c r="ENX76" s="348"/>
      <c r="ENY76" s="348"/>
      <c r="ENZ76" s="349"/>
      <c r="EOB76" s="347"/>
      <c r="EOC76" s="350"/>
      <c r="EOD76" s="350"/>
      <c r="EOE76" s="348"/>
      <c r="EOF76" s="348"/>
      <c r="EOG76" s="348"/>
      <c r="EOH76" s="349"/>
      <c r="EOJ76" s="347"/>
      <c r="EOK76" s="350"/>
      <c r="EOL76" s="350"/>
      <c r="EOM76" s="348"/>
      <c r="EON76" s="348"/>
      <c r="EOO76" s="348"/>
      <c r="EOP76" s="349"/>
      <c r="EOR76" s="347"/>
      <c r="EOS76" s="350"/>
      <c r="EOT76" s="350"/>
      <c r="EOU76" s="348"/>
      <c r="EOV76" s="348"/>
      <c r="EOW76" s="348"/>
      <c r="EOX76" s="349"/>
      <c r="EOZ76" s="347"/>
      <c r="EPA76" s="350"/>
      <c r="EPB76" s="350"/>
      <c r="EPC76" s="348"/>
      <c r="EPD76" s="348"/>
      <c r="EPE76" s="348"/>
      <c r="EPF76" s="349"/>
      <c r="EPH76" s="347"/>
      <c r="EPI76" s="350"/>
      <c r="EPJ76" s="350"/>
      <c r="EPK76" s="348"/>
      <c r="EPL76" s="348"/>
      <c r="EPM76" s="348"/>
      <c r="EPN76" s="349"/>
      <c r="EPP76" s="347"/>
      <c r="EPQ76" s="350"/>
      <c r="EPR76" s="350"/>
      <c r="EPS76" s="348"/>
      <c r="EPT76" s="348"/>
      <c r="EPU76" s="348"/>
      <c r="EPV76" s="349"/>
      <c r="EPX76" s="347"/>
      <c r="EPY76" s="350"/>
      <c r="EPZ76" s="350"/>
      <c r="EQA76" s="348"/>
      <c r="EQB76" s="348"/>
      <c r="EQC76" s="348"/>
      <c r="EQD76" s="349"/>
      <c r="EQF76" s="347"/>
      <c r="EQG76" s="350"/>
      <c r="EQH76" s="350"/>
      <c r="EQI76" s="348"/>
      <c r="EQJ76" s="348"/>
      <c r="EQK76" s="348"/>
      <c r="EQL76" s="349"/>
      <c r="EQN76" s="347"/>
      <c r="EQO76" s="350"/>
      <c r="EQP76" s="350"/>
      <c r="EQQ76" s="348"/>
      <c r="EQR76" s="348"/>
      <c r="EQS76" s="348"/>
      <c r="EQT76" s="349"/>
      <c r="EQV76" s="347"/>
      <c r="EQW76" s="350"/>
      <c r="EQX76" s="350"/>
      <c r="EQY76" s="348"/>
      <c r="EQZ76" s="348"/>
      <c r="ERA76" s="348"/>
      <c r="ERB76" s="349"/>
      <c r="ERD76" s="347"/>
      <c r="ERE76" s="350"/>
      <c r="ERF76" s="350"/>
      <c r="ERG76" s="348"/>
      <c r="ERH76" s="348"/>
      <c r="ERI76" s="348"/>
      <c r="ERJ76" s="349"/>
      <c r="ERL76" s="347"/>
      <c r="ERM76" s="350"/>
      <c r="ERN76" s="350"/>
      <c r="ERO76" s="348"/>
      <c r="ERP76" s="348"/>
      <c r="ERQ76" s="348"/>
      <c r="ERR76" s="349"/>
      <c r="ERT76" s="347"/>
      <c r="ERU76" s="350"/>
      <c r="ERV76" s="350"/>
      <c r="ERW76" s="348"/>
      <c r="ERX76" s="348"/>
      <c r="ERY76" s="348"/>
      <c r="ERZ76" s="349"/>
      <c r="ESB76" s="347"/>
      <c r="ESC76" s="350"/>
      <c r="ESD76" s="350"/>
      <c r="ESE76" s="348"/>
      <c r="ESF76" s="348"/>
      <c r="ESG76" s="348"/>
      <c r="ESH76" s="349"/>
      <c r="ESJ76" s="347"/>
      <c r="ESK76" s="350"/>
      <c r="ESL76" s="350"/>
      <c r="ESM76" s="348"/>
      <c r="ESN76" s="348"/>
      <c r="ESO76" s="348"/>
      <c r="ESP76" s="349"/>
      <c r="ESR76" s="347"/>
      <c r="ESS76" s="350"/>
      <c r="EST76" s="350"/>
      <c r="ESU76" s="348"/>
      <c r="ESV76" s="348"/>
      <c r="ESW76" s="348"/>
      <c r="ESX76" s="349"/>
      <c r="ESZ76" s="347"/>
      <c r="ETA76" s="350"/>
      <c r="ETB76" s="350"/>
      <c r="ETC76" s="348"/>
      <c r="ETD76" s="348"/>
      <c r="ETE76" s="348"/>
      <c r="ETF76" s="349"/>
      <c r="ETH76" s="347"/>
      <c r="ETI76" s="350"/>
      <c r="ETJ76" s="350"/>
      <c r="ETK76" s="348"/>
      <c r="ETL76" s="348"/>
      <c r="ETM76" s="348"/>
      <c r="ETN76" s="349"/>
      <c r="ETP76" s="347"/>
      <c r="ETQ76" s="350"/>
      <c r="ETR76" s="350"/>
      <c r="ETS76" s="348"/>
      <c r="ETT76" s="348"/>
      <c r="ETU76" s="348"/>
      <c r="ETV76" s="349"/>
      <c r="ETX76" s="347"/>
      <c r="ETY76" s="350"/>
      <c r="ETZ76" s="350"/>
      <c r="EUA76" s="348"/>
      <c r="EUB76" s="348"/>
      <c r="EUC76" s="348"/>
      <c r="EUD76" s="349"/>
      <c r="EUF76" s="347"/>
      <c r="EUG76" s="350"/>
      <c r="EUH76" s="350"/>
      <c r="EUI76" s="348"/>
      <c r="EUJ76" s="348"/>
      <c r="EUK76" s="348"/>
      <c r="EUL76" s="349"/>
      <c r="EUN76" s="347"/>
      <c r="EUO76" s="350"/>
      <c r="EUP76" s="350"/>
      <c r="EUQ76" s="348"/>
      <c r="EUR76" s="348"/>
      <c r="EUS76" s="348"/>
      <c r="EUT76" s="349"/>
      <c r="EUV76" s="347"/>
      <c r="EUW76" s="350"/>
      <c r="EUX76" s="350"/>
      <c r="EUY76" s="348"/>
      <c r="EUZ76" s="348"/>
      <c r="EVA76" s="348"/>
      <c r="EVB76" s="349"/>
      <c r="EVD76" s="347"/>
      <c r="EVE76" s="350"/>
      <c r="EVF76" s="350"/>
      <c r="EVG76" s="348"/>
      <c r="EVH76" s="348"/>
      <c r="EVI76" s="348"/>
      <c r="EVJ76" s="349"/>
      <c r="EVL76" s="347"/>
      <c r="EVM76" s="350"/>
      <c r="EVN76" s="350"/>
      <c r="EVO76" s="348"/>
      <c r="EVP76" s="348"/>
      <c r="EVQ76" s="348"/>
      <c r="EVR76" s="349"/>
      <c r="EVT76" s="347"/>
      <c r="EVU76" s="350"/>
      <c r="EVV76" s="350"/>
      <c r="EVW76" s="348"/>
      <c r="EVX76" s="348"/>
      <c r="EVY76" s="348"/>
      <c r="EVZ76" s="349"/>
      <c r="EWB76" s="347"/>
      <c r="EWC76" s="350"/>
      <c r="EWD76" s="350"/>
      <c r="EWE76" s="348"/>
      <c r="EWF76" s="348"/>
      <c r="EWG76" s="348"/>
      <c r="EWH76" s="349"/>
      <c r="EWJ76" s="347"/>
      <c r="EWK76" s="350"/>
      <c r="EWL76" s="350"/>
      <c r="EWM76" s="348"/>
      <c r="EWN76" s="348"/>
      <c r="EWO76" s="348"/>
      <c r="EWP76" s="349"/>
      <c r="EWR76" s="347"/>
      <c r="EWS76" s="350"/>
      <c r="EWT76" s="350"/>
      <c r="EWU76" s="348"/>
      <c r="EWV76" s="348"/>
      <c r="EWW76" s="348"/>
      <c r="EWX76" s="349"/>
      <c r="EWZ76" s="347"/>
      <c r="EXA76" s="350"/>
      <c r="EXB76" s="350"/>
      <c r="EXC76" s="348"/>
      <c r="EXD76" s="348"/>
      <c r="EXE76" s="348"/>
      <c r="EXF76" s="349"/>
      <c r="EXH76" s="347"/>
      <c r="EXI76" s="350"/>
      <c r="EXJ76" s="350"/>
      <c r="EXK76" s="348"/>
      <c r="EXL76" s="348"/>
      <c r="EXM76" s="348"/>
      <c r="EXN76" s="349"/>
      <c r="EXP76" s="347"/>
      <c r="EXQ76" s="350"/>
      <c r="EXR76" s="350"/>
      <c r="EXS76" s="348"/>
      <c r="EXT76" s="348"/>
      <c r="EXU76" s="348"/>
      <c r="EXV76" s="349"/>
      <c r="EXX76" s="347"/>
      <c r="EXY76" s="350"/>
      <c r="EXZ76" s="350"/>
      <c r="EYA76" s="348"/>
      <c r="EYB76" s="348"/>
      <c r="EYC76" s="348"/>
      <c r="EYD76" s="349"/>
      <c r="EYF76" s="347"/>
      <c r="EYG76" s="350"/>
      <c r="EYH76" s="350"/>
      <c r="EYI76" s="348"/>
      <c r="EYJ76" s="348"/>
      <c r="EYK76" s="348"/>
      <c r="EYL76" s="349"/>
      <c r="EYN76" s="347"/>
      <c r="EYO76" s="350"/>
      <c r="EYP76" s="350"/>
      <c r="EYQ76" s="348"/>
      <c r="EYR76" s="348"/>
      <c r="EYS76" s="348"/>
      <c r="EYT76" s="349"/>
      <c r="EYV76" s="347"/>
      <c r="EYW76" s="350"/>
      <c r="EYX76" s="350"/>
      <c r="EYY76" s="348"/>
      <c r="EYZ76" s="348"/>
      <c r="EZA76" s="348"/>
      <c r="EZB76" s="349"/>
      <c r="EZD76" s="347"/>
      <c r="EZE76" s="350"/>
      <c r="EZF76" s="350"/>
      <c r="EZG76" s="348"/>
      <c r="EZH76" s="348"/>
      <c r="EZI76" s="348"/>
      <c r="EZJ76" s="349"/>
      <c r="EZL76" s="347"/>
      <c r="EZM76" s="350"/>
      <c r="EZN76" s="350"/>
      <c r="EZO76" s="348"/>
      <c r="EZP76" s="348"/>
      <c r="EZQ76" s="348"/>
      <c r="EZR76" s="349"/>
      <c r="EZT76" s="347"/>
      <c r="EZU76" s="350"/>
      <c r="EZV76" s="350"/>
      <c r="EZW76" s="348"/>
      <c r="EZX76" s="348"/>
      <c r="EZY76" s="348"/>
      <c r="EZZ76" s="349"/>
      <c r="FAB76" s="347"/>
      <c r="FAC76" s="350"/>
      <c r="FAD76" s="350"/>
      <c r="FAE76" s="348"/>
      <c r="FAF76" s="348"/>
      <c r="FAG76" s="348"/>
      <c r="FAH76" s="349"/>
      <c r="FAJ76" s="347"/>
      <c r="FAK76" s="350"/>
      <c r="FAL76" s="350"/>
      <c r="FAM76" s="348"/>
      <c r="FAN76" s="348"/>
      <c r="FAO76" s="348"/>
      <c r="FAP76" s="349"/>
      <c r="FAR76" s="347"/>
      <c r="FAS76" s="350"/>
      <c r="FAT76" s="350"/>
      <c r="FAU76" s="348"/>
      <c r="FAV76" s="348"/>
      <c r="FAW76" s="348"/>
      <c r="FAX76" s="349"/>
      <c r="FAZ76" s="347"/>
      <c r="FBA76" s="350"/>
      <c r="FBB76" s="350"/>
      <c r="FBC76" s="348"/>
      <c r="FBD76" s="348"/>
      <c r="FBE76" s="348"/>
      <c r="FBF76" s="349"/>
      <c r="FBH76" s="347"/>
      <c r="FBI76" s="350"/>
      <c r="FBJ76" s="350"/>
      <c r="FBK76" s="348"/>
      <c r="FBL76" s="348"/>
      <c r="FBM76" s="348"/>
      <c r="FBN76" s="349"/>
      <c r="FBP76" s="347"/>
      <c r="FBQ76" s="350"/>
      <c r="FBR76" s="350"/>
      <c r="FBS76" s="348"/>
      <c r="FBT76" s="348"/>
      <c r="FBU76" s="348"/>
      <c r="FBV76" s="349"/>
      <c r="FBX76" s="347"/>
      <c r="FBY76" s="350"/>
      <c r="FBZ76" s="350"/>
      <c r="FCA76" s="348"/>
      <c r="FCB76" s="348"/>
      <c r="FCC76" s="348"/>
      <c r="FCD76" s="349"/>
      <c r="FCF76" s="347"/>
      <c r="FCG76" s="350"/>
      <c r="FCH76" s="350"/>
      <c r="FCI76" s="348"/>
      <c r="FCJ76" s="348"/>
      <c r="FCK76" s="348"/>
      <c r="FCL76" s="349"/>
      <c r="FCN76" s="347"/>
      <c r="FCO76" s="350"/>
      <c r="FCP76" s="350"/>
      <c r="FCQ76" s="348"/>
      <c r="FCR76" s="348"/>
      <c r="FCS76" s="348"/>
      <c r="FCT76" s="349"/>
      <c r="FCV76" s="347"/>
      <c r="FCW76" s="350"/>
      <c r="FCX76" s="350"/>
      <c r="FCY76" s="348"/>
      <c r="FCZ76" s="348"/>
      <c r="FDA76" s="348"/>
      <c r="FDB76" s="349"/>
      <c r="FDD76" s="347"/>
      <c r="FDE76" s="350"/>
      <c r="FDF76" s="350"/>
      <c r="FDG76" s="348"/>
      <c r="FDH76" s="348"/>
      <c r="FDI76" s="348"/>
      <c r="FDJ76" s="349"/>
      <c r="FDL76" s="347"/>
      <c r="FDM76" s="350"/>
      <c r="FDN76" s="350"/>
      <c r="FDO76" s="348"/>
      <c r="FDP76" s="348"/>
      <c r="FDQ76" s="348"/>
      <c r="FDR76" s="349"/>
      <c r="FDT76" s="347"/>
      <c r="FDU76" s="350"/>
      <c r="FDV76" s="350"/>
      <c r="FDW76" s="348"/>
      <c r="FDX76" s="348"/>
      <c r="FDY76" s="348"/>
      <c r="FDZ76" s="349"/>
      <c r="FEB76" s="347"/>
      <c r="FEC76" s="350"/>
      <c r="FED76" s="350"/>
      <c r="FEE76" s="348"/>
      <c r="FEF76" s="348"/>
      <c r="FEG76" s="348"/>
      <c r="FEH76" s="349"/>
      <c r="FEJ76" s="347"/>
      <c r="FEK76" s="350"/>
      <c r="FEL76" s="350"/>
      <c r="FEM76" s="348"/>
      <c r="FEN76" s="348"/>
      <c r="FEO76" s="348"/>
      <c r="FEP76" s="349"/>
      <c r="FER76" s="347"/>
      <c r="FES76" s="350"/>
      <c r="FET76" s="350"/>
      <c r="FEU76" s="348"/>
      <c r="FEV76" s="348"/>
      <c r="FEW76" s="348"/>
      <c r="FEX76" s="349"/>
      <c r="FEZ76" s="347"/>
      <c r="FFA76" s="350"/>
      <c r="FFB76" s="350"/>
      <c r="FFC76" s="348"/>
      <c r="FFD76" s="348"/>
      <c r="FFE76" s="348"/>
      <c r="FFF76" s="349"/>
      <c r="FFH76" s="347"/>
      <c r="FFI76" s="350"/>
      <c r="FFJ76" s="350"/>
      <c r="FFK76" s="348"/>
      <c r="FFL76" s="348"/>
      <c r="FFM76" s="348"/>
      <c r="FFN76" s="349"/>
      <c r="FFP76" s="347"/>
      <c r="FFQ76" s="350"/>
      <c r="FFR76" s="350"/>
      <c r="FFS76" s="348"/>
      <c r="FFT76" s="348"/>
      <c r="FFU76" s="348"/>
      <c r="FFV76" s="349"/>
      <c r="FFX76" s="347"/>
      <c r="FFY76" s="350"/>
      <c r="FFZ76" s="350"/>
      <c r="FGA76" s="348"/>
      <c r="FGB76" s="348"/>
      <c r="FGC76" s="348"/>
      <c r="FGD76" s="349"/>
      <c r="FGF76" s="347"/>
      <c r="FGG76" s="350"/>
      <c r="FGH76" s="350"/>
      <c r="FGI76" s="348"/>
      <c r="FGJ76" s="348"/>
      <c r="FGK76" s="348"/>
      <c r="FGL76" s="349"/>
      <c r="FGN76" s="347"/>
      <c r="FGO76" s="350"/>
      <c r="FGP76" s="350"/>
      <c r="FGQ76" s="348"/>
      <c r="FGR76" s="348"/>
      <c r="FGS76" s="348"/>
      <c r="FGT76" s="349"/>
      <c r="FGV76" s="347"/>
      <c r="FGW76" s="350"/>
      <c r="FGX76" s="350"/>
      <c r="FGY76" s="348"/>
      <c r="FGZ76" s="348"/>
      <c r="FHA76" s="348"/>
      <c r="FHB76" s="349"/>
      <c r="FHD76" s="347"/>
      <c r="FHE76" s="350"/>
      <c r="FHF76" s="350"/>
      <c r="FHG76" s="348"/>
      <c r="FHH76" s="348"/>
      <c r="FHI76" s="348"/>
      <c r="FHJ76" s="349"/>
      <c r="FHL76" s="347"/>
      <c r="FHM76" s="350"/>
      <c r="FHN76" s="350"/>
      <c r="FHO76" s="348"/>
      <c r="FHP76" s="348"/>
      <c r="FHQ76" s="348"/>
      <c r="FHR76" s="349"/>
      <c r="FHT76" s="347"/>
      <c r="FHU76" s="350"/>
      <c r="FHV76" s="350"/>
      <c r="FHW76" s="348"/>
      <c r="FHX76" s="348"/>
      <c r="FHY76" s="348"/>
      <c r="FHZ76" s="349"/>
      <c r="FIB76" s="347"/>
      <c r="FIC76" s="350"/>
      <c r="FID76" s="350"/>
      <c r="FIE76" s="348"/>
      <c r="FIF76" s="348"/>
      <c r="FIG76" s="348"/>
      <c r="FIH76" s="349"/>
      <c r="FIJ76" s="347"/>
      <c r="FIK76" s="350"/>
      <c r="FIL76" s="350"/>
      <c r="FIM76" s="348"/>
      <c r="FIN76" s="348"/>
      <c r="FIO76" s="348"/>
      <c r="FIP76" s="349"/>
      <c r="FIR76" s="347"/>
      <c r="FIS76" s="350"/>
      <c r="FIT76" s="350"/>
      <c r="FIU76" s="348"/>
      <c r="FIV76" s="348"/>
      <c r="FIW76" s="348"/>
      <c r="FIX76" s="349"/>
      <c r="FIZ76" s="347"/>
      <c r="FJA76" s="350"/>
      <c r="FJB76" s="350"/>
      <c r="FJC76" s="348"/>
      <c r="FJD76" s="348"/>
      <c r="FJE76" s="348"/>
      <c r="FJF76" s="349"/>
      <c r="FJH76" s="347"/>
      <c r="FJI76" s="350"/>
      <c r="FJJ76" s="350"/>
      <c r="FJK76" s="348"/>
      <c r="FJL76" s="348"/>
      <c r="FJM76" s="348"/>
      <c r="FJN76" s="349"/>
      <c r="FJP76" s="347"/>
      <c r="FJQ76" s="350"/>
      <c r="FJR76" s="350"/>
      <c r="FJS76" s="348"/>
      <c r="FJT76" s="348"/>
      <c r="FJU76" s="348"/>
      <c r="FJV76" s="349"/>
      <c r="FJX76" s="347"/>
      <c r="FJY76" s="350"/>
      <c r="FJZ76" s="350"/>
      <c r="FKA76" s="348"/>
      <c r="FKB76" s="348"/>
      <c r="FKC76" s="348"/>
      <c r="FKD76" s="349"/>
      <c r="FKF76" s="347"/>
      <c r="FKG76" s="350"/>
      <c r="FKH76" s="350"/>
      <c r="FKI76" s="348"/>
      <c r="FKJ76" s="348"/>
      <c r="FKK76" s="348"/>
      <c r="FKL76" s="349"/>
      <c r="FKN76" s="347"/>
      <c r="FKO76" s="350"/>
      <c r="FKP76" s="350"/>
      <c r="FKQ76" s="348"/>
      <c r="FKR76" s="348"/>
      <c r="FKS76" s="348"/>
      <c r="FKT76" s="349"/>
      <c r="FKV76" s="347"/>
      <c r="FKW76" s="350"/>
      <c r="FKX76" s="350"/>
      <c r="FKY76" s="348"/>
      <c r="FKZ76" s="348"/>
      <c r="FLA76" s="348"/>
      <c r="FLB76" s="349"/>
      <c r="FLD76" s="347"/>
      <c r="FLE76" s="350"/>
      <c r="FLF76" s="350"/>
      <c r="FLG76" s="348"/>
      <c r="FLH76" s="348"/>
      <c r="FLI76" s="348"/>
      <c r="FLJ76" s="349"/>
      <c r="FLL76" s="347"/>
      <c r="FLM76" s="350"/>
      <c r="FLN76" s="350"/>
      <c r="FLO76" s="348"/>
      <c r="FLP76" s="348"/>
      <c r="FLQ76" s="348"/>
      <c r="FLR76" s="349"/>
      <c r="FLT76" s="347"/>
      <c r="FLU76" s="350"/>
      <c r="FLV76" s="350"/>
      <c r="FLW76" s="348"/>
      <c r="FLX76" s="348"/>
      <c r="FLY76" s="348"/>
      <c r="FLZ76" s="349"/>
      <c r="FMB76" s="347"/>
      <c r="FMC76" s="350"/>
      <c r="FMD76" s="350"/>
      <c r="FME76" s="348"/>
      <c r="FMF76" s="348"/>
      <c r="FMG76" s="348"/>
      <c r="FMH76" s="349"/>
      <c r="FMJ76" s="347"/>
      <c r="FMK76" s="350"/>
      <c r="FML76" s="350"/>
      <c r="FMM76" s="348"/>
      <c r="FMN76" s="348"/>
      <c r="FMO76" s="348"/>
      <c r="FMP76" s="349"/>
      <c r="FMR76" s="347"/>
      <c r="FMS76" s="350"/>
      <c r="FMT76" s="350"/>
      <c r="FMU76" s="348"/>
      <c r="FMV76" s="348"/>
      <c r="FMW76" s="348"/>
      <c r="FMX76" s="349"/>
      <c r="FMZ76" s="347"/>
      <c r="FNA76" s="350"/>
      <c r="FNB76" s="350"/>
      <c r="FNC76" s="348"/>
      <c r="FND76" s="348"/>
      <c r="FNE76" s="348"/>
      <c r="FNF76" s="349"/>
      <c r="FNH76" s="347"/>
      <c r="FNI76" s="350"/>
      <c r="FNJ76" s="350"/>
      <c r="FNK76" s="348"/>
      <c r="FNL76" s="348"/>
      <c r="FNM76" s="348"/>
      <c r="FNN76" s="349"/>
      <c r="FNP76" s="347"/>
      <c r="FNQ76" s="350"/>
      <c r="FNR76" s="350"/>
      <c r="FNS76" s="348"/>
      <c r="FNT76" s="348"/>
      <c r="FNU76" s="348"/>
      <c r="FNV76" s="349"/>
      <c r="FNX76" s="347"/>
      <c r="FNY76" s="350"/>
      <c r="FNZ76" s="350"/>
      <c r="FOA76" s="348"/>
      <c r="FOB76" s="348"/>
      <c r="FOC76" s="348"/>
      <c r="FOD76" s="349"/>
      <c r="FOF76" s="347"/>
      <c r="FOG76" s="350"/>
      <c r="FOH76" s="350"/>
      <c r="FOI76" s="348"/>
      <c r="FOJ76" s="348"/>
      <c r="FOK76" s="348"/>
      <c r="FOL76" s="349"/>
      <c r="FON76" s="347"/>
      <c r="FOO76" s="350"/>
      <c r="FOP76" s="350"/>
      <c r="FOQ76" s="348"/>
      <c r="FOR76" s="348"/>
      <c r="FOS76" s="348"/>
      <c r="FOT76" s="349"/>
      <c r="FOV76" s="347"/>
      <c r="FOW76" s="350"/>
      <c r="FOX76" s="350"/>
      <c r="FOY76" s="348"/>
      <c r="FOZ76" s="348"/>
      <c r="FPA76" s="348"/>
      <c r="FPB76" s="349"/>
      <c r="FPD76" s="347"/>
      <c r="FPE76" s="350"/>
      <c r="FPF76" s="350"/>
      <c r="FPG76" s="348"/>
      <c r="FPH76" s="348"/>
      <c r="FPI76" s="348"/>
      <c r="FPJ76" s="349"/>
      <c r="FPL76" s="347"/>
      <c r="FPM76" s="350"/>
      <c r="FPN76" s="350"/>
      <c r="FPO76" s="348"/>
      <c r="FPP76" s="348"/>
      <c r="FPQ76" s="348"/>
      <c r="FPR76" s="349"/>
      <c r="FPT76" s="347"/>
      <c r="FPU76" s="350"/>
      <c r="FPV76" s="350"/>
      <c r="FPW76" s="348"/>
      <c r="FPX76" s="348"/>
      <c r="FPY76" s="348"/>
      <c r="FPZ76" s="349"/>
      <c r="FQB76" s="347"/>
      <c r="FQC76" s="350"/>
      <c r="FQD76" s="350"/>
      <c r="FQE76" s="348"/>
      <c r="FQF76" s="348"/>
      <c r="FQG76" s="348"/>
      <c r="FQH76" s="349"/>
      <c r="FQJ76" s="347"/>
      <c r="FQK76" s="350"/>
      <c r="FQL76" s="350"/>
      <c r="FQM76" s="348"/>
      <c r="FQN76" s="348"/>
      <c r="FQO76" s="348"/>
      <c r="FQP76" s="349"/>
      <c r="FQR76" s="347"/>
      <c r="FQS76" s="350"/>
      <c r="FQT76" s="350"/>
      <c r="FQU76" s="348"/>
      <c r="FQV76" s="348"/>
      <c r="FQW76" s="348"/>
      <c r="FQX76" s="349"/>
      <c r="FQZ76" s="347"/>
      <c r="FRA76" s="350"/>
      <c r="FRB76" s="350"/>
      <c r="FRC76" s="348"/>
      <c r="FRD76" s="348"/>
      <c r="FRE76" s="348"/>
      <c r="FRF76" s="349"/>
      <c r="FRH76" s="347"/>
      <c r="FRI76" s="350"/>
      <c r="FRJ76" s="350"/>
      <c r="FRK76" s="348"/>
      <c r="FRL76" s="348"/>
      <c r="FRM76" s="348"/>
      <c r="FRN76" s="349"/>
      <c r="FRP76" s="347"/>
      <c r="FRQ76" s="350"/>
      <c r="FRR76" s="350"/>
      <c r="FRS76" s="348"/>
      <c r="FRT76" s="348"/>
      <c r="FRU76" s="348"/>
      <c r="FRV76" s="349"/>
      <c r="FRX76" s="347"/>
      <c r="FRY76" s="350"/>
      <c r="FRZ76" s="350"/>
      <c r="FSA76" s="348"/>
      <c r="FSB76" s="348"/>
      <c r="FSC76" s="348"/>
      <c r="FSD76" s="349"/>
      <c r="FSF76" s="347"/>
      <c r="FSG76" s="350"/>
      <c r="FSH76" s="350"/>
      <c r="FSI76" s="348"/>
      <c r="FSJ76" s="348"/>
      <c r="FSK76" s="348"/>
      <c r="FSL76" s="349"/>
      <c r="FSN76" s="347"/>
      <c r="FSO76" s="350"/>
      <c r="FSP76" s="350"/>
      <c r="FSQ76" s="348"/>
      <c r="FSR76" s="348"/>
      <c r="FSS76" s="348"/>
      <c r="FST76" s="349"/>
      <c r="FSV76" s="347"/>
      <c r="FSW76" s="350"/>
      <c r="FSX76" s="350"/>
      <c r="FSY76" s="348"/>
      <c r="FSZ76" s="348"/>
      <c r="FTA76" s="348"/>
      <c r="FTB76" s="349"/>
      <c r="FTD76" s="347"/>
      <c r="FTE76" s="350"/>
      <c r="FTF76" s="350"/>
      <c r="FTG76" s="348"/>
      <c r="FTH76" s="348"/>
      <c r="FTI76" s="348"/>
      <c r="FTJ76" s="349"/>
      <c r="FTL76" s="347"/>
      <c r="FTM76" s="350"/>
      <c r="FTN76" s="350"/>
      <c r="FTO76" s="348"/>
      <c r="FTP76" s="348"/>
      <c r="FTQ76" s="348"/>
      <c r="FTR76" s="349"/>
      <c r="FTT76" s="347"/>
      <c r="FTU76" s="350"/>
      <c r="FTV76" s="350"/>
      <c r="FTW76" s="348"/>
      <c r="FTX76" s="348"/>
      <c r="FTY76" s="348"/>
      <c r="FTZ76" s="349"/>
      <c r="FUB76" s="347"/>
      <c r="FUC76" s="350"/>
      <c r="FUD76" s="350"/>
      <c r="FUE76" s="348"/>
      <c r="FUF76" s="348"/>
      <c r="FUG76" s="348"/>
      <c r="FUH76" s="349"/>
      <c r="FUJ76" s="347"/>
      <c r="FUK76" s="350"/>
      <c r="FUL76" s="350"/>
      <c r="FUM76" s="348"/>
      <c r="FUN76" s="348"/>
      <c r="FUO76" s="348"/>
      <c r="FUP76" s="349"/>
      <c r="FUR76" s="347"/>
      <c r="FUS76" s="350"/>
      <c r="FUT76" s="350"/>
      <c r="FUU76" s="348"/>
      <c r="FUV76" s="348"/>
      <c r="FUW76" s="348"/>
      <c r="FUX76" s="349"/>
      <c r="FUZ76" s="347"/>
      <c r="FVA76" s="350"/>
      <c r="FVB76" s="350"/>
      <c r="FVC76" s="348"/>
      <c r="FVD76" s="348"/>
      <c r="FVE76" s="348"/>
      <c r="FVF76" s="349"/>
      <c r="FVH76" s="347"/>
      <c r="FVI76" s="350"/>
      <c r="FVJ76" s="350"/>
      <c r="FVK76" s="348"/>
      <c r="FVL76" s="348"/>
      <c r="FVM76" s="348"/>
      <c r="FVN76" s="349"/>
      <c r="FVP76" s="347"/>
      <c r="FVQ76" s="350"/>
      <c r="FVR76" s="350"/>
      <c r="FVS76" s="348"/>
      <c r="FVT76" s="348"/>
      <c r="FVU76" s="348"/>
      <c r="FVV76" s="349"/>
      <c r="FVX76" s="347"/>
      <c r="FVY76" s="350"/>
      <c r="FVZ76" s="350"/>
      <c r="FWA76" s="348"/>
      <c r="FWB76" s="348"/>
      <c r="FWC76" s="348"/>
      <c r="FWD76" s="349"/>
      <c r="FWF76" s="347"/>
      <c r="FWG76" s="350"/>
      <c r="FWH76" s="350"/>
      <c r="FWI76" s="348"/>
      <c r="FWJ76" s="348"/>
      <c r="FWK76" s="348"/>
      <c r="FWL76" s="349"/>
      <c r="FWN76" s="347"/>
      <c r="FWO76" s="350"/>
      <c r="FWP76" s="350"/>
      <c r="FWQ76" s="348"/>
      <c r="FWR76" s="348"/>
      <c r="FWS76" s="348"/>
      <c r="FWT76" s="349"/>
      <c r="FWV76" s="347"/>
      <c r="FWW76" s="350"/>
      <c r="FWX76" s="350"/>
      <c r="FWY76" s="348"/>
      <c r="FWZ76" s="348"/>
      <c r="FXA76" s="348"/>
      <c r="FXB76" s="349"/>
      <c r="FXD76" s="347"/>
      <c r="FXE76" s="350"/>
      <c r="FXF76" s="350"/>
      <c r="FXG76" s="348"/>
      <c r="FXH76" s="348"/>
      <c r="FXI76" s="348"/>
      <c r="FXJ76" s="349"/>
      <c r="FXL76" s="347"/>
      <c r="FXM76" s="350"/>
      <c r="FXN76" s="350"/>
      <c r="FXO76" s="348"/>
      <c r="FXP76" s="348"/>
      <c r="FXQ76" s="348"/>
      <c r="FXR76" s="349"/>
      <c r="FXT76" s="347"/>
      <c r="FXU76" s="350"/>
      <c r="FXV76" s="350"/>
      <c r="FXW76" s="348"/>
      <c r="FXX76" s="348"/>
      <c r="FXY76" s="348"/>
      <c r="FXZ76" s="349"/>
      <c r="FYB76" s="347"/>
      <c r="FYC76" s="350"/>
      <c r="FYD76" s="350"/>
      <c r="FYE76" s="348"/>
      <c r="FYF76" s="348"/>
      <c r="FYG76" s="348"/>
      <c r="FYH76" s="349"/>
      <c r="FYJ76" s="347"/>
      <c r="FYK76" s="350"/>
      <c r="FYL76" s="350"/>
      <c r="FYM76" s="348"/>
      <c r="FYN76" s="348"/>
      <c r="FYO76" s="348"/>
      <c r="FYP76" s="349"/>
      <c r="FYR76" s="347"/>
      <c r="FYS76" s="350"/>
      <c r="FYT76" s="350"/>
      <c r="FYU76" s="348"/>
      <c r="FYV76" s="348"/>
      <c r="FYW76" s="348"/>
      <c r="FYX76" s="349"/>
      <c r="FYZ76" s="347"/>
      <c r="FZA76" s="350"/>
      <c r="FZB76" s="350"/>
      <c r="FZC76" s="348"/>
      <c r="FZD76" s="348"/>
      <c r="FZE76" s="348"/>
      <c r="FZF76" s="349"/>
      <c r="FZH76" s="347"/>
      <c r="FZI76" s="350"/>
      <c r="FZJ76" s="350"/>
      <c r="FZK76" s="348"/>
      <c r="FZL76" s="348"/>
      <c r="FZM76" s="348"/>
      <c r="FZN76" s="349"/>
      <c r="FZP76" s="347"/>
      <c r="FZQ76" s="350"/>
      <c r="FZR76" s="350"/>
      <c r="FZS76" s="348"/>
      <c r="FZT76" s="348"/>
      <c r="FZU76" s="348"/>
      <c r="FZV76" s="349"/>
      <c r="FZX76" s="347"/>
      <c r="FZY76" s="350"/>
      <c r="FZZ76" s="350"/>
      <c r="GAA76" s="348"/>
      <c r="GAB76" s="348"/>
      <c r="GAC76" s="348"/>
      <c r="GAD76" s="349"/>
      <c r="GAF76" s="347"/>
      <c r="GAG76" s="350"/>
      <c r="GAH76" s="350"/>
      <c r="GAI76" s="348"/>
      <c r="GAJ76" s="348"/>
      <c r="GAK76" s="348"/>
      <c r="GAL76" s="349"/>
      <c r="GAN76" s="347"/>
      <c r="GAO76" s="350"/>
      <c r="GAP76" s="350"/>
      <c r="GAQ76" s="348"/>
      <c r="GAR76" s="348"/>
      <c r="GAS76" s="348"/>
      <c r="GAT76" s="349"/>
      <c r="GAV76" s="347"/>
      <c r="GAW76" s="350"/>
      <c r="GAX76" s="350"/>
      <c r="GAY76" s="348"/>
      <c r="GAZ76" s="348"/>
      <c r="GBA76" s="348"/>
      <c r="GBB76" s="349"/>
      <c r="GBD76" s="347"/>
      <c r="GBE76" s="350"/>
      <c r="GBF76" s="350"/>
      <c r="GBG76" s="348"/>
      <c r="GBH76" s="348"/>
      <c r="GBI76" s="348"/>
      <c r="GBJ76" s="349"/>
      <c r="GBL76" s="347"/>
      <c r="GBM76" s="350"/>
      <c r="GBN76" s="350"/>
      <c r="GBO76" s="348"/>
      <c r="GBP76" s="348"/>
      <c r="GBQ76" s="348"/>
      <c r="GBR76" s="349"/>
      <c r="GBT76" s="347"/>
      <c r="GBU76" s="350"/>
      <c r="GBV76" s="350"/>
      <c r="GBW76" s="348"/>
      <c r="GBX76" s="348"/>
      <c r="GBY76" s="348"/>
      <c r="GBZ76" s="349"/>
      <c r="GCB76" s="347"/>
      <c r="GCC76" s="350"/>
      <c r="GCD76" s="350"/>
      <c r="GCE76" s="348"/>
      <c r="GCF76" s="348"/>
      <c r="GCG76" s="348"/>
      <c r="GCH76" s="349"/>
      <c r="GCJ76" s="347"/>
      <c r="GCK76" s="350"/>
      <c r="GCL76" s="350"/>
      <c r="GCM76" s="348"/>
      <c r="GCN76" s="348"/>
      <c r="GCO76" s="348"/>
      <c r="GCP76" s="349"/>
      <c r="GCR76" s="347"/>
      <c r="GCS76" s="350"/>
      <c r="GCT76" s="350"/>
      <c r="GCU76" s="348"/>
      <c r="GCV76" s="348"/>
      <c r="GCW76" s="348"/>
      <c r="GCX76" s="349"/>
      <c r="GCZ76" s="347"/>
      <c r="GDA76" s="350"/>
      <c r="GDB76" s="350"/>
      <c r="GDC76" s="348"/>
      <c r="GDD76" s="348"/>
      <c r="GDE76" s="348"/>
      <c r="GDF76" s="349"/>
      <c r="GDH76" s="347"/>
      <c r="GDI76" s="350"/>
      <c r="GDJ76" s="350"/>
      <c r="GDK76" s="348"/>
      <c r="GDL76" s="348"/>
      <c r="GDM76" s="348"/>
      <c r="GDN76" s="349"/>
      <c r="GDP76" s="347"/>
      <c r="GDQ76" s="350"/>
      <c r="GDR76" s="350"/>
      <c r="GDS76" s="348"/>
      <c r="GDT76" s="348"/>
      <c r="GDU76" s="348"/>
      <c r="GDV76" s="349"/>
      <c r="GDX76" s="347"/>
      <c r="GDY76" s="350"/>
      <c r="GDZ76" s="350"/>
      <c r="GEA76" s="348"/>
      <c r="GEB76" s="348"/>
      <c r="GEC76" s="348"/>
      <c r="GED76" s="349"/>
      <c r="GEF76" s="347"/>
      <c r="GEG76" s="350"/>
      <c r="GEH76" s="350"/>
      <c r="GEI76" s="348"/>
      <c r="GEJ76" s="348"/>
      <c r="GEK76" s="348"/>
      <c r="GEL76" s="349"/>
      <c r="GEN76" s="347"/>
      <c r="GEO76" s="350"/>
      <c r="GEP76" s="350"/>
      <c r="GEQ76" s="348"/>
      <c r="GER76" s="348"/>
      <c r="GES76" s="348"/>
      <c r="GET76" s="349"/>
      <c r="GEV76" s="347"/>
      <c r="GEW76" s="350"/>
      <c r="GEX76" s="350"/>
      <c r="GEY76" s="348"/>
      <c r="GEZ76" s="348"/>
      <c r="GFA76" s="348"/>
      <c r="GFB76" s="349"/>
      <c r="GFD76" s="347"/>
      <c r="GFE76" s="350"/>
      <c r="GFF76" s="350"/>
      <c r="GFG76" s="348"/>
      <c r="GFH76" s="348"/>
      <c r="GFI76" s="348"/>
      <c r="GFJ76" s="349"/>
      <c r="GFL76" s="347"/>
      <c r="GFM76" s="350"/>
      <c r="GFN76" s="350"/>
      <c r="GFO76" s="348"/>
      <c r="GFP76" s="348"/>
      <c r="GFQ76" s="348"/>
      <c r="GFR76" s="349"/>
      <c r="GFT76" s="347"/>
      <c r="GFU76" s="350"/>
      <c r="GFV76" s="350"/>
      <c r="GFW76" s="348"/>
      <c r="GFX76" s="348"/>
      <c r="GFY76" s="348"/>
      <c r="GFZ76" s="349"/>
      <c r="GGB76" s="347"/>
      <c r="GGC76" s="350"/>
      <c r="GGD76" s="350"/>
      <c r="GGE76" s="348"/>
      <c r="GGF76" s="348"/>
      <c r="GGG76" s="348"/>
      <c r="GGH76" s="349"/>
      <c r="GGJ76" s="347"/>
      <c r="GGK76" s="350"/>
      <c r="GGL76" s="350"/>
      <c r="GGM76" s="348"/>
      <c r="GGN76" s="348"/>
      <c r="GGO76" s="348"/>
      <c r="GGP76" s="349"/>
      <c r="GGR76" s="347"/>
      <c r="GGS76" s="350"/>
      <c r="GGT76" s="350"/>
      <c r="GGU76" s="348"/>
      <c r="GGV76" s="348"/>
      <c r="GGW76" s="348"/>
      <c r="GGX76" s="349"/>
      <c r="GGZ76" s="347"/>
      <c r="GHA76" s="350"/>
      <c r="GHB76" s="350"/>
      <c r="GHC76" s="348"/>
      <c r="GHD76" s="348"/>
      <c r="GHE76" s="348"/>
      <c r="GHF76" s="349"/>
      <c r="GHH76" s="347"/>
      <c r="GHI76" s="350"/>
      <c r="GHJ76" s="350"/>
      <c r="GHK76" s="348"/>
      <c r="GHL76" s="348"/>
      <c r="GHM76" s="348"/>
      <c r="GHN76" s="349"/>
      <c r="GHP76" s="347"/>
      <c r="GHQ76" s="350"/>
      <c r="GHR76" s="350"/>
      <c r="GHS76" s="348"/>
      <c r="GHT76" s="348"/>
      <c r="GHU76" s="348"/>
      <c r="GHV76" s="349"/>
      <c r="GHX76" s="347"/>
      <c r="GHY76" s="350"/>
      <c r="GHZ76" s="350"/>
      <c r="GIA76" s="348"/>
      <c r="GIB76" s="348"/>
      <c r="GIC76" s="348"/>
      <c r="GID76" s="349"/>
      <c r="GIF76" s="347"/>
      <c r="GIG76" s="350"/>
      <c r="GIH76" s="350"/>
      <c r="GII76" s="348"/>
      <c r="GIJ76" s="348"/>
      <c r="GIK76" s="348"/>
      <c r="GIL76" s="349"/>
      <c r="GIN76" s="347"/>
      <c r="GIO76" s="350"/>
      <c r="GIP76" s="350"/>
      <c r="GIQ76" s="348"/>
      <c r="GIR76" s="348"/>
      <c r="GIS76" s="348"/>
      <c r="GIT76" s="349"/>
      <c r="GIV76" s="347"/>
      <c r="GIW76" s="350"/>
      <c r="GIX76" s="350"/>
      <c r="GIY76" s="348"/>
      <c r="GIZ76" s="348"/>
      <c r="GJA76" s="348"/>
      <c r="GJB76" s="349"/>
      <c r="GJD76" s="347"/>
      <c r="GJE76" s="350"/>
      <c r="GJF76" s="350"/>
      <c r="GJG76" s="348"/>
      <c r="GJH76" s="348"/>
      <c r="GJI76" s="348"/>
      <c r="GJJ76" s="349"/>
      <c r="GJL76" s="347"/>
      <c r="GJM76" s="350"/>
      <c r="GJN76" s="350"/>
      <c r="GJO76" s="348"/>
      <c r="GJP76" s="348"/>
      <c r="GJQ76" s="348"/>
      <c r="GJR76" s="349"/>
      <c r="GJT76" s="347"/>
      <c r="GJU76" s="350"/>
      <c r="GJV76" s="350"/>
      <c r="GJW76" s="348"/>
      <c r="GJX76" s="348"/>
      <c r="GJY76" s="348"/>
      <c r="GJZ76" s="349"/>
      <c r="GKB76" s="347"/>
      <c r="GKC76" s="350"/>
      <c r="GKD76" s="350"/>
      <c r="GKE76" s="348"/>
      <c r="GKF76" s="348"/>
      <c r="GKG76" s="348"/>
      <c r="GKH76" s="349"/>
      <c r="GKJ76" s="347"/>
      <c r="GKK76" s="350"/>
      <c r="GKL76" s="350"/>
      <c r="GKM76" s="348"/>
      <c r="GKN76" s="348"/>
      <c r="GKO76" s="348"/>
      <c r="GKP76" s="349"/>
      <c r="GKR76" s="347"/>
      <c r="GKS76" s="350"/>
      <c r="GKT76" s="350"/>
      <c r="GKU76" s="348"/>
      <c r="GKV76" s="348"/>
      <c r="GKW76" s="348"/>
      <c r="GKX76" s="349"/>
      <c r="GKZ76" s="347"/>
      <c r="GLA76" s="350"/>
      <c r="GLB76" s="350"/>
      <c r="GLC76" s="348"/>
      <c r="GLD76" s="348"/>
      <c r="GLE76" s="348"/>
      <c r="GLF76" s="349"/>
      <c r="GLH76" s="347"/>
      <c r="GLI76" s="350"/>
      <c r="GLJ76" s="350"/>
      <c r="GLK76" s="348"/>
      <c r="GLL76" s="348"/>
      <c r="GLM76" s="348"/>
      <c r="GLN76" s="349"/>
      <c r="GLP76" s="347"/>
      <c r="GLQ76" s="350"/>
      <c r="GLR76" s="350"/>
      <c r="GLS76" s="348"/>
      <c r="GLT76" s="348"/>
      <c r="GLU76" s="348"/>
      <c r="GLV76" s="349"/>
      <c r="GLX76" s="347"/>
      <c r="GLY76" s="350"/>
      <c r="GLZ76" s="350"/>
      <c r="GMA76" s="348"/>
      <c r="GMB76" s="348"/>
      <c r="GMC76" s="348"/>
      <c r="GMD76" s="349"/>
      <c r="GMF76" s="347"/>
      <c r="GMG76" s="350"/>
      <c r="GMH76" s="350"/>
      <c r="GMI76" s="348"/>
      <c r="GMJ76" s="348"/>
      <c r="GMK76" s="348"/>
      <c r="GML76" s="349"/>
      <c r="GMN76" s="347"/>
      <c r="GMO76" s="350"/>
      <c r="GMP76" s="350"/>
      <c r="GMQ76" s="348"/>
      <c r="GMR76" s="348"/>
      <c r="GMS76" s="348"/>
      <c r="GMT76" s="349"/>
      <c r="GMV76" s="347"/>
      <c r="GMW76" s="350"/>
      <c r="GMX76" s="350"/>
      <c r="GMY76" s="348"/>
      <c r="GMZ76" s="348"/>
      <c r="GNA76" s="348"/>
      <c r="GNB76" s="349"/>
      <c r="GND76" s="347"/>
      <c r="GNE76" s="350"/>
      <c r="GNF76" s="350"/>
      <c r="GNG76" s="348"/>
      <c r="GNH76" s="348"/>
      <c r="GNI76" s="348"/>
      <c r="GNJ76" s="349"/>
      <c r="GNL76" s="347"/>
      <c r="GNM76" s="350"/>
      <c r="GNN76" s="350"/>
      <c r="GNO76" s="348"/>
      <c r="GNP76" s="348"/>
      <c r="GNQ76" s="348"/>
      <c r="GNR76" s="349"/>
      <c r="GNT76" s="347"/>
      <c r="GNU76" s="350"/>
      <c r="GNV76" s="350"/>
      <c r="GNW76" s="348"/>
      <c r="GNX76" s="348"/>
      <c r="GNY76" s="348"/>
      <c r="GNZ76" s="349"/>
      <c r="GOB76" s="347"/>
      <c r="GOC76" s="350"/>
      <c r="GOD76" s="350"/>
      <c r="GOE76" s="348"/>
      <c r="GOF76" s="348"/>
      <c r="GOG76" s="348"/>
      <c r="GOH76" s="349"/>
      <c r="GOJ76" s="347"/>
      <c r="GOK76" s="350"/>
      <c r="GOL76" s="350"/>
      <c r="GOM76" s="348"/>
      <c r="GON76" s="348"/>
      <c r="GOO76" s="348"/>
      <c r="GOP76" s="349"/>
      <c r="GOR76" s="347"/>
      <c r="GOS76" s="350"/>
      <c r="GOT76" s="350"/>
      <c r="GOU76" s="348"/>
      <c r="GOV76" s="348"/>
      <c r="GOW76" s="348"/>
      <c r="GOX76" s="349"/>
      <c r="GOZ76" s="347"/>
      <c r="GPA76" s="350"/>
      <c r="GPB76" s="350"/>
      <c r="GPC76" s="348"/>
      <c r="GPD76" s="348"/>
      <c r="GPE76" s="348"/>
      <c r="GPF76" s="349"/>
      <c r="GPH76" s="347"/>
      <c r="GPI76" s="350"/>
      <c r="GPJ76" s="350"/>
      <c r="GPK76" s="348"/>
      <c r="GPL76" s="348"/>
      <c r="GPM76" s="348"/>
      <c r="GPN76" s="349"/>
      <c r="GPP76" s="347"/>
      <c r="GPQ76" s="350"/>
      <c r="GPR76" s="350"/>
      <c r="GPS76" s="348"/>
      <c r="GPT76" s="348"/>
      <c r="GPU76" s="348"/>
      <c r="GPV76" s="349"/>
      <c r="GPX76" s="347"/>
      <c r="GPY76" s="350"/>
      <c r="GPZ76" s="350"/>
      <c r="GQA76" s="348"/>
      <c r="GQB76" s="348"/>
      <c r="GQC76" s="348"/>
      <c r="GQD76" s="349"/>
      <c r="GQF76" s="347"/>
      <c r="GQG76" s="350"/>
      <c r="GQH76" s="350"/>
      <c r="GQI76" s="348"/>
      <c r="GQJ76" s="348"/>
      <c r="GQK76" s="348"/>
      <c r="GQL76" s="349"/>
      <c r="GQN76" s="347"/>
      <c r="GQO76" s="350"/>
      <c r="GQP76" s="350"/>
      <c r="GQQ76" s="348"/>
      <c r="GQR76" s="348"/>
      <c r="GQS76" s="348"/>
      <c r="GQT76" s="349"/>
      <c r="GQV76" s="347"/>
      <c r="GQW76" s="350"/>
      <c r="GQX76" s="350"/>
      <c r="GQY76" s="348"/>
      <c r="GQZ76" s="348"/>
      <c r="GRA76" s="348"/>
      <c r="GRB76" s="349"/>
      <c r="GRD76" s="347"/>
      <c r="GRE76" s="350"/>
      <c r="GRF76" s="350"/>
      <c r="GRG76" s="348"/>
      <c r="GRH76" s="348"/>
      <c r="GRI76" s="348"/>
      <c r="GRJ76" s="349"/>
      <c r="GRL76" s="347"/>
      <c r="GRM76" s="350"/>
      <c r="GRN76" s="350"/>
      <c r="GRO76" s="348"/>
      <c r="GRP76" s="348"/>
      <c r="GRQ76" s="348"/>
      <c r="GRR76" s="349"/>
      <c r="GRT76" s="347"/>
      <c r="GRU76" s="350"/>
      <c r="GRV76" s="350"/>
      <c r="GRW76" s="348"/>
      <c r="GRX76" s="348"/>
      <c r="GRY76" s="348"/>
      <c r="GRZ76" s="349"/>
      <c r="GSB76" s="347"/>
      <c r="GSC76" s="350"/>
      <c r="GSD76" s="350"/>
      <c r="GSE76" s="348"/>
      <c r="GSF76" s="348"/>
      <c r="GSG76" s="348"/>
      <c r="GSH76" s="349"/>
      <c r="GSJ76" s="347"/>
      <c r="GSK76" s="350"/>
      <c r="GSL76" s="350"/>
      <c r="GSM76" s="348"/>
      <c r="GSN76" s="348"/>
      <c r="GSO76" s="348"/>
      <c r="GSP76" s="349"/>
      <c r="GSR76" s="347"/>
      <c r="GSS76" s="350"/>
      <c r="GST76" s="350"/>
      <c r="GSU76" s="348"/>
      <c r="GSV76" s="348"/>
      <c r="GSW76" s="348"/>
      <c r="GSX76" s="349"/>
      <c r="GSZ76" s="347"/>
      <c r="GTA76" s="350"/>
      <c r="GTB76" s="350"/>
      <c r="GTC76" s="348"/>
      <c r="GTD76" s="348"/>
      <c r="GTE76" s="348"/>
      <c r="GTF76" s="349"/>
      <c r="GTH76" s="347"/>
      <c r="GTI76" s="350"/>
      <c r="GTJ76" s="350"/>
      <c r="GTK76" s="348"/>
      <c r="GTL76" s="348"/>
      <c r="GTM76" s="348"/>
      <c r="GTN76" s="349"/>
      <c r="GTP76" s="347"/>
      <c r="GTQ76" s="350"/>
      <c r="GTR76" s="350"/>
      <c r="GTS76" s="348"/>
      <c r="GTT76" s="348"/>
      <c r="GTU76" s="348"/>
      <c r="GTV76" s="349"/>
      <c r="GTX76" s="347"/>
      <c r="GTY76" s="350"/>
      <c r="GTZ76" s="350"/>
      <c r="GUA76" s="348"/>
      <c r="GUB76" s="348"/>
      <c r="GUC76" s="348"/>
      <c r="GUD76" s="349"/>
      <c r="GUF76" s="347"/>
      <c r="GUG76" s="350"/>
      <c r="GUH76" s="350"/>
      <c r="GUI76" s="348"/>
      <c r="GUJ76" s="348"/>
      <c r="GUK76" s="348"/>
      <c r="GUL76" s="349"/>
      <c r="GUN76" s="347"/>
      <c r="GUO76" s="350"/>
      <c r="GUP76" s="350"/>
      <c r="GUQ76" s="348"/>
      <c r="GUR76" s="348"/>
      <c r="GUS76" s="348"/>
      <c r="GUT76" s="349"/>
      <c r="GUV76" s="347"/>
      <c r="GUW76" s="350"/>
      <c r="GUX76" s="350"/>
      <c r="GUY76" s="348"/>
      <c r="GUZ76" s="348"/>
      <c r="GVA76" s="348"/>
      <c r="GVB76" s="349"/>
      <c r="GVD76" s="347"/>
      <c r="GVE76" s="350"/>
      <c r="GVF76" s="350"/>
      <c r="GVG76" s="348"/>
      <c r="GVH76" s="348"/>
      <c r="GVI76" s="348"/>
      <c r="GVJ76" s="349"/>
      <c r="GVL76" s="347"/>
      <c r="GVM76" s="350"/>
      <c r="GVN76" s="350"/>
      <c r="GVO76" s="348"/>
      <c r="GVP76" s="348"/>
      <c r="GVQ76" s="348"/>
      <c r="GVR76" s="349"/>
      <c r="GVT76" s="347"/>
      <c r="GVU76" s="350"/>
      <c r="GVV76" s="350"/>
      <c r="GVW76" s="348"/>
      <c r="GVX76" s="348"/>
      <c r="GVY76" s="348"/>
      <c r="GVZ76" s="349"/>
      <c r="GWB76" s="347"/>
      <c r="GWC76" s="350"/>
      <c r="GWD76" s="350"/>
      <c r="GWE76" s="348"/>
      <c r="GWF76" s="348"/>
      <c r="GWG76" s="348"/>
      <c r="GWH76" s="349"/>
      <c r="GWJ76" s="347"/>
      <c r="GWK76" s="350"/>
      <c r="GWL76" s="350"/>
      <c r="GWM76" s="348"/>
      <c r="GWN76" s="348"/>
      <c r="GWO76" s="348"/>
      <c r="GWP76" s="349"/>
      <c r="GWR76" s="347"/>
      <c r="GWS76" s="350"/>
      <c r="GWT76" s="350"/>
      <c r="GWU76" s="348"/>
      <c r="GWV76" s="348"/>
      <c r="GWW76" s="348"/>
      <c r="GWX76" s="349"/>
      <c r="GWZ76" s="347"/>
      <c r="GXA76" s="350"/>
      <c r="GXB76" s="350"/>
      <c r="GXC76" s="348"/>
      <c r="GXD76" s="348"/>
      <c r="GXE76" s="348"/>
      <c r="GXF76" s="349"/>
      <c r="GXH76" s="347"/>
      <c r="GXI76" s="350"/>
      <c r="GXJ76" s="350"/>
      <c r="GXK76" s="348"/>
      <c r="GXL76" s="348"/>
      <c r="GXM76" s="348"/>
      <c r="GXN76" s="349"/>
      <c r="GXP76" s="347"/>
      <c r="GXQ76" s="350"/>
      <c r="GXR76" s="350"/>
      <c r="GXS76" s="348"/>
      <c r="GXT76" s="348"/>
      <c r="GXU76" s="348"/>
      <c r="GXV76" s="349"/>
      <c r="GXX76" s="347"/>
      <c r="GXY76" s="350"/>
      <c r="GXZ76" s="350"/>
      <c r="GYA76" s="348"/>
      <c r="GYB76" s="348"/>
      <c r="GYC76" s="348"/>
      <c r="GYD76" s="349"/>
      <c r="GYF76" s="347"/>
      <c r="GYG76" s="350"/>
      <c r="GYH76" s="350"/>
      <c r="GYI76" s="348"/>
      <c r="GYJ76" s="348"/>
      <c r="GYK76" s="348"/>
      <c r="GYL76" s="349"/>
      <c r="GYN76" s="347"/>
      <c r="GYO76" s="350"/>
      <c r="GYP76" s="350"/>
      <c r="GYQ76" s="348"/>
      <c r="GYR76" s="348"/>
      <c r="GYS76" s="348"/>
      <c r="GYT76" s="349"/>
      <c r="GYV76" s="347"/>
      <c r="GYW76" s="350"/>
      <c r="GYX76" s="350"/>
      <c r="GYY76" s="348"/>
      <c r="GYZ76" s="348"/>
      <c r="GZA76" s="348"/>
      <c r="GZB76" s="349"/>
      <c r="GZD76" s="347"/>
      <c r="GZE76" s="350"/>
      <c r="GZF76" s="350"/>
      <c r="GZG76" s="348"/>
      <c r="GZH76" s="348"/>
      <c r="GZI76" s="348"/>
      <c r="GZJ76" s="349"/>
      <c r="GZL76" s="347"/>
      <c r="GZM76" s="350"/>
      <c r="GZN76" s="350"/>
      <c r="GZO76" s="348"/>
      <c r="GZP76" s="348"/>
      <c r="GZQ76" s="348"/>
      <c r="GZR76" s="349"/>
      <c r="GZT76" s="347"/>
      <c r="GZU76" s="350"/>
      <c r="GZV76" s="350"/>
      <c r="GZW76" s="348"/>
      <c r="GZX76" s="348"/>
      <c r="GZY76" s="348"/>
      <c r="GZZ76" s="349"/>
      <c r="HAB76" s="347"/>
      <c r="HAC76" s="350"/>
      <c r="HAD76" s="350"/>
      <c r="HAE76" s="348"/>
      <c r="HAF76" s="348"/>
      <c r="HAG76" s="348"/>
      <c r="HAH76" s="349"/>
      <c r="HAJ76" s="347"/>
      <c r="HAK76" s="350"/>
      <c r="HAL76" s="350"/>
      <c r="HAM76" s="348"/>
      <c r="HAN76" s="348"/>
      <c r="HAO76" s="348"/>
      <c r="HAP76" s="349"/>
      <c r="HAR76" s="347"/>
      <c r="HAS76" s="350"/>
      <c r="HAT76" s="350"/>
      <c r="HAU76" s="348"/>
      <c r="HAV76" s="348"/>
      <c r="HAW76" s="348"/>
      <c r="HAX76" s="349"/>
      <c r="HAZ76" s="347"/>
      <c r="HBA76" s="350"/>
      <c r="HBB76" s="350"/>
      <c r="HBC76" s="348"/>
      <c r="HBD76" s="348"/>
      <c r="HBE76" s="348"/>
      <c r="HBF76" s="349"/>
      <c r="HBH76" s="347"/>
      <c r="HBI76" s="350"/>
      <c r="HBJ76" s="350"/>
      <c r="HBK76" s="348"/>
      <c r="HBL76" s="348"/>
      <c r="HBM76" s="348"/>
      <c r="HBN76" s="349"/>
      <c r="HBP76" s="347"/>
      <c r="HBQ76" s="350"/>
      <c r="HBR76" s="350"/>
      <c r="HBS76" s="348"/>
      <c r="HBT76" s="348"/>
      <c r="HBU76" s="348"/>
      <c r="HBV76" s="349"/>
      <c r="HBX76" s="347"/>
      <c r="HBY76" s="350"/>
      <c r="HBZ76" s="350"/>
      <c r="HCA76" s="348"/>
      <c r="HCB76" s="348"/>
      <c r="HCC76" s="348"/>
      <c r="HCD76" s="349"/>
      <c r="HCF76" s="347"/>
      <c r="HCG76" s="350"/>
      <c r="HCH76" s="350"/>
      <c r="HCI76" s="348"/>
      <c r="HCJ76" s="348"/>
      <c r="HCK76" s="348"/>
      <c r="HCL76" s="349"/>
      <c r="HCN76" s="347"/>
      <c r="HCO76" s="350"/>
      <c r="HCP76" s="350"/>
      <c r="HCQ76" s="348"/>
      <c r="HCR76" s="348"/>
      <c r="HCS76" s="348"/>
      <c r="HCT76" s="349"/>
      <c r="HCV76" s="347"/>
      <c r="HCW76" s="350"/>
      <c r="HCX76" s="350"/>
      <c r="HCY76" s="348"/>
      <c r="HCZ76" s="348"/>
      <c r="HDA76" s="348"/>
      <c r="HDB76" s="349"/>
      <c r="HDD76" s="347"/>
      <c r="HDE76" s="350"/>
      <c r="HDF76" s="350"/>
      <c r="HDG76" s="348"/>
      <c r="HDH76" s="348"/>
      <c r="HDI76" s="348"/>
      <c r="HDJ76" s="349"/>
      <c r="HDL76" s="347"/>
      <c r="HDM76" s="350"/>
      <c r="HDN76" s="350"/>
      <c r="HDO76" s="348"/>
      <c r="HDP76" s="348"/>
      <c r="HDQ76" s="348"/>
      <c r="HDR76" s="349"/>
      <c r="HDT76" s="347"/>
      <c r="HDU76" s="350"/>
      <c r="HDV76" s="350"/>
      <c r="HDW76" s="348"/>
      <c r="HDX76" s="348"/>
      <c r="HDY76" s="348"/>
      <c r="HDZ76" s="349"/>
      <c r="HEB76" s="347"/>
      <c r="HEC76" s="350"/>
      <c r="HED76" s="350"/>
      <c r="HEE76" s="348"/>
      <c r="HEF76" s="348"/>
      <c r="HEG76" s="348"/>
      <c r="HEH76" s="349"/>
      <c r="HEJ76" s="347"/>
      <c r="HEK76" s="350"/>
      <c r="HEL76" s="350"/>
      <c r="HEM76" s="348"/>
      <c r="HEN76" s="348"/>
      <c r="HEO76" s="348"/>
      <c r="HEP76" s="349"/>
      <c r="HER76" s="347"/>
      <c r="HES76" s="350"/>
      <c r="HET76" s="350"/>
      <c r="HEU76" s="348"/>
      <c r="HEV76" s="348"/>
      <c r="HEW76" s="348"/>
      <c r="HEX76" s="349"/>
      <c r="HEZ76" s="347"/>
      <c r="HFA76" s="350"/>
      <c r="HFB76" s="350"/>
      <c r="HFC76" s="348"/>
      <c r="HFD76" s="348"/>
      <c r="HFE76" s="348"/>
      <c r="HFF76" s="349"/>
      <c r="HFH76" s="347"/>
      <c r="HFI76" s="350"/>
      <c r="HFJ76" s="350"/>
      <c r="HFK76" s="348"/>
      <c r="HFL76" s="348"/>
      <c r="HFM76" s="348"/>
      <c r="HFN76" s="349"/>
      <c r="HFP76" s="347"/>
      <c r="HFQ76" s="350"/>
      <c r="HFR76" s="350"/>
      <c r="HFS76" s="348"/>
      <c r="HFT76" s="348"/>
      <c r="HFU76" s="348"/>
      <c r="HFV76" s="349"/>
      <c r="HFX76" s="347"/>
      <c r="HFY76" s="350"/>
      <c r="HFZ76" s="350"/>
      <c r="HGA76" s="348"/>
      <c r="HGB76" s="348"/>
      <c r="HGC76" s="348"/>
      <c r="HGD76" s="349"/>
      <c r="HGF76" s="347"/>
      <c r="HGG76" s="350"/>
      <c r="HGH76" s="350"/>
      <c r="HGI76" s="348"/>
      <c r="HGJ76" s="348"/>
      <c r="HGK76" s="348"/>
      <c r="HGL76" s="349"/>
      <c r="HGN76" s="347"/>
      <c r="HGO76" s="350"/>
      <c r="HGP76" s="350"/>
      <c r="HGQ76" s="348"/>
      <c r="HGR76" s="348"/>
      <c r="HGS76" s="348"/>
      <c r="HGT76" s="349"/>
      <c r="HGV76" s="347"/>
      <c r="HGW76" s="350"/>
      <c r="HGX76" s="350"/>
      <c r="HGY76" s="348"/>
      <c r="HGZ76" s="348"/>
      <c r="HHA76" s="348"/>
      <c r="HHB76" s="349"/>
      <c r="HHD76" s="347"/>
      <c r="HHE76" s="350"/>
      <c r="HHF76" s="350"/>
      <c r="HHG76" s="348"/>
      <c r="HHH76" s="348"/>
      <c r="HHI76" s="348"/>
      <c r="HHJ76" s="349"/>
      <c r="HHL76" s="347"/>
      <c r="HHM76" s="350"/>
      <c r="HHN76" s="350"/>
      <c r="HHO76" s="348"/>
      <c r="HHP76" s="348"/>
      <c r="HHQ76" s="348"/>
      <c r="HHR76" s="349"/>
      <c r="HHT76" s="347"/>
      <c r="HHU76" s="350"/>
      <c r="HHV76" s="350"/>
      <c r="HHW76" s="348"/>
      <c r="HHX76" s="348"/>
      <c r="HHY76" s="348"/>
      <c r="HHZ76" s="349"/>
      <c r="HIB76" s="347"/>
      <c r="HIC76" s="350"/>
      <c r="HID76" s="350"/>
      <c r="HIE76" s="348"/>
      <c r="HIF76" s="348"/>
      <c r="HIG76" s="348"/>
      <c r="HIH76" s="349"/>
      <c r="HIJ76" s="347"/>
      <c r="HIK76" s="350"/>
      <c r="HIL76" s="350"/>
      <c r="HIM76" s="348"/>
      <c r="HIN76" s="348"/>
      <c r="HIO76" s="348"/>
      <c r="HIP76" s="349"/>
      <c r="HIR76" s="347"/>
      <c r="HIS76" s="350"/>
      <c r="HIT76" s="350"/>
      <c r="HIU76" s="348"/>
      <c r="HIV76" s="348"/>
      <c r="HIW76" s="348"/>
      <c r="HIX76" s="349"/>
      <c r="HIZ76" s="347"/>
      <c r="HJA76" s="350"/>
      <c r="HJB76" s="350"/>
      <c r="HJC76" s="348"/>
      <c r="HJD76" s="348"/>
      <c r="HJE76" s="348"/>
      <c r="HJF76" s="349"/>
      <c r="HJH76" s="347"/>
      <c r="HJI76" s="350"/>
      <c r="HJJ76" s="350"/>
      <c r="HJK76" s="348"/>
      <c r="HJL76" s="348"/>
      <c r="HJM76" s="348"/>
      <c r="HJN76" s="349"/>
      <c r="HJP76" s="347"/>
      <c r="HJQ76" s="350"/>
      <c r="HJR76" s="350"/>
      <c r="HJS76" s="348"/>
      <c r="HJT76" s="348"/>
      <c r="HJU76" s="348"/>
      <c r="HJV76" s="349"/>
      <c r="HJX76" s="347"/>
      <c r="HJY76" s="350"/>
      <c r="HJZ76" s="350"/>
      <c r="HKA76" s="348"/>
      <c r="HKB76" s="348"/>
      <c r="HKC76" s="348"/>
      <c r="HKD76" s="349"/>
      <c r="HKF76" s="347"/>
      <c r="HKG76" s="350"/>
      <c r="HKH76" s="350"/>
      <c r="HKI76" s="348"/>
      <c r="HKJ76" s="348"/>
      <c r="HKK76" s="348"/>
      <c r="HKL76" s="349"/>
      <c r="HKN76" s="347"/>
      <c r="HKO76" s="350"/>
      <c r="HKP76" s="350"/>
      <c r="HKQ76" s="348"/>
      <c r="HKR76" s="348"/>
      <c r="HKS76" s="348"/>
      <c r="HKT76" s="349"/>
      <c r="HKV76" s="347"/>
      <c r="HKW76" s="350"/>
      <c r="HKX76" s="350"/>
      <c r="HKY76" s="348"/>
      <c r="HKZ76" s="348"/>
      <c r="HLA76" s="348"/>
      <c r="HLB76" s="349"/>
      <c r="HLD76" s="347"/>
      <c r="HLE76" s="350"/>
      <c r="HLF76" s="350"/>
      <c r="HLG76" s="348"/>
      <c r="HLH76" s="348"/>
      <c r="HLI76" s="348"/>
      <c r="HLJ76" s="349"/>
      <c r="HLL76" s="347"/>
      <c r="HLM76" s="350"/>
      <c r="HLN76" s="350"/>
      <c r="HLO76" s="348"/>
      <c r="HLP76" s="348"/>
      <c r="HLQ76" s="348"/>
      <c r="HLR76" s="349"/>
      <c r="HLT76" s="347"/>
      <c r="HLU76" s="350"/>
      <c r="HLV76" s="350"/>
      <c r="HLW76" s="348"/>
      <c r="HLX76" s="348"/>
      <c r="HLY76" s="348"/>
      <c r="HLZ76" s="349"/>
      <c r="HMB76" s="347"/>
      <c r="HMC76" s="350"/>
      <c r="HMD76" s="350"/>
      <c r="HME76" s="348"/>
      <c r="HMF76" s="348"/>
      <c r="HMG76" s="348"/>
      <c r="HMH76" s="349"/>
      <c r="HMJ76" s="347"/>
      <c r="HMK76" s="350"/>
      <c r="HML76" s="350"/>
      <c r="HMM76" s="348"/>
      <c r="HMN76" s="348"/>
      <c r="HMO76" s="348"/>
      <c r="HMP76" s="349"/>
      <c r="HMR76" s="347"/>
      <c r="HMS76" s="350"/>
      <c r="HMT76" s="350"/>
      <c r="HMU76" s="348"/>
      <c r="HMV76" s="348"/>
      <c r="HMW76" s="348"/>
      <c r="HMX76" s="349"/>
      <c r="HMZ76" s="347"/>
      <c r="HNA76" s="350"/>
      <c r="HNB76" s="350"/>
      <c r="HNC76" s="348"/>
      <c r="HND76" s="348"/>
      <c r="HNE76" s="348"/>
      <c r="HNF76" s="349"/>
      <c r="HNH76" s="347"/>
      <c r="HNI76" s="350"/>
      <c r="HNJ76" s="350"/>
      <c r="HNK76" s="348"/>
      <c r="HNL76" s="348"/>
      <c r="HNM76" s="348"/>
      <c r="HNN76" s="349"/>
      <c r="HNP76" s="347"/>
      <c r="HNQ76" s="350"/>
      <c r="HNR76" s="350"/>
      <c r="HNS76" s="348"/>
      <c r="HNT76" s="348"/>
      <c r="HNU76" s="348"/>
      <c r="HNV76" s="349"/>
      <c r="HNX76" s="347"/>
      <c r="HNY76" s="350"/>
      <c r="HNZ76" s="350"/>
      <c r="HOA76" s="348"/>
      <c r="HOB76" s="348"/>
      <c r="HOC76" s="348"/>
      <c r="HOD76" s="349"/>
      <c r="HOF76" s="347"/>
      <c r="HOG76" s="350"/>
      <c r="HOH76" s="350"/>
      <c r="HOI76" s="348"/>
      <c r="HOJ76" s="348"/>
      <c r="HOK76" s="348"/>
      <c r="HOL76" s="349"/>
      <c r="HON76" s="347"/>
      <c r="HOO76" s="350"/>
      <c r="HOP76" s="350"/>
      <c r="HOQ76" s="348"/>
      <c r="HOR76" s="348"/>
      <c r="HOS76" s="348"/>
      <c r="HOT76" s="349"/>
      <c r="HOV76" s="347"/>
      <c r="HOW76" s="350"/>
      <c r="HOX76" s="350"/>
      <c r="HOY76" s="348"/>
      <c r="HOZ76" s="348"/>
      <c r="HPA76" s="348"/>
      <c r="HPB76" s="349"/>
      <c r="HPD76" s="347"/>
      <c r="HPE76" s="350"/>
      <c r="HPF76" s="350"/>
      <c r="HPG76" s="348"/>
      <c r="HPH76" s="348"/>
      <c r="HPI76" s="348"/>
      <c r="HPJ76" s="349"/>
      <c r="HPL76" s="347"/>
      <c r="HPM76" s="350"/>
      <c r="HPN76" s="350"/>
      <c r="HPO76" s="348"/>
      <c r="HPP76" s="348"/>
      <c r="HPQ76" s="348"/>
      <c r="HPR76" s="349"/>
      <c r="HPT76" s="347"/>
      <c r="HPU76" s="350"/>
      <c r="HPV76" s="350"/>
      <c r="HPW76" s="348"/>
      <c r="HPX76" s="348"/>
      <c r="HPY76" s="348"/>
      <c r="HPZ76" s="349"/>
      <c r="HQB76" s="347"/>
      <c r="HQC76" s="350"/>
      <c r="HQD76" s="350"/>
      <c r="HQE76" s="348"/>
      <c r="HQF76" s="348"/>
      <c r="HQG76" s="348"/>
      <c r="HQH76" s="349"/>
      <c r="HQJ76" s="347"/>
      <c r="HQK76" s="350"/>
      <c r="HQL76" s="350"/>
      <c r="HQM76" s="348"/>
      <c r="HQN76" s="348"/>
      <c r="HQO76" s="348"/>
      <c r="HQP76" s="349"/>
      <c r="HQR76" s="347"/>
      <c r="HQS76" s="350"/>
      <c r="HQT76" s="350"/>
      <c r="HQU76" s="348"/>
      <c r="HQV76" s="348"/>
      <c r="HQW76" s="348"/>
      <c r="HQX76" s="349"/>
      <c r="HQZ76" s="347"/>
      <c r="HRA76" s="350"/>
      <c r="HRB76" s="350"/>
      <c r="HRC76" s="348"/>
      <c r="HRD76" s="348"/>
      <c r="HRE76" s="348"/>
      <c r="HRF76" s="349"/>
      <c r="HRH76" s="347"/>
      <c r="HRI76" s="350"/>
      <c r="HRJ76" s="350"/>
      <c r="HRK76" s="348"/>
      <c r="HRL76" s="348"/>
      <c r="HRM76" s="348"/>
      <c r="HRN76" s="349"/>
      <c r="HRP76" s="347"/>
      <c r="HRQ76" s="350"/>
      <c r="HRR76" s="350"/>
      <c r="HRS76" s="348"/>
      <c r="HRT76" s="348"/>
      <c r="HRU76" s="348"/>
      <c r="HRV76" s="349"/>
      <c r="HRX76" s="347"/>
      <c r="HRY76" s="350"/>
      <c r="HRZ76" s="350"/>
      <c r="HSA76" s="348"/>
      <c r="HSB76" s="348"/>
      <c r="HSC76" s="348"/>
      <c r="HSD76" s="349"/>
      <c r="HSF76" s="347"/>
      <c r="HSG76" s="350"/>
      <c r="HSH76" s="350"/>
      <c r="HSI76" s="348"/>
      <c r="HSJ76" s="348"/>
      <c r="HSK76" s="348"/>
      <c r="HSL76" s="349"/>
      <c r="HSN76" s="347"/>
      <c r="HSO76" s="350"/>
      <c r="HSP76" s="350"/>
      <c r="HSQ76" s="348"/>
      <c r="HSR76" s="348"/>
      <c r="HSS76" s="348"/>
      <c r="HST76" s="349"/>
      <c r="HSV76" s="347"/>
      <c r="HSW76" s="350"/>
      <c r="HSX76" s="350"/>
      <c r="HSY76" s="348"/>
      <c r="HSZ76" s="348"/>
      <c r="HTA76" s="348"/>
      <c r="HTB76" s="349"/>
      <c r="HTD76" s="347"/>
      <c r="HTE76" s="350"/>
      <c r="HTF76" s="350"/>
      <c r="HTG76" s="348"/>
      <c r="HTH76" s="348"/>
      <c r="HTI76" s="348"/>
      <c r="HTJ76" s="349"/>
      <c r="HTL76" s="347"/>
      <c r="HTM76" s="350"/>
      <c r="HTN76" s="350"/>
      <c r="HTO76" s="348"/>
      <c r="HTP76" s="348"/>
      <c r="HTQ76" s="348"/>
      <c r="HTR76" s="349"/>
      <c r="HTT76" s="347"/>
      <c r="HTU76" s="350"/>
      <c r="HTV76" s="350"/>
      <c r="HTW76" s="348"/>
      <c r="HTX76" s="348"/>
      <c r="HTY76" s="348"/>
      <c r="HTZ76" s="349"/>
      <c r="HUB76" s="347"/>
      <c r="HUC76" s="350"/>
      <c r="HUD76" s="350"/>
      <c r="HUE76" s="348"/>
      <c r="HUF76" s="348"/>
      <c r="HUG76" s="348"/>
      <c r="HUH76" s="349"/>
      <c r="HUJ76" s="347"/>
      <c r="HUK76" s="350"/>
      <c r="HUL76" s="350"/>
      <c r="HUM76" s="348"/>
      <c r="HUN76" s="348"/>
      <c r="HUO76" s="348"/>
      <c r="HUP76" s="349"/>
      <c r="HUR76" s="347"/>
      <c r="HUS76" s="350"/>
      <c r="HUT76" s="350"/>
      <c r="HUU76" s="348"/>
      <c r="HUV76" s="348"/>
      <c r="HUW76" s="348"/>
      <c r="HUX76" s="349"/>
      <c r="HUZ76" s="347"/>
      <c r="HVA76" s="350"/>
      <c r="HVB76" s="350"/>
      <c r="HVC76" s="348"/>
      <c r="HVD76" s="348"/>
      <c r="HVE76" s="348"/>
      <c r="HVF76" s="349"/>
      <c r="HVH76" s="347"/>
      <c r="HVI76" s="350"/>
      <c r="HVJ76" s="350"/>
      <c r="HVK76" s="348"/>
      <c r="HVL76" s="348"/>
      <c r="HVM76" s="348"/>
      <c r="HVN76" s="349"/>
      <c r="HVP76" s="347"/>
      <c r="HVQ76" s="350"/>
      <c r="HVR76" s="350"/>
      <c r="HVS76" s="348"/>
      <c r="HVT76" s="348"/>
      <c r="HVU76" s="348"/>
      <c r="HVV76" s="349"/>
      <c r="HVX76" s="347"/>
      <c r="HVY76" s="350"/>
      <c r="HVZ76" s="350"/>
      <c r="HWA76" s="348"/>
      <c r="HWB76" s="348"/>
      <c r="HWC76" s="348"/>
      <c r="HWD76" s="349"/>
      <c r="HWF76" s="347"/>
      <c r="HWG76" s="350"/>
      <c r="HWH76" s="350"/>
      <c r="HWI76" s="348"/>
      <c r="HWJ76" s="348"/>
      <c r="HWK76" s="348"/>
      <c r="HWL76" s="349"/>
      <c r="HWN76" s="347"/>
      <c r="HWO76" s="350"/>
      <c r="HWP76" s="350"/>
      <c r="HWQ76" s="348"/>
      <c r="HWR76" s="348"/>
      <c r="HWS76" s="348"/>
      <c r="HWT76" s="349"/>
      <c r="HWV76" s="347"/>
      <c r="HWW76" s="350"/>
      <c r="HWX76" s="350"/>
      <c r="HWY76" s="348"/>
      <c r="HWZ76" s="348"/>
      <c r="HXA76" s="348"/>
      <c r="HXB76" s="349"/>
      <c r="HXD76" s="347"/>
      <c r="HXE76" s="350"/>
      <c r="HXF76" s="350"/>
      <c r="HXG76" s="348"/>
      <c r="HXH76" s="348"/>
      <c r="HXI76" s="348"/>
      <c r="HXJ76" s="349"/>
      <c r="HXL76" s="347"/>
      <c r="HXM76" s="350"/>
      <c r="HXN76" s="350"/>
      <c r="HXO76" s="348"/>
      <c r="HXP76" s="348"/>
      <c r="HXQ76" s="348"/>
      <c r="HXR76" s="349"/>
      <c r="HXT76" s="347"/>
      <c r="HXU76" s="350"/>
      <c r="HXV76" s="350"/>
      <c r="HXW76" s="348"/>
      <c r="HXX76" s="348"/>
      <c r="HXY76" s="348"/>
      <c r="HXZ76" s="349"/>
      <c r="HYB76" s="347"/>
      <c r="HYC76" s="350"/>
      <c r="HYD76" s="350"/>
      <c r="HYE76" s="348"/>
      <c r="HYF76" s="348"/>
      <c r="HYG76" s="348"/>
      <c r="HYH76" s="349"/>
      <c r="HYJ76" s="347"/>
      <c r="HYK76" s="350"/>
      <c r="HYL76" s="350"/>
      <c r="HYM76" s="348"/>
      <c r="HYN76" s="348"/>
      <c r="HYO76" s="348"/>
      <c r="HYP76" s="349"/>
      <c r="HYR76" s="347"/>
      <c r="HYS76" s="350"/>
      <c r="HYT76" s="350"/>
      <c r="HYU76" s="348"/>
      <c r="HYV76" s="348"/>
      <c r="HYW76" s="348"/>
      <c r="HYX76" s="349"/>
      <c r="HYZ76" s="347"/>
      <c r="HZA76" s="350"/>
      <c r="HZB76" s="350"/>
      <c r="HZC76" s="348"/>
      <c r="HZD76" s="348"/>
      <c r="HZE76" s="348"/>
      <c r="HZF76" s="349"/>
      <c r="HZH76" s="347"/>
      <c r="HZI76" s="350"/>
      <c r="HZJ76" s="350"/>
      <c r="HZK76" s="348"/>
      <c r="HZL76" s="348"/>
      <c r="HZM76" s="348"/>
      <c r="HZN76" s="349"/>
      <c r="HZP76" s="347"/>
      <c r="HZQ76" s="350"/>
      <c r="HZR76" s="350"/>
      <c r="HZS76" s="348"/>
      <c r="HZT76" s="348"/>
      <c r="HZU76" s="348"/>
      <c r="HZV76" s="349"/>
      <c r="HZX76" s="347"/>
      <c r="HZY76" s="350"/>
      <c r="HZZ76" s="350"/>
      <c r="IAA76" s="348"/>
      <c r="IAB76" s="348"/>
      <c r="IAC76" s="348"/>
      <c r="IAD76" s="349"/>
      <c r="IAF76" s="347"/>
      <c r="IAG76" s="350"/>
      <c r="IAH76" s="350"/>
      <c r="IAI76" s="348"/>
      <c r="IAJ76" s="348"/>
      <c r="IAK76" s="348"/>
      <c r="IAL76" s="349"/>
      <c r="IAN76" s="347"/>
      <c r="IAO76" s="350"/>
      <c r="IAP76" s="350"/>
      <c r="IAQ76" s="348"/>
      <c r="IAR76" s="348"/>
      <c r="IAS76" s="348"/>
      <c r="IAT76" s="349"/>
      <c r="IAV76" s="347"/>
      <c r="IAW76" s="350"/>
      <c r="IAX76" s="350"/>
      <c r="IAY76" s="348"/>
      <c r="IAZ76" s="348"/>
      <c r="IBA76" s="348"/>
      <c r="IBB76" s="349"/>
      <c r="IBD76" s="347"/>
      <c r="IBE76" s="350"/>
      <c r="IBF76" s="350"/>
      <c r="IBG76" s="348"/>
      <c r="IBH76" s="348"/>
      <c r="IBI76" s="348"/>
      <c r="IBJ76" s="349"/>
      <c r="IBL76" s="347"/>
      <c r="IBM76" s="350"/>
      <c r="IBN76" s="350"/>
      <c r="IBO76" s="348"/>
      <c r="IBP76" s="348"/>
      <c r="IBQ76" s="348"/>
      <c r="IBR76" s="349"/>
      <c r="IBT76" s="347"/>
      <c r="IBU76" s="350"/>
      <c r="IBV76" s="350"/>
      <c r="IBW76" s="348"/>
      <c r="IBX76" s="348"/>
      <c r="IBY76" s="348"/>
      <c r="IBZ76" s="349"/>
      <c r="ICB76" s="347"/>
      <c r="ICC76" s="350"/>
      <c r="ICD76" s="350"/>
      <c r="ICE76" s="348"/>
      <c r="ICF76" s="348"/>
      <c r="ICG76" s="348"/>
      <c r="ICH76" s="349"/>
      <c r="ICJ76" s="347"/>
      <c r="ICK76" s="350"/>
      <c r="ICL76" s="350"/>
      <c r="ICM76" s="348"/>
      <c r="ICN76" s="348"/>
      <c r="ICO76" s="348"/>
      <c r="ICP76" s="349"/>
      <c r="ICR76" s="347"/>
      <c r="ICS76" s="350"/>
      <c r="ICT76" s="350"/>
      <c r="ICU76" s="348"/>
      <c r="ICV76" s="348"/>
      <c r="ICW76" s="348"/>
      <c r="ICX76" s="349"/>
      <c r="ICZ76" s="347"/>
      <c r="IDA76" s="350"/>
      <c r="IDB76" s="350"/>
      <c r="IDC76" s="348"/>
      <c r="IDD76" s="348"/>
      <c r="IDE76" s="348"/>
      <c r="IDF76" s="349"/>
      <c r="IDH76" s="347"/>
      <c r="IDI76" s="350"/>
      <c r="IDJ76" s="350"/>
      <c r="IDK76" s="348"/>
      <c r="IDL76" s="348"/>
      <c r="IDM76" s="348"/>
      <c r="IDN76" s="349"/>
      <c r="IDP76" s="347"/>
      <c r="IDQ76" s="350"/>
      <c r="IDR76" s="350"/>
      <c r="IDS76" s="348"/>
      <c r="IDT76" s="348"/>
      <c r="IDU76" s="348"/>
      <c r="IDV76" s="349"/>
      <c r="IDX76" s="347"/>
      <c r="IDY76" s="350"/>
      <c r="IDZ76" s="350"/>
      <c r="IEA76" s="348"/>
      <c r="IEB76" s="348"/>
      <c r="IEC76" s="348"/>
      <c r="IED76" s="349"/>
      <c r="IEF76" s="347"/>
      <c r="IEG76" s="350"/>
      <c r="IEH76" s="350"/>
      <c r="IEI76" s="348"/>
      <c r="IEJ76" s="348"/>
      <c r="IEK76" s="348"/>
      <c r="IEL76" s="349"/>
      <c r="IEN76" s="347"/>
      <c r="IEO76" s="350"/>
      <c r="IEP76" s="350"/>
      <c r="IEQ76" s="348"/>
      <c r="IER76" s="348"/>
      <c r="IES76" s="348"/>
      <c r="IET76" s="349"/>
      <c r="IEV76" s="347"/>
      <c r="IEW76" s="350"/>
      <c r="IEX76" s="350"/>
      <c r="IEY76" s="348"/>
      <c r="IEZ76" s="348"/>
      <c r="IFA76" s="348"/>
      <c r="IFB76" s="349"/>
      <c r="IFD76" s="347"/>
      <c r="IFE76" s="350"/>
      <c r="IFF76" s="350"/>
      <c r="IFG76" s="348"/>
      <c r="IFH76" s="348"/>
      <c r="IFI76" s="348"/>
      <c r="IFJ76" s="349"/>
      <c r="IFL76" s="347"/>
      <c r="IFM76" s="350"/>
      <c r="IFN76" s="350"/>
      <c r="IFO76" s="348"/>
      <c r="IFP76" s="348"/>
      <c r="IFQ76" s="348"/>
      <c r="IFR76" s="349"/>
      <c r="IFT76" s="347"/>
      <c r="IFU76" s="350"/>
      <c r="IFV76" s="350"/>
      <c r="IFW76" s="348"/>
      <c r="IFX76" s="348"/>
      <c r="IFY76" s="348"/>
      <c r="IFZ76" s="349"/>
      <c r="IGB76" s="347"/>
      <c r="IGC76" s="350"/>
      <c r="IGD76" s="350"/>
      <c r="IGE76" s="348"/>
      <c r="IGF76" s="348"/>
      <c r="IGG76" s="348"/>
      <c r="IGH76" s="349"/>
      <c r="IGJ76" s="347"/>
      <c r="IGK76" s="350"/>
      <c r="IGL76" s="350"/>
      <c r="IGM76" s="348"/>
      <c r="IGN76" s="348"/>
      <c r="IGO76" s="348"/>
      <c r="IGP76" s="349"/>
      <c r="IGR76" s="347"/>
      <c r="IGS76" s="350"/>
      <c r="IGT76" s="350"/>
      <c r="IGU76" s="348"/>
      <c r="IGV76" s="348"/>
      <c r="IGW76" s="348"/>
      <c r="IGX76" s="349"/>
      <c r="IGZ76" s="347"/>
      <c r="IHA76" s="350"/>
      <c r="IHB76" s="350"/>
      <c r="IHC76" s="348"/>
      <c r="IHD76" s="348"/>
      <c r="IHE76" s="348"/>
      <c r="IHF76" s="349"/>
      <c r="IHH76" s="347"/>
      <c r="IHI76" s="350"/>
      <c r="IHJ76" s="350"/>
      <c r="IHK76" s="348"/>
      <c r="IHL76" s="348"/>
      <c r="IHM76" s="348"/>
      <c r="IHN76" s="349"/>
      <c r="IHP76" s="347"/>
      <c r="IHQ76" s="350"/>
      <c r="IHR76" s="350"/>
      <c r="IHS76" s="348"/>
      <c r="IHT76" s="348"/>
      <c r="IHU76" s="348"/>
      <c r="IHV76" s="349"/>
      <c r="IHX76" s="347"/>
      <c r="IHY76" s="350"/>
      <c r="IHZ76" s="350"/>
      <c r="IIA76" s="348"/>
      <c r="IIB76" s="348"/>
      <c r="IIC76" s="348"/>
      <c r="IID76" s="349"/>
      <c r="IIF76" s="347"/>
      <c r="IIG76" s="350"/>
      <c r="IIH76" s="350"/>
      <c r="III76" s="348"/>
      <c r="IIJ76" s="348"/>
      <c r="IIK76" s="348"/>
      <c r="IIL76" s="349"/>
      <c r="IIN76" s="347"/>
      <c r="IIO76" s="350"/>
      <c r="IIP76" s="350"/>
      <c r="IIQ76" s="348"/>
      <c r="IIR76" s="348"/>
      <c r="IIS76" s="348"/>
      <c r="IIT76" s="349"/>
      <c r="IIV76" s="347"/>
      <c r="IIW76" s="350"/>
      <c r="IIX76" s="350"/>
      <c r="IIY76" s="348"/>
      <c r="IIZ76" s="348"/>
      <c r="IJA76" s="348"/>
      <c r="IJB76" s="349"/>
      <c r="IJD76" s="347"/>
      <c r="IJE76" s="350"/>
      <c r="IJF76" s="350"/>
      <c r="IJG76" s="348"/>
      <c r="IJH76" s="348"/>
      <c r="IJI76" s="348"/>
      <c r="IJJ76" s="349"/>
      <c r="IJL76" s="347"/>
      <c r="IJM76" s="350"/>
      <c r="IJN76" s="350"/>
      <c r="IJO76" s="348"/>
      <c r="IJP76" s="348"/>
      <c r="IJQ76" s="348"/>
      <c r="IJR76" s="349"/>
      <c r="IJT76" s="347"/>
      <c r="IJU76" s="350"/>
      <c r="IJV76" s="350"/>
      <c r="IJW76" s="348"/>
      <c r="IJX76" s="348"/>
      <c r="IJY76" s="348"/>
      <c r="IJZ76" s="349"/>
      <c r="IKB76" s="347"/>
      <c r="IKC76" s="350"/>
      <c r="IKD76" s="350"/>
      <c r="IKE76" s="348"/>
      <c r="IKF76" s="348"/>
      <c r="IKG76" s="348"/>
      <c r="IKH76" s="349"/>
      <c r="IKJ76" s="347"/>
      <c r="IKK76" s="350"/>
      <c r="IKL76" s="350"/>
      <c r="IKM76" s="348"/>
      <c r="IKN76" s="348"/>
      <c r="IKO76" s="348"/>
      <c r="IKP76" s="349"/>
      <c r="IKR76" s="347"/>
      <c r="IKS76" s="350"/>
      <c r="IKT76" s="350"/>
      <c r="IKU76" s="348"/>
      <c r="IKV76" s="348"/>
      <c r="IKW76" s="348"/>
      <c r="IKX76" s="349"/>
      <c r="IKZ76" s="347"/>
      <c r="ILA76" s="350"/>
      <c r="ILB76" s="350"/>
      <c r="ILC76" s="348"/>
      <c r="ILD76" s="348"/>
      <c r="ILE76" s="348"/>
      <c r="ILF76" s="349"/>
      <c r="ILH76" s="347"/>
      <c r="ILI76" s="350"/>
      <c r="ILJ76" s="350"/>
      <c r="ILK76" s="348"/>
      <c r="ILL76" s="348"/>
      <c r="ILM76" s="348"/>
      <c r="ILN76" s="349"/>
      <c r="ILP76" s="347"/>
      <c r="ILQ76" s="350"/>
      <c r="ILR76" s="350"/>
      <c r="ILS76" s="348"/>
      <c r="ILT76" s="348"/>
      <c r="ILU76" s="348"/>
      <c r="ILV76" s="349"/>
      <c r="ILX76" s="347"/>
      <c r="ILY76" s="350"/>
      <c r="ILZ76" s="350"/>
      <c r="IMA76" s="348"/>
      <c r="IMB76" s="348"/>
      <c r="IMC76" s="348"/>
      <c r="IMD76" s="349"/>
      <c r="IMF76" s="347"/>
      <c r="IMG76" s="350"/>
      <c r="IMH76" s="350"/>
      <c r="IMI76" s="348"/>
      <c r="IMJ76" s="348"/>
      <c r="IMK76" s="348"/>
      <c r="IML76" s="349"/>
      <c r="IMN76" s="347"/>
      <c r="IMO76" s="350"/>
      <c r="IMP76" s="350"/>
      <c r="IMQ76" s="348"/>
      <c r="IMR76" s="348"/>
      <c r="IMS76" s="348"/>
      <c r="IMT76" s="349"/>
      <c r="IMV76" s="347"/>
      <c r="IMW76" s="350"/>
      <c r="IMX76" s="350"/>
      <c r="IMY76" s="348"/>
      <c r="IMZ76" s="348"/>
      <c r="INA76" s="348"/>
      <c r="INB76" s="349"/>
      <c r="IND76" s="347"/>
      <c r="INE76" s="350"/>
      <c r="INF76" s="350"/>
      <c r="ING76" s="348"/>
      <c r="INH76" s="348"/>
      <c r="INI76" s="348"/>
      <c r="INJ76" s="349"/>
      <c r="INL76" s="347"/>
      <c r="INM76" s="350"/>
      <c r="INN76" s="350"/>
      <c r="INO76" s="348"/>
      <c r="INP76" s="348"/>
      <c r="INQ76" s="348"/>
      <c r="INR76" s="349"/>
      <c r="INT76" s="347"/>
      <c r="INU76" s="350"/>
      <c r="INV76" s="350"/>
      <c r="INW76" s="348"/>
      <c r="INX76" s="348"/>
      <c r="INY76" s="348"/>
      <c r="INZ76" s="349"/>
      <c r="IOB76" s="347"/>
      <c r="IOC76" s="350"/>
      <c r="IOD76" s="350"/>
      <c r="IOE76" s="348"/>
      <c r="IOF76" s="348"/>
      <c r="IOG76" s="348"/>
      <c r="IOH76" s="349"/>
      <c r="IOJ76" s="347"/>
      <c r="IOK76" s="350"/>
      <c r="IOL76" s="350"/>
      <c r="IOM76" s="348"/>
      <c r="ION76" s="348"/>
      <c r="IOO76" s="348"/>
      <c r="IOP76" s="349"/>
      <c r="IOR76" s="347"/>
      <c r="IOS76" s="350"/>
      <c r="IOT76" s="350"/>
      <c r="IOU76" s="348"/>
      <c r="IOV76" s="348"/>
      <c r="IOW76" s="348"/>
      <c r="IOX76" s="349"/>
      <c r="IOZ76" s="347"/>
      <c r="IPA76" s="350"/>
      <c r="IPB76" s="350"/>
      <c r="IPC76" s="348"/>
      <c r="IPD76" s="348"/>
      <c r="IPE76" s="348"/>
      <c r="IPF76" s="349"/>
      <c r="IPH76" s="347"/>
      <c r="IPI76" s="350"/>
      <c r="IPJ76" s="350"/>
      <c r="IPK76" s="348"/>
      <c r="IPL76" s="348"/>
      <c r="IPM76" s="348"/>
      <c r="IPN76" s="349"/>
      <c r="IPP76" s="347"/>
      <c r="IPQ76" s="350"/>
      <c r="IPR76" s="350"/>
      <c r="IPS76" s="348"/>
      <c r="IPT76" s="348"/>
      <c r="IPU76" s="348"/>
      <c r="IPV76" s="349"/>
      <c r="IPX76" s="347"/>
      <c r="IPY76" s="350"/>
      <c r="IPZ76" s="350"/>
      <c r="IQA76" s="348"/>
      <c r="IQB76" s="348"/>
      <c r="IQC76" s="348"/>
      <c r="IQD76" s="349"/>
      <c r="IQF76" s="347"/>
      <c r="IQG76" s="350"/>
      <c r="IQH76" s="350"/>
      <c r="IQI76" s="348"/>
      <c r="IQJ76" s="348"/>
      <c r="IQK76" s="348"/>
      <c r="IQL76" s="349"/>
      <c r="IQN76" s="347"/>
      <c r="IQO76" s="350"/>
      <c r="IQP76" s="350"/>
      <c r="IQQ76" s="348"/>
      <c r="IQR76" s="348"/>
      <c r="IQS76" s="348"/>
      <c r="IQT76" s="349"/>
      <c r="IQV76" s="347"/>
      <c r="IQW76" s="350"/>
      <c r="IQX76" s="350"/>
      <c r="IQY76" s="348"/>
      <c r="IQZ76" s="348"/>
      <c r="IRA76" s="348"/>
      <c r="IRB76" s="349"/>
      <c r="IRD76" s="347"/>
      <c r="IRE76" s="350"/>
      <c r="IRF76" s="350"/>
      <c r="IRG76" s="348"/>
      <c r="IRH76" s="348"/>
      <c r="IRI76" s="348"/>
      <c r="IRJ76" s="349"/>
      <c r="IRL76" s="347"/>
      <c r="IRM76" s="350"/>
      <c r="IRN76" s="350"/>
      <c r="IRO76" s="348"/>
      <c r="IRP76" s="348"/>
      <c r="IRQ76" s="348"/>
      <c r="IRR76" s="349"/>
      <c r="IRT76" s="347"/>
      <c r="IRU76" s="350"/>
      <c r="IRV76" s="350"/>
      <c r="IRW76" s="348"/>
      <c r="IRX76" s="348"/>
      <c r="IRY76" s="348"/>
      <c r="IRZ76" s="349"/>
      <c r="ISB76" s="347"/>
      <c r="ISC76" s="350"/>
      <c r="ISD76" s="350"/>
      <c r="ISE76" s="348"/>
      <c r="ISF76" s="348"/>
      <c r="ISG76" s="348"/>
      <c r="ISH76" s="349"/>
      <c r="ISJ76" s="347"/>
      <c r="ISK76" s="350"/>
      <c r="ISL76" s="350"/>
      <c r="ISM76" s="348"/>
      <c r="ISN76" s="348"/>
      <c r="ISO76" s="348"/>
      <c r="ISP76" s="349"/>
      <c r="ISR76" s="347"/>
      <c r="ISS76" s="350"/>
      <c r="IST76" s="350"/>
      <c r="ISU76" s="348"/>
      <c r="ISV76" s="348"/>
      <c r="ISW76" s="348"/>
      <c r="ISX76" s="349"/>
      <c r="ISZ76" s="347"/>
      <c r="ITA76" s="350"/>
      <c r="ITB76" s="350"/>
      <c r="ITC76" s="348"/>
      <c r="ITD76" s="348"/>
      <c r="ITE76" s="348"/>
      <c r="ITF76" s="349"/>
      <c r="ITH76" s="347"/>
      <c r="ITI76" s="350"/>
      <c r="ITJ76" s="350"/>
      <c r="ITK76" s="348"/>
      <c r="ITL76" s="348"/>
      <c r="ITM76" s="348"/>
      <c r="ITN76" s="349"/>
      <c r="ITP76" s="347"/>
      <c r="ITQ76" s="350"/>
      <c r="ITR76" s="350"/>
      <c r="ITS76" s="348"/>
      <c r="ITT76" s="348"/>
      <c r="ITU76" s="348"/>
      <c r="ITV76" s="349"/>
      <c r="ITX76" s="347"/>
      <c r="ITY76" s="350"/>
      <c r="ITZ76" s="350"/>
      <c r="IUA76" s="348"/>
      <c r="IUB76" s="348"/>
      <c r="IUC76" s="348"/>
      <c r="IUD76" s="349"/>
      <c r="IUF76" s="347"/>
      <c r="IUG76" s="350"/>
      <c r="IUH76" s="350"/>
      <c r="IUI76" s="348"/>
      <c r="IUJ76" s="348"/>
      <c r="IUK76" s="348"/>
      <c r="IUL76" s="349"/>
      <c r="IUN76" s="347"/>
      <c r="IUO76" s="350"/>
      <c r="IUP76" s="350"/>
      <c r="IUQ76" s="348"/>
      <c r="IUR76" s="348"/>
      <c r="IUS76" s="348"/>
      <c r="IUT76" s="349"/>
      <c r="IUV76" s="347"/>
      <c r="IUW76" s="350"/>
      <c r="IUX76" s="350"/>
      <c r="IUY76" s="348"/>
      <c r="IUZ76" s="348"/>
      <c r="IVA76" s="348"/>
      <c r="IVB76" s="349"/>
      <c r="IVD76" s="347"/>
      <c r="IVE76" s="350"/>
      <c r="IVF76" s="350"/>
      <c r="IVG76" s="348"/>
      <c r="IVH76" s="348"/>
      <c r="IVI76" s="348"/>
      <c r="IVJ76" s="349"/>
      <c r="IVL76" s="347"/>
      <c r="IVM76" s="350"/>
      <c r="IVN76" s="350"/>
      <c r="IVO76" s="348"/>
      <c r="IVP76" s="348"/>
      <c r="IVQ76" s="348"/>
      <c r="IVR76" s="349"/>
      <c r="IVT76" s="347"/>
      <c r="IVU76" s="350"/>
      <c r="IVV76" s="350"/>
      <c r="IVW76" s="348"/>
      <c r="IVX76" s="348"/>
      <c r="IVY76" s="348"/>
      <c r="IVZ76" s="349"/>
      <c r="IWB76" s="347"/>
      <c r="IWC76" s="350"/>
      <c r="IWD76" s="350"/>
      <c r="IWE76" s="348"/>
      <c r="IWF76" s="348"/>
      <c r="IWG76" s="348"/>
      <c r="IWH76" s="349"/>
      <c r="IWJ76" s="347"/>
      <c r="IWK76" s="350"/>
      <c r="IWL76" s="350"/>
      <c r="IWM76" s="348"/>
      <c r="IWN76" s="348"/>
      <c r="IWO76" s="348"/>
      <c r="IWP76" s="349"/>
      <c r="IWR76" s="347"/>
      <c r="IWS76" s="350"/>
      <c r="IWT76" s="350"/>
      <c r="IWU76" s="348"/>
      <c r="IWV76" s="348"/>
      <c r="IWW76" s="348"/>
      <c r="IWX76" s="349"/>
      <c r="IWZ76" s="347"/>
      <c r="IXA76" s="350"/>
      <c r="IXB76" s="350"/>
      <c r="IXC76" s="348"/>
      <c r="IXD76" s="348"/>
      <c r="IXE76" s="348"/>
      <c r="IXF76" s="349"/>
      <c r="IXH76" s="347"/>
      <c r="IXI76" s="350"/>
      <c r="IXJ76" s="350"/>
      <c r="IXK76" s="348"/>
      <c r="IXL76" s="348"/>
      <c r="IXM76" s="348"/>
      <c r="IXN76" s="349"/>
      <c r="IXP76" s="347"/>
      <c r="IXQ76" s="350"/>
      <c r="IXR76" s="350"/>
      <c r="IXS76" s="348"/>
      <c r="IXT76" s="348"/>
      <c r="IXU76" s="348"/>
      <c r="IXV76" s="349"/>
      <c r="IXX76" s="347"/>
      <c r="IXY76" s="350"/>
      <c r="IXZ76" s="350"/>
      <c r="IYA76" s="348"/>
      <c r="IYB76" s="348"/>
      <c r="IYC76" s="348"/>
      <c r="IYD76" s="349"/>
      <c r="IYF76" s="347"/>
      <c r="IYG76" s="350"/>
      <c r="IYH76" s="350"/>
      <c r="IYI76" s="348"/>
      <c r="IYJ76" s="348"/>
      <c r="IYK76" s="348"/>
      <c r="IYL76" s="349"/>
      <c r="IYN76" s="347"/>
      <c r="IYO76" s="350"/>
      <c r="IYP76" s="350"/>
      <c r="IYQ76" s="348"/>
      <c r="IYR76" s="348"/>
      <c r="IYS76" s="348"/>
      <c r="IYT76" s="349"/>
      <c r="IYV76" s="347"/>
      <c r="IYW76" s="350"/>
      <c r="IYX76" s="350"/>
      <c r="IYY76" s="348"/>
      <c r="IYZ76" s="348"/>
      <c r="IZA76" s="348"/>
      <c r="IZB76" s="349"/>
      <c r="IZD76" s="347"/>
      <c r="IZE76" s="350"/>
      <c r="IZF76" s="350"/>
      <c r="IZG76" s="348"/>
      <c r="IZH76" s="348"/>
      <c r="IZI76" s="348"/>
      <c r="IZJ76" s="349"/>
      <c r="IZL76" s="347"/>
      <c r="IZM76" s="350"/>
      <c r="IZN76" s="350"/>
      <c r="IZO76" s="348"/>
      <c r="IZP76" s="348"/>
      <c r="IZQ76" s="348"/>
      <c r="IZR76" s="349"/>
      <c r="IZT76" s="347"/>
      <c r="IZU76" s="350"/>
      <c r="IZV76" s="350"/>
      <c r="IZW76" s="348"/>
      <c r="IZX76" s="348"/>
      <c r="IZY76" s="348"/>
      <c r="IZZ76" s="349"/>
      <c r="JAB76" s="347"/>
      <c r="JAC76" s="350"/>
      <c r="JAD76" s="350"/>
      <c r="JAE76" s="348"/>
      <c r="JAF76" s="348"/>
      <c r="JAG76" s="348"/>
      <c r="JAH76" s="349"/>
      <c r="JAJ76" s="347"/>
      <c r="JAK76" s="350"/>
      <c r="JAL76" s="350"/>
      <c r="JAM76" s="348"/>
      <c r="JAN76" s="348"/>
      <c r="JAO76" s="348"/>
      <c r="JAP76" s="349"/>
      <c r="JAR76" s="347"/>
      <c r="JAS76" s="350"/>
      <c r="JAT76" s="350"/>
      <c r="JAU76" s="348"/>
      <c r="JAV76" s="348"/>
      <c r="JAW76" s="348"/>
      <c r="JAX76" s="349"/>
      <c r="JAZ76" s="347"/>
      <c r="JBA76" s="350"/>
      <c r="JBB76" s="350"/>
      <c r="JBC76" s="348"/>
      <c r="JBD76" s="348"/>
      <c r="JBE76" s="348"/>
      <c r="JBF76" s="349"/>
      <c r="JBH76" s="347"/>
      <c r="JBI76" s="350"/>
      <c r="JBJ76" s="350"/>
      <c r="JBK76" s="348"/>
      <c r="JBL76" s="348"/>
      <c r="JBM76" s="348"/>
      <c r="JBN76" s="349"/>
      <c r="JBP76" s="347"/>
      <c r="JBQ76" s="350"/>
      <c r="JBR76" s="350"/>
      <c r="JBS76" s="348"/>
      <c r="JBT76" s="348"/>
      <c r="JBU76" s="348"/>
      <c r="JBV76" s="349"/>
      <c r="JBX76" s="347"/>
      <c r="JBY76" s="350"/>
      <c r="JBZ76" s="350"/>
      <c r="JCA76" s="348"/>
      <c r="JCB76" s="348"/>
      <c r="JCC76" s="348"/>
      <c r="JCD76" s="349"/>
      <c r="JCF76" s="347"/>
      <c r="JCG76" s="350"/>
      <c r="JCH76" s="350"/>
      <c r="JCI76" s="348"/>
      <c r="JCJ76" s="348"/>
      <c r="JCK76" s="348"/>
      <c r="JCL76" s="349"/>
      <c r="JCN76" s="347"/>
      <c r="JCO76" s="350"/>
      <c r="JCP76" s="350"/>
      <c r="JCQ76" s="348"/>
      <c r="JCR76" s="348"/>
      <c r="JCS76" s="348"/>
      <c r="JCT76" s="349"/>
      <c r="JCV76" s="347"/>
      <c r="JCW76" s="350"/>
      <c r="JCX76" s="350"/>
      <c r="JCY76" s="348"/>
      <c r="JCZ76" s="348"/>
      <c r="JDA76" s="348"/>
      <c r="JDB76" s="349"/>
      <c r="JDD76" s="347"/>
      <c r="JDE76" s="350"/>
      <c r="JDF76" s="350"/>
      <c r="JDG76" s="348"/>
      <c r="JDH76" s="348"/>
      <c r="JDI76" s="348"/>
      <c r="JDJ76" s="349"/>
      <c r="JDL76" s="347"/>
      <c r="JDM76" s="350"/>
      <c r="JDN76" s="350"/>
      <c r="JDO76" s="348"/>
      <c r="JDP76" s="348"/>
      <c r="JDQ76" s="348"/>
      <c r="JDR76" s="349"/>
      <c r="JDT76" s="347"/>
      <c r="JDU76" s="350"/>
      <c r="JDV76" s="350"/>
      <c r="JDW76" s="348"/>
      <c r="JDX76" s="348"/>
      <c r="JDY76" s="348"/>
      <c r="JDZ76" s="349"/>
      <c r="JEB76" s="347"/>
      <c r="JEC76" s="350"/>
      <c r="JED76" s="350"/>
      <c r="JEE76" s="348"/>
      <c r="JEF76" s="348"/>
      <c r="JEG76" s="348"/>
      <c r="JEH76" s="349"/>
      <c r="JEJ76" s="347"/>
      <c r="JEK76" s="350"/>
      <c r="JEL76" s="350"/>
      <c r="JEM76" s="348"/>
      <c r="JEN76" s="348"/>
      <c r="JEO76" s="348"/>
      <c r="JEP76" s="349"/>
      <c r="JER76" s="347"/>
      <c r="JES76" s="350"/>
      <c r="JET76" s="350"/>
      <c r="JEU76" s="348"/>
      <c r="JEV76" s="348"/>
      <c r="JEW76" s="348"/>
      <c r="JEX76" s="349"/>
      <c r="JEZ76" s="347"/>
      <c r="JFA76" s="350"/>
      <c r="JFB76" s="350"/>
      <c r="JFC76" s="348"/>
      <c r="JFD76" s="348"/>
      <c r="JFE76" s="348"/>
      <c r="JFF76" s="349"/>
      <c r="JFH76" s="347"/>
      <c r="JFI76" s="350"/>
      <c r="JFJ76" s="350"/>
      <c r="JFK76" s="348"/>
      <c r="JFL76" s="348"/>
      <c r="JFM76" s="348"/>
      <c r="JFN76" s="349"/>
      <c r="JFP76" s="347"/>
      <c r="JFQ76" s="350"/>
      <c r="JFR76" s="350"/>
      <c r="JFS76" s="348"/>
      <c r="JFT76" s="348"/>
      <c r="JFU76" s="348"/>
      <c r="JFV76" s="349"/>
      <c r="JFX76" s="347"/>
      <c r="JFY76" s="350"/>
      <c r="JFZ76" s="350"/>
      <c r="JGA76" s="348"/>
      <c r="JGB76" s="348"/>
      <c r="JGC76" s="348"/>
      <c r="JGD76" s="349"/>
      <c r="JGF76" s="347"/>
      <c r="JGG76" s="350"/>
      <c r="JGH76" s="350"/>
      <c r="JGI76" s="348"/>
      <c r="JGJ76" s="348"/>
      <c r="JGK76" s="348"/>
      <c r="JGL76" s="349"/>
      <c r="JGN76" s="347"/>
      <c r="JGO76" s="350"/>
      <c r="JGP76" s="350"/>
      <c r="JGQ76" s="348"/>
      <c r="JGR76" s="348"/>
      <c r="JGS76" s="348"/>
      <c r="JGT76" s="349"/>
      <c r="JGV76" s="347"/>
      <c r="JGW76" s="350"/>
      <c r="JGX76" s="350"/>
      <c r="JGY76" s="348"/>
      <c r="JGZ76" s="348"/>
      <c r="JHA76" s="348"/>
      <c r="JHB76" s="349"/>
      <c r="JHD76" s="347"/>
      <c r="JHE76" s="350"/>
      <c r="JHF76" s="350"/>
      <c r="JHG76" s="348"/>
      <c r="JHH76" s="348"/>
      <c r="JHI76" s="348"/>
      <c r="JHJ76" s="349"/>
      <c r="JHL76" s="347"/>
      <c r="JHM76" s="350"/>
      <c r="JHN76" s="350"/>
      <c r="JHO76" s="348"/>
      <c r="JHP76" s="348"/>
      <c r="JHQ76" s="348"/>
      <c r="JHR76" s="349"/>
      <c r="JHT76" s="347"/>
      <c r="JHU76" s="350"/>
      <c r="JHV76" s="350"/>
      <c r="JHW76" s="348"/>
      <c r="JHX76" s="348"/>
      <c r="JHY76" s="348"/>
      <c r="JHZ76" s="349"/>
      <c r="JIB76" s="347"/>
      <c r="JIC76" s="350"/>
      <c r="JID76" s="350"/>
      <c r="JIE76" s="348"/>
      <c r="JIF76" s="348"/>
      <c r="JIG76" s="348"/>
      <c r="JIH76" s="349"/>
      <c r="JIJ76" s="347"/>
      <c r="JIK76" s="350"/>
      <c r="JIL76" s="350"/>
      <c r="JIM76" s="348"/>
      <c r="JIN76" s="348"/>
      <c r="JIO76" s="348"/>
      <c r="JIP76" s="349"/>
      <c r="JIR76" s="347"/>
      <c r="JIS76" s="350"/>
      <c r="JIT76" s="350"/>
      <c r="JIU76" s="348"/>
      <c r="JIV76" s="348"/>
      <c r="JIW76" s="348"/>
      <c r="JIX76" s="349"/>
      <c r="JIZ76" s="347"/>
      <c r="JJA76" s="350"/>
      <c r="JJB76" s="350"/>
      <c r="JJC76" s="348"/>
      <c r="JJD76" s="348"/>
      <c r="JJE76" s="348"/>
      <c r="JJF76" s="349"/>
      <c r="JJH76" s="347"/>
      <c r="JJI76" s="350"/>
      <c r="JJJ76" s="350"/>
      <c r="JJK76" s="348"/>
      <c r="JJL76" s="348"/>
      <c r="JJM76" s="348"/>
      <c r="JJN76" s="349"/>
      <c r="JJP76" s="347"/>
      <c r="JJQ76" s="350"/>
      <c r="JJR76" s="350"/>
      <c r="JJS76" s="348"/>
      <c r="JJT76" s="348"/>
      <c r="JJU76" s="348"/>
      <c r="JJV76" s="349"/>
      <c r="JJX76" s="347"/>
      <c r="JJY76" s="350"/>
      <c r="JJZ76" s="350"/>
      <c r="JKA76" s="348"/>
      <c r="JKB76" s="348"/>
      <c r="JKC76" s="348"/>
      <c r="JKD76" s="349"/>
      <c r="JKF76" s="347"/>
      <c r="JKG76" s="350"/>
      <c r="JKH76" s="350"/>
      <c r="JKI76" s="348"/>
      <c r="JKJ76" s="348"/>
      <c r="JKK76" s="348"/>
      <c r="JKL76" s="349"/>
      <c r="JKN76" s="347"/>
      <c r="JKO76" s="350"/>
      <c r="JKP76" s="350"/>
      <c r="JKQ76" s="348"/>
      <c r="JKR76" s="348"/>
      <c r="JKS76" s="348"/>
      <c r="JKT76" s="349"/>
      <c r="JKV76" s="347"/>
      <c r="JKW76" s="350"/>
      <c r="JKX76" s="350"/>
      <c r="JKY76" s="348"/>
      <c r="JKZ76" s="348"/>
      <c r="JLA76" s="348"/>
      <c r="JLB76" s="349"/>
      <c r="JLD76" s="347"/>
      <c r="JLE76" s="350"/>
      <c r="JLF76" s="350"/>
      <c r="JLG76" s="348"/>
      <c r="JLH76" s="348"/>
      <c r="JLI76" s="348"/>
      <c r="JLJ76" s="349"/>
      <c r="JLL76" s="347"/>
      <c r="JLM76" s="350"/>
      <c r="JLN76" s="350"/>
      <c r="JLO76" s="348"/>
      <c r="JLP76" s="348"/>
      <c r="JLQ76" s="348"/>
      <c r="JLR76" s="349"/>
      <c r="JLT76" s="347"/>
      <c r="JLU76" s="350"/>
      <c r="JLV76" s="350"/>
      <c r="JLW76" s="348"/>
      <c r="JLX76" s="348"/>
      <c r="JLY76" s="348"/>
      <c r="JLZ76" s="349"/>
      <c r="JMB76" s="347"/>
      <c r="JMC76" s="350"/>
      <c r="JMD76" s="350"/>
      <c r="JME76" s="348"/>
      <c r="JMF76" s="348"/>
      <c r="JMG76" s="348"/>
      <c r="JMH76" s="349"/>
      <c r="JMJ76" s="347"/>
      <c r="JMK76" s="350"/>
      <c r="JML76" s="350"/>
      <c r="JMM76" s="348"/>
      <c r="JMN76" s="348"/>
      <c r="JMO76" s="348"/>
      <c r="JMP76" s="349"/>
      <c r="JMR76" s="347"/>
      <c r="JMS76" s="350"/>
      <c r="JMT76" s="350"/>
      <c r="JMU76" s="348"/>
      <c r="JMV76" s="348"/>
      <c r="JMW76" s="348"/>
      <c r="JMX76" s="349"/>
      <c r="JMZ76" s="347"/>
      <c r="JNA76" s="350"/>
      <c r="JNB76" s="350"/>
      <c r="JNC76" s="348"/>
      <c r="JND76" s="348"/>
      <c r="JNE76" s="348"/>
      <c r="JNF76" s="349"/>
      <c r="JNH76" s="347"/>
      <c r="JNI76" s="350"/>
      <c r="JNJ76" s="350"/>
      <c r="JNK76" s="348"/>
      <c r="JNL76" s="348"/>
      <c r="JNM76" s="348"/>
      <c r="JNN76" s="349"/>
      <c r="JNP76" s="347"/>
      <c r="JNQ76" s="350"/>
      <c r="JNR76" s="350"/>
      <c r="JNS76" s="348"/>
      <c r="JNT76" s="348"/>
      <c r="JNU76" s="348"/>
      <c r="JNV76" s="349"/>
      <c r="JNX76" s="347"/>
      <c r="JNY76" s="350"/>
      <c r="JNZ76" s="350"/>
      <c r="JOA76" s="348"/>
      <c r="JOB76" s="348"/>
      <c r="JOC76" s="348"/>
      <c r="JOD76" s="349"/>
      <c r="JOF76" s="347"/>
      <c r="JOG76" s="350"/>
      <c r="JOH76" s="350"/>
      <c r="JOI76" s="348"/>
      <c r="JOJ76" s="348"/>
      <c r="JOK76" s="348"/>
      <c r="JOL76" s="349"/>
      <c r="JON76" s="347"/>
      <c r="JOO76" s="350"/>
      <c r="JOP76" s="350"/>
      <c r="JOQ76" s="348"/>
      <c r="JOR76" s="348"/>
      <c r="JOS76" s="348"/>
      <c r="JOT76" s="349"/>
      <c r="JOV76" s="347"/>
      <c r="JOW76" s="350"/>
      <c r="JOX76" s="350"/>
      <c r="JOY76" s="348"/>
      <c r="JOZ76" s="348"/>
      <c r="JPA76" s="348"/>
      <c r="JPB76" s="349"/>
      <c r="JPD76" s="347"/>
      <c r="JPE76" s="350"/>
      <c r="JPF76" s="350"/>
      <c r="JPG76" s="348"/>
      <c r="JPH76" s="348"/>
      <c r="JPI76" s="348"/>
      <c r="JPJ76" s="349"/>
      <c r="JPL76" s="347"/>
      <c r="JPM76" s="350"/>
      <c r="JPN76" s="350"/>
      <c r="JPO76" s="348"/>
      <c r="JPP76" s="348"/>
      <c r="JPQ76" s="348"/>
      <c r="JPR76" s="349"/>
      <c r="JPT76" s="347"/>
      <c r="JPU76" s="350"/>
      <c r="JPV76" s="350"/>
      <c r="JPW76" s="348"/>
      <c r="JPX76" s="348"/>
      <c r="JPY76" s="348"/>
      <c r="JPZ76" s="349"/>
      <c r="JQB76" s="347"/>
      <c r="JQC76" s="350"/>
      <c r="JQD76" s="350"/>
      <c r="JQE76" s="348"/>
      <c r="JQF76" s="348"/>
      <c r="JQG76" s="348"/>
      <c r="JQH76" s="349"/>
      <c r="JQJ76" s="347"/>
      <c r="JQK76" s="350"/>
      <c r="JQL76" s="350"/>
      <c r="JQM76" s="348"/>
      <c r="JQN76" s="348"/>
      <c r="JQO76" s="348"/>
      <c r="JQP76" s="349"/>
      <c r="JQR76" s="347"/>
      <c r="JQS76" s="350"/>
      <c r="JQT76" s="350"/>
      <c r="JQU76" s="348"/>
      <c r="JQV76" s="348"/>
      <c r="JQW76" s="348"/>
      <c r="JQX76" s="349"/>
      <c r="JQZ76" s="347"/>
      <c r="JRA76" s="350"/>
      <c r="JRB76" s="350"/>
      <c r="JRC76" s="348"/>
      <c r="JRD76" s="348"/>
      <c r="JRE76" s="348"/>
      <c r="JRF76" s="349"/>
      <c r="JRH76" s="347"/>
      <c r="JRI76" s="350"/>
      <c r="JRJ76" s="350"/>
      <c r="JRK76" s="348"/>
      <c r="JRL76" s="348"/>
      <c r="JRM76" s="348"/>
      <c r="JRN76" s="349"/>
      <c r="JRP76" s="347"/>
      <c r="JRQ76" s="350"/>
      <c r="JRR76" s="350"/>
      <c r="JRS76" s="348"/>
      <c r="JRT76" s="348"/>
      <c r="JRU76" s="348"/>
      <c r="JRV76" s="349"/>
      <c r="JRX76" s="347"/>
      <c r="JRY76" s="350"/>
      <c r="JRZ76" s="350"/>
      <c r="JSA76" s="348"/>
      <c r="JSB76" s="348"/>
      <c r="JSC76" s="348"/>
      <c r="JSD76" s="349"/>
      <c r="JSF76" s="347"/>
      <c r="JSG76" s="350"/>
      <c r="JSH76" s="350"/>
      <c r="JSI76" s="348"/>
      <c r="JSJ76" s="348"/>
      <c r="JSK76" s="348"/>
      <c r="JSL76" s="349"/>
      <c r="JSN76" s="347"/>
      <c r="JSO76" s="350"/>
      <c r="JSP76" s="350"/>
      <c r="JSQ76" s="348"/>
      <c r="JSR76" s="348"/>
      <c r="JSS76" s="348"/>
      <c r="JST76" s="349"/>
      <c r="JSV76" s="347"/>
      <c r="JSW76" s="350"/>
      <c r="JSX76" s="350"/>
      <c r="JSY76" s="348"/>
      <c r="JSZ76" s="348"/>
      <c r="JTA76" s="348"/>
      <c r="JTB76" s="349"/>
      <c r="JTD76" s="347"/>
      <c r="JTE76" s="350"/>
      <c r="JTF76" s="350"/>
      <c r="JTG76" s="348"/>
      <c r="JTH76" s="348"/>
      <c r="JTI76" s="348"/>
      <c r="JTJ76" s="349"/>
      <c r="JTL76" s="347"/>
      <c r="JTM76" s="350"/>
      <c r="JTN76" s="350"/>
      <c r="JTO76" s="348"/>
      <c r="JTP76" s="348"/>
      <c r="JTQ76" s="348"/>
      <c r="JTR76" s="349"/>
      <c r="JTT76" s="347"/>
      <c r="JTU76" s="350"/>
      <c r="JTV76" s="350"/>
      <c r="JTW76" s="348"/>
      <c r="JTX76" s="348"/>
      <c r="JTY76" s="348"/>
      <c r="JTZ76" s="349"/>
      <c r="JUB76" s="347"/>
      <c r="JUC76" s="350"/>
      <c r="JUD76" s="350"/>
      <c r="JUE76" s="348"/>
      <c r="JUF76" s="348"/>
      <c r="JUG76" s="348"/>
      <c r="JUH76" s="349"/>
      <c r="JUJ76" s="347"/>
      <c r="JUK76" s="350"/>
      <c r="JUL76" s="350"/>
      <c r="JUM76" s="348"/>
      <c r="JUN76" s="348"/>
      <c r="JUO76" s="348"/>
      <c r="JUP76" s="349"/>
      <c r="JUR76" s="347"/>
      <c r="JUS76" s="350"/>
      <c r="JUT76" s="350"/>
      <c r="JUU76" s="348"/>
      <c r="JUV76" s="348"/>
      <c r="JUW76" s="348"/>
      <c r="JUX76" s="349"/>
      <c r="JUZ76" s="347"/>
      <c r="JVA76" s="350"/>
      <c r="JVB76" s="350"/>
      <c r="JVC76" s="348"/>
      <c r="JVD76" s="348"/>
      <c r="JVE76" s="348"/>
      <c r="JVF76" s="349"/>
      <c r="JVH76" s="347"/>
      <c r="JVI76" s="350"/>
      <c r="JVJ76" s="350"/>
      <c r="JVK76" s="348"/>
      <c r="JVL76" s="348"/>
      <c r="JVM76" s="348"/>
      <c r="JVN76" s="349"/>
      <c r="JVP76" s="347"/>
      <c r="JVQ76" s="350"/>
      <c r="JVR76" s="350"/>
      <c r="JVS76" s="348"/>
      <c r="JVT76" s="348"/>
      <c r="JVU76" s="348"/>
      <c r="JVV76" s="349"/>
      <c r="JVX76" s="347"/>
      <c r="JVY76" s="350"/>
      <c r="JVZ76" s="350"/>
      <c r="JWA76" s="348"/>
      <c r="JWB76" s="348"/>
      <c r="JWC76" s="348"/>
      <c r="JWD76" s="349"/>
      <c r="JWF76" s="347"/>
      <c r="JWG76" s="350"/>
      <c r="JWH76" s="350"/>
      <c r="JWI76" s="348"/>
      <c r="JWJ76" s="348"/>
      <c r="JWK76" s="348"/>
      <c r="JWL76" s="349"/>
      <c r="JWN76" s="347"/>
      <c r="JWO76" s="350"/>
      <c r="JWP76" s="350"/>
      <c r="JWQ76" s="348"/>
      <c r="JWR76" s="348"/>
      <c r="JWS76" s="348"/>
      <c r="JWT76" s="349"/>
      <c r="JWV76" s="347"/>
      <c r="JWW76" s="350"/>
      <c r="JWX76" s="350"/>
      <c r="JWY76" s="348"/>
      <c r="JWZ76" s="348"/>
      <c r="JXA76" s="348"/>
      <c r="JXB76" s="349"/>
      <c r="JXD76" s="347"/>
      <c r="JXE76" s="350"/>
      <c r="JXF76" s="350"/>
      <c r="JXG76" s="348"/>
      <c r="JXH76" s="348"/>
      <c r="JXI76" s="348"/>
      <c r="JXJ76" s="349"/>
      <c r="JXL76" s="347"/>
      <c r="JXM76" s="350"/>
      <c r="JXN76" s="350"/>
      <c r="JXO76" s="348"/>
      <c r="JXP76" s="348"/>
      <c r="JXQ76" s="348"/>
      <c r="JXR76" s="349"/>
      <c r="JXT76" s="347"/>
      <c r="JXU76" s="350"/>
      <c r="JXV76" s="350"/>
      <c r="JXW76" s="348"/>
      <c r="JXX76" s="348"/>
      <c r="JXY76" s="348"/>
      <c r="JXZ76" s="349"/>
      <c r="JYB76" s="347"/>
      <c r="JYC76" s="350"/>
      <c r="JYD76" s="350"/>
      <c r="JYE76" s="348"/>
      <c r="JYF76" s="348"/>
      <c r="JYG76" s="348"/>
      <c r="JYH76" s="349"/>
      <c r="JYJ76" s="347"/>
      <c r="JYK76" s="350"/>
      <c r="JYL76" s="350"/>
      <c r="JYM76" s="348"/>
      <c r="JYN76" s="348"/>
      <c r="JYO76" s="348"/>
      <c r="JYP76" s="349"/>
      <c r="JYR76" s="347"/>
      <c r="JYS76" s="350"/>
      <c r="JYT76" s="350"/>
      <c r="JYU76" s="348"/>
      <c r="JYV76" s="348"/>
      <c r="JYW76" s="348"/>
      <c r="JYX76" s="349"/>
      <c r="JYZ76" s="347"/>
      <c r="JZA76" s="350"/>
      <c r="JZB76" s="350"/>
      <c r="JZC76" s="348"/>
      <c r="JZD76" s="348"/>
      <c r="JZE76" s="348"/>
      <c r="JZF76" s="349"/>
      <c r="JZH76" s="347"/>
      <c r="JZI76" s="350"/>
      <c r="JZJ76" s="350"/>
      <c r="JZK76" s="348"/>
      <c r="JZL76" s="348"/>
      <c r="JZM76" s="348"/>
      <c r="JZN76" s="349"/>
      <c r="JZP76" s="347"/>
      <c r="JZQ76" s="350"/>
      <c r="JZR76" s="350"/>
      <c r="JZS76" s="348"/>
      <c r="JZT76" s="348"/>
      <c r="JZU76" s="348"/>
      <c r="JZV76" s="349"/>
      <c r="JZX76" s="347"/>
      <c r="JZY76" s="350"/>
      <c r="JZZ76" s="350"/>
      <c r="KAA76" s="348"/>
      <c r="KAB76" s="348"/>
      <c r="KAC76" s="348"/>
      <c r="KAD76" s="349"/>
      <c r="KAF76" s="347"/>
      <c r="KAG76" s="350"/>
      <c r="KAH76" s="350"/>
      <c r="KAI76" s="348"/>
      <c r="KAJ76" s="348"/>
      <c r="KAK76" s="348"/>
      <c r="KAL76" s="349"/>
      <c r="KAN76" s="347"/>
      <c r="KAO76" s="350"/>
      <c r="KAP76" s="350"/>
      <c r="KAQ76" s="348"/>
      <c r="KAR76" s="348"/>
      <c r="KAS76" s="348"/>
      <c r="KAT76" s="349"/>
      <c r="KAV76" s="347"/>
      <c r="KAW76" s="350"/>
      <c r="KAX76" s="350"/>
      <c r="KAY76" s="348"/>
      <c r="KAZ76" s="348"/>
      <c r="KBA76" s="348"/>
      <c r="KBB76" s="349"/>
      <c r="KBD76" s="347"/>
      <c r="KBE76" s="350"/>
      <c r="KBF76" s="350"/>
      <c r="KBG76" s="348"/>
      <c r="KBH76" s="348"/>
      <c r="KBI76" s="348"/>
      <c r="KBJ76" s="349"/>
      <c r="KBL76" s="347"/>
      <c r="KBM76" s="350"/>
      <c r="KBN76" s="350"/>
      <c r="KBO76" s="348"/>
      <c r="KBP76" s="348"/>
      <c r="KBQ76" s="348"/>
      <c r="KBR76" s="349"/>
      <c r="KBT76" s="347"/>
      <c r="KBU76" s="350"/>
      <c r="KBV76" s="350"/>
      <c r="KBW76" s="348"/>
      <c r="KBX76" s="348"/>
      <c r="KBY76" s="348"/>
      <c r="KBZ76" s="349"/>
      <c r="KCB76" s="347"/>
      <c r="KCC76" s="350"/>
      <c r="KCD76" s="350"/>
      <c r="KCE76" s="348"/>
      <c r="KCF76" s="348"/>
      <c r="KCG76" s="348"/>
      <c r="KCH76" s="349"/>
      <c r="KCJ76" s="347"/>
      <c r="KCK76" s="350"/>
      <c r="KCL76" s="350"/>
      <c r="KCM76" s="348"/>
      <c r="KCN76" s="348"/>
      <c r="KCO76" s="348"/>
      <c r="KCP76" s="349"/>
      <c r="KCR76" s="347"/>
      <c r="KCS76" s="350"/>
      <c r="KCT76" s="350"/>
      <c r="KCU76" s="348"/>
      <c r="KCV76" s="348"/>
      <c r="KCW76" s="348"/>
      <c r="KCX76" s="349"/>
      <c r="KCZ76" s="347"/>
      <c r="KDA76" s="350"/>
      <c r="KDB76" s="350"/>
      <c r="KDC76" s="348"/>
      <c r="KDD76" s="348"/>
      <c r="KDE76" s="348"/>
      <c r="KDF76" s="349"/>
      <c r="KDH76" s="347"/>
      <c r="KDI76" s="350"/>
      <c r="KDJ76" s="350"/>
      <c r="KDK76" s="348"/>
      <c r="KDL76" s="348"/>
      <c r="KDM76" s="348"/>
      <c r="KDN76" s="349"/>
      <c r="KDP76" s="347"/>
      <c r="KDQ76" s="350"/>
      <c r="KDR76" s="350"/>
      <c r="KDS76" s="348"/>
      <c r="KDT76" s="348"/>
      <c r="KDU76" s="348"/>
      <c r="KDV76" s="349"/>
      <c r="KDX76" s="347"/>
      <c r="KDY76" s="350"/>
      <c r="KDZ76" s="350"/>
      <c r="KEA76" s="348"/>
      <c r="KEB76" s="348"/>
      <c r="KEC76" s="348"/>
      <c r="KED76" s="349"/>
      <c r="KEF76" s="347"/>
      <c r="KEG76" s="350"/>
      <c r="KEH76" s="350"/>
      <c r="KEI76" s="348"/>
      <c r="KEJ76" s="348"/>
      <c r="KEK76" s="348"/>
      <c r="KEL76" s="349"/>
      <c r="KEN76" s="347"/>
      <c r="KEO76" s="350"/>
      <c r="KEP76" s="350"/>
      <c r="KEQ76" s="348"/>
      <c r="KER76" s="348"/>
      <c r="KES76" s="348"/>
      <c r="KET76" s="349"/>
      <c r="KEV76" s="347"/>
      <c r="KEW76" s="350"/>
      <c r="KEX76" s="350"/>
      <c r="KEY76" s="348"/>
      <c r="KEZ76" s="348"/>
      <c r="KFA76" s="348"/>
      <c r="KFB76" s="349"/>
      <c r="KFD76" s="347"/>
      <c r="KFE76" s="350"/>
      <c r="KFF76" s="350"/>
      <c r="KFG76" s="348"/>
      <c r="KFH76" s="348"/>
      <c r="KFI76" s="348"/>
      <c r="KFJ76" s="349"/>
      <c r="KFL76" s="347"/>
      <c r="KFM76" s="350"/>
      <c r="KFN76" s="350"/>
      <c r="KFO76" s="348"/>
      <c r="KFP76" s="348"/>
      <c r="KFQ76" s="348"/>
      <c r="KFR76" s="349"/>
      <c r="KFT76" s="347"/>
      <c r="KFU76" s="350"/>
      <c r="KFV76" s="350"/>
      <c r="KFW76" s="348"/>
      <c r="KFX76" s="348"/>
      <c r="KFY76" s="348"/>
      <c r="KFZ76" s="349"/>
      <c r="KGB76" s="347"/>
      <c r="KGC76" s="350"/>
      <c r="KGD76" s="350"/>
      <c r="KGE76" s="348"/>
      <c r="KGF76" s="348"/>
      <c r="KGG76" s="348"/>
      <c r="KGH76" s="349"/>
      <c r="KGJ76" s="347"/>
      <c r="KGK76" s="350"/>
      <c r="KGL76" s="350"/>
      <c r="KGM76" s="348"/>
      <c r="KGN76" s="348"/>
      <c r="KGO76" s="348"/>
      <c r="KGP76" s="349"/>
      <c r="KGR76" s="347"/>
      <c r="KGS76" s="350"/>
      <c r="KGT76" s="350"/>
      <c r="KGU76" s="348"/>
      <c r="KGV76" s="348"/>
      <c r="KGW76" s="348"/>
      <c r="KGX76" s="349"/>
      <c r="KGZ76" s="347"/>
      <c r="KHA76" s="350"/>
      <c r="KHB76" s="350"/>
      <c r="KHC76" s="348"/>
      <c r="KHD76" s="348"/>
      <c r="KHE76" s="348"/>
      <c r="KHF76" s="349"/>
      <c r="KHH76" s="347"/>
      <c r="KHI76" s="350"/>
      <c r="KHJ76" s="350"/>
      <c r="KHK76" s="348"/>
      <c r="KHL76" s="348"/>
      <c r="KHM76" s="348"/>
      <c r="KHN76" s="349"/>
      <c r="KHP76" s="347"/>
      <c r="KHQ76" s="350"/>
      <c r="KHR76" s="350"/>
      <c r="KHS76" s="348"/>
      <c r="KHT76" s="348"/>
      <c r="KHU76" s="348"/>
      <c r="KHV76" s="349"/>
      <c r="KHX76" s="347"/>
      <c r="KHY76" s="350"/>
      <c r="KHZ76" s="350"/>
      <c r="KIA76" s="348"/>
      <c r="KIB76" s="348"/>
      <c r="KIC76" s="348"/>
      <c r="KID76" s="349"/>
      <c r="KIF76" s="347"/>
      <c r="KIG76" s="350"/>
      <c r="KIH76" s="350"/>
      <c r="KII76" s="348"/>
      <c r="KIJ76" s="348"/>
      <c r="KIK76" s="348"/>
      <c r="KIL76" s="349"/>
      <c r="KIN76" s="347"/>
      <c r="KIO76" s="350"/>
      <c r="KIP76" s="350"/>
      <c r="KIQ76" s="348"/>
      <c r="KIR76" s="348"/>
      <c r="KIS76" s="348"/>
      <c r="KIT76" s="349"/>
      <c r="KIV76" s="347"/>
      <c r="KIW76" s="350"/>
      <c r="KIX76" s="350"/>
      <c r="KIY76" s="348"/>
      <c r="KIZ76" s="348"/>
      <c r="KJA76" s="348"/>
      <c r="KJB76" s="349"/>
      <c r="KJD76" s="347"/>
      <c r="KJE76" s="350"/>
      <c r="KJF76" s="350"/>
      <c r="KJG76" s="348"/>
      <c r="KJH76" s="348"/>
      <c r="KJI76" s="348"/>
      <c r="KJJ76" s="349"/>
      <c r="KJL76" s="347"/>
      <c r="KJM76" s="350"/>
      <c r="KJN76" s="350"/>
      <c r="KJO76" s="348"/>
      <c r="KJP76" s="348"/>
      <c r="KJQ76" s="348"/>
      <c r="KJR76" s="349"/>
      <c r="KJT76" s="347"/>
      <c r="KJU76" s="350"/>
      <c r="KJV76" s="350"/>
      <c r="KJW76" s="348"/>
      <c r="KJX76" s="348"/>
      <c r="KJY76" s="348"/>
      <c r="KJZ76" s="349"/>
      <c r="KKB76" s="347"/>
      <c r="KKC76" s="350"/>
      <c r="KKD76" s="350"/>
      <c r="KKE76" s="348"/>
      <c r="KKF76" s="348"/>
      <c r="KKG76" s="348"/>
      <c r="KKH76" s="349"/>
      <c r="KKJ76" s="347"/>
      <c r="KKK76" s="350"/>
      <c r="KKL76" s="350"/>
      <c r="KKM76" s="348"/>
      <c r="KKN76" s="348"/>
      <c r="KKO76" s="348"/>
      <c r="KKP76" s="349"/>
      <c r="KKR76" s="347"/>
      <c r="KKS76" s="350"/>
      <c r="KKT76" s="350"/>
      <c r="KKU76" s="348"/>
      <c r="KKV76" s="348"/>
      <c r="KKW76" s="348"/>
      <c r="KKX76" s="349"/>
      <c r="KKZ76" s="347"/>
      <c r="KLA76" s="350"/>
      <c r="KLB76" s="350"/>
      <c r="KLC76" s="348"/>
      <c r="KLD76" s="348"/>
      <c r="KLE76" s="348"/>
      <c r="KLF76" s="349"/>
      <c r="KLH76" s="347"/>
      <c r="KLI76" s="350"/>
      <c r="KLJ76" s="350"/>
      <c r="KLK76" s="348"/>
      <c r="KLL76" s="348"/>
      <c r="KLM76" s="348"/>
      <c r="KLN76" s="349"/>
      <c r="KLP76" s="347"/>
      <c r="KLQ76" s="350"/>
      <c r="KLR76" s="350"/>
      <c r="KLS76" s="348"/>
      <c r="KLT76" s="348"/>
      <c r="KLU76" s="348"/>
      <c r="KLV76" s="349"/>
      <c r="KLX76" s="347"/>
      <c r="KLY76" s="350"/>
      <c r="KLZ76" s="350"/>
      <c r="KMA76" s="348"/>
      <c r="KMB76" s="348"/>
      <c r="KMC76" s="348"/>
      <c r="KMD76" s="349"/>
      <c r="KMF76" s="347"/>
      <c r="KMG76" s="350"/>
      <c r="KMH76" s="350"/>
      <c r="KMI76" s="348"/>
      <c r="KMJ76" s="348"/>
      <c r="KMK76" s="348"/>
      <c r="KML76" s="349"/>
      <c r="KMN76" s="347"/>
      <c r="KMO76" s="350"/>
      <c r="KMP76" s="350"/>
      <c r="KMQ76" s="348"/>
      <c r="KMR76" s="348"/>
      <c r="KMS76" s="348"/>
      <c r="KMT76" s="349"/>
      <c r="KMV76" s="347"/>
      <c r="KMW76" s="350"/>
      <c r="KMX76" s="350"/>
      <c r="KMY76" s="348"/>
      <c r="KMZ76" s="348"/>
      <c r="KNA76" s="348"/>
      <c r="KNB76" s="349"/>
      <c r="KND76" s="347"/>
      <c r="KNE76" s="350"/>
      <c r="KNF76" s="350"/>
      <c r="KNG76" s="348"/>
      <c r="KNH76" s="348"/>
      <c r="KNI76" s="348"/>
      <c r="KNJ76" s="349"/>
      <c r="KNL76" s="347"/>
      <c r="KNM76" s="350"/>
      <c r="KNN76" s="350"/>
      <c r="KNO76" s="348"/>
      <c r="KNP76" s="348"/>
      <c r="KNQ76" s="348"/>
      <c r="KNR76" s="349"/>
      <c r="KNT76" s="347"/>
      <c r="KNU76" s="350"/>
      <c r="KNV76" s="350"/>
      <c r="KNW76" s="348"/>
      <c r="KNX76" s="348"/>
      <c r="KNY76" s="348"/>
      <c r="KNZ76" s="349"/>
      <c r="KOB76" s="347"/>
      <c r="KOC76" s="350"/>
      <c r="KOD76" s="350"/>
      <c r="KOE76" s="348"/>
      <c r="KOF76" s="348"/>
      <c r="KOG76" s="348"/>
      <c r="KOH76" s="349"/>
      <c r="KOJ76" s="347"/>
      <c r="KOK76" s="350"/>
      <c r="KOL76" s="350"/>
      <c r="KOM76" s="348"/>
      <c r="KON76" s="348"/>
      <c r="KOO76" s="348"/>
      <c r="KOP76" s="349"/>
      <c r="KOR76" s="347"/>
      <c r="KOS76" s="350"/>
      <c r="KOT76" s="350"/>
      <c r="KOU76" s="348"/>
      <c r="KOV76" s="348"/>
      <c r="KOW76" s="348"/>
      <c r="KOX76" s="349"/>
      <c r="KOZ76" s="347"/>
      <c r="KPA76" s="350"/>
      <c r="KPB76" s="350"/>
      <c r="KPC76" s="348"/>
      <c r="KPD76" s="348"/>
      <c r="KPE76" s="348"/>
      <c r="KPF76" s="349"/>
      <c r="KPH76" s="347"/>
      <c r="KPI76" s="350"/>
      <c r="KPJ76" s="350"/>
      <c r="KPK76" s="348"/>
      <c r="KPL76" s="348"/>
      <c r="KPM76" s="348"/>
      <c r="KPN76" s="349"/>
      <c r="KPP76" s="347"/>
      <c r="KPQ76" s="350"/>
      <c r="KPR76" s="350"/>
      <c r="KPS76" s="348"/>
      <c r="KPT76" s="348"/>
      <c r="KPU76" s="348"/>
      <c r="KPV76" s="349"/>
      <c r="KPX76" s="347"/>
      <c r="KPY76" s="350"/>
      <c r="KPZ76" s="350"/>
      <c r="KQA76" s="348"/>
      <c r="KQB76" s="348"/>
      <c r="KQC76" s="348"/>
      <c r="KQD76" s="349"/>
      <c r="KQF76" s="347"/>
      <c r="KQG76" s="350"/>
      <c r="KQH76" s="350"/>
      <c r="KQI76" s="348"/>
      <c r="KQJ76" s="348"/>
      <c r="KQK76" s="348"/>
      <c r="KQL76" s="349"/>
      <c r="KQN76" s="347"/>
      <c r="KQO76" s="350"/>
      <c r="KQP76" s="350"/>
      <c r="KQQ76" s="348"/>
      <c r="KQR76" s="348"/>
      <c r="KQS76" s="348"/>
      <c r="KQT76" s="349"/>
      <c r="KQV76" s="347"/>
      <c r="KQW76" s="350"/>
      <c r="KQX76" s="350"/>
      <c r="KQY76" s="348"/>
      <c r="KQZ76" s="348"/>
      <c r="KRA76" s="348"/>
      <c r="KRB76" s="349"/>
      <c r="KRD76" s="347"/>
      <c r="KRE76" s="350"/>
      <c r="KRF76" s="350"/>
      <c r="KRG76" s="348"/>
      <c r="KRH76" s="348"/>
      <c r="KRI76" s="348"/>
      <c r="KRJ76" s="349"/>
      <c r="KRL76" s="347"/>
      <c r="KRM76" s="350"/>
      <c r="KRN76" s="350"/>
      <c r="KRO76" s="348"/>
      <c r="KRP76" s="348"/>
      <c r="KRQ76" s="348"/>
      <c r="KRR76" s="349"/>
      <c r="KRT76" s="347"/>
      <c r="KRU76" s="350"/>
      <c r="KRV76" s="350"/>
      <c r="KRW76" s="348"/>
      <c r="KRX76" s="348"/>
      <c r="KRY76" s="348"/>
      <c r="KRZ76" s="349"/>
      <c r="KSB76" s="347"/>
      <c r="KSC76" s="350"/>
      <c r="KSD76" s="350"/>
      <c r="KSE76" s="348"/>
      <c r="KSF76" s="348"/>
      <c r="KSG76" s="348"/>
      <c r="KSH76" s="349"/>
      <c r="KSJ76" s="347"/>
      <c r="KSK76" s="350"/>
      <c r="KSL76" s="350"/>
      <c r="KSM76" s="348"/>
      <c r="KSN76" s="348"/>
      <c r="KSO76" s="348"/>
      <c r="KSP76" s="349"/>
      <c r="KSR76" s="347"/>
      <c r="KSS76" s="350"/>
      <c r="KST76" s="350"/>
      <c r="KSU76" s="348"/>
      <c r="KSV76" s="348"/>
      <c r="KSW76" s="348"/>
      <c r="KSX76" s="349"/>
      <c r="KSZ76" s="347"/>
      <c r="KTA76" s="350"/>
      <c r="KTB76" s="350"/>
      <c r="KTC76" s="348"/>
      <c r="KTD76" s="348"/>
      <c r="KTE76" s="348"/>
      <c r="KTF76" s="349"/>
      <c r="KTH76" s="347"/>
      <c r="KTI76" s="350"/>
      <c r="KTJ76" s="350"/>
      <c r="KTK76" s="348"/>
      <c r="KTL76" s="348"/>
      <c r="KTM76" s="348"/>
      <c r="KTN76" s="349"/>
      <c r="KTP76" s="347"/>
      <c r="KTQ76" s="350"/>
      <c r="KTR76" s="350"/>
      <c r="KTS76" s="348"/>
      <c r="KTT76" s="348"/>
      <c r="KTU76" s="348"/>
      <c r="KTV76" s="349"/>
      <c r="KTX76" s="347"/>
      <c r="KTY76" s="350"/>
      <c r="KTZ76" s="350"/>
      <c r="KUA76" s="348"/>
      <c r="KUB76" s="348"/>
      <c r="KUC76" s="348"/>
      <c r="KUD76" s="349"/>
      <c r="KUF76" s="347"/>
      <c r="KUG76" s="350"/>
      <c r="KUH76" s="350"/>
      <c r="KUI76" s="348"/>
      <c r="KUJ76" s="348"/>
      <c r="KUK76" s="348"/>
      <c r="KUL76" s="349"/>
      <c r="KUN76" s="347"/>
      <c r="KUO76" s="350"/>
      <c r="KUP76" s="350"/>
      <c r="KUQ76" s="348"/>
      <c r="KUR76" s="348"/>
      <c r="KUS76" s="348"/>
      <c r="KUT76" s="349"/>
      <c r="KUV76" s="347"/>
      <c r="KUW76" s="350"/>
      <c r="KUX76" s="350"/>
      <c r="KUY76" s="348"/>
      <c r="KUZ76" s="348"/>
      <c r="KVA76" s="348"/>
      <c r="KVB76" s="349"/>
      <c r="KVD76" s="347"/>
      <c r="KVE76" s="350"/>
      <c r="KVF76" s="350"/>
      <c r="KVG76" s="348"/>
      <c r="KVH76" s="348"/>
      <c r="KVI76" s="348"/>
      <c r="KVJ76" s="349"/>
      <c r="KVL76" s="347"/>
      <c r="KVM76" s="350"/>
      <c r="KVN76" s="350"/>
      <c r="KVO76" s="348"/>
      <c r="KVP76" s="348"/>
      <c r="KVQ76" s="348"/>
      <c r="KVR76" s="349"/>
      <c r="KVT76" s="347"/>
      <c r="KVU76" s="350"/>
      <c r="KVV76" s="350"/>
      <c r="KVW76" s="348"/>
      <c r="KVX76" s="348"/>
      <c r="KVY76" s="348"/>
      <c r="KVZ76" s="349"/>
      <c r="KWB76" s="347"/>
      <c r="KWC76" s="350"/>
      <c r="KWD76" s="350"/>
      <c r="KWE76" s="348"/>
      <c r="KWF76" s="348"/>
      <c r="KWG76" s="348"/>
      <c r="KWH76" s="349"/>
      <c r="KWJ76" s="347"/>
      <c r="KWK76" s="350"/>
      <c r="KWL76" s="350"/>
      <c r="KWM76" s="348"/>
      <c r="KWN76" s="348"/>
      <c r="KWO76" s="348"/>
      <c r="KWP76" s="349"/>
      <c r="KWR76" s="347"/>
      <c r="KWS76" s="350"/>
      <c r="KWT76" s="350"/>
      <c r="KWU76" s="348"/>
      <c r="KWV76" s="348"/>
      <c r="KWW76" s="348"/>
      <c r="KWX76" s="349"/>
      <c r="KWZ76" s="347"/>
      <c r="KXA76" s="350"/>
      <c r="KXB76" s="350"/>
      <c r="KXC76" s="348"/>
      <c r="KXD76" s="348"/>
      <c r="KXE76" s="348"/>
      <c r="KXF76" s="349"/>
      <c r="KXH76" s="347"/>
      <c r="KXI76" s="350"/>
      <c r="KXJ76" s="350"/>
      <c r="KXK76" s="348"/>
      <c r="KXL76" s="348"/>
      <c r="KXM76" s="348"/>
      <c r="KXN76" s="349"/>
      <c r="KXP76" s="347"/>
      <c r="KXQ76" s="350"/>
      <c r="KXR76" s="350"/>
      <c r="KXS76" s="348"/>
      <c r="KXT76" s="348"/>
      <c r="KXU76" s="348"/>
      <c r="KXV76" s="349"/>
      <c r="KXX76" s="347"/>
      <c r="KXY76" s="350"/>
      <c r="KXZ76" s="350"/>
      <c r="KYA76" s="348"/>
      <c r="KYB76" s="348"/>
      <c r="KYC76" s="348"/>
      <c r="KYD76" s="349"/>
      <c r="KYF76" s="347"/>
      <c r="KYG76" s="350"/>
      <c r="KYH76" s="350"/>
      <c r="KYI76" s="348"/>
      <c r="KYJ76" s="348"/>
      <c r="KYK76" s="348"/>
      <c r="KYL76" s="349"/>
      <c r="KYN76" s="347"/>
      <c r="KYO76" s="350"/>
      <c r="KYP76" s="350"/>
      <c r="KYQ76" s="348"/>
      <c r="KYR76" s="348"/>
      <c r="KYS76" s="348"/>
      <c r="KYT76" s="349"/>
      <c r="KYV76" s="347"/>
      <c r="KYW76" s="350"/>
      <c r="KYX76" s="350"/>
      <c r="KYY76" s="348"/>
      <c r="KYZ76" s="348"/>
      <c r="KZA76" s="348"/>
      <c r="KZB76" s="349"/>
      <c r="KZD76" s="347"/>
      <c r="KZE76" s="350"/>
      <c r="KZF76" s="350"/>
      <c r="KZG76" s="348"/>
      <c r="KZH76" s="348"/>
      <c r="KZI76" s="348"/>
      <c r="KZJ76" s="349"/>
      <c r="KZL76" s="347"/>
      <c r="KZM76" s="350"/>
      <c r="KZN76" s="350"/>
      <c r="KZO76" s="348"/>
      <c r="KZP76" s="348"/>
      <c r="KZQ76" s="348"/>
      <c r="KZR76" s="349"/>
      <c r="KZT76" s="347"/>
      <c r="KZU76" s="350"/>
      <c r="KZV76" s="350"/>
      <c r="KZW76" s="348"/>
      <c r="KZX76" s="348"/>
      <c r="KZY76" s="348"/>
      <c r="KZZ76" s="349"/>
      <c r="LAB76" s="347"/>
      <c r="LAC76" s="350"/>
      <c r="LAD76" s="350"/>
      <c r="LAE76" s="348"/>
      <c r="LAF76" s="348"/>
      <c r="LAG76" s="348"/>
      <c r="LAH76" s="349"/>
      <c r="LAJ76" s="347"/>
      <c r="LAK76" s="350"/>
      <c r="LAL76" s="350"/>
      <c r="LAM76" s="348"/>
      <c r="LAN76" s="348"/>
      <c r="LAO76" s="348"/>
      <c r="LAP76" s="349"/>
      <c r="LAR76" s="347"/>
      <c r="LAS76" s="350"/>
      <c r="LAT76" s="350"/>
      <c r="LAU76" s="348"/>
      <c r="LAV76" s="348"/>
      <c r="LAW76" s="348"/>
      <c r="LAX76" s="349"/>
      <c r="LAZ76" s="347"/>
      <c r="LBA76" s="350"/>
      <c r="LBB76" s="350"/>
      <c r="LBC76" s="348"/>
      <c r="LBD76" s="348"/>
      <c r="LBE76" s="348"/>
      <c r="LBF76" s="349"/>
      <c r="LBH76" s="347"/>
      <c r="LBI76" s="350"/>
      <c r="LBJ76" s="350"/>
      <c r="LBK76" s="348"/>
      <c r="LBL76" s="348"/>
      <c r="LBM76" s="348"/>
      <c r="LBN76" s="349"/>
      <c r="LBP76" s="347"/>
      <c r="LBQ76" s="350"/>
      <c r="LBR76" s="350"/>
      <c r="LBS76" s="348"/>
      <c r="LBT76" s="348"/>
      <c r="LBU76" s="348"/>
      <c r="LBV76" s="349"/>
      <c r="LBX76" s="347"/>
      <c r="LBY76" s="350"/>
      <c r="LBZ76" s="350"/>
      <c r="LCA76" s="348"/>
      <c r="LCB76" s="348"/>
      <c r="LCC76" s="348"/>
      <c r="LCD76" s="349"/>
      <c r="LCF76" s="347"/>
      <c r="LCG76" s="350"/>
      <c r="LCH76" s="350"/>
      <c r="LCI76" s="348"/>
      <c r="LCJ76" s="348"/>
      <c r="LCK76" s="348"/>
      <c r="LCL76" s="349"/>
      <c r="LCN76" s="347"/>
      <c r="LCO76" s="350"/>
      <c r="LCP76" s="350"/>
      <c r="LCQ76" s="348"/>
      <c r="LCR76" s="348"/>
      <c r="LCS76" s="348"/>
      <c r="LCT76" s="349"/>
      <c r="LCV76" s="347"/>
      <c r="LCW76" s="350"/>
      <c r="LCX76" s="350"/>
      <c r="LCY76" s="348"/>
      <c r="LCZ76" s="348"/>
      <c r="LDA76" s="348"/>
      <c r="LDB76" s="349"/>
      <c r="LDD76" s="347"/>
      <c r="LDE76" s="350"/>
      <c r="LDF76" s="350"/>
      <c r="LDG76" s="348"/>
      <c r="LDH76" s="348"/>
      <c r="LDI76" s="348"/>
      <c r="LDJ76" s="349"/>
      <c r="LDL76" s="347"/>
      <c r="LDM76" s="350"/>
      <c r="LDN76" s="350"/>
      <c r="LDO76" s="348"/>
      <c r="LDP76" s="348"/>
      <c r="LDQ76" s="348"/>
      <c r="LDR76" s="349"/>
      <c r="LDT76" s="347"/>
      <c r="LDU76" s="350"/>
      <c r="LDV76" s="350"/>
      <c r="LDW76" s="348"/>
      <c r="LDX76" s="348"/>
      <c r="LDY76" s="348"/>
      <c r="LDZ76" s="349"/>
      <c r="LEB76" s="347"/>
      <c r="LEC76" s="350"/>
      <c r="LED76" s="350"/>
      <c r="LEE76" s="348"/>
      <c r="LEF76" s="348"/>
      <c r="LEG76" s="348"/>
      <c r="LEH76" s="349"/>
      <c r="LEJ76" s="347"/>
      <c r="LEK76" s="350"/>
      <c r="LEL76" s="350"/>
      <c r="LEM76" s="348"/>
      <c r="LEN76" s="348"/>
      <c r="LEO76" s="348"/>
      <c r="LEP76" s="349"/>
      <c r="LER76" s="347"/>
      <c r="LES76" s="350"/>
      <c r="LET76" s="350"/>
      <c r="LEU76" s="348"/>
      <c r="LEV76" s="348"/>
      <c r="LEW76" s="348"/>
      <c r="LEX76" s="349"/>
      <c r="LEZ76" s="347"/>
      <c r="LFA76" s="350"/>
      <c r="LFB76" s="350"/>
      <c r="LFC76" s="348"/>
      <c r="LFD76" s="348"/>
      <c r="LFE76" s="348"/>
      <c r="LFF76" s="349"/>
      <c r="LFH76" s="347"/>
      <c r="LFI76" s="350"/>
      <c r="LFJ76" s="350"/>
      <c r="LFK76" s="348"/>
      <c r="LFL76" s="348"/>
      <c r="LFM76" s="348"/>
      <c r="LFN76" s="349"/>
      <c r="LFP76" s="347"/>
      <c r="LFQ76" s="350"/>
      <c r="LFR76" s="350"/>
      <c r="LFS76" s="348"/>
      <c r="LFT76" s="348"/>
      <c r="LFU76" s="348"/>
      <c r="LFV76" s="349"/>
      <c r="LFX76" s="347"/>
      <c r="LFY76" s="350"/>
      <c r="LFZ76" s="350"/>
      <c r="LGA76" s="348"/>
      <c r="LGB76" s="348"/>
      <c r="LGC76" s="348"/>
      <c r="LGD76" s="349"/>
      <c r="LGF76" s="347"/>
      <c r="LGG76" s="350"/>
      <c r="LGH76" s="350"/>
      <c r="LGI76" s="348"/>
      <c r="LGJ76" s="348"/>
      <c r="LGK76" s="348"/>
      <c r="LGL76" s="349"/>
      <c r="LGN76" s="347"/>
      <c r="LGO76" s="350"/>
      <c r="LGP76" s="350"/>
      <c r="LGQ76" s="348"/>
      <c r="LGR76" s="348"/>
      <c r="LGS76" s="348"/>
      <c r="LGT76" s="349"/>
      <c r="LGV76" s="347"/>
      <c r="LGW76" s="350"/>
      <c r="LGX76" s="350"/>
      <c r="LGY76" s="348"/>
      <c r="LGZ76" s="348"/>
      <c r="LHA76" s="348"/>
      <c r="LHB76" s="349"/>
      <c r="LHD76" s="347"/>
      <c r="LHE76" s="350"/>
      <c r="LHF76" s="350"/>
      <c r="LHG76" s="348"/>
      <c r="LHH76" s="348"/>
      <c r="LHI76" s="348"/>
      <c r="LHJ76" s="349"/>
      <c r="LHL76" s="347"/>
      <c r="LHM76" s="350"/>
      <c r="LHN76" s="350"/>
      <c r="LHO76" s="348"/>
      <c r="LHP76" s="348"/>
      <c r="LHQ76" s="348"/>
      <c r="LHR76" s="349"/>
      <c r="LHT76" s="347"/>
      <c r="LHU76" s="350"/>
      <c r="LHV76" s="350"/>
      <c r="LHW76" s="348"/>
      <c r="LHX76" s="348"/>
      <c r="LHY76" s="348"/>
      <c r="LHZ76" s="349"/>
      <c r="LIB76" s="347"/>
      <c r="LIC76" s="350"/>
      <c r="LID76" s="350"/>
      <c r="LIE76" s="348"/>
      <c r="LIF76" s="348"/>
      <c r="LIG76" s="348"/>
      <c r="LIH76" s="349"/>
      <c r="LIJ76" s="347"/>
      <c r="LIK76" s="350"/>
      <c r="LIL76" s="350"/>
      <c r="LIM76" s="348"/>
      <c r="LIN76" s="348"/>
      <c r="LIO76" s="348"/>
      <c r="LIP76" s="349"/>
      <c r="LIR76" s="347"/>
      <c r="LIS76" s="350"/>
      <c r="LIT76" s="350"/>
      <c r="LIU76" s="348"/>
      <c r="LIV76" s="348"/>
      <c r="LIW76" s="348"/>
      <c r="LIX76" s="349"/>
      <c r="LIZ76" s="347"/>
      <c r="LJA76" s="350"/>
      <c r="LJB76" s="350"/>
      <c r="LJC76" s="348"/>
      <c r="LJD76" s="348"/>
      <c r="LJE76" s="348"/>
      <c r="LJF76" s="349"/>
      <c r="LJH76" s="347"/>
      <c r="LJI76" s="350"/>
      <c r="LJJ76" s="350"/>
      <c r="LJK76" s="348"/>
      <c r="LJL76" s="348"/>
      <c r="LJM76" s="348"/>
      <c r="LJN76" s="349"/>
      <c r="LJP76" s="347"/>
      <c r="LJQ76" s="350"/>
      <c r="LJR76" s="350"/>
      <c r="LJS76" s="348"/>
      <c r="LJT76" s="348"/>
      <c r="LJU76" s="348"/>
      <c r="LJV76" s="349"/>
      <c r="LJX76" s="347"/>
      <c r="LJY76" s="350"/>
      <c r="LJZ76" s="350"/>
      <c r="LKA76" s="348"/>
      <c r="LKB76" s="348"/>
      <c r="LKC76" s="348"/>
      <c r="LKD76" s="349"/>
      <c r="LKF76" s="347"/>
      <c r="LKG76" s="350"/>
      <c r="LKH76" s="350"/>
      <c r="LKI76" s="348"/>
      <c r="LKJ76" s="348"/>
      <c r="LKK76" s="348"/>
      <c r="LKL76" s="349"/>
      <c r="LKN76" s="347"/>
      <c r="LKO76" s="350"/>
      <c r="LKP76" s="350"/>
      <c r="LKQ76" s="348"/>
      <c r="LKR76" s="348"/>
      <c r="LKS76" s="348"/>
      <c r="LKT76" s="349"/>
      <c r="LKV76" s="347"/>
      <c r="LKW76" s="350"/>
      <c r="LKX76" s="350"/>
      <c r="LKY76" s="348"/>
      <c r="LKZ76" s="348"/>
      <c r="LLA76" s="348"/>
      <c r="LLB76" s="349"/>
      <c r="LLD76" s="347"/>
      <c r="LLE76" s="350"/>
      <c r="LLF76" s="350"/>
      <c r="LLG76" s="348"/>
      <c r="LLH76" s="348"/>
      <c r="LLI76" s="348"/>
      <c r="LLJ76" s="349"/>
      <c r="LLL76" s="347"/>
      <c r="LLM76" s="350"/>
      <c r="LLN76" s="350"/>
      <c r="LLO76" s="348"/>
      <c r="LLP76" s="348"/>
      <c r="LLQ76" s="348"/>
      <c r="LLR76" s="349"/>
      <c r="LLT76" s="347"/>
      <c r="LLU76" s="350"/>
      <c r="LLV76" s="350"/>
      <c r="LLW76" s="348"/>
      <c r="LLX76" s="348"/>
      <c r="LLY76" s="348"/>
      <c r="LLZ76" s="349"/>
      <c r="LMB76" s="347"/>
      <c r="LMC76" s="350"/>
      <c r="LMD76" s="350"/>
      <c r="LME76" s="348"/>
      <c r="LMF76" s="348"/>
      <c r="LMG76" s="348"/>
      <c r="LMH76" s="349"/>
      <c r="LMJ76" s="347"/>
      <c r="LMK76" s="350"/>
      <c r="LML76" s="350"/>
      <c r="LMM76" s="348"/>
      <c r="LMN76" s="348"/>
      <c r="LMO76" s="348"/>
      <c r="LMP76" s="349"/>
      <c r="LMR76" s="347"/>
      <c r="LMS76" s="350"/>
      <c r="LMT76" s="350"/>
      <c r="LMU76" s="348"/>
      <c r="LMV76" s="348"/>
      <c r="LMW76" s="348"/>
      <c r="LMX76" s="349"/>
      <c r="LMZ76" s="347"/>
      <c r="LNA76" s="350"/>
      <c r="LNB76" s="350"/>
      <c r="LNC76" s="348"/>
      <c r="LND76" s="348"/>
      <c r="LNE76" s="348"/>
      <c r="LNF76" s="349"/>
      <c r="LNH76" s="347"/>
      <c r="LNI76" s="350"/>
      <c r="LNJ76" s="350"/>
      <c r="LNK76" s="348"/>
      <c r="LNL76" s="348"/>
      <c r="LNM76" s="348"/>
      <c r="LNN76" s="349"/>
      <c r="LNP76" s="347"/>
      <c r="LNQ76" s="350"/>
      <c r="LNR76" s="350"/>
      <c r="LNS76" s="348"/>
      <c r="LNT76" s="348"/>
      <c r="LNU76" s="348"/>
      <c r="LNV76" s="349"/>
      <c r="LNX76" s="347"/>
      <c r="LNY76" s="350"/>
      <c r="LNZ76" s="350"/>
      <c r="LOA76" s="348"/>
      <c r="LOB76" s="348"/>
      <c r="LOC76" s="348"/>
      <c r="LOD76" s="349"/>
      <c r="LOF76" s="347"/>
      <c r="LOG76" s="350"/>
      <c r="LOH76" s="350"/>
      <c r="LOI76" s="348"/>
      <c r="LOJ76" s="348"/>
      <c r="LOK76" s="348"/>
      <c r="LOL76" s="349"/>
      <c r="LON76" s="347"/>
      <c r="LOO76" s="350"/>
      <c r="LOP76" s="350"/>
      <c r="LOQ76" s="348"/>
      <c r="LOR76" s="348"/>
      <c r="LOS76" s="348"/>
      <c r="LOT76" s="349"/>
      <c r="LOV76" s="347"/>
      <c r="LOW76" s="350"/>
      <c r="LOX76" s="350"/>
      <c r="LOY76" s="348"/>
      <c r="LOZ76" s="348"/>
      <c r="LPA76" s="348"/>
      <c r="LPB76" s="349"/>
      <c r="LPD76" s="347"/>
      <c r="LPE76" s="350"/>
      <c r="LPF76" s="350"/>
      <c r="LPG76" s="348"/>
      <c r="LPH76" s="348"/>
      <c r="LPI76" s="348"/>
      <c r="LPJ76" s="349"/>
      <c r="LPL76" s="347"/>
      <c r="LPM76" s="350"/>
      <c r="LPN76" s="350"/>
      <c r="LPO76" s="348"/>
      <c r="LPP76" s="348"/>
      <c r="LPQ76" s="348"/>
      <c r="LPR76" s="349"/>
      <c r="LPT76" s="347"/>
      <c r="LPU76" s="350"/>
      <c r="LPV76" s="350"/>
      <c r="LPW76" s="348"/>
      <c r="LPX76" s="348"/>
      <c r="LPY76" s="348"/>
      <c r="LPZ76" s="349"/>
      <c r="LQB76" s="347"/>
      <c r="LQC76" s="350"/>
      <c r="LQD76" s="350"/>
      <c r="LQE76" s="348"/>
      <c r="LQF76" s="348"/>
      <c r="LQG76" s="348"/>
      <c r="LQH76" s="349"/>
      <c r="LQJ76" s="347"/>
      <c r="LQK76" s="350"/>
      <c r="LQL76" s="350"/>
      <c r="LQM76" s="348"/>
      <c r="LQN76" s="348"/>
      <c r="LQO76" s="348"/>
      <c r="LQP76" s="349"/>
      <c r="LQR76" s="347"/>
      <c r="LQS76" s="350"/>
      <c r="LQT76" s="350"/>
      <c r="LQU76" s="348"/>
      <c r="LQV76" s="348"/>
      <c r="LQW76" s="348"/>
      <c r="LQX76" s="349"/>
      <c r="LQZ76" s="347"/>
      <c r="LRA76" s="350"/>
      <c r="LRB76" s="350"/>
      <c r="LRC76" s="348"/>
      <c r="LRD76" s="348"/>
      <c r="LRE76" s="348"/>
      <c r="LRF76" s="349"/>
      <c r="LRH76" s="347"/>
      <c r="LRI76" s="350"/>
      <c r="LRJ76" s="350"/>
      <c r="LRK76" s="348"/>
      <c r="LRL76" s="348"/>
      <c r="LRM76" s="348"/>
      <c r="LRN76" s="349"/>
      <c r="LRP76" s="347"/>
      <c r="LRQ76" s="350"/>
      <c r="LRR76" s="350"/>
      <c r="LRS76" s="348"/>
      <c r="LRT76" s="348"/>
      <c r="LRU76" s="348"/>
      <c r="LRV76" s="349"/>
      <c r="LRX76" s="347"/>
      <c r="LRY76" s="350"/>
      <c r="LRZ76" s="350"/>
      <c r="LSA76" s="348"/>
      <c r="LSB76" s="348"/>
      <c r="LSC76" s="348"/>
      <c r="LSD76" s="349"/>
      <c r="LSF76" s="347"/>
      <c r="LSG76" s="350"/>
      <c r="LSH76" s="350"/>
      <c r="LSI76" s="348"/>
      <c r="LSJ76" s="348"/>
      <c r="LSK76" s="348"/>
      <c r="LSL76" s="349"/>
      <c r="LSN76" s="347"/>
      <c r="LSO76" s="350"/>
      <c r="LSP76" s="350"/>
      <c r="LSQ76" s="348"/>
      <c r="LSR76" s="348"/>
      <c r="LSS76" s="348"/>
      <c r="LST76" s="349"/>
      <c r="LSV76" s="347"/>
      <c r="LSW76" s="350"/>
      <c r="LSX76" s="350"/>
      <c r="LSY76" s="348"/>
      <c r="LSZ76" s="348"/>
      <c r="LTA76" s="348"/>
      <c r="LTB76" s="349"/>
      <c r="LTD76" s="347"/>
      <c r="LTE76" s="350"/>
      <c r="LTF76" s="350"/>
      <c r="LTG76" s="348"/>
      <c r="LTH76" s="348"/>
      <c r="LTI76" s="348"/>
      <c r="LTJ76" s="349"/>
      <c r="LTL76" s="347"/>
      <c r="LTM76" s="350"/>
      <c r="LTN76" s="350"/>
      <c r="LTO76" s="348"/>
      <c r="LTP76" s="348"/>
      <c r="LTQ76" s="348"/>
      <c r="LTR76" s="349"/>
      <c r="LTT76" s="347"/>
      <c r="LTU76" s="350"/>
      <c r="LTV76" s="350"/>
      <c r="LTW76" s="348"/>
      <c r="LTX76" s="348"/>
      <c r="LTY76" s="348"/>
      <c r="LTZ76" s="349"/>
      <c r="LUB76" s="347"/>
      <c r="LUC76" s="350"/>
      <c r="LUD76" s="350"/>
      <c r="LUE76" s="348"/>
      <c r="LUF76" s="348"/>
      <c r="LUG76" s="348"/>
      <c r="LUH76" s="349"/>
      <c r="LUJ76" s="347"/>
      <c r="LUK76" s="350"/>
      <c r="LUL76" s="350"/>
      <c r="LUM76" s="348"/>
      <c r="LUN76" s="348"/>
      <c r="LUO76" s="348"/>
      <c r="LUP76" s="349"/>
      <c r="LUR76" s="347"/>
      <c r="LUS76" s="350"/>
      <c r="LUT76" s="350"/>
      <c r="LUU76" s="348"/>
      <c r="LUV76" s="348"/>
      <c r="LUW76" s="348"/>
      <c r="LUX76" s="349"/>
      <c r="LUZ76" s="347"/>
      <c r="LVA76" s="350"/>
      <c r="LVB76" s="350"/>
      <c r="LVC76" s="348"/>
      <c r="LVD76" s="348"/>
      <c r="LVE76" s="348"/>
      <c r="LVF76" s="349"/>
      <c r="LVH76" s="347"/>
      <c r="LVI76" s="350"/>
      <c r="LVJ76" s="350"/>
      <c r="LVK76" s="348"/>
      <c r="LVL76" s="348"/>
      <c r="LVM76" s="348"/>
      <c r="LVN76" s="349"/>
      <c r="LVP76" s="347"/>
      <c r="LVQ76" s="350"/>
      <c r="LVR76" s="350"/>
      <c r="LVS76" s="348"/>
      <c r="LVT76" s="348"/>
      <c r="LVU76" s="348"/>
      <c r="LVV76" s="349"/>
      <c r="LVX76" s="347"/>
      <c r="LVY76" s="350"/>
      <c r="LVZ76" s="350"/>
      <c r="LWA76" s="348"/>
      <c r="LWB76" s="348"/>
      <c r="LWC76" s="348"/>
      <c r="LWD76" s="349"/>
      <c r="LWF76" s="347"/>
      <c r="LWG76" s="350"/>
      <c r="LWH76" s="350"/>
      <c r="LWI76" s="348"/>
      <c r="LWJ76" s="348"/>
      <c r="LWK76" s="348"/>
      <c r="LWL76" s="349"/>
      <c r="LWN76" s="347"/>
      <c r="LWO76" s="350"/>
      <c r="LWP76" s="350"/>
      <c r="LWQ76" s="348"/>
      <c r="LWR76" s="348"/>
      <c r="LWS76" s="348"/>
      <c r="LWT76" s="349"/>
      <c r="LWV76" s="347"/>
      <c r="LWW76" s="350"/>
      <c r="LWX76" s="350"/>
      <c r="LWY76" s="348"/>
      <c r="LWZ76" s="348"/>
      <c r="LXA76" s="348"/>
      <c r="LXB76" s="349"/>
      <c r="LXD76" s="347"/>
      <c r="LXE76" s="350"/>
      <c r="LXF76" s="350"/>
      <c r="LXG76" s="348"/>
      <c r="LXH76" s="348"/>
      <c r="LXI76" s="348"/>
      <c r="LXJ76" s="349"/>
      <c r="LXL76" s="347"/>
      <c r="LXM76" s="350"/>
      <c r="LXN76" s="350"/>
      <c r="LXO76" s="348"/>
      <c r="LXP76" s="348"/>
      <c r="LXQ76" s="348"/>
      <c r="LXR76" s="349"/>
      <c r="LXT76" s="347"/>
      <c r="LXU76" s="350"/>
      <c r="LXV76" s="350"/>
      <c r="LXW76" s="348"/>
      <c r="LXX76" s="348"/>
      <c r="LXY76" s="348"/>
      <c r="LXZ76" s="349"/>
      <c r="LYB76" s="347"/>
      <c r="LYC76" s="350"/>
      <c r="LYD76" s="350"/>
      <c r="LYE76" s="348"/>
      <c r="LYF76" s="348"/>
      <c r="LYG76" s="348"/>
      <c r="LYH76" s="349"/>
      <c r="LYJ76" s="347"/>
      <c r="LYK76" s="350"/>
      <c r="LYL76" s="350"/>
      <c r="LYM76" s="348"/>
      <c r="LYN76" s="348"/>
      <c r="LYO76" s="348"/>
      <c r="LYP76" s="349"/>
      <c r="LYR76" s="347"/>
      <c r="LYS76" s="350"/>
      <c r="LYT76" s="350"/>
      <c r="LYU76" s="348"/>
      <c r="LYV76" s="348"/>
      <c r="LYW76" s="348"/>
      <c r="LYX76" s="349"/>
      <c r="LYZ76" s="347"/>
      <c r="LZA76" s="350"/>
      <c r="LZB76" s="350"/>
      <c r="LZC76" s="348"/>
      <c r="LZD76" s="348"/>
      <c r="LZE76" s="348"/>
      <c r="LZF76" s="349"/>
      <c r="LZH76" s="347"/>
      <c r="LZI76" s="350"/>
      <c r="LZJ76" s="350"/>
      <c r="LZK76" s="348"/>
      <c r="LZL76" s="348"/>
      <c r="LZM76" s="348"/>
      <c r="LZN76" s="349"/>
      <c r="LZP76" s="347"/>
      <c r="LZQ76" s="350"/>
      <c r="LZR76" s="350"/>
      <c r="LZS76" s="348"/>
      <c r="LZT76" s="348"/>
      <c r="LZU76" s="348"/>
      <c r="LZV76" s="349"/>
      <c r="LZX76" s="347"/>
      <c r="LZY76" s="350"/>
      <c r="LZZ76" s="350"/>
      <c r="MAA76" s="348"/>
      <c r="MAB76" s="348"/>
      <c r="MAC76" s="348"/>
      <c r="MAD76" s="349"/>
      <c r="MAF76" s="347"/>
      <c r="MAG76" s="350"/>
      <c r="MAH76" s="350"/>
      <c r="MAI76" s="348"/>
      <c r="MAJ76" s="348"/>
      <c r="MAK76" s="348"/>
      <c r="MAL76" s="349"/>
      <c r="MAN76" s="347"/>
      <c r="MAO76" s="350"/>
      <c r="MAP76" s="350"/>
      <c r="MAQ76" s="348"/>
      <c r="MAR76" s="348"/>
      <c r="MAS76" s="348"/>
      <c r="MAT76" s="349"/>
      <c r="MAV76" s="347"/>
      <c r="MAW76" s="350"/>
      <c r="MAX76" s="350"/>
      <c r="MAY76" s="348"/>
      <c r="MAZ76" s="348"/>
      <c r="MBA76" s="348"/>
      <c r="MBB76" s="349"/>
      <c r="MBD76" s="347"/>
      <c r="MBE76" s="350"/>
      <c r="MBF76" s="350"/>
      <c r="MBG76" s="348"/>
      <c r="MBH76" s="348"/>
      <c r="MBI76" s="348"/>
      <c r="MBJ76" s="349"/>
      <c r="MBL76" s="347"/>
      <c r="MBM76" s="350"/>
      <c r="MBN76" s="350"/>
      <c r="MBO76" s="348"/>
      <c r="MBP76" s="348"/>
      <c r="MBQ76" s="348"/>
      <c r="MBR76" s="349"/>
      <c r="MBT76" s="347"/>
      <c r="MBU76" s="350"/>
      <c r="MBV76" s="350"/>
      <c r="MBW76" s="348"/>
      <c r="MBX76" s="348"/>
      <c r="MBY76" s="348"/>
      <c r="MBZ76" s="349"/>
      <c r="MCB76" s="347"/>
      <c r="MCC76" s="350"/>
      <c r="MCD76" s="350"/>
      <c r="MCE76" s="348"/>
      <c r="MCF76" s="348"/>
      <c r="MCG76" s="348"/>
      <c r="MCH76" s="349"/>
      <c r="MCJ76" s="347"/>
      <c r="MCK76" s="350"/>
      <c r="MCL76" s="350"/>
      <c r="MCM76" s="348"/>
      <c r="MCN76" s="348"/>
      <c r="MCO76" s="348"/>
      <c r="MCP76" s="349"/>
      <c r="MCR76" s="347"/>
      <c r="MCS76" s="350"/>
      <c r="MCT76" s="350"/>
      <c r="MCU76" s="348"/>
      <c r="MCV76" s="348"/>
      <c r="MCW76" s="348"/>
      <c r="MCX76" s="349"/>
      <c r="MCZ76" s="347"/>
      <c r="MDA76" s="350"/>
      <c r="MDB76" s="350"/>
      <c r="MDC76" s="348"/>
      <c r="MDD76" s="348"/>
      <c r="MDE76" s="348"/>
      <c r="MDF76" s="349"/>
      <c r="MDH76" s="347"/>
      <c r="MDI76" s="350"/>
      <c r="MDJ76" s="350"/>
      <c r="MDK76" s="348"/>
      <c r="MDL76" s="348"/>
      <c r="MDM76" s="348"/>
      <c r="MDN76" s="349"/>
      <c r="MDP76" s="347"/>
      <c r="MDQ76" s="350"/>
      <c r="MDR76" s="350"/>
      <c r="MDS76" s="348"/>
      <c r="MDT76" s="348"/>
      <c r="MDU76" s="348"/>
      <c r="MDV76" s="349"/>
      <c r="MDX76" s="347"/>
      <c r="MDY76" s="350"/>
      <c r="MDZ76" s="350"/>
      <c r="MEA76" s="348"/>
      <c r="MEB76" s="348"/>
      <c r="MEC76" s="348"/>
      <c r="MED76" s="349"/>
      <c r="MEF76" s="347"/>
      <c r="MEG76" s="350"/>
      <c r="MEH76" s="350"/>
      <c r="MEI76" s="348"/>
      <c r="MEJ76" s="348"/>
      <c r="MEK76" s="348"/>
      <c r="MEL76" s="349"/>
      <c r="MEN76" s="347"/>
      <c r="MEO76" s="350"/>
      <c r="MEP76" s="350"/>
      <c r="MEQ76" s="348"/>
      <c r="MER76" s="348"/>
      <c r="MES76" s="348"/>
      <c r="MET76" s="349"/>
      <c r="MEV76" s="347"/>
      <c r="MEW76" s="350"/>
      <c r="MEX76" s="350"/>
      <c r="MEY76" s="348"/>
      <c r="MEZ76" s="348"/>
      <c r="MFA76" s="348"/>
      <c r="MFB76" s="349"/>
      <c r="MFD76" s="347"/>
      <c r="MFE76" s="350"/>
      <c r="MFF76" s="350"/>
      <c r="MFG76" s="348"/>
      <c r="MFH76" s="348"/>
      <c r="MFI76" s="348"/>
      <c r="MFJ76" s="349"/>
      <c r="MFL76" s="347"/>
      <c r="MFM76" s="350"/>
      <c r="MFN76" s="350"/>
      <c r="MFO76" s="348"/>
      <c r="MFP76" s="348"/>
      <c r="MFQ76" s="348"/>
      <c r="MFR76" s="349"/>
      <c r="MFT76" s="347"/>
      <c r="MFU76" s="350"/>
      <c r="MFV76" s="350"/>
      <c r="MFW76" s="348"/>
      <c r="MFX76" s="348"/>
      <c r="MFY76" s="348"/>
      <c r="MFZ76" s="349"/>
      <c r="MGB76" s="347"/>
      <c r="MGC76" s="350"/>
      <c r="MGD76" s="350"/>
      <c r="MGE76" s="348"/>
      <c r="MGF76" s="348"/>
      <c r="MGG76" s="348"/>
      <c r="MGH76" s="349"/>
      <c r="MGJ76" s="347"/>
      <c r="MGK76" s="350"/>
      <c r="MGL76" s="350"/>
      <c r="MGM76" s="348"/>
      <c r="MGN76" s="348"/>
      <c r="MGO76" s="348"/>
      <c r="MGP76" s="349"/>
      <c r="MGR76" s="347"/>
      <c r="MGS76" s="350"/>
      <c r="MGT76" s="350"/>
      <c r="MGU76" s="348"/>
      <c r="MGV76" s="348"/>
      <c r="MGW76" s="348"/>
      <c r="MGX76" s="349"/>
      <c r="MGZ76" s="347"/>
      <c r="MHA76" s="350"/>
      <c r="MHB76" s="350"/>
      <c r="MHC76" s="348"/>
      <c r="MHD76" s="348"/>
      <c r="MHE76" s="348"/>
      <c r="MHF76" s="349"/>
      <c r="MHH76" s="347"/>
      <c r="MHI76" s="350"/>
      <c r="MHJ76" s="350"/>
      <c r="MHK76" s="348"/>
      <c r="MHL76" s="348"/>
      <c r="MHM76" s="348"/>
      <c r="MHN76" s="349"/>
      <c r="MHP76" s="347"/>
      <c r="MHQ76" s="350"/>
      <c r="MHR76" s="350"/>
      <c r="MHS76" s="348"/>
      <c r="MHT76" s="348"/>
      <c r="MHU76" s="348"/>
      <c r="MHV76" s="349"/>
      <c r="MHX76" s="347"/>
      <c r="MHY76" s="350"/>
      <c r="MHZ76" s="350"/>
      <c r="MIA76" s="348"/>
      <c r="MIB76" s="348"/>
      <c r="MIC76" s="348"/>
      <c r="MID76" s="349"/>
      <c r="MIF76" s="347"/>
      <c r="MIG76" s="350"/>
      <c r="MIH76" s="350"/>
      <c r="MII76" s="348"/>
      <c r="MIJ76" s="348"/>
      <c r="MIK76" s="348"/>
      <c r="MIL76" s="349"/>
      <c r="MIN76" s="347"/>
      <c r="MIO76" s="350"/>
      <c r="MIP76" s="350"/>
      <c r="MIQ76" s="348"/>
      <c r="MIR76" s="348"/>
      <c r="MIS76" s="348"/>
      <c r="MIT76" s="349"/>
      <c r="MIV76" s="347"/>
      <c r="MIW76" s="350"/>
      <c r="MIX76" s="350"/>
      <c r="MIY76" s="348"/>
      <c r="MIZ76" s="348"/>
      <c r="MJA76" s="348"/>
      <c r="MJB76" s="349"/>
      <c r="MJD76" s="347"/>
      <c r="MJE76" s="350"/>
      <c r="MJF76" s="350"/>
      <c r="MJG76" s="348"/>
      <c r="MJH76" s="348"/>
      <c r="MJI76" s="348"/>
      <c r="MJJ76" s="349"/>
      <c r="MJL76" s="347"/>
      <c r="MJM76" s="350"/>
      <c r="MJN76" s="350"/>
      <c r="MJO76" s="348"/>
      <c r="MJP76" s="348"/>
      <c r="MJQ76" s="348"/>
      <c r="MJR76" s="349"/>
      <c r="MJT76" s="347"/>
      <c r="MJU76" s="350"/>
      <c r="MJV76" s="350"/>
      <c r="MJW76" s="348"/>
      <c r="MJX76" s="348"/>
      <c r="MJY76" s="348"/>
      <c r="MJZ76" s="349"/>
      <c r="MKB76" s="347"/>
      <c r="MKC76" s="350"/>
      <c r="MKD76" s="350"/>
      <c r="MKE76" s="348"/>
      <c r="MKF76" s="348"/>
      <c r="MKG76" s="348"/>
      <c r="MKH76" s="349"/>
      <c r="MKJ76" s="347"/>
      <c r="MKK76" s="350"/>
      <c r="MKL76" s="350"/>
      <c r="MKM76" s="348"/>
      <c r="MKN76" s="348"/>
      <c r="MKO76" s="348"/>
      <c r="MKP76" s="349"/>
      <c r="MKR76" s="347"/>
      <c r="MKS76" s="350"/>
      <c r="MKT76" s="350"/>
      <c r="MKU76" s="348"/>
      <c r="MKV76" s="348"/>
      <c r="MKW76" s="348"/>
      <c r="MKX76" s="349"/>
      <c r="MKZ76" s="347"/>
      <c r="MLA76" s="350"/>
      <c r="MLB76" s="350"/>
      <c r="MLC76" s="348"/>
      <c r="MLD76" s="348"/>
      <c r="MLE76" s="348"/>
      <c r="MLF76" s="349"/>
      <c r="MLH76" s="347"/>
      <c r="MLI76" s="350"/>
      <c r="MLJ76" s="350"/>
      <c r="MLK76" s="348"/>
      <c r="MLL76" s="348"/>
      <c r="MLM76" s="348"/>
      <c r="MLN76" s="349"/>
      <c r="MLP76" s="347"/>
      <c r="MLQ76" s="350"/>
      <c r="MLR76" s="350"/>
      <c r="MLS76" s="348"/>
      <c r="MLT76" s="348"/>
      <c r="MLU76" s="348"/>
      <c r="MLV76" s="349"/>
      <c r="MLX76" s="347"/>
      <c r="MLY76" s="350"/>
      <c r="MLZ76" s="350"/>
      <c r="MMA76" s="348"/>
      <c r="MMB76" s="348"/>
      <c r="MMC76" s="348"/>
      <c r="MMD76" s="349"/>
      <c r="MMF76" s="347"/>
      <c r="MMG76" s="350"/>
      <c r="MMH76" s="350"/>
      <c r="MMI76" s="348"/>
      <c r="MMJ76" s="348"/>
      <c r="MMK76" s="348"/>
      <c r="MML76" s="349"/>
      <c r="MMN76" s="347"/>
      <c r="MMO76" s="350"/>
      <c r="MMP76" s="350"/>
      <c r="MMQ76" s="348"/>
      <c r="MMR76" s="348"/>
      <c r="MMS76" s="348"/>
      <c r="MMT76" s="349"/>
      <c r="MMV76" s="347"/>
      <c r="MMW76" s="350"/>
      <c r="MMX76" s="350"/>
      <c r="MMY76" s="348"/>
      <c r="MMZ76" s="348"/>
      <c r="MNA76" s="348"/>
      <c r="MNB76" s="349"/>
      <c r="MND76" s="347"/>
      <c r="MNE76" s="350"/>
      <c r="MNF76" s="350"/>
      <c r="MNG76" s="348"/>
      <c r="MNH76" s="348"/>
      <c r="MNI76" s="348"/>
      <c r="MNJ76" s="349"/>
      <c r="MNL76" s="347"/>
      <c r="MNM76" s="350"/>
      <c r="MNN76" s="350"/>
      <c r="MNO76" s="348"/>
      <c r="MNP76" s="348"/>
      <c r="MNQ76" s="348"/>
      <c r="MNR76" s="349"/>
      <c r="MNT76" s="347"/>
      <c r="MNU76" s="350"/>
      <c r="MNV76" s="350"/>
      <c r="MNW76" s="348"/>
      <c r="MNX76" s="348"/>
      <c r="MNY76" s="348"/>
      <c r="MNZ76" s="349"/>
      <c r="MOB76" s="347"/>
      <c r="MOC76" s="350"/>
      <c r="MOD76" s="350"/>
      <c r="MOE76" s="348"/>
      <c r="MOF76" s="348"/>
      <c r="MOG76" s="348"/>
      <c r="MOH76" s="349"/>
      <c r="MOJ76" s="347"/>
      <c r="MOK76" s="350"/>
      <c r="MOL76" s="350"/>
      <c r="MOM76" s="348"/>
      <c r="MON76" s="348"/>
      <c r="MOO76" s="348"/>
      <c r="MOP76" s="349"/>
      <c r="MOR76" s="347"/>
      <c r="MOS76" s="350"/>
      <c r="MOT76" s="350"/>
      <c r="MOU76" s="348"/>
      <c r="MOV76" s="348"/>
      <c r="MOW76" s="348"/>
      <c r="MOX76" s="349"/>
      <c r="MOZ76" s="347"/>
      <c r="MPA76" s="350"/>
      <c r="MPB76" s="350"/>
      <c r="MPC76" s="348"/>
      <c r="MPD76" s="348"/>
      <c r="MPE76" s="348"/>
      <c r="MPF76" s="349"/>
      <c r="MPH76" s="347"/>
      <c r="MPI76" s="350"/>
      <c r="MPJ76" s="350"/>
      <c r="MPK76" s="348"/>
      <c r="MPL76" s="348"/>
      <c r="MPM76" s="348"/>
      <c r="MPN76" s="349"/>
      <c r="MPP76" s="347"/>
      <c r="MPQ76" s="350"/>
      <c r="MPR76" s="350"/>
      <c r="MPS76" s="348"/>
      <c r="MPT76" s="348"/>
      <c r="MPU76" s="348"/>
      <c r="MPV76" s="349"/>
      <c r="MPX76" s="347"/>
      <c r="MPY76" s="350"/>
      <c r="MPZ76" s="350"/>
      <c r="MQA76" s="348"/>
      <c r="MQB76" s="348"/>
      <c r="MQC76" s="348"/>
      <c r="MQD76" s="349"/>
      <c r="MQF76" s="347"/>
      <c r="MQG76" s="350"/>
      <c r="MQH76" s="350"/>
      <c r="MQI76" s="348"/>
      <c r="MQJ76" s="348"/>
      <c r="MQK76" s="348"/>
      <c r="MQL76" s="349"/>
      <c r="MQN76" s="347"/>
      <c r="MQO76" s="350"/>
      <c r="MQP76" s="350"/>
      <c r="MQQ76" s="348"/>
      <c r="MQR76" s="348"/>
      <c r="MQS76" s="348"/>
      <c r="MQT76" s="349"/>
      <c r="MQV76" s="347"/>
      <c r="MQW76" s="350"/>
      <c r="MQX76" s="350"/>
      <c r="MQY76" s="348"/>
      <c r="MQZ76" s="348"/>
      <c r="MRA76" s="348"/>
      <c r="MRB76" s="349"/>
      <c r="MRD76" s="347"/>
      <c r="MRE76" s="350"/>
      <c r="MRF76" s="350"/>
      <c r="MRG76" s="348"/>
      <c r="MRH76" s="348"/>
      <c r="MRI76" s="348"/>
      <c r="MRJ76" s="349"/>
      <c r="MRL76" s="347"/>
      <c r="MRM76" s="350"/>
      <c r="MRN76" s="350"/>
      <c r="MRO76" s="348"/>
      <c r="MRP76" s="348"/>
      <c r="MRQ76" s="348"/>
      <c r="MRR76" s="349"/>
      <c r="MRT76" s="347"/>
      <c r="MRU76" s="350"/>
      <c r="MRV76" s="350"/>
      <c r="MRW76" s="348"/>
      <c r="MRX76" s="348"/>
      <c r="MRY76" s="348"/>
      <c r="MRZ76" s="349"/>
      <c r="MSB76" s="347"/>
      <c r="MSC76" s="350"/>
      <c r="MSD76" s="350"/>
      <c r="MSE76" s="348"/>
      <c r="MSF76" s="348"/>
      <c r="MSG76" s="348"/>
      <c r="MSH76" s="349"/>
      <c r="MSJ76" s="347"/>
      <c r="MSK76" s="350"/>
      <c r="MSL76" s="350"/>
      <c r="MSM76" s="348"/>
      <c r="MSN76" s="348"/>
      <c r="MSO76" s="348"/>
      <c r="MSP76" s="349"/>
      <c r="MSR76" s="347"/>
      <c r="MSS76" s="350"/>
      <c r="MST76" s="350"/>
      <c r="MSU76" s="348"/>
      <c r="MSV76" s="348"/>
      <c r="MSW76" s="348"/>
      <c r="MSX76" s="349"/>
      <c r="MSZ76" s="347"/>
      <c r="MTA76" s="350"/>
      <c r="MTB76" s="350"/>
      <c r="MTC76" s="348"/>
      <c r="MTD76" s="348"/>
      <c r="MTE76" s="348"/>
      <c r="MTF76" s="349"/>
      <c r="MTH76" s="347"/>
      <c r="MTI76" s="350"/>
      <c r="MTJ76" s="350"/>
      <c r="MTK76" s="348"/>
      <c r="MTL76" s="348"/>
      <c r="MTM76" s="348"/>
      <c r="MTN76" s="349"/>
      <c r="MTP76" s="347"/>
      <c r="MTQ76" s="350"/>
      <c r="MTR76" s="350"/>
      <c r="MTS76" s="348"/>
      <c r="MTT76" s="348"/>
      <c r="MTU76" s="348"/>
      <c r="MTV76" s="349"/>
      <c r="MTX76" s="347"/>
      <c r="MTY76" s="350"/>
      <c r="MTZ76" s="350"/>
      <c r="MUA76" s="348"/>
      <c r="MUB76" s="348"/>
      <c r="MUC76" s="348"/>
      <c r="MUD76" s="349"/>
      <c r="MUF76" s="347"/>
      <c r="MUG76" s="350"/>
      <c r="MUH76" s="350"/>
      <c r="MUI76" s="348"/>
      <c r="MUJ76" s="348"/>
      <c r="MUK76" s="348"/>
      <c r="MUL76" s="349"/>
      <c r="MUN76" s="347"/>
      <c r="MUO76" s="350"/>
      <c r="MUP76" s="350"/>
      <c r="MUQ76" s="348"/>
      <c r="MUR76" s="348"/>
      <c r="MUS76" s="348"/>
      <c r="MUT76" s="349"/>
      <c r="MUV76" s="347"/>
      <c r="MUW76" s="350"/>
      <c r="MUX76" s="350"/>
      <c r="MUY76" s="348"/>
      <c r="MUZ76" s="348"/>
      <c r="MVA76" s="348"/>
      <c r="MVB76" s="349"/>
      <c r="MVD76" s="347"/>
      <c r="MVE76" s="350"/>
      <c r="MVF76" s="350"/>
      <c r="MVG76" s="348"/>
      <c r="MVH76" s="348"/>
      <c r="MVI76" s="348"/>
      <c r="MVJ76" s="349"/>
      <c r="MVL76" s="347"/>
      <c r="MVM76" s="350"/>
      <c r="MVN76" s="350"/>
      <c r="MVO76" s="348"/>
      <c r="MVP76" s="348"/>
      <c r="MVQ76" s="348"/>
      <c r="MVR76" s="349"/>
      <c r="MVT76" s="347"/>
      <c r="MVU76" s="350"/>
      <c r="MVV76" s="350"/>
      <c r="MVW76" s="348"/>
      <c r="MVX76" s="348"/>
      <c r="MVY76" s="348"/>
      <c r="MVZ76" s="349"/>
      <c r="MWB76" s="347"/>
      <c r="MWC76" s="350"/>
      <c r="MWD76" s="350"/>
      <c r="MWE76" s="348"/>
      <c r="MWF76" s="348"/>
      <c r="MWG76" s="348"/>
      <c r="MWH76" s="349"/>
      <c r="MWJ76" s="347"/>
      <c r="MWK76" s="350"/>
      <c r="MWL76" s="350"/>
      <c r="MWM76" s="348"/>
      <c r="MWN76" s="348"/>
      <c r="MWO76" s="348"/>
      <c r="MWP76" s="349"/>
      <c r="MWR76" s="347"/>
      <c r="MWS76" s="350"/>
      <c r="MWT76" s="350"/>
      <c r="MWU76" s="348"/>
      <c r="MWV76" s="348"/>
      <c r="MWW76" s="348"/>
      <c r="MWX76" s="349"/>
      <c r="MWZ76" s="347"/>
      <c r="MXA76" s="350"/>
      <c r="MXB76" s="350"/>
      <c r="MXC76" s="348"/>
      <c r="MXD76" s="348"/>
      <c r="MXE76" s="348"/>
      <c r="MXF76" s="349"/>
      <c r="MXH76" s="347"/>
      <c r="MXI76" s="350"/>
      <c r="MXJ76" s="350"/>
      <c r="MXK76" s="348"/>
      <c r="MXL76" s="348"/>
      <c r="MXM76" s="348"/>
      <c r="MXN76" s="349"/>
      <c r="MXP76" s="347"/>
      <c r="MXQ76" s="350"/>
      <c r="MXR76" s="350"/>
      <c r="MXS76" s="348"/>
      <c r="MXT76" s="348"/>
      <c r="MXU76" s="348"/>
      <c r="MXV76" s="349"/>
      <c r="MXX76" s="347"/>
      <c r="MXY76" s="350"/>
      <c r="MXZ76" s="350"/>
      <c r="MYA76" s="348"/>
      <c r="MYB76" s="348"/>
      <c r="MYC76" s="348"/>
      <c r="MYD76" s="349"/>
      <c r="MYF76" s="347"/>
      <c r="MYG76" s="350"/>
      <c r="MYH76" s="350"/>
      <c r="MYI76" s="348"/>
      <c r="MYJ76" s="348"/>
      <c r="MYK76" s="348"/>
      <c r="MYL76" s="349"/>
      <c r="MYN76" s="347"/>
      <c r="MYO76" s="350"/>
      <c r="MYP76" s="350"/>
      <c r="MYQ76" s="348"/>
      <c r="MYR76" s="348"/>
      <c r="MYS76" s="348"/>
      <c r="MYT76" s="349"/>
      <c r="MYV76" s="347"/>
      <c r="MYW76" s="350"/>
      <c r="MYX76" s="350"/>
      <c r="MYY76" s="348"/>
      <c r="MYZ76" s="348"/>
      <c r="MZA76" s="348"/>
      <c r="MZB76" s="349"/>
      <c r="MZD76" s="347"/>
      <c r="MZE76" s="350"/>
      <c r="MZF76" s="350"/>
      <c r="MZG76" s="348"/>
      <c r="MZH76" s="348"/>
      <c r="MZI76" s="348"/>
      <c r="MZJ76" s="349"/>
      <c r="MZL76" s="347"/>
      <c r="MZM76" s="350"/>
      <c r="MZN76" s="350"/>
      <c r="MZO76" s="348"/>
      <c r="MZP76" s="348"/>
      <c r="MZQ76" s="348"/>
      <c r="MZR76" s="349"/>
      <c r="MZT76" s="347"/>
      <c r="MZU76" s="350"/>
      <c r="MZV76" s="350"/>
      <c r="MZW76" s="348"/>
      <c r="MZX76" s="348"/>
      <c r="MZY76" s="348"/>
      <c r="MZZ76" s="349"/>
      <c r="NAB76" s="347"/>
      <c r="NAC76" s="350"/>
      <c r="NAD76" s="350"/>
      <c r="NAE76" s="348"/>
      <c r="NAF76" s="348"/>
      <c r="NAG76" s="348"/>
      <c r="NAH76" s="349"/>
      <c r="NAJ76" s="347"/>
      <c r="NAK76" s="350"/>
      <c r="NAL76" s="350"/>
      <c r="NAM76" s="348"/>
      <c r="NAN76" s="348"/>
      <c r="NAO76" s="348"/>
      <c r="NAP76" s="349"/>
      <c r="NAR76" s="347"/>
      <c r="NAS76" s="350"/>
      <c r="NAT76" s="350"/>
      <c r="NAU76" s="348"/>
      <c r="NAV76" s="348"/>
      <c r="NAW76" s="348"/>
      <c r="NAX76" s="349"/>
      <c r="NAZ76" s="347"/>
      <c r="NBA76" s="350"/>
      <c r="NBB76" s="350"/>
      <c r="NBC76" s="348"/>
      <c r="NBD76" s="348"/>
      <c r="NBE76" s="348"/>
      <c r="NBF76" s="349"/>
      <c r="NBH76" s="347"/>
      <c r="NBI76" s="350"/>
      <c r="NBJ76" s="350"/>
      <c r="NBK76" s="348"/>
      <c r="NBL76" s="348"/>
      <c r="NBM76" s="348"/>
      <c r="NBN76" s="349"/>
      <c r="NBP76" s="347"/>
      <c r="NBQ76" s="350"/>
      <c r="NBR76" s="350"/>
      <c r="NBS76" s="348"/>
      <c r="NBT76" s="348"/>
      <c r="NBU76" s="348"/>
      <c r="NBV76" s="349"/>
      <c r="NBX76" s="347"/>
      <c r="NBY76" s="350"/>
      <c r="NBZ76" s="350"/>
      <c r="NCA76" s="348"/>
      <c r="NCB76" s="348"/>
      <c r="NCC76" s="348"/>
      <c r="NCD76" s="349"/>
      <c r="NCF76" s="347"/>
      <c r="NCG76" s="350"/>
      <c r="NCH76" s="350"/>
      <c r="NCI76" s="348"/>
      <c r="NCJ76" s="348"/>
      <c r="NCK76" s="348"/>
      <c r="NCL76" s="349"/>
      <c r="NCN76" s="347"/>
      <c r="NCO76" s="350"/>
      <c r="NCP76" s="350"/>
      <c r="NCQ76" s="348"/>
      <c r="NCR76" s="348"/>
      <c r="NCS76" s="348"/>
      <c r="NCT76" s="349"/>
      <c r="NCV76" s="347"/>
      <c r="NCW76" s="350"/>
      <c r="NCX76" s="350"/>
      <c r="NCY76" s="348"/>
      <c r="NCZ76" s="348"/>
      <c r="NDA76" s="348"/>
      <c r="NDB76" s="349"/>
      <c r="NDD76" s="347"/>
      <c r="NDE76" s="350"/>
      <c r="NDF76" s="350"/>
      <c r="NDG76" s="348"/>
      <c r="NDH76" s="348"/>
      <c r="NDI76" s="348"/>
      <c r="NDJ76" s="349"/>
      <c r="NDL76" s="347"/>
      <c r="NDM76" s="350"/>
      <c r="NDN76" s="350"/>
      <c r="NDO76" s="348"/>
      <c r="NDP76" s="348"/>
      <c r="NDQ76" s="348"/>
      <c r="NDR76" s="349"/>
      <c r="NDT76" s="347"/>
      <c r="NDU76" s="350"/>
      <c r="NDV76" s="350"/>
      <c r="NDW76" s="348"/>
      <c r="NDX76" s="348"/>
      <c r="NDY76" s="348"/>
      <c r="NDZ76" s="349"/>
      <c r="NEB76" s="347"/>
      <c r="NEC76" s="350"/>
      <c r="NED76" s="350"/>
      <c r="NEE76" s="348"/>
      <c r="NEF76" s="348"/>
      <c r="NEG76" s="348"/>
      <c r="NEH76" s="349"/>
      <c r="NEJ76" s="347"/>
      <c r="NEK76" s="350"/>
      <c r="NEL76" s="350"/>
      <c r="NEM76" s="348"/>
      <c r="NEN76" s="348"/>
      <c r="NEO76" s="348"/>
      <c r="NEP76" s="349"/>
      <c r="NER76" s="347"/>
      <c r="NES76" s="350"/>
      <c r="NET76" s="350"/>
      <c r="NEU76" s="348"/>
      <c r="NEV76" s="348"/>
      <c r="NEW76" s="348"/>
      <c r="NEX76" s="349"/>
      <c r="NEZ76" s="347"/>
      <c r="NFA76" s="350"/>
      <c r="NFB76" s="350"/>
      <c r="NFC76" s="348"/>
      <c r="NFD76" s="348"/>
      <c r="NFE76" s="348"/>
      <c r="NFF76" s="349"/>
      <c r="NFH76" s="347"/>
      <c r="NFI76" s="350"/>
      <c r="NFJ76" s="350"/>
      <c r="NFK76" s="348"/>
      <c r="NFL76" s="348"/>
      <c r="NFM76" s="348"/>
      <c r="NFN76" s="349"/>
      <c r="NFP76" s="347"/>
      <c r="NFQ76" s="350"/>
      <c r="NFR76" s="350"/>
      <c r="NFS76" s="348"/>
      <c r="NFT76" s="348"/>
      <c r="NFU76" s="348"/>
      <c r="NFV76" s="349"/>
      <c r="NFX76" s="347"/>
      <c r="NFY76" s="350"/>
      <c r="NFZ76" s="350"/>
      <c r="NGA76" s="348"/>
      <c r="NGB76" s="348"/>
      <c r="NGC76" s="348"/>
      <c r="NGD76" s="349"/>
      <c r="NGF76" s="347"/>
      <c r="NGG76" s="350"/>
      <c r="NGH76" s="350"/>
      <c r="NGI76" s="348"/>
      <c r="NGJ76" s="348"/>
      <c r="NGK76" s="348"/>
      <c r="NGL76" s="349"/>
      <c r="NGN76" s="347"/>
      <c r="NGO76" s="350"/>
      <c r="NGP76" s="350"/>
      <c r="NGQ76" s="348"/>
      <c r="NGR76" s="348"/>
      <c r="NGS76" s="348"/>
      <c r="NGT76" s="349"/>
      <c r="NGV76" s="347"/>
      <c r="NGW76" s="350"/>
      <c r="NGX76" s="350"/>
      <c r="NGY76" s="348"/>
      <c r="NGZ76" s="348"/>
      <c r="NHA76" s="348"/>
      <c r="NHB76" s="349"/>
      <c r="NHD76" s="347"/>
      <c r="NHE76" s="350"/>
      <c r="NHF76" s="350"/>
      <c r="NHG76" s="348"/>
      <c r="NHH76" s="348"/>
      <c r="NHI76" s="348"/>
      <c r="NHJ76" s="349"/>
      <c r="NHL76" s="347"/>
      <c r="NHM76" s="350"/>
      <c r="NHN76" s="350"/>
      <c r="NHO76" s="348"/>
      <c r="NHP76" s="348"/>
      <c r="NHQ76" s="348"/>
      <c r="NHR76" s="349"/>
      <c r="NHT76" s="347"/>
      <c r="NHU76" s="350"/>
      <c r="NHV76" s="350"/>
      <c r="NHW76" s="348"/>
      <c r="NHX76" s="348"/>
      <c r="NHY76" s="348"/>
      <c r="NHZ76" s="349"/>
      <c r="NIB76" s="347"/>
      <c r="NIC76" s="350"/>
      <c r="NID76" s="350"/>
      <c r="NIE76" s="348"/>
      <c r="NIF76" s="348"/>
      <c r="NIG76" s="348"/>
      <c r="NIH76" s="349"/>
      <c r="NIJ76" s="347"/>
      <c r="NIK76" s="350"/>
      <c r="NIL76" s="350"/>
      <c r="NIM76" s="348"/>
      <c r="NIN76" s="348"/>
      <c r="NIO76" s="348"/>
      <c r="NIP76" s="349"/>
      <c r="NIR76" s="347"/>
      <c r="NIS76" s="350"/>
      <c r="NIT76" s="350"/>
      <c r="NIU76" s="348"/>
      <c r="NIV76" s="348"/>
      <c r="NIW76" s="348"/>
      <c r="NIX76" s="349"/>
      <c r="NIZ76" s="347"/>
      <c r="NJA76" s="350"/>
      <c r="NJB76" s="350"/>
      <c r="NJC76" s="348"/>
      <c r="NJD76" s="348"/>
      <c r="NJE76" s="348"/>
      <c r="NJF76" s="349"/>
      <c r="NJH76" s="347"/>
      <c r="NJI76" s="350"/>
      <c r="NJJ76" s="350"/>
      <c r="NJK76" s="348"/>
      <c r="NJL76" s="348"/>
      <c r="NJM76" s="348"/>
      <c r="NJN76" s="349"/>
      <c r="NJP76" s="347"/>
      <c r="NJQ76" s="350"/>
      <c r="NJR76" s="350"/>
      <c r="NJS76" s="348"/>
      <c r="NJT76" s="348"/>
      <c r="NJU76" s="348"/>
      <c r="NJV76" s="349"/>
      <c r="NJX76" s="347"/>
      <c r="NJY76" s="350"/>
      <c r="NJZ76" s="350"/>
      <c r="NKA76" s="348"/>
      <c r="NKB76" s="348"/>
      <c r="NKC76" s="348"/>
      <c r="NKD76" s="349"/>
      <c r="NKF76" s="347"/>
      <c r="NKG76" s="350"/>
      <c r="NKH76" s="350"/>
      <c r="NKI76" s="348"/>
      <c r="NKJ76" s="348"/>
      <c r="NKK76" s="348"/>
      <c r="NKL76" s="349"/>
      <c r="NKN76" s="347"/>
      <c r="NKO76" s="350"/>
      <c r="NKP76" s="350"/>
      <c r="NKQ76" s="348"/>
      <c r="NKR76" s="348"/>
      <c r="NKS76" s="348"/>
      <c r="NKT76" s="349"/>
      <c r="NKV76" s="347"/>
      <c r="NKW76" s="350"/>
      <c r="NKX76" s="350"/>
      <c r="NKY76" s="348"/>
      <c r="NKZ76" s="348"/>
      <c r="NLA76" s="348"/>
      <c r="NLB76" s="349"/>
      <c r="NLD76" s="347"/>
      <c r="NLE76" s="350"/>
      <c r="NLF76" s="350"/>
      <c r="NLG76" s="348"/>
      <c r="NLH76" s="348"/>
      <c r="NLI76" s="348"/>
      <c r="NLJ76" s="349"/>
      <c r="NLL76" s="347"/>
      <c r="NLM76" s="350"/>
      <c r="NLN76" s="350"/>
      <c r="NLO76" s="348"/>
      <c r="NLP76" s="348"/>
      <c r="NLQ76" s="348"/>
      <c r="NLR76" s="349"/>
      <c r="NLT76" s="347"/>
      <c r="NLU76" s="350"/>
      <c r="NLV76" s="350"/>
      <c r="NLW76" s="348"/>
      <c r="NLX76" s="348"/>
      <c r="NLY76" s="348"/>
      <c r="NLZ76" s="349"/>
      <c r="NMB76" s="347"/>
      <c r="NMC76" s="350"/>
      <c r="NMD76" s="350"/>
      <c r="NME76" s="348"/>
      <c r="NMF76" s="348"/>
      <c r="NMG76" s="348"/>
      <c r="NMH76" s="349"/>
      <c r="NMJ76" s="347"/>
      <c r="NMK76" s="350"/>
      <c r="NML76" s="350"/>
      <c r="NMM76" s="348"/>
      <c r="NMN76" s="348"/>
      <c r="NMO76" s="348"/>
      <c r="NMP76" s="349"/>
      <c r="NMR76" s="347"/>
      <c r="NMS76" s="350"/>
      <c r="NMT76" s="350"/>
      <c r="NMU76" s="348"/>
      <c r="NMV76" s="348"/>
      <c r="NMW76" s="348"/>
      <c r="NMX76" s="349"/>
      <c r="NMZ76" s="347"/>
      <c r="NNA76" s="350"/>
      <c r="NNB76" s="350"/>
      <c r="NNC76" s="348"/>
      <c r="NND76" s="348"/>
      <c r="NNE76" s="348"/>
      <c r="NNF76" s="349"/>
      <c r="NNH76" s="347"/>
      <c r="NNI76" s="350"/>
      <c r="NNJ76" s="350"/>
      <c r="NNK76" s="348"/>
      <c r="NNL76" s="348"/>
      <c r="NNM76" s="348"/>
      <c r="NNN76" s="349"/>
      <c r="NNP76" s="347"/>
      <c r="NNQ76" s="350"/>
      <c r="NNR76" s="350"/>
      <c r="NNS76" s="348"/>
      <c r="NNT76" s="348"/>
      <c r="NNU76" s="348"/>
      <c r="NNV76" s="349"/>
      <c r="NNX76" s="347"/>
      <c r="NNY76" s="350"/>
      <c r="NNZ76" s="350"/>
      <c r="NOA76" s="348"/>
      <c r="NOB76" s="348"/>
      <c r="NOC76" s="348"/>
      <c r="NOD76" s="349"/>
      <c r="NOF76" s="347"/>
      <c r="NOG76" s="350"/>
      <c r="NOH76" s="350"/>
      <c r="NOI76" s="348"/>
      <c r="NOJ76" s="348"/>
      <c r="NOK76" s="348"/>
      <c r="NOL76" s="349"/>
      <c r="NON76" s="347"/>
      <c r="NOO76" s="350"/>
      <c r="NOP76" s="350"/>
      <c r="NOQ76" s="348"/>
      <c r="NOR76" s="348"/>
      <c r="NOS76" s="348"/>
      <c r="NOT76" s="349"/>
      <c r="NOV76" s="347"/>
      <c r="NOW76" s="350"/>
      <c r="NOX76" s="350"/>
      <c r="NOY76" s="348"/>
      <c r="NOZ76" s="348"/>
      <c r="NPA76" s="348"/>
      <c r="NPB76" s="349"/>
      <c r="NPD76" s="347"/>
      <c r="NPE76" s="350"/>
      <c r="NPF76" s="350"/>
      <c r="NPG76" s="348"/>
      <c r="NPH76" s="348"/>
      <c r="NPI76" s="348"/>
      <c r="NPJ76" s="349"/>
      <c r="NPL76" s="347"/>
      <c r="NPM76" s="350"/>
      <c r="NPN76" s="350"/>
      <c r="NPO76" s="348"/>
      <c r="NPP76" s="348"/>
      <c r="NPQ76" s="348"/>
      <c r="NPR76" s="349"/>
      <c r="NPT76" s="347"/>
      <c r="NPU76" s="350"/>
      <c r="NPV76" s="350"/>
      <c r="NPW76" s="348"/>
      <c r="NPX76" s="348"/>
      <c r="NPY76" s="348"/>
      <c r="NPZ76" s="349"/>
      <c r="NQB76" s="347"/>
      <c r="NQC76" s="350"/>
      <c r="NQD76" s="350"/>
      <c r="NQE76" s="348"/>
      <c r="NQF76" s="348"/>
      <c r="NQG76" s="348"/>
      <c r="NQH76" s="349"/>
      <c r="NQJ76" s="347"/>
      <c r="NQK76" s="350"/>
      <c r="NQL76" s="350"/>
      <c r="NQM76" s="348"/>
      <c r="NQN76" s="348"/>
      <c r="NQO76" s="348"/>
      <c r="NQP76" s="349"/>
      <c r="NQR76" s="347"/>
      <c r="NQS76" s="350"/>
      <c r="NQT76" s="350"/>
      <c r="NQU76" s="348"/>
      <c r="NQV76" s="348"/>
      <c r="NQW76" s="348"/>
      <c r="NQX76" s="349"/>
      <c r="NQZ76" s="347"/>
      <c r="NRA76" s="350"/>
      <c r="NRB76" s="350"/>
      <c r="NRC76" s="348"/>
      <c r="NRD76" s="348"/>
      <c r="NRE76" s="348"/>
      <c r="NRF76" s="349"/>
      <c r="NRH76" s="347"/>
      <c r="NRI76" s="350"/>
      <c r="NRJ76" s="350"/>
      <c r="NRK76" s="348"/>
      <c r="NRL76" s="348"/>
      <c r="NRM76" s="348"/>
      <c r="NRN76" s="349"/>
      <c r="NRP76" s="347"/>
      <c r="NRQ76" s="350"/>
      <c r="NRR76" s="350"/>
      <c r="NRS76" s="348"/>
      <c r="NRT76" s="348"/>
      <c r="NRU76" s="348"/>
      <c r="NRV76" s="349"/>
      <c r="NRX76" s="347"/>
      <c r="NRY76" s="350"/>
      <c r="NRZ76" s="350"/>
      <c r="NSA76" s="348"/>
      <c r="NSB76" s="348"/>
      <c r="NSC76" s="348"/>
      <c r="NSD76" s="349"/>
      <c r="NSF76" s="347"/>
      <c r="NSG76" s="350"/>
      <c r="NSH76" s="350"/>
      <c r="NSI76" s="348"/>
      <c r="NSJ76" s="348"/>
      <c r="NSK76" s="348"/>
      <c r="NSL76" s="349"/>
      <c r="NSN76" s="347"/>
      <c r="NSO76" s="350"/>
      <c r="NSP76" s="350"/>
      <c r="NSQ76" s="348"/>
      <c r="NSR76" s="348"/>
      <c r="NSS76" s="348"/>
      <c r="NST76" s="349"/>
      <c r="NSV76" s="347"/>
      <c r="NSW76" s="350"/>
      <c r="NSX76" s="350"/>
      <c r="NSY76" s="348"/>
      <c r="NSZ76" s="348"/>
      <c r="NTA76" s="348"/>
      <c r="NTB76" s="349"/>
      <c r="NTD76" s="347"/>
      <c r="NTE76" s="350"/>
      <c r="NTF76" s="350"/>
      <c r="NTG76" s="348"/>
      <c r="NTH76" s="348"/>
      <c r="NTI76" s="348"/>
      <c r="NTJ76" s="349"/>
      <c r="NTL76" s="347"/>
      <c r="NTM76" s="350"/>
      <c r="NTN76" s="350"/>
      <c r="NTO76" s="348"/>
      <c r="NTP76" s="348"/>
      <c r="NTQ76" s="348"/>
      <c r="NTR76" s="349"/>
      <c r="NTT76" s="347"/>
      <c r="NTU76" s="350"/>
      <c r="NTV76" s="350"/>
      <c r="NTW76" s="348"/>
      <c r="NTX76" s="348"/>
      <c r="NTY76" s="348"/>
      <c r="NTZ76" s="349"/>
      <c r="NUB76" s="347"/>
      <c r="NUC76" s="350"/>
      <c r="NUD76" s="350"/>
      <c r="NUE76" s="348"/>
      <c r="NUF76" s="348"/>
      <c r="NUG76" s="348"/>
      <c r="NUH76" s="349"/>
      <c r="NUJ76" s="347"/>
      <c r="NUK76" s="350"/>
      <c r="NUL76" s="350"/>
      <c r="NUM76" s="348"/>
      <c r="NUN76" s="348"/>
      <c r="NUO76" s="348"/>
      <c r="NUP76" s="349"/>
      <c r="NUR76" s="347"/>
      <c r="NUS76" s="350"/>
      <c r="NUT76" s="350"/>
      <c r="NUU76" s="348"/>
      <c r="NUV76" s="348"/>
      <c r="NUW76" s="348"/>
      <c r="NUX76" s="349"/>
      <c r="NUZ76" s="347"/>
      <c r="NVA76" s="350"/>
      <c r="NVB76" s="350"/>
      <c r="NVC76" s="348"/>
      <c r="NVD76" s="348"/>
      <c r="NVE76" s="348"/>
      <c r="NVF76" s="349"/>
      <c r="NVH76" s="347"/>
      <c r="NVI76" s="350"/>
      <c r="NVJ76" s="350"/>
      <c r="NVK76" s="348"/>
      <c r="NVL76" s="348"/>
      <c r="NVM76" s="348"/>
      <c r="NVN76" s="349"/>
      <c r="NVP76" s="347"/>
      <c r="NVQ76" s="350"/>
      <c r="NVR76" s="350"/>
      <c r="NVS76" s="348"/>
      <c r="NVT76" s="348"/>
      <c r="NVU76" s="348"/>
      <c r="NVV76" s="349"/>
      <c r="NVX76" s="347"/>
      <c r="NVY76" s="350"/>
      <c r="NVZ76" s="350"/>
      <c r="NWA76" s="348"/>
      <c r="NWB76" s="348"/>
      <c r="NWC76" s="348"/>
      <c r="NWD76" s="349"/>
      <c r="NWF76" s="347"/>
      <c r="NWG76" s="350"/>
      <c r="NWH76" s="350"/>
      <c r="NWI76" s="348"/>
      <c r="NWJ76" s="348"/>
      <c r="NWK76" s="348"/>
      <c r="NWL76" s="349"/>
      <c r="NWN76" s="347"/>
      <c r="NWO76" s="350"/>
      <c r="NWP76" s="350"/>
      <c r="NWQ76" s="348"/>
      <c r="NWR76" s="348"/>
      <c r="NWS76" s="348"/>
      <c r="NWT76" s="349"/>
      <c r="NWV76" s="347"/>
      <c r="NWW76" s="350"/>
      <c r="NWX76" s="350"/>
      <c r="NWY76" s="348"/>
      <c r="NWZ76" s="348"/>
      <c r="NXA76" s="348"/>
      <c r="NXB76" s="349"/>
      <c r="NXD76" s="347"/>
      <c r="NXE76" s="350"/>
      <c r="NXF76" s="350"/>
      <c r="NXG76" s="348"/>
      <c r="NXH76" s="348"/>
      <c r="NXI76" s="348"/>
      <c r="NXJ76" s="349"/>
      <c r="NXL76" s="347"/>
      <c r="NXM76" s="350"/>
      <c r="NXN76" s="350"/>
      <c r="NXO76" s="348"/>
      <c r="NXP76" s="348"/>
      <c r="NXQ76" s="348"/>
      <c r="NXR76" s="349"/>
      <c r="NXT76" s="347"/>
      <c r="NXU76" s="350"/>
      <c r="NXV76" s="350"/>
      <c r="NXW76" s="348"/>
      <c r="NXX76" s="348"/>
      <c r="NXY76" s="348"/>
      <c r="NXZ76" s="349"/>
      <c r="NYB76" s="347"/>
      <c r="NYC76" s="350"/>
      <c r="NYD76" s="350"/>
      <c r="NYE76" s="348"/>
      <c r="NYF76" s="348"/>
      <c r="NYG76" s="348"/>
      <c r="NYH76" s="349"/>
      <c r="NYJ76" s="347"/>
      <c r="NYK76" s="350"/>
      <c r="NYL76" s="350"/>
      <c r="NYM76" s="348"/>
      <c r="NYN76" s="348"/>
      <c r="NYO76" s="348"/>
      <c r="NYP76" s="349"/>
      <c r="NYR76" s="347"/>
      <c r="NYS76" s="350"/>
      <c r="NYT76" s="350"/>
      <c r="NYU76" s="348"/>
      <c r="NYV76" s="348"/>
      <c r="NYW76" s="348"/>
      <c r="NYX76" s="349"/>
      <c r="NYZ76" s="347"/>
      <c r="NZA76" s="350"/>
      <c r="NZB76" s="350"/>
      <c r="NZC76" s="348"/>
      <c r="NZD76" s="348"/>
      <c r="NZE76" s="348"/>
      <c r="NZF76" s="349"/>
      <c r="NZH76" s="347"/>
      <c r="NZI76" s="350"/>
      <c r="NZJ76" s="350"/>
      <c r="NZK76" s="348"/>
      <c r="NZL76" s="348"/>
      <c r="NZM76" s="348"/>
      <c r="NZN76" s="349"/>
      <c r="NZP76" s="347"/>
      <c r="NZQ76" s="350"/>
      <c r="NZR76" s="350"/>
      <c r="NZS76" s="348"/>
      <c r="NZT76" s="348"/>
      <c r="NZU76" s="348"/>
      <c r="NZV76" s="349"/>
      <c r="NZX76" s="347"/>
      <c r="NZY76" s="350"/>
      <c r="NZZ76" s="350"/>
      <c r="OAA76" s="348"/>
      <c r="OAB76" s="348"/>
      <c r="OAC76" s="348"/>
      <c r="OAD76" s="349"/>
      <c r="OAF76" s="347"/>
      <c r="OAG76" s="350"/>
      <c r="OAH76" s="350"/>
      <c r="OAI76" s="348"/>
      <c r="OAJ76" s="348"/>
      <c r="OAK76" s="348"/>
      <c r="OAL76" s="349"/>
      <c r="OAN76" s="347"/>
      <c r="OAO76" s="350"/>
      <c r="OAP76" s="350"/>
      <c r="OAQ76" s="348"/>
      <c r="OAR76" s="348"/>
      <c r="OAS76" s="348"/>
      <c r="OAT76" s="349"/>
      <c r="OAV76" s="347"/>
      <c r="OAW76" s="350"/>
      <c r="OAX76" s="350"/>
      <c r="OAY76" s="348"/>
      <c r="OAZ76" s="348"/>
      <c r="OBA76" s="348"/>
      <c r="OBB76" s="349"/>
      <c r="OBD76" s="347"/>
      <c r="OBE76" s="350"/>
      <c r="OBF76" s="350"/>
      <c r="OBG76" s="348"/>
      <c r="OBH76" s="348"/>
      <c r="OBI76" s="348"/>
      <c r="OBJ76" s="349"/>
      <c r="OBL76" s="347"/>
      <c r="OBM76" s="350"/>
      <c r="OBN76" s="350"/>
      <c r="OBO76" s="348"/>
      <c r="OBP76" s="348"/>
      <c r="OBQ76" s="348"/>
      <c r="OBR76" s="349"/>
      <c r="OBT76" s="347"/>
      <c r="OBU76" s="350"/>
      <c r="OBV76" s="350"/>
      <c r="OBW76" s="348"/>
      <c r="OBX76" s="348"/>
      <c r="OBY76" s="348"/>
      <c r="OBZ76" s="349"/>
      <c r="OCB76" s="347"/>
      <c r="OCC76" s="350"/>
      <c r="OCD76" s="350"/>
      <c r="OCE76" s="348"/>
      <c r="OCF76" s="348"/>
      <c r="OCG76" s="348"/>
      <c r="OCH76" s="349"/>
      <c r="OCJ76" s="347"/>
      <c r="OCK76" s="350"/>
      <c r="OCL76" s="350"/>
      <c r="OCM76" s="348"/>
      <c r="OCN76" s="348"/>
      <c r="OCO76" s="348"/>
      <c r="OCP76" s="349"/>
      <c r="OCR76" s="347"/>
      <c r="OCS76" s="350"/>
      <c r="OCT76" s="350"/>
      <c r="OCU76" s="348"/>
      <c r="OCV76" s="348"/>
      <c r="OCW76" s="348"/>
      <c r="OCX76" s="349"/>
      <c r="OCZ76" s="347"/>
      <c r="ODA76" s="350"/>
      <c r="ODB76" s="350"/>
      <c r="ODC76" s="348"/>
      <c r="ODD76" s="348"/>
      <c r="ODE76" s="348"/>
      <c r="ODF76" s="349"/>
      <c r="ODH76" s="347"/>
      <c r="ODI76" s="350"/>
      <c r="ODJ76" s="350"/>
      <c r="ODK76" s="348"/>
      <c r="ODL76" s="348"/>
      <c r="ODM76" s="348"/>
      <c r="ODN76" s="349"/>
      <c r="ODP76" s="347"/>
      <c r="ODQ76" s="350"/>
      <c r="ODR76" s="350"/>
      <c r="ODS76" s="348"/>
      <c r="ODT76" s="348"/>
      <c r="ODU76" s="348"/>
      <c r="ODV76" s="349"/>
      <c r="ODX76" s="347"/>
      <c r="ODY76" s="350"/>
      <c r="ODZ76" s="350"/>
      <c r="OEA76" s="348"/>
      <c r="OEB76" s="348"/>
      <c r="OEC76" s="348"/>
      <c r="OED76" s="349"/>
      <c r="OEF76" s="347"/>
      <c r="OEG76" s="350"/>
      <c r="OEH76" s="350"/>
      <c r="OEI76" s="348"/>
      <c r="OEJ76" s="348"/>
      <c r="OEK76" s="348"/>
      <c r="OEL76" s="349"/>
      <c r="OEN76" s="347"/>
      <c r="OEO76" s="350"/>
      <c r="OEP76" s="350"/>
      <c r="OEQ76" s="348"/>
      <c r="OER76" s="348"/>
      <c r="OES76" s="348"/>
      <c r="OET76" s="349"/>
      <c r="OEV76" s="347"/>
      <c r="OEW76" s="350"/>
      <c r="OEX76" s="350"/>
      <c r="OEY76" s="348"/>
      <c r="OEZ76" s="348"/>
      <c r="OFA76" s="348"/>
      <c r="OFB76" s="349"/>
      <c r="OFD76" s="347"/>
      <c r="OFE76" s="350"/>
      <c r="OFF76" s="350"/>
      <c r="OFG76" s="348"/>
      <c r="OFH76" s="348"/>
      <c r="OFI76" s="348"/>
      <c r="OFJ76" s="349"/>
      <c r="OFL76" s="347"/>
      <c r="OFM76" s="350"/>
      <c r="OFN76" s="350"/>
      <c r="OFO76" s="348"/>
      <c r="OFP76" s="348"/>
      <c r="OFQ76" s="348"/>
      <c r="OFR76" s="349"/>
      <c r="OFT76" s="347"/>
      <c r="OFU76" s="350"/>
      <c r="OFV76" s="350"/>
      <c r="OFW76" s="348"/>
      <c r="OFX76" s="348"/>
      <c r="OFY76" s="348"/>
      <c r="OFZ76" s="349"/>
      <c r="OGB76" s="347"/>
      <c r="OGC76" s="350"/>
      <c r="OGD76" s="350"/>
      <c r="OGE76" s="348"/>
      <c r="OGF76" s="348"/>
      <c r="OGG76" s="348"/>
      <c r="OGH76" s="349"/>
      <c r="OGJ76" s="347"/>
      <c r="OGK76" s="350"/>
      <c r="OGL76" s="350"/>
      <c r="OGM76" s="348"/>
      <c r="OGN76" s="348"/>
      <c r="OGO76" s="348"/>
      <c r="OGP76" s="349"/>
      <c r="OGR76" s="347"/>
      <c r="OGS76" s="350"/>
      <c r="OGT76" s="350"/>
      <c r="OGU76" s="348"/>
      <c r="OGV76" s="348"/>
      <c r="OGW76" s="348"/>
      <c r="OGX76" s="349"/>
      <c r="OGZ76" s="347"/>
      <c r="OHA76" s="350"/>
      <c r="OHB76" s="350"/>
      <c r="OHC76" s="348"/>
      <c r="OHD76" s="348"/>
      <c r="OHE76" s="348"/>
      <c r="OHF76" s="349"/>
      <c r="OHH76" s="347"/>
      <c r="OHI76" s="350"/>
      <c r="OHJ76" s="350"/>
      <c r="OHK76" s="348"/>
      <c r="OHL76" s="348"/>
      <c r="OHM76" s="348"/>
      <c r="OHN76" s="349"/>
      <c r="OHP76" s="347"/>
      <c r="OHQ76" s="350"/>
      <c r="OHR76" s="350"/>
      <c r="OHS76" s="348"/>
      <c r="OHT76" s="348"/>
      <c r="OHU76" s="348"/>
      <c r="OHV76" s="349"/>
      <c r="OHX76" s="347"/>
      <c r="OHY76" s="350"/>
      <c r="OHZ76" s="350"/>
      <c r="OIA76" s="348"/>
      <c r="OIB76" s="348"/>
      <c r="OIC76" s="348"/>
      <c r="OID76" s="349"/>
      <c r="OIF76" s="347"/>
      <c r="OIG76" s="350"/>
      <c r="OIH76" s="350"/>
      <c r="OII76" s="348"/>
      <c r="OIJ76" s="348"/>
      <c r="OIK76" s="348"/>
      <c r="OIL76" s="349"/>
      <c r="OIN76" s="347"/>
      <c r="OIO76" s="350"/>
      <c r="OIP76" s="350"/>
      <c r="OIQ76" s="348"/>
      <c r="OIR76" s="348"/>
      <c r="OIS76" s="348"/>
      <c r="OIT76" s="349"/>
      <c r="OIV76" s="347"/>
      <c r="OIW76" s="350"/>
      <c r="OIX76" s="350"/>
      <c r="OIY76" s="348"/>
      <c r="OIZ76" s="348"/>
      <c r="OJA76" s="348"/>
      <c r="OJB76" s="349"/>
      <c r="OJD76" s="347"/>
      <c r="OJE76" s="350"/>
      <c r="OJF76" s="350"/>
      <c r="OJG76" s="348"/>
      <c r="OJH76" s="348"/>
      <c r="OJI76" s="348"/>
      <c r="OJJ76" s="349"/>
      <c r="OJL76" s="347"/>
      <c r="OJM76" s="350"/>
      <c r="OJN76" s="350"/>
      <c r="OJO76" s="348"/>
      <c r="OJP76" s="348"/>
      <c r="OJQ76" s="348"/>
      <c r="OJR76" s="349"/>
      <c r="OJT76" s="347"/>
      <c r="OJU76" s="350"/>
      <c r="OJV76" s="350"/>
      <c r="OJW76" s="348"/>
      <c r="OJX76" s="348"/>
      <c r="OJY76" s="348"/>
      <c r="OJZ76" s="349"/>
      <c r="OKB76" s="347"/>
      <c r="OKC76" s="350"/>
      <c r="OKD76" s="350"/>
      <c r="OKE76" s="348"/>
      <c r="OKF76" s="348"/>
      <c r="OKG76" s="348"/>
      <c r="OKH76" s="349"/>
      <c r="OKJ76" s="347"/>
      <c r="OKK76" s="350"/>
      <c r="OKL76" s="350"/>
      <c r="OKM76" s="348"/>
      <c r="OKN76" s="348"/>
      <c r="OKO76" s="348"/>
      <c r="OKP76" s="349"/>
      <c r="OKR76" s="347"/>
      <c r="OKS76" s="350"/>
      <c r="OKT76" s="350"/>
      <c r="OKU76" s="348"/>
      <c r="OKV76" s="348"/>
      <c r="OKW76" s="348"/>
      <c r="OKX76" s="349"/>
      <c r="OKZ76" s="347"/>
      <c r="OLA76" s="350"/>
      <c r="OLB76" s="350"/>
      <c r="OLC76" s="348"/>
      <c r="OLD76" s="348"/>
      <c r="OLE76" s="348"/>
      <c r="OLF76" s="349"/>
      <c r="OLH76" s="347"/>
      <c r="OLI76" s="350"/>
      <c r="OLJ76" s="350"/>
      <c r="OLK76" s="348"/>
      <c r="OLL76" s="348"/>
      <c r="OLM76" s="348"/>
      <c r="OLN76" s="349"/>
      <c r="OLP76" s="347"/>
      <c r="OLQ76" s="350"/>
      <c r="OLR76" s="350"/>
      <c r="OLS76" s="348"/>
      <c r="OLT76" s="348"/>
      <c r="OLU76" s="348"/>
      <c r="OLV76" s="349"/>
      <c r="OLX76" s="347"/>
      <c r="OLY76" s="350"/>
      <c r="OLZ76" s="350"/>
      <c r="OMA76" s="348"/>
      <c r="OMB76" s="348"/>
      <c r="OMC76" s="348"/>
      <c r="OMD76" s="349"/>
      <c r="OMF76" s="347"/>
      <c r="OMG76" s="350"/>
      <c r="OMH76" s="350"/>
      <c r="OMI76" s="348"/>
      <c r="OMJ76" s="348"/>
      <c r="OMK76" s="348"/>
      <c r="OML76" s="349"/>
      <c r="OMN76" s="347"/>
      <c r="OMO76" s="350"/>
      <c r="OMP76" s="350"/>
      <c r="OMQ76" s="348"/>
      <c r="OMR76" s="348"/>
      <c r="OMS76" s="348"/>
      <c r="OMT76" s="349"/>
      <c r="OMV76" s="347"/>
      <c r="OMW76" s="350"/>
      <c r="OMX76" s="350"/>
      <c r="OMY76" s="348"/>
      <c r="OMZ76" s="348"/>
      <c r="ONA76" s="348"/>
      <c r="ONB76" s="349"/>
      <c r="OND76" s="347"/>
      <c r="ONE76" s="350"/>
      <c r="ONF76" s="350"/>
      <c r="ONG76" s="348"/>
      <c r="ONH76" s="348"/>
      <c r="ONI76" s="348"/>
      <c r="ONJ76" s="349"/>
      <c r="ONL76" s="347"/>
      <c r="ONM76" s="350"/>
      <c r="ONN76" s="350"/>
      <c r="ONO76" s="348"/>
      <c r="ONP76" s="348"/>
      <c r="ONQ76" s="348"/>
      <c r="ONR76" s="349"/>
      <c r="ONT76" s="347"/>
      <c r="ONU76" s="350"/>
      <c r="ONV76" s="350"/>
      <c r="ONW76" s="348"/>
      <c r="ONX76" s="348"/>
      <c r="ONY76" s="348"/>
      <c r="ONZ76" s="349"/>
      <c r="OOB76" s="347"/>
      <c r="OOC76" s="350"/>
      <c r="OOD76" s="350"/>
      <c r="OOE76" s="348"/>
      <c r="OOF76" s="348"/>
      <c r="OOG76" s="348"/>
      <c r="OOH76" s="349"/>
      <c r="OOJ76" s="347"/>
      <c r="OOK76" s="350"/>
      <c r="OOL76" s="350"/>
      <c r="OOM76" s="348"/>
      <c r="OON76" s="348"/>
      <c r="OOO76" s="348"/>
      <c r="OOP76" s="349"/>
      <c r="OOR76" s="347"/>
      <c r="OOS76" s="350"/>
      <c r="OOT76" s="350"/>
      <c r="OOU76" s="348"/>
      <c r="OOV76" s="348"/>
      <c r="OOW76" s="348"/>
      <c r="OOX76" s="349"/>
      <c r="OOZ76" s="347"/>
      <c r="OPA76" s="350"/>
      <c r="OPB76" s="350"/>
      <c r="OPC76" s="348"/>
      <c r="OPD76" s="348"/>
      <c r="OPE76" s="348"/>
      <c r="OPF76" s="349"/>
      <c r="OPH76" s="347"/>
      <c r="OPI76" s="350"/>
      <c r="OPJ76" s="350"/>
      <c r="OPK76" s="348"/>
      <c r="OPL76" s="348"/>
      <c r="OPM76" s="348"/>
      <c r="OPN76" s="349"/>
      <c r="OPP76" s="347"/>
      <c r="OPQ76" s="350"/>
      <c r="OPR76" s="350"/>
      <c r="OPS76" s="348"/>
      <c r="OPT76" s="348"/>
      <c r="OPU76" s="348"/>
      <c r="OPV76" s="349"/>
      <c r="OPX76" s="347"/>
      <c r="OPY76" s="350"/>
      <c r="OPZ76" s="350"/>
      <c r="OQA76" s="348"/>
      <c r="OQB76" s="348"/>
      <c r="OQC76" s="348"/>
      <c r="OQD76" s="349"/>
      <c r="OQF76" s="347"/>
      <c r="OQG76" s="350"/>
      <c r="OQH76" s="350"/>
      <c r="OQI76" s="348"/>
      <c r="OQJ76" s="348"/>
      <c r="OQK76" s="348"/>
      <c r="OQL76" s="349"/>
      <c r="OQN76" s="347"/>
      <c r="OQO76" s="350"/>
      <c r="OQP76" s="350"/>
      <c r="OQQ76" s="348"/>
      <c r="OQR76" s="348"/>
      <c r="OQS76" s="348"/>
      <c r="OQT76" s="349"/>
      <c r="OQV76" s="347"/>
      <c r="OQW76" s="350"/>
      <c r="OQX76" s="350"/>
      <c r="OQY76" s="348"/>
      <c r="OQZ76" s="348"/>
      <c r="ORA76" s="348"/>
      <c r="ORB76" s="349"/>
      <c r="ORD76" s="347"/>
      <c r="ORE76" s="350"/>
      <c r="ORF76" s="350"/>
      <c r="ORG76" s="348"/>
      <c r="ORH76" s="348"/>
      <c r="ORI76" s="348"/>
      <c r="ORJ76" s="349"/>
      <c r="ORL76" s="347"/>
      <c r="ORM76" s="350"/>
      <c r="ORN76" s="350"/>
      <c r="ORO76" s="348"/>
      <c r="ORP76" s="348"/>
      <c r="ORQ76" s="348"/>
      <c r="ORR76" s="349"/>
      <c r="ORT76" s="347"/>
      <c r="ORU76" s="350"/>
      <c r="ORV76" s="350"/>
      <c r="ORW76" s="348"/>
      <c r="ORX76" s="348"/>
      <c r="ORY76" s="348"/>
      <c r="ORZ76" s="349"/>
      <c r="OSB76" s="347"/>
      <c r="OSC76" s="350"/>
      <c r="OSD76" s="350"/>
      <c r="OSE76" s="348"/>
      <c r="OSF76" s="348"/>
      <c r="OSG76" s="348"/>
      <c r="OSH76" s="349"/>
      <c r="OSJ76" s="347"/>
      <c r="OSK76" s="350"/>
      <c r="OSL76" s="350"/>
      <c r="OSM76" s="348"/>
      <c r="OSN76" s="348"/>
      <c r="OSO76" s="348"/>
      <c r="OSP76" s="349"/>
      <c r="OSR76" s="347"/>
      <c r="OSS76" s="350"/>
      <c r="OST76" s="350"/>
      <c r="OSU76" s="348"/>
      <c r="OSV76" s="348"/>
      <c r="OSW76" s="348"/>
      <c r="OSX76" s="349"/>
      <c r="OSZ76" s="347"/>
      <c r="OTA76" s="350"/>
      <c r="OTB76" s="350"/>
      <c r="OTC76" s="348"/>
      <c r="OTD76" s="348"/>
      <c r="OTE76" s="348"/>
      <c r="OTF76" s="349"/>
      <c r="OTH76" s="347"/>
      <c r="OTI76" s="350"/>
      <c r="OTJ76" s="350"/>
      <c r="OTK76" s="348"/>
      <c r="OTL76" s="348"/>
      <c r="OTM76" s="348"/>
      <c r="OTN76" s="349"/>
      <c r="OTP76" s="347"/>
      <c r="OTQ76" s="350"/>
      <c r="OTR76" s="350"/>
      <c r="OTS76" s="348"/>
      <c r="OTT76" s="348"/>
      <c r="OTU76" s="348"/>
      <c r="OTV76" s="349"/>
      <c r="OTX76" s="347"/>
      <c r="OTY76" s="350"/>
      <c r="OTZ76" s="350"/>
      <c r="OUA76" s="348"/>
      <c r="OUB76" s="348"/>
      <c r="OUC76" s="348"/>
      <c r="OUD76" s="349"/>
      <c r="OUF76" s="347"/>
      <c r="OUG76" s="350"/>
      <c r="OUH76" s="350"/>
      <c r="OUI76" s="348"/>
      <c r="OUJ76" s="348"/>
      <c r="OUK76" s="348"/>
      <c r="OUL76" s="349"/>
      <c r="OUN76" s="347"/>
      <c r="OUO76" s="350"/>
      <c r="OUP76" s="350"/>
      <c r="OUQ76" s="348"/>
      <c r="OUR76" s="348"/>
      <c r="OUS76" s="348"/>
      <c r="OUT76" s="349"/>
      <c r="OUV76" s="347"/>
      <c r="OUW76" s="350"/>
      <c r="OUX76" s="350"/>
      <c r="OUY76" s="348"/>
      <c r="OUZ76" s="348"/>
      <c r="OVA76" s="348"/>
      <c r="OVB76" s="349"/>
      <c r="OVD76" s="347"/>
      <c r="OVE76" s="350"/>
      <c r="OVF76" s="350"/>
      <c r="OVG76" s="348"/>
      <c r="OVH76" s="348"/>
      <c r="OVI76" s="348"/>
      <c r="OVJ76" s="349"/>
      <c r="OVL76" s="347"/>
      <c r="OVM76" s="350"/>
      <c r="OVN76" s="350"/>
      <c r="OVO76" s="348"/>
      <c r="OVP76" s="348"/>
      <c r="OVQ76" s="348"/>
      <c r="OVR76" s="349"/>
      <c r="OVT76" s="347"/>
      <c r="OVU76" s="350"/>
      <c r="OVV76" s="350"/>
      <c r="OVW76" s="348"/>
      <c r="OVX76" s="348"/>
      <c r="OVY76" s="348"/>
      <c r="OVZ76" s="349"/>
      <c r="OWB76" s="347"/>
      <c r="OWC76" s="350"/>
      <c r="OWD76" s="350"/>
      <c r="OWE76" s="348"/>
      <c r="OWF76" s="348"/>
      <c r="OWG76" s="348"/>
      <c r="OWH76" s="349"/>
      <c r="OWJ76" s="347"/>
      <c r="OWK76" s="350"/>
      <c r="OWL76" s="350"/>
      <c r="OWM76" s="348"/>
      <c r="OWN76" s="348"/>
      <c r="OWO76" s="348"/>
      <c r="OWP76" s="349"/>
      <c r="OWR76" s="347"/>
      <c r="OWS76" s="350"/>
      <c r="OWT76" s="350"/>
      <c r="OWU76" s="348"/>
      <c r="OWV76" s="348"/>
      <c r="OWW76" s="348"/>
      <c r="OWX76" s="349"/>
      <c r="OWZ76" s="347"/>
      <c r="OXA76" s="350"/>
      <c r="OXB76" s="350"/>
      <c r="OXC76" s="348"/>
      <c r="OXD76" s="348"/>
      <c r="OXE76" s="348"/>
      <c r="OXF76" s="349"/>
      <c r="OXH76" s="347"/>
      <c r="OXI76" s="350"/>
      <c r="OXJ76" s="350"/>
      <c r="OXK76" s="348"/>
      <c r="OXL76" s="348"/>
      <c r="OXM76" s="348"/>
      <c r="OXN76" s="349"/>
      <c r="OXP76" s="347"/>
      <c r="OXQ76" s="350"/>
      <c r="OXR76" s="350"/>
      <c r="OXS76" s="348"/>
      <c r="OXT76" s="348"/>
      <c r="OXU76" s="348"/>
      <c r="OXV76" s="349"/>
      <c r="OXX76" s="347"/>
      <c r="OXY76" s="350"/>
      <c r="OXZ76" s="350"/>
      <c r="OYA76" s="348"/>
      <c r="OYB76" s="348"/>
      <c r="OYC76" s="348"/>
      <c r="OYD76" s="349"/>
      <c r="OYF76" s="347"/>
      <c r="OYG76" s="350"/>
      <c r="OYH76" s="350"/>
      <c r="OYI76" s="348"/>
      <c r="OYJ76" s="348"/>
      <c r="OYK76" s="348"/>
      <c r="OYL76" s="349"/>
      <c r="OYN76" s="347"/>
      <c r="OYO76" s="350"/>
      <c r="OYP76" s="350"/>
      <c r="OYQ76" s="348"/>
      <c r="OYR76" s="348"/>
      <c r="OYS76" s="348"/>
      <c r="OYT76" s="349"/>
      <c r="OYV76" s="347"/>
      <c r="OYW76" s="350"/>
      <c r="OYX76" s="350"/>
      <c r="OYY76" s="348"/>
      <c r="OYZ76" s="348"/>
      <c r="OZA76" s="348"/>
      <c r="OZB76" s="349"/>
      <c r="OZD76" s="347"/>
      <c r="OZE76" s="350"/>
      <c r="OZF76" s="350"/>
      <c r="OZG76" s="348"/>
      <c r="OZH76" s="348"/>
      <c r="OZI76" s="348"/>
      <c r="OZJ76" s="349"/>
      <c r="OZL76" s="347"/>
      <c r="OZM76" s="350"/>
      <c r="OZN76" s="350"/>
      <c r="OZO76" s="348"/>
      <c r="OZP76" s="348"/>
      <c r="OZQ76" s="348"/>
      <c r="OZR76" s="349"/>
      <c r="OZT76" s="347"/>
      <c r="OZU76" s="350"/>
      <c r="OZV76" s="350"/>
      <c r="OZW76" s="348"/>
      <c r="OZX76" s="348"/>
      <c r="OZY76" s="348"/>
      <c r="OZZ76" s="349"/>
      <c r="PAB76" s="347"/>
      <c r="PAC76" s="350"/>
      <c r="PAD76" s="350"/>
      <c r="PAE76" s="348"/>
      <c r="PAF76" s="348"/>
      <c r="PAG76" s="348"/>
      <c r="PAH76" s="349"/>
      <c r="PAJ76" s="347"/>
      <c r="PAK76" s="350"/>
      <c r="PAL76" s="350"/>
      <c r="PAM76" s="348"/>
      <c r="PAN76" s="348"/>
      <c r="PAO76" s="348"/>
      <c r="PAP76" s="349"/>
      <c r="PAR76" s="347"/>
      <c r="PAS76" s="350"/>
      <c r="PAT76" s="350"/>
      <c r="PAU76" s="348"/>
      <c r="PAV76" s="348"/>
      <c r="PAW76" s="348"/>
      <c r="PAX76" s="349"/>
      <c r="PAZ76" s="347"/>
      <c r="PBA76" s="350"/>
      <c r="PBB76" s="350"/>
      <c r="PBC76" s="348"/>
      <c r="PBD76" s="348"/>
      <c r="PBE76" s="348"/>
      <c r="PBF76" s="349"/>
      <c r="PBH76" s="347"/>
      <c r="PBI76" s="350"/>
      <c r="PBJ76" s="350"/>
      <c r="PBK76" s="348"/>
      <c r="PBL76" s="348"/>
      <c r="PBM76" s="348"/>
      <c r="PBN76" s="349"/>
      <c r="PBP76" s="347"/>
      <c r="PBQ76" s="350"/>
      <c r="PBR76" s="350"/>
      <c r="PBS76" s="348"/>
      <c r="PBT76" s="348"/>
      <c r="PBU76" s="348"/>
      <c r="PBV76" s="349"/>
      <c r="PBX76" s="347"/>
      <c r="PBY76" s="350"/>
      <c r="PBZ76" s="350"/>
      <c r="PCA76" s="348"/>
      <c r="PCB76" s="348"/>
      <c r="PCC76" s="348"/>
      <c r="PCD76" s="349"/>
      <c r="PCF76" s="347"/>
      <c r="PCG76" s="350"/>
      <c r="PCH76" s="350"/>
      <c r="PCI76" s="348"/>
      <c r="PCJ76" s="348"/>
      <c r="PCK76" s="348"/>
      <c r="PCL76" s="349"/>
      <c r="PCN76" s="347"/>
      <c r="PCO76" s="350"/>
      <c r="PCP76" s="350"/>
      <c r="PCQ76" s="348"/>
      <c r="PCR76" s="348"/>
      <c r="PCS76" s="348"/>
      <c r="PCT76" s="349"/>
      <c r="PCV76" s="347"/>
      <c r="PCW76" s="350"/>
      <c r="PCX76" s="350"/>
      <c r="PCY76" s="348"/>
      <c r="PCZ76" s="348"/>
      <c r="PDA76" s="348"/>
      <c r="PDB76" s="349"/>
      <c r="PDD76" s="347"/>
      <c r="PDE76" s="350"/>
      <c r="PDF76" s="350"/>
      <c r="PDG76" s="348"/>
      <c r="PDH76" s="348"/>
      <c r="PDI76" s="348"/>
      <c r="PDJ76" s="349"/>
      <c r="PDL76" s="347"/>
      <c r="PDM76" s="350"/>
      <c r="PDN76" s="350"/>
      <c r="PDO76" s="348"/>
      <c r="PDP76" s="348"/>
      <c r="PDQ76" s="348"/>
      <c r="PDR76" s="349"/>
      <c r="PDT76" s="347"/>
      <c r="PDU76" s="350"/>
      <c r="PDV76" s="350"/>
      <c r="PDW76" s="348"/>
      <c r="PDX76" s="348"/>
      <c r="PDY76" s="348"/>
      <c r="PDZ76" s="349"/>
      <c r="PEB76" s="347"/>
      <c r="PEC76" s="350"/>
      <c r="PED76" s="350"/>
      <c r="PEE76" s="348"/>
      <c r="PEF76" s="348"/>
      <c r="PEG76" s="348"/>
      <c r="PEH76" s="349"/>
      <c r="PEJ76" s="347"/>
      <c r="PEK76" s="350"/>
      <c r="PEL76" s="350"/>
      <c r="PEM76" s="348"/>
      <c r="PEN76" s="348"/>
      <c r="PEO76" s="348"/>
      <c r="PEP76" s="349"/>
      <c r="PER76" s="347"/>
      <c r="PES76" s="350"/>
      <c r="PET76" s="350"/>
      <c r="PEU76" s="348"/>
      <c r="PEV76" s="348"/>
      <c r="PEW76" s="348"/>
      <c r="PEX76" s="349"/>
      <c r="PEZ76" s="347"/>
      <c r="PFA76" s="350"/>
      <c r="PFB76" s="350"/>
      <c r="PFC76" s="348"/>
      <c r="PFD76" s="348"/>
      <c r="PFE76" s="348"/>
      <c r="PFF76" s="349"/>
      <c r="PFH76" s="347"/>
      <c r="PFI76" s="350"/>
      <c r="PFJ76" s="350"/>
      <c r="PFK76" s="348"/>
      <c r="PFL76" s="348"/>
      <c r="PFM76" s="348"/>
      <c r="PFN76" s="349"/>
      <c r="PFP76" s="347"/>
      <c r="PFQ76" s="350"/>
      <c r="PFR76" s="350"/>
      <c r="PFS76" s="348"/>
      <c r="PFT76" s="348"/>
      <c r="PFU76" s="348"/>
      <c r="PFV76" s="349"/>
      <c r="PFX76" s="347"/>
      <c r="PFY76" s="350"/>
      <c r="PFZ76" s="350"/>
      <c r="PGA76" s="348"/>
      <c r="PGB76" s="348"/>
      <c r="PGC76" s="348"/>
      <c r="PGD76" s="349"/>
      <c r="PGF76" s="347"/>
      <c r="PGG76" s="350"/>
      <c r="PGH76" s="350"/>
      <c r="PGI76" s="348"/>
      <c r="PGJ76" s="348"/>
      <c r="PGK76" s="348"/>
      <c r="PGL76" s="349"/>
      <c r="PGN76" s="347"/>
      <c r="PGO76" s="350"/>
      <c r="PGP76" s="350"/>
      <c r="PGQ76" s="348"/>
      <c r="PGR76" s="348"/>
      <c r="PGS76" s="348"/>
      <c r="PGT76" s="349"/>
      <c r="PGV76" s="347"/>
      <c r="PGW76" s="350"/>
      <c r="PGX76" s="350"/>
      <c r="PGY76" s="348"/>
      <c r="PGZ76" s="348"/>
      <c r="PHA76" s="348"/>
      <c r="PHB76" s="349"/>
      <c r="PHD76" s="347"/>
      <c r="PHE76" s="350"/>
      <c r="PHF76" s="350"/>
      <c r="PHG76" s="348"/>
      <c r="PHH76" s="348"/>
      <c r="PHI76" s="348"/>
      <c r="PHJ76" s="349"/>
      <c r="PHL76" s="347"/>
      <c r="PHM76" s="350"/>
      <c r="PHN76" s="350"/>
      <c r="PHO76" s="348"/>
      <c r="PHP76" s="348"/>
      <c r="PHQ76" s="348"/>
      <c r="PHR76" s="349"/>
      <c r="PHT76" s="347"/>
      <c r="PHU76" s="350"/>
      <c r="PHV76" s="350"/>
      <c r="PHW76" s="348"/>
      <c r="PHX76" s="348"/>
      <c r="PHY76" s="348"/>
      <c r="PHZ76" s="349"/>
      <c r="PIB76" s="347"/>
      <c r="PIC76" s="350"/>
      <c r="PID76" s="350"/>
      <c r="PIE76" s="348"/>
      <c r="PIF76" s="348"/>
      <c r="PIG76" s="348"/>
      <c r="PIH76" s="349"/>
      <c r="PIJ76" s="347"/>
      <c r="PIK76" s="350"/>
      <c r="PIL76" s="350"/>
      <c r="PIM76" s="348"/>
      <c r="PIN76" s="348"/>
      <c r="PIO76" s="348"/>
      <c r="PIP76" s="349"/>
      <c r="PIR76" s="347"/>
      <c r="PIS76" s="350"/>
      <c r="PIT76" s="350"/>
      <c r="PIU76" s="348"/>
      <c r="PIV76" s="348"/>
      <c r="PIW76" s="348"/>
      <c r="PIX76" s="349"/>
      <c r="PIZ76" s="347"/>
      <c r="PJA76" s="350"/>
      <c r="PJB76" s="350"/>
      <c r="PJC76" s="348"/>
      <c r="PJD76" s="348"/>
      <c r="PJE76" s="348"/>
      <c r="PJF76" s="349"/>
      <c r="PJH76" s="347"/>
      <c r="PJI76" s="350"/>
      <c r="PJJ76" s="350"/>
      <c r="PJK76" s="348"/>
      <c r="PJL76" s="348"/>
      <c r="PJM76" s="348"/>
      <c r="PJN76" s="349"/>
      <c r="PJP76" s="347"/>
      <c r="PJQ76" s="350"/>
      <c r="PJR76" s="350"/>
      <c r="PJS76" s="348"/>
      <c r="PJT76" s="348"/>
      <c r="PJU76" s="348"/>
      <c r="PJV76" s="349"/>
      <c r="PJX76" s="347"/>
      <c r="PJY76" s="350"/>
      <c r="PJZ76" s="350"/>
      <c r="PKA76" s="348"/>
      <c r="PKB76" s="348"/>
      <c r="PKC76" s="348"/>
      <c r="PKD76" s="349"/>
      <c r="PKF76" s="347"/>
      <c r="PKG76" s="350"/>
      <c r="PKH76" s="350"/>
      <c r="PKI76" s="348"/>
      <c r="PKJ76" s="348"/>
      <c r="PKK76" s="348"/>
      <c r="PKL76" s="349"/>
      <c r="PKN76" s="347"/>
      <c r="PKO76" s="350"/>
      <c r="PKP76" s="350"/>
      <c r="PKQ76" s="348"/>
      <c r="PKR76" s="348"/>
      <c r="PKS76" s="348"/>
      <c r="PKT76" s="349"/>
      <c r="PKV76" s="347"/>
      <c r="PKW76" s="350"/>
      <c r="PKX76" s="350"/>
      <c r="PKY76" s="348"/>
      <c r="PKZ76" s="348"/>
      <c r="PLA76" s="348"/>
      <c r="PLB76" s="349"/>
      <c r="PLD76" s="347"/>
      <c r="PLE76" s="350"/>
      <c r="PLF76" s="350"/>
      <c r="PLG76" s="348"/>
      <c r="PLH76" s="348"/>
      <c r="PLI76" s="348"/>
      <c r="PLJ76" s="349"/>
      <c r="PLL76" s="347"/>
      <c r="PLM76" s="350"/>
      <c r="PLN76" s="350"/>
      <c r="PLO76" s="348"/>
      <c r="PLP76" s="348"/>
      <c r="PLQ76" s="348"/>
      <c r="PLR76" s="349"/>
      <c r="PLT76" s="347"/>
      <c r="PLU76" s="350"/>
      <c r="PLV76" s="350"/>
      <c r="PLW76" s="348"/>
      <c r="PLX76" s="348"/>
      <c r="PLY76" s="348"/>
      <c r="PLZ76" s="349"/>
      <c r="PMB76" s="347"/>
      <c r="PMC76" s="350"/>
      <c r="PMD76" s="350"/>
      <c r="PME76" s="348"/>
      <c r="PMF76" s="348"/>
      <c r="PMG76" s="348"/>
      <c r="PMH76" s="349"/>
      <c r="PMJ76" s="347"/>
      <c r="PMK76" s="350"/>
      <c r="PML76" s="350"/>
      <c r="PMM76" s="348"/>
      <c r="PMN76" s="348"/>
      <c r="PMO76" s="348"/>
      <c r="PMP76" s="349"/>
      <c r="PMR76" s="347"/>
      <c r="PMS76" s="350"/>
      <c r="PMT76" s="350"/>
      <c r="PMU76" s="348"/>
      <c r="PMV76" s="348"/>
      <c r="PMW76" s="348"/>
      <c r="PMX76" s="349"/>
      <c r="PMZ76" s="347"/>
      <c r="PNA76" s="350"/>
      <c r="PNB76" s="350"/>
      <c r="PNC76" s="348"/>
      <c r="PND76" s="348"/>
      <c r="PNE76" s="348"/>
      <c r="PNF76" s="349"/>
      <c r="PNH76" s="347"/>
      <c r="PNI76" s="350"/>
      <c r="PNJ76" s="350"/>
      <c r="PNK76" s="348"/>
      <c r="PNL76" s="348"/>
      <c r="PNM76" s="348"/>
      <c r="PNN76" s="349"/>
      <c r="PNP76" s="347"/>
      <c r="PNQ76" s="350"/>
      <c r="PNR76" s="350"/>
      <c r="PNS76" s="348"/>
      <c r="PNT76" s="348"/>
      <c r="PNU76" s="348"/>
      <c r="PNV76" s="349"/>
      <c r="PNX76" s="347"/>
      <c r="PNY76" s="350"/>
      <c r="PNZ76" s="350"/>
      <c r="POA76" s="348"/>
      <c r="POB76" s="348"/>
      <c r="POC76" s="348"/>
      <c r="POD76" s="349"/>
      <c r="POF76" s="347"/>
      <c r="POG76" s="350"/>
      <c r="POH76" s="350"/>
      <c r="POI76" s="348"/>
      <c r="POJ76" s="348"/>
      <c r="POK76" s="348"/>
      <c r="POL76" s="349"/>
      <c r="PON76" s="347"/>
      <c r="POO76" s="350"/>
      <c r="POP76" s="350"/>
      <c r="POQ76" s="348"/>
      <c r="POR76" s="348"/>
      <c r="POS76" s="348"/>
      <c r="POT76" s="349"/>
      <c r="POV76" s="347"/>
      <c r="POW76" s="350"/>
      <c r="POX76" s="350"/>
      <c r="POY76" s="348"/>
      <c r="POZ76" s="348"/>
      <c r="PPA76" s="348"/>
      <c r="PPB76" s="349"/>
      <c r="PPD76" s="347"/>
      <c r="PPE76" s="350"/>
      <c r="PPF76" s="350"/>
      <c r="PPG76" s="348"/>
      <c r="PPH76" s="348"/>
      <c r="PPI76" s="348"/>
      <c r="PPJ76" s="349"/>
      <c r="PPL76" s="347"/>
      <c r="PPM76" s="350"/>
      <c r="PPN76" s="350"/>
      <c r="PPO76" s="348"/>
      <c r="PPP76" s="348"/>
      <c r="PPQ76" s="348"/>
      <c r="PPR76" s="349"/>
      <c r="PPT76" s="347"/>
      <c r="PPU76" s="350"/>
      <c r="PPV76" s="350"/>
      <c r="PPW76" s="348"/>
      <c r="PPX76" s="348"/>
      <c r="PPY76" s="348"/>
      <c r="PPZ76" s="349"/>
      <c r="PQB76" s="347"/>
      <c r="PQC76" s="350"/>
      <c r="PQD76" s="350"/>
      <c r="PQE76" s="348"/>
      <c r="PQF76" s="348"/>
      <c r="PQG76" s="348"/>
      <c r="PQH76" s="349"/>
      <c r="PQJ76" s="347"/>
      <c r="PQK76" s="350"/>
      <c r="PQL76" s="350"/>
      <c r="PQM76" s="348"/>
      <c r="PQN76" s="348"/>
      <c r="PQO76" s="348"/>
      <c r="PQP76" s="349"/>
      <c r="PQR76" s="347"/>
      <c r="PQS76" s="350"/>
      <c r="PQT76" s="350"/>
      <c r="PQU76" s="348"/>
      <c r="PQV76" s="348"/>
      <c r="PQW76" s="348"/>
      <c r="PQX76" s="349"/>
      <c r="PQZ76" s="347"/>
      <c r="PRA76" s="350"/>
      <c r="PRB76" s="350"/>
      <c r="PRC76" s="348"/>
      <c r="PRD76" s="348"/>
      <c r="PRE76" s="348"/>
      <c r="PRF76" s="349"/>
      <c r="PRH76" s="347"/>
      <c r="PRI76" s="350"/>
      <c r="PRJ76" s="350"/>
      <c r="PRK76" s="348"/>
      <c r="PRL76" s="348"/>
      <c r="PRM76" s="348"/>
      <c r="PRN76" s="349"/>
      <c r="PRP76" s="347"/>
      <c r="PRQ76" s="350"/>
      <c r="PRR76" s="350"/>
      <c r="PRS76" s="348"/>
      <c r="PRT76" s="348"/>
      <c r="PRU76" s="348"/>
      <c r="PRV76" s="349"/>
      <c r="PRX76" s="347"/>
      <c r="PRY76" s="350"/>
      <c r="PRZ76" s="350"/>
      <c r="PSA76" s="348"/>
      <c r="PSB76" s="348"/>
      <c r="PSC76" s="348"/>
      <c r="PSD76" s="349"/>
      <c r="PSF76" s="347"/>
      <c r="PSG76" s="350"/>
      <c r="PSH76" s="350"/>
      <c r="PSI76" s="348"/>
      <c r="PSJ76" s="348"/>
      <c r="PSK76" s="348"/>
      <c r="PSL76" s="349"/>
      <c r="PSN76" s="347"/>
      <c r="PSO76" s="350"/>
      <c r="PSP76" s="350"/>
      <c r="PSQ76" s="348"/>
      <c r="PSR76" s="348"/>
      <c r="PSS76" s="348"/>
      <c r="PST76" s="349"/>
      <c r="PSV76" s="347"/>
      <c r="PSW76" s="350"/>
      <c r="PSX76" s="350"/>
      <c r="PSY76" s="348"/>
      <c r="PSZ76" s="348"/>
      <c r="PTA76" s="348"/>
      <c r="PTB76" s="349"/>
      <c r="PTD76" s="347"/>
      <c r="PTE76" s="350"/>
      <c r="PTF76" s="350"/>
      <c r="PTG76" s="348"/>
      <c r="PTH76" s="348"/>
      <c r="PTI76" s="348"/>
      <c r="PTJ76" s="349"/>
      <c r="PTL76" s="347"/>
      <c r="PTM76" s="350"/>
      <c r="PTN76" s="350"/>
      <c r="PTO76" s="348"/>
      <c r="PTP76" s="348"/>
      <c r="PTQ76" s="348"/>
      <c r="PTR76" s="349"/>
      <c r="PTT76" s="347"/>
      <c r="PTU76" s="350"/>
      <c r="PTV76" s="350"/>
      <c r="PTW76" s="348"/>
      <c r="PTX76" s="348"/>
      <c r="PTY76" s="348"/>
      <c r="PTZ76" s="349"/>
      <c r="PUB76" s="347"/>
      <c r="PUC76" s="350"/>
      <c r="PUD76" s="350"/>
      <c r="PUE76" s="348"/>
      <c r="PUF76" s="348"/>
      <c r="PUG76" s="348"/>
      <c r="PUH76" s="349"/>
      <c r="PUJ76" s="347"/>
      <c r="PUK76" s="350"/>
      <c r="PUL76" s="350"/>
      <c r="PUM76" s="348"/>
      <c r="PUN76" s="348"/>
      <c r="PUO76" s="348"/>
      <c r="PUP76" s="349"/>
      <c r="PUR76" s="347"/>
      <c r="PUS76" s="350"/>
      <c r="PUT76" s="350"/>
      <c r="PUU76" s="348"/>
      <c r="PUV76" s="348"/>
      <c r="PUW76" s="348"/>
      <c r="PUX76" s="349"/>
      <c r="PUZ76" s="347"/>
      <c r="PVA76" s="350"/>
      <c r="PVB76" s="350"/>
      <c r="PVC76" s="348"/>
      <c r="PVD76" s="348"/>
      <c r="PVE76" s="348"/>
      <c r="PVF76" s="349"/>
      <c r="PVH76" s="347"/>
      <c r="PVI76" s="350"/>
      <c r="PVJ76" s="350"/>
      <c r="PVK76" s="348"/>
      <c r="PVL76" s="348"/>
      <c r="PVM76" s="348"/>
      <c r="PVN76" s="349"/>
      <c r="PVP76" s="347"/>
      <c r="PVQ76" s="350"/>
      <c r="PVR76" s="350"/>
      <c r="PVS76" s="348"/>
      <c r="PVT76" s="348"/>
      <c r="PVU76" s="348"/>
      <c r="PVV76" s="349"/>
      <c r="PVX76" s="347"/>
      <c r="PVY76" s="350"/>
      <c r="PVZ76" s="350"/>
      <c r="PWA76" s="348"/>
      <c r="PWB76" s="348"/>
      <c r="PWC76" s="348"/>
      <c r="PWD76" s="349"/>
      <c r="PWF76" s="347"/>
      <c r="PWG76" s="350"/>
      <c r="PWH76" s="350"/>
      <c r="PWI76" s="348"/>
      <c r="PWJ76" s="348"/>
      <c r="PWK76" s="348"/>
      <c r="PWL76" s="349"/>
      <c r="PWN76" s="347"/>
      <c r="PWO76" s="350"/>
      <c r="PWP76" s="350"/>
      <c r="PWQ76" s="348"/>
      <c r="PWR76" s="348"/>
      <c r="PWS76" s="348"/>
      <c r="PWT76" s="349"/>
      <c r="PWV76" s="347"/>
      <c r="PWW76" s="350"/>
      <c r="PWX76" s="350"/>
      <c r="PWY76" s="348"/>
      <c r="PWZ76" s="348"/>
      <c r="PXA76" s="348"/>
      <c r="PXB76" s="349"/>
      <c r="PXD76" s="347"/>
      <c r="PXE76" s="350"/>
      <c r="PXF76" s="350"/>
      <c r="PXG76" s="348"/>
      <c r="PXH76" s="348"/>
      <c r="PXI76" s="348"/>
      <c r="PXJ76" s="349"/>
      <c r="PXL76" s="347"/>
      <c r="PXM76" s="350"/>
      <c r="PXN76" s="350"/>
      <c r="PXO76" s="348"/>
      <c r="PXP76" s="348"/>
      <c r="PXQ76" s="348"/>
      <c r="PXR76" s="349"/>
      <c r="PXT76" s="347"/>
      <c r="PXU76" s="350"/>
      <c r="PXV76" s="350"/>
      <c r="PXW76" s="348"/>
      <c r="PXX76" s="348"/>
      <c r="PXY76" s="348"/>
      <c r="PXZ76" s="349"/>
      <c r="PYB76" s="347"/>
      <c r="PYC76" s="350"/>
      <c r="PYD76" s="350"/>
      <c r="PYE76" s="348"/>
      <c r="PYF76" s="348"/>
      <c r="PYG76" s="348"/>
      <c r="PYH76" s="349"/>
      <c r="PYJ76" s="347"/>
      <c r="PYK76" s="350"/>
      <c r="PYL76" s="350"/>
      <c r="PYM76" s="348"/>
      <c r="PYN76" s="348"/>
      <c r="PYO76" s="348"/>
      <c r="PYP76" s="349"/>
      <c r="PYR76" s="347"/>
      <c r="PYS76" s="350"/>
      <c r="PYT76" s="350"/>
      <c r="PYU76" s="348"/>
      <c r="PYV76" s="348"/>
      <c r="PYW76" s="348"/>
      <c r="PYX76" s="349"/>
      <c r="PYZ76" s="347"/>
      <c r="PZA76" s="350"/>
      <c r="PZB76" s="350"/>
      <c r="PZC76" s="348"/>
      <c r="PZD76" s="348"/>
      <c r="PZE76" s="348"/>
      <c r="PZF76" s="349"/>
      <c r="PZH76" s="347"/>
      <c r="PZI76" s="350"/>
      <c r="PZJ76" s="350"/>
      <c r="PZK76" s="348"/>
      <c r="PZL76" s="348"/>
      <c r="PZM76" s="348"/>
      <c r="PZN76" s="349"/>
      <c r="PZP76" s="347"/>
      <c r="PZQ76" s="350"/>
      <c r="PZR76" s="350"/>
      <c r="PZS76" s="348"/>
      <c r="PZT76" s="348"/>
      <c r="PZU76" s="348"/>
      <c r="PZV76" s="349"/>
      <c r="PZX76" s="347"/>
      <c r="PZY76" s="350"/>
      <c r="PZZ76" s="350"/>
      <c r="QAA76" s="348"/>
      <c r="QAB76" s="348"/>
      <c r="QAC76" s="348"/>
      <c r="QAD76" s="349"/>
      <c r="QAF76" s="347"/>
      <c r="QAG76" s="350"/>
      <c r="QAH76" s="350"/>
      <c r="QAI76" s="348"/>
      <c r="QAJ76" s="348"/>
      <c r="QAK76" s="348"/>
      <c r="QAL76" s="349"/>
      <c r="QAN76" s="347"/>
      <c r="QAO76" s="350"/>
      <c r="QAP76" s="350"/>
      <c r="QAQ76" s="348"/>
      <c r="QAR76" s="348"/>
      <c r="QAS76" s="348"/>
      <c r="QAT76" s="349"/>
      <c r="QAV76" s="347"/>
      <c r="QAW76" s="350"/>
      <c r="QAX76" s="350"/>
      <c r="QAY76" s="348"/>
      <c r="QAZ76" s="348"/>
      <c r="QBA76" s="348"/>
      <c r="QBB76" s="349"/>
      <c r="QBD76" s="347"/>
      <c r="QBE76" s="350"/>
      <c r="QBF76" s="350"/>
      <c r="QBG76" s="348"/>
      <c r="QBH76" s="348"/>
      <c r="QBI76" s="348"/>
      <c r="QBJ76" s="349"/>
      <c r="QBL76" s="347"/>
      <c r="QBM76" s="350"/>
      <c r="QBN76" s="350"/>
      <c r="QBO76" s="348"/>
      <c r="QBP76" s="348"/>
      <c r="QBQ76" s="348"/>
      <c r="QBR76" s="349"/>
      <c r="QBT76" s="347"/>
      <c r="QBU76" s="350"/>
      <c r="QBV76" s="350"/>
      <c r="QBW76" s="348"/>
      <c r="QBX76" s="348"/>
      <c r="QBY76" s="348"/>
      <c r="QBZ76" s="349"/>
      <c r="QCB76" s="347"/>
      <c r="QCC76" s="350"/>
      <c r="QCD76" s="350"/>
      <c r="QCE76" s="348"/>
      <c r="QCF76" s="348"/>
      <c r="QCG76" s="348"/>
      <c r="QCH76" s="349"/>
      <c r="QCJ76" s="347"/>
      <c r="QCK76" s="350"/>
      <c r="QCL76" s="350"/>
      <c r="QCM76" s="348"/>
      <c r="QCN76" s="348"/>
      <c r="QCO76" s="348"/>
      <c r="QCP76" s="349"/>
      <c r="QCR76" s="347"/>
      <c r="QCS76" s="350"/>
      <c r="QCT76" s="350"/>
      <c r="QCU76" s="348"/>
      <c r="QCV76" s="348"/>
      <c r="QCW76" s="348"/>
      <c r="QCX76" s="349"/>
      <c r="QCZ76" s="347"/>
      <c r="QDA76" s="350"/>
      <c r="QDB76" s="350"/>
      <c r="QDC76" s="348"/>
      <c r="QDD76" s="348"/>
      <c r="QDE76" s="348"/>
      <c r="QDF76" s="349"/>
      <c r="QDH76" s="347"/>
      <c r="QDI76" s="350"/>
      <c r="QDJ76" s="350"/>
      <c r="QDK76" s="348"/>
      <c r="QDL76" s="348"/>
      <c r="QDM76" s="348"/>
      <c r="QDN76" s="349"/>
      <c r="QDP76" s="347"/>
      <c r="QDQ76" s="350"/>
      <c r="QDR76" s="350"/>
      <c r="QDS76" s="348"/>
      <c r="QDT76" s="348"/>
      <c r="QDU76" s="348"/>
      <c r="QDV76" s="349"/>
      <c r="QDX76" s="347"/>
      <c r="QDY76" s="350"/>
      <c r="QDZ76" s="350"/>
      <c r="QEA76" s="348"/>
      <c r="QEB76" s="348"/>
      <c r="QEC76" s="348"/>
      <c r="QED76" s="349"/>
      <c r="QEF76" s="347"/>
      <c r="QEG76" s="350"/>
      <c r="QEH76" s="350"/>
      <c r="QEI76" s="348"/>
      <c r="QEJ76" s="348"/>
      <c r="QEK76" s="348"/>
      <c r="QEL76" s="349"/>
      <c r="QEN76" s="347"/>
      <c r="QEO76" s="350"/>
      <c r="QEP76" s="350"/>
      <c r="QEQ76" s="348"/>
      <c r="QER76" s="348"/>
      <c r="QES76" s="348"/>
      <c r="QET76" s="349"/>
      <c r="QEV76" s="347"/>
      <c r="QEW76" s="350"/>
      <c r="QEX76" s="350"/>
      <c r="QEY76" s="348"/>
      <c r="QEZ76" s="348"/>
      <c r="QFA76" s="348"/>
      <c r="QFB76" s="349"/>
      <c r="QFD76" s="347"/>
      <c r="QFE76" s="350"/>
      <c r="QFF76" s="350"/>
      <c r="QFG76" s="348"/>
      <c r="QFH76" s="348"/>
      <c r="QFI76" s="348"/>
      <c r="QFJ76" s="349"/>
      <c r="QFL76" s="347"/>
      <c r="QFM76" s="350"/>
      <c r="QFN76" s="350"/>
      <c r="QFO76" s="348"/>
      <c r="QFP76" s="348"/>
      <c r="QFQ76" s="348"/>
      <c r="QFR76" s="349"/>
      <c r="QFT76" s="347"/>
      <c r="QFU76" s="350"/>
      <c r="QFV76" s="350"/>
      <c r="QFW76" s="348"/>
      <c r="QFX76" s="348"/>
      <c r="QFY76" s="348"/>
      <c r="QFZ76" s="349"/>
      <c r="QGB76" s="347"/>
      <c r="QGC76" s="350"/>
      <c r="QGD76" s="350"/>
      <c r="QGE76" s="348"/>
      <c r="QGF76" s="348"/>
      <c r="QGG76" s="348"/>
      <c r="QGH76" s="349"/>
      <c r="QGJ76" s="347"/>
      <c r="QGK76" s="350"/>
      <c r="QGL76" s="350"/>
      <c r="QGM76" s="348"/>
      <c r="QGN76" s="348"/>
      <c r="QGO76" s="348"/>
      <c r="QGP76" s="349"/>
      <c r="QGR76" s="347"/>
      <c r="QGS76" s="350"/>
      <c r="QGT76" s="350"/>
      <c r="QGU76" s="348"/>
      <c r="QGV76" s="348"/>
      <c r="QGW76" s="348"/>
      <c r="QGX76" s="349"/>
      <c r="QGZ76" s="347"/>
      <c r="QHA76" s="350"/>
      <c r="QHB76" s="350"/>
      <c r="QHC76" s="348"/>
      <c r="QHD76" s="348"/>
      <c r="QHE76" s="348"/>
      <c r="QHF76" s="349"/>
      <c r="QHH76" s="347"/>
      <c r="QHI76" s="350"/>
      <c r="QHJ76" s="350"/>
      <c r="QHK76" s="348"/>
      <c r="QHL76" s="348"/>
      <c r="QHM76" s="348"/>
      <c r="QHN76" s="349"/>
      <c r="QHP76" s="347"/>
      <c r="QHQ76" s="350"/>
      <c r="QHR76" s="350"/>
      <c r="QHS76" s="348"/>
      <c r="QHT76" s="348"/>
      <c r="QHU76" s="348"/>
      <c r="QHV76" s="349"/>
      <c r="QHX76" s="347"/>
      <c r="QHY76" s="350"/>
      <c r="QHZ76" s="350"/>
      <c r="QIA76" s="348"/>
      <c r="QIB76" s="348"/>
      <c r="QIC76" s="348"/>
      <c r="QID76" s="349"/>
      <c r="QIF76" s="347"/>
      <c r="QIG76" s="350"/>
      <c r="QIH76" s="350"/>
      <c r="QII76" s="348"/>
      <c r="QIJ76" s="348"/>
      <c r="QIK76" s="348"/>
      <c r="QIL76" s="349"/>
      <c r="QIN76" s="347"/>
      <c r="QIO76" s="350"/>
      <c r="QIP76" s="350"/>
      <c r="QIQ76" s="348"/>
      <c r="QIR76" s="348"/>
      <c r="QIS76" s="348"/>
      <c r="QIT76" s="349"/>
      <c r="QIV76" s="347"/>
      <c r="QIW76" s="350"/>
      <c r="QIX76" s="350"/>
      <c r="QIY76" s="348"/>
      <c r="QIZ76" s="348"/>
      <c r="QJA76" s="348"/>
      <c r="QJB76" s="349"/>
      <c r="QJD76" s="347"/>
      <c r="QJE76" s="350"/>
      <c r="QJF76" s="350"/>
      <c r="QJG76" s="348"/>
      <c r="QJH76" s="348"/>
      <c r="QJI76" s="348"/>
      <c r="QJJ76" s="349"/>
      <c r="QJL76" s="347"/>
      <c r="QJM76" s="350"/>
      <c r="QJN76" s="350"/>
      <c r="QJO76" s="348"/>
      <c r="QJP76" s="348"/>
      <c r="QJQ76" s="348"/>
      <c r="QJR76" s="349"/>
      <c r="QJT76" s="347"/>
      <c r="QJU76" s="350"/>
      <c r="QJV76" s="350"/>
      <c r="QJW76" s="348"/>
      <c r="QJX76" s="348"/>
      <c r="QJY76" s="348"/>
      <c r="QJZ76" s="349"/>
      <c r="QKB76" s="347"/>
      <c r="QKC76" s="350"/>
      <c r="QKD76" s="350"/>
      <c r="QKE76" s="348"/>
      <c r="QKF76" s="348"/>
      <c r="QKG76" s="348"/>
      <c r="QKH76" s="349"/>
      <c r="QKJ76" s="347"/>
      <c r="QKK76" s="350"/>
      <c r="QKL76" s="350"/>
      <c r="QKM76" s="348"/>
      <c r="QKN76" s="348"/>
      <c r="QKO76" s="348"/>
      <c r="QKP76" s="349"/>
      <c r="QKR76" s="347"/>
      <c r="QKS76" s="350"/>
      <c r="QKT76" s="350"/>
      <c r="QKU76" s="348"/>
      <c r="QKV76" s="348"/>
      <c r="QKW76" s="348"/>
      <c r="QKX76" s="349"/>
      <c r="QKZ76" s="347"/>
      <c r="QLA76" s="350"/>
      <c r="QLB76" s="350"/>
      <c r="QLC76" s="348"/>
      <c r="QLD76" s="348"/>
      <c r="QLE76" s="348"/>
      <c r="QLF76" s="349"/>
      <c r="QLH76" s="347"/>
      <c r="QLI76" s="350"/>
      <c r="QLJ76" s="350"/>
      <c r="QLK76" s="348"/>
      <c r="QLL76" s="348"/>
      <c r="QLM76" s="348"/>
      <c r="QLN76" s="349"/>
      <c r="QLP76" s="347"/>
      <c r="QLQ76" s="350"/>
      <c r="QLR76" s="350"/>
      <c r="QLS76" s="348"/>
      <c r="QLT76" s="348"/>
      <c r="QLU76" s="348"/>
      <c r="QLV76" s="349"/>
      <c r="QLX76" s="347"/>
      <c r="QLY76" s="350"/>
      <c r="QLZ76" s="350"/>
      <c r="QMA76" s="348"/>
      <c r="QMB76" s="348"/>
      <c r="QMC76" s="348"/>
      <c r="QMD76" s="349"/>
      <c r="QMF76" s="347"/>
      <c r="QMG76" s="350"/>
      <c r="QMH76" s="350"/>
      <c r="QMI76" s="348"/>
      <c r="QMJ76" s="348"/>
      <c r="QMK76" s="348"/>
      <c r="QML76" s="349"/>
      <c r="QMN76" s="347"/>
      <c r="QMO76" s="350"/>
      <c r="QMP76" s="350"/>
      <c r="QMQ76" s="348"/>
      <c r="QMR76" s="348"/>
      <c r="QMS76" s="348"/>
      <c r="QMT76" s="349"/>
      <c r="QMV76" s="347"/>
      <c r="QMW76" s="350"/>
      <c r="QMX76" s="350"/>
      <c r="QMY76" s="348"/>
      <c r="QMZ76" s="348"/>
      <c r="QNA76" s="348"/>
      <c r="QNB76" s="349"/>
      <c r="QND76" s="347"/>
      <c r="QNE76" s="350"/>
      <c r="QNF76" s="350"/>
      <c r="QNG76" s="348"/>
      <c r="QNH76" s="348"/>
      <c r="QNI76" s="348"/>
      <c r="QNJ76" s="349"/>
      <c r="QNL76" s="347"/>
      <c r="QNM76" s="350"/>
      <c r="QNN76" s="350"/>
      <c r="QNO76" s="348"/>
      <c r="QNP76" s="348"/>
      <c r="QNQ76" s="348"/>
      <c r="QNR76" s="349"/>
      <c r="QNT76" s="347"/>
      <c r="QNU76" s="350"/>
      <c r="QNV76" s="350"/>
      <c r="QNW76" s="348"/>
      <c r="QNX76" s="348"/>
      <c r="QNY76" s="348"/>
      <c r="QNZ76" s="349"/>
      <c r="QOB76" s="347"/>
      <c r="QOC76" s="350"/>
      <c r="QOD76" s="350"/>
      <c r="QOE76" s="348"/>
      <c r="QOF76" s="348"/>
      <c r="QOG76" s="348"/>
      <c r="QOH76" s="349"/>
      <c r="QOJ76" s="347"/>
      <c r="QOK76" s="350"/>
      <c r="QOL76" s="350"/>
      <c r="QOM76" s="348"/>
      <c r="QON76" s="348"/>
      <c r="QOO76" s="348"/>
      <c r="QOP76" s="349"/>
      <c r="QOR76" s="347"/>
      <c r="QOS76" s="350"/>
      <c r="QOT76" s="350"/>
      <c r="QOU76" s="348"/>
      <c r="QOV76" s="348"/>
      <c r="QOW76" s="348"/>
      <c r="QOX76" s="349"/>
      <c r="QOZ76" s="347"/>
      <c r="QPA76" s="350"/>
      <c r="QPB76" s="350"/>
      <c r="QPC76" s="348"/>
      <c r="QPD76" s="348"/>
      <c r="QPE76" s="348"/>
      <c r="QPF76" s="349"/>
      <c r="QPH76" s="347"/>
      <c r="QPI76" s="350"/>
      <c r="QPJ76" s="350"/>
      <c r="QPK76" s="348"/>
      <c r="QPL76" s="348"/>
      <c r="QPM76" s="348"/>
      <c r="QPN76" s="349"/>
      <c r="QPP76" s="347"/>
      <c r="QPQ76" s="350"/>
      <c r="QPR76" s="350"/>
      <c r="QPS76" s="348"/>
      <c r="QPT76" s="348"/>
      <c r="QPU76" s="348"/>
      <c r="QPV76" s="349"/>
      <c r="QPX76" s="347"/>
      <c r="QPY76" s="350"/>
      <c r="QPZ76" s="350"/>
      <c r="QQA76" s="348"/>
      <c r="QQB76" s="348"/>
      <c r="QQC76" s="348"/>
      <c r="QQD76" s="349"/>
      <c r="QQF76" s="347"/>
      <c r="QQG76" s="350"/>
      <c r="QQH76" s="350"/>
      <c r="QQI76" s="348"/>
      <c r="QQJ76" s="348"/>
      <c r="QQK76" s="348"/>
      <c r="QQL76" s="349"/>
      <c r="QQN76" s="347"/>
      <c r="QQO76" s="350"/>
      <c r="QQP76" s="350"/>
      <c r="QQQ76" s="348"/>
      <c r="QQR76" s="348"/>
      <c r="QQS76" s="348"/>
      <c r="QQT76" s="349"/>
      <c r="QQV76" s="347"/>
      <c r="QQW76" s="350"/>
      <c r="QQX76" s="350"/>
      <c r="QQY76" s="348"/>
      <c r="QQZ76" s="348"/>
      <c r="QRA76" s="348"/>
      <c r="QRB76" s="349"/>
      <c r="QRD76" s="347"/>
      <c r="QRE76" s="350"/>
      <c r="QRF76" s="350"/>
      <c r="QRG76" s="348"/>
      <c r="QRH76" s="348"/>
      <c r="QRI76" s="348"/>
      <c r="QRJ76" s="349"/>
      <c r="QRL76" s="347"/>
      <c r="QRM76" s="350"/>
      <c r="QRN76" s="350"/>
      <c r="QRO76" s="348"/>
      <c r="QRP76" s="348"/>
      <c r="QRQ76" s="348"/>
      <c r="QRR76" s="349"/>
      <c r="QRT76" s="347"/>
      <c r="QRU76" s="350"/>
      <c r="QRV76" s="350"/>
      <c r="QRW76" s="348"/>
      <c r="QRX76" s="348"/>
      <c r="QRY76" s="348"/>
      <c r="QRZ76" s="349"/>
      <c r="QSB76" s="347"/>
      <c r="QSC76" s="350"/>
      <c r="QSD76" s="350"/>
      <c r="QSE76" s="348"/>
      <c r="QSF76" s="348"/>
      <c r="QSG76" s="348"/>
      <c r="QSH76" s="349"/>
      <c r="QSJ76" s="347"/>
      <c r="QSK76" s="350"/>
      <c r="QSL76" s="350"/>
      <c r="QSM76" s="348"/>
      <c r="QSN76" s="348"/>
      <c r="QSO76" s="348"/>
      <c r="QSP76" s="349"/>
      <c r="QSR76" s="347"/>
      <c r="QSS76" s="350"/>
      <c r="QST76" s="350"/>
      <c r="QSU76" s="348"/>
      <c r="QSV76" s="348"/>
      <c r="QSW76" s="348"/>
      <c r="QSX76" s="349"/>
      <c r="QSZ76" s="347"/>
      <c r="QTA76" s="350"/>
      <c r="QTB76" s="350"/>
      <c r="QTC76" s="348"/>
      <c r="QTD76" s="348"/>
      <c r="QTE76" s="348"/>
      <c r="QTF76" s="349"/>
      <c r="QTH76" s="347"/>
      <c r="QTI76" s="350"/>
      <c r="QTJ76" s="350"/>
      <c r="QTK76" s="348"/>
      <c r="QTL76" s="348"/>
      <c r="QTM76" s="348"/>
      <c r="QTN76" s="349"/>
      <c r="QTP76" s="347"/>
      <c r="QTQ76" s="350"/>
      <c r="QTR76" s="350"/>
      <c r="QTS76" s="348"/>
      <c r="QTT76" s="348"/>
      <c r="QTU76" s="348"/>
      <c r="QTV76" s="349"/>
      <c r="QTX76" s="347"/>
      <c r="QTY76" s="350"/>
      <c r="QTZ76" s="350"/>
      <c r="QUA76" s="348"/>
      <c r="QUB76" s="348"/>
      <c r="QUC76" s="348"/>
      <c r="QUD76" s="349"/>
      <c r="QUF76" s="347"/>
      <c r="QUG76" s="350"/>
      <c r="QUH76" s="350"/>
      <c r="QUI76" s="348"/>
      <c r="QUJ76" s="348"/>
      <c r="QUK76" s="348"/>
      <c r="QUL76" s="349"/>
      <c r="QUN76" s="347"/>
      <c r="QUO76" s="350"/>
      <c r="QUP76" s="350"/>
      <c r="QUQ76" s="348"/>
      <c r="QUR76" s="348"/>
      <c r="QUS76" s="348"/>
      <c r="QUT76" s="349"/>
      <c r="QUV76" s="347"/>
      <c r="QUW76" s="350"/>
      <c r="QUX76" s="350"/>
      <c r="QUY76" s="348"/>
      <c r="QUZ76" s="348"/>
      <c r="QVA76" s="348"/>
      <c r="QVB76" s="349"/>
      <c r="QVD76" s="347"/>
      <c r="QVE76" s="350"/>
      <c r="QVF76" s="350"/>
      <c r="QVG76" s="348"/>
      <c r="QVH76" s="348"/>
      <c r="QVI76" s="348"/>
      <c r="QVJ76" s="349"/>
      <c r="QVL76" s="347"/>
      <c r="QVM76" s="350"/>
      <c r="QVN76" s="350"/>
      <c r="QVO76" s="348"/>
      <c r="QVP76" s="348"/>
      <c r="QVQ76" s="348"/>
      <c r="QVR76" s="349"/>
      <c r="QVT76" s="347"/>
      <c r="QVU76" s="350"/>
      <c r="QVV76" s="350"/>
      <c r="QVW76" s="348"/>
      <c r="QVX76" s="348"/>
      <c r="QVY76" s="348"/>
      <c r="QVZ76" s="349"/>
      <c r="QWB76" s="347"/>
      <c r="QWC76" s="350"/>
      <c r="QWD76" s="350"/>
      <c r="QWE76" s="348"/>
      <c r="QWF76" s="348"/>
      <c r="QWG76" s="348"/>
      <c r="QWH76" s="349"/>
      <c r="QWJ76" s="347"/>
      <c r="QWK76" s="350"/>
      <c r="QWL76" s="350"/>
      <c r="QWM76" s="348"/>
      <c r="QWN76" s="348"/>
      <c r="QWO76" s="348"/>
      <c r="QWP76" s="349"/>
      <c r="QWR76" s="347"/>
      <c r="QWS76" s="350"/>
      <c r="QWT76" s="350"/>
      <c r="QWU76" s="348"/>
      <c r="QWV76" s="348"/>
      <c r="QWW76" s="348"/>
      <c r="QWX76" s="349"/>
      <c r="QWZ76" s="347"/>
      <c r="QXA76" s="350"/>
      <c r="QXB76" s="350"/>
      <c r="QXC76" s="348"/>
      <c r="QXD76" s="348"/>
      <c r="QXE76" s="348"/>
      <c r="QXF76" s="349"/>
      <c r="QXH76" s="347"/>
      <c r="QXI76" s="350"/>
      <c r="QXJ76" s="350"/>
      <c r="QXK76" s="348"/>
      <c r="QXL76" s="348"/>
      <c r="QXM76" s="348"/>
      <c r="QXN76" s="349"/>
      <c r="QXP76" s="347"/>
      <c r="QXQ76" s="350"/>
      <c r="QXR76" s="350"/>
      <c r="QXS76" s="348"/>
      <c r="QXT76" s="348"/>
      <c r="QXU76" s="348"/>
      <c r="QXV76" s="349"/>
      <c r="QXX76" s="347"/>
      <c r="QXY76" s="350"/>
      <c r="QXZ76" s="350"/>
      <c r="QYA76" s="348"/>
      <c r="QYB76" s="348"/>
      <c r="QYC76" s="348"/>
      <c r="QYD76" s="349"/>
      <c r="QYF76" s="347"/>
      <c r="QYG76" s="350"/>
      <c r="QYH76" s="350"/>
      <c r="QYI76" s="348"/>
      <c r="QYJ76" s="348"/>
      <c r="QYK76" s="348"/>
      <c r="QYL76" s="349"/>
      <c r="QYN76" s="347"/>
      <c r="QYO76" s="350"/>
      <c r="QYP76" s="350"/>
      <c r="QYQ76" s="348"/>
      <c r="QYR76" s="348"/>
      <c r="QYS76" s="348"/>
      <c r="QYT76" s="349"/>
      <c r="QYV76" s="347"/>
      <c r="QYW76" s="350"/>
      <c r="QYX76" s="350"/>
      <c r="QYY76" s="348"/>
      <c r="QYZ76" s="348"/>
      <c r="QZA76" s="348"/>
      <c r="QZB76" s="349"/>
      <c r="QZD76" s="347"/>
      <c r="QZE76" s="350"/>
      <c r="QZF76" s="350"/>
      <c r="QZG76" s="348"/>
      <c r="QZH76" s="348"/>
      <c r="QZI76" s="348"/>
      <c r="QZJ76" s="349"/>
      <c r="QZL76" s="347"/>
      <c r="QZM76" s="350"/>
      <c r="QZN76" s="350"/>
      <c r="QZO76" s="348"/>
      <c r="QZP76" s="348"/>
      <c r="QZQ76" s="348"/>
      <c r="QZR76" s="349"/>
      <c r="QZT76" s="347"/>
      <c r="QZU76" s="350"/>
      <c r="QZV76" s="350"/>
      <c r="QZW76" s="348"/>
      <c r="QZX76" s="348"/>
      <c r="QZY76" s="348"/>
      <c r="QZZ76" s="349"/>
      <c r="RAB76" s="347"/>
      <c r="RAC76" s="350"/>
      <c r="RAD76" s="350"/>
      <c r="RAE76" s="348"/>
      <c r="RAF76" s="348"/>
      <c r="RAG76" s="348"/>
      <c r="RAH76" s="349"/>
      <c r="RAJ76" s="347"/>
      <c r="RAK76" s="350"/>
      <c r="RAL76" s="350"/>
      <c r="RAM76" s="348"/>
      <c r="RAN76" s="348"/>
      <c r="RAO76" s="348"/>
      <c r="RAP76" s="349"/>
      <c r="RAR76" s="347"/>
      <c r="RAS76" s="350"/>
      <c r="RAT76" s="350"/>
      <c r="RAU76" s="348"/>
      <c r="RAV76" s="348"/>
      <c r="RAW76" s="348"/>
      <c r="RAX76" s="349"/>
      <c r="RAZ76" s="347"/>
      <c r="RBA76" s="350"/>
      <c r="RBB76" s="350"/>
      <c r="RBC76" s="348"/>
      <c r="RBD76" s="348"/>
      <c r="RBE76" s="348"/>
      <c r="RBF76" s="349"/>
      <c r="RBH76" s="347"/>
      <c r="RBI76" s="350"/>
      <c r="RBJ76" s="350"/>
      <c r="RBK76" s="348"/>
      <c r="RBL76" s="348"/>
      <c r="RBM76" s="348"/>
      <c r="RBN76" s="349"/>
      <c r="RBP76" s="347"/>
      <c r="RBQ76" s="350"/>
      <c r="RBR76" s="350"/>
      <c r="RBS76" s="348"/>
      <c r="RBT76" s="348"/>
      <c r="RBU76" s="348"/>
      <c r="RBV76" s="349"/>
      <c r="RBX76" s="347"/>
      <c r="RBY76" s="350"/>
      <c r="RBZ76" s="350"/>
      <c r="RCA76" s="348"/>
      <c r="RCB76" s="348"/>
      <c r="RCC76" s="348"/>
      <c r="RCD76" s="349"/>
      <c r="RCF76" s="347"/>
      <c r="RCG76" s="350"/>
      <c r="RCH76" s="350"/>
      <c r="RCI76" s="348"/>
      <c r="RCJ76" s="348"/>
      <c r="RCK76" s="348"/>
      <c r="RCL76" s="349"/>
      <c r="RCN76" s="347"/>
      <c r="RCO76" s="350"/>
      <c r="RCP76" s="350"/>
      <c r="RCQ76" s="348"/>
      <c r="RCR76" s="348"/>
      <c r="RCS76" s="348"/>
      <c r="RCT76" s="349"/>
      <c r="RCV76" s="347"/>
      <c r="RCW76" s="350"/>
      <c r="RCX76" s="350"/>
      <c r="RCY76" s="348"/>
      <c r="RCZ76" s="348"/>
      <c r="RDA76" s="348"/>
      <c r="RDB76" s="349"/>
      <c r="RDD76" s="347"/>
      <c r="RDE76" s="350"/>
      <c r="RDF76" s="350"/>
      <c r="RDG76" s="348"/>
      <c r="RDH76" s="348"/>
      <c r="RDI76" s="348"/>
      <c r="RDJ76" s="349"/>
      <c r="RDL76" s="347"/>
      <c r="RDM76" s="350"/>
      <c r="RDN76" s="350"/>
      <c r="RDO76" s="348"/>
      <c r="RDP76" s="348"/>
      <c r="RDQ76" s="348"/>
      <c r="RDR76" s="349"/>
      <c r="RDT76" s="347"/>
      <c r="RDU76" s="350"/>
      <c r="RDV76" s="350"/>
      <c r="RDW76" s="348"/>
      <c r="RDX76" s="348"/>
      <c r="RDY76" s="348"/>
      <c r="RDZ76" s="349"/>
      <c r="REB76" s="347"/>
      <c r="REC76" s="350"/>
      <c r="RED76" s="350"/>
      <c r="REE76" s="348"/>
      <c r="REF76" s="348"/>
      <c r="REG76" s="348"/>
      <c r="REH76" s="349"/>
      <c r="REJ76" s="347"/>
      <c r="REK76" s="350"/>
      <c r="REL76" s="350"/>
      <c r="REM76" s="348"/>
      <c r="REN76" s="348"/>
      <c r="REO76" s="348"/>
      <c r="REP76" s="349"/>
      <c r="RER76" s="347"/>
      <c r="RES76" s="350"/>
      <c r="RET76" s="350"/>
      <c r="REU76" s="348"/>
      <c r="REV76" s="348"/>
      <c r="REW76" s="348"/>
      <c r="REX76" s="349"/>
      <c r="REZ76" s="347"/>
      <c r="RFA76" s="350"/>
      <c r="RFB76" s="350"/>
      <c r="RFC76" s="348"/>
      <c r="RFD76" s="348"/>
      <c r="RFE76" s="348"/>
      <c r="RFF76" s="349"/>
      <c r="RFH76" s="347"/>
      <c r="RFI76" s="350"/>
      <c r="RFJ76" s="350"/>
      <c r="RFK76" s="348"/>
      <c r="RFL76" s="348"/>
      <c r="RFM76" s="348"/>
      <c r="RFN76" s="349"/>
      <c r="RFP76" s="347"/>
      <c r="RFQ76" s="350"/>
      <c r="RFR76" s="350"/>
      <c r="RFS76" s="348"/>
      <c r="RFT76" s="348"/>
      <c r="RFU76" s="348"/>
      <c r="RFV76" s="349"/>
      <c r="RFX76" s="347"/>
      <c r="RFY76" s="350"/>
      <c r="RFZ76" s="350"/>
      <c r="RGA76" s="348"/>
      <c r="RGB76" s="348"/>
      <c r="RGC76" s="348"/>
      <c r="RGD76" s="349"/>
      <c r="RGF76" s="347"/>
      <c r="RGG76" s="350"/>
      <c r="RGH76" s="350"/>
      <c r="RGI76" s="348"/>
      <c r="RGJ76" s="348"/>
      <c r="RGK76" s="348"/>
      <c r="RGL76" s="349"/>
      <c r="RGN76" s="347"/>
      <c r="RGO76" s="350"/>
      <c r="RGP76" s="350"/>
      <c r="RGQ76" s="348"/>
      <c r="RGR76" s="348"/>
      <c r="RGS76" s="348"/>
      <c r="RGT76" s="349"/>
      <c r="RGV76" s="347"/>
      <c r="RGW76" s="350"/>
      <c r="RGX76" s="350"/>
      <c r="RGY76" s="348"/>
      <c r="RGZ76" s="348"/>
      <c r="RHA76" s="348"/>
      <c r="RHB76" s="349"/>
      <c r="RHD76" s="347"/>
      <c r="RHE76" s="350"/>
      <c r="RHF76" s="350"/>
      <c r="RHG76" s="348"/>
      <c r="RHH76" s="348"/>
      <c r="RHI76" s="348"/>
      <c r="RHJ76" s="349"/>
      <c r="RHL76" s="347"/>
      <c r="RHM76" s="350"/>
      <c r="RHN76" s="350"/>
      <c r="RHO76" s="348"/>
      <c r="RHP76" s="348"/>
      <c r="RHQ76" s="348"/>
      <c r="RHR76" s="349"/>
      <c r="RHT76" s="347"/>
      <c r="RHU76" s="350"/>
      <c r="RHV76" s="350"/>
      <c r="RHW76" s="348"/>
      <c r="RHX76" s="348"/>
      <c r="RHY76" s="348"/>
      <c r="RHZ76" s="349"/>
      <c r="RIB76" s="347"/>
      <c r="RIC76" s="350"/>
      <c r="RID76" s="350"/>
      <c r="RIE76" s="348"/>
      <c r="RIF76" s="348"/>
      <c r="RIG76" s="348"/>
      <c r="RIH76" s="349"/>
      <c r="RIJ76" s="347"/>
      <c r="RIK76" s="350"/>
      <c r="RIL76" s="350"/>
      <c r="RIM76" s="348"/>
      <c r="RIN76" s="348"/>
      <c r="RIO76" s="348"/>
      <c r="RIP76" s="349"/>
      <c r="RIR76" s="347"/>
      <c r="RIS76" s="350"/>
      <c r="RIT76" s="350"/>
      <c r="RIU76" s="348"/>
      <c r="RIV76" s="348"/>
      <c r="RIW76" s="348"/>
      <c r="RIX76" s="349"/>
      <c r="RIZ76" s="347"/>
      <c r="RJA76" s="350"/>
      <c r="RJB76" s="350"/>
      <c r="RJC76" s="348"/>
      <c r="RJD76" s="348"/>
      <c r="RJE76" s="348"/>
      <c r="RJF76" s="349"/>
      <c r="RJH76" s="347"/>
      <c r="RJI76" s="350"/>
      <c r="RJJ76" s="350"/>
      <c r="RJK76" s="348"/>
      <c r="RJL76" s="348"/>
      <c r="RJM76" s="348"/>
      <c r="RJN76" s="349"/>
      <c r="RJP76" s="347"/>
      <c r="RJQ76" s="350"/>
      <c r="RJR76" s="350"/>
      <c r="RJS76" s="348"/>
      <c r="RJT76" s="348"/>
      <c r="RJU76" s="348"/>
      <c r="RJV76" s="349"/>
      <c r="RJX76" s="347"/>
      <c r="RJY76" s="350"/>
      <c r="RJZ76" s="350"/>
      <c r="RKA76" s="348"/>
      <c r="RKB76" s="348"/>
      <c r="RKC76" s="348"/>
      <c r="RKD76" s="349"/>
      <c r="RKF76" s="347"/>
      <c r="RKG76" s="350"/>
      <c r="RKH76" s="350"/>
      <c r="RKI76" s="348"/>
      <c r="RKJ76" s="348"/>
      <c r="RKK76" s="348"/>
      <c r="RKL76" s="349"/>
      <c r="RKN76" s="347"/>
      <c r="RKO76" s="350"/>
      <c r="RKP76" s="350"/>
      <c r="RKQ76" s="348"/>
      <c r="RKR76" s="348"/>
      <c r="RKS76" s="348"/>
      <c r="RKT76" s="349"/>
      <c r="RKV76" s="347"/>
      <c r="RKW76" s="350"/>
      <c r="RKX76" s="350"/>
      <c r="RKY76" s="348"/>
      <c r="RKZ76" s="348"/>
      <c r="RLA76" s="348"/>
      <c r="RLB76" s="349"/>
      <c r="RLD76" s="347"/>
      <c r="RLE76" s="350"/>
      <c r="RLF76" s="350"/>
      <c r="RLG76" s="348"/>
      <c r="RLH76" s="348"/>
      <c r="RLI76" s="348"/>
      <c r="RLJ76" s="349"/>
      <c r="RLL76" s="347"/>
      <c r="RLM76" s="350"/>
      <c r="RLN76" s="350"/>
      <c r="RLO76" s="348"/>
      <c r="RLP76" s="348"/>
      <c r="RLQ76" s="348"/>
      <c r="RLR76" s="349"/>
      <c r="RLT76" s="347"/>
      <c r="RLU76" s="350"/>
      <c r="RLV76" s="350"/>
      <c r="RLW76" s="348"/>
      <c r="RLX76" s="348"/>
      <c r="RLY76" s="348"/>
      <c r="RLZ76" s="349"/>
      <c r="RMB76" s="347"/>
      <c r="RMC76" s="350"/>
      <c r="RMD76" s="350"/>
      <c r="RME76" s="348"/>
      <c r="RMF76" s="348"/>
      <c r="RMG76" s="348"/>
      <c r="RMH76" s="349"/>
      <c r="RMJ76" s="347"/>
      <c r="RMK76" s="350"/>
      <c r="RML76" s="350"/>
      <c r="RMM76" s="348"/>
      <c r="RMN76" s="348"/>
      <c r="RMO76" s="348"/>
      <c r="RMP76" s="349"/>
      <c r="RMR76" s="347"/>
      <c r="RMS76" s="350"/>
      <c r="RMT76" s="350"/>
      <c r="RMU76" s="348"/>
      <c r="RMV76" s="348"/>
      <c r="RMW76" s="348"/>
      <c r="RMX76" s="349"/>
      <c r="RMZ76" s="347"/>
      <c r="RNA76" s="350"/>
      <c r="RNB76" s="350"/>
      <c r="RNC76" s="348"/>
      <c r="RND76" s="348"/>
      <c r="RNE76" s="348"/>
      <c r="RNF76" s="349"/>
      <c r="RNH76" s="347"/>
      <c r="RNI76" s="350"/>
      <c r="RNJ76" s="350"/>
      <c r="RNK76" s="348"/>
      <c r="RNL76" s="348"/>
      <c r="RNM76" s="348"/>
      <c r="RNN76" s="349"/>
      <c r="RNP76" s="347"/>
      <c r="RNQ76" s="350"/>
      <c r="RNR76" s="350"/>
      <c r="RNS76" s="348"/>
      <c r="RNT76" s="348"/>
      <c r="RNU76" s="348"/>
      <c r="RNV76" s="349"/>
      <c r="RNX76" s="347"/>
      <c r="RNY76" s="350"/>
      <c r="RNZ76" s="350"/>
      <c r="ROA76" s="348"/>
      <c r="ROB76" s="348"/>
      <c r="ROC76" s="348"/>
      <c r="ROD76" s="349"/>
      <c r="ROF76" s="347"/>
      <c r="ROG76" s="350"/>
      <c r="ROH76" s="350"/>
      <c r="ROI76" s="348"/>
      <c r="ROJ76" s="348"/>
      <c r="ROK76" s="348"/>
      <c r="ROL76" s="349"/>
      <c r="RON76" s="347"/>
      <c r="ROO76" s="350"/>
      <c r="ROP76" s="350"/>
      <c r="ROQ76" s="348"/>
      <c r="ROR76" s="348"/>
      <c r="ROS76" s="348"/>
      <c r="ROT76" s="349"/>
      <c r="ROV76" s="347"/>
      <c r="ROW76" s="350"/>
      <c r="ROX76" s="350"/>
      <c r="ROY76" s="348"/>
      <c r="ROZ76" s="348"/>
      <c r="RPA76" s="348"/>
      <c r="RPB76" s="349"/>
      <c r="RPD76" s="347"/>
      <c r="RPE76" s="350"/>
      <c r="RPF76" s="350"/>
      <c r="RPG76" s="348"/>
      <c r="RPH76" s="348"/>
      <c r="RPI76" s="348"/>
      <c r="RPJ76" s="349"/>
      <c r="RPL76" s="347"/>
      <c r="RPM76" s="350"/>
      <c r="RPN76" s="350"/>
      <c r="RPO76" s="348"/>
      <c r="RPP76" s="348"/>
      <c r="RPQ76" s="348"/>
      <c r="RPR76" s="349"/>
      <c r="RPT76" s="347"/>
      <c r="RPU76" s="350"/>
      <c r="RPV76" s="350"/>
      <c r="RPW76" s="348"/>
      <c r="RPX76" s="348"/>
      <c r="RPY76" s="348"/>
      <c r="RPZ76" s="349"/>
      <c r="RQB76" s="347"/>
      <c r="RQC76" s="350"/>
      <c r="RQD76" s="350"/>
      <c r="RQE76" s="348"/>
      <c r="RQF76" s="348"/>
      <c r="RQG76" s="348"/>
      <c r="RQH76" s="349"/>
      <c r="RQJ76" s="347"/>
      <c r="RQK76" s="350"/>
      <c r="RQL76" s="350"/>
      <c r="RQM76" s="348"/>
      <c r="RQN76" s="348"/>
      <c r="RQO76" s="348"/>
      <c r="RQP76" s="349"/>
      <c r="RQR76" s="347"/>
      <c r="RQS76" s="350"/>
      <c r="RQT76" s="350"/>
      <c r="RQU76" s="348"/>
      <c r="RQV76" s="348"/>
      <c r="RQW76" s="348"/>
      <c r="RQX76" s="349"/>
      <c r="RQZ76" s="347"/>
      <c r="RRA76" s="350"/>
      <c r="RRB76" s="350"/>
      <c r="RRC76" s="348"/>
      <c r="RRD76" s="348"/>
      <c r="RRE76" s="348"/>
      <c r="RRF76" s="349"/>
      <c r="RRH76" s="347"/>
      <c r="RRI76" s="350"/>
      <c r="RRJ76" s="350"/>
      <c r="RRK76" s="348"/>
      <c r="RRL76" s="348"/>
      <c r="RRM76" s="348"/>
      <c r="RRN76" s="349"/>
      <c r="RRP76" s="347"/>
      <c r="RRQ76" s="350"/>
      <c r="RRR76" s="350"/>
      <c r="RRS76" s="348"/>
      <c r="RRT76" s="348"/>
      <c r="RRU76" s="348"/>
      <c r="RRV76" s="349"/>
      <c r="RRX76" s="347"/>
      <c r="RRY76" s="350"/>
      <c r="RRZ76" s="350"/>
      <c r="RSA76" s="348"/>
      <c r="RSB76" s="348"/>
      <c r="RSC76" s="348"/>
      <c r="RSD76" s="349"/>
      <c r="RSF76" s="347"/>
      <c r="RSG76" s="350"/>
      <c r="RSH76" s="350"/>
      <c r="RSI76" s="348"/>
      <c r="RSJ76" s="348"/>
      <c r="RSK76" s="348"/>
      <c r="RSL76" s="349"/>
      <c r="RSN76" s="347"/>
      <c r="RSO76" s="350"/>
      <c r="RSP76" s="350"/>
      <c r="RSQ76" s="348"/>
      <c r="RSR76" s="348"/>
      <c r="RSS76" s="348"/>
      <c r="RST76" s="349"/>
      <c r="RSV76" s="347"/>
      <c r="RSW76" s="350"/>
      <c r="RSX76" s="350"/>
      <c r="RSY76" s="348"/>
      <c r="RSZ76" s="348"/>
      <c r="RTA76" s="348"/>
      <c r="RTB76" s="349"/>
      <c r="RTD76" s="347"/>
      <c r="RTE76" s="350"/>
      <c r="RTF76" s="350"/>
      <c r="RTG76" s="348"/>
      <c r="RTH76" s="348"/>
      <c r="RTI76" s="348"/>
      <c r="RTJ76" s="349"/>
      <c r="RTL76" s="347"/>
      <c r="RTM76" s="350"/>
      <c r="RTN76" s="350"/>
      <c r="RTO76" s="348"/>
      <c r="RTP76" s="348"/>
      <c r="RTQ76" s="348"/>
      <c r="RTR76" s="349"/>
      <c r="RTT76" s="347"/>
      <c r="RTU76" s="350"/>
      <c r="RTV76" s="350"/>
      <c r="RTW76" s="348"/>
      <c r="RTX76" s="348"/>
      <c r="RTY76" s="348"/>
      <c r="RTZ76" s="349"/>
      <c r="RUB76" s="347"/>
      <c r="RUC76" s="350"/>
      <c r="RUD76" s="350"/>
      <c r="RUE76" s="348"/>
      <c r="RUF76" s="348"/>
      <c r="RUG76" s="348"/>
      <c r="RUH76" s="349"/>
      <c r="RUJ76" s="347"/>
      <c r="RUK76" s="350"/>
      <c r="RUL76" s="350"/>
      <c r="RUM76" s="348"/>
      <c r="RUN76" s="348"/>
      <c r="RUO76" s="348"/>
      <c r="RUP76" s="349"/>
      <c r="RUR76" s="347"/>
      <c r="RUS76" s="350"/>
      <c r="RUT76" s="350"/>
      <c r="RUU76" s="348"/>
      <c r="RUV76" s="348"/>
      <c r="RUW76" s="348"/>
      <c r="RUX76" s="349"/>
      <c r="RUZ76" s="347"/>
      <c r="RVA76" s="350"/>
      <c r="RVB76" s="350"/>
      <c r="RVC76" s="348"/>
      <c r="RVD76" s="348"/>
      <c r="RVE76" s="348"/>
      <c r="RVF76" s="349"/>
      <c r="RVH76" s="347"/>
      <c r="RVI76" s="350"/>
      <c r="RVJ76" s="350"/>
      <c r="RVK76" s="348"/>
      <c r="RVL76" s="348"/>
      <c r="RVM76" s="348"/>
      <c r="RVN76" s="349"/>
      <c r="RVP76" s="347"/>
      <c r="RVQ76" s="350"/>
      <c r="RVR76" s="350"/>
      <c r="RVS76" s="348"/>
      <c r="RVT76" s="348"/>
      <c r="RVU76" s="348"/>
      <c r="RVV76" s="349"/>
      <c r="RVX76" s="347"/>
      <c r="RVY76" s="350"/>
      <c r="RVZ76" s="350"/>
      <c r="RWA76" s="348"/>
      <c r="RWB76" s="348"/>
      <c r="RWC76" s="348"/>
      <c r="RWD76" s="349"/>
      <c r="RWF76" s="347"/>
      <c r="RWG76" s="350"/>
      <c r="RWH76" s="350"/>
      <c r="RWI76" s="348"/>
      <c r="RWJ76" s="348"/>
      <c r="RWK76" s="348"/>
      <c r="RWL76" s="349"/>
      <c r="RWN76" s="347"/>
      <c r="RWO76" s="350"/>
      <c r="RWP76" s="350"/>
      <c r="RWQ76" s="348"/>
      <c r="RWR76" s="348"/>
      <c r="RWS76" s="348"/>
      <c r="RWT76" s="349"/>
      <c r="RWV76" s="347"/>
      <c r="RWW76" s="350"/>
      <c r="RWX76" s="350"/>
      <c r="RWY76" s="348"/>
      <c r="RWZ76" s="348"/>
      <c r="RXA76" s="348"/>
      <c r="RXB76" s="349"/>
      <c r="RXD76" s="347"/>
      <c r="RXE76" s="350"/>
      <c r="RXF76" s="350"/>
      <c r="RXG76" s="348"/>
      <c r="RXH76" s="348"/>
      <c r="RXI76" s="348"/>
      <c r="RXJ76" s="349"/>
      <c r="RXL76" s="347"/>
      <c r="RXM76" s="350"/>
      <c r="RXN76" s="350"/>
      <c r="RXO76" s="348"/>
      <c r="RXP76" s="348"/>
      <c r="RXQ76" s="348"/>
      <c r="RXR76" s="349"/>
      <c r="RXT76" s="347"/>
      <c r="RXU76" s="350"/>
      <c r="RXV76" s="350"/>
      <c r="RXW76" s="348"/>
      <c r="RXX76" s="348"/>
      <c r="RXY76" s="348"/>
      <c r="RXZ76" s="349"/>
      <c r="RYB76" s="347"/>
      <c r="RYC76" s="350"/>
      <c r="RYD76" s="350"/>
      <c r="RYE76" s="348"/>
      <c r="RYF76" s="348"/>
      <c r="RYG76" s="348"/>
      <c r="RYH76" s="349"/>
      <c r="RYJ76" s="347"/>
      <c r="RYK76" s="350"/>
      <c r="RYL76" s="350"/>
      <c r="RYM76" s="348"/>
      <c r="RYN76" s="348"/>
      <c r="RYO76" s="348"/>
      <c r="RYP76" s="349"/>
      <c r="RYR76" s="347"/>
      <c r="RYS76" s="350"/>
      <c r="RYT76" s="350"/>
      <c r="RYU76" s="348"/>
      <c r="RYV76" s="348"/>
      <c r="RYW76" s="348"/>
      <c r="RYX76" s="349"/>
      <c r="RYZ76" s="347"/>
      <c r="RZA76" s="350"/>
      <c r="RZB76" s="350"/>
      <c r="RZC76" s="348"/>
      <c r="RZD76" s="348"/>
      <c r="RZE76" s="348"/>
      <c r="RZF76" s="349"/>
      <c r="RZH76" s="347"/>
      <c r="RZI76" s="350"/>
      <c r="RZJ76" s="350"/>
      <c r="RZK76" s="348"/>
      <c r="RZL76" s="348"/>
      <c r="RZM76" s="348"/>
      <c r="RZN76" s="349"/>
      <c r="RZP76" s="347"/>
      <c r="RZQ76" s="350"/>
      <c r="RZR76" s="350"/>
      <c r="RZS76" s="348"/>
      <c r="RZT76" s="348"/>
      <c r="RZU76" s="348"/>
      <c r="RZV76" s="349"/>
      <c r="RZX76" s="347"/>
      <c r="RZY76" s="350"/>
      <c r="RZZ76" s="350"/>
      <c r="SAA76" s="348"/>
      <c r="SAB76" s="348"/>
      <c r="SAC76" s="348"/>
      <c r="SAD76" s="349"/>
      <c r="SAF76" s="347"/>
      <c r="SAG76" s="350"/>
      <c r="SAH76" s="350"/>
      <c r="SAI76" s="348"/>
      <c r="SAJ76" s="348"/>
      <c r="SAK76" s="348"/>
      <c r="SAL76" s="349"/>
      <c r="SAN76" s="347"/>
      <c r="SAO76" s="350"/>
      <c r="SAP76" s="350"/>
      <c r="SAQ76" s="348"/>
      <c r="SAR76" s="348"/>
      <c r="SAS76" s="348"/>
      <c r="SAT76" s="349"/>
      <c r="SAV76" s="347"/>
      <c r="SAW76" s="350"/>
      <c r="SAX76" s="350"/>
      <c r="SAY76" s="348"/>
      <c r="SAZ76" s="348"/>
      <c r="SBA76" s="348"/>
      <c r="SBB76" s="349"/>
      <c r="SBD76" s="347"/>
      <c r="SBE76" s="350"/>
      <c r="SBF76" s="350"/>
      <c r="SBG76" s="348"/>
      <c r="SBH76" s="348"/>
      <c r="SBI76" s="348"/>
      <c r="SBJ76" s="349"/>
      <c r="SBL76" s="347"/>
      <c r="SBM76" s="350"/>
      <c r="SBN76" s="350"/>
      <c r="SBO76" s="348"/>
      <c r="SBP76" s="348"/>
      <c r="SBQ76" s="348"/>
      <c r="SBR76" s="349"/>
      <c r="SBT76" s="347"/>
      <c r="SBU76" s="350"/>
      <c r="SBV76" s="350"/>
      <c r="SBW76" s="348"/>
      <c r="SBX76" s="348"/>
      <c r="SBY76" s="348"/>
      <c r="SBZ76" s="349"/>
      <c r="SCB76" s="347"/>
      <c r="SCC76" s="350"/>
      <c r="SCD76" s="350"/>
      <c r="SCE76" s="348"/>
      <c r="SCF76" s="348"/>
      <c r="SCG76" s="348"/>
      <c r="SCH76" s="349"/>
      <c r="SCJ76" s="347"/>
      <c r="SCK76" s="350"/>
      <c r="SCL76" s="350"/>
      <c r="SCM76" s="348"/>
      <c r="SCN76" s="348"/>
      <c r="SCO76" s="348"/>
      <c r="SCP76" s="349"/>
      <c r="SCR76" s="347"/>
      <c r="SCS76" s="350"/>
      <c r="SCT76" s="350"/>
      <c r="SCU76" s="348"/>
      <c r="SCV76" s="348"/>
      <c r="SCW76" s="348"/>
      <c r="SCX76" s="349"/>
      <c r="SCZ76" s="347"/>
      <c r="SDA76" s="350"/>
      <c r="SDB76" s="350"/>
      <c r="SDC76" s="348"/>
      <c r="SDD76" s="348"/>
      <c r="SDE76" s="348"/>
      <c r="SDF76" s="349"/>
      <c r="SDH76" s="347"/>
      <c r="SDI76" s="350"/>
      <c r="SDJ76" s="350"/>
      <c r="SDK76" s="348"/>
      <c r="SDL76" s="348"/>
      <c r="SDM76" s="348"/>
      <c r="SDN76" s="349"/>
      <c r="SDP76" s="347"/>
      <c r="SDQ76" s="350"/>
      <c r="SDR76" s="350"/>
      <c r="SDS76" s="348"/>
      <c r="SDT76" s="348"/>
      <c r="SDU76" s="348"/>
      <c r="SDV76" s="349"/>
      <c r="SDX76" s="347"/>
      <c r="SDY76" s="350"/>
      <c r="SDZ76" s="350"/>
      <c r="SEA76" s="348"/>
      <c r="SEB76" s="348"/>
      <c r="SEC76" s="348"/>
      <c r="SED76" s="349"/>
      <c r="SEF76" s="347"/>
      <c r="SEG76" s="350"/>
      <c r="SEH76" s="350"/>
      <c r="SEI76" s="348"/>
      <c r="SEJ76" s="348"/>
      <c r="SEK76" s="348"/>
      <c r="SEL76" s="349"/>
      <c r="SEN76" s="347"/>
      <c r="SEO76" s="350"/>
      <c r="SEP76" s="350"/>
      <c r="SEQ76" s="348"/>
      <c r="SER76" s="348"/>
      <c r="SES76" s="348"/>
      <c r="SET76" s="349"/>
      <c r="SEV76" s="347"/>
      <c r="SEW76" s="350"/>
      <c r="SEX76" s="350"/>
      <c r="SEY76" s="348"/>
      <c r="SEZ76" s="348"/>
      <c r="SFA76" s="348"/>
      <c r="SFB76" s="349"/>
      <c r="SFD76" s="347"/>
      <c r="SFE76" s="350"/>
      <c r="SFF76" s="350"/>
      <c r="SFG76" s="348"/>
      <c r="SFH76" s="348"/>
      <c r="SFI76" s="348"/>
      <c r="SFJ76" s="349"/>
      <c r="SFL76" s="347"/>
      <c r="SFM76" s="350"/>
      <c r="SFN76" s="350"/>
      <c r="SFO76" s="348"/>
      <c r="SFP76" s="348"/>
      <c r="SFQ76" s="348"/>
      <c r="SFR76" s="349"/>
      <c r="SFT76" s="347"/>
      <c r="SFU76" s="350"/>
      <c r="SFV76" s="350"/>
      <c r="SFW76" s="348"/>
      <c r="SFX76" s="348"/>
      <c r="SFY76" s="348"/>
      <c r="SFZ76" s="349"/>
      <c r="SGB76" s="347"/>
      <c r="SGC76" s="350"/>
      <c r="SGD76" s="350"/>
      <c r="SGE76" s="348"/>
      <c r="SGF76" s="348"/>
      <c r="SGG76" s="348"/>
      <c r="SGH76" s="349"/>
      <c r="SGJ76" s="347"/>
      <c r="SGK76" s="350"/>
      <c r="SGL76" s="350"/>
      <c r="SGM76" s="348"/>
      <c r="SGN76" s="348"/>
      <c r="SGO76" s="348"/>
      <c r="SGP76" s="349"/>
      <c r="SGR76" s="347"/>
      <c r="SGS76" s="350"/>
      <c r="SGT76" s="350"/>
      <c r="SGU76" s="348"/>
      <c r="SGV76" s="348"/>
      <c r="SGW76" s="348"/>
      <c r="SGX76" s="349"/>
      <c r="SGZ76" s="347"/>
      <c r="SHA76" s="350"/>
      <c r="SHB76" s="350"/>
      <c r="SHC76" s="348"/>
      <c r="SHD76" s="348"/>
      <c r="SHE76" s="348"/>
      <c r="SHF76" s="349"/>
      <c r="SHH76" s="347"/>
      <c r="SHI76" s="350"/>
      <c r="SHJ76" s="350"/>
      <c r="SHK76" s="348"/>
      <c r="SHL76" s="348"/>
      <c r="SHM76" s="348"/>
      <c r="SHN76" s="349"/>
      <c r="SHP76" s="347"/>
      <c r="SHQ76" s="350"/>
      <c r="SHR76" s="350"/>
      <c r="SHS76" s="348"/>
      <c r="SHT76" s="348"/>
      <c r="SHU76" s="348"/>
      <c r="SHV76" s="349"/>
      <c r="SHX76" s="347"/>
      <c r="SHY76" s="350"/>
      <c r="SHZ76" s="350"/>
      <c r="SIA76" s="348"/>
      <c r="SIB76" s="348"/>
      <c r="SIC76" s="348"/>
      <c r="SID76" s="349"/>
      <c r="SIF76" s="347"/>
      <c r="SIG76" s="350"/>
      <c r="SIH76" s="350"/>
      <c r="SII76" s="348"/>
      <c r="SIJ76" s="348"/>
      <c r="SIK76" s="348"/>
      <c r="SIL76" s="349"/>
      <c r="SIN76" s="347"/>
      <c r="SIO76" s="350"/>
      <c r="SIP76" s="350"/>
      <c r="SIQ76" s="348"/>
      <c r="SIR76" s="348"/>
      <c r="SIS76" s="348"/>
      <c r="SIT76" s="349"/>
      <c r="SIV76" s="347"/>
      <c r="SIW76" s="350"/>
      <c r="SIX76" s="350"/>
      <c r="SIY76" s="348"/>
      <c r="SIZ76" s="348"/>
      <c r="SJA76" s="348"/>
      <c r="SJB76" s="349"/>
      <c r="SJD76" s="347"/>
      <c r="SJE76" s="350"/>
      <c r="SJF76" s="350"/>
      <c r="SJG76" s="348"/>
      <c r="SJH76" s="348"/>
      <c r="SJI76" s="348"/>
      <c r="SJJ76" s="349"/>
      <c r="SJL76" s="347"/>
      <c r="SJM76" s="350"/>
      <c r="SJN76" s="350"/>
      <c r="SJO76" s="348"/>
      <c r="SJP76" s="348"/>
      <c r="SJQ76" s="348"/>
      <c r="SJR76" s="349"/>
      <c r="SJT76" s="347"/>
      <c r="SJU76" s="350"/>
      <c r="SJV76" s="350"/>
      <c r="SJW76" s="348"/>
      <c r="SJX76" s="348"/>
      <c r="SJY76" s="348"/>
      <c r="SJZ76" s="349"/>
      <c r="SKB76" s="347"/>
      <c r="SKC76" s="350"/>
      <c r="SKD76" s="350"/>
      <c r="SKE76" s="348"/>
      <c r="SKF76" s="348"/>
      <c r="SKG76" s="348"/>
      <c r="SKH76" s="349"/>
      <c r="SKJ76" s="347"/>
      <c r="SKK76" s="350"/>
      <c r="SKL76" s="350"/>
      <c r="SKM76" s="348"/>
      <c r="SKN76" s="348"/>
      <c r="SKO76" s="348"/>
      <c r="SKP76" s="349"/>
      <c r="SKR76" s="347"/>
      <c r="SKS76" s="350"/>
      <c r="SKT76" s="350"/>
      <c r="SKU76" s="348"/>
      <c r="SKV76" s="348"/>
      <c r="SKW76" s="348"/>
      <c r="SKX76" s="349"/>
      <c r="SKZ76" s="347"/>
      <c r="SLA76" s="350"/>
      <c r="SLB76" s="350"/>
      <c r="SLC76" s="348"/>
      <c r="SLD76" s="348"/>
      <c r="SLE76" s="348"/>
      <c r="SLF76" s="349"/>
      <c r="SLH76" s="347"/>
      <c r="SLI76" s="350"/>
      <c r="SLJ76" s="350"/>
      <c r="SLK76" s="348"/>
      <c r="SLL76" s="348"/>
      <c r="SLM76" s="348"/>
      <c r="SLN76" s="349"/>
      <c r="SLP76" s="347"/>
      <c r="SLQ76" s="350"/>
      <c r="SLR76" s="350"/>
      <c r="SLS76" s="348"/>
      <c r="SLT76" s="348"/>
      <c r="SLU76" s="348"/>
      <c r="SLV76" s="349"/>
      <c r="SLX76" s="347"/>
      <c r="SLY76" s="350"/>
      <c r="SLZ76" s="350"/>
      <c r="SMA76" s="348"/>
      <c r="SMB76" s="348"/>
      <c r="SMC76" s="348"/>
      <c r="SMD76" s="349"/>
      <c r="SMF76" s="347"/>
      <c r="SMG76" s="350"/>
      <c r="SMH76" s="350"/>
      <c r="SMI76" s="348"/>
      <c r="SMJ76" s="348"/>
      <c r="SMK76" s="348"/>
      <c r="SML76" s="349"/>
      <c r="SMN76" s="347"/>
      <c r="SMO76" s="350"/>
      <c r="SMP76" s="350"/>
      <c r="SMQ76" s="348"/>
      <c r="SMR76" s="348"/>
      <c r="SMS76" s="348"/>
      <c r="SMT76" s="349"/>
      <c r="SMV76" s="347"/>
      <c r="SMW76" s="350"/>
      <c r="SMX76" s="350"/>
      <c r="SMY76" s="348"/>
      <c r="SMZ76" s="348"/>
      <c r="SNA76" s="348"/>
      <c r="SNB76" s="349"/>
      <c r="SND76" s="347"/>
      <c r="SNE76" s="350"/>
      <c r="SNF76" s="350"/>
      <c r="SNG76" s="348"/>
      <c r="SNH76" s="348"/>
      <c r="SNI76" s="348"/>
      <c r="SNJ76" s="349"/>
      <c r="SNL76" s="347"/>
      <c r="SNM76" s="350"/>
      <c r="SNN76" s="350"/>
      <c r="SNO76" s="348"/>
      <c r="SNP76" s="348"/>
      <c r="SNQ76" s="348"/>
      <c r="SNR76" s="349"/>
      <c r="SNT76" s="347"/>
      <c r="SNU76" s="350"/>
      <c r="SNV76" s="350"/>
      <c r="SNW76" s="348"/>
      <c r="SNX76" s="348"/>
      <c r="SNY76" s="348"/>
      <c r="SNZ76" s="349"/>
      <c r="SOB76" s="347"/>
      <c r="SOC76" s="350"/>
      <c r="SOD76" s="350"/>
      <c r="SOE76" s="348"/>
      <c r="SOF76" s="348"/>
      <c r="SOG76" s="348"/>
      <c r="SOH76" s="349"/>
      <c r="SOJ76" s="347"/>
      <c r="SOK76" s="350"/>
      <c r="SOL76" s="350"/>
      <c r="SOM76" s="348"/>
      <c r="SON76" s="348"/>
      <c r="SOO76" s="348"/>
      <c r="SOP76" s="349"/>
      <c r="SOR76" s="347"/>
      <c r="SOS76" s="350"/>
      <c r="SOT76" s="350"/>
      <c r="SOU76" s="348"/>
      <c r="SOV76" s="348"/>
      <c r="SOW76" s="348"/>
      <c r="SOX76" s="349"/>
      <c r="SOZ76" s="347"/>
      <c r="SPA76" s="350"/>
      <c r="SPB76" s="350"/>
      <c r="SPC76" s="348"/>
      <c r="SPD76" s="348"/>
      <c r="SPE76" s="348"/>
      <c r="SPF76" s="349"/>
      <c r="SPH76" s="347"/>
      <c r="SPI76" s="350"/>
      <c r="SPJ76" s="350"/>
      <c r="SPK76" s="348"/>
      <c r="SPL76" s="348"/>
      <c r="SPM76" s="348"/>
      <c r="SPN76" s="349"/>
      <c r="SPP76" s="347"/>
      <c r="SPQ76" s="350"/>
      <c r="SPR76" s="350"/>
      <c r="SPS76" s="348"/>
      <c r="SPT76" s="348"/>
      <c r="SPU76" s="348"/>
      <c r="SPV76" s="349"/>
      <c r="SPX76" s="347"/>
      <c r="SPY76" s="350"/>
      <c r="SPZ76" s="350"/>
      <c r="SQA76" s="348"/>
      <c r="SQB76" s="348"/>
      <c r="SQC76" s="348"/>
      <c r="SQD76" s="349"/>
      <c r="SQF76" s="347"/>
      <c r="SQG76" s="350"/>
      <c r="SQH76" s="350"/>
      <c r="SQI76" s="348"/>
      <c r="SQJ76" s="348"/>
      <c r="SQK76" s="348"/>
      <c r="SQL76" s="349"/>
      <c r="SQN76" s="347"/>
      <c r="SQO76" s="350"/>
      <c r="SQP76" s="350"/>
      <c r="SQQ76" s="348"/>
      <c r="SQR76" s="348"/>
      <c r="SQS76" s="348"/>
      <c r="SQT76" s="349"/>
      <c r="SQV76" s="347"/>
      <c r="SQW76" s="350"/>
      <c r="SQX76" s="350"/>
      <c r="SQY76" s="348"/>
      <c r="SQZ76" s="348"/>
      <c r="SRA76" s="348"/>
      <c r="SRB76" s="349"/>
      <c r="SRD76" s="347"/>
      <c r="SRE76" s="350"/>
      <c r="SRF76" s="350"/>
      <c r="SRG76" s="348"/>
      <c r="SRH76" s="348"/>
      <c r="SRI76" s="348"/>
      <c r="SRJ76" s="349"/>
      <c r="SRL76" s="347"/>
      <c r="SRM76" s="350"/>
      <c r="SRN76" s="350"/>
      <c r="SRO76" s="348"/>
      <c r="SRP76" s="348"/>
      <c r="SRQ76" s="348"/>
      <c r="SRR76" s="349"/>
      <c r="SRT76" s="347"/>
      <c r="SRU76" s="350"/>
      <c r="SRV76" s="350"/>
      <c r="SRW76" s="348"/>
      <c r="SRX76" s="348"/>
      <c r="SRY76" s="348"/>
      <c r="SRZ76" s="349"/>
      <c r="SSB76" s="347"/>
      <c r="SSC76" s="350"/>
      <c r="SSD76" s="350"/>
      <c r="SSE76" s="348"/>
      <c r="SSF76" s="348"/>
      <c r="SSG76" s="348"/>
      <c r="SSH76" s="349"/>
      <c r="SSJ76" s="347"/>
      <c r="SSK76" s="350"/>
      <c r="SSL76" s="350"/>
      <c r="SSM76" s="348"/>
      <c r="SSN76" s="348"/>
      <c r="SSO76" s="348"/>
      <c r="SSP76" s="349"/>
      <c r="SSR76" s="347"/>
      <c r="SSS76" s="350"/>
      <c r="SST76" s="350"/>
      <c r="SSU76" s="348"/>
      <c r="SSV76" s="348"/>
      <c r="SSW76" s="348"/>
      <c r="SSX76" s="349"/>
      <c r="SSZ76" s="347"/>
      <c r="STA76" s="350"/>
      <c r="STB76" s="350"/>
      <c r="STC76" s="348"/>
      <c r="STD76" s="348"/>
      <c r="STE76" s="348"/>
      <c r="STF76" s="349"/>
      <c r="STH76" s="347"/>
      <c r="STI76" s="350"/>
      <c r="STJ76" s="350"/>
      <c r="STK76" s="348"/>
      <c r="STL76" s="348"/>
      <c r="STM76" s="348"/>
      <c r="STN76" s="349"/>
      <c r="STP76" s="347"/>
      <c r="STQ76" s="350"/>
      <c r="STR76" s="350"/>
      <c r="STS76" s="348"/>
      <c r="STT76" s="348"/>
      <c r="STU76" s="348"/>
      <c r="STV76" s="349"/>
      <c r="STX76" s="347"/>
      <c r="STY76" s="350"/>
      <c r="STZ76" s="350"/>
      <c r="SUA76" s="348"/>
      <c r="SUB76" s="348"/>
      <c r="SUC76" s="348"/>
      <c r="SUD76" s="349"/>
      <c r="SUF76" s="347"/>
      <c r="SUG76" s="350"/>
      <c r="SUH76" s="350"/>
      <c r="SUI76" s="348"/>
      <c r="SUJ76" s="348"/>
      <c r="SUK76" s="348"/>
      <c r="SUL76" s="349"/>
      <c r="SUN76" s="347"/>
      <c r="SUO76" s="350"/>
      <c r="SUP76" s="350"/>
      <c r="SUQ76" s="348"/>
      <c r="SUR76" s="348"/>
      <c r="SUS76" s="348"/>
      <c r="SUT76" s="349"/>
      <c r="SUV76" s="347"/>
      <c r="SUW76" s="350"/>
      <c r="SUX76" s="350"/>
      <c r="SUY76" s="348"/>
      <c r="SUZ76" s="348"/>
      <c r="SVA76" s="348"/>
      <c r="SVB76" s="349"/>
      <c r="SVD76" s="347"/>
      <c r="SVE76" s="350"/>
      <c r="SVF76" s="350"/>
      <c r="SVG76" s="348"/>
      <c r="SVH76" s="348"/>
      <c r="SVI76" s="348"/>
      <c r="SVJ76" s="349"/>
      <c r="SVL76" s="347"/>
      <c r="SVM76" s="350"/>
      <c r="SVN76" s="350"/>
      <c r="SVO76" s="348"/>
      <c r="SVP76" s="348"/>
      <c r="SVQ76" s="348"/>
      <c r="SVR76" s="349"/>
      <c r="SVT76" s="347"/>
      <c r="SVU76" s="350"/>
      <c r="SVV76" s="350"/>
      <c r="SVW76" s="348"/>
      <c r="SVX76" s="348"/>
      <c r="SVY76" s="348"/>
      <c r="SVZ76" s="349"/>
      <c r="SWB76" s="347"/>
      <c r="SWC76" s="350"/>
      <c r="SWD76" s="350"/>
      <c r="SWE76" s="348"/>
      <c r="SWF76" s="348"/>
      <c r="SWG76" s="348"/>
      <c r="SWH76" s="349"/>
      <c r="SWJ76" s="347"/>
      <c r="SWK76" s="350"/>
      <c r="SWL76" s="350"/>
      <c r="SWM76" s="348"/>
      <c r="SWN76" s="348"/>
      <c r="SWO76" s="348"/>
      <c r="SWP76" s="349"/>
      <c r="SWR76" s="347"/>
      <c r="SWS76" s="350"/>
      <c r="SWT76" s="350"/>
      <c r="SWU76" s="348"/>
      <c r="SWV76" s="348"/>
      <c r="SWW76" s="348"/>
      <c r="SWX76" s="349"/>
      <c r="SWZ76" s="347"/>
      <c r="SXA76" s="350"/>
      <c r="SXB76" s="350"/>
      <c r="SXC76" s="348"/>
      <c r="SXD76" s="348"/>
      <c r="SXE76" s="348"/>
      <c r="SXF76" s="349"/>
      <c r="SXH76" s="347"/>
      <c r="SXI76" s="350"/>
      <c r="SXJ76" s="350"/>
      <c r="SXK76" s="348"/>
      <c r="SXL76" s="348"/>
      <c r="SXM76" s="348"/>
      <c r="SXN76" s="349"/>
      <c r="SXP76" s="347"/>
      <c r="SXQ76" s="350"/>
      <c r="SXR76" s="350"/>
      <c r="SXS76" s="348"/>
      <c r="SXT76" s="348"/>
      <c r="SXU76" s="348"/>
      <c r="SXV76" s="349"/>
      <c r="SXX76" s="347"/>
      <c r="SXY76" s="350"/>
      <c r="SXZ76" s="350"/>
      <c r="SYA76" s="348"/>
      <c r="SYB76" s="348"/>
      <c r="SYC76" s="348"/>
      <c r="SYD76" s="349"/>
      <c r="SYF76" s="347"/>
      <c r="SYG76" s="350"/>
      <c r="SYH76" s="350"/>
      <c r="SYI76" s="348"/>
      <c r="SYJ76" s="348"/>
      <c r="SYK76" s="348"/>
      <c r="SYL76" s="349"/>
      <c r="SYN76" s="347"/>
      <c r="SYO76" s="350"/>
      <c r="SYP76" s="350"/>
      <c r="SYQ76" s="348"/>
      <c r="SYR76" s="348"/>
      <c r="SYS76" s="348"/>
      <c r="SYT76" s="349"/>
      <c r="SYV76" s="347"/>
      <c r="SYW76" s="350"/>
      <c r="SYX76" s="350"/>
      <c r="SYY76" s="348"/>
      <c r="SYZ76" s="348"/>
      <c r="SZA76" s="348"/>
      <c r="SZB76" s="349"/>
      <c r="SZD76" s="347"/>
      <c r="SZE76" s="350"/>
      <c r="SZF76" s="350"/>
      <c r="SZG76" s="348"/>
      <c r="SZH76" s="348"/>
      <c r="SZI76" s="348"/>
      <c r="SZJ76" s="349"/>
      <c r="SZL76" s="347"/>
      <c r="SZM76" s="350"/>
      <c r="SZN76" s="350"/>
      <c r="SZO76" s="348"/>
      <c r="SZP76" s="348"/>
      <c r="SZQ76" s="348"/>
      <c r="SZR76" s="349"/>
      <c r="SZT76" s="347"/>
      <c r="SZU76" s="350"/>
      <c r="SZV76" s="350"/>
      <c r="SZW76" s="348"/>
      <c r="SZX76" s="348"/>
      <c r="SZY76" s="348"/>
      <c r="SZZ76" s="349"/>
      <c r="TAB76" s="347"/>
      <c r="TAC76" s="350"/>
      <c r="TAD76" s="350"/>
      <c r="TAE76" s="348"/>
      <c r="TAF76" s="348"/>
      <c r="TAG76" s="348"/>
      <c r="TAH76" s="349"/>
      <c r="TAJ76" s="347"/>
      <c r="TAK76" s="350"/>
      <c r="TAL76" s="350"/>
      <c r="TAM76" s="348"/>
      <c r="TAN76" s="348"/>
      <c r="TAO76" s="348"/>
      <c r="TAP76" s="349"/>
      <c r="TAR76" s="347"/>
      <c r="TAS76" s="350"/>
      <c r="TAT76" s="350"/>
      <c r="TAU76" s="348"/>
      <c r="TAV76" s="348"/>
      <c r="TAW76" s="348"/>
      <c r="TAX76" s="349"/>
      <c r="TAZ76" s="347"/>
      <c r="TBA76" s="350"/>
      <c r="TBB76" s="350"/>
      <c r="TBC76" s="348"/>
      <c r="TBD76" s="348"/>
      <c r="TBE76" s="348"/>
      <c r="TBF76" s="349"/>
      <c r="TBH76" s="347"/>
      <c r="TBI76" s="350"/>
      <c r="TBJ76" s="350"/>
      <c r="TBK76" s="348"/>
      <c r="TBL76" s="348"/>
      <c r="TBM76" s="348"/>
      <c r="TBN76" s="349"/>
      <c r="TBP76" s="347"/>
      <c r="TBQ76" s="350"/>
      <c r="TBR76" s="350"/>
      <c r="TBS76" s="348"/>
      <c r="TBT76" s="348"/>
      <c r="TBU76" s="348"/>
      <c r="TBV76" s="349"/>
      <c r="TBX76" s="347"/>
      <c r="TBY76" s="350"/>
      <c r="TBZ76" s="350"/>
      <c r="TCA76" s="348"/>
      <c r="TCB76" s="348"/>
      <c r="TCC76" s="348"/>
      <c r="TCD76" s="349"/>
      <c r="TCF76" s="347"/>
      <c r="TCG76" s="350"/>
      <c r="TCH76" s="350"/>
      <c r="TCI76" s="348"/>
      <c r="TCJ76" s="348"/>
      <c r="TCK76" s="348"/>
      <c r="TCL76" s="349"/>
      <c r="TCN76" s="347"/>
      <c r="TCO76" s="350"/>
      <c r="TCP76" s="350"/>
      <c r="TCQ76" s="348"/>
      <c r="TCR76" s="348"/>
      <c r="TCS76" s="348"/>
      <c r="TCT76" s="349"/>
      <c r="TCV76" s="347"/>
      <c r="TCW76" s="350"/>
      <c r="TCX76" s="350"/>
      <c r="TCY76" s="348"/>
      <c r="TCZ76" s="348"/>
      <c r="TDA76" s="348"/>
      <c r="TDB76" s="349"/>
      <c r="TDD76" s="347"/>
      <c r="TDE76" s="350"/>
      <c r="TDF76" s="350"/>
      <c r="TDG76" s="348"/>
      <c r="TDH76" s="348"/>
      <c r="TDI76" s="348"/>
      <c r="TDJ76" s="349"/>
      <c r="TDL76" s="347"/>
      <c r="TDM76" s="350"/>
      <c r="TDN76" s="350"/>
      <c r="TDO76" s="348"/>
      <c r="TDP76" s="348"/>
      <c r="TDQ76" s="348"/>
      <c r="TDR76" s="349"/>
      <c r="TDT76" s="347"/>
      <c r="TDU76" s="350"/>
      <c r="TDV76" s="350"/>
      <c r="TDW76" s="348"/>
      <c r="TDX76" s="348"/>
      <c r="TDY76" s="348"/>
      <c r="TDZ76" s="349"/>
      <c r="TEB76" s="347"/>
      <c r="TEC76" s="350"/>
      <c r="TED76" s="350"/>
      <c r="TEE76" s="348"/>
      <c r="TEF76" s="348"/>
      <c r="TEG76" s="348"/>
      <c r="TEH76" s="349"/>
      <c r="TEJ76" s="347"/>
      <c r="TEK76" s="350"/>
      <c r="TEL76" s="350"/>
      <c r="TEM76" s="348"/>
      <c r="TEN76" s="348"/>
      <c r="TEO76" s="348"/>
      <c r="TEP76" s="349"/>
      <c r="TER76" s="347"/>
      <c r="TES76" s="350"/>
      <c r="TET76" s="350"/>
      <c r="TEU76" s="348"/>
      <c r="TEV76" s="348"/>
      <c r="TEW76" s="348"/>
      <c r="TEX76" s="349"/>
      <c r="TEZ76" s="347"/>
      <c r="TFA76" s="350"/>
      <c r="TFB76" s="350"/>
      <c r="TFC76" s="348"/>
      <c r="TFD76" s="348"/>
      <c r="TFE76" s="348"/>
      <c r="TFF76" s="349"/>
      <c r="TFH76" s="347"/>
      <c r="TFI76" s="350"/>
      <c r="TFJ76" s="350"/>
      <c r="TFK76" s="348"/>
      <c r="TFL76" s="348"/>
      <c r="TFM76" s="348"/>
      <c r="TFN76" s="349"/>
      <c r="TFP76" s="347"/>
      <c r="TFQ76" s="350"/>
      <c r="TFR76" s="350"/>
      <c r="TFS76" s="348"/>
      <c r="TFT76" s="348"/>
      <c r="TFU76" s="348"/>
      <c r="TFV76" s="349"/>
      <c r="TFX76" s="347"/>
      <c r="TFY76" s="350"/>
      <c r="TFZ76" s="350"/>
      <c r="TGA76" s="348"/>
      <c r="TGB76" s="348"/>
      <c r="TGC76" s="348"/>
      <c r="TGD76" s="349"/>
      <c r="TGF76" s="347"/>
      <c r="TGG76" s="350"/>
      <c r="TGH76" s="350"/>
      <c r="TGI76" s="348"/>
      <c r="TGJ76" s="348"/>
      <c r="TGK76" s="348"/>
      <c r="TGL76" s="349"/>
      <c r="TGN76" s="347"/>
      <c r="TGO76" s="350"/>
      <c r="TGP76" s="350"/>
      <c r="TGQ76" s="348"/>
      <c r="TGR76" s="348"/>
      <c r="TGS76" s="348"/>
      <c r="TGT76" s="349"/>
      <c r="TGV76" s="347"/>
      <c r="TGW76" s="350"/>
      <c r="TGX76" s="350"/>
      <c r="TGY76" s="348"/>
      <c r="TGZ76" s="348"/>
      <c r="THA76" s="348"/>
      <c r="THB76" s="349"/>
      <c r="THD76" s="347"/>
      <c r="THE76" s="350"/>
      <c r="THF76" s="350"/>
      <c r="THG76" s="348"/>
      <c r="THH76" s="348"/>
      <c r="THI76" s="348"/>
      <c r="THJ76" s="349"/>
      <c r="THL76" s="347"/>
      <c r="THM76" s="350"/>
      <c r="THN76" s="350"/>
      <c r="THO76" s="348"/>
      <c r="THP76" s="348"/>
      <c r="THQ76" s="348"/>
      <c r="THR76" s="349"/>
      <c r="THT76" s="347"/>
      <c r="THU76" s="350"/>
      <c r="THV76" s="350"/>
      <c r="THW76" s="348"/>
      <c r="THX76" s="348"/>
      <c r="THY76" s="348"/>
      <c r="THZ76" s="349"/>
      <c r="TIB76" s="347"/>
      <c r="TIC76" s="350"/>
      <c r="TID76" s="350"/>
      <c r="TIE76" s="348"/>
      <c r="TIF76" s="348"/>
      <c r="TIG76" s="348"/>
      <c r="TIH76" s="349"/>
      <c r="TIJ76" s="347"/>
      <c r="TIK76" s="350"/>
      <c r="TIL76" s="350"/>
      <c r="TIM76" s="348"/>
      <c r="TIN76" s="348"/>
      <c r="TIO76" s="348"/>
      <c r="TIP76" s="349"/>
      <c r="TIR76" s="347"/>
      <c r="TIS76" s="350"/>
      <c r="TIT76" s="350"/>
      <c r="TIU76" s="348"/>
      <c r="TIV76" s="348"/>
      <c r="TIW76" s="348"/>
      <c r="TIX76" s="349"/>
      <c r="TIZ76" s="347"/>
      <c r="TJA76" s="350"/>
      <c r="TJB76" s="350"/>
      <c r="TJC76" s="348"/>
      <c r="TJD76" s="348"/>
      <c r="TJE76" s="348"/>
      <c r="TJF76" s="349"/>
      <c r="TJH76" s="347"/>
      <c r="TJI76" s="350"/>
      <c r="TJJ76" s="350"/>
      <c r="TJK76" s="348"/>
      <c r="TJL76" s="348"/>
      <c r="TJM76" s="348"/>
      <c r="TJN76" s="349"/>
      <c r="TJP76" s="347"/>
      <c r="TJQ76" s="350"/>
      <c r="TJR76" s="350"/>
      <c r="TJS76" s="348"/>
      <c r="TJT76" s="348"/>
      <c r="TJU76" s="348"/>
      <c r="TJV76" s="349"/>
      <c r="TJX76" s="347"/>
      <c r="TJY76" s="350"/>
      <c r="TJZ76" s="350"/>
      <c r="TKA76" s="348"/>
      <c r="TKB76" s="348"/>
      <c r="TKC76" s="348"/>
      <c r="TKD76" s="349"/>
      <c r="TKF76" s="347"/>
      <c r="TKG76" s="350"/>
      <c r="TKH76" s="350"/>
      <c r="TKI76" s="348"/>
      <c r="TKJ76" s="348"/>
      <c r="TKK76" s="348"/>
      <c r="TKL76" s="349"/>
      <c r="TKN76" s="347"/>
      <c r="TKO76" s="350"/>
      <c r="TKP76" s="350"/>
      <c r="TKQ76" s="348"/>
      <c r="TKR76" s="348"/>
      <c r="TKS76" s="348"/>
      <c r="TKT76" s="349"/>
      <c r="TKV76" s="347"/>
      <c r="TKW76" s="350"/>
      <c r="TKX76" s="350"/>
      <c r="TKY76" s="348"/>
      <c r="TKZ76" s="348"/>
      <c r="TLA76" s="348"/>
      <c r="TLB76" s="349"/>
      <c r="TLD76" s="347"/>
      <c r="TLE76" s="350"/>
      <c r="TLF76" s="350"/>
      <c r="TLG76" s="348"/>
      <c r="TLH76" s="348"/>
      <c r="TLI76" s="348"/>
      <c r="TLJ76" s="349"/>
      <c r="TLL76" s="347"/>
      <c r="TLM76" s="350"/>
      <c r="TLN76" s="350"/>
      <c r="TLO76" s="348"/>
      <c r="TLP76" s="348"/>
      <c r="TLQ76" s="348"/>
      <c r="TLR76" s="349"/>
      <c r="TLT76" s="347"/>
      <c r="TLU76" s="350"/>
      <c r="TLV76" s="350"/>
      <c r="TLW76" s="348"/>
      <c r="TLX76" s="348"/>
      <c r="TLY76" s="348"/>
      <c r="TLZ76" s="349"/>
      <c r="TMB76" s="347"/>
      <c r="TMC76" s="350"/>
      <c r="TMD76" s="350"/>
      <c r="TME76" s="348"/>
      <c r="TMF76" s="348"/>
      <c r="TMG76" s="348"/>
      <c r="TMH76" s="349"/>
      <c r="TMJ76" s="347"/>
      <c r="TMK76" s="350"/>
      <c r="TML76" s="350"/>
      <c r="TMM76" s="348"/>
      <c r="TMN76" s="348"/>
      <c r="TMO76" s="348"/>
      <c r="TMP76" s="349"/>
      <c r="TMR76" s="347"/>
      <c r="TMS76" s="350"/>
      <c r="TMT76" s="350"/>
      <c r="TMU76" s="348"/>
      <c r="TMV76" s="348"/>
      <c r="TMW76" s="348"/>
      <c r="TMX76" s="349"/>
      <c r="TMZ76" s="347"/>
      <c r="TNA76" s="350"/>
      <c r="TNB76" s="350"/>
      <c r="TNC76" s="348"/>
      <c r="TND76" s="348"/>
      <c r="TNE76" s="348"/>
      <c r="TNF76" s="349"/>
      <c r="TNH76" s="347"/>
      <c r="TNI76" s="350"/>
      <c r="TNJ76" s="350"/>
      <c r="TNK76" s="348"/>
      <c r="TNL76" s="348"/>
      <c r="TNM76" s="348"/>
      <c r="TNN76" s="349"/>
      <c r="TNP76" s="347"/>
      <c r="TNQ76" s="350"/>
      <c r="TNR76" s="350"/>
      <c r="TNS76" s="348"/>
      <c r="TNT76" s="348"/>
      <c r="TNU76" s="348"/>
      <c r="TNV76" s="349"/>
      <c r="TNX76" s="347"/>
      <c r="TNY76" s="350"/>
      <c r="TNZ76" s="350"/>
      <c r="TOA76" s="348"/>
      <c r="TOB76" s="348"/>
      <c r="TOC76" s="348"/>
      <c r="TOD76" s="349"/>
      <c r="TOF76" s="347"/>
      <c r="TOG76" s="350"/>
      <c r="TOH76" s="350"/>
      <c r="TOI76" s="348"/>
      <c r="TOJ76" s="348"/>
      <c r="TOK76" s="348"/>
      <c r="TOL76" s="349"/>
      <c r="TON76" s="347"/>
      <c r="TOO76" s="350"/>
      <c r="TOP76" s="350"/>
      <c r="TOQ76" s="348"/>
      <c r="TOR76" s="348"/>
      <c r="TOS76" s="348"/>
      <c r="TOT76" s="349"/>
      <c r="TOV76" s="347"/>
      <c r="TOW76" s="350"/>
      <c r="TOX76" s="350"/>
      <c r="TOY76" s="348"/>
      <c r="TOZ76" s="348"/>
      <c r="TPA76" s="348"/>
      <c r="TPB76" s="349"/>
      <c r="TPD76" s="347"/>
      <c r="TPE76" s="350"/>
      <c r="TPF76" s="350"/>
      <c r="TPG76" s="348"/>
      <c r="TPH76" s="348"/>
      <c r="TPI76" s="348"/>
      <c r="TPJ76" s="349"/>
      <c r="TPL76" s="347"/>
      <c r="TPM76" s="350"/>
      <c r="TPN76" s="350"/>
      <c r="TPO76" s="348"/>
      <c r="TPP76" s="348"/>
      <c r="TPQ76" s="348"/>
      <c r="TPR76" s="349"/>
      <c r="TPT76" s="347"/>
      <c r="TPU76" s="350"/>
      <c r="TPV76" s="350"/>
      <c r="TPW76" s="348"/>
      <c r="TPX76" s="348"/>
      <c r="TPY76" s="348"/>
      <c r="TPZ76" s="349"/>
      <c r="TQB76" s="347"/>
      <c r="TQC76" s="350"/>
      <c r="TQD76" s="350"/>
      <c r="TQE76" s="348"/>
      <c r="TQF76" s="348"/>
      <c r="TQG76" s="348"/>
      <c r="TQH76" s="349"/>
      <c r="TQJ76" s="347"/>
      <c r="TQK76" s="350"/>
      <c r="TQL76" s="350"/>
      <c r="TQM76" s="348"/>
      <c r="TQN76" s="348"/>
      <c r="TQO76" s="348"/>
      <c r="TQP76" s="349"/>
      <c r="TQR76" s="347"/>
      <c r="TQS76" s="350"/>
      <c r="TQT76" s="350"/>
      <c r="TQU76" s="348"/>
      <c r="TQV76" s="348"/>
      <c r="TQW76" s="348"/>
      <c r="TQX76" s="349"/>
      <c r="TQZ76" s="347"/>
      <c r="TRA76" s="350"/>
      <c r="TRB76" s="350"/>
      <c r="TRC76" s="348"/>
      <c r="TRD76" s="348"/>
      <c r="TRE76" s="348"/>
      <c r="TRF76" s="349"/>
      <c r="TRH76" s="347"/>
      <c r="TRI76" s="350"/>
      <c r="TRJ76" s="350"/>
      <c r="TRK76" s="348"/>
      <c r="TRL76" s="348"/>
      <c r="TRM76" s="348"/>
      <c r="TRN76" s="349"/>
      <c r="TRP76" s="347"/>
      <c r="TRQ76" s="350"/>
      <c r="TRR76" s="350"/>
      <c r="TRS76" s="348"/>
      <c r="TRT76" s="348"/>
      <c r="TRU76" s="348"/>
      <c r="TRV76" s="349"/>
      <c r="TRX76" s="347"/>
      <c r="TRY76" s="350"/>
      <c r="TRZ76" s="350"/>
      <c r="TSA76" s="348"/>
      <c r="TSB76" s="348"/>
      <c r="TSC76" s="348"/>
      <c r="TSD76" s="349"/>
      <c r="TSF76" s="347"/>
      <c r="TSG76" s="350"/>
      <c r="TSH76" s="350"/>
      <c r="TSI76" s="348"/>
      <c r="TSJ76" s="348"/>
      <c r="TSK76" s="348"/>
      <c r="TSL76" s="349"/>
      <c r="TSN76" s="347"/>
      <c r="TSO76" s="350"/>
      <c r="TSP76" s="350"/>
      <c r="TSQ76" s="348"/>
      <c r="TSR76" s="348"/>
      <c r="TSS76" s="348"/>
      <c r="TST76" s="349"/>
      <c r="TSV76" s="347"/>
      <c r="TSW76" s="350"/>
      <c r="TSX76" s="350"/>
      <c r="TSY76" s="348"/>
      <c r="TSZ76" s="348"/>
      <c r="TTA76" s="348"/>
      <c r="TTB76" s="349"/>
      <c r="TTD76" s="347"/>
      <c r="TTE76" s="350"/>
      <c r="TTF76" s="350"/>
      <c r="TTG76" s="348"/>
      <c r="TTH76" s="348"/>
      <c r="TTI76" s="348"/>
      <c r="TTJ76" s="349"/>
      <c r="TTL76" s="347"/>
      <c r="TTM76" s="350"/>
      <c r="TTN76" s="350"/>
      <c r="TTO76" s="348"/>
      <c r="TTP76" s="348"/>
      <c r="TTQ76" s="348"/>
      <c r="TTR76" s="349"/>
      <c r="TTT76" s="347"/>
      <c r="TTU76" s="350"/>
      <c r="TTV76" s="350"/>
      <c r="TTW76" s="348"/>
      <c r="TTX76" s="348"/>
      <c r="TTY76" s="348"/>
      <c r="TTZ76" s="349"/>
      <c r="TUB76" s="347"/>
      <c r="TUC76" s="350"/>
      <c r="TUD76" s="350"/>
      <c r="TUE76" s="348"/>
      <c r="TUF76" s="348"/>
      <c r="TUG76" s="348"/>
      <c r="TUH76" s="349"/>
      <c r="TUJ76" s="347"/>
      <c r="TUK76" s="350"/>
      <c r="TUL76" s="350"/>
      <c r="TUM76" s="348"/>
      <c r="TUN76" s="348"/>
      <c r="TUO76" s="348"/>
      <c r="TUP76" s="349"/>
      <c r="TUR76" s="347"/>
      <c r="TUS76" s="350"/>
      <c r="TUT76" s="350"/>
      <c r="TUU76" s="348"/>
      <c r="TUV76" s="348"/>
      <c r="TUW76" s="348"/>
      <c r="TUX76" s="349"/>
      <c r="TUZ76" s="347"/>
      <c r="TVA76" s="350"/>
      <c r="TVB76" s="350"/>
      <c r="TVC76" s="348"/>
      <c r="TVD76" s="348"/>
      <c r="TVE76" s="348"/>
      <c r="TVF76" s="349"/>
      <c r="TVH76" s="347"/>
      <c r="TVI76" s="350"/>
      <c r="TVJ76" s="350"/>
      <c r="TVK76" s="348"/>
      <c r="TVL76" s="348"/>
      <c r="TVM76" s="348"/>
      <c r="TVN76" s="349"/>
      <c r="TVP76" s="347"/>
      <c r="TVQ76" s="350"/>
      <c r="TVR76" s="350"/>
      <c r="TVS76" s="348"/>
      <c r="TVT76" s="348"/>
      <c r="TVU76" s="348"/>
      <c r="TVV76" s="349"/>
      <c r="TVX76" s="347"/>
      <c r="TVY76" s="350"/>
      <c r="TVZ76" s="350"/>
      <c r="TWA76" s="348"/>
      <c r="TWB76" s="348"/>
      <c r="TWC76" s="348"/>
      <c r="TWD76" s="349"/>
      <c r="TWF76" s="347"/>
      <c r="TWG76" s="350"/>
      <c r="TWH76" s="350"/>
      <c r="TWI76" s="348"/>
      <c r="TWJ76" s="348"/>
      <c r="TWK76" s="348"/>
      <c r="TWL76" s="349"/>
      <c r="TWN76" s="347"/>
      <c r="TWO76" s="350"/>
      <c r="TWP76" s="350"/>
      <c r="TWQ76" s="348"/>
      <c r="TWR76" s="348"/>
      <c r="TWS76" s="348"/>
      <c r="TWT76" s="349"/>
      <c r="TWV76" s="347"/>
      <c r="TWW76" s="350"/>
      <c r="TWX76" s="350"/>
      <c r="TWY76" s="348"/>
      <c r="TWZ76" s="348"/>
      <c r="TXA76" s="348"/>
      <c r="TXB76" s="349"/>
      <c r="TXD76" s="347"/>
      <c r="TXE76" s="350"/>
      <c r="TXF76" s="350"/>
      <c r="TXG76" s="348"/>
      <c r="TXH76" s="348"/>
      <c r="TXI76" s="348"/>
      <c r="TXJ76" s="349"/>
      <c r="TXL76" s="347"/>
      <c r="TXM76" s="350"/>
      <c r="TXN76" s="350"/>
      <c r="TXO76" s="348"/>
      <c r="TXP76" s="348"/>
      <c r="TXQ76" s="348"/>
      <c r="TXR76" s="349"/>
      <c r="TXT76" s="347"/>
      <c r="TXU76" s="350"/>
      <c r="TXV76" s="350"/>
      <c r="TXW76" s="348"/>
      <c r="TXX76" s="348"/>
      <c r="TXY76" s="348"/>
      <c r="TXZ76" s="349"/>
      <c r="TYB76" s="347"/>
      <c r="TYC76" s="350"/>
      <c r="TYD76" s="350"/>
      <c r="TYE76" s="348"/>
      <c r="TYF76" s="348"/>
      <c r="TYG76" s="348"/>
      <c r="TYH76" s="349"/>
      <c r="TYJ76" s="347"/>
      <c r="TYK76" s="350"/>
      <c r="TYL76" s="350"/>
      <c r="TYM76" s="348"/>
      <c r="TYN76" s="348"/>
      <c r="TYO76" s="348"/>
      <c r="TYP76" s="349"/>
      <c r="TYR76" s="347"/>
      <c r="TYS76" s="350"/>
      <c r="TYT76" s="350"/>
      <c r="TYU76" s="348"/>
      <c r="TYV76" s="348"/>
      <c r="TYW76" s="348"/>
      <c r="TYX76" s="349"/>
      <c r="TYZ76" s="347"/>
      <c r="TZA76" s="350"/>
      <c r="TZB76" s="350"/>
      <c r="TZC76" s="348"/>
      <c r="TZD76" s="348"/>
      <c r="TZE76" s="348"/>
      <c r="TZF76" s="349"/>
      <c r="TZH76" s="347"/>
      <c r="TZI76" s="350"/>
      <c r="TZJ76" s="350"/>
      <c r="TZK76" s="348"/>
      <c r="TZL76" s="348"/>
      <c r="TZM76" s="348"/>
      <c r="TZN76" s="349"/>
      <c r="TZP76" s="347"/>
      <c r="TZQ76" s="350"/>
      <c r="TZR76" s="350"/>
      <c r="TZS76" s="348"/>
      <c r="TZT76" s="348"/>
      <c r="TZU76" s="348"/>
      <c r="TZV76" s="349"/>
      <c r="TZX76" s="347"/>
      <c r="TZY76" s="350"/>
      <c r="TZZ76" s="350"/>
      <c r="UAA76" s="348"/>
      <c r="UAB76" s="348"/>
      <c r="UAC76" s="348"/>
      <c r="UAD76" s="349"/>
      <c r="UAF76" s="347"/>
      <c r="UAG76" s="350"/>
      <c r="UAH76" s="350"/>
      <c r="UAI76" s="348"/>
      <c r="UAJ76" s="348"/>
      <c r="UAK76" s="348"/>
      <c r="UAL76" s="349"/>
      <c r="UAN76" s="347"/>
      <c r="UAO76" s="350"/>
      <c r="UAP76" s="350"/>
      <c r="UAQ76" s="348"/>
      <c r="UAR76" s="348"/>
      <c r="UAS76" s="348"/>
      <c r="UAT76" s="349"/>
      <c r="UAV76" s="347"/>
      <c r="UAW76" s="350"/>
      <c r="UAX76" s="350"/>
      <c r="UAY76" s="348"/>
      <c r="UAZ76" s="348"/>
      <c r="UBA76" s="348"/>
      <c r="UBB76" s="349"/>
      <c r="UBD76" s="347"/>
      <c r="UBE76" s="350"/>
      <c r="UBF76" s="350"/>
      <c r="UBG76" s="348"/>
      <c r="UBH76" s="348"/>
      <c r="UBI76" s="348"/>
      <c r="UBJ76" s="349"/>
      <c r="UBL76" s="347"/>
      <c r="UBM76" s="350"/>
      <c r="UBN76" s="350"/>
      <c r="UBO76" s="348"/>
      <c r="UBP76" s="348"/>
      <c r="UBQ76" s="348"/>
      <c r="UBR76" s="349"/>
      <c r="UBT76" s="347"/>
      <c r="UBU76" s="350"/>
      <c r="UBV76" s="350"/>
      <c r="UBW76" s="348"/>
      <c r="UBX76" s="348"/>
      <c r="UBY76" s="348"/>
      <c r="UBZ76" s="349"/>
      <c r="UCB76" s="347"/>
      <c r="UCC76" s="350"/>
      <c r="UCD76" s="350"/>
      <c r="UCE76" s="348"/>
      <c r="UCF76" s="348"/>
      <c r="UCG76" s="348"/>
      <c r="UCH76" s="349"/>
      <c r="UCJ76" s="347"/>
      <c r="UCK76" s="350"/>
      <c r="UCL76" s="350"/>
      <c r="UCM76" s="348"/>
      <c r="UCN76" s="348"/>
      <c r="UCO76" s="348"/>
      <c r="UCP76" s="349"/>
      <c r="UCR76" s="347"/>
      <c r="UCS76" s="350"/>
      <c r="UCT76" s="350"/>
      <c r="UCU76" s="348"/>
      <c r="UCV76" s="348"/>
      <c r="UCW76" s="348"/>
      <c r="UCX76" s="349"/>
      <c r="UCZ76" s="347"/>
      <c r="UDA76" s="350"/>
      <c r="UDB76" s="350"/>
      <c r="UDC76" s="348"/>
      <c r="UDD76" s="348"/>
      <c r="UDE76" s="348"/>
      <c r="UDF76" s="349"/>
      <c r="UDH76" s="347"/>
      <c r="UDI76" s="350"/>
      <c r="UDJ76" s="350"/>
      <c r="UDK76" s="348"/>
      <c r="UDL76" s="348"/>
      <c r="UDM76" s="348"/>
      <c r="UDN76" s="349"/>
      <c r="UDP76" s="347"/>
      <c r="UDQ76" s="350"/>
      <c r="UDR76" s="350"/>
      <c r="UDS76" s="348"/>
      <c r="UDT76" s="348"/>
      <c r="UDU76" s="348"/>
      <c r="UDV76" s="349"/>
      <c r="UDX76" s="347"/>
      <c r="UDY76" s="350"/>
      <c r="UDZ76" s="350"/>
      <c r="UEA76" s="348"/>
      <c r="UEB76" s="348"/>
      <c r="UEC76" s="348"/>
      <c r="UED76" s="349"/>
      <c r="UEF76" s="347"/>
      <c r="UEG76" s="350"/>
      <c r="UEH76" s="350"/>
      <c r="UEI76" s="348"/>
      <c r="UEJ76" s="348"/>
      <c r="UEK76" s="348"/>
      <c r="UEL76" s="349"/>
      <c r="UEN76" s="347"/>
      <c r="UEO76" s="350"/>
      <c r="UEP76" s="350"/>
      <c r="UEQ76" s="348"/>
      <c r="UER76" s="348"/>
      <c r="UES76" s="348"/>
      <c r="UET76" s="349"/>
      <c r="UEV76" s="347"/>
      <c r="UEW76" s="350"/>
      <c r="UEX76" s="350"/>
      <c r="UEY76" s="348"/>
      <c r="UEZ76" s="348"/>
      <c r="UFA76" s="348"/>
      <c r="UFB76" s="349"/>
      <c r="UFD76" s="347"/>
      <c r="UFE76" s="350"/>
      <c r="UFF76" s="350"/>
      <c r="UFG76" s="348"/>
      <c r="UFH76" s="348"/>
      <c r="UFI76" s="348"/>
      <c r="UFJ76" s="349"/>
      <c r="UFL76" s="347"/>
      <c r="UFM76" s="350"/>
      <c r="UFN76" s="350"/>
      <c r="UFO76" s="348"/>
      <c r="UFP76" s="348"/>
      <c r="UFQ76" s="348"/>
      <c r="UFR76" s="349"/>
      <c r="UFT76" s="347"/>
      <c r="UFU76" s="350"/>
      <c r="UFV76" s="350"/>
      <c r="UFW76" s="348"/>
      <c r="UFX76" s="348"/>
      <c r="UFY76" s="348"/>
      <c r="UFZ76" s="349"/>
      <c r="UGB76" s="347"/>
      <c r="UGC76" s="350"/>
      <c r="UGD76" s="350"/>
      <c r="UGE76" s="348"/>
      <c r="UGF76" s="348"/>
      <c r="UGG76" s="348"/>
      <c r="UGH76" s="349"/>
      <c r="UGJ76" s="347"/>
      <c r="UGK76" s="350"/>
      <c r="UGL76" s="350"/>
      <c r="UGM76" s="348"/>
      <c r="UGN76" s="348"/>
      <c r="UGO76" s="348"/>
      <c r="UGP76" s="349"/>
      <c r="UGR76" s="347"/>
      <c r="UGS76" s="350"/>
      <c r="UGT76" s="350"/>
      <c r="UGU76" s="348"/>
      <c r="UGV76" s="348"/>
      <c r="UGW76" s="348"/>
      <c r="UGX76" s="349"/>
      <c r="UGZ76" s="347"/>
      <c r="UHA76" s="350"/>
      <c r="UHB76" s="350"/>
      <c r="UHC76" s="348"/>
      <c r="UHD76" s="348"/>
      <c r="UHE76" s="348"/>
      <c r="UHF76" s="349"/>
      <c r="UHH76" s="347"/>
      <c r="UHI76" s="350"/>
      <c r="UHJ76" s="350"/>
      <c r="UHK76" s="348"/>
      <c r="UHL76" s="348"/>
      <c r="UHM76" s="348"/>
      <c r="UHN76" s="349"/>
      <c r="UHP76" s="347"/>
      <c r="UHQ76" s="350"/>
      <c r="UHR76" s="350"/>
      <c r="UHS76" s="348"/>
      <c r="UHT76" s="348"/>
      <c r="UHU76" s="348"/>
      <c r="UHV76" s="349"/>
      <c r="UHX76" s="347"/>
      <c r="UHY76" s="350"/>
      <c r="UHZ76" s="350"/>
      <c r="UIA76" s="348"/>
      <c r="UIB76" s="348"/>
      <c r="UIC76" s="348"/>
      <c r="UID76" s="349"/>
      <c r="UIF76" s="347"/>
      <c r="UIG76" s="350"/>
      <c r="UIH76" s="350"/>
      <c r="UII76" s="348"/>
      <c r="UIJ76" s="348"/>
      <c r="UIK76" s="348"/>
      <c r="UIL76" s="349"/>
      <c r="UIN76" s="347"/>
      <c r="UIO76" s="350"/>
      <c r="UIP76" s="350"/>
      <c r="UIQ76" s="348"/>
      <c r="UIR76" s="348"/>
      <c r="UIS76" s="348"/>
      <c r="UIT76" s="349"/>
      <c r="UIV76" s="347"/>
      <c r="UIW76" s="350"/>
      <c r="UIX76" s="350"/>
      <c r="UIY76" s="348"/>
      <c r="UIZ76" s="348"/>
      <c r="UJA76" s="348"/>
      <c r="UJB76" s="349"/>
      <c r="UJD76" s="347"/>
      <c r="UJE76" s="350"/>
      <c r="UJF76" s="350"/>
      <c r="UJG76" s="348"/>
      <c r="UJH76" s="348"/>
      <c r="UJI76" s="348"/>
      <c r="UJJ76" s="349"/>
      <c r="UJL76" s="347"/>
      <c r="UJM76" s="350"/>
      <c r="UJN76" s="350"/>
      <c r="UJO76" s="348"/>
      <c r="UJP76" s="348"/>
      <c r="UJQ76" s="348"/>
      <c r="UJR76" s="349"/>
      <c r="UJT76" s="347"/>
      <c r="UJU76" s="350"/>
      <c r="UJV76" s="350"/>
      <c r="UJW76" s="348"/>
      <c r="UJX76" s="348"/>
      <c r="UJY76" s="348"/>
      <c r="UJZ76" s="349"/>
      <c r="UKB76" s="347"/>
      <c r="UKC76" s="350"/>
      <c r="UKD76" s="350"/>
      <c r="UKE76" s="348"/>
      <c r="UKF76" s="348"/>
      <c r="UKG76" s="348"/>
      <c r="UKH76" s="349"/>
      <c r="UKJ76" s="347"/>
      <c r="UKK76" s="350"/>
      <c r="UKL76" s="350"/>
      <c r="UKM76" s="348"/>
      <c r="UKN76" s="348"/>
      <c r="UKO76" s="348"/>
      <c r="UKP76" s="349"/>
      <c r="UKR76" s="347"/>
      <c r="UKS76" s="350"/>
      <c r="UKT76" s="350"/>
      <c r="UKU76" s="348"/>
      <c r="UKV76" s="348"/>
      <c r="UKW76" s="348"/>
      <c r="UKX76" s="349"/>
      <c r="UKZ76" s="347"/>
      <c r="ULA76" s="350"/>
      <c r="ULB76" s="350"/>
      <c r="ULC76" s="348"/>
      <c r="ULD76" s="348"/>
      <c r="ULE76" s="348"/>
      <c r="ULF76" s="349"/>
      <c r="ULH76" s="347"/>
      <c r="ULI76" s="350"/>
      <c r="ULJ76" s="350"/>
      <c r="ULK76" s="348"/>
      <c r="ULL76" s="348"/>
      <c r="ULM76" s="348"/>
      <c r="ULN76" s="349"/>
      <c r="ULP76" s="347"/>
      <c r="ULQ76" s="350"/>
      <c r="ULR76" s="350"/>
      <c r="ULS76" s="348"/>
      <c r="ULT76" s="348"/>
      <c r="ULU76" s="348"/>
      <c r="ULV76" s="349"/>
      <c r="ULX76" s="347"/>
      <c r="ULY76" s="350"/>
      <c r="ULZ76" s="350"/>
      <c r="UMA76" s="348"/>
      <c r="UMB76" s="348"/>
      <c r="UMC76" s="348"/>
      <c r="UMD76" s="349"/>
      <c r="UMF76" s="347"/>
      <c r="UMG76" s="350"/>
      <c r="UMH76" s="350"/>
      <c r="UMI76" s="348"/>
      <c r="UMJ76" s="348"/>
      <c r="UMK76" s="348"/>
      <c r="UML76" s="349"/>
      <c r="UMN76" s="347"/>
      <c r="UMO76" s="350"/>
      <c r="UMP76" s="350"/>
      <c r="UMQ76" s="348"/>
      <c r="UMR76" s="348"/>
      <c r="UMS76" s="348"/>
      <c r="UMT76" s="349"/>
      <c r="UMV76" s="347"/>
      <c r="UMW76" s="350"/>
      <c r="UMX76" s="350"/>
      <c r="UMY76" s="348"/>
      <c r="UMZ76" s="348"/>
      <c r="UNA76" s="348"/>
      <c r="UNB76" s="349"/>
      <c r="UND76" s="347"/>
      <c r="UNE76" s="350"/>
      <c r="UNF76" s="350"/>
      <c r="UNG76" s="348"/>
      <c r="UNH76" s="348"/>
      <c r="UNI76" s="348"/>
      <c r="UNJ76" s="349"/>
      <c r="UNL76" s="347"/>
      <c r="UNM76" s="350"/>
      <c r="UNN76" s="350"/>
      <c r="UNO76" s="348"/>
      <c r="UNP76" s="348"/>
      <c r="UNQ76" s="348"/>
      <c r="UNR76" s="349"/>
      <c r="UNT76" s="347"/>
      <c r="UNU76" s="350"/>
      <c r="UNV76" s="350"/>
      <c r="UNW76" s="348"/>
      <c r="UNX76" s="348"/>
      <c r="UNY76" s="348"/>
      <c r="UNZ76" s="349"/>
      <c r="UOB76" s="347"/>
      <c r="UOC76" s="350"/>
      <c r="UOD76" s="350"/>
      <c r="UOE76" s="348"/>
      <c r="UOF76" s="348"/>
      <c r="UOG76" s="348"/>
      <c r="UOH76" s="349"/>
      <c r="UOJ76" s="347"/>
      <c r="UOK76" s="350"/>
      <c r="UOL76" s="350"/>
      <c r="UOM76" s="348"/>
      <c r="UON76" s="348"/>
      <c r="UOO76" s="348"/>
      <c r="UOP76" s="349"/>
      <c r="UOR76" s="347"/>
      <c r="UOS76" s="350"/>
      <c r="UOT76" s="350"/>
      <c r="UOU76" s="348"/>
      <c r="UOV76" s="348"/>
      <c r="UOW76" s="348"/>
      <c r="UOX76" s="349"/>
      <c r="UOZ76" s="347"/>
      <c r="UPA76" s="350"/>
      <c r="UPB76" s="350"/>
      <c r="UPC76" s="348"/>
      <c r="UPD76" s="348"/>
      <c r="UPE76" s="348"/>
      <c r="UPF76" s="349"/>
      <c r="UPH76" s="347"/>
      <c r="UPI76" s="350"/>
      <c r="UPJ76" s="350"/>
      <c r="UPK76" s="348"/>
      <c r="UPL76" s="348"/>
      <c r="UPM76" s="348"/>
      <c r="UPN76" s="349"/>
      <c r="UPP76" s="347"/>
      <c r="UPQ76" s="350"/>
      <c r="UPR76" s="350"/>
      <c r="UPS76" s="348"/>
      <c r="UPT76" s="348"/>
      <c r="UPU76" s="348"/>
      <c r="UPV76" s="349"/>
      <c r="UPX76" s="347"/>
      <c r="UPY76" s="350"/>
      <c r="UPZ76" s="350"/>
      <c r="UQA76" s="348"/>
      <c r="UQB76" s="348"/>
      <c r="UQC76" s="348"/>
      <c r="UQD76" s="349"/>
      <c r="UQF76" s="347"/>
      <c r="UQG76" s="350"/>
      <c r="UQH76" s="350"/>
      <c r="UQI76" s="348"/>
      <c r="UQJ76" s="348"/>
      <c r="UQK76" s="348"/>
      <c r="UQL76" s="349"/>
      <c r="UQN76" s="347"/>
      <c r="UQO76" s="350"/>
      <c r="UQP76" s="350"/>
      <c r="UQQ76" s="348"/>
      <c r="UQR76" s="348"/>
      <c r="UQS76" s="348"/>
      <c r="UQT76" s="349"/>
      <c r="UQV76" s="347"/>
      <c r="UQW76" s="350"/>
      <c r="UQX76" s="350"/>
      <c r="UQY76" s="348"/>
      <c r="UQZ76" s="348"/>
      <c r="URA76" s="348"/>
      <c r="URB76" s="349"/>
      <c r="URD76" s="347"/>
      <c r="URE76" s="350"/>
      <c r="URF76" s="350"/>
      <c r="URG76" s="348"/>
      <c r="URH76" s="348"/>
      <c r="URI76" s="348"/>
      <c r="URJ76" s="349"/>
      <c r="URL76" s="347"/>
      <c r="URM76" s="350"/>
      <c r="URN76" s="350"/>
      <c r="URO76" s="348"/>
      <c r="URP76" s="348"/>
      <c r="URQ76" s="348"/>
      <c r="URR76" s="349"/>
      <c r="URT76" s="347"/>
      <c r="URU76" s="350"/>
      <c r="URV76" s="350"/>
      <c r="URW76" s="348"/>
      <c r="URX76" s="348"/>
      <c r="URY76" s="348"/>
      <c r="URZ76" s="349"/>
      <c r="USB76" s="347"/>
      <c r="USC76" s="350"/>
      <c r="USD76" s="350"/>
      <c r="USE76" s="348"/>
      <c r="USF76" s="348"/>
      <c r="USG76" s="348"/>
      <c r="USH76" s="349"/>
      <c r="USJ76" s="347"/>
      <c r="USK76" s="350"/>
      <c r="USL76" s="350"/>
      <c r="USM76" s="348"/>
      <c r="USN76" s="348"/>
      <c r="USO76" s="348"/>
      <c r="USP76" s="349"/>
      <c r="USR76" s="347"/>
      <c r="USS76" s="350"/>
      <c r="UST76" s="350"/>
      <c r="USU76" s="348"/>
      <c r="USV76" s="348"/>
      <c r="USW76" s="348"/>
      <c r="USX76" s="349"/>
      <c r="USZ76" s="347"/>
      <c r="UTA76" s="350"/>
      <c r="UTB76" s="350"/>
      <c r="UTC76" s="348"/>
      <c r="UTD76" s="348"/>
      <c r="UTE76" s="348"/>
      <c r="UTF76" s="349"/>
      <c r="UTH76" s="347"/>
      <c r="UTI76" s="350"/>
      <c r="UTJ76" s="350"/>
      <c r="UTK76" s="348"/>
      <c r="UTL76" s="348"/>
      <c r="UTM76" s="348"/>
      <c r="UTN76" s="349"/>
      <c r="UTP76" s="347"/>
      <c r="UTQ76" s="350"/>
      <c r="UTR76" s="350"/>
      <c r="UTS76" s="348"/>
      <c r="UTT76" s="348"/>
      <c r="UTU76" s="348"/>
      <c r="UTV76" s="349"/>
      <c r="UTX76" s="347"/>
      <c r="UTY76" s="350"/>
      <c r="UTZ76" s="350"/>
      <c r="UUA76" s="348"/>
      <c r="UUB76" s="348"/>
      <c r="UUC76" s="348"/>
      <c r="UUD76" s="349"/>
      <c r="UUF76" s="347"/>
      <c r="UUG76" s="350"/>
      <c r="UUH76" s="350"/>
      <c r="UUI76" s="348"/>
      <c r="UUJ76" s="348"/>
      <c r="UUK76" s="348"/>
      <c r="UUL76" s="349"/>
      <c r="UUN76" s="347"/>
      <c r="UUO76" s="350"/>
      <c r="UUP76" s="350"/>
      <c r="UUQ76" s="348"/>
      <c r="UUR76" s="348"/>
      <c r="UUS76" s="348"/>
      <c r="UUT76" s="349"/>
      <c r="UUV76" s="347"/>
      <c r="UUW76" s="350"/>
      <c r="UUX76" s="350"/>
      <c r="UUY76" s="348"/>
      <c r="UUZ76" s="348"/>
      <c r="UVA76" s="348"/>
      <c r="UVB76" s="349"/>
      <c r="UVD76" s="347"/>
      <c r="UVE76" s="350"/>
      <c r="UVF76" s="350"/>
      <c r="UVG76" s="348"/>
      <c r="UVH76" s="348"/>
      <c r="UVI76" s="348"/>
      <c r="UVJ76" s="349"/>
      <c r="UVL76" s="347"/>
      <c r="UVM76" s="350"/>
      <c r="UVN76" s="350"/>
      <c r="UVO76" s="348"/>
      <c r="UVP76" s="348"/>
      <c r="UVQ76" s="348"/>
      <c r="UVR76" s="349"/>
      <c r="UVT76" s="347"/>
      <c r="UVU76" s="350"/>
      <c r="UVV76" s="350"/>
      <c r="UVW76" s="348"/>
      <c r="UVX76" s="348"/>
      <c r="UVY76" s="348"/>
      <c r="UVZ76" s="349"/>
      <c r="UWB76" s="347"/>
      <c r="UWC76" s="350"/>
      <c r="UWD76" s="350"/>
      <c r="UWE76" s="348"/>
      <c r="UWF76" s="348"/>
      <c r="UWG76" s="348"/>
      <c r="UWH76" s="349"/>
      <c r="UWJ76" s="347"/>
      <c r="UWK76" s="350"/>
      <c r="UWL76" s="350"/>
      <c r="UWM76" s="348"/>
      <c r="UWN76" s="348"/>
      <c r="UWO76" s="348"/>
      <c r="UWP76" s="349"/>
      <c r="UWR76" s="347"/>
      <c r="UWS76" s="350"/>
      <c r="UWT76" s="350"/>
      <c r="UWU76" s="348"/>
      <c r="UWV76" s="348"/>
      <c r="UWW76" s="348"/>
      <c r="UWX76" s="349"/>
      <c r="UWZ76" s="347"/>
      <c r="UXA76" s="350"/>
      <c r="UXB76" s="350"/>
      <c r="UXC76" s="348"/>
      <c r="UXD76" s="348"/>
      <c r="UXE76" s="348"/>
      <c r="UXF76" s="349"/>
      <c r="UXH76" s="347"/>
      <c r="UXI76" s="350"/>
      <c r="UXJ76" s="350"/>
      <c r="UXK76" s="348"/>
      <c r="UXL76" s="348"/>
      <c r="UXM76" s="348"/>
      <c r="UXN76" s="349"/>
      <c r="UXP76" s="347"/>
      <c r="UXQ76" s="350"/>
      <c r="UXR76" s="350"/>
      <c r="UXS76" s="348"/>
      <c r="UXT76" s="348"/>
      <c r="UXU76" s="348"/>
      <c r="UXV76" s="349"/>
      <c r="UXX76" s="347"/>
      <c r="UXY76" s="350"/>
      <c r="UXZ76" s="350"/>
      <c r="UYA76" s="348"/>
      <c r="UYB76" s="348"/>
      <c r="UYC76" s="348"/>
      <c r="UYD76" s="349"/>
      <c r="UYF76" s="347"/>
      <c r="UYG76" s="350"/>
      <c r="UYH76" s="350"/>
      <c r="UYI76" s="348"/>
      <c r="UYJ76" s="348"/>
      <c r="UYK76" s="348"/>
      <c r="UYL76" s="349"/>
      <c r="UYN76" s="347"/>
      <c r="UYO76" s="350"/>
      <c r="UYP76" s="350"/>
      <c r="UYQ76" s="348"/>
      <c r="UYR76" s="348"/>
      <c r="UYS76" s="348"/>
      <c r="UYT76" s="349"/>
      <c r="UYV76" s="347"/>
      <c r="UYW76" s="350"/>
      <c r="UYX76" s="350"/>
      <c r="UYY76" s="348"/>
      <c r="UYZ76" s="348"/>
      <c r="UZA76" s="348"/>
      <c r="UZB76" s="349"/>
      <c r="UZD76" s="347"/>
      <c r="UZE76" s="350"/>
      <c r="UZF76" s="350"/>
      <c r="UZG76" s="348"/>
      <c r="UZH76" s="348"/>
      <c r="UZI76" s="348"/>
      <c r="UZJ76" s="349"/>
      <c r="UZL76" s="347"/>
      <c r="UZM76" s="350"/>
      <c r="UZN76" s="350"/>
      <c r="UZO76" s="348"/>
      <c r="UZP76" s="348"/>
      <c r="UZQ76" s="348"/>
      <c r="UZR76" s="349"/>
      <c r="UZT76" s="347"/>
      <c r="UZU76" s="350"/>
      <c r="UZV76" s="350"/>
      <c r="UZW76" s="348"/>
      <c r="UZX76" s="348"/>
      <c r="UZY76" s="348"/>
      <c r="UZZ76" s="349"/>
      <c r="VAB76" s="347"/>
      <c r="VAC76" s="350"/>
      <c r="VAD76" s="350"/>
      <c r="VAE76" s="348"/>
      <c r="VAF76" s="348"/>
      <c r="VAG76" s="348"/>
      <c r="VAH76" s="349"/>
      <c r="VAJ76" s="347"/>
      <c r="VAK76" s="350"/>
      <c r="VAL76" s="350"/>
      <c r="VAM76" s="348"/>
      <c r="VAN76" s="348"/>
      <c r="VAO76" s="348"/>
      <c r="VAP76" s="349"/>
      <c r="VAR76" s="347"/>
      <c r="VAS76" s="350"/>
      <c r="VAT76" s="350"/>
      <c r="VAU76" s="348"/>
      <c r="VAV76" s="348"/>
      <c r="VAW76" s="348"/>
      <c r="VAX76" s="349"/>
      <c r="VAZ76" s="347"/>
      <c r="VBA76" s="350"/>
      <c r="VBB76" s="350"/>
      <c r="VBC76" s="348"/>
      <c r="VBD76" s="348"/>
      <c r="VBE76" s="348"/>
      <c r="VBF76" s="349"/>
      <c r="VBH76" s="347"/>
      <c r="VBI76" s="350"/>
      <c r="VBJ76" s="350"/>
      <c r="VBK76" s="348"/>
      <c r="VBL76" s="348"/>
      <c r="VBM76" s="348"/>
      <c r="VBN76" s="349"/>
      <c r="VBP76" s="347"/>
      <c r="VBQ76" s="350"/>
      <c r="VBR76" s="350"/>
      <c r="VBS76" s="348"/>
      <c r="VBT76" s="348"/>
      <c r="VBU76" s="348"/>
      <c r="VBV76" s="349"/>
      <c r="VBX76" s="347"/>
      <c r="VBY76" s="350"/>
      <c r="VBZ76" s="350"/>
      <c r="VCA76" s="348"/>
      <c r="VCB76" s="348"/>
      <c r="VCC76" s="348"/>
      <c r="VCD76" s="349"/>
      <c r="VCF76" s="347"/>
      <c r="VCG76" s="350"/>
      <c r="VCH76" s="350"/>
      <c r="VCI76" s="348"/>
      <c r="VCJ76" s="348"/>
      <c r="VCK76" s="348"/>
      <c r="VCL76" s="349"/>
      <c r="VCN76" s="347"/>
      <c r="VCO76" s="350"/>
      <c r="VCP76" s="350"/>
      <c r="VCQ76" s="348"/>
      <c r="VCR76" s="348"/>
      <c r="VCS76" s="348"/>
      <c r="VCT76" s="349"/>
      <c r="VCV76" s="347"/>
      <c r="VCW76" s="350"/>
      <c r="VCX76" s="350"/>
      <c r="VCY76" s="348"/>
      <c r="VCZ76" s="348"/>
      <c r="VDA76" s="348"/>
      <c r="VDB76" s="349"/>
      <c r="VDD76" s="347"/>
      <c r="VDE76" s="350"/>
      <c r="VDF76" s="350"/>
      <c r="VDG76" s="348"/>
      <c r="VDH76" s="348"/>
      <c r="VDI76" s="348"/>
      <c r="VDJ76" s="349"/>
      <c r="VDL76" s="347"/>
      <c r="VDM76" s="350"/>
      <c r="VDN76" s="350"/>
      <c r="VDO76" s="348"/>
      <c r="VDP76" s="348"/>
      <c r="VDQ76" s="348"/>
      <c r="VDR76" s="349"/>
      <c r="VDT76" s="347"/>
      <c r="VDU76" s="350"/>
      <c r="VDV76" s="350"/>
      <c r="VDW76" s="348"/>
      <c r="VDX76" s="348"/>
      <c r="VDY76" s="348"/>
      <c r="VDZ76" s="349"/>
      <c r="VEB76" s="347"/>
      <c r="VEC76" s="350"/>
      <c r="VED76" s="350"/>
      <c r="VEE76" s="348"/>
      <c r="VEF76" s="348"/>
      <c r="VEG76" s="348"/>
      <c r="VEH76" s="349"/>
      <c r="VEJ76" s="347"/>
      <c r="VEK76" s="350"/>
      <c r="VEL76" s="350"/>
      <c r="VEM76" s="348"/>
      <c r="VEN76" s="348"/>
      <c r="VEO76" s="348"/>
      <c r="VEP76" s="349"/>
      <c r="VER76" s="347"/>
      <c r="VES76" s="350"/>
      <c r="VET76" s="350"/>
      <c r="VEU76" s="348"/>
      <c r="VEV76" s="348"/>
      <c r="VEW76" s="348"/>
      <c r="VEX76" s="349"/>
      <c r="VEZ76" s="347"/>
      <c r="VFA76" s="350"/>
      <c r="VFB76" s="350"/>
      <c r="VFC76" s="348"/>
      <c r="VFD76" s="348"/>
      <c r="VFE76" s="348"/>
      <c r="VFF76" s="349"/>
      <c r="VFH76" s="347"/>
      <c r="VFI76" s="350"/>
      <c r="VFJ76" s="350"/>
      <c r="VFK76" s="348"/>
      <c r="VFL76" s="348"/>
      <c r="VFM76" s="348"/>
      <c r="VFN76" s="349"/>
      <c r="VFP76" s="347"/>
      <c r="VFQ76" s="350"/>
      <c r="VFR76" s="350"/>
      <c r="VFS76" s="348"/>
      <c r="VFT76" s="348"/>
      <c r="VFU76" s="348"/>
      <c r="VFV76" s="349"/>
      <c r="VFX76" s="347"/>
      <c r="VFY76" s="350"/>
      <c r="VFZ76" s="350"/>
      <c r="VGA76" s="348"/>
      <c r="VGB76" s="348"/>
      <c r="VGC76" s="348"/>
      <c r="VGD76" s="349"/>
      <c r="VGF76" s="347"/>
      <c r="VGG76" s="350"/>
      <c r="VGH76" s="350"/>
      <c r="VGI76" s="348"/>
      <c r="VGJ76" s="348"/>
      <c r="VGK76" s="348"/>
      <c r="VGL76" s="349"/>
      <c r="VGN76" s="347"/>
      <c r="VGO76" s="350"/>
      <c r="VGP76" s="350"/>
      <c r="VGQ76" s="348"/>
      <c r="VGR76" s="348"/>
      <c r="VGS76" s="348"/>
      <c r="VGT76" s="349"/>
      <c r="VGV76" s="347"/>
      <c r="VGW76" s="350"/>
      <c r="VGX76" s="350"/>
      <c r="VGY76" s="348"/>
      <c r="VGZ76" s="348"/>
      <c r="VHA76" s="348"/>
      <c r="VHB76" s="349"/>
      <c r="VHD76" s="347"/>
      <c r="VHE76" s="350"/>
      <c r="VHF76" s="350"/>
      <c r="VHG76" s="348"/>
      <c r="VHH76" s="348"/>
      <c r="VHI76" s="348"/>
      <c r="VHJ76" s="349"/>
      <c r="VHL76" s="347"/>
      <c r="VHM76" s="350"/>
      <c r="VHN76" s="350"/>
      <c r="VHO76" s="348"/>
      <c r="VHP76" s="348"/>
      <c r="VHQ76" s="348"/>
      <c r="VHR76" s="349"/>
      <c r="VHT76" s="347"/>
      <c r="VHU76" s="350"/>
      <c r="VHV76" s="350"/>
      <c r="VHW76" s="348"/>
      <c r="VHX76" s="348"/>
      <c r="VHY76" s="348"/>
      <c r="VHZ76" s="349"/>
      <c r="VIB76" s="347"/>
      <c r="VIC76" s="350"/>
      <c r="VID76" s="350"/>
      <c r="VIE76" s="348"/>
      <c r="VIF76" s="348"/>
      <c r="VIG76" s="348"/>
      <c r="VIH76" s="349"/>
      <c r="VIJ76" s="347"/>
      <c r="VIK76" s="350"/>
      <c r="VIL76" s="350"/>
      <c r="VIM76" s="348"/>
      <c r="VIN76" s="348"/>
      <c r="VIO76" s="348"/>
      <c r="VIP76" s="349"/>
      <c r="VIR76" s="347"/>
      <c r="VIS76" s="350"/>
      <c r="VIT76" s="350"/>
      <c r="VIU76" s="348"/>
      <c r="VIV76" s="348"/>
      <c r="VIW76" s="348"/>
      <c r="VIX76" s="349"/>
      <c r="VIZ76" s="347"/>
      <c r="VJA76" s="350"/>
      <c r="VJB76" s="350"/>
      <c r="VJC76" s="348"/>
      <c r="VJD76" s="348"/>
      <c r="VJE76" s="348"/>
      <c r="VJF76" s="349"/>
      <c r="VJH76" s="347"/>
      <c r="VJI76" s="350"/>
      <c r="VJJ76" s="350"/>
      <c r="VJK76" s="348"/>
      <c r="VJL76" s="348"/>
      <c r="VJM76" s="348"/>
      <c r="VJN76" s="349"/>
      <c r="VJP76" s="347"/>
      <c r="VJQ76" s="350"/>
      <c r="VJR76" s="350"/>
      <c r="VJS76" s="348"/>
      <c r="VJT76" s="348"/>
      <c r="VJU76" s="348"/>
      <c r="VJV76" s="349"/>
      <c r="VJX76" s="347"/>
      <c r="VJY76" s="350"/>
      <c r="VJZ76" s="350"/>
      <c r="VKA76" s="348"/>
      <c r="VKB76" s="348"/>
      <c r="VKC76" s="348"/>
      <c r="VKD76" s="349"/>
      <c r="VKF76" s="347"/>
      <c r="VKG76" s="350"/>
      <c r="VKH76" s="350"/>
      <c r="VKI76" s="348"/>
      <c r="VKJ76" s="348"/>
      <c r="VKK76" s="348"/>
      <c r="VKL76" s="349"/>
      <c r="VKN76" s="347"/>
      <c r="VKO76" s="350"/>
      <c r="VKP76" s="350"/>
      <c r="VKQ76" s="348"/>
      <c r="VKR76" s="348"/>
      <c r="VKS76" s="348"/>
      <c r="VKT76" s="349"/>
      <c r="VKV76" s="347"/>
      <c r="VKW76" s="350"/>
      <c r="VKX76" s="350"/>
      <c r="VKY76" s="348"/>
      <c r="VKZ76" s="348"/>
      <c r="VLA76" s="348"/>
      <c r="VLB76" s="349"/>
      <c r="VLD76" s="347"/>
      <c r="VLE76" s="350"/>
      <c r="VLF76" s="350"/>
      <c r="VLG76" s="348"/>
      <c r="VLH76" s="348"/>
      <c r="VLI76" s="348"/>
      <c r="VLJ76" s="349"/>
      <c r="VLL76" s="347"/>
      <c r="VLM76" s="350"/>
      <c r="VLN76" s="350"/>
      <c r="VLO76" s="348"/>
      <c r="VLP76" s="348"/>
      <c r="VLQ76" s="348"/>
      <c r="VLR76" s="349"/>
      <c r="VLT76" s="347"/>
      <c r="VLU76" s="350"/>
      <c r="VLV76" s="350"/>
      <c r="VLW76" s="348"/>
      <c r="VLX76" s="348"/>
      <c r="VLY76" s="348"/>
      <c r="VLZ76" s="349"/>
      <c r="VMB76" s="347"/>
      <c r="VMC76" s="350"/>
      <c r="VMD76" s="350"/>
      <c r="VME76" s="348"/>
      <c r="VMF76" s="348"/>
      <c r="VMG76" s="348"/>
      <c r="VMH76" s="349"/>
      <c r="VMJ76" s="347"/>
      <c r="VMK76" s="350"/>
      <c r="VML76" s="350"/>
      <c r="VMM76" s="348"/>
      <c r="VMN76" s="348"/>
      <c r="VMO76" s="348"/>
      <c r="VMP76" s="349"/>
      <c r="VMR76" s="347"/>
      <c r="VMS76" s="350"/>
      <c r="VMT76" s="350"/>
      <c r="VMU76" s="348"/>
      <c r="VMV76" s="348"/>
      <c r="VMW76" s="348"/>
      <c r="VMX76" s="349"/>
      <c r="VMZ76" s="347"/>
      <c r="VNA76" s="350"/>
      <c r="VNB76" s="350"/>
      <c r="VNC76" s="348"/>
      <c r="VND76" s="348"/>
      <c r="VNE76" s="348"/>
      <c r="VNF76" s="349"/>
      <c r="VNH76" s="347"/>
      <c r="VNI76" s="350"/>
      <c r="VNJ76" s="350"/>
      <c r="VNK76" s="348"/>
      <c r="VNL76" s="348"/>
      <c r="VNM76" s="348"/>
      <c r="VNN76" s="349"/>
      <c r="VNP76" s="347"/>
      <c r="VNQ76" s="350"/>
      <c r="VNR76" s="350"/>
      <c r="VNS76" s="348"/>
      <c r="VNT76" s="348"/>
      <c r="VNU76" s="348"/>
      <c r="VNV76" s="349"/>
      <c r="VNX76" s="347"/>
      <c r="VNY76" s="350"/>
      <c r="VNZ76" s="350"/>
      <c r="VOA76" s="348"/>
      <c r="VOB76" s="348"/>
      <c r="VOC76" s="348"/>
      <c r="VOD76" s="349"/>
      <c r="VOF76" s="347"/>
      <c r="VOG76" s="350"/>
      <c r="VOH76" s="350"/>
      <c r="VOI76" s="348"/>
      <c r="VOJ76" s="348"/>
      <c r="VOK76" s="348"/>
      <c r="VOL76" s="349"/>
      <c r="VON76" s="347"/>
      <c r="VOO76" s="350"/>
      <c r="VOP76" s="350"/>
      <c r="VOQ76" s="348"/>
      <c r="VOR76" s="348"/>
      <c r="VOS76" s="348"/>
      <c r="VOT76" s="349"/>
      <c r="VOV76" s="347"/>
      <c r="VOW76" s="350"/>
      <c r="VOX76" s="350"/>
      <c r="VOY76" s="348"/>
      <c r="VOZ76" s="348"/>
      <c r="VPA76" s="348"/>
      <c r="VPB76" s="349"/>
      <c r="VPD76" s="347"/>
      <c r="VPE76" s="350"/>
      <c r="VPF76" s="350"/>
      <c r="VPG76" s="348"/>
      <c r="VPH76" s="348"/>
      <c r="VPI76" s="348"/>
      <c r="VPJ76" s="349"/>
      <c r="VPL76" s="347"/>
      <c r="VPM76" s="350"/>
      <c r="VPN76" s="350"/>
      <c r="VPO76" s="348"/>
      <c r="VPP76" s="348"/>
      <c r="VPQ76" s="348"/>
      <c r="VPR76" s="349"/>
      <c r="VPT76" s="347"/>
      <c r="VPU76" s="350"/>
      <c r="VPV76" s="350"/>
      <c r="VPW76" s="348"/>
      <c r="VPX76" s="348"/>
      <c r="VPY76" s="348"/>
      <c r="VPZ76" s="349"/>
      <c r="VQB76" s="347"/>
      <c r="VQC76" s="350"/>
      <c r="VQD76" s="350"/>
      <c r="VQE76" s="348"/>
      <c r="VQF76" s="348"/>
      <c r="VQG76" s="348"/>
      <c r="VQH76" s="349"/>
      <c r="VQJ76" s="347"/>
      <c r="VQK76" s="350"/>
      <c r="VQL76" s="350"/>
      <c r="VQM76" s="348"/>
      <c r="VQN76" s="348"/>
      <c r="VQO76" s="348"/>
      <c r="VQP76" s="349"/>
      <c r="VQR76" s="347"/>
      <c r="VQS76" s="350"/>
      <c r="VQT76" s="350"/>
      <c r="VQU76" s="348"/>
      <c r="VQV76" s="348"/>
      <c r="VQW76" s="348"/>
      <c r="VQX76" s="349"/>
      <c r="VQZ76" s="347"/>
      <c r="VRA76" s="350"/>
      <c r="VRB76" s="350"/>
      <c r="VRC76" s="348"/>
      <c r="VRD76" s="348"/>
      <c r="VRE76" s="348"/>
      <c r="VRF76" s="349"/>
      <c r="VRH76" s="347"/>
      <c r="VRI76" s="350"/>
      <c r="VRJ76" s="350"/>
      <c r="VRK76" s="348"/>
      <c r="VRL76" s="348"/>
      <c r="VRM76" s="348"/>
      <c r="VRN76" s="349"/>
      <c r="VRP76" s="347"/>
      <c r="VRQ76" s="350"/>
      <c r="VRR76" s="350"/>
      <c r="VRS76" s="348"/>
      <c r="VRT76" s="348"/>
      <c r="VRU76" s="348"/>
      <c r="VRV76" s="349"/>
      <c r="VRX76" s="347"/>
      <c r="VRY76" s="350"/>
      <c r="VRZ76" s="350"/>
      <c r="VSA76" s="348"/>
      <c r="VSB76" s="348"/>
      <c r="VSC76" s="348"/>
      <c r="VSD76" s="349"/>
      <c r="VSF76" s="347"/>
      <c r="VSG76" s="350"/>
      <c r="VSH76" s="350"/>
      <c r="VSI76" s="348"/>
      <c r="VSJ76" s="348"/>
      <c r="VSK76" s="348"/>
      <c r="VSL76" s="349"/>
      <c r="VSN76" s="347"/>
      <c r="VSO76" s="350"/>
      <c r="VSP76" s="350"/>
      <c r="VSQ76" s="348"/>
      <c r="VSR76" s="348"/>
      <c r="VSS76" s="348"/>
      <c r="VST76" s="349"/>
      <c r="VSV76" s="347"/>
      <c r="VSW76" s="350"/>
      <c r="VSX76" s="350"/>
      <c r="VSY76" s="348"/>
      <c r="VSZ76" s="348"/>
      <c r="VTA76" s="348"/>
      <c r="VTB76" s="349"/>
      <c r="VTD76" s="347"/>
      <c r="VTE76" s="350"/>
      <c r="VTF76" s="350"/>
      <c r="VTG76" s="348"/>
      <c r="VTH76" s="348"/>
      <c r="VTI76" s="348"/>
      <c r="VTJ76" s="349"/>
      <c r="VTL76" s="347"/>
      <c r="VTM76" s="350"/>
      <c r="VTN76" s="350"/>
      <c r="VTO76" s="348"/>
      <c r="VTP76" s="348"/>
      <c r="VTQ76" s="348"/>
      <c r="VTR76" s="349"/>
      <c r="VTT76" s="347"/>
      <c r="VTU76" s="350"/>
      <c r="VTV76" s="350"/>
      <c r="VTW76" s="348"/>
      <c r="VTX76" s="348"/>
      <c r="VTY76" s="348"/>
      <c r="VTZ76" s="349"/>
      <c r="VUB76" s="347"/>
      <c r="VUC76" s="350"/>
      <c r="VUD76" s="350"/>
      <c r="VUE76" s="348"/>
      <c r="VUF76" s="348"/>
      <c r="VUG76" s="348"/>
      <c r="VUH76" s="349"/>
      <c r="VUJ76" s="347"/>
      <c r="VUK76" s="350"/>
      <c r="VUL76" s="350"/>
      <c r="VUM76" s="348"/>
      <c r="VUN76" s="348"/>
      <c r="VUO76" s="348"/>
      <c r="VUP76" s="349"/>
      <c r="VUR76" s="347"/>
      <c r="VUS76" s="350"/>
      <c r="VUT76" s="350"/>
      <c r="VUU76" s="348"/>
      <c r="VUV76" s="348"/>
      <c r="VUW76" s="348"/>
      <c r="VUX76" s="349"/>
      <c r="VUZ76" s="347"/>
      <c r="VVA76" s="350"/>
      <c r="VVB76" s="350"/>
      <c r="VVC76" s="348"/>
      <c r="VVD76" s="348"/>
      <c r="VVE76" s="348"/>
      <c r="VVF76" s="349"/>
      <c r="VVH76" s="347"/>
      <c r="VVI76" s="350"/>
      <c r="VVJ76" s="350"/>
      <c r="VVK76" s="348"/>
      <c r="VVL76" s="348"/>
      <c r="VVM76" s="348"/>
      <c r="VVN76" s="349"/>
      <c r="VVP76" s="347"/>
      <c r="VVQ76" s="350"/>
      <c r="VVR76" s="350"/>
      <c r="VVS76" s="348"/>
      <c r="VVT76" s="348"/>
      <c r="VVU76" s="348"/>
      <c r="VVV76" s="349"/>
      <c r="VVX76" s="347"/>
      <c r="VVY76" s="350"/>
      <c r="VVZ76" s="350"/>
      <c r="VWA76" s="348"/>
      <c r="VWB76" s="348"/>
      <c r="VWC76" s="348"/>
      <c r="VWD76" s="349"/>
      <c r="VWF76" s="347"/>
      <c r="VWG76" s="350"/>
      <c r="VWH76" s="350"/>
      <c r="VWI76" s="348"/>
      <c r="VWJ76" s="348"/>
      <c r="VWK76" s="348"/>
      <c r="VWL76" s="349"/>
      <c r="VWN76" s="347"/>
      <c r="VWO76" s="350"/>
      <c r="VWP76" s="350"/>
      <c r="VWQ76" s="348"/>
      <c r="VWR76" s="348"/>
      <c r="VWS76" s="348"/>
      <c r="VWT76" s="349"/>
      <c r="VWV76" s="347"/>
      <c r="VWW76" s="350"/>
      <c r="VWX76" s="350"/>
      <c r="VWY76" s="348"/>
      <c r="VWZ76" s="348"/>
      <c r="VXA76" s="348"/>
      <c r="VXB76" s="349"/>
      <c r="VXD76" s="347"/>
      <c r="VXE76" s="350"/>
      <c r="VXF76" s="350"/>
      <c r="VXG76" s="348"/>
      <c r="VXH76" s="348"/>
      <c r="VXI76" s="348"/>
      <c r="VXJ76" s="349"/>
      <c r="VXL76" s="347"/>
      <c r="VXM76" s="350"/>
      <c r="VXN76" s="350"/>
      <c r="VXO76" s="348"/>
      <c r="VXP76" s="348"/>
      <c r="VXQ76" s="348"/>
      <c r="VXR76" s="349"/>
      <c r="VXT76" s="347"/>
      <c r="VXU76" s="350"/>
      <c r="VXV76" s="350"/>
      <c r="VXW76" s="348"/>
      <c r="VXX76" s="348"/>
      <c r="VXY76" s="348"/>
      <c r="VXZ76" s="349"/>
      <c r="VYB76" s="347"/>
      <c r="VYC76" s="350"/>
      <c r="VYD76" s="350"/>
      <c r="VYE76" s="348"/>
      <c r="VYF76" s="348"/>
      <c r="VYG76" s="348"/>
      <c r="VYH76" s="349"/>
      <c r="VYJ76" s="347"/>
      <c r="VYK76" s="350"/>
      <c r="VYL76" s="350"/>
      <c r="VYM76" s="348"/>
      <c r="VYN76" s="348"/>
      <c r="VYO76" s="348"/>
      <c r="VYP76" s="349"/>
      <c r="VYR76" s="347"/>
      <c r="VYS76" s="350"/>
      <c r="VYT76" s="350"/>
      <c r="VYU76" s="348"/>
      <c r="VYV76" s="348"/>
      <c r="VYW76" s="348"/>
      <c r="VYX76" s="349"/>
      <c r="VYZ76" s="347"/>
      <c r="VZA76" s="350"/>
      <c r="VZB76" s="350"/>
      <c r="VZC76" s="348"/>
      <c r="VZD76" s="348"/>
      <c r="VZE76" s="348"/>
      <c r="VZF76" s="349"/>
      <c r="VZH76" s="347"/>
      <c r="VZI76" s="350"/>
      <c r="VZJ76" s="350"/>
      <c r="VZK76" s="348"/>
      <c r="VZL76" s="348"/>
      <c r="VZM76" s="348"/>
      <c r="VZN76" s="349"/>
      <c r="VZP76" s="347"/>
      <c r="VZQ76" s="350"/>
      <c r="VZR76" s="350"/>
      <c r="VZS76" s="348"/>
      <c r="VZT76" s="348"/>
      <c r="VZU76" s="348"/>
      <c r="VZV76" s="349"/>
      <c r="VZX76" s="347"/>
      <c r="VZY76" s="350"/>
      <c r="VZZ76" s="350"/>
      <c r="WAA76" s="348"/>
      <c r="WAB76" s="348"/>
      <c r="WAC76" s="348"/>
      <c r="WAD76" s="349"/>
      <c r="WAF76" s="347"/>
      <c r="WAG76" s="350"/>
      <c r="WAH76" s="350"/>
      <c r="WAI76" s="348"/>
      <c r="WAJ76" s="348"/>
      <c r="WAK76" s="348"/>
      <c r="WAL76" s="349"/>
      <c r="WAN76" s="347"/>
      <c r="WAO76" s="350"/>
      <c r="WAP76" s="350"/>
      <c r="WAQ76" s="348"/>
      <c r="WAR76" s="348"/>
      <c r="WAS76" s="348"/>
      <c r="WAT76" s="349"/>
      <c r="WAV76" s="347"/>
      <c r="WAW76" s="350"/>
      <c r="WAX76" s="350"/>
      <c r="WAY76" s="348"/>
      <c r="WAZ76" s="348"/>
      <c r="WBA76" s="348"/>
      <c r="WBB76" s="349"/>
      <c r="WBD76" s="347"/>
      <c r="WBE76" s="350"/>
      <c r="WBF76" s="350"/>
      <c r="WBG76" s="348"/>
      <c r="WBH76" s="348"/>
      <c r="WBI76" s="348"/>
      <c r="WBJ76" s="349"/>
      <c r="WBL76" s="347"/>
      <c r="WBM76" s="350"/>
      <c r="WBN76" s="350"/>
      <c r="WBO76" s="348"/>
      <c r="WBP76" s="348"/>
      <c r="WBQ76" s="348"/>
      <c r="WBR76" s="349"/>
      <c r="WBT76" s="347"/>
      <c r="WBU76" s="350"/>
      <c r="WBV76" s="350"/>
      <c r="WBW76" s="348"/>
      <c r="WBX76" s="348"/>
      <c r="WBY76" s="348"/>
      <c r="WBZ76" s="349"/>
      <c r="WCB76" s="347"/>
      <c r="WCC76" s="350"/>
      <c r="WCD76" s="350"/>
      <c r="WCE76" s="348"/>
      <c r="WCF76" s="348"/>
      <c r="WCG76" s="348"/>
      <c r="WCH76" s="349"/>
      <c r="WCJ76" s="347"/>
      <c r="WCK76" s="350"/>
      <c r="WCL76" s="350"/>
      <c r="WCM76" s="348"/>
      <c r="WCN76" s="348"/>
      <c r="WCO76" s="348"/>
      <c r="WCP76" s="349"/>
      <c r="WCR76" s="347"/>
      <c r="WCS76" s="350"/>
      <c r="WCT76" s="350"/>
      <c r="WCU76" s="348"/>
      <c r="WCV76" s="348"/>
      <c r="WCW76" s="348"/>
      <c r="WCX76" s="349"/>
      <c r="WCZ76" s="347"/>
      <c r="WDA76" s="350"/>
      <c r="WDB76" s="350"/>
      <c r="WDC76" s="348"/>
      <c r="WDD76" s="348"/>
      <c r="WDE76" s="348"/>
      <c r="WDF76" s="349"/>
      <c r="WDH76" s="347"/>
      <c r="WDI76" s="350"/>
      <c r="WDJ76" s="350"/>
      <c r="WDK76" s="348"/>
      <c r="WDL76" s="348"/>
      <c r="WDM76" s="348"/>
      <c r="WDN76" s="349"/>
      <c r="WDP76" s="347"/>
      <c r="WDQ76" s="350"/>
      <c r="WDR76" s="350"/>
      <c r="WDS76" s="348"/>
      <c r="WDT76" s="348"/>
      <c r="WDU76" s="348"/>
      <c r="WDV76" s="349"/>
      <c r="WDX76" s="347"/>
      <c r="WDY76" s="350"/>
      <c r="WDZ76" s="350"/>
      <c r="WEA76" s="348"/>
      <c r="WEB76" s="348"/>
      <c r="WEC76" s="348"/>
      <c r="WED76" s="349"/>
      <c r="WEF76" s="347"/>
      <c r="WEG76" s="350"/>
      <c r="WEH76" s="350"/>
      <c r="WEI76" s="348"/>
      <c r="WEJ76" s="348"/>
      <c r="WEK76" s="348"/>
      <c r="WEL76" s="349"/>
      <c r="WEN76" s="347"/>
      <c r="WEO76" s="350"/>
      <c r="WEP76" s="350"/>
      <c r="WEQ76" s="348"/>
      <c r="WER76" s="348"/>
      <c r="WES76" s="348"/>
      <c r="WET76" s="349"/>
      <c r="WEV76" s="347"/>
      <c r="WEW76" s="350"/>
      <c r="WEX76" s="350"/>
      <c r="WEY76" s="348"/>
      <c r="WEZ76" s="348"/>
      <c r="WFA76" s="348"/>
      <c r="WFB76" s="349"/>
      <c r="WFD76" s="347"/>
      <c r="WFE76" s="350"/>
      <c r="WFF76" s="350"/>
      <c r="WFG76" s="348"/>
      <c r="WFH76" s="348"/>
      <c r="WFI76" s="348"/>
      <c r="WFJ76" s="349"/>
      <c r="WFL76" s="347"/>
      <c r="WFM76" s="350"/>
      <c r="WFN76" s="350"/>
      <c r="WFO76" s="348"/>
      <c r="WFP76" s="348"/>
      <c r="WFQ76" s="348"/>
      <c r="WFR76" s="349"/>
      <c r="WFT76" s="347"/>
      <c r="WFU76" s="350"/>
      <c r="WFV76" s="350"/>
      <c r="WFW76" s="348"/>
      <c r="WFX76" s="348"/>
      <c r="WFY76" s="348"/>
      <c r="WFZ76" s="349"/>
      <c r="WGB76" s="347"/>
      <c r="WGC76" s="350"/>
      <c r="WGD76" s="350"/>
      <c r="WGE76" s="348"/>
      <c r="WGF76" s="348"/>
      <c r="WGG76" s="348"/>
      <c r="WGH76" s="349"/>
      <c r="WGJ76" s="347"/>
      <c r="WGK76" s="350"/>
      <c r="WGL76" s="350"/>
      <c r="WGM76" s="348"/>
      <c r="WGN76" s="348"/>
      <c r="WGO76" s="348"/>
      <c r="WGP76" s="349"/>
      <c r="WGR76" s="347"/>
      <c r="WGS76" s="350"/>
      <c r="WGT76" s="350"/>
      <c r="WGU76" s="348"/>
      <c r="WGV76" s="348"/>
      <c r="WGW76" s="348"/>
      <c r="WGX76" s="349"/>
      <c r="WGZ76" s="347"/>
      <c r="WHA76" s="350"/>
      <c r="WHB76" s="350"/>
      <c r="WHC76" s="348"/>
      <c r="WHD76" s="348"/>
      <c r="WHE76" s="348"/>
      <c r="WHF76" s="349"/>
      <c r="WHH76" s="347"/>
      <c r="WHI76" s="350"/>
      <c r="WHJ76" s="350"/>
      <c r="WHK76" s="348"/>
      <c r="WHL76" s="348"/>
      <c r="WHM76" s="348"/>
      <c r="WHN76" s="349"/>
      <c r="WHP76" s="347"/>
      <c r="WHQ76" s="350"/>
      <c r="WHR76" s="350"/>
      <c r="WHS76" s="348"/>
      <c r="WHT76" s="348"/>
      <c r="WHU76" s="348"/>
      <c r="WHV76" s="349"/>
      <c r="WHX76" s="347"/>
      <c r="WHY76" s="350"/>
      <c r="WHZ76" s="350"/>
      <c r="WIA76" s="348"/>
      <c r="WIB76" s="348"/>
      <c r="WIC76" s="348"/>
      <c r="WID76" s="349"/>
      <c r="WIF76" s="347"/>
      <c r="WIG76" s="350"/>
      <c r="WIH76" s="350"/>
      <c r="WII76" s="348"/>
      <c r="WIJ76" s="348"/>
      <c r="WIK76" s="348"/>
      <c r="WIL76" s="349"/>
      <c r="WIN76" s="347"/>
      <c r="WIO76" s="350"/>
      <c r="WIP76" s="350"/>
      <c r="WIQ76" s="348"/>
      <c r="WIR76" s="348"/>
      <c r="WIS76" s="348"/>
      <c r="WIT76" s="349"/>
      <c r="WIV76" s="347"/>
      <c r="WIW76" s="350"/>
      <c r="WIX76" s="350"/>
      <c r="WIY76" s="348"/>
      <c r="WIZ76" s="348"/>
      <c r="WJA76" s="348"/>
      <c r="WJB76" s="349"/>
      <c r="WJD76" s="347"/>
      <c r="WJE76" s="350"/>
      <c r="WJF76" s="350"/>
      <c r="WJG76" s="348"/>
      <c r="WJH76" s="348"/>
      <c r="WJI76" s="348"/>
      <c r="WJJ76" s="349"/>
      <c r="WJL76" s="347"/>
      <c r="WJM76" s="350"/>
      <c r="WJN76" s="350"/>
      <c r="WJO76" s="348"/>
      <c r="WJP76" s="348"/>
      <c r="WJQ76" s="348"/>
      <c r="WJR76" s="349"/>
      <c r="WJT76" s="347"/>
      <c r="WJU76" s="350"/>
      <c r="WJV76" s="350"/>
      <c r="WJW76" s="348"/>
      <c r="WJX76" s="348"/>
      <c r="WJY76" s="348"/>
      <c r="WJZ76" s="349"/>
      <c r="WKB76" s="347"/>
      <c r="WKC76" s="350"/>
      <c r="WKD76" s="350"/>
      <c r="WKE76" s="348"/>
      <c r="WKF76" s="348"/>
      <c r="WKG76" s="348"/>
      <c r="WKH76" s="349"/>
      <c r="WKJ76" s="347"/>
      <c r="WKK76" s="350"/>
      <c r="WKL76" s="350"/>
      <c r="WKM76" s="348"/>
      <c r="WKN76" s="348"/>
      <c r="WKO76" s="348"/>
      <c r="WKP76" s="349"/>
      <c r="WKR76" s="347"/>
      <c r="WKS76" s="350"/>
      <c r="WKT76" s="350"/>
      <c r="WKU76" s="348"/>
      <c r="WKV76" s="348"/>
      <c r="WKW76" s="348"/>
      <c r="WKX76" s="349"/>
      <c r="WKZ76" s="347"/>
      <c r="WLA76" s="350"/>
      <c r="WLB76" s="350"/>
      <c r="WLC76" s="348"/>
      <c r="WLD76" s="348"/>
      <c r="WLE76" s="348"/>
      <c r="WLF76" s="349"/>
      <c r="WLH76" s="347"/>
      <c r="WLI76" s="350"/>
      <c r="WLJ76" s="350"/>
      <c r="WLK76" s="348"/>
      <c r="WLL76" s="348"/>
      <c r="WLM76" s="348"/>
      <c r="WLN76" s="349"/>
      <c r="WLP76" s="347"/>
      <c r="WLQ76" s="350"/>
      <c r="WLR76" s="350"/>
      <c r="WLS76" s="348"/>
      <c r="WLT76" s="348"/>
      <c r="WLU76" s="348"/>
      <c r="WLV76" s="349"/>
      <c r="WLX76" s="347"/>
      <c r="WLY76" s="350"/>
      <c r="WLZ76" s="350"/>
      <c r="WMA76" s="348"/>
      <c r="WMB76" s="348"/>
      <c r="WMC76" s="348"/>
      <c r="WMD76" s="349"/>
      <c r="WMF76" s="347"/>
      <c r="WMG76" s="350"/>
      <c r="WMH76" s="350"/>
      <c r="WMI76" s="348"/>
      <c r="WMJ76" s="348"/>
      <c r="WMK76" s="348"/>
      <c r="WML76" s="349"/>
      <c r="WMN76" s="347"/>
      <c r="WMO76" s="350"/>
      <c r="WMP76" s="350"/>
      <c r="WMQ76" s="348"/>
      <c r="WMR76" s="348"/>
      <c r="WMS76" s="348"/>
      <c r="WMT76" s="349"/>
      <c r="WMV76" s="347"/>
      <c r="WMW76" s="350"/>
      <c r="WMX76" s="350"/>
      <c r="WMY76" s="348"/>
      <c r="WMZ76" s="348"/>
      <c r="WNA76" s="348"/>
      <c r="WNB76" s="349"/>
      <c r="WND76" s="347"/>
      <c r="WNE76" s="350"/>
      <c r="WNF76" s="350"/>
      <c r="WNG76" s="348"/>
      <c r="WNH76" s="348"/>
      <c r="WNI76" s="348"/>
      <c r="WNJ76" s="349"/>
      <c r="WNL76" s="347"/>
      <c r="WNM76" s="350"/>
      <c r="WNN76" s="350"/>
      <c r="WNO76" s="348"/>
      <c r="WNP76" s="348"/>
      <c r="WNQ76" s="348"/>
      <c r="WNR76" s="349"/>
      <c r="WNT76" s="347"/>
      <c r="WNU76" s="350"/>
      <c r="WNV76" s="350"/>
      <c r="WNW76" s="348"/>
      <c r="WNX76" s="348"/>
      <c r="WNY76" s="348"/>
      <c r="WNZ76" s="349"/>
      <c r="WOB76" s="347"/>
      <c r="WOC76" s="350"/>
      <c r="WOD76" s="350"/>
      <c r="WOE76" s="348"/>
      <c r="WOF76" s="348"/>
      <c r="WOG76" s="348"/>
      <c r="WOH76" s="349"/>
      <c r="WOJ76" s="347"/>
      <c r="WOK76" s="350"/>
      <c r="WOL76" s="350"/>
      <c r="WOM76" s="348"/>
      <c r="WON76" s="348"/>
      <c r="WOO76" s="348"/>
      <c r="WOP76" s="349"/>
      <c r="WOR76" s="347"/>
      <c r="WOS76" s="350"/>
      <c r="WOT76" s="350"/>
      <c r="WOU76" s="348"/>
      <c r="WOV76" s="348"/>
      <c r="WOW76" s="348"/>
      <c r="WOX76" s="349"/>
      <c r="WOZ76" s="347"/>
      <c r="WPA76" s="350"/>
      <c r="WPB76" s="350"/>
      <c r="WPC76" s="348"/>
      <c r="WPD76" s="348"/>
      <c r="WPE76" s="348"/>
      <c r="WPF76" s="349"/>
      <c r="WPH76" s="347"/>
      <c r="WPI76" s="350"/>
      <c r="WPJ76" s="350"/>
      <c r="WPK76" s="348"/>
      <c r="WPL76" s="348"/>
      <c r="WPM76" s="348"/>
      <c r="WPN76" s="349"/>
      <c r="WPP76" s="347"/>
      <c r="WPQ76" s="350"/>
      <c r="WPR76" s="350"/>
      <c r="WPS76" s="348"/>
      <c r="WPT76" s="348"/>
      <c r="WPU76" s="348"/>
      <c r="WPV76" s="349"/>
      <c r="WPX76" s="347"/>
      <c r="WPY76" s="350"/>
      <c r="WPZ76" s="350"/>
      <c r="WQA76" s="348"/>
      <c r="WQB76" s="348"/>
      <c r="WQC76" s="348"/>
      <c r="WQD76" s="349"/>
      <c r="WQF76" s="347"/>
      <c r="WQG76" s="350"/>
      <c r="WQH76" s="350"/>
      <c r="WQI76" s="348"/>
      <c r="WQJ76" s="348"/>
      <c r="WQK76" s="348"/>
      <c r="WQL76" s="349"/>
      <c r="WQN76" s="347"/>
      <c r="WQO76" s="350"/>
      <c r="WQP76" s="350"/>
      <c r="WQQ76" s="348"/>
      <c r="WQR76" s="348"/>
      <c r="WQS76" s="348"/>
      <c r="WQT76" s="349"/>
      <c r="WQV76" s="347"/>
      <c r="WQW76" s="350"/>
      <c r="WQX76" s="350"/>
      <c r="WQY76" s="348"/>
      <c r="WQZ76" s="348"/>
      <c r="WRA76" s="348"/>
      <c r="WRB76" s="349"/>
      <c r="WRD76" s="347"/>
      <c r="WRE76" s="350"/>
      <c r="WRF76" s="350"/>
      <c r="WRG76" s="348"/>
      <c r="WRH76" s="348"/>
      <c r="WRI76" s="348"/>
      <c r="WRJ76" s="349"/>
      <c r="WRL76" s="347"/>
      <c r="WRM76" s="350"/>
      <c r="WRN76" s="350"/>
      <c r="WRO76" s="348"/>
      <c r="WRP76" s="348"/>
      <c r="WRQ76" s="348"/>
      <c r="WRR76" s="349"/>
      <c r="WRT76" s="347"/>
      <c r="WRU76" s="350"/>
      <c r="WRV76" s="350"/>
      <c r="WRW76" s="348"/>
      <c r="WRX76" s="348"/>
      <c r="WRY76" s="348"/>
      <c r="WRZ76" s="349"/>
      <c r="WSB76" s="347"/>
      <c r="WSC76" s="350"/>
      <c r="WSD76" s="350"/>
      <c r="WSE76" s="348"/>
      <c r="WSF76" s="348"/>
      <c r="WSG76" s="348"/>
      <c r="WSH76" s="349"/>
      <c r="WSJ76" s="347"/>
      <c r="WSK76" s="350"/>
      <c r="WSL76" s="350"/>
      <c r="WSM76" s="348"/>
      <c r="WSN76" s="348"/>
      <c r="WSO76" s="348"/>
      <c r="WSP76" s="349"/>
      <c r="WSR76" s="347"/>
      <c r="WSS76" s="350"/>
      <c r="WST76" s="350"/>
      <c r="WSU76" s="348"/>
      <c r="WSV76" s="348"/>
      <c r="WSW76" s="348"/>
      <c r="WSX76" s="349"/>
      <c r="WSZ76" s="347"/>
      <c r="WTA76" s="350"/>
      <c r="WTB76" s="350"/>
      <c r="WTC76" s="348"/>
      <c r="WTD76" s="348"/>
      <c r="WTE76" s="348"/>
      <c r="WTF76" s="349"/>
      <c r="WTH76" s="347"/>
      <c r="WTI76" s="350"/>
      <c r="WTJ76" s="350"/>
      <c r="WTK76" s="348"/>
      <c r="WTL76" s="348"/>
      <c r="WTM76" s="348"/>
      <c r="WTN76" s="349"/>
      <c r="WTP76" s="347"/>
      <c r="WTQ76" s="350"/>
      <c r="WTR76" s="350"/>
      <c r="WTS76" s="348"/>
      <c r="WTT76" s="348"/>
      <c r="WTU76" s="348"/>
      <c r="WTV76" s="349"/>
      <c r="WTX76" s="347"/>
      <c r="WTY76" s="350"/>
      <c r="WTZ76" s="350"/>
      <c r="WUA76" s="348"/>
      <c r="WUB76" s="348"/>
      <c r="WUC76" s="348"/>
      <c r="WUD76" s="349"/>
      <c r="WUF76" s="347"/>
      <c r="WUG76" s="350"/>
      <c r="WUH76" s="350"/>
      <c r="WUI76" s="348"/>
      <c r="WUJ76" s="348"/>
      <c r="WUK76" s="348"/>
      <c r="WUL76" s="349"/>
      <c r="WUN76" s="347"/>
      <c r="WUO76" s="350"/>
      <c r="WUP76" s="350"/>
      <c r="WUQ76" s="348"/>
      <c r="WUR76" s="348"/>
      <c r="WUS76" s="348"/>
      <c r="WUT76" s="349"/>
      <c r="WUV76" s="347"/>
      <c r="WUW76" s="350"/>
      <c r="WUX76" s="350"/>
      <c r="WUY76" s="348"/>
      <c r="WUZ76" s="348"/>
      <c r="WVA76" s="348"/>
      <c r="WVB76" s="349"/>
      <c r="WVD76" s="347"/>
      <c r="WVE76" s="350"/>
      <c r="WVF76" s="350"/>
      <c r="WVG76" s="348"/>
      <c r="WVH76" s="348"/>
      <c r="WVI76" s="348"/>
      <c r="WVJ76" s="349"/>
      <c r="WVL76" s="347"/>
      <c r="WVM76" s="350"/>
      <c r="WVN76" s="350"/>
      <c r="WVO76" s="348"/>
      <c r="WVP76" s="348"/>
      <c r="WVQ76" s="348"/>
      <c r="WVR76" s="349"/>
      <c r="WVT76" s="347"/>
      <c r="WVU76" s="350"/>
      <c r="WVV76" s="350"/>
      <c r="WVW76" s="348"/>
      <c r="WVX76" s="348"/>
      <c r="WVY76" s="348"/>
      <c r="WVZ76" s="349"/>
      <c r="WWB76" s="347"/>
      <c r="WWC76" s="350"/>
      <c r="WWD76" s="350"/>
      <c r="WWE76" s="348"/>
      <c r="WWF76" s="348"/>
      <c r="WWG76" s="348"/>
      <c r="WWH76" s="349"/>
      <c r="WWJ76" s="347"/>
      <c r="WWK76" s="350"/>
      <c r="WWL76" s="350"/>
      <c r="WWM76" s="348"/>
      <c r="WWN76" s="348"/>
      <c r="WWO76" s="348"/>
      <c r="WWP76" s="349"/>
      <c r="WWR76" s="347"/>
      <c r="WWS76" s="350"/>
      <c r="WWT76" s="350"/>
      <c r="WWU76" s="348"/>
      <c r="WWV76" s="348"/>
      <c r="WWW76" s="348"/>
      <c r="WWX76" s="349"/>
      <c r="WWZ76" s="347"/>
      <c r="WXA76" s="350"/>
      <c r="WXB76" s="350"/>
      <c r="WXC76" s="348"/>
      <c r="WXD76" s="348"/>
      <c r="WXE76" s="348"/>
      <c r="WXF76" s="349"/>
      <c r="WXH76" s="347"/>
      <c r="WXI76" s="350"/>
      <c r="WXJ76" s="350"/>
      <c r="WXK76" s="348"/>
      <c r="WXL76" s="348"/>
      <c r="WXM76" s="348"/>
      <c r="WXN76" s="349"/>
      <c r="WXP76" s="347"/>
      <c r="WXQ76" s="350"/>
      <c r="WXR76" s="350"/>
      <c r="WXS76" s="348"/>
      <c r="WXT76" s="348"/>
      <c r="WXU76" s="348"/>
      <c r="WXV76" s="349"/>
      <c r="WXX76" s="347"/>
      <c r="WXY76" s="350"/>
      <c r="WXZ76" s="350"/>
      <c r="WYA76" s="348"/>
      <c r="WYB76" s="348"/>
      <c r="WYC76" s="348"/>
      <c r="WYD76" s="349"/>
      <c r="WYF76" s="347"/>
      <c r="WYG76" s="350"/>
      <c r="WYH76" s="350"/>
      <c r="WYI76" s="348"/>
      <c r="WYJ76" s="348"/>
      <c r="WYK76" s="348"/>
      <c r="WYL76" s="349"/>
      <c r="WYN76" s="347"/>
      <c r="WYO76" s="350"/>
      <c r="WYP76" s="350"/>
      <c r="WYQ76" s="348"/>
      <c r="WYR76" s="348"/>
      <c r="WYS76" s="348"/>
      <c r="WYT76" s="349"/>
      <c r="WYV76" s="347"/>
      <c r="WYW76" s="350"/>
      <c r="WYX76" s="350"/>
      <c r="WYY76" s="348"/>
      <c r="WYZ76" s="348"/>
      <c r="WZA76" s="348"/>
      <c r="WZB76" s="349"/>
      <c r="WZD76" s="347"/>
      <c r="WZE76" s="350"/>
      <c r="WZF76" s="350"/>
      <c r="WZG76" s="348"/>
      <c r="WZH76" s="348"/>
      <c r="WZI76" s="348"/>
      <c r="WZJ76" s="349"/>
      <c r="WZL76" s="347"/>
      <c r="WZM76" s="350"/>
      <c r="WZN76" s="350"/>
      <c r="WZO76" s="348"/>
      <c r="WZP76" s="348"/>
      <c r="WZQ76" s="348"/>
      <c r="WZR76" s="349"/>
      <c r="WZT76" s="347"/>
      <c r="WZU76" s="350"/>
      <c r="WZV76" s="350"/>
      <c r="WZW76" s="348"/>
      <c r="WZX76" s="348"/>
      <c r="WZY76" s="348"/>
      <c r="WZZ76" s="349"/>
      <c r="XAB76" s="347"/>
      <c r="XAC76" s="350"/>
      <c r="XAD76" s="350"/>
      <c r="XAE76" s="348"/>
      <c r="XAF76" s="348"/>
      <c r="XAG76" s="348"/>
      <c r="XAH76" s="349"/>
      <c r="XAJ76" s="347"/>
      <c r="XAK76" s="350"/>
      <c r="XAL76" s="350"/>
      <c r="XAM76" s="348"/>
      <c r="XAN76" s="348"/>
      <c r="XAO76" s="348"/>
      <c r="XAP76" s="349"/>
      <c r="XAR76" s="347"/>
      <c r="XAS76" s="350"/>
      <c r="XAT76" s="350"/>
      <c r="XAU76" s="348"/>
      <c r="XAV76" s="348"/>
      <c r="XAW76" s="348"/>
      <c r="XAX76" s="349"/>
      <c r="XAZ76" s="347"/>
      <c r="XBA76" s="350"/>
      <c r="XBB76" s="350"/>
      <c r="XBC76" s="348"/>
      <c r="XBD76" s="348"/>
      <c r="XBE76" s="348"/>
      <c r="XBF76" s="349"/>
      <c r="XBH76" s="347"/>
      <c r="XBI76" s="350"/>
      <c r="XBJ76" s="350"/>
      <c r="XBK76" s="348"/>
      <c r="XBL76" s="348"/>
      <c r="XBM76" s="348"/>
      <c r="XBN76" s="349"/>
      <c r="XBP76" s="347"/>
      <c r="XBQ76" s="350"/>
      <c r="XBR76" s="350"/>
      <c r="XBS76" s="348"/>
      <c r="XBT76" s="348"/>
      <c r="XBU76" s="348"/>
      <c r="XBV76" s="349"/>
      <c r="XBX76" s="347"/>
      <c r="XBY76" s="350"/>
      <c r="XBZ76" s="350"/>
      <c r="XCA76" s="348"/>
      <c r="XCB76" s="348"/>
      <c r="XCC76" s="348"/>
      <c r="XCD76" s="349"/>
      <c r="XCF76" s="347"/>
      <c r="XCG76" s="350"/>
      <c r="XCH76" s="350"/>
      <c r="XCI76" s="348"/>
      <c r="XCJ76" s="348"/>
      <c r="XCK76" s="348"/>
      <c r="XCL76" s="349"/>
      <c r="XCN76" s="347"/>
      <c r="XCO76" s="350"/>
      <c r="XCP76" s="350"/>
      <c r="XCQ76" s="348"/>
      <c r="XCR76" s="348"/>
      <c r="XCS76" s="348"/>
      <c r="XCT76" s="349"/>
      <c r="XCV76" s="347"/>
      <c r="XCW76" s="350"/>
      <c r="XCX76" s="350"/>
      <c r="XCY76" s="348"/>
      <c r="XCZ76" s="348"/>
      <c r="XDA76" s="348"/>
      <c r="XDB76" s="349"/>
      <c r="XDD76" s="347"/>
      <c r="XDE76" s="350"/>
      <c r="XDF76" s="350"/>
      <c r="XDG76" s="348"/>
      <c r="XDH76" s="348"/>
      <c r="XDI76" s="348"/>
      <c r="XDJ76" s="349"/>
      <c r="XDL76" s="347"/>
      <c r="XDM76" s="350"/>
      <c r="XDN76" s="350"/>
      <c r="XDO76" s="348"/>
      <c r="XDP76" s="348"/>
      <c r="XDQ76" s="348"/>
      <c r="XDR76" s="349"/>
      <c r="XDT76" s="347"/>
      <c r="XDU76" s="350"/>
      <c r="XDV76" s="350"/>
      <c r="XDW76" s="348"/>
      <c r="XDX76" s="348"/>
      <c r="XDY76" s="348"/>
      <c r="XDZ76" s="349"/>
      <c r="XEB76" s="347"/>
      <c r="XEC76" s="350"/>
      <c r="XED76" s="350"/>
      <c r="XEE76" s="348"/>
      <c r="XEF76" s="348"/>
      <c r="XEG76" s="348"/>
      <c r="XEH76" s="349"/>
      <c r="XEJ76" s="347"/>
      <c r="XEK76" s="350"/>
      <c r="XEL76" s="350"/>
      <c r="XEM76" s="348"/>
      <c r="XEN76" s="348"/>
      <c r="XEO76" s="348"/>
      <c r="XEP76" s="349"/>
      <c r="XER76" s="347"/>
      <c r="XES76" s="350"/>
      <c r="XET76" s="350"/>
      <c r="XEU76" s="348"/>
      <c r="XEV76" s="348"/>
      <c r="XEW76" s="348"/>
      <c r="XEX76" s="349"/>
      <c r="XEZ76" s="347"/>
      <c r="XFA76" s="350"/>
      <c r="XFB76" s="350"/>
      <c r="XFC76" s="348"/>
      <c r="XFD76" s="348"/>
    </row>
    <row r="77" spans="1:16384" ht="23.45" customHeight="1">
      <c r="A77" s="390">
        <f t="shared" si="38"/>
        <v>77</v>
      </c>
      <c r="B77" s="1208"/>
      <c r="C77" s="1159"/>
      <c r="D77" s="1146" t="s">
        <v>60</v>
      </c>
      <c r="E77" s="1147"/>
      <c r="F77" s="1148"/>
      <c r="G77" s="343">
        <f ca="1">ABS(ROUND(SUMIFS('BP CONTABLE'!$C:$C,'BP CONTABLE'!$E:$E,CELL("contenido",A77),'BP CONTABLE'!$D:$D,CELL("contenido",D77)),0))</f>
        <v>0</v>
      </c>
      <c r="H77" s="345"/>
      <c r="I77" s="343">
        <f t="shared" ca="1" si="35"/>
        <v>0</v>
      </c>
      <c r="J77" s="343">
        <f t="shared" ca="1" si="36"/>
        <v>0</v>
      </c>
      <c r="K77" s="345">
        <f t="shared" ca="1" si="37"/>
        <v>0</v>
      </c>
      <c r="L77" s="347"/>
      <c r="M77" s="345">
        <f ca="1">ABS(ROUND(SUMIFS('BP FISCAL'!$C:$C,'BP FISCAL'!$E:$E,CELL("contenido",A77),'BP FISCAL'!$D:$D,CELL("contenido",D77)),0))</f>
        <v>0</v>
      </c>
      <c r="N77" s="348"/>
      <c r="O77" s="345"/>
      <c r="P77" s="348"/>
      <c r="Q77" s="345">
        <f t="shared" ca="1" si="21"/>
        <v>0</v>
      </c>
      <c r="R77" s="339"/>
      <c r="S77" s="345"/>
      <c r="T77" s="348"/>
      <c r="U77" s="345"/>
      <c r="V77" s="348"/>
      <c r="W77" s="345"/>
      <c r="X77" s="348"/>
      <c r="Y77" s="348"/>
      <c r="Z77" s="349"/>
      <c r="AB77" s="347"/>
      <c r="AC77" s="350"/>
      <c r="AD77" s="350"/>
      <c r="AE77" s="348"/>
      <c r="AF77" s="348"/>
      <c r="AG77" s="348"/>
      <c r="AH77" s="349"/>
      <c r="AJ77" s="347"/>
      <c r="AK77" s="350"/>
      <c r="AL77" s="350"/>
      <c r="AM77" s="348"/>
      <c r="AN77" s="348"/>
      <c r="AO77" s="348"/>
      <c r="AP77" s="349"/>
      <c r="AR77" s="347"/>
      <c r="AS77" s="350"/>
      <c r="AT77" s="350"/>
      <c r="AU77" s="348"/>
      <c r="AV77" s="348"/>
      <c r="AW77" s="348"/>
      <c r="AX77" s="349"/>
      <c r="AZ77" s="347"/>
      <c r="BA77" s="350"/>
      <c r="BB77" s="350"/>
      <c r="BC77" s="348"/>
      <c r="BD77" s="348"/>
      <c r="BE77" s="348"/>
      <c r="BF77" s="349"/>
      <c r="BH77" s="347"/>
      <c r="BI77" s="350"/>
      <c r="BJ77" s="350"/>
      <c r="BK77" s="348"/>
      <c r="BL77" s="348"/>
      <c r="BM77" s="348"/>
      <c r="BN77" s="349"/>
      <c r="BP77" s="347"/>
      <c r="BQ77" s="350"/>
      <c r="BR77" s="350"/>
      <c r="BS77" s="348"/>
      <c r="BT77" s="348"/>
      <c r="BU77" s="348"/>
      <c r="BV77" s="349"/>
      <c r="BX77" s="347"/>
      <c r="BY77" s="350"/>
      <c r="BZ77" s="350"/>
      <c r="CA77" s="348"/>
      <c r="CB77" s="348"/>
      <c r="CC77" s="348"/>
      <c r="CD77" s="349"/>
      <c r="CF77" s="347"/>
      <c r="CG77" s="350"/>
      <c r="CH77" s="350"/>
      <c r="CI77" s="348"/>
      <c r="CJ77" s="348"/>
      <c r="CK77" s="348"/>
      <c r="CL77" s="349"/>
      <c r="CN77" s="347"/>
      <c r="CO77" s="350"/>
      <c r="CP77" s="350"/>
      <c r="CQ77" s="348"/>
      <c r="CR77" s="348"/>
      <c r="CS77" s="348"/>
      <c r="CT77" s="349"/>
      <c r="CV77" s="347"/>
      <c r="CW77" s="350"/>
      <c r="CX77" s="350"/>
      <c r="CY77" s="348"/>
      <c r="CZ77" s="348"/>
      <c r="DA77" s="348"/>
      <c r="DB77" s="349"/>
      <c r="DD77" s="347"/>
      <c r="DE77" s="350"/>
      <c r="DF77" s="350"/>
      <c r="DG77" s="348"/>
      <c r="DH77" s="348"/>
      <c r="DI77" s="348"/>
      <c r="DJ77" s="349"/>
      <c r="DL77" s="347"/>
      <c r="DM77" s="350"/>
      <c r="DN77" s="350"/>
      <c r="DO77" s="348"/>
      <c r="DP77" s="348"/>
      <c r="DQ77" s="348"/>
      <c r="DR77" s="349"/>
      <c r="DT77" s="347"/>
      <c r="DU77" s="350"/>
      <c r="DV77" s="350"/>
      <c r="DW77" s="348"/>
      <c r="DX77" s="348"/>
      <c r="DY77" s="348"/>
      <c r="DZ77" s="349"/>
      <c r="EB77" s="347"/>
      <c r="EC77" s="350"/>
      <c r="ED77" s="350"/>
      <c r="EE77" s="348"/>
      <c r="EF77" s="348"/>
      <c r="EG77" s="348"/>
      <c r="EH77" s="349"/>
      <c r="EJ77" s="347"/>
      <c r="EK77" s="350"/>
      <c r="EL77" s="350"/>
      <c r="EM77" s="348"/>
      <c r="EN77" s="348"/>
      <c r="EO77" s="348"/>
      <c r="EP77" s="349"/>
      <c r="ER77" s="347"/>
      <c r="ES77" s="350"/>
      <c r="ET77" s="350"/>
      <c r="EU77" s="348"/>
      <c r="EV77" s="348"/>
      <c r="EW77" s="348"/>
      <c r="EX77" s="349"/>
      <c r="EZ77" s="347"/>
      <c r="FA77" s="350"/>
      <c r="FB77" s="350"/>
      <c r="FC77" s="348"/>
      <c r="FD77" s="348"/>
      <c r="FE77" s="348"/>
      <c r="FF77" s="349"/>
      <c r="FH77" s="347"/>
      <c r="FI77" s="350"/>
      <c r="FJ77" s="350"/>
      <c r="FK77" s="348"/>
      <c r="FL77" s="348"/>
      <c r="FM77" s="348"/>
      <c r="FN77" s="349"/>
      <c r="FP77" s="347"/>
      <c r="FQ77" s="350"/>
      <c r="FR77" s="350"/>
      <c r="FS77" s="348"/>
      <c r="FT77" s="348"/>
      <c r="FU77" s="348"/>
      <c r="FV77" s="349"/>
      <c r="FX77" s="347"/>
      <c r="FY77" s="350"/>
      <c r="FZ77" s="350"/>
      <c r="GA77" s="348"/>
      <c r="GB77" s="348"/>
      <c r="GC77" s="348"/>
      <c r="GD77" s="349"/>
      <c r="GF77" s="347"/>
      <c r="GG77" s="350"/>
      <c r="GH77" s="350"/>
      <c r="GI77" s="348"/>
      <c r="GJ77" s="348"/>
      <c r="GK77" s="348"/>
      <c r="GL77" s="349"/>
      <c r="GN77" s="347"/>
      <c r="GO77" s="350"/>
      <c r="GP77" s="350"/>
      <c r="GQ77" s="348"/>
      <c r="GR77" s="348"/>
      <c r="GS77" s="348"/>
      <c r="GT77" s="349"/>
      <c r="GV77" s="347"/>
      <c r="GW77" s="350"/>
      <c r="GX77" s="350"/>
      <c r="GY77" s="348"/>
      <c r="GZ77" s="348"/>
      <c r="HA77" s="348"/>
      <c r="HB77" s="349"/>
      <c r="HD77" s="347"/>
      <c r="HE77" s="350"/>
      <c r="HF77" s="350"/>
      <c r="HG77" s="348"/>
      <c r="HH77" s="348"/>
      <c r="HI77" s="348"/>
      <c r="HJ77" s="349"/>
      <c r="HL77" s="347"/>
      <c r="HM77" s="350"/>
      <c r="HN77" s="350"/>
      <c r="HO77" s="348"/>
      <c r="HP77" s="348"/>
      <c r="HQ77" s="348"/>
      <c r="HR77" s="349"/>
      <c r="HT77" s="347"/>
      <c r="HU77" s="350"/>
      <c r="HV77" s="350"/>
      <c r="HW77" s="348"/>
      <c r="HX77" s="348"/>
      <c r="HY77" s="348"/>
      <c r="HZ77" s="349"/>
      <c r="IB77" s="347"/>
      <c r="IC77" s="350"/>
      <c r="ID77" s="350"/>
      <c r="IE77" s="348"/>
      <c r="IF77" s="348"/>
      <c r="IG77" s="348"/>
      <c r="IH77" s="349"/>
      <c r="IJ77" s="347"/>
      <c r="IK77" s="350"/>
      <c r="IL77" s="350"/>
      <c r="IM77" s="348"/>
      <c r="IN77" s="348"/>
      <c r="IO77" s="348"/>
      <c r="IP77" s="349"/>
      <c r="IR77" s="347"/>
      <c r="IS77" s="350"/>
      <c r="IT77" s="350"/>
      <c r="IU77" s="348"/>
      <c r="IV77" s="348"/>
      <c r="IW77" s="348"/>
      <c r="IX77" s="349"/>
      <c r="IZ77" s="347"/>
      <c r="JA77" s="350"/>
      <c r="JB77" s="350"/>
      <c r="JC77" s="348"/>
      <c r="JD77" s="348"/>
      <c r="JE77" s="348"/>
      <c r="JF77" s="349"/>
      <c r="JH77" s="347"/>
      <c r="JI77" s="350"/>
      <c r="JJ77" s="350"/>
      <c r="JK77" s="348"/>
      <c r="JL77" s="348"/>
      <c r="JM77" s="348"/>
      <c r="JN77" s="349"/>
      <c r="JP77" s="347"/>
      <c r="JQ77" s="350"/>
      <c r="JR77" s="350"/>
      <c r="JS77" s="348"/>
      <c r="JT77" s="348"/>
      <c r="JU77" s="348"/>
      <c r="JV77" s="349"/>
      <c r="JX77" s="347"/>
      <c r="JY77" s="350"/>
      <c r="JZ77" s="350"/>
      <c r="KA77" s="348"/>
      <c r="KB77" s="348"/>
      <c r="KC77" s="348"/>
      <c r="KD77" s="349"/>
      <c r="KF77" s="347"/>
      <c r="KG77" s="350"/>
      <c r="KH77" s="350"/>
      <c r="KI77" s="348"/>
      <c r="KJ77" s="348"/>
      <c r="KK77" s="348"/>
      <c r="KL77" s="349"/>
      <c r="KN77" s="347"/>
      <c r="KO77" s="350"/>
      <c r="KP77" s="350"/>
      <c r="KQ77" s="348"/>
      <c r="KR77" s="348"/>
      <c r="KS77" s="348"/>
      <c r="KT77" s="349"/>
      <c r="KV77" s="347"/>
      <c r="KW77" s="350"/>
      <c r="KX77" s="350"/>
      <c r="KY77" s="348"/>
      <c r="KZ77" s="348"/>
      <c r="LA77" s="348"/>
      <c r="LB77" s="349"/>
      <c r="LD77" s="347"/>
      <c r="LE77" s="350"/>
      <c r="LF77" s="350"/>
      <c r="LG77" s="348"/>
      <c r="LH77" s="348"/>
      <c r="LI77" s="348"/>
      <c r="LJ77" s="349"/>
      <c r="LL77" s="347"/>
      <c r="LM77" s="350"/>
      <c r="LN77" s="350"/>
      <c r="LO77" s="348"/>
      <c r="LP77" s="348"/>
      <c r="LQ77" s="348"/>
      <c r="LR77" s="349"/>
      <c r="LT77" s="347"/>
      <c r="LU77" s="350"/>
      <c r="LV77" s="350"/>
      <c r="LW77" s="348"/>
      <c r="LX77" s="348"/>
      <c r="LY77" s="348"/>
      <c r="LZ77" s="349"/>
      <c r="MB77" s="347"/>
      <c r="MC77" s="350"/>
      <c r="MD77" s="350"/>
      <c r="ME77" s="348"/>
      <c r="MF77" s="348"/>
      <c r="MG77" s="348"/>
      <c r="MH77" s="349"/>
      <c r="MJ77" s="347"/>
      <c r="MK77" s="350"/>
      <c r="ML77" s="350"/>
      <c r="MM77" s="348"/>
      <c r="MN77" s="348"/>
      <c r="MO77" s="348"/>
      <c r="MP77" s="349"/>
      <c r="MR77" s="347"/>
      <c r="MS77" s="350"/>
      <c r="MT77" s="350"/>
      <c r="MU77" s="348"/>
      <c r="MV77" s="348"/>
      <c r="MW77" s="348"/>
      <c r="MX77" s="349"/>
      <c r="MZ77" s="347"/>
      <c r="NA77" s="350"/>
      <c r="NB77" s="350"/>
      <c r="NC77" s="348"/>
      <c r="ND77" s="348"/>
      <c r="NE77" s="348"/>
      <c r="NF77" s="349"/>
      <c r="NH77" s="347"/>
      <c r="NI77" s="350"/>
      <c r="NJ77" s="350"/>
      <c r="NK77" s="348"/>
      <c r="NL77" s="348"/>
      <c r="NM77" s="348"/>
      <c r="NN77" s="349"/>
      <c r="NP77" s="347"/>
      <c r="NQ77" s="350"/>
      <c r="NR77" s="350"/>
      <c r="NS77" s="348"/>
      <c r="NT77" s="348"/>
      <c r="NU77" s="348"/>
      <c r="NV77" s="349"/>
      <c r="NX77" s="347"/>
      <c r="NY77" s="350"/>
      <c r="NZ77" s="350"/>
      <c r="OA77" s="348"/>
      <c r="OB77" s="348"/>
      <c r="OC77" s="348"/>
      <c r="OD77" s="349"/>
      <c r="OF77" s="347"/>
      <c r="OG77" s="350"/>
      <c r="OH77" s="350"/>
      <c r="OI77" s="348"/>
      <c r="OJ77" s="348"/>
      <c r="OK77" s="348"/>
      <c r="OL77" s="349"/>
      <c r="ON77" s="347"/>
      <c r="OO77" s="350"/>
      <c r="OP77" s="350"/>
      <c r="OQ77" s="348"/>
      <c r="OR77" s="348"/>
      <c r="OS77" s="348"/>
      <c r="OT77" s="349"/>
      <c r="OV77" s="347"/>
      <c r="OW77" s="350"/>
      <c r="OX77" s="350"/>
      <c r="OY77" s="348"/>
      <c r="OZ77" s="348"/>
      <c r="PA77" s="348"/>
      <c r="PB77" s="349"/>
      <c r="PD77" s="347"/>
      <c r="PE77" s="350"/>
      <c r="PF77" s="350"/>
      <c r="PG77" s="348"/>
      <c r="PH77" s="348"/>
      <c r="PI77" s="348"/>
      <c r="PJ77" s="349"/>
      <c r="PL77" s="347"/>
      <c r="PM77" s="350"/>
      <c r="PN77" s="350"/>
      <c r="PO77" s="348"/>
      <c r="PP77" s="348"/>
      <c r="PQ77" s="348"/>
      <c r="PR77" s="349"/>
      <c r="PT77" s="347"/>
      <c r="PU77" s="350"/>
      <c r="PV77" s="350"/>
      <c r="PW77" s="348"/>
      <c r="PX77" s="348"/>
      <c r="PY77" s="348"/>
      <c r="PZ77" s="349"/>
      <c r="QB77" s="347"/>
      <c r="QC77" s="350"/>
      <c r="QD77" s="350"/>
      <c r="QE77" s="348"/>
      <c r="QF77" s="348"/>
      <c r="QG77" s="348"/>
      <c r="QH77" s="349"/>
      <c r="QJ77" s="347"/>
      <c r="QK77" s="350"/>
      <c r="QL77" s="350"/>
      <c r="QM77" s="348"/>
      <c r="QN77" s="348"/>
      <c r="QO77" s="348"/>
      <c r="QP77" s="349"/>
      <c r="QR77" s="347"/>
      <c r="QS77" s="350"/>
      <c r="QT77" s="350"/>
      <c r="QU77" s="348"/>
      <c r="QV77" s="348"/>
      <c r="QW77" s="348"/>
      <c r="QX77" s="349"/>
      <c r="QZ77" s="347"/>
      <c r="RA77" s="350"/>
      <c r="RB77" s="350"/>
      <c r="RC77" s="348"/>
      <c r="RD77" s="348"/>
      <c r="RE77" s="348"/>
      <c r="RF77" s="349"/>
      <c r="RH77" s="347"/>
      <c r="RI77" s="350"/>
      <c r="RJ77" s="350"/>
      <c r="RK77" s="348"/>
      <c r="RL77" s="348"/>
      <c r="RM77" s="348"/>
      <c r="RN77" s="349"/>
      <c r="RP77" s="347"/>
      <c r="RQ77" s="350"/>
      <c r="RR77" s="350"/>
      <c r="RS77" s="348"/>
      <c r="RT77" s="348"/>
      <c r="RU77" s="348"/>
      <c r="RV77" s="349"/>
      <c r="RX77" s="347"/>
      <c r="RY77" s="350"/>
      <c r="RZ77" s="350"/>
      <c r="SA77" s="348"/>
      <c r="SB77" s="348"/>
      <c r="SC77" s="348"/>
      <c r="SD77" s="349"/>
      <c r="SF77" s="347"/>
      <c r="SG77" s="350"/>
      <c r="SH77" s="350"/>
      <c r="SI77" s="348"/>
      <c r="SJ77" s="348"/>
      <c r="SK77" s="348"/>
      <c r="SL77" s="349"/>
      <c r="SN77" s="347"/>
      <c r="SO77" s="350"/>
      <c r="SP77" s="350"/>
      <c r="SQ77" s="348"/>
      <c r="SR77" s="348"/>
      <c r="SS77" s="348"/>
      <c r="ST77" s="349"/>
      <c r="SV77" s="347"/>
      <c r="SW77" s="350"/>
      <c r="SX77" s="350"/>
      <c r="SY77" s="348"/>
      <c r="SZ77" s="348"/>
      <c r="TA77" s="348"/>
      <c r="TB77" s="349"/>
      <c r="TD77" s="347"/>
      <c r="TE77" s="350"/>
      <c r="TF77" s="350"/>
      <c r="TG77" s="348"/>
      <c r="TH77" s="348"/>
      <c r="TI77" s="348"/>
      <c r="TJ77" s="349"/>
      <c r="TL77" s="347"/>
      <c r="TM77" s="350"/>
      <c r="TN77" s="350"/>
      <c r="TO77" s="348"/>
      <c r="TP77" s="348"/>
      <c r="TQ77" s="348"/>
      <c r="TR77" s="349"/>
      <c r="TT77" s="347"/>
      <c r="TU77" s="350"/>
      <c r="TV77" s="350"/>
      <c r="TW77" s="348"/>
      <c r="TX77" s="348"/>
      <c r="TY77" s="348"/>
      <c r="TZ77" s="349"/>
      <c r="UB77" s="347"/>
      <c r="UC77" s="350"/>
      <c r="UD77" s="350"/>
      <c r="UE77" s="348"/>
      <c r="UF77" s="348"/>
      <c r="UG77" s="348"/>
      <c r="UH77" s="349"/>
      <c r="UJ77" s="347"/>
      <c r="UK77" s="350"/>
      <c r="UL77" s="350"/>
      <c r="UM77" s="348"/>
      <c r="UN77" s="348"/>
      <c r="UO77" s="348"/>
      <c r="UP77" s="349"/>
      <c r="UR77" s="347"/>
      <c r="US77" s="350"/>
      <c r="UT77" s="350"/>
      <c r="UU77" s="348"/>
      <c r="UV77" s="348"/>
      <c r="UW77" s="348"/>
      <c r="UX77" s="349"/>
      <c r="UZ77" s="347"/>
      <c r="VA77" s="350"/>
      <c r="VB77" s="350"/>
      <c r="VC77" s="348"/>
      <c r="VD77" s="348"/>
      <c r="VE77" s="348"/>
      <c r="VF77" s="349"/>
      <c r="VH77" s="347"/>
      <c r="VI77" s="350"/>
      <c r="VJ77" s="350"/>
      <c r="VK77" s="348"/>
      <c r="VL77" s="348"/>
      <c r="VM77" s="348"/>
      <c r="VN77" s="349"/>
      <c r="VP77" s="347"/>
      <c r="VQ77" s="350"/>
      <c r="VR77" s="350"/>
      <c r="VS77" s="348"/>
      <c r="VT77" s="348"/>
      <c r="VU77" s="348"/>
      <c r="VV77" s="349"/>
      <c r="VX77" s="347"/>
      <c r="VY77" s="350"/>
      <c r="VZ77" s="350"/>
      <c r="WA77" s="348"/>
      <c r="WB77" s="348"/>
      <c r="WC77" s="348"/>
      <c r="WD77" s="349"/>
      <c r="WF77" s="347"/>
      <c r="WG77" s="350"/>
      <c r="WH77" s="350"/>
      <c r="WI77" s="348"/>
      <c r="WJ77" s="348"/>
      <c r="WK77" s="348"/>
      <c r="WL77" s="349"/>
      <c r="WN77" s="347"/>
      <c r="WO77" s="350"/>
      <c r="WP77" s="350"/>
      <c r="WQ77" s="348"/>
      <c r="WR77" s="348"/>
      <c r="WS77" s="348"/>
      <c r="WT77" s="349"/>
      <c r="WV77" s="347"/>
      <c r="WW77" s="350"/>
      <c r="WX77" s="350"/>
      <c r="WY77" s="348"/>
      <c r="WZ77" s="348"/>
      <c r="XA77" s="348"/>
      <c r="XB77" s="349"/>
      <c r="XD77" s="347"/>
      <c r="XE77" s="350"/>
      <c r="XF77" s="350"/>
      <c r="XG77" s="348"/>
      <c r="XH77" s="348"/>
      <c r="XI77" s="348"/>
      <c r="XJ77" s="349"/>
      <c r="XL77" s="347"/>
      <c r="XM77" s="350"/>
      <c r="XN77" s="350"/>
      <c r="XO77" s="348"/>
      <c r="XP77" s="348"/>
      <c r="XQ77" s="348"/>
      <c r="XR77" s="349"/>
      <c r="XT77" s="347"/>
      <c r="XU77" s="350"/>
      <c r="XV77" s="350"/>
      <c r="XW77" s="348"/>
      <c r="XX77" s="348"/>
      <c r="XY77" s="348"/>
      <c r="XZ77" s="349"/>
      <c r="YB77" s="347"/>
      <c r="YC77" s="350"/>
      <c r="YD77" s="350"/>
      <c r="YE77" s="348"/>
      <c r="YF77" s="348"/>
      <c r="YG77" s="348"/>
      <c r="YH77" s="349"/>
      <c r="YJ77" s="347"/>
      <c r="YK77" s="350"/>
      <c r="YL77" s="350"/>
      <c r="YM77" s="348"/>
      <c r="YN77" s="348"/>
      <c r="YO77" s="348"/>
      <c r="YP77" s="349"/>
      <c r="YR77" s="347"/>
      <c r="YS77" s="350"/>
      <c r="YT77" s="350"/>
      <c r="YU77" s="348"/>
      <c r="YV77" s="348"/>
      <c r="YW77" s="348"/>
      <c r="YX77" s="349"/>
      <c r="YZ77" s="347"/>
      <c r="ZA77" s="350"/>
      <c r="ZB77" s="350"/>
      <c r="ZC77" s="348"/>
      <c r="ZD77" s="348"/>
      <c r="ZE77" s="348"/>
      <c r="ZF77" s="349"/>
      <c r="ZH77" s="347"/>
      <c r="ZI77" s="350"/>
      <c r="ZJ77" s="350"/>
      <c r="ZK77" s="348"/>
      <c r="ZL77" s="348"/>
      <c r="ZM77" s="348"/>
      <c r="ZN77" s="349"/>
      <c r="ZP77" s="347"/>
      <c r="ZQ77" s="350"/>
      <c r="ZR77" s="350"/>
      <c r="ZS77" s="348"/>
      <c r="ZT77" s="348"/>
      <c r="ZU77" s="348"/>
      <c r="ZV77" s="349"/>
      <c r="ZX77" s="347"/>
      <c r="ZY77" s="350"/>
      <c r="ZZ77" s="350"/>
      <c r="AAA77" s="348"/>
      <c r="AAB77" s="348"/>
      <c r="AAC77" s="348"/>
      <c r="AAD77" s="349"/>
      <c r="AAF77" s="347"/>
      <c r="AAG77" s="350"/>
      <c r="AAH77" s="350"/>
      <c r="AAI77" s="348"/>
      <c r="AAJ77" s="348"/>
      <c r="AAK77" s="348"/>
      <c r="AAL77" s="349"/>
      <c r="AAN77" s="347"/>
      <c r="AAO77" s="350"/>
      <c r="AAP77" s="350"/>
      <c r="AAQ77" s="348"/>
      <c r="AAR77" s="348"/>
      <c r="AAS77" s="348"/>
      <c r="AAT77" s="349"/>
      <c r="AAV77" s="347"/>
      <c r="AAW77" s="350"/>
      <c r="AAX77" s="350"/>
      <c r="AAY77" s="348"/>
      <c r="AAZ77" s="348"/>
      <c r="ABA77" s="348"/>
      <c r="ABB77" s="349"/>
      <c r="ABD77" s="347"/>
      <c r="ABE77" s="350"/>
      <c r="ABF77" s="350"/>
      <c r="ABG77" s="348"/>
      <c r="ABH77" s="348"/>
      <c r="ABI77" s="348"/>
      <c r="ABJ77" s="349"/>
      <c r="ABL77" s="347"/>
      <c r="ABM77" s="350"/>
      <c r="ABN77" s="350"/>
      <c r="ABO77" s="348"/>
      <c r="ABP77" s="348"/>
      <c r="ABQ77" s="348"/>
      <c r="ABR77" s="349"/>
      <c r="ABT77" s="347"/>
      <c r="ABU77" s="350"/>
      <c r="ABV77" s="350"/>
      <c r="ABW77" s="348"/>
      <c r="ABX77" s="348"/>
      <c r="ABY77" s="348"/>
      <c r="ABZ77" s="349"/>
      <c r="ACB77" s="347"/>
      <c r="ACC77" s="350"/>
      <c r="ACD77" s="350"/>
      <c r="ACE77" s="348"/>
      <c r="ACF77" s="348"/>
      <c r="ACG77" s="348"/>
      <c r="ACH77" s="349"/>
      <c r="ACJ77" s="347"/>
      <c r="ACK77" s="350"/>
      <c r="ACL77" s="350"/>
      <c r="ACM77" s="348"/>
      <c r="ACN77" s="348"/>
      <c r="ACO77" s="348"/>
      <c r="ACP77" s="349"/>
      <c r="ACR77" s="347"/>
      <c r="ACS77" s="350"/>
      <c r="ACT77" s="350"/>
      <c r="ACU77" s="348"/>
      <c r="ACV77" s="348"/>
      <c r="ACW77" s="348"/>
      <c r="ACX77" s="349"/>
      <c r="ACZ77" s="347"/>
      <c r="ADA77" s="350"/>
      <c r="ADB77" s="350"/>
      <c r="ADC77" s="348"/>
      <c r="ADD77" s="348"/>
      <c r="ADE77" s="348"/>
      <c r="ADF77" s="349"/>
      <c r="ADH77" s="347"/>
      <c r="ADI77" s="350"/>
      <c r="ADJ77" s="350"/>
      <c r="ADK77" s="348"/>
      <c r="ADL77" s="348"/>
      <c r="ADM77" s="348"/>
      <c r="ADN77" s="349"/>
      <c r="ADP77" s="347"/>
      <c r="ADQ77" s="350"/>
      <c r="ADR77" s="350"/>
      <c r="ADS77" s="348"/>
      <c r="ADT77" s="348"/>
      <c r="ADU77" s="348"/>
      <c r="ADV77" s="349"/>
      <c r="ADX77" s="347"/>
      <c r="ADY77" s="350"/>
      <c r="ADZ77" s="350"/>
      <c r="AEA77" s="348"/>
      <c r="AEB77" s="348"/>
      <c r="AEC77" s="348"/>
      <c r="AED77" s="349"/>
      <c r="AEF77" s="347"/>
      <c r="AEG77" s="350"/>
      <c r="AEH77" s="350"/>
      <c r="AEI77" s="348"/>
      <c r="AEJ77" s="348"/>
      <c r="AEK77" s="348"/>
      <c r="AEL77" s="349"/>
      <c r="AEN77" s="347"/>
      <c r="AEO77" s="350"/>
      <c r="AEP77" s="350"/>
      <c r="AEQ77" s="348"/>
      <c r="AER77" s="348"/>
      <c r="AES77" s="348"/>
      <c r="AET77" s="349"/>
      <c r="AEV77" s="347"/>
      <c r="AEW77" s="350"/>
      <c r="AEX77" s="350"/>
      <c r="AEY77" s="348"/>
      <c r="AEZ77" s="348"/>
      <c r="AFA77" s="348"/>
      <c r="AFB77" s="349"/>
      <c r="AFD77" s="347"/>
      <c r="AFE77" s="350"/>
      <c r="AFF77" s="350"/>
      <c r="AFG77" s="348"/>
      <c r="AFH77" s="348"/>
      <c r="AFI77" s="348"/>
      <c r="AFJ77" s="349"/>
      <c r="AFL77" s="347"/>
      <c r="AFM77" s="350"/>
      <c r="AFN77" s="350"/>
      <c r="AFO77" s="348"/>
      <c r="AFP77" s="348"/>
      <c r="AFQ77" s="348"/>
      <c r="AFR77" s="349"/>
      <c r="AFT77" s="347"/>
      <c r="AFU77" s="350"/>
      <c r="AFV77" s="350"/>
      <c r="AFW77" s="348"/>
      <c r="AFX77" s="348"/>
      <c r="AFY77" s="348"/>
      <c r="AFZ77" s="349"/>
      <c r="AGB77" s="347"/>
      <c r="AGC77" s="350"/>
      <c r="AGD77" s="350"/>
      <c r="AGE77" s="348"/>
      <c r="AGF77" s="348"/>
      <c r="AGG77" s="348"/>
      <c r="AGH77" s="349"/>
      <c r="AGJ77" s="347"/>
      <c r="AGK77" s="350"/>
      <c r="AGL77" s="350"/>
      <c r="AGM77" s="348"/>
      <c r="AGN77" s="348"/>
      <c r="AGO77" s="348"/>
      <c r="AGP77" s="349"/>
      <c r="AGR77" s="347"/>
      <c r="AGS77" s="350"/>
      <c r="AGT77" s="350"/>
      <c r="AGU77" s="348"/>
      <c r="AGV77" s="348"/>
      <c r="AGW77" s="348"/>
      <c r="AGX77" s="349"/>
      <c r="AGZ77" s="347"/>
      <c r="AHA77" s="350"/>
      <c r="AHB77" s="350"/>
      <c r="AHC77" s="348"/>
      <c r="AHD77" s="348"/>
      <c r="AHE77" s="348"/>
      <c r="AHF77" s="349"/>
      <c r="AHH77" s="347"/>
      <c r="AHI77" s="350"/>
      <c r="AHJ77" s="350"/>
      <c r="AHK77" s="348"/>
      <c r="AHL77" s="348"/>
      <c r="AHM77" s="348"/>
      <c r="AHN77" s="349"/>
      <c r="AHP77" s="347"/>
      <c r="AHQ77" s="350"/>
      <c r="AHR77" s="350"/>
      <c r="AHS77" s="348"/>
      <c r="AHT77" s="348"/>
      <c r="AHU77" s="348"/>
      <c r="AHV77" s="349"/>
      <c r="AHX77" s="347"/>
      <c r="AHY77" s="350"/>
      <c r="AHZ77" s="350"/>
      <c r="AIA77" s="348"/>
      <c r="AIB77" s="348"/>
      <c r="AIC77" s="348"/>
      <c r="AID77" s="349"/>
      <c r="AIF77" s="347"/>
      <c r="AIG77" s="350"/>
      <c r="AIH77" s="350"/>
      <c r="AII77" s="348"/>
      <c r="AIJ77" s="348"/>
      <c r="AIK77" s="348"/>
      <c r="AIL77" s="349"/>
      <c r="AIN77" s="347"/>
      <c r="AIO77" s="350"/>
      <c r="AIP77" s="350"/>
      <c r="AIQ77" s="348"/>
      <c r="AIR77" s="348"/>
      <c r="AIS77" s="348"/>
      <c r="AIT77" s="349"/>
      <c r="AIV77" s="347"/>
      <c r="AIW77" s="350"/>
      <c r="AIX77" s="350"/>
      <c r="AIY77" s="348"/>
      <c r="AIZ77" s="348"/>
      <c r="AJA77" s="348"/>
      <c r="AJB77" s="349"/>
      <c r="AJD77" s="347"/>
      <c r="AJE77" s="350"/>
      <c r="AJF77" s="350"/>
      <c r="AJG77" s="348"/>
      <c r="AJH77" s="348"/>
      <c r="AJI77" s="348"/>
      <c r="AJJ77" s="349"/>
      <c r="AJL77" s="347"/>
      <c r="AJM77" s="350"/>
      <c r="AJN77" s="350"/>
      <c r="AJO77" s="348"/>
      <c r="AJP77" s="348"/>
      <c r="AJQ77" s="348"/>
      <c r="AJR77" s="349"/>
      <c r="AJT77" s="347"/>
      <c r="AJU77" s="350"/>
      <c r="AJV77" s="350"/>
      <c r="AJW77" s="348"/>
      <c r="AJX77" s="348"/>
      <c r="AJY77" s="348"/>
      <c r="AJZ77" s="349"/>
      <c r="AKB77" s="347"/>
      <c r="AKC77" s="350"/>
      <c r="AKD77" s="350"/>
      <c r="AKE77" s="348"/>
      <c r="AKF77" s="348"/>
      <c r="AKG77" s="348"/>
      <c r="AKH77" s="349"/>
      <c r="AKJ77" s="347"/>
      <c r="AKK77" s="350"/>
      <c r="AKL77" s="350"/>
      <c r="AKM77" s="348"/>
      <c r="AKN77" s="348"/>
      <c r="AKO77" s="348"/>
      <c r="AKP77" s="349"/>
      <c r="AKR77" s="347"/>
      <c r="AKS77" s="350"/>
      <c r="AKT77" s="350"/>
      <c r="AKU77" s="348"/>
      <c r="AKV77" s="348"/>
      <c r="AKW77" s="348"/>
      <c r="AKX77" s="349"/>
      <c r="AKZ77" s="347"/>
      <c r="ALA77" s="350"/>
      <c r="ALB77" s="350"/>
      <c r="ALC77" s="348"/>
      <c r="ALD77" s="348"/>
      <c r="ALE77" s="348"/>
      <c r="ALF77" s="349"/>
      <c r="ALH77" s="347"/>
      <c r="ALI77" s="350"/>
      <c r="ALJ77" s="350"/>
      <c r="ALK77" s="348"/>
      <c r="ALL77" s="348"/>
      <c r="ALM77" s="348"/>
      <c r="ALN77" s="349"/>
      <c r="ALP77" s="347"/>
      <c r="ALQ77" s="350"/>
      <c r="ALR77" s="350"/>
      <c r="ALS77" s="348"/>
      <c r="ALT77" s="348"/>
      <c r="ALU77" s="348"/>
      <c r="ALV77" s="349"/>
      <c r="ALX77" s="347"/>
      <c r="ALY77" s="350"/>
      <c r="ALZ77" s="350"/>
      <c r="AMA77" s="348"/>
      <c r="AMB77" s="348"/>
      <c r="AMC77" s="348"/>
      <c r="AMD77" s="349"/>
      <c r="AMF77" s="347"/>
      <c r="AMG77" s="350"/>
      <c r="AMH77" s="350"/>
      <c r="AMI77" s="348"/>
      <c r="AMJ77" s="348"/>
      <c r="AMK77" s="348"/>
      <c r="AML77" s="349"/>
      <c r="AMN77" s="347"/>
      <c r="AMO77" s="350"/>
      <c r="AMP77" s="350"/>
      <c r="AMQ77" s="348"/>
      <c r="AMR77" s="348"/>
      <c r="AMS77" s="348"/>
      <c r="AMT77" s="349"/>
      <c r="AMV77" s="347"/>
      <c r="AMW77" s="350"/>
      <c r="AMX77" s="350"/>
      <c r="AMY77" s="348"/>
      <c r="AMZ77" s="348"/>
      <c r="ANA77" s="348"/>
      <c r="ANB77" s="349"/>
      <c r="AND77" s="347"/>
      <c r="ANE77" s="350"/>
      <c r="ANF77" s="350"/>
      <c r="ANG77" s="348"/>
      <c r="ANH77" s="348"/>
      <c r="ANI77" s="348"/>
      <c r="ANJ77" s="349"/>
      <c r="ANL77" s="347"/>
      <c r="ANM77" s="350"/>
      <c r="ANN77" s="350"/>
      <c r="ANO77" s="348"/>
      <c r="ANP77" s="348"/>
      <c r="ANQ77" s="348"/>
      <c r="ANR77" s="349"/>
      <c r="ANT77" s="347"/>
      <c r="ANU77" s="350"/>
      <c r="ANV77" s="350"/>
      <c r="ANW77" s="348"/>
      <c r="ANX77" s="348"/>
      <c r="ANY77" s="348"/>
      <c r="ANZ77" s="349"/>
      <c r="AOB77" s="347"/>
      <c r="AOC77" s="350"/>
      <c r="AOD77" s="350"/>
      <c r="AOE77" s="348"/>
      <c r="AOF77" s="348"/>
      <c r="AOG77" s="348"/>
      <c r="AOH77" s="349"/>
      <c r="AOJ77" s="347"/>
      <c r="AOK77" s="350"/>
      <c r="AOL77" s="350"/>
      <c r="AOM77" s="348"/>
      <c r="AON77" s="348"/>
      <c r="AOO77" s="348"/>
      <c r="AOP77" s="349"/>
      <c r="AOR77" s="347"/>
      <c r="AOS77" s="350"/>
      <c r="AOT77" s="350"/>
      <c r="AOU77" s="348"/>
      <c r="AOV77" s="348"/>
      <c r="AOW77" s="348"/>
      <c r="AOX77" s="349"/>
      <c r="AOZ77" s="347"/>
      <c r="APA77" s="350"/>
      <c r="APB77" s="350"/>
      <c r="APC77" s="348"/>
      <c r="APD77" s="348"/>
      <c r="APE77" s="348"/>
      <c r="APF77" s="349"/>
      <c r="APH77" s="347"/>
      <c r="API77" s="350"/>
      <c r="APJ77" s="350"/>
      <c r="APK77" s="348"/>
      <c r="APL77" s="348"/>
      <c r="APM77" s="348"/>
      <c r="APN77" s="349"/>
      <c r="APP77" s="347"/>
      <c r="APQ77" s="350"/>
      <c r="APR77" s="350"/>
      <c r="APS77" s="348"/>
      <c r="APT77" s="348"/>
      <c r="APU77" s="348"/>
      <c r="APV77" s="349"/>
      <c r="APX77" s="347"/>
      <c r="APY77" s="350"/>
      <c r="APZ77" s="350"/>
      <c r="AQA77" s="348"/>
      <c r="AQB77" s="348"/>
      <c r="AQC77" s="348"/>
      <c r="AQD77" s="349"/>
      <c r="AQF77" s="347"/>
      <c r="AQG77" s="350"/>
      <c r="AQH77" s="350"/>
      <c r="AQI77" s="348"/>
      <c r="AQJ77" s="348"/>
      <c r="AQK77" s="348"/>
      <c r="AQL77" s="349"/>
      <c r="AQN77" s="347"/>
      <c r="AQO77" s="350"/>
      <c r="AQP77" s="350"/>
      <c r="AQQ77" s="348"/>
      <c r="AQR77" s="348"/>
      <c r="AQS77" s="348"/>
      <c r="AQT77" s="349"/>
      <c r="AQV77" s="347"/>
      <c r="AQW77" s="350"/>
      <c r="AQX77" s="350"/>
      <c r="AQY77" s="348"/>
      <c r="AQZ77" s="348"/>
      <c r="ARA77" s="348"/>
      <c r="ARB77" s="349"/>
      <c r="ARD77" s="347"/>
      <c r="ARE77" s="350"/>
      <c r="ARF77" s="350"/>
      <c r="ARG77" s="348"/>
      <c r="ARH77" s="348"/>
      <c r="ARI77" s="348"/>
      <c r="ARJ77" s="349"/>
      <c r="ARL77" s="347"/>
      <c r="ARM77" s="350"/>
      <c r="ARN77" s="350"/>
      <c r="ARO77" s="348"/>
      <c r="ARP77" s="348"/>
      <c r="ARQ77" s="348"/>
      <c r="ARR77" s="349"/>
      <c r="ART77" s="347"/>
      <c r="ARU77" s="350"/>
      <c r="ARV77" s="350"/>
      <c r="ARW77" s="348"/>
      <c r="ARX77" s="348"/>
      <c r="ARY77" s="348"/>
      <c r="ARZ77" s="349"/>
      <c r="ASB77" s="347"/>
      <c r="ASC77" s="350"/>
      <c r="ASD77" s="350"/>
      <c r="ASE77" s="348"/>
      <c r="ASF77" s="348"/>
      <c r="ASG77" s="348"/>
      <c r="ASH77" s="349"/>
      <c r="ASJ77" s="347"/>
      <c r="ASK77" s="350"/>
      <c r="ASL77" s="350"/>
      <c r="ASM77" s="348"/>
      <c r="ASN77" s="348"/>
      <c r="ASO77" s="348"/>
      <c r="ASP77" s="349"/>
      <c r="ASR77" s="347"/>
      <c r="ASS77" s="350"/>
      <c r="AST77" s="350"/>
      <c r="ASU77" s="348"/>
      <c r="ASV77" s="348"/>
      <c r="ASW77" s="348"/>
      <c r="ASX77" s="349"/>
      <c r="ASZ77" s="347"/>
      <c r="ATA77" s="350"/>
      <c r="ATB77" s="350"/>
      <c r="ATC77" s="348"/>
      <c r="ATD77" s="348"/>
      <c r="ATE77" s="348"/>
      <c r="ATF77" s="349"/>
      <c r="ATH77" s="347"/>
      <c r="ATI77" s="350"/>
      <c r="ATJ77" s="350"/>
      <c r="ATK77" s="348"/>
      <c r="ATL77" s="348"/>
      <c r="ATM77" s="348"/>
      <c r="ATN77" s="349"/>
      <c r="ATP77" s="347"/>
      <c r="ATQ77" s="350"/>
      <c r="ATR77" s="350"/>
      <c r="ATS77" s="348"/>
      <c r="ATT77" s="348"/>
      <c r="ATU77" s="348"/>
      <c r="ATV77" s="349"/>
      <c r="ATX77" s="347"/>
      <c r="ATY77" s="350"/>
      <c r="ATZ77" s="350"/>
      <c r="AUA77" s="348"/>
      <c r="AUB77" s="348"/>
      <c r="AUC77" s="348"/>
      <c r="AUD77" s="349"/>
      <c r="AUF77" s="347"/>
      <c r="AUG77" s="350"/>
      <c r="AUH77" s="350"/>
      <c r="AUI77" s="348"/>
      <c r="AUJ77" s="348"/>
      <c r="AUK77" s="348"/>
      <c r="AUL77" s="349"/>
      <c r="AUN77" s="347"/>
      <c r="AUO77" s="350"/>
      <c r="AUP77" s="350"/>
      <c r="AUQ77" s="348"/>
      <c r="AUR77" s="348"/>
      <c r="AUS77" s="348"/>
      <c r="AUT77" s="349"/>
      <c r="AUV77" s="347"/>
      <c r="AUW77" s="350"/>
      <c r="AUX77" s="350"/>
      <c r="AUY77" s="348"/>
      <c r="AUZ77" s="348"/>
      <c r="AVA77" s="348"/>
      <c r="AVB77" s="349"/>
      <c r="AVD77" s="347"/>
      <c r="AVE77" s="350"/>
      <c r="AVF77" s="350"/>
      <c r="AVG77" s="348"/>
      <c r="AVH77" s="348"/>
      <c r="AVI77" s="348"/>
      <c r="AVJ77" s="349"/>
      <c r="AVL77" s="347"/>
      <c r="AVM77" s="350"/>
      <c r="AVN77" s="350"/>
      <c r="AVO77" s="348"/>
      <c r="AVP77" s="348"/>
      <c r="AVQ77" s="348"/>
      <c r="AVR77" s="349"/>
      <c r="AVT77" s="347"/>
      <c r="AVU77" s="350"/>
      <c r="AVV77" s="350"/>
      <c r="AVW77" s="348"/>
      <c r="AVX77" s="348"/>
      <c r="AVY77" s="348"/>
      <c r="AVZ77" s="349"/>
      <c r="AWB77" s="347"/>
      <c r="AWC77" s="350"/>
      <c r="AWD77" s="350"/>
      <c r="AWE77" s="348"/>
      <c r="AWF77" s="348"/>
      <c r="AWG77" s="348"/>
      <c r="AWH77" s="349"/>
      <c r="AWJ77" s="347"/>
      <c r="AWK77" s="350"/>
      <c r="AWL77" s="350"/>
      <c r="AWM77" s="348"/>
      <c r="AWN77" s="348"/>
      <c r="AWO77" s="348"/>
      <c r="AWP77" s="349"/>
      <c r="AWR77" s="347"/>
      <c r="AWS77" s="350"/>
      <c r="AWT77" s="350"/>
      <c r="AWU77" s="348"/>
      <c r="AWV77" s="348"/>
      <c r="AWW77" s="348"/>
      <c r="AWX77" s="349"/>
      <c r="AWZ77" s="347"/>
      <c r="AXA77" s="350"/>
      <c r="AXB77" s="350"/>
      <c r="AXC77" s="348"/>
      <c r="AXD77" s="348"/>
      <c r="AXE77" s="348"/>
      <c r="AXF77" s="349"/>
      <c r="AXH77" s="347"/>
      <c r="AXI77" s="350"/>
      <c r="AXJ77" s="350"/>
      <c r="AXK77" s="348"/>
      <c r="AXL77" s="348"/>
      <c r="AXM77" s="348"/>
      <c r="AXN77" s="349"/>
      <c r="AXP77" s="347"/>
      <c r="AXQ77" s="350"/>
      <c r="AXR77" s="350"/>
      <c r="AXS77" s="348"/>
      <c r="AXT77" s="348"/>
      <c r="AXU77" s="348"/>
      <c r="AXV77" s="349"/>
      <c r="AXX77" s="347"/>
      <c r="AXY77" s="350"/>
      <c r="AXZ77" s="350"/>
      <c r="AYA77" s="348"/>
      <c r="AYB77" s="348"/>
      <c r="AYC77" s="348"/>
      <c r="AYD77" s="349"/>
      <c r="AYF77" s="347"/>
      <c r="AYG77" s="350"/>
      <c r="AYH77" s="350"/>
      <c r="AYI77" s="348"/>
      <c r="AYJ77" s="348"/>
      <c r="AYK77" s="348"/>
      <c r="AYL77" s="349"/>
      <c r="AYN77" s="347"/>
      <c r="AYO77" s="350"/>
      <c r="AYP77" s="350"/>
      <c r="AYQ77" s="348"/>
      <c r="AYR77" s="348"/>
      <c r="AYS77" s="348"/>
      <c r="AYT77" s="349"/>
      <c r="AYV77" s="347"/>
      <c r="AYW77" s="350"/>
      <c r="AYX77" s="350"/>
      <c r="AYY77" s="348"/>
      <c r="AYZ77" s="348"/>
      <c r="AZA77" s="348"/>
      <c r="AZB77" s="349"/>
      <c r="AZD77" s="347"/>
      <c r="AZE77" s="350"/>
      <c r="AZF77" s="350"/>
      <c r="AZG77" s="348"/>
      <c r="AZH77" s="348"/>
      <c r="AZI77" s="348"/>
      <c r="AZJ77" s="349"/>
      <c r="AZL77" s="347"/>
      <c r="AZM77" s="350"/>
      <c r="AZN77" s="350"/>
      <c r="AZO77" s="348"/>
      <c r="AZP77" s="348"/>
      <c r="AZQ77" s="348"/>
      <c r="AZR77" s="349"/>
      <c r="AZT77" s="347"/>
      <c r="AZU77" s="350"/>
      <c r="AZV77" s="350"/>
      <c r="AZW77" s="348"/>
      <c r="AZX77" s="348"/>
      <c r="AZY77" s="348"/>
      <c r="AZZ77" s="349"/>
      <c r="BAB77" s="347"/>
      <c r="BAC77" s="350"/>
      <c r="BAD77" s="350"/>
      <c r="BAE77" s="348"/>
      <c r="BAF77" s="348"/>
      <c r="BAG77" s="348"/>
      <c r="BAH77" s="349"/>
      <c r="BAJ77" s="347"/>
      <c r="BAK77" s="350"/>
      <c r="BAL77" s="350"/>
      <c r="BAM77" s="348"/>
      <c r="BAN77" s="348"/>
      <c r="BAO77" s="348"/>
      <c r="BAP77" s="349"/>
      <c r="BAR77" s="347"/>
      <c r="BAS77" s="350"/>
      <c r="BAT77" s="350"/>
      <c r="BAU77" s="348"/>
      <c r="BAV77" s="348"/>
      <c r="BAW77" s="348"/>
      <c r="BAX77" s="349"/>
      <c r="BAZ77" s="347"/>
      <c r="BBA77" s="350"/>
      <c r="BBB77" s="350"/>
      <c r="BBC77" s="348"/>
      <c r="BBD77" s="348"/>
      <c r="BBE77" s="348"/>
      <c r="BBF77" s="349"/>
      <c r="BBH77" s="347"/>
      <c r="BBI77" s="350"/>
      <c r="BBJ77" s="350"/>
      <c r="BBK77" s="348"/>
      <c r="BBL77" s="348"/>
      <c r="BBM77" s="348"/>
      <c r="BBN77" s="349"/>
      <c r="BBP77" s="347"/>
      <c r="BBQ77" s="350"/>
      <c r="BBR77" s="350"/>
      <c r="BBS77" s="348"/>
      <c r="BBT77" s="348"/>
      <c r="BBU77" s="348"/>
      <c r="BBV77" s="349"/>
      <c r="BBX77" s="347"/>
      <c r="BBY77" s="350"/>
      <c r="BBZ77" s="350"/>
      <c r="BCA77" s="348"/>
      <c r="BCB77" s="348"/>
      <c r="BCC77" s="348"/>
      <c r="BCD77" s="349"/>
      <c r="BCF77" s="347"/>
      <c r="BCG77" s="350"/>
      <c r="BCH77" s="350"/>
      <c r="BCI77" s="348"/>
      <c r="BCJ77" s="348"/>
      <c r="BCK77" s="348"/>
      <c r="BCL77" s="349"/>
      <c r="BCN77" s="347"/>
      <c r="BCO77" s="350"/>
      <c r="BCP77" s="350"/>
      <c r="BCQ77" s="348"/>
      <c r="BCR77" s="348"/>
      <c r="BCS77" s="348"/>
      <c r="BCT77" s="349"/>
      <c r="BCV77" s="347"/>
      <c r="BCW77" s="350"/>
      <c r="BCX77" s="350"/>
      <c r="BCY77" s="348"/>
      <c r="BCZ77" s="348"/>
      <c r="BDA77" s="348"/>
      <c r="BDB77" s="349"/>
      <c r="BDD77" s="347"/>
      <c r="BDE77" s="350"/>
      <c r="BDF77" s="350"/>
      <c r="BDG77" s="348"/>
      <c r="BDH77" s="348"/>
      <c r="BDI77" s="348"/>
      <c r="BDJ77" s="349"/>
      <c r="BDL77" s="347"/>
      <c r="BDM77" s="350"/>
      <c r="BDN77" s="350"/>
      <c r="BDO77" s="348"/>
      <c r="BDP77" s="348"/>
      <c r="BDQ77" s="348"/>
      <c r="BDR77" s="349"/>
      <c r="BDT77" s="347"/>
      <c r="BDU77" s="350"/>
      <c r="BDV77" s="350"/>
      <c r="BDW77" s="348"/>
      <c r="BDX77" s="348"/>
      <c r="BDY77" s="348"/>
      <c r="BDZ77" s="349"/>
      <c r="BEB77" s="347"/>
      <c r="BEC77" s="350"/>
      <c r="BED77" s="350"/>
      <c r="BEE77" s="348"/>
      <c r="BEF77" s="348"/>
      <c r="BEG77" s="348"/>
      <c r="BEH77" s="349"/>
      <c r="BEJ77" s="347"/>
      <c r="BEK77" s="350"/>
      <c r="BEL77" s="350"/>
      <c r="BEM77" s="348"/>
      <c r="BEN77" s="348"/>
      <c r="BEO77" s="348"/>
      <c r="BEP77" s="349"/>
      <c r="BER77" s="347"/>
      <c r="BES77" s="350"/>
      <c r="BET77" s="350"/>
      <c r="BEU77" s="348"/>
      <c r="BEV77" s="348"/>
      <c r="BEW77" s="348"/>
      <c r="BEX77" s="349"/>
      <c r="BEZ77" s="347"/>
      <c r="BFA77" s="350"/>
      <c r="BFB77" s="350"/>
      <c r="BFC77" s="348"/>
      <c r="BFD77" s="348"/>
      <c r="BFE77" s="348"/>
      <c r="BFF77" s="349"/>
      <c r="BFH77" s="347"/>
      <c r="BFI77" s="350"/>
      <c r="BFJ77" s="350"/>
      <c r="BFK77" s="348"/>
      <c r="BFL77" s="348"/>
      <c r="BFM77" s="348"/>
      <c r="BFN77" s="349"/>
      <c r="BFP77" s="347"/>
      <c r="BFQ77" s="350"/>
      <c r="BFR77" s="350"/>
      <c r="BFS77" s="348"/>
      <c r="BFT77" s="348"/>
      <c r="BFU77" s="348"/>
      <c r="BFV77" s="349"/>
      <c r="BFX77" s="347"/>
      <c r="BFY77" s="350"/>
      <c r="BFZ77" s="350"/>
      <c r="BGA77" s="348"/>
      <c r="BGB77" s="348"/>
      <c r="BGC77" s="348"/>
      <c r="BGD77" s="349"/>
      <c r="BGF77" s="347"/>
      <c r="BGG77" s="350"/>
      <c r="BGH77" s="350"/>
      <c r="BGI77" s="348"/>
      <c r="BGJ77" s="348"/>
      <c r="BGK77" s="348"/>
      <c r="BGL77" s="349"/>
      <c r="BGN77" s="347"/>
      <c r="BGO77" s="350"/>
      <c r="BGP77" s="350"/>
      <c r="BGQ77" s="348"/>
      <c r="BGR77" s="348"/>
      <c r="BGS77" s="348"/>
      <c r="BGT77" s="349"/>
      <c r="BGV77" s="347"/>
      <c r="BGW77" s="350"/>
      <c r="BGX77" s="350"/>
      <c r="BGY77" s="348"/>
      <c r="BGZ77" s="348"/>
      <c r="BHA77" s="348"/>
      <c r="BHB77" s="349"/>
      <c r="BHD77" s="347"/>
      <c r="BHE77" s="350"/>
      <c r="BHF77" s="350"/>
      <c r="BHG77" s="348"/>
      <c r="BHH77" s="348"/>
      <c r="BHI77" s="348"/>
      <c r="BHJ77" s="349"/>
      <c r="BHL77" s="347"/>
      <c r="BHM77" s="350"/>
      <c r="BHN77" s="350"/>
      <c r="BHO77" s="348"/>
      <c r="BHP77" s="348"/>
      <c r="BHQ77" s="348"/>
      <c r="BHR77" s="349"/>
      <c r="BHT77" s="347"/>
      <c r="BHU77" s="350"/>
      <c r="BHV77" s="350"/>
      <c r="BHW77" s="348"/>
      <c r="BHX77" s="348"/>
      <c r="BHY77" s="348"/>
      <c r="BHZ77" s="349"/>
      <c r="BIB77" s="347"/>
      <c r="BIC77" s="350"/>
      <c r="BID77" s="350"/>
      <c r="BIE77" s="348"/>
      <c r="BIF77" s="348"/>
      <c r="BIG77" s="348"/>
      <c r="BIH77" s="349"/>
      <c r="BIJ77" s="347"/>
      <c r="BIK77" s="350"/>
      <c r="BIL77" s="350"/>
      <c r="BIM77" s="348"/>
      <c r="BIN77" s="348"/>
      <c r="BIO77" s="348"/>
      <c r="BIP77" s="349"/>
      <c r="BIR77" s="347"/>
      <c r="BIS77" s="350"/>
      <c r="BIT77" s="350"/>
      <c r="BIU77" s="348"/>
      <c r="BIV77" s="348"/>
      <c r="BIW77" s="348"/>
      <c r="BIX77" s="349"/>
      <c r="BIZ77" s="347"/>
      <c r="BJA77" s="350"/>
      <c r="BJB77" s="350"/>
      <c r="BJC77" s="348"/>
      <c r="BJD77" s="348"/>
      <c r="BJE77" s="348"/>
      <c r="BJF77" s="349"/>
      <c r="BJH77" s="347"/>
      <c r="BJI77" s="350"/>
      <c r="BJJ77" s="350"/>
      <c r="BJK77" s="348"/>
      <c r="BJL77" s="348"/>
      <c r="BJM77" s="348"/>
      <c r="BJN77" s="349"/>
      <c r="BJP77" s="347"/>
      <c r="BJQ77" s="350"/>
      <c r="BJR77" s="350"/>
      <c r="BJS77" s="348"/>
      <c r="BJT77" s="348"/>
      <c r="BJU77" s="348"/>
      <c r="BJV77" s="349"/>
      <c r="BJX77" s="347"/>
      <c r="BJY77" s="350"/>
      <c r="BJZ77" s="350"/>
      <c r="BKA77" s="348"/>
      <c r="BKB77" s="348"/>
      <c r="BKC77" s="348"/>
      <c r="BKD77" s="349"/>
      <c r="BKF77" s="347"/>
      <c r="BKG77" s="350"/>
      <c r="BKH77" s="350"/>
      <c r="BKI77" s="348"/>
      <c r="BKJ77" s="348"/>
      <c r="BKK77" s="348"/>
      <c r="BKL77" s="349"/>
      <c r="BKN77" s="347"/>
      <c r="BKO77" s="350"/>
      <c r="BKP77" s="350"/>
      <c r="BKQ77" s="348"/>
      <c r="BKR77" s="348"/>
      <c r="BKS77" s="348"/>
      <c r="BKT77" s="349"/>
      <c r="BKV77" s="347"/>
      <c r="BKW77" s="350"/>
      <c r="BKX77" s="350"/>
      <c r="BKY77" s="348"/>
      <c r="BKZ77" s="348"/>
      <c r="BLA77" s="348"/>
      <c r="BLB77" s="349"/>
      <c r="BLD77" s="347"/>
      <c r="BLE77" s="350"/>
      <c r="BLF77" s="350"/>
      <c r="BLG77" s="348"/>
      <c r="BLH77" s="348"/>
      <c r="BLI77" s="348"/>
      <c r="BLJ77" s="349"/>
      <c r="BLL77" s="347"/>
      <c r="BLM77" s="350"/>
      <c r="BLN77" s="350"/>
      <c r="BLO77" s="348"/>
      <c r="BLP77" s="348"/>
      <c r="BLQ77" s="348"/>
      <c r="BLR77" s="349"/>
      <c r="BLT77" s="347"/>
      <c r="BLU77" s="350"/>
      <c r="BLV77" s="350"/>
      <c r="BLW77" s="348"/>
      <c r="BLX77" s="348"/>
      <c r="BLY77" s="348"/>
      <c r="BLZ77" s="349"/>
      <c r="BMB77" s="347"/>
      <c r="BMC77" s="350"/>
      <c r="BMD77" s="350"/>
      <c r="BME77" s="348"/>
      <c r="BMF77" s="348"/>
      <c r="BMG77" s="348"/>
      <c r="BMH77" s="349"/>
      <c r="BMJ77" s="347"/>
      <c r="BMK77" s="350"/>
      <c r="BML77" s="350"/>
      <c r="BMM77" s="348"/>
      <c r="BMN77" s="348"/>
      <c r="BMO77" s="348"/>
      <c r="BMP77" s="349"/>
      <c r="BMR77" s="347"/>
      <c r="BMS77" s="350"/>
      <c r="BMT77" s="350"/>
      <c r="BMU77" s="348"/>
      <c r="BMV77" s="348"/>
      <c r="BMW77" s="348"/>
      <c r="BMX77" s="349"/>
      <c r="BMZ77" s="347"/>
      <c r="BNA77" s="350"/>
      <c r="BNB77" s="350"/>
      <c r="BNC77" s="348"/>
      <c r="BND77" s="348"/>
      <c r="BNE77" s="348"/>
      <c r="BNF77" s="349"/>
      <c r="BNH77" s="347"/>
      <c r="BNI77" s="350"/>
      <c r="BNJ77" s="350"/>
      <c r="BNK77" s="348"/>
      <c r="BNL77" s="348"/>
      <c r="BNM77" s="348"/>
      <c r="BNN77" s="349"/>
      <c r="BNP77" s="347"/>
      <c r="BNQ77" s="350"/>
      <c r="BNR77" s="350"/>
      <c r="BNS77" s="348"/>
      <c r="BNT77" s="348"/>
      <c r="BNU77" s="348"/>
      <c r="BNV77" s="349"/>
      <c r="BNX77" s="347"/>
      <c r="BNY77" s="350"/>
      <c r="BNZ77" s="350"/>
      <c r="BOA77" s="348"/>
      <c r="BOB77" s="348"/>
      <c r="BOC77" s="348"/>
      <c r="BOD77" s="349"/>
      <c r="BOF77" s="347"/>
      <c r="BOG77" s="350"/>
      <c r="BOH77" s="350"/>
      <c r="BOI77" s="348"/>
      <c r="BOJ77" s="348"/>
      <c r="BOK77" s="348"/>
      <c r="BOL77" s="349"/>
      <c r="BON77" s="347"/>
      <c r="BOO77" s="350"/>
      <c r="BOP77" s="350"/>
      <c r="BOQ77" s="348"/>
      <c r="BOR77" s="348"/>
      <c r="BOS77" s="348"/>
      <c r="BOT77" s="349"/>
      <c r="BOV77" s="347"/>
      <c r="BOW77" s="350"/>
      <c r="BOX77" s="350"/>
      <c r="BOY77" s="348"/>
      <c r="BOZ77" s="348"/>
      <c r="BPA77" s="348"/>
      <c r="BPB77" s="349"/>
      <c r="BPD77" s="347"/>
      <c r="BPE77" s="350"/>
      <c r="BPF77" s="350"/>
      <c r="BPG77" s="348"/>
      <c r="BPH77" s="348"/>
      <c r="BPI77" s="348"/>
      <c r="BPJ77" s="349"/>
      <c r="BPL77" s="347"/>
      <c r="BPM77" s="350"/>
      <c r="BPN77" s="350"/>
      <c r="BPO77" s="348"/>
      <c r="BPP77" s="348"/>
      <c r="BPQ77" s="348"/>
      <c r="BPR77" s="349"/>
      <c r="BPT77" s="347"/>
      <c r="BPU77" s="350"/>
      <c r="BPV77" s="350"/>
      <c r="BPW77" s="348"/>
      <c r="BPX77" s="348"/>
      <c r="BPY77" s="348"/>
      <c r="BPZ77" s="349"/>
      <c r="BQB77" s="347"/>
      <c r="BQC77" s="350"/>
      <c r="BQD77" s="350"/>
      <c r="BQE77" s="348"/>
      <c r="BQF77" s="348"/>
      <c r="BQG77" s="348"/>
      <c r="BQH77" s="349"/>
      <c r="BQJ77" s="347"/>
      <c r="BQK77" s="350"/>
      <c r="BQL77" s="350"/>
      <c r="BQM77" s="348"/>
      <c r="BQN77" s="348"/>
      <c r="BQO77" s="348"/>
      <c r="BQP77" s="349"/>
      <c r="BQR77" s="347"/>
      <c r="BQS77" s="350"/>
      <c r="BQT77" s="350"/>
      <c r="BQU77" s="348"/>
      <c r="BQV77" s="348"/>
      <c r="BQW77" s="348"/>
      <c r="BQX77" s="349"/>
      <c r="BQZ77" s="347"/>
      <c r="BRA77" s="350"/>
      <c r="BRB77" s="350"/>
      <c r="BRC77" s="348"/>
      <c r="BRD77" s="348"/>
      <c r="BRE77" s="348"/>
      <c r="BRF77" s="349"/>
      <c r="BRH77" s="347"/>
      <c r="BRI77" s="350"/>
      <c r="BRJ77" s="350"/>
      <c r="BRK77" s="348"/>
      <c r="BRL77" s="348"/>
      <c r="BRM77" s="348"/>
      <c r="BRN77" s="349"/>
      <c r="BRP77" s="347"/>
      <c r="BRQ77" s="350"/>
      <c r="BRR77" s="350"/>
      <c r="BRS77" s="348"/>
      <c r="BRT77" s="348"/>
      <c r="BRU77" s="348"/>
      <c r="BRV77" s="349"/>
      <c r="BRX77" s="347"/>
      <c r="BRY77" s="350"/>
      <c r="BRZ77" s="350"/>
      <c r="BSA77" s="348"/>
      <c r="BSB77" s="348"/>
      <c r="BSC77" s="348"/>
      <c r="BSD77" s="349"/>
      <c r="BSF77" s="347"/>
      <c r="BSG77" s="350"/>
      <c r="BSH77" s="350"/>
      <c r="BSI77" s="348"/>
      <c r="BSJ77" s="348"/>
      <c r="BSK77" s="348"/>
      <c r="BSL77" s="349"/>
      <c r="BSN77" s="347"/>
      <c r="BSO77" s="350"/>
      <c r="BSP77" s="350"/>
      <c r="BSQ77" s="348"/>
      <c r="BSR77" s="348"/>
      <c r="BSS77" s="348"/>
      <c r="BST77" s="349"/>
      <c r="BSV77" s="347"/>
      <c r="BSW77" s="350"/>
      <c r="BSX77" s="350"/>
      <c r="BSY77" s="348"/>
      <c r="BSZ77" s="348"/>
      <c r="BTA77" s="348"/>
      <c r="BTB77" s="349"/>
      <c r="BTD77" s="347"/>
      <c r="BTE77" s="350"/>
      <c r="BTF77" s="350"/>
      <c r="BTG77" s="348"/>
      <c r="BTH77" s="348"/>
      <c r="BTI77" s="348"/>
      <c r="BTJ77" s="349"/>
      <c r="BTL77" s="347"/>
      <c r="BTM77" s="350"/>
      <c r="BTN77" s="350"/>
      <c r="BTO77" s="348"/>
      <c r="BTP77" s="348"/>
      <c r="BTQ77" s="348"/>
      <c r="BTR77" s="349"/>
      <c r="BTT77" s="347"/>
      <c r="BTU77" s="350"/>
      <c r="BTV77" s="350"/>
      <c r="BTW77" s="348"/>
      <c r="BTX77" s="348"/>
      <c r="BTY77" s="348"/>
      <c r="BTZ77" s="349"/>
      <c r="BUB77" s="347"/>
      <c r="BUC77" s="350"/>
      <c r="BUD77" s="350"/>
      <c r="BUE77" s="348"/>
      <c r="BUF77" s="348"/>
      <c r="BUG77" s="348"/>
      <c r="BUH77" s="349"/>
      <c r="BUJ77" s="347"/>
      <c r="BUK77" s="350"/>
      <c r="BUL77" s="350"/>
      <c r="BUM77" s="348"/>
      <c r="BUN77" s="348"/>
      <c r="BUO77" s="348"/>
      <c r="BUP77" s="349"/>
      <c r="BUR77" s="347"/>
      <c r="BUS77" s="350"/>
      <c r="BUT77" s="350"/>
      <c r="BUU77" s="348"/>
      <c r="BUV77" s="348"/>
      <c r="BUW77" s="348"/>
      <c r="BUX77" s="349"/>
      <c r="BUZ77" s="347"/>
      <c r="BVA77" s="350"/>
      <c r="BVB77" s="350"/>
      <c r="BVC77" s="348"/>
      <c r="BVD77" s="348"/>
      <c r="BVE77" s="348"/>
      <c r="BVF77" s="349"/>
      <c r="BVH77" s="347"/>
      <c r="BVI77" s="350"/>
      <c r="BVJ77" s="350"/>
      <c r="BVK77" s="348"/>
      <c r="BVL77" s="348"/>
      <c r="BVM77" s="348"/>
      <c r="BVN77" s="349"/>
      <c r="BVP77" s="347"/>
      <c r="BVQ77" s="350"/>
      <c r="BVR77" s="350"/>
      <c r="BVS77" s="348"/>
      <c r="BVT77" s="348"/>
      <c r="BVU77" s="348"/>
      <c r="BVV77" s="349"/>
      <c r="BVX77" s="347"/>
      <c r="BVY77" s="350"/>
      <c r="BVZ77" s="350"/>
      <c r="BWA77" s="348"/>
      <c r="BWB77" s="348"/>
      <c r="BWC77" s="348"/>
      <c r="BWD77" s="349"/>
      <c r="BWF77" s="347"/>
      <c r="BWG77" s="350"/>
      <c r="BWH77" s="350"/>
      <c r="BWI77" s="348"/>
      <c r="BWJ77" s="348"/>
      <c r="BWK77" s="348"/>
      <c r="BWL77" s="349"/>
      <c r="BWN77" s="347"/>
      <c r="BWO77" s="350"/>
      <c r="BWP77" s="350"/>
      <c r="BWQ77" s="348"/>
      <c r="BWR77" s="348"/>
      <c r="BWS77" s="348"/>
      <c r="BWT77" s="349"/>
      <c r="BWV77" s="347"/>
      <c r="BWW77" s="350"/>
      <c r="BWX77" s="350"/>
      <c r="BWY77" s="348"/>
      <c r="BWZ77" s="348"/>
      <c r="BXA77" s="348"/>
      <c r="BXB77" s="349"/>
      <c r="BXD77" s="347"/>
      <c r="BXE77" s="350"/>
      <c r="BXF77" s="350"/>
      <c r="BXG77" s="348"/>
      <c r="BXH77" s="348"/>
      <c r="BXI77" s="348"/>
      <c r="BXJ77" s="349"/>
      <c r="BXL77" s="347"/>
      <c r="BXM77" s="350"/>
      <c r="BXN77" s="350"/>
      <c r="BXO77" s="348"/>
      <c r="BXP77" s="348"/>
      <c r="BXQ77" s="348"/>
      <c r="BXR77" s="349"/>
      <c r="BXT77" s="347"/>
      <c r="BXU77" s="350"/>
      <c r="BXV77" s="350"/>
      <c r="BXW77" s="348"/>
      <c r="BXX77" s="348"/>
      <c r="BXY77" s="348"/>
      <c r="BXZ77" s="349"/>
      <c r="BYB77" s="347"/>
      <c r="BYC77" s="350"/>
      <c r="BYD77" s="350"/>
      <c r="BYE77" s="348"/>
      <c r="BYF77" s="348"/>
      <c r="BYG77" s="348"/>
      <c r="BYH77" s="349"/>
      <c r="BYJ77" s="347"/>
      <c r="BYK77" s="350"/>
      <c r="BYL77" s="350"/>
      <c r="BYM77" s="348"/>
      <c r="BYN77" s="348"/>
      <c r="BYO77" s="348"/>
      <c r="BYP77" s="349"/>
      <c r="BYR77" s="347"/>
      <c r="BYS77" s="350"/>
      <c r="BYT77" s="350"/>
      <c r="BYU77" s="348"/>
      <c r="BYV77" s="348"/>
      <c r="BYW77" s="348"/>
      <c r="BYX77" s="349"/>
      <c r="BYZ77" s="347"/>
      <c r="BZA77" s="350"/>
      <c r="BZB77" s="350"/>
      <c r="BZC77" s="348"/>
      <c r="BZD77" s="348"/>
      <c r="BZE77" s="348"/>
      <c r="BZF77" s="349"/>
      <c r="BZH77" s="347"/>
      <c r="BZI77" s="350"/>
      <c r="BZJ77" s="350"/>
      <c r="BZK77" s="348"/>
      <c r="BZL77" s="348"/>
      <c r="BZM77" s="348"/>
      <c r="BZN77" s="349"/>
      <c r="BZP77" s="347"/>
      <c r="BZQ77" s="350"/>
      <c r="BZR77" s="350"/>
      <c r="BZS77" s="348"/>
      <c r="BZT77" s="348"/>
      <c r="BZU77" s="348"/>
      <c r="BZV77" s="349"/>
      <c r="BZX77" s="347"/>
      <c r="BZY77" s="350"/>
      <c r="BZZ77" s="350"/>
      <c r="CAA77" s="348"/>
      <c r="CAB77" s="348"/>
      <c r="CAC77" s="348"/>
      <c r="CAD77" s="349"/>
      <c r="CAF77" s="347"/>
      <c r="CAG77" s="350"/>
      <c r="CAH77" s="350"/>
      <c r="CAI77" s="348"/>
      <c r="CAJ77" s="348"/>
      <c r="CAK77" s="348"/>
      <c r="CAL77" s="349"/>
      <c r="CAN77" s="347"/>
      <c r="CAO77" s="350"/>
      <c r="CAP77" s="350"/>
      <c r="CAQ77" s="348"/>
      <c r="CAR77" s="348"/>
      <c r="CAS77" s="348"/>
      <c r="CAT77" s="349"/>
      <c r="CAV77" s="347"/>
      <c r="CAW77" s="350"/>
      <c r="CAX77" s="350"/>
      <c r="CAY77" s="348"/>
      <c r="CAZ77" s="348"/>
      <c r="CBA77" s="348"/>
      <c r="CBB77" s="349"/>
      <c r="CBD77" s="347"/>
      <c r="CBE77" s="350"/>
      <c r="CBF77" s="350"/>
      <c r="CBG77" s="348"/>
      <c r="CBH77" s="348"/>
      <c r="CBI77" s="348"/>
      <c r="CBJ77" s="349"/>
      <c r="CBL77" s="347"/>
      <c r="CBM77" s="350"/>
      <c r="CBN77" s="350"/>
      <c r="CBO77" s="348"/>
      <c r="CBP77" s="348"/>
      <c r="CBQ77" s="348"/>
      <c r="CBR77" s="349"/>
      <c r="CBT77" s="347"/>
      <c r="CBU77" s="350"/>
      <c r="CBV77" s="350"/>
      <c r="CBW77" s="348"/>
      <c r="CBX77" s="348"/>
      <c r="CBY77" s="348"/>
      <c r="CBZ77" s="349"/>
      <c r="CCB77" s="347"/>
      <c r="CCC77" s="350"/>
      <c r="CCD77" s="350"/>
      <c r="CCE77" s="348"/>
      <c r="CCF77" s="348"/>
      <c r="CCG77" s="348"/>
      <c r="CCH77" s="349"/>
      <c r="CCJ77" s="347"/>
      <c r="CCK77" s="350"/>
      <c r="CCL77" s="350"/>
      <c r="CCM77" s="348"/>
      <c r="CCN77" s="348"/>
      <c r="CCO77" s="348"/>
      <c r="CCP77" s="349"/>
      <c r="CCR77" s="347"/>
      <c r="CCS77" s="350"/>
      <c r="CCT77" s="350"/>
      <c r="CCU77" s="348"/>
      <c r="CCV77" s="348"/>
      <c r="CCW77" s="348"/>
      <c r="CCX77" s="349"/>
      <c r="CCZ77" s="347"/>
      <c r="CDA77" s="350"/>
      <c r="CDB77" s="350"/>
      <c r="CDC77" s="348"/>
      <c r="CDD77" s="348"/>
      <c r="CDE77" s="348"/>
      <c r="CDF77" s="349"/>
      <c r="CDH77" s="347"/>
      <c r="CDI77" s="350"/>
      <c r="CDJ77" s="350"/>
      <c r="CDK77" s="348"/>
      <c r="CDL77" s="348"/>
      <c r="CDM77" s="348"/>
      <c r="CDN77" s="349"/>
      <c r="CDP77" s="347"/>
      <c r="CDQ77" s="350"/>
      <c r="CDR77" s="350"/>
      <c r="CDS77" s="348"/>
      <c r="CDT77" s="348"/>
      <c r="CDU77" s="348"/>
      <c r="CDV77" s="349"/>
      <c r="CDX77" s="347"/>
      <c r="CDY77" s="350"/>
      <c r="CDZ77" s="350"/>
      <c r="CEA77" s="348"/>
      <c r="CEB77" s="348"/>
      <c r="CEC77" s="348"/>
      <c r="CED77" s="349"/>
      <c r="CEF77" s="347"/>
      <c r="CEG77" s="350"/>
      <c r="CEH77" s="350"/>
      <c r="CEI77" s="348"/>
      <c r="CEJ77" s="348"/>
      <c r="CEK77" s="348"/>
      <c r="CEL77" s="349"/>
      <c r="CEN77" s="347"/>
      <c r="CEO77" s="350"/>
      <c r="CEP77" s="350"/>
      <c r="CEQ77" s="348"/>
      <c r="CER77" s="348"/>
      <c r="CES77" s="348"/>
      <c r="CET77" s="349"/>
      <c r="CEV77" s="347"/>
      <c r="CEW77" s="350"/>
      <c r="CEX77" s="350"/>
      <c r="CEY77" s="348"/>
      <c r="CEZ77" s="348"/>
      <c r="CFA77" s="348"/>
      <c r="CFB77" s="349"/>
      <c r="CFD77" s="347"/>
      <c r="CFE77" s="350"/>
      <c r="CFF77" s="350"/>
      <c r="CFG77" s="348"/>
      <c r="CFH77" s="348"/>
      <c r="CFI77" s="348"/>
      <c r="CFJ77" s="349"/>
      <c r="CFL77" s="347"/>
      <c r="CFM77" s="350"/>
      <c r="CFN77" s="350"/>
      <c r="CFO77" s="348"/>
      <c r="CFP77" s="348"/>
      <c r="CFQ77" s="348"/>
      <c r="CFR77" s="349"/>
      <c r="CFT77" s="347"/>
      <c r="CFU77" s="350"/>
      <c r="CFV77" s="350"/>
      <c r="CFW77" s="348"/>
      <c r="CFX77" s="348"/>
      <c r="CFY77" s="348"/>
      <c r="CFZ77" s="349"/>
      <c r="CGB77" s="347"/>
      <c r="CGC77" s="350"/>
      <c r="CGD77" s="350"/>
      <c r="CGE77" s="348"/>
      <c r="CGF77" s="348"/>
      <c r="CGG77" s="348"/>
      <c r="CGH77" s="349"/>
      <c r="CGJ77" s="347"/>
      <c r="CGK77" s="350"/>
      <c r="CGL77" s="350"/>
      <c r="CGM77" s="348"/>
      <c r="CGN77" s="348"/>
      <c r="CGO77" s="348"/>
      <c r="CGP77" s="349"/>
      <c r="CGR77" s="347"/>
      <c r="CGS77" s="350"/>
      <c r="CGT77" s="350"/>
      <c r="CGU77" s="348"/>
      <c r="CGV77" s="348"/>
      <c r="CGW77" s="348"/>
      <c r="CGX77" s="349"/>
      <c r="CGZ77" s="347"/>
      <c r="CHA77" s="350"/>
      <c r="CHB77" s="350"/>
      <c r="CHC77" s="348"/>
      <c r="CHD77" s="348"/>
      <c r="CHE77" s="348"/>
      <c r="CHF77" s="349"/>
      <c r="CHH77" s="347"/>
      <c r="CHI77" s="350"/>
      <c r="CHJ77" s="350"/>
      <c r="CHK77" s="348"/>
      <c r="CHL77" s="348"/>
      <c r="CHM77" s="348"/>
      <c r="CHN77" s="349"/>
      <c r="CHP77" s="347"/>
      <c r="CHQ77" s="350"/>
      <c r="CHR77" s="350"/>
      <c r="CHS77" s="348"/>
      <c r="CHT77" s="348"/>
      <c r="CHU77" s="348"/>
      <c r="CHV77" s="349"/>
      <c r="CHX77" s="347"/>
      <c r="CHY77" s="350"/>
      <c r="CHZ77" s="350"/>
      <c r="CIA77" s="348"/>
      <c r="CIB77" s="348"/>
      <c r="CIC77" s="348"/>
      <c r="CID77" s="349"/>
      <c r="CIF77" s="347"/>
      <c r="CIG77" s="350"/>
      <c r="CIH77" s="350"/>
      <c r="CII77" s="348"/>
      <c r="CIJ77" s="348"/>
      <c r="CIK77" s="348"/>
      <c r="CIL77" s="349"/>
      <c r="CIN77" s="347"/>
      <c r="CIO77" s="350"/>
      <c r="CIP77" s="350"/>
      <c r="CIQ77" s="348"/>
      <c r="CIR77" s="348"/>
      <c r="CIS77" s="348"/>
      <c r="CIT77" s="349"/>
      <c r="CIV77" s="347"/>
      <c r="CIW77" s="350"/>
      <c r="CIX77" s="350"/>
      <c r="CIY77" s="348"/>
      <c r="CIZ77" s="348"/>
      <c r="CJA77" s="348"/>
      <c r="CJB77" s="349"/>
      <c r="CJD77" s="347"/>
      <c r="CJE77" s="350"/>
      <c r="CJF77" s="350"/>
      <c r="CJG77" s="348"/>
      <c r="CJH77" s="348"/>
      <c r="CJI77" s="348"/>
      <c r="CJJ77" s="349"/>
      <c r="CJL77" s="347"/>
      <c r="CJM77" s="350"/>
      <c r="CJN77" s="350"/>
      <c r="CJO77" s="348"/>
      <c r="CJP77" s="348"/>
      <c r="CJQ77" s="348"/>
      <c r="CJR77" s="349"/>
      <c r="CJT77" s="347"/>
      <c r="CJU77" s="350"/>
      <c r="CJV77" s="350"/>
      <c r="CJW77" s="348"/>
      <c r="CJX77" s="348"/>
      <c r="CJY77" s="348"/>
      <c r="CJZ77" s="349"/>
      <c r="CKB77" s="347"/>
      <c r="CKC77" s="350"/>
      <c r="CKD77" s="350"/>
      <c r="CKE77" s="348"/>
      <c r="CKF77" s="348"/>
      <c r="CKG77" s="348"/>
      <c r="CKH77" s="349"/>
      <c r="CKJ77" s="347"/>
      <c r="CKK77" s="350"/>
      <c r="CKL77" s="350"/>
      <c r="CKM77" s="348"/>
      <c r="CKN77" s="348"/>
      <c r="CKO77" s="348"/>
      <c r="CKP77" s="349"/>
      <c r="CKR77" s="347"/>
      <c r="CKS77" s="350"/>
      <c r="CKT77" s="350"/>
      <c r="CKU77" s="348"/>
      <c r="CKV77" s="348"/>
      <c r="CKW77" s="348"/>
      <c r="CKX77" s="349"/>
      <c r="CKZ77" s="347"/>
      <c r="CLA77" s="350"/>
      <c r="CLB77" s="350"/>
      <c r="CLC77" s="348"/>
      <c r="CLD77" s="348"/>
      <c r="CLE77" s="348"/>
      <c r="CLF77" s="349"/>
      <c r="CLH77" s="347"/>
      <c r="CLI77" s="350"/>
      <c r="CLJ77" s="350"/>
      <c r="CLK77" s="348"/>
      <c r="CLL77" s="348"/>
      <c r="CLM77" s="348"/>
      <c r="CLN77" s="349"/>
      <c r="CLP77" s="347"/>
      <c r="CLQ77" s="350"/>
      <c r="CLR77" s="350"/>
      <c r="CLS77" s="348"/>
      <c r="CLT77" s="348"/>
      <c r="CLU77" s="348"/>
      <c r="CLV77" s="349"/>
      <c r="CLX77" s="347"/>
      <c r="CLY77" s="350"/>
      <c r="CLZ77" s="350"/>
      <c r="CMA77" s="348"/>
      <c r="CMB77" s="348"/>
      <c r="CMC77" s="348"/>
      <c r="CMD77" s="349"/>
      <c r="CMF77" s="347"/>
      <c r="CMG77" s="350"/>
      <c r="CMH77" s="350"/>
      <c r="CMI77" s="348"/>
      <c r="CMJ77" s="348"/>
      <c r="CMK77" s="348"/>
      <c r="CML77" s="349"/>
      <c r="CMN77" s="347"/>
      <c r="CMO77" s="350"/>
      <c r="CMP77" s="350"/>
      <c r="CMQ77" s="348"/>
      <c r="CMR77" s="348"/>
      <c r="CMS77" s="348"/>
      <c r="CMT77" s="349"/>
      <c r="CMV77" s="347"/>
      <c r="CMW77" s="350"/>
      <c r="CMX77" s="350"/>
      <c r="CMY77" s="348"/>
      <c r="CMZ77" s="348"/>
      <c r="CNA77" s="348"/>
      <c r="CNB77" s="349"/>
      <c r="CND77" s="347"/>
      <c r="CNE77" s="350"/>
      <c r="CNF77" s="350"/>
      <c r="CNG77" s="348"/>
      <c r="CNH77" s="348"/>
      <c r="CNI77" s="348"/>
      <c r="CNJ77" s="349"/>
      <c r="CNL77" s="347"/>
      <c r="CNM77" s="350"/>
      <c r="CNN77" s="350"/>
      <c r="CNO77" s="348"/>
      <c r="CNP77" s="348"/>
      <c r="CNQ77" s="348"/>
      <c r="CNR77" s="349"/>
      <c r="CNT77" s="347"/>
      <c r="CNU77" s="350"/>
      <c r="CNV77" s="350"/>
      <c r="CNW77" s="348"/>
      <c r="CNX77" s="348"/>
      <c r="CNY77" s="348"/>
      <c r="CNZ77" s="349"/>
      <c r="COB77" s="347"/>
      <c r="COC77" s="350"/>
      <c r="COD77" s="350"/>
      <c r="COE77" s="348"/>
      <c r="COF77" s="348"/>
      <c r="COG77" s="348"/>
      <c r="COH77" s="349"/>
      <c r="COJ77" s="347"/>
      <c r="COK77" s="350"/>
      <c r="COL77" s="350"/>
      <c r="COM77" s="348"/>
      <c r="CON77" s="348"/>
      <c r="COO77" s="348"/>
      <c r="COP77" s="349"/>
      <c r="COR77" s="347"/>
      <c r="COS77" s="350"/>
      <c r="COT77" s="350"/>
      <c r="COU77" s="348"/>
      <c r="COV77" s="348"/>
      <c r="COW77" s="348"/>
      <c r="COX77" s="349"/>
      <c r="COZ77" s="347"/>
      <c r="CPA77" s="350"/>
      <c r="CPB77" s="350"/>
      <c r="CPC77" s="348"/>
      <c r="CPD77" s="348"/>
      <c r="CPE77" s="348"/>
      <c r="CPF77" s="349"/>
      <c r="CPH77" s="347"/>
      <c r="CPI77" s="350"/>
      <c r="CPJ77" s="350"/>
      <c r="CPK77" s="348"/>
      <c r="CPL77" s="348"/>
      <c r="CPM77" s="348"/>
      <c r="CPN77" s="349"/>
      <c r="CPP77" s="347"/>
      <c r="CPQ77" s="350"/>
      <c r="CPR77" s="350"/>
      <c r="CPS77" s="348"/>
      <c r="CPT77" s="348"/>
      <c r="CPU77" s="348"/>
      <c r="CPV77" s="349"/>
      <c r="CPX77" s="347"/>
      <c r="CPY77" s="350"/>
      <c r="CPZ77" s="350"/>
      <c r="CQA77" s="348"/>
      <c r="CQB77" s="348"/>
      <c r="CQC77" s="348"/>
      <c r="CQD77" s="349"/>
      <c r="CQF77" s="347"/>
      <c r="CQG77" s="350"/>
      <c r="CQH77" s="350"/>
      <c r="CQI77" s="348"/>
      <c r="CQJ77" s="348"/>
      <c r="CQK77" s="348"/>
      <c r="CQL77" s="349"/>
      <c r="CQN77" s="347"/>
      <c r="CQO77" s="350"/>
      <c r="CQP77" s="350"/>
      <c r="CQQ77" s="348"/>
      <c r="CQR77" s="348"/>
      <c r="CQS77" s="348"/>
      <c r="CQT77" s="349"/>
      <c r="CQV77" s="347"/>
      <c r="CQW77" s="350"/>
      <c r="CQX77" s="350"/>
      <c r="CQY77" s="348"/>
      <c r="CQZ77" s="348"/>
      <c r="CRA77" s="348"/>
      <c r="CRB77" s="349"/>
      <c r="CRD77" s="347"/>
      <c r="CRE77" s="350"/>
      <c r="CRF77" s="350"/>
      <c r="CRG77" s="348"/>
      <c r="CRH77" s="348"/>
      <c r="CRI77" s="348"/>
      <c r="CRJ77" s="349"/>
      <c r="CRL77" s="347"/>
      <c r="CRM77" s="350"/>
      <c r="CRN77" s="350"/>
      <c r="CRO77" s="348"/>
      <c r="CRP77" s="348"/>
      <c r="CRQ77" s="348"/>
      <c r="CRR77" s="349"/>
      <c r="CRT77" s="347"/>
      <c r="CRU77" s="350"/>
      <c r="CRV77" s="350"/>
      <c r="CRW77" s="348"/>
      <c r="CRX77" s="348"/>
      <c r="CRY77" s="348"/>
      <c r="CRZ77" s="349"/>
      <c r="CSB77" s="347"/>
      <c r="CSC77" s="350"/>
      <c r="CSD77" s="350"/>
      <c r="CSE77" s="348"/>
      <c r="CSF77" s="348"/>
      <c r="CSG77" s="348"/>
      <c r="CSH77" s="349"/>
      <c r="CSJ77" s="347"/>
      <c r="CSK77" s="350"/>
      <c r="CSL77" s="350"/>
      <c r="CSM77" s="348"/>
      <c r="CSN77" s="348"/>
      <c r="CSO77" s="348"/>
      <c r="CSP77" s="349"/>
      <c r="CSR77" s="347"/>
      <c r="CSS77" s="350"/>
      <c r="CST77" s="350"/>
      <c r="CSU77" s="348"/>
      <c r="CSV77" s="348"/>
      <c r="CSW77" s="348"/>
      <c r="CSX77" s="349"/>
      <c r="CSZ77" s="347"/>
      <c r="CTA77" s="350"/>
      <c r="CTB77" s="350"/>
      <c r="CTC77" s="348"/>
      <c r="CTD77" s="348"/>
      <c r="CTE77" s="348"/>
      <c r="CTF77" s="349"/>
      <c r="CTH77" s="347"/>
      <c r="CTI77" s="350"/>
      <c r="CTJ77" s="350"/>
      <c r="CTK77" s="348"/>
      <c r="CTL77" s="348"/>
      <c r="CTM77" s="348"/>
      <c r="CTN77" s="349"/>
      <c r="CTP77" s="347"/>
      <c r="CTQ77" s="350"/>
      <c r="CTR77" s="350"/>
      <c r="CTS77" s="348"/>
      <c r="CTT77" s="348"/>
      <c r="CTU77" s="348"/>
      <c r="CTV77" s="349"/>
      <c r="CTX77" s="347"/>
      <c r="CTY77" s="350"/>
      <c r="CTZ77" s="350"/>
      <c r="CUA77" s="348"/>
      <c r="CUB77" s="348"/>
      <c r="CUC77" s="348"/>
      <c r="CUD77" s="349"/>
      <c r="CUF77" s="347"/>
      <c r="CUG77" s="350"/>
      <c r="CUH77" s="350"/>
      <c r="CUI77" s="348"/>
      <c r="CUJ77" s="348"/>
      <c r="CUK77" s="348"/>
      <c r="CUL77" s="349"/>
      <c r="CUN77" s="347"/>
      <c r="CUO77" s="350"/>
      <c r="CUP77" s="350"/>
      <c r="CUQ77" s="348"/>
      <c r="CUR77" s="348"/>
      <c r="CUS77" s="348"/>
      <c r="CUT77" s="349"/>
      <c r="CUV77" s="347"/>
      <c r="CUW77" s="350"/>
      <c r="CUX77" s="350"/>
      <c r="CUY77" s="348"/>
      <c r="CUZ77" s="348"/>
      <c r="CVA77" s="348"/>
      <c r="CVB77" s="349"/>
      <c r="CVD77" s="347"/>
      <c r="CVE77" s="350"/>
      <c r="CVF77" s="350"/>
      <c r="CVG77" s="348"/>
      <c r="CVH77" s="348"/>
      <c r="CVI77" s="348"/>
      <c r="CVJ77" s="349"/>
      <c r="CVL77" s="347"/>
      <c r="CVM77" s="350"/>
      <c r="CVN77" s="350"/>
      <c r="CVO77" s="348"/>
      <c r="CVP77" s="348"/>
      <c r="CVQ77" s="348"/>
      <c r="CVR77" s="349"/>
      <c r="CVT77" s="347"/>
      <c r="CVU77" s="350"/>
      <c r="CVV77" s="350"/>
      <c r="CVW77" s="348"/>
      <c r="CVX77" s="348"/>
      <c r="CVY77" s="348"/>
      <c r="CVZ77" s="349"/>
      <c r="CWB77" s="347"/>
      <c r="CWC77" s="350"/>
      <c r="CWD77" s="350"/>
      <c r="CWE77" s="348"/>
      <c r="CWF77" s="348"/>
      <c r="CWG77" s="348"/>
      <c r="CWH77" s="349"/>
      <c r="CWJ77" s="347"/>
      <c r="CWK77" s="350"/>
      <c r="CWL77" s="350"/>
      <c r="CWM77" s="348"/>
      <c r="CWN77" s="348"/>
      <c r="CWO77" s="348"/>
      <c r="CWP77" s="349"/>
      <c r="CWR77" s="347"/>
      <c r="CWS77" s="350"/>
      <c r="CWT77" s="350"/>
      <c r="CWU77" s="348"/>
      <c r="CWV77" s="348"/>
      <c r="CWW77" s="348"/>
      <c r="CWX77" s="349"/>
      <c r="CWZ77" s="347"/>
      <c r="CXA77" s="350"/>
      <c r="CXB77" s="350"/>
      <c r="CXC77" s="348"/>
      <c r="CXD77" s="348"/>
      <c r="CXE77" s="348"/>
      <c r="CXF77" s="349"/>
      <c r="CXH77" s="347"/>
      <c r="CXI77" s="350"/>
      <c r="CXJ77" s="350"/>
      <c r="CXK77" s="348"/>
      <c r="CXL77" s="348"/>
      <c r="CXM77" s="348"/>
      <c r="CXN77" s="349"/>
      <c r="CXP77" s="347"/>
      <c r="CXQ77" s="350"/>
      <c r="CXR77" s="350"/>
      <c r="CXS77" s="348"/>
      <c r="CXT77" s="348"/>
      <c r="CXU77" s="348"/>
      <c r="CXV77" s="349"/>
      <c r="CXX77" s="347"/>
      <c r="CXY77" s="350"/>
      <c r="CXZ77" s="350"/>
      <c r="CYA77" s="348"/>
      <c r="CYB77" s="348"/>
      <c r="CYC77" s="348"/>
      <c r="CYD77" s="349"/>
      <c r="CYF77" s="347"/>
      <c r="CYG77" s="350"/>
      <c r="CYH77" s="350"/>
      <c r="CYI77" s="348"/>
      <c r="CYJ77" s="348"/>
      <c r="CYK77" s="348"/>
      <c r="CYL77" s="349"/>
      <c r="CYN77" s="347"/>
      <c r="CYO77" s="350"/>
      <c r="CYP77" s="350"/>
      <c r="CYQ77" s="348"/>
      <c r="CYR77" s="348"/>
      <c r="CYS77" s="348"/>
      <c r="CYT77" s="349"/>
      <c r="CYV77" s="347"/>
      <c r="CYW77" s="350"/>
      <c r="CYX77" s="350"/>
      <c r="CYY77" s="348"/>
      <c r="CYZ77" s="348"/>
      <c r="CZA77" s="348"/>
      <c r="CZB77" s="349"/>
      <c r="CZD77" s="347"/>
      <c r="CZE77" s="350"/>
      <c r="CZF77" s="350"/>
      <c r="CZG77" s="348"/>
      <c r="CZH77" s="348"/>
      <c r="CZI77" s="348"/>
      <c r="CZJ77" s="349"/>
      <c r="CZL77" s="347"/>
      <c r="CZM77" s="350"/>
      <c r="CZN77" s="350"/>
      <c r="CZO77" s="348"/>
      <c r="CZP77" s="348"/>
      <c r="CZQ77" s="348"/>
      <c r="CZR77" s="349"/>
      <c r="CZT77" s="347"/>
      <c r="CZU77" s="350"/>
      <c r="CZV77" s="350"/>
      <c r="CZW77" s="348"/>
      <c r="CZX77" s="348"/>
      <c r="CZY77" s="348"/>
      <c r="CZZ77" s="349"/>
      <c r="DAB77" s="347"/>
      <c r="DAC77" s="350"/>
      <c r="DAD77" s="350"/>
      <c r="DAE77" s="348"/>
      <c r="DAF77" s="348"/>
      <c r="DAG77" s="348"/>
      <c r="DAH77" s="349"/>
      <c r="DAJ77" s="347"/>
      <c r="DAK77" s="350"/>
      <c r="DAL77" s="350"/>
      <c r="DAM77" s="348"/>
      <c r="DAN77" s="348"/>
      <c r="DAO77" s="348"/>
      <c r="DAP77" s="349"/>
      <c r="DAR77" s="347"/>
      <c r="DAS77" s="350"/>
      <c r="DAT77" s="350"/>
      <c r="DAU77" s="348"/>
      <c r="DAV77" s="348"/>
      <c r="DAW77" s="348"/>
      <c r="DAX77" s="349"/>
      <c r="DAZ77" s="347"/>
      <c r="DBA77" s="350"/>
      <c r="DBB77" s="350"/>
      <c r="DBC77" s="348"/>
      <c r="DBD77" s="348"/>
      <c r="DBE77" s="348"/>
      <c r="DBF77" s="349"/>
      <c r="DBH77" s="347"/>
      <c r="DBI77" s="350"/>
      <c r="DBJ77" s="350"/>
      <c r="DBK77" s="348"/>
      <c r="DBL77" s="348"/>
      <c r="DBM77" s="348"/>
      <c r="DBN77" s="349"/>
      <c r="DBP77" s="347"/>
      <c r="DBQ77" s="350"/>
      <c r="DBR77" s="350"/>
      <c r="DBS77" s="348"/>
      <c r="DBT77" s="348"/>
      <c r="DBU77" s="348"/>
      <c r="DBV77" s="349"/>
      <c r="DBX77" s="347"/>
      <c r="DBY77" s="350"/>
      <c r="DBZ77" s="350"/>
      <c r="DCA77" s="348"/>
      <c r="DCB77" s="348"/>
      <c r="DCC77" s="348"/>
      <c r="DCD77" s="349"/>
      <c r="DCF77" s="347"/>
      <c r="DCG77" s="350"/>
      <c r="DCH77" s="350"/>
      <c r="DCI77" s="348"/>
      <c r="DCJ77" s="348"/>
      <c r="DCK77" s="348"/>
      <c r="DCL77" s="349"/>
      <c r="DCN77" s="347"/>
      <c r="DCO77" s="350"/>
      <c r="DCP77" s="350"/>
      <c r="DCQ77" s="348"/>
      <c r="DCR77" s="348"/>
      <c r="DCS77" s="348"/>
      <c r="DCT77" s="349"/>
      <c r="DCV77" s="347"/>
      <c r="DCW77" s="350"/>
      <c r="DCX77" s="350"/>
      <c r="DCY77" s="348"/>
      <c r="DCZ77" s="348"/>
      <c r="DDA77" s="348"/>
      <c r="DDB77" s="349"/>
      <c r="DDD77" s="347"/>
      <c r="DDE77" s="350"/>
      <c r="DDF77" s="350"/>
      <c r="DDG77" s="348"/>
      <c r="DDH77" s="348"/>
      <c r="DDI77" s="348"/>
      <c r="DDJ77" s="349"/>
      <c r="DDL77" s="347"/>
      <c r="DDM77" s="350"/>
      <c r="DDN77" s="350"/>
      <c r="DDO77" s="348"/>
      <c r="DDP77" s="348"/>
      <c r="DDQ77" s="348"/>
      <c r="DDR77" s="349"/>
      <c r="DDT77" s="347"/>
      <c r="DDU77" s="350"/>
      <c r="DDV77" s="350"/>
      <c r="DDW77" s="348"/>
      <c r="DDX77" s="348"/>
      <c r="DDY77" s="348"/>
      <c r="DDZ77" s="349"/>
      <c r="DEB77" s="347"/>
      <c r="DEC77" s="350"/>
      <c r="DED77" s="350"/>
      <c r="DEE77" s="348"/>
      <c r="DEF77" s="348"/>
      <c r="DEG77" s="348"/>
      <c r="DEH77" s="349"/>
      <c r="DEJ77" s="347"/>
      <c r="DEK77" s="350"/>
      <c r="DEL77" s="350"/>
      <c r="DEM77" s="348"/>
      <c r="DEN77" s="348"/>
      <c r="DEO77" s="348"/>
      <c r="DEP77" s="349"/>
      <c r="DER77" s="347"/>
      <c r="DES77" s="350"/>
      <c r="DET77" s="350"/>
      <c r="DEU77" s="348"/>
      <c r="DEV77" s="348"/>
      <c r="DEW77" s="348"/>
      <c r="DEX77" s="349"/>
      <c r="DEZ77" s="347"/>
      <c r="DFA77" s="350"/>
      <c r="DFB77" s="350"/>
      <c r="DFC77" s="348"/>
      <c r="DFD77" s="348"/>
      <c r="DFE77" s="348"/>
      <c r="DFF77" s="349"/>
      <c r="DFH77" s="347"/>
      <c r="DFI77" s="350"/>
      <c r="DFJ77" s="350"/>
      <c r="DFK77" s="348"/>
      <c r="DFL77" s="348"/>
      <c r="DFM77" s="348"/>
      <c r="DFN77" s="349"/>
      <c r="DFP77" s="347"/>
      <c r="DFQ77" s="350"/>
      <c r="DFR77" s="350"/>
      <c r="DFS77" s="348"/>
      <c r="DFT77" s="348"/>
      <c r="DFU77" s="348"/>
      <c r="DFV77" s="349"/>
      <c r="DFX77" s="347"/>
      <c r="DFY77" s="350"/>
      <c r="DFZ77" s="350"/>
      <c r="DGA77" s="348"/>
      <c r="DGB77" s="348"/>
      <c r="DGC77" s="348"/>
      <c r="DGD77" s="349"/>
      <c r="DGF77" s="347"/>
      <c r="DGG77" s="350"/>
      <c r="DGH77" s="350"/>
      <c r="DGI77" s="348"/>
      <c r="DGJ77" s="348"/>
      <c r="DGK77" s="348"/>
      <c r="DGL77" s="349"/>
      <c r="DGN77" s="347"/>
      <c r="DGO77" s="350"/>
      <c r="DGP77" s="350"/>
      <c r="DGQ77" s="348"/>
      <c r="DGR77" s="348"/>
      <c r="DGS77" s="348"/>
      <c r="DGT77" s="349"/>
      <c r="DGV77" s="347"/>
      <c r="DGW77" s="350"/>
      <c r="DGX77" s="350"/>
      <c r="DGY77" s="348"/>
      <c r="DGZ77" s="348"/>
      <c r="DHA77" s="348"/>
      <c r="DHB77" s="349"/>
      <c r="DHD77" s="347"/>
      <c r="DHE77" s="350"/>
      <c r="DHF77" s="350"/>
      <c r="DHG77" s="348"/>
      <c r="DHH77" s="348"/>
      <c r="DHI77" s="348"/>
      <c r="DHJ77" s="349"/>
      <c r="DHL77" s="347"/>
      <c r="DHM77" s="350"/>
      <c r="DHN77" s="350"/>
      <c r="DHO77" s="348"/>
      <c r="DHP77" s="348"/>
      <c r="DHQ77" s="348"/>
      <c r="DHR77" s="349"/>
      <c r="DHT77" s="347"/>
      <c r="DHU77" s="350"/>
      <c r="DHV77" s="350"/>
      <c r="DHW77" s="348"/>
      <c r="DHX77" s="348"/>
      <c r="DHY77" s="348"/>
      <c r="DHZ77" s="349"/>
      <c r="DIB77" s="347"/>
      <c r="DIC77" s="350"/>
      <c r="DID77" s="350"/>
      <c r="DIE77" s="348"/>
      <c r="DIF77" s="348"/>
      <c r="DIG77" s="348"/>
      <c r="DIH77" s="349"/>
      <c r="DIJ77" s="347"/>
      <c r="DIK77" s="350"/>
      <c r="DIL77" s="350"/>
      <c r="DIM77" s="348"/>
      <c r="DIN77" s="348"/>
      <c r="DIO77" s="348"/>
      <c r="DIP77" s="349"/>
      <c r="DIR77" s="347"/>
      <c r="DIS77" s="350"/>
      <c r="DIT77" s="350"/>
      <c r="DIU77" s="348"/>
      <c r="DIV77" s="348"/>
      <c r="DIW77" s="348"/>
      <c r="DIX77" s="349"/>
      <c r="DIZ77" s="347"/>
      <c r="DJA77" s="350"/>
      <c r="DJB77" s="350"/>
      <c r="DJC77" s="348"/>
      <c r="DJD77" s="348"/>
      <c r="DJE77" s="348"/>
      <c r="DJF77" s="349"/>
      <c r="DJH77" s="347"/>
      <c r="DJI77" s="350"/>
      <c r="DJJ77" s="350"/>
      <c r="DJK77" s="348"/>
      <c r="DJL77" s="348"/>
      <c r="DJM77" s="348"/>
      <c r="DJN77" s="349"/>
      <c r="DJP77" s="347"/>
      <c r="DJQ77" s="350"/>
      <c r="DJR77" s="350"/>
      <c r="DJS77" s="348"/>
      <c r="DJT77" s="348"/>
      <c r="DJU77" s="348"/>
      <c r="DJV77" s="349"/>
      <c r="DJX77" s="347"/>
      <c r="DJY77" s="350"/>
      <c r="DJZ77" s="350"/>
      <c r="DKA77" s="348"/>
      <c r="DKB77" s="348"/>
      <c r="DKC77" s="348"/>
      <c r="DKD77" s="349"/>
      <c r="DKF77" s="347"/>
      <c r="DKG77" s="350"/>
      <c r="DKH77" s="350"/>
      <c r="DKI77" s="348"/>
      <c r="DKJ77" s="348"/>
      <c r="DKK77" s="348"/>
      <c r="DKL77" s="349"/>
      <c r="DKN77" s="347"/>
      <c r="DKO77" s="350"/>
      <c r="DKP77" s="350"/>
      <c r="DKQ77" s="348"/>
      <c r="DKR77" s="348"/>
      <c r="DKS77" s="348"/>
      <c r="DKT77" s="349"/>
      <c r="DKV77" s="347"/>
      <c r="DKW77" s="350"/>
      <c r="DKX77" s="350"/>
      <c r="DKY77" s="348"/>
      <c r="DKZ77" s="348"/>
      <c r="DLA77" s="348"/>
      <c r="DLB77" s="349"/>
      <c r="DLD77" s="347"/>
      <c r="DLE77" s="350"/>
      <c r="DLF77" s="350"/>
      <c r="DLG77" s="348"/>
      <c r="DLH77" s="348"/>
      <c r="DLI77" s="348"/>
      <c r="DLJ77" s="349"/>
      <c r="DLL77" s="347"/>
      <c r="DLM77" s="350"/>
      <c r="DLN77" s="350"/>
      <c r="DLO77" s="348"/>
      <c r="DLP77" s="348"/>
      <c r="DLQ77" s="348"/>
      <c r="DLR77" s="349"/>
      <c r="DLT77" s="347"/>
      <c r="DLU77" s="350"/>
      <c r="DLV77" s="350"/>
      <c r="DLW77" s="348"/>
      <c r="DLX77" s="348"/>
      <c r="DLY77" s="348"/>
      <c r="DLZ77" s="349"/>
      <c r="DMB77" s="347"/>
      <c r="DMC77" s="350"/>
      <c r="DMD77" s="350"/>
      <c r="DME77" s="348"/>
      <c r="DMF77" s="348"/>
      <c r="DMG77" s="348"/>
      <c r="DMH77" s="349"/>
      <c r="DMJ77" s="347"/>
      <c r="DMK77" s="350"/>
      <c r="DML77" s="350"/>
      <c r="DMM77" s="348"/>
      <c r="DMN77" s="348"/>
      <c r="DMO77" s="348"/>
      <c r="DMP77" s="349"/>
      <c r="DMR77" s="347"/>
      <c r="DMS77" s="350"/>
      <c r="DMT77" s="350"/>
      <c r="DMU77" s="348"/>
      <c r="DMV77" s="348"/>
      <c r="DMW77" s="348"/>
      <c r="DMX77" s="349"/>
      <c r="DMZ77" s="347"/>
      <c r="DNA77" s="350"/>
      <c r="DNB77" s="350"/>
      <c r="DNC77" s="348"/>
      <c r="DND77" s="348"/>
      <c r="DNE77" s="348"/>
      <c r="DNF77" s="349"/>
      <c r="DNH77" s="347"/>
      <c r="DNI77" s="350"/>
      <c r="DNJ77" s="350"/>
      <c r="DNK77" s="348"/>
      <c r="DNL77" s="348"/>
      <c r="DNM77" s="348"/>
      <c r="DNN77" s="349"/>
      <c r="DNP77" s="347"/>
      <c r="DNQ77" s="350"/>
      <c r="DNR77" s="350"/>
      <c r="DNS77" s="348"/>
      <c r="DNT77" s="348"/>
      <c r="DNU77" s="348"/>
      <c r="DNV77" s="349"/>
      <c r="DNX77" s="347"/>
      <c r="DNY77" s="350"/>
      <c r="DNZ77" s="350"/>
      <c r="DOA77" s="348"/>
      <c r="DOB77" s="348"/>
      <c r="DOC77" s="348"/>
      <c r="DOD77" s="349"/>
      <c r="DOF77" s="347"/>
      <c r="DOG77" s="350"/>
      <c r="DOH77" s="350"/>
      <c r="DOI77" s="348"/>
      <c r="DOJ77" s="348"/>
      <c r="DOK77" s="348"/>
      <c r="DOL77" s="349"/>
      <c r="DON77" s="347"/>
      <c r="DOO77" s="350"/>
      <c r="DOP77" s="350"/>
      <c r="DOQ77" s="348"/>
      <c r="DOR77" s="348"/>
      <c r="DOS77" s="348"/>
      <c r="DOT77" s="349"/>
      <c r="DOV77" s="347"/>
      <c r="DOW77" s="350"/>
      <c r="DOX77" s="350"/>
      <c r="DOY77" s="348"/>
      <c r="DOZ77" s="348"/>
      <c r="DPA77" s="348"/>
      <c r="DPB77" s="349"/>
      <c r="DPD77" s="347"/>
      <c r="DPE77" s="350"/>
      <c r="DPF77" s="350"/>
      <c r="DPG77" s="348"/>
      <c r="DPH77" s="348"/>
      <c r="DPI77" s="348"/>
      <c r="DPJ77" s="349"/>
      <c r="DPL77" s="347"/>
      <c r="DPM77" s="350"/>
      <c r="DPN77" s="350"/>
      <c r="DPO77" s="348"/>
      <c r="DPP77" s="348"/>
      <c r="DPQ77" s="348"/>
      <c r="DPR77" s="349"/>
      <c r="DPT77" s="347"/>
      <c r="DPU77" s="350"/>
      <c r="DPV77" s="350"/>
      <c r="DPW77" s="348"/>
      <c r="DPX77" s="348"/>
      <c r="DPY77" s="348"/>
      <c r="DPZ77" s="349"/>
      <c r="DQB77" s="347"/>
      <c r="DQC77" s="350"/>
      <c r="DQD77" s="350"/>
      <c r="DQE77" s="348"/>
      <c r="DQF77" s="348"/>
      <c r="DQG77" s="348"/>
      <c r="DQH77" s="349"/>
      <c r="DQJ77" s="347"/>
      <c r="DQK77" s="350"/>
      <c r="DQL77" s="350"/>
      <c r="DQM77" s="348"/>
      <c r="DQN77" s="348"/>
      <c r="DQO77" s="348"/>
      <c r="DQP77" s="349"/>
      <c r="DQR77" s="347"/>
      <c r="DQS77" s="350"/>
      <c r="DQT77" s="350"/>
      <c r="DQU77" s="348"/>
      <c r="DQV77" s="348"/>
      <c r="DQW77" s="348"/>
      <c r="DQX77" s="349"/>
      <c r="DQZ77" s="347"/>
      <c r="DRA77" s="350"/>
      <c r="DRB77" s="350"/>
      <c r="DRC77" s="348"/>
      <c r="DRD77" s="348"/>
      <c r="DRE77" s="348"/>
      <c r="DRF77" s="349"/>
      <c r="DRH77" s="347"/>
      <c r="DRI77" s="350"/>
      <c r="DRJ77" s="350"/>
      <c r="DRK77" s="348"/>
      <c r="DRL77" s="348"/>
      <c r="DRM77" s="348"/>
      <c r="DRN77" s="349"/>
      <c r="DRP77" s="347"/>
      <c r="DRQ77" s="350"/>
      <c r="DRR77" s="350"/>
      <c r="DRS77" s="348"/>
      <c r="DRT77" s="348"/>
      <c r="DRU77" s="348"/>
      <c r="DRV77" s="349"/>
      <c r="DRX77" s="347"/>
      <c r="DRY77" s="350"/>
      <c r="DRZ77" s="350"/>
      <c r="DSA77" s="348"/>
      <c r="DSB77" s="348"/>
      <c r="DSC77" s="348"/>
      <c r="DSD77" s="349"/>
      <c r="DSF77" s="347"/>
      <c r="DSG77" s="350"/>
      <c r="DSH77" s="350"/>
      <c r="DSI77" s="348"/>
      <c r="DSJ77" s="348"/>
      <c r="DSK77" s="348"/>
      <c r="DSL77" s="349"/>
      <c r="DSN77" s="347"/>
      <c r="DSO77" s="350"/>
      <c r="DSP77" s="350"/>
      <c r="DSQ77" s="348"/>
      <c r="DSR77" s="348"/>
      <c r="DSS77" s="348"/>
      <c r="DST77" s="349"/>
      <c r="DSV77" s="347"/>
      <c r="DSW77" s="350"/>
      <c r="DSX77" s="350"/>
      <c r="DSY77" s="348"/>
      <c r="DSZ77" s="348"/>
      <c r="DTA77" s="348"/>
      <c r="DTB77" s="349"/>
      <c r="DTD77" s="347"/>
      <c r="DTE77" s="350"/>
      <c r="DTF77" s="350"/>
      <c r="DTG77" s="348"/>
      <c r="DTH77" s="348"/>
      <c r="DTI77" s="348"/>
      <c r="DTJ77" s="349"/>
      <c r="DTL77" s="347"/>
      <c r="DTM77" s="350"/>
      <c r="DTN77" s="350"/>
      <c r="DTO77" s="348"/>
      <c r="DTP77" s="348"/>
      <c r="DTQ77" s="348"/>
      <c r="DTR77" s="349"/>
      <c r="DTT77" s="347"/>
      <c r="DTU77" s="350"/>
      <c r="DTV77" s="350"/>
      <c r="DTW77" s="348"/>
      <c r="DTX77" s="348"/>
      <c r="DTY77" s="348"/>
      <c r="DTZ77" s="349"/>
      <c r="DUB77" s="347"/>
      <c r="DUC77" s="350"/>
      <c r="DUD77" s="350"/>
      <c r="DUE77" s="348"/>
      <c r="DUF77" s="348"/>
      <c r="DUG77" s="348"/>
      <c r="DUH77" s="349"/>
      <c r="DUJ77" s="347"/>
      <c r="DUK77" s="350"/>
      <c r="DUL77" s="350"/>
      <c r="DUM77" s="348"/>
      <c r="DUN77" s="348"/>
      <c r="DUO77" s="348"/>
      <c r="DUP77" s="349"/>
      <c r="DUR77" s="347"/>
      <c r="DUS77" s="350"/>
      <c r="DUT77" s="350"/>
      <c r="DUU77" s="348"/>
      <c r="DUV77" s="348"/>
      <c r="DUW77" s="348"/>
      <c r="DUX77" s="349"/>
      <c r="DUZ77" s="347"/>
      <c r="DVA77" s="350"/>
      <c r="DVB77" s="350"/>
      <c r="DVC77" s="348"/>
      <c r="DVD77" s="348"/>
      <c r="DVE77" s="348"/>
      <c r="DVF77" s="349"/>
      <c r="DVH77" s="347"/>
      <c r="DVI77" s="350"/>
      <c r="DVJ77" s="350"/>
      <c r="DVK77" s="348"/>
      <c r="DVL77" s="348"/>
      <c r="DVM77" s="348"/>
      <c r="DVN77" s="349"/>
      <c r="DVP77" s="347"/>
      <c r="DVQ77" s="350"/>
      <c r="DVR77" s="350"/>
      <c r="DVS77" s="348"/>
      <c r="DVT77" s="348"/>
      <c r="DVU77" s="348"/>
      <c r="DVV77" s="349"/>
      <c r="DVX77" s="347"/>
      <c r="DVY77" s="350"/>
      <c r="DVZ77" s="350"/>
      <c r="DWA77" s="348"/>
      <c r="DWB77" s="348"/>
      <c r="DWC77" s="348"/>
      <c r="DWD77" s="349"/>
      <c r="DWF77" s="347"/>
      <c r="DWG77" s="350"/>
      <c r="DWH77" s="350"/>
      <c r="DWI77" s="348"/>
      <c r="DWJ77" s="348"/>
      <c r="DWK77" s="348"/>
      <c r="DWL77" s="349"/>
      <c r="DWN77" s="347"/>
      <c r="DWO77" s="350"/>
      <c r="DWP77" s="350"/>
      <c r="DWQ77" s="348"/>
      <c r="DWR77" s="348"/>
      <c r="DWS77" s="348"/>
      <c r="DWT77" s="349"/>
      <c r="DWV77" s="347"/>
      <c r="DWW77" s="350"/>
      <c r="DWX77" s="350"/>
      <c r="DWY77" s="348"/>
      <c r="DWZ77" s="348"/>
      <c r="DXA77" s="348"/>
      <c r="DXB77" s="349"/>
      <c r="DXD77" s="347"/>
      <c r="DXE77" s="350"/>
      <c r="DXF77" s="350"/>
      <c r="DXG77" s="348"/>
      <c r="DXH77" s="348"/>
      <c r="DXI77" s="348"/>
      <c r="DXJ77" s="349"/>
      <c r="DXL77" s="347"/>
      <c r="DXM77" s="350"/>
      <c r="DXN77" s="350"/>
      <c r="DXO77" s="348"/>
      <c r="DXP77" s="348"/>
      <c r="DXQ77" s="348"/>
      <c r="DXR77" s="349"/>
      <c r="DXT77" s="347"/>
      <c r="DXU77" s="350"/>
      <c r="DXV77" s="350"/>
      <c r="DXW77" s="348"/>
      <c r="DXX77" s="348"/>
      <c r="DXY77" s="348"/>
      <c r="DXZ77" s="349"/>
      <c r="DYB77" s="347"/>
      <c r="DYC77" s="350"/>
      <c r="DYD77" s="350"/>
      <c r="DYE77" s="348"/>
      <c r="DYF77" s="348"/>
      <c r="DYG77" s="348"/>
      <c r="DYH77" s="349"/>
      <c r="DYJ77" s="347"/>
      <c r="DYK77" s="350"/>
      <c r="DYL77" s="350"/>
      <c r="DYM77" s="348"/>
      <c r="DYN77" s="348"/>
      <c r="DYO77" s="348"/>
      <c r="DYP77" s="349"/>
      <c r="DYR77" s="347"/>
      <c r="DYS77" s="350"/>
      <c r="DYT77" s="350"/>
      <c r="DYU77" s="348"/>
      <c r="DYV77" s="348"/>
      <c r="DYW77" s="348"/>
      <c r="DYX77" s="349"/>
      <c r="DYZ77" s="347"/>
      <c r="DZA77" s="350"/>
      <c r="DZB77" s="350"/>
      <c r="DZC77" s="348"/>
      <c r="DZD77" s="348"/>
      <c r="DZE77" s="348"/>
      <c r="DZF77" s="349"/>
      <c r="DZH77" s="347"/>
      <c r="DZI77" s="350"/>
      <c r="DZJ77" s="350"/>
      <c r="DZK77" s="348"/>
      <c r="DZL77" s="348"/>
      <c r="DZM77" s="348"/>
      <c r="DZN77" s="349"/>
      <c r="DZP77" s="347"/>
      <c r="DZQ77" s="350"/>
      <c r="DZR77" s="350"/>
      <c r="DZS77" s="348"/>
      <c r="DZT77" s="348"/>
      <c r="DZU77" s="348"/>
      <c r="DZV77" s="349"/>
      <c r="DZX77" s="347"/>
      <c r="DZY77" s="350"/>
      <c r="DZZ77" s="350"/>
      <c r="EAA77" s="348"/>
      <c r="EAB77" s="348"/>
      <c r="EAC77" s="348"/>
      <c r="EAD77" s="349"/>
      <c r="EAF77" s="347"/>
      <c r="EAG77" s="350"/>
      <c r="EAH77" s="350"/>
      <c r="EAI77" s="348"/>
      <c r="EAJ77" s="348"/>
      <c r="EAK77" s="348"/>
      <c r="EAL77" s="349"/>
      <c r="EAN77" s="347"/>
      <c r="EAO77" s="350"/>
      <c r="EAP77" s="350"/>
      <c r="EAQ77" s="348"/>
      <c r="EAR77" s="348"/>
      <c r="EAS77" s="348"/>
      <c r="EAT77" s="349"/>
      <c r="EAV77" s="347"/>
      <c r="EAW77" s="350"/>
      <c r="EAX77" s="350"/>
      <c r="EAY77" s="348"/>
      <c r="EAZ77" s="348"/>
      <c r="EBA77" s="348"/>
      <c r="EBB77" s="349"/>
      <c r="EBD77" s="347"/>
      <c r="EBE77" s="350"/>
      <c r="EBF77" s="350"/>
      <c r="EBG77" s="348"/>
      <c r="EBH77" s="348"/>
      <c r="EBI77" s="348"/>
      <c r="EBJ77" s="349"/>
      <c r="EBL77" s="347"/>
      <c r="EBM77" s="350"/>
      <c r="EBN77" s="350"/>
      <c r="EBO77" s="348"/>
      <c r="EBP77" s="348"/>
      <c r="EBQ77" s="348"/>
      <c r="EBR77" s="349"/>
      <c r="EBT77" s="347"/>
      <c r="EBU77" s="350"/>
      <c r="EBV77" s="350"/>
      <c r="EBW77" s="348"/>
      <c r="EBX77" s="348"/>
      <c r="EBY77" s="348"/>
      <c r="EBZ77" s="349"/>
      <c r="ECB77" s="347"/>
      <c r="ECC77" s="350"/>
      <c r="ECD77" s="350"/>
      <c r="ECE77" s="348"/>
      <c r="ECF77" s="348"/>
      <c r="ECG77" s="348"/>
      <c r="ECH77" s="349"/>
      <c r="ECJ77" s="347"/>
      <c r="ECK77" s="350"/>
      <c r="ECL77" s="350"/>
      <c r="ECM77" s="348"/>
      <c r="ECN77" s="348"/>
      <c r="ECO77" s="348"/>
      <c r="ECP77" s="349"/>
      <c r="ECR77" s="347"/>
      <c r="ECS77" s="350"/>
      <c r="ECT77" s="350"/>
      <c r="ECU77" s="348"/>
      <c r="ECV77" s="348"/>
      <c r="ECW77" s="348"/>
      <c r="ECX77" s="349"/>
      <c r="ECZ77" s="347"/>
      <c r="EDA77" s="350"/>
      <c r="EDB77" s="350"/>
      <c r="EDC77" s="348"/>
      <c r="EDD77" s="348"/>
      <c r="EDE77" s="348"/>
      <c r="EDF77" s="349"/>
      <c r="EDH77" s="347"/>
      <c r="EDI77" s="350"/>
      <c r="EDJ77" s="350"/>
      <c r="EDK77" s="348"/>
      <c r="EDL77" s="348"/>
      <c r="EDM77" s="348"/>
      <c r="EDN77" s="349"/>
      <c r="EDP77" s="347"/>
      <c r="EDQ77" s="350"/>
      <c r="EDR77" s="350"/>
      <c r="EDS77" s="348"/>
      <c r="EDT77" s="348"/>
      <c r="EDU77" s="348"/>
      <c r="EDV77" s="349"/>
      <c r="EDX77" s="347"/>
      <c r="EDY77" s="350"/>
      <c r="EDZ77" s="350"/>
      <c r="EEA77" s="348"/>
      <c r="EEB77" s="348"/>
      <c r="EEC77" s="348"/>
      <c r="EED77" s="349"/>
      <c r="EEF77" s="347"/>
      <c r="EEG77" s="350"/>
      <c r="EEH77" s="350"/>
      <c r="EEI77" s="348"/>
      <c r="EEJ77" s="348"/>
      <c r="EEK77" s="348"/>
      <c r="EEL77" s="349"/>
      <c r="EEN77" s="347"/>
      <c r="EEO77" s="350"/>
      <c r="EEP77" s="350"/>
      <c r="EEQ77" s="348"/>
      <c r="EER77" s="348"/>
      <c r="EES77" s="348"/>
      <c r="EET77" s="349"/>
      <c r="EEV77" s="347"/>
      <c r="EEW77" s="350"/>
      <c r="EEX77" s="350"/>
      <c r="EEY77" s="348"/>
      <c r="EEZ77" s="348"/>
      <c r="EFA77" s="348"/>
      <c r="EFB77" s="349"/>
      <c r="EFD77" s="347"/>
      <c r="EFE77" s="350"/>
      <c r="EFF77" s="350"/>
      <c r="EFG77" s="348"/>
      <c r="EFH77" s="348"/>
      <c r="EFI77" s="348"/>
      <c r="EFJ77" s="349"/>
      <c r="EFL77" s="347"/>
      <c r="EFM77" s="350"/>
      <c r="EFN77" s="350"/>
      <c r="EFO77" s="348"/>
      <c r="EFP77" s="348"/>
      <c r="EFQ77" s="348"/>
      <c r="EFR77" s="349"/>
      <c r="EFT77" s="347"/>
      <c r="EFU77" s="350"/>
      <c r="EFV77" s="350"/>
      <c r="EFW77" s="348"/>
      <c r="EFX77" s="348"/>
      <c r="EFY77" s="348"/>
      <c r="EFZ77" s="349"/>
      <c r="EGB77" s="347"/>
      <c r="EGC77" s="350"/>
      <c r="EGD77" s="350"/>
      <c r="EGE77" s="348"/>
      <c r="EGF77" s="348"/>
      <c r="EGG77" s="348"/>
      <c r="EGH77" s="349"/>
      <c r="EGJ77" s="347"/>
      <c r="EGK77" s="350"/>
      <c r="EGL77" s="350"/>
      <c r="EGM77" s="348"/>
      <c r="EGN77" s="348"/>
      <c r="EGO77" s="348"/>
      <c r="EGP77" s="349"/>
      <c r="EGR77" s="347"/>
      <c r="EGS77" s="350"/>
      <c r="EGT77" s="350"/>
      <c r="EGU77" s="348"/>
      <c r="EGV77" s="348"/>
      <c r="EGW77" s="348"/>
      <c r="EGX77" s="349"/>
      <c r="EGZ77" s="347"/>
      <c r="EHA77" s="350"/>
      <c r="EHB77" s="350"/>
      <c r="EHC77" s="348"/>
      <c r="EHD77" s="348"/>
      <c r="EHE77" s="348"/>
      <c r="EHF77" s="349"/>
      <c r="EHH77" s="347"/>
      <c r="EHI77" s="350"/>
      <c r="EHJ77" s="350"/>
      <c r="EHK77" s="348"/>
      <c r="EHL77" s="348"/>
      <c r="EHM77" s="348"/>
      <c r="EHN77" s="349"/>
      <c r="EHP77" s="347"/>
      <c r="EHQ77" s="350"/>
      <c r="EHR77" s="350"/>
      <c r="EHS77" s="348"/>
      <c r="EHT77" s="348"/>
      <c r="EHU77" s="348"/>
      <c r="EHV77" s="349"/>
      <c r="EHX77" s="347"/>
      <c r="EHY77" s="350"/>
      <c r="EHZ77" s="350"/>
      <c r="EIA77" s="348"/>
      <c r="EIB77" s="348"/>
      <c r="EIC77" s="348"/>
      <c r="EID77" s="349"/>
      <c r="EIF77" s="347"/>
      <c r="EIG77" s="350"/>
      <c r="EIH77" s="350"/>
      <c r="EII77" s="348"/>
      <c r="EIJ77" s="348"/>
      <c r="EIK77" s="348"/>
      <c r="EIL77" s="349"/>
      <c r="EIN77" s="347"/>
      <c r="EIO77" s="350"/>
      <c r="EIP77" s="350"/>
      <c r="EIQ77" s="348"/>
      <c r="EIR77" s="348"/>
      <c r="EIS77" s="348"/>
      <c r="EIT77" s="349"/>
      <c r="EIV77" s="347"/>
      <c r="EIW77" s="350"/>
      <c r="EIX77" s="350"/>
      <c r="EIY77" s="348"/>
      <c r="EIZ77" s="348"/>
      <c r="EJA77" s="348"/>
      <c r="EJB77" s="349"/>
      <c r="EJD77" s="347"/>
      <c r="EJE77" s="350"/>
      <c r="EJF77" s="350"/>
      <c r="EJG77" s="348"/>
      <c r="EJH77" s="348"/>
      <c r="EJI77" s="348"/>
      <c r="EJJ77" s="349"/>
      <c r="EJL77" s="347"/>
      <c r="EJM77" s="350"/>
      <c r="EJN77" s="350"/>
      <c r="EJO77" s="348"/>
      <c r="EJP77" s="348"/>
      <c r="EJQ77" s="348"/>
      <c r="EJR77" s="349"/>
      <c r="EJT77" s="347"/>
      <c r="EJU77" s="350"/>
      <c r="EJV77" s="350"/>
      <c r="EJW77" s="348"/>
      <c r="EJX77" s="348"/>
      <c r="EJY77" s="348"/>
      <c r="EJZ77" s="349"/>
      <c r="EKB77" s="347"/>
      <c r="EKC77" s="350"/>
      <c r="EKD77" s="350"/>
      <c r="EKE77" s="348"/>
      <c r="EKF77" s="348"/>
      <c r="EKG77" s="348"/>
      <c r="EKH77" s="349"/>
      <c r="EKJ77" s="347"/>
      <c r="EKK77" s="350"/>
      <c r="EKL77" s="350"/>
      <c r="EKM77" s="348"/>
      <c r="EKN77" s="348"/>
      <c r="EKO77" s="348"/>
      <c r="EKP77" s="349"/>
      <c r="EKR77" s="347"/>
      <c r="EKS77" s="350"/>
      <c r="EKT77" s="350"/>
      <c r="EKU77" s="348"/>
      <c r="EKV77" s="348"/>
      <c r="EKW77" s="348"/>
      <c r="EKX77" s="349"/>
      <c r="EKZ77" s="347"/>
      <c r="ELA77" s="350"/>
      <c r="ELB77" s="350"/>
      <c r="ELC77" s="348"/>
      <c r="ELD77" s="348"/>
      <c r="ELE77" s="348"/>
      <c r="ELF77" s="349"/>
      <c r="ELH77" s="347"/>
      <c r="ELI77" s="350"/>
      <c r="ELJ77" s="350"/>
      <c r="ELK77" s="348"/>
      <c r="ELL77" s="348"/>
      <c r="ELM77" s="348"/>
      <c r="ELN77" s="349"/>
      <c r="ELP77" s="347"/>
      <c r="ELQ77" s="350"/>
      <c r="ELR77" s="350"/>
      <c r="ELS77" s="348"/>
      <c r="ELT77" s="348"/>
      <c r="ELU77" s="348"/>
      <c r="ELV77" s="349"/>
      <c r="ELX77" s="347"/>
      <c r="ELY77" s="350"/>
      <c r="ELZ77" s="350"/>
      <c r="EMA77" s="348"/>
      <c r="EMB77" s="348"/>
      <c r="EMC77" s="348"/>
      <c r="EMD77" s="349"/>
      <c r="EMF77" s="347"/>
      <c r="EMG77" s="350"/>
      <c r="EMH77" s="350"/>
      <c r="EMI77" s="348"/>
      <c r="EMJ77" s="348"/>
      <c r="EMK77" s="348"/>
      <c r="EML77" s="349"/>
      <c r="EMN77" s="347"/>
      <c r="EMO77" s="350"/>
      <c r="EMP77" s="350"/>
      <c r="EMQ77" s="348"/>
      <c r="EMR77" s="348"/>
      <c r="EMS77" s="348"/>
      <c r="EMT77" s="349"/>
      <c r="EMV77" s="347"/>
      <c r="EMW77" s="350"/>
      <c r="EMX77" s="350"/>
      <c r="EMY77" s="348"/>
      <c r="EMZ77" s="348"/>
      <c r="ENA77" s="348"/>
      <c r="ENB77" s="349"/>
      <c r="END77" s="347"/>
      <c r="ENE77" s="350"/>
      <c r="ENF77" s="350"/>
      <c r="ENG77" s="348"/>
      <c r="ENH77" s="348"/>
      <c r="ENI77" s="348"/>
      <c r="ENJ77" s="349"/>
      <c r="ENL77" s="347"/>
      <c r="ENM77" s="350"/>
      <c r="ENN77" s="350"/>
      <c r="ENO77" s="348"/>
      <c r="ENP77" s="348"/>
      <c r="ENQ77" s="348"/>
      <c r="ENR77" s="349"/>
      <c r="ENT77" s="347"/>
      <c r="ENU77" s="350"/>
      <c r="ENV77" s="350"/>
      <c r="ENW77" s="348"/>
      <c r="ENX77" s="348"/>
      <c r="ENY77" s="348"/>
      <c r="ENZ77" s="349"/>
      <c r="EOB77" s="347"/>
      <c r="EOC77" s="350"/>
      <c r="EOD77" s="350"/>
      <c r="EOE77" s="348"/>
      <c r="EOF77" s="348"/>
      <c r="EOG77" s="348"/>
      <c r="EOH77" s="349"/>
      <c r="EOJ77" s="347"/>
      <c r="EOK77" s="350"/>
      <c r="EOL77" s="350"/>
      <c r="EOM77" s="348"/>
      <c r="EON77" s="348"/>
      <c r="EOO77" s="348"/>
      <c r="EOP77" s="349"/>
      <c r="EOR77" s="347"/>
      <c r="EOS77" s="350"/>
      <c r="EOT77" s="350"/>
      <c r="EOU77" s="348"/>
      <c r="EOV77" s="348"/>
      <c r="EOW77" s="348"/>
      <c r="EOX77" s="349"/>
      <c r="EOZ77" s="347"/>
      <c r="EPA77" s="350"/>
      <c r="EPB77" s="350"/>
      <c r="EPC77" s="348"/>
      <c r="EPD77" s="348"/>
      <c r="EPE77" s="348"/>
      <c r="EPF77" s="349"/>
      <c r="EPH77" s="347"/>
      <c r="EPI77" s="350"/>
      <c r="EPJ77" s="350"/>
      <c r="EPK77" s="348"/>
      <c r="EPL77" s="348"/>
      <c r="EPM77" s="348"/>
      <c r="EPN77" s="349"/>
      <c r="EPP77" s="347"/>
      <c r="EPQ77" s="350"/>
      <c r="EPR77" s="350"/>
      <c r="EPS77" s="348"/>
      <c r="EPT77" s="348"/>
      <c r="EPU77" s="348"/>
      <c r="EPV77" s="349"/>
      <c r="EPX77" s="347"/>
      <c r="EPY77" s="350"/>
      <c r="EPZ77" s="350"/>
      <c r="EQA77" s="348"/>
      <c r="EQB77" s="348"/>
      <c r="EQC77" s="348"/>
      <c r="EQD77" s="349"/>
      <c r="EQF77" s="347"/>
      <c r="EQG77" s="350"/>
      <c r="EQH77" s="350"/>
      <c r="EQI77" s="348"/>
      <c r="EQJ77" s="348"/>
      <c r="EQK77" s="348"/>
      <c r="EQL77" s="349"/>
      <c r="EQN77" s="347"/>
      <c r="EQO77" s="350"/>
      <c r="EQP77" s="350"/>
      <c r="EQQ77" s="348"/>
      <c r="EQR77" s="348"/>
      <c r="EQS77" s="348"/>
      <c r="EQT77" s="349"/>
      <c r="EQV77" s="347"/>
      <c r="EQW77" s="350"/>
      <c r="EQX77" s="350"/>
      <c r="EQY77" s="348"/>
      <c r="EQZ77" s="348"/>
      <c r="ERA77" s="348"/>
      <c r="ERB77" s="349"/>
      <c r="ERD77" s="347"/>
      <c r="ERE77" s="350"/>
      <c r="ERF77" s="350"/>
      <c r="ERG77" s="348"/>
      <c r="ERH77" s="348"/>
      <c r="ERI77" s="348"/>
      <c r="ERJ77" s="349"/>
      <c r="ERL77" s="347"/>
      <c r="ERM77" s="350"/>
      <c r="ERN77" s="350"/>
      <c r="ERO77" s="348"/>
      <c r="ERP77" s="348"/>
      <c r="ERQ77" s="348"/>
      <c r="ERR77" s="349"/>
      <c r="ERT77" s="347"/>
      <c r="ERU77" s="350"/>
      <c r="ERV77" s="350"/>
      <c r="ERW77" s="348"/>
      <c r="ERX77" s="348"/>
      <c r="ERY77" s="348"/>
      <c r="ERZ77" s="349"/>
      <c r="ESB77" s="347"/>
      <c r="ESC77" s="350"/>
      <c r="ESD77" s="350"/>
      <c r="ESE77" s="348"/>
      <c r="ESF77" s="348"/>
      <c r="ESG77" s="348"/>
      <c r="ESH77" s="349"/>
      <c r="ESJ77" s="347"/>
      <c r="ESK77" s="350"/>
      <c r="ESL77" s="350"/>
      <c r="ESM77" s="348"/>
      <c r="ESN77" s="348"/>
      <c r="ESO77" s="348"/>
      <c r="ESP77" s="349"/>
      <c r="ESR77" s="347"/>
      <c r="ESS77" s="350"/>
      <c r="EST77" s="350"/>
      <c r="ESU77" s="348"/>
      <c r="ESV77" s="348"/>
      <c r="ESW77" s="348"/>
      <c r="ESX77" s="349"/>
      <c r="ESZ77" s="347"/>
      <c r="ETA77" s="350"/>
      <c r="ETB77" s="350"/>
      <c r="ETC77" s="348"/>
      <c r="ETD77" s="348"/>
      <c r="ETE77" s="348"/>
      <c r="ETF77" s="349"/>
      <c r="ETH77" s="347"/>
      <c r="ETI77" s="350"/>
      <c r="ETJ77" s="350"/>
      <c r="ETK77" s="348"/>
      <c r="ETL77" s="348"/>
      <c r="ETM77" s="348"/>
      <c r="ETN77" s="349"/>
      <c r="ETP77" s="347"/>
      <c r="ETQ77" s="350"/>
      <c r="ETR77" s="350"/>
      <c r="ETS77" s="348"/>
      <c r="ETT77" s="348"/>
      <c r="ETU77" s="348"/>
      <c r="ETV77" s="349"/>
      <c r="ETX77" s="347"/>
      <c r="ETY77" s="350"/>
      <c r="ETZ77" s="350"/>
      <c r="EUA77" s="348"/>
      <c r="EUB77" s="348"/>
      <c r="EUC77" s="348"/>
      <c r="EUD77" s="349"/>
      <c r="EUF77" s="347"/>
      <c r="EUG77" s="350"/>
      <c r="EUH77" s="350"/>
      <c r="EUI77" s="348"/>
      <c r="EUJ77" s="348"/>
      <c r="EUK77" s="348"/>
      <c r="EUL77" s="349"/>
      <c r="EUN77" s="347"/>
      <c r="EUO77" s="350"/>
      <c r="EUP77" s="350"/>
      <c r="EUQ77" s="348"/>
      <c r="EUR77" s="348"/>
      <c r="EUS77" s="348"/>
      <c r="EUT77" s="349"/>
      <c r="EUV77" s="347"/>
      <c r="EUW77" s="350"/>
      <c r="EUX77" s="350"/>
      <c r="EUY77" s="348"/>
      <c r="EUZ77" s="348"/>
      <c r="EVA77" s="348"/>
      <c r="EVB77" s="349"/>
      <c r="EVD77" s="347"/>
      <c r="EVE77" s="350"/>
      <c r="EVF77" s="350"/>
      <c r="EVG77" s="348"/>
      <c r="EVH77" s="348"/>
      <c r="EVI77" s="348"/>
      <c r="EVJ77" s="349"/>
      <c r="EVL77" s="347"/>
      <c r="EVM77" s="350"/>
      <c r="EVN77" s="350"/>
      <c r="EVO77" s="348"/>
      <c r="EVP77" s="348"/>
      <c r="EVQ77" s="348"/>
      <c r="EVR77" s="349"/>
      <c r="EVT77" s="347"/>
      <c r="EVU77" s="350"/>
      <c r="EVV77" s="350"/>
      <c r="EVW77" s="348"/>
      <c r="EVX77" s="348"/>
      <c r="EVY77" s="348"/>
      <c r="EVZ77" s="349"/>
      <c r="EWB77" s="347"/>
      <c r="EWC77" s="350"/>
      <c r="EWD77" s="350"/>
      <c r="EWE77" s="348"/>
      <c r="EWF77" s="348"/>
      <c r="EWG77" s="348"/>
      <c r="EWH77" s="349"/>
      <c r="EWJ77" s="347"/>
      <c r="EWK77" s="350"/>
      <c r="EWL77" s="350"/>
      <c r="EWM77" s="348"/>
      <c r="EWN77" s="348"/>
      <c r="EWO77" s="348"/>
      <c r="EWP77" s="349"/>
      <c r="EWR77" s="347"/>
      <c r="EWS77" s="350"/>
      <c r="EWT77" s="350"/>
      <c r="EWU77" s="348"/>
      <c r="EWV77" s="348"/>
      <c r="EWW77" s="348"/>
      <c r="EWX77" s="349"/>
      <c r="EWZ77" s="347"/>
      <c r="EXA77" s="350"/>
      <c r="EXB77" s="350"/>
      <c r="EXC77" s="348"/>
      <c r="EXD77" s="348"/>
      <c r="EXE77" s="348"/>
      <c r="EXF77" s="349"/>
      <c r="EXH77" s="347"/>
      <c r="EXI77" s="350"/>
      <c r="EXJ77" s="350"/>
      <c r="EXK77" s="348"/>
      <c r="EXL77" s="348"/>
      <c r="EXM77" s="348"/>
      <c r="EXN77" s="349"/>
      <c r="EXP77" s="347"/>
      <c r="EXQ77" s="350"/>
      <c r="EXR77" s="350"/>
      <c r="EXS77" s="348"/>
      <c r="EXT77" s="348"/>
      <c r="EXU77" s="348"/>
      <c r="EXV77" s="349"/>
      <c r="EXX77" s="347"/>
      <c r="EXY77" s="350"/>
      <c r="EXZ77" s="350"/>
      <c r="EYA77" s="348"/>
      <c r="EYB77" s="348"/>
      <c r="EYC77" s="348"/>
      <c r="EYD77" s="349"/>
      <c r="EYF77" s="347"/>
      <c r="EYG77" s="350"/>
      <c r="EYH77" s="350"/>
      <c r="EYI77" s="348"/>
      <c r="EYJ77" s="348"/>
      <c r="EYK77" s="348"/>
      <c r="EYL77" s="349"/>
      <c r="EYN77" s="347"/>
      <c r="EYO77" s="350"/>
      <c r="EYP77" s="350"/>
      <c r="EYQ77" s="348"/>
      <c r="EYR77" s="348"/>
      <c r="EYS77" s="348"/>
      <c r="EYT77" s="349"/>
      <c r="EYV77" s="347"/>
      <c r="EYW77" s="350"/>
      <c r="EYX77" s="350"/>
      <c r="EYY77" s="348"/>
      <c r="EYZ77" s="348"/>
      <c r="EZA77" s="348"/>
      <c r="EZB77" s="349"/>
      <c r="EZD77" s="347"/>
      <c r="EZE77" s="350"/>
      <c r="EZF77" s="350"/>
      <c r="EZG77" s="348"/>
      <c r="EZH77" s="348"/>
      <c r="EZI77" s="348"/>
      <c r="EZJ77" s="349"/>
      <c r="EZL77" s="347"/>
      <c r="EZM77" s="350"/>
      <c r="EZN77" s="350"/>
      <c r="EZO77" s="348"/>
      <c r="EZP77" s="348"/>
      <c r="EZQ77" s="348"/>
      <c r="EZR77" s="349"/>
      <c r="EZT77" s="347"/>
      <c r="EZU77" s="350"/>
      <c r="EZV77" s="350"/>
      <c r="EZW77" s="348"/>
      <c r="EZX77" s="348"/>
      <c r="EZY77" s="348"/>
      <c r="EZZ77" s="349"/>
      <c r="FAB77" s="347"/>
      <c r="FAC77" s="350"/>
      <c r="FAD77" s="350"/>
      <c r="FAE77" s="348"/>
      <c r="FAF77" s="348"/>
      <c r="FAG77" s="348"/>
      <c r="FAH77" s="349"/>
      <c r="FAJ77" s="347"/>
      <c r="FAK77" s="350"/>
      <c r="FAL77" s="350"/>
      <c r="FAM77" s="348"/>
      <c r="FAN77" s="348"/>
      <c r="FAO77" s="348"/>
      <c r="FAP77" s="349"/>
      <c r="FAR77" s="347"/>
      <c r="FAS77" s="350"/>
      <c r="FAT77" s="350"/>
      <c r="FAU77" s="348"/>
      <c r="FAV77" s="348"/>
      <c r="FAW77" s="348"/>
      <c r="FAX77" s="349"/>
      <c r="FAZ77" s="347"/>
      <c r="FBA77" s="350"/>
      <c r="FBB77" s="350"/>
      <c r="FBC77" s="348"/>
      <c r="FBD77" s="348"/>
      <c r="FBE77" s="348"/>
      <c r="FBF77" s="349"/>
      <c r="FBH77" s="347"/>
      <c r="FBI77" s="350"/>
      <c r="FBJ77" s="350"/>
      <c r="FBK77" s="348"/>
      <c r="FBL77" s="348"/>
      <c r="FBM77" s="348"/>
      <c r="FBN77" s="349"/>
      <c r="FBP77" s="347"/>
      <c r="FBQ77" s="350"/>
      <c r="FBR77" s="350"/>
      <c r="FBS77" s="348"/>
      <c r="FBT77" s="348"/>
      <c r="FBU77" s="348"/>
      <c r="FBV77" s="349"/>
      <c r="FBX77" s="347"/>
      <c r="FBY77" s="350"/>
      <c r="FBZ77" s="350"/>
      <c r="FCA77" s="348"/>
      <c r="FCB77" s="348"/>
      <c r="FCC77" s="348"/>
      <c r="FCD77" s="349"/>
      <c r="FCF77" s="347"/>
      <c r="FCG77" s="350"/>
      <c r="FCH77" s="350"/>
      <c r="FCI77" s="348"/>
      <c r="FCJ77" s="348"/>
      <c r="FCK77" s="348"/>
      <c r="FCL77" s="349"/>
      <c r="FCN77" s="347"/>
      <c r="FCO77" s="350"/>
      <c r="FCP77" s="350"/>
      <c r="FCQ77" s="348"/>
      <c r="FCR77" s="348"/>
      <c r="FCS77" s="348"/>
      <c r="FCT77" s="349"/>
      <c r="FCV77" s="347"/>
      <c r="FCW77" s="350"/>
      <c r="FCX77" s="350"/>
      <c r="FCY77" s="348"/>
      <c r="FCZ77" s="348"/>
      <c r="FDA77" s="348"/>
      <c r="FDB77" s="349"/>
      <c r="FDD77" s="347"/>
      <c r="FDE77" s="350"/>
      <c r="FDF77" s="350"/>
      <c r="FDG77" s="348"/>
      <c r="FDH77" s="348"/>
      <c r="FDI77" s="348"/>
      <c r="FDJ77" s="349"/>
      <c r="FDL77" s="347"/>
      <c r="FDM77" s="350"/>
      <c r="FDN77" s="350"/>
      <c r="FDO77" s="348"/>
      <c r="FDP77" s="348"/>
      <c r="FDQ77" s="348"/>
      <c r="FDR77" s="349"/>
      <c r="FDT77" s="347"/>
      <c r="FDU77" s="350"/>
      <c r="FDV77" s="350"/>
      <c r="FDW77" s="348"/>
      <c r="FDX77" s="348"/>
      <c r="FDY77" s="348"/>
      <c r="FDZ77" s="349"/>
      <c r="FEB77" s="347"/>
      <c r="FEC77" s="350"/>
      <c r="FED77" s="350"/>
      <c r="FEE77" s="348"/>
      <c r="FEF77" s="348"/>
      <c r="FEG77" s="348"/>
      <c r="FEH77" s="349"/>
      <c r="FEJ77" s="347"/>
      <c r="FEK77" s="350"/>
      <c r="FEL77" s="350"/>
      <c r="FEM77" s="348"/>
      <c r="FEN77" s="348"/>
      <c r="FEO77" s="348"/>
      <c r="FEP77" s="349"/>
      <c r="FER77" s="347"/>
      <c r="FES77" s="350"/>
      <c r="FET77" s="350"/>
      <c r="FEU77" s="348"/>
      <c r="FEV77" s="348"/>
      <c r="FEW77" s="348"/>
      <c r="FEX77" s="349"/>
      <c r="FEZ77" s="347"/>
      <c r="FFA77" s="350"/>
      <c r="FFB77" s="350"/>
      <c r="FFC77" s="348"/>
      <c r="FFD77" s="348"/>
      <c r="FFE77" s="348"/>
      <c r="FFF77" s="349"/>
      <c r="FFH77" s="347"/>
      <c r="FFI77" s="350"/>
      <c r="FFJ77" s="350"/>
      <c r="FFK77" s="348"/>
      <c r="FFL77" s="348"/>
      <c r="FFM77" s="348"/>
      <c r="FFN77" s="349"/>
      <c r="FFP77" s="347"/>
      <c r="FFQ77" s="350"/>
      <c r="FFR77" s="350"/>
      <c r="FFS77" s="348"/>
      <c r="FFT77" s="348"/>
      <c r="FFU77" s="348"/>
      <c r="FFV77" s="349"/>
      <c r="FFX77" s="347"/>
      <c r="FFY77" s="350"/>
      <c r="FFZ77" s="350"/>
      <c r="FGA77" s="348"/>
      <c r="FGB77" s="348"/>
      <c r="FGC77" s="348"/>
      <c r="FGD77" s="349"/>
      <c r="FGF77" s="347"/>
      <c r="FGG77" s="350"/>
      <c r="FGH77" s="350"/>
      <c r="FGI77" s="348"/>
      <c r="FGJ77" s="348"/>
      <c r="FGK77" s="348"/>
      <c r="FGL77" s="349"/>
      <c r="FGN77" s="347"/>
      <c r="FGO77" s="350"/>
      <c r="FGP77" s="350"/>
      <c r="FGQ77" s="348"/>
      <c r="FGR77" s="348"/>
      <c r="FGS77" s="348"/>
      <c r="FGT77" s="349"/>
      <c r="FGV77" s="347"/>
      <c r="FGW77" s="350"/>
      <c r="FGX77" s="350"/>
      <c r="FGY77" s="348"/>
      <c r="FGZ77" s="348"/>
      <c r="FHA77" s="348"/>
      <c r="FHB77" s="349"/>
      <c r="FHD77" s="347"/>
      <c r="FHE77" s="350"/>
      <c r="FHF77" s="350"/>
      <c r="FHG77" s="348"/>
      <c r="FHH77" s="348"/>
      <c r="FHI77" s="348"/>
      <c r="FHJ77" s="349"/>
      <c r="FHL77" s="347"/>
      <c r="FHM77" s="350"/>
      <c r="FHN77" s="350"/>
      <c r="FHO77" s="348"/>
      <c r="FHP77" s="348"/>
      <c r="FHQ77" s="348"/>
      <c r="FHR77" s="349"/>
      <c r="FHT77" s="347"/>
      <c r="FHU77" s="350"/>
      <c r="FHV77" s="350"/>
      <c r="FHW77" s="348"/>
      <c r="FHX77" s="348"/>
      <c r="FHY77" s="348"/>
      <c r="FHZ77" s="349"/>
      <c r="FIB77" s="347"/>
      <c r="FIC77" s="350"/>
      <c r="FID77" s="350"/>
      <c r="FIE77" s="348"/>
      <c r="FIF77" s="348"/>
      <c r="FIG77" s="348"/>
      <c r="FIH77" s="349"/>
      <c r="FIJ77" s="347"/>
      <c r="FIK77" s="350"/>
      <c r="FIL77" s="350"/>
      <c r="FIM77" s="348"/>
      <c r="FIN77" s="348"/>
      <c r="FIO77" s="348"/>
      <c r="FIP77" s="349"/>
      <c r="FIR77" s="347"/>
      <c r="FIS77" s="350"/>
      <c r="FIT77" s="350"/>
      <c r="FIU77" s="348"/>
      <c r="FIV77" s="348"/>
      <c r="FIW77" s="348"/>
      <c r="FIX77" s="349"/>
      <c r="FIZ77" s="347"/>
      <c r="FJA77" s="350"/>
      <c r="FJB77" s="350"/>
      <c r="FJC77" s="348"/>
      <c r="FJD77" s="348"/>
      <c r="FJE77" s="348"/>
      <c r="FJF77" s="349"/>
      <c r="FJH77" s="347"/>
      <c r="FJI77" s="350"/>
      <c r="FJJ77" s="350"/>
      <c r="FJK77" s="348"/>
      <c r="FJL77" s="348"/>
      <c r="FJM77" s="348"/>
      <c r="FJN77" s="349"/>
      <c r="FJP77" s="347"/>
      <c r="FJQ77" s="350"/>
      <c r="FJR77" s="350"/>
      <c r="FJS77" s="348"/>
      <c r="FJT77" s="348"/>
      <c r="FJU77" s="348"/>
      <c r="FJV77" s="349"/>
      <c r="FJX77" s="347"/>
      <c r="FJY77" s="350"/>
      <c r="FJZ77" s="350"/>
      <c r="FKA77" s="348"/>
      <c r="FKB77" s="348"/>
      <c r="FKC77" s="348"/>
      <c r="FKD77" s="349"/>
      <c r="FKF77" s="347"/>
      <c r="FKG77" s="350"/>
      <c r="FKH77" s="350"/>
      <c r="FKI77" s="348"/>
      <c r="FKJ77" s="348"/>
      <c r="FKK77" s="348"/>
      <c r="FKL77" s="349"/>
      <c r="FKN77" s="347"/>
      <c r="FKO77" s="350"/>
      <c r="FKP77" s="350"/>
      <c r="FKQ77" s="348"/>
      <c r="FKR77" s="348"/>
      <c r="FKS77" s="348"/>
      <c r="FKT77" s="349"/>
      <c r="FKV77" s="347"/>
      <c r="FKW77" s="350"/>
      <c r="FKX77" s="350"/>
      <c r="FKY77" s="348"/>
      <c r="FKZ77" s="348"/>
      <c r="FLA77" s="348"/>
      <c r="FLB77" s="349"/>
      <c r="FLD77" s="347"/>
      <c r="FLE77" s="350"/>
      <c r="FLF77" s="350"/>
      <c r="FLG77" s="348"/>
      <c r="FLH77" s="348"/>
      <c r="FLI77" s="348"/>
      <c r="FLJ77" s="349"/>
      <c r="FLL77" s="347"/>
      <c r="FLM77" s="350"/>
      <c r="FLN77" s="350"/>
      <c r="FLO77" s="348"/>
      <c r="FLP77" s="348"/>
      <c r="FLQ77" s="348"/>
      <c r="FLR77" s="349"/>
      <c r="FLT77" s="347"/>
      <c r="FLU77" s="350"/>
      <c r="FLV77" s="350"/>
      <c r="FLW77" s="348"/>
      <c r="FLX77" s="348"/>
      <c r="FLY77" s="348"/>
      <c r="FLZ77" s="349"/>
      <c r="FMB77" s="347"/>
      <c r="FMC77" s="350"/>
      <c r="FMD77" s="350"/>
      <c r="FME77" s="348"/>
      <c r="FMF77" s="348"/>
      <c r="FMG77" s="348"/>
      <c r="FMH77" s="349"/>
      <c r="FMJ77" s="347"/>
      <c r="FMK77" s="350"/>
      <c r="FML77" s="350"/>
      <c r="FMM77" s="348"/>
      <c r="FMN77" s="348"/>
      <c r="FMO77" s="348"/>
      <c r="FMP77" s="349"/>
      <c r="FMR77" s="347"/>
      <c r="FMS77" s="350"/>
      <c r="FMT77" s="350"/>
      <c r="FMU77" s="348"/>
      <c r="FMV77" s="348"/>
      <c r="FMW77" s="348"/>
      <c r="FMX77" s="349"/>
      <c r="FMZ77" s="347"/>
      <c r="FNA77" s="350"/>
      <c r="FNB77" s="350"/>
      <c r="FNC77" s="348"/>
      <c r="FND77" s="348"/>
      <c r="FNE77" s="348"/>
      <c r="FNF77" s="349"/>
      <c r="FNH77" s="347"/>
      <c r="FNI77" s="350"/>
      <c r="FNJ77" s="350"/>
      <c r="FNK77" s="348"/>
      <c r="FNL77" s="348"/>
      <c r="FNM77" s="348"/>
      <c r="FNN77" s="349"/>
      <c r="FNP77" s="347"/>
      <c r="FNQ77" s="350"/>
      <c r="FNR77" s="350"/>
      <c r="FNS77" s="348"/>
      <c r="FNT77" s="348"/>
      <c r="FNU77" s="348"/>
      <c r="FNV77" s="349"/>
      <c r="FNX77" s="347"/>
      <c r="FNY77" s="350"/>
      <c r="FNZ77" s="350"/>
      <c r="FOA77" s="348"/>
      <c r="FOB77" s="348"/>
      <c r="FOC77" s="348"/>
      <c r="FOD77" s="349"/>
      <c r="FOF77" s="347"/>
      <c r="FOG77" s="350"/>
      <c r="FOH77" s="350"/>
      <c r="FOI77" s="348"/>
      <c r="FOJ77" s="348"/>
      <c r="FOK77" s="348"/>
      <c r="FOL77" s="349"/>
      <c r="FON77" s="347"/>
      <c r="FOO77" s="350"/>
      <c r="FOP77" s="350"/>
      <c r="FOQ77" s="348"/>
      <c r="FOR77" s="348"/>
      <c r="FOS77" s="348"/>
      <c r="FOT77" s="349"/>
      <c r="FOV77" s="347"/>
      <c r="FOW77" s="350"/>
      <c r="FOX77" s="350"/>
      <c r="FOY77" s="348"/>
      <c r="FOZ77" s="348"/>
      <c r="FPA77" s="348"/>
      <c r="FPB77" s="349"/>
      <c r="FPD77" s="347"/>
      <c r="FPE77" s="350"/>
      <c r="FPF77" s="350"/>
      <c r="FPG77" s="348"/>
      <c r="FPH77" s="348"/>
      <c r="FPI77" s="348"/>
      <c r="FPJ77" s="349"/>
      <c r="FPL77" s="347"/>
      <c r="FPM77" s="350"/>
      <c r="FPN77" s="350"/>
      <c r="FPO77" s="348"/>
      <c r="FPP77" s="348"/>
      <c r="FPQ77" s="348"/>
      <c r="FPR77" s="349"/>
      <c r="FPT77" s="347"/>
      <c r="FPU77" s="350"/>
      <c r="FPV77" s="350"/>
      <c r="FPW77" s="348"/>
      <c r="FPX77" s="348"/>
      <c r="FPY77" s="348"/>
      <c r="FPZ77" s="349"/>
      <c r="FQB77" s="347"/>
      <c r="FQC77" s="350"/>
      <c r="FQD77" s="350"/>
      <c r="FQE77" s="348"/>
      <c r="FQF77" s="348"/>
      <c r="FQG77" s="348"/>
      <c r="FQH77" s="349"/>
      <c r="FQJ77" s="347"/>
      <c r="FQK77" s="350"/>
      <c r="FQL77" s="350"/>
      <c r="FQM77" s="348"/>
      <c r="FQN77" s="348"/>
      <c r="FQO77" s="348"/>
      <c r="FQP77" s="349"/>
      <c r="FQR77" s="347"/>
      <c r="FQS77" s="350"/>
      <c r="FQT77" s="350"/>
      <c r="FQU77" s="348"/>
      <c r="FQV77" s="348"/>
      <c r="FQW77" s="348"/>
      <c r="FQX77" s="349"/>
      <c r="FQZ77" s="347"/>
      <c r="FRA77" s="350"/>
      <c r="FRB77" s="350"/>
      <c r="FRC77" s="348"/>
      <c r="FRD77" s="348"/>
      <c r="FRE77" s="348"/>
      <c r="FRF77" s="349"/>
      <c r="FRH77" s="347"/>
      <c r="FRI77" s="350"/>
      <c r="FRJ77" s="350"/>
      <c r="FRK77" s="348"/>
      <c r="FRL77" s="348"/>
      <c r="FRM77" s="348"/>
      <c r="FRN77" s="349"/>
      <c r="FRP77" s="347"/>
      <c r="FRQ77" s="350"/>
      <c r="FRR77" s="350"/>
      <c r="FRS77" s="348"/>
      <c r="FRT77" s="348"/>
      <c r="FRU77" s="348"/>
      <c r="FRV77" s="349"/>
      <c r="FRX77" s="347"/>
      <c r="FRY77" s="350"/>
      <c r="FRZ77" s="350"/>
      <c r="FSA77" s="348"/>
      <c r="FSB77" s="348"/>
      <c r="FSC77" s="348"/>
      <c r="FSD77" s="349"/>
      <c r="FSF77" s="347"/>
      <c r="FSG77" s="350"/>
      <c r="FSH77" s="350"/>
      <c r="FSI77" s="348"/>
      <c r="FSJ77" s="348"/>
      <c r="FSK77" s="348"/>
      <c r="FSL77" s="349"/>
      <c r="FSN77" s="347"/>
      <c r="FSO77" s="350"/>
      <c r="FSP77" s="350"/>
      <c r="FSQ77" s="348"/>
      <c r="FSR77" s="348"/>
      <c r="FSS77" s="348"/>
      <c r="FST77" s="349"/>
      <c r="FSV77" s="347"/>
      <c r="FSW77" s="350"/>
      <c r="FSX77" s="350"/>
      <c r="FSY77" s="348"/>
      <c r="FSZ77" s="348"/>
      <c r="FTA77" s="348"/>
      <c r="FTB77" s="349"/>
      <c r="FTD77" s="347"/>
      <c r="FTE77" s="350"/>
      <c r="FTF77" s="350"/>
      <c r="FTG77" s="348"/>
      <c r="FTH77" s="348"/>
      <c r="FTI77" s="348"/>
      <c r="FTJ77" s="349"/>
      <c r="FTL77" s="347"/>
      <c r="FTM77" s="350"/>
      <c r="FTN77" s="350"/>
      <c r="FTO77" s="348"/>
      <c r="FTP77" s="348"/>
      <c r="FTQ77" s="348"/>
      <c r="FTR77" s="349"/>
      <c r="FTT77" s="347"/>
      <c r="FTU77" s="350"/>
      <c r="FTV77" s="350"/>
      <c r="FTW77" s="348"/>
      <c r="FTX77" s="348"/>
      <c r="FTY77" s="348"/>
      <c r="FTZ77" s="349"/>
      <c r="FUB77" s="347"/>
      <c r="FUC77" s="350"/>
      <c r="FUD77" s="350"/>
      <c r="FUE77" s="348"/>
      <c r="FUF77" s="348"/>
      <c r="FUG77" s="348"/>
      <c r="FUH77" s="349"/>
      <c r="FUJ77" s="347"/>
      <c r="FUK77" s="350"/>
      <c r="FUL77" s="350"/>
      <c r="FUM77" s="348"/>
      <c r="FUN77" s="348"/>
      <c r="FUO77" s="348"/>
      <c r="FUP77" s="349"/>
      <c r="FUR77" s="347"/>
      <c r="FUS77" s="350"/>
      <c r="FUT77" s="350"/>
      <c r="FUU77" s="348"/>
      <c r="FUV77" s="348"/>
      <c r="FUW77" s="348"/>
      <c r="FUX77" s="349"/>
      <c r="FUZ77" s="347"/>
      <c r="FVA77" s="350"/>
      <c r="FVB77" s="350"/>
      <c r="FVC77" s="348"/>
      <c r="FVD77" s="348"/>
      <c r="FVE77" s="348"/>
      <c r="FVF77" s="349"/>
      <c r="FVH77" s="347"/>
      <c r="FVI77" s="350"/>
      <c r="FVJ77" s="350"/>
      <c r="FVK77" s="348"/>
      <c r="FVL77" s="348"/>
      <c r="FVM77" s="348"/>
      <c r="FVN77" s="349"/>
      <c r="FVP77" s="347"/>
      <c r="FVQ77" s="350"/>
      <c r="FVR77" s="350"/>
      <c r="FVS77" s="348"/>
      <c r="FVT77" s="348"/>
      <c r="FVU77" s="348"/>
      <c r="FVV77" s="349"/>
      <c r="FVX77" s="347"/>
      <c r="FVY77" s="350"/>
      <c r="FVZ77" s="350"/>
      <c r="FWA77" s="348"/>
      <c r="FWB77" s="348"/>
      <c r="FWC77" s="348"/>
      <c r="FWD77" s="349"/>
      <c r="FWF77" s="347"/>
      <c r="FWG77" s="350"/>
      <c r="FWH77" s="350"/>
      <c r="FWI77" s="348"/>
      <c r="FWJ77" s="348"/>
      <c r="FWK77" s="348"/>
      <c r="FWL77" s="349"/>
      <c r="FWN77" s="347"/>
      <c r="FWO77" s="350"/>
      <c r="FWP77" s="350"/>
      <c r="FWQ77" s="348"/>
      <c r="FWR77" s="348"/>
      <c r="FWS77" s="348"/>
      <c r="FWT77" s="349"/>
      <c r="FWV77" s="347"/>
      <c r="FWW77" s="350"/>
      <c r="FWX77" s="350"/>
      <c r="FWY77" s="348"/>
      <c r="FWZ77" s="348"/>
      <c r="FXA77" s="348"/>
      <c r="FXB77" s="349"/>
      <c r="FXD77" s="347"/>
      <c r="FXE77" s="350"/>
      <c r="FXF77" s="350"/>
      <c r="FXG77" s="348"/>
      <c r="FXH77" s="348"/>
      <c r="FXI77" s="348"/>
      <c r="FXJ77" s="349"/>
      <c r="FXL77" s="347"/>
      <c r="FXM77" s="350"/>
      <c r="FXN77" s="350"/>
      <c r="FXO77" s="348"/>
      <c r="FXP77" s="348"/>
      <c r="FXQ77" s="348"/>
      <c r="FXR77" s="349"/>
      <c r="FXT77" s="347"/>
      <c r="FXU77" s="350"/>
      <c r="FXV77" s="350"/>
      <c r="FXW77" s="348"/>
      <c r="FXX77" s="348"/>
      <c r="FXY77" s="348"/>
      <c r="FXZ77" s="349"/>
      <c r="FYB77" s="347"/>
      <c r="FYC77" s="350"/>
      <c r="FYD77" s="350"/>
      <c r="FYE77" s="348"/>
      <c r="FYF77" s="348"/>
      <c r="FYG77" s="348"/>
      <c r="FYH77" s="349"/>
      <c r="FYJ77" s="347"/>
      <c r="FYK77" s="350"/>
      <c r="FYL77" s="350"/>
      <c r="FYM77" s="348"/>
      <c r="FYN77" s="348"/>
      <c r="FYO77" s="348"/>
      <c r="FYP77" s="349"/>
      <c r="FYR77" s="347"/>
      <c r="FYS77" s="350"/>
      <c r="FYT77" s="350"/>
      <c r="FYU77" s="348"/>
      <c r="FYV77" s="348"/>
      <c r="FYW77" s="348"/>
      <c r="FYX77" s="349"/>
      <c r="FYZ77" s="347"/>
      <c r="FZA77" s="350"/>
      <c r="FZB77" s="350"/>
      <c r="FZC77" s="348"/>
      <c r="FZD77" s="348"/>
      <c r="FZE77" s="348"/>
      <c r="FZF77" s="349"/>
      <c r="FZH77" s="347"/>
      <c r="FZI77" s="350"/>
      <c r="FZJ77" s="350"/>
      <c r="FZK77" s="348"/>
      <c r="FZL77" s="348"/>
      <c r="FZM77" s="348"/>
      <c r="FZN77" s="349"/>
      <c r="FZP77" s="347"/>
      <c r="FZQ77" s="350"/>
      <c r="FZR77" s="350"/>
      <c r="FZS77" s="348"/>
      <c r="FZT77" s="348"/>
      <c r="FZU77" s="348"/>
      <c r="FZV77" s="349"/>
      <c r="FZX77" s="347"/>
      <c r="FZY77" s="350"/>
      <c r="FZZ77" s="350"/>
      <c r="GAA77" s="348"/>
      <c r="GAB77" s="348"/>
      <c r="GAC77" s="348"/>
      <c r="GAD77" s="349"/>
      <c r="GAF77" s="347"/>
      <c r="GAG77" s="350"/>
      <c r="GAH77" s="350"/>
      <c r="GAI77" s="348"/>
      <c r="GAJ77" s="348"/>
      <c r="GAK77" s="348"/>
      <c r="GAL77" s="349"/>
      <c r="GAN77" s="347"/>
      <c r="GAO77" s="350"/>
      <c r="GAP77" s="350"/>
      <c r="GAQ77" s="348"/>
      <c r="GAR77" s="348"/>
      <c r="GAS77" s="348"/>
      <c r="GAT77" s="349"/>
      <c r="GAV77" s="347"/>
      <c r="GAW77" s="350"/>
      <c r="GAX77" s="350"/>
      <c r="GAY77" s="348"/>
      <c r="GAZ77" s="348"/>
      <c r="GBA77" s="348"/>
      <c r="GBB77" s="349"/>
      <c r="GBD77" s="347"/>
      <c r="GBE77" s="350"/>
      <c r="GBF77" s="350"/>
      <c r="GBG77" s="348"/>
      <c r="GBH77" s="348"/>
      <c r="GBI77" s="348"/>
      <c r="GBJ77" s="349"/>
      <c r="GBL77" s="347"/>
      <c r="GBM77" s="350"/>
      <c r="GBN77" s="350"/>
      <c r="GBO77" s="348"/>
      <c r="GBP77" s="348"/>
      <c r="GBQ77" s="348"/>
      <c r="GBR77" s="349"/>
      <c r="GBT77" s="347"/>
      <c r="GBU77" s="350"/>
      <c r="GBV77" s="350"/>
      <c r="GBW77" s="348"/>
      <c r="GBX77" s="348"/>
      <c r="GBY77" s="348"/>
      <c r="GBZ77" s="349"/>
      <c r="GCB77" s="347"/>
      <c r="GCC77" s="350"/>
      <c r="GCD77" s="350"/>
      <c r="GCE77" s="348"/>
      <c r="GCF77" s="348"/>
      <c r="GCG77" s="348"/>
      <c r="GCH77" s="349"/>
      <c r="GCJ77" s="347"/>
      <c r="GCK77" s="350"/>
      <c r="GCL77" s="350"/>
      <c r="GCM77" s="348"/>
      <c r="GCN77" s="348"/>
      <c r="GCO77" s="348"/>
      <c r="GCP77" s="349"/>
      <c r="GCR77" s="347"/>
      <c r="GCS77" s="350"/>
      <c r="GCT77" s="350"/>
      <c r="GCU77" s="348"/>
      <c r="GCV77" s="348"/>
      <c r="GCW77" s="348"/>
      <c r="GCX77" s="349"/>
      <c r="GCZ77" s="347"/>
      <c r="GDA77" s="350"/>
      <c r="GDB77" s="350"/>
      <c r="GDC77" s="348"/>
      <c r="GDD77" s="348"/>
      <c r="GDE77" s="348"/>
      <c r="GDF77" s="349"/>
      <c r="GDH77" s="347"/>
      <c r="GDI77" s="350"/>
      <c r="GDJ77" s="350"/>
      <c r="GDK77" s="348"/>
      <c r="GDL77" s="348"/>
      <c r="GDM77" s="348"/>
      <c r="GDN77" s="349"/>
      <c r="GDP77" s="347"/>
      <c r="GDQ77" s="350"/>
      <c r="GDR77" s="350"/>
      <c r="GDS77" s="348"/>
      <c r="GDT77" s="348"/>
      <c r="GDU77" s="348"/>
      <c r="GDV77" s="349"/>
      <c r="GDX77" s="347"/>
      <c r="GDY77" s="350"/>
      <c r="GDZ77" s="350"/>
      <c r="GEA77" s="348"/>
      <c r="GEB77" s="348"/>
      <c r="GEC77" s="348"/>
      <c r="GED77" s="349"/>
      <c r="GEF77" s="347"/>
      <c r="GEG77" s="350"/>
      <c r="GEH77" s="350"/>
      <c r="GEI77" s="348"/>
      <c r="GEJ77" s="348"/>
      <c r="GEK77" s="348"/>
      <c r="GEL77" s="349"/>
      <c r="GEN77" s="347"/>
      <c r="GEO77" s="350"/>
      <c r="GEP77" s="350"/>
      <c r="GEQ77" s="348"/>
      <c r="GER77" s="348"/>
      <c r="GES77" s="348"/>
      <c r="GET77" s="349"/>
      <c r="GEV77" s="347"/>
      <c r="GEW77" s="350"/>
      <c r="GEX77" s="350"/>
      <c r="GEY77" s="348"/>
      <c r="GEZ77" s="348"/>
      <c r="GFA77" s="348"/>
      <c r="GFB77" s="349"/>
      <c r="GFD77" s="347"/>
      <c r="GFE77" s="350"/>
      <c r="GFF77" s="350"/>
      <c r="GFG77" s="348"/>
      <c r="GFH77" s="348"/>
      <c r="GFI77" s="348"/>
      <c r="GFJ77" s="349"/>
      <c r="GFL77" s="347"/>
      <c r="GFM77" s="350"/>
      <c r="GFN77" s="350"/>
      <c r="GFO77" s="348"/>
      <c r="GFP77" s="348"/>
      <c r="GFQ77" s="348"/>
      <c r="GFR77" s="349"/>
      <c r="GFT77" s="347"/>
      <c r="GFU77" s="350"/>
      <c r="GFV77" s="350"/>
      <c r="GFW77" s="348"/>
      <c r="GFX77" s="348"/>
      <c r="GFY77" s="348"/>
      <c r="GFZ77" s="349"/>
      <c r="GGB77" s="347"/>
      <c r="GGC77" s="350"/>
      <c r="GGD77" s="350"/>
      <c r="GGE77" s="348"/>
      <c r="GGF77" s="348"/>
      <c r="GGG77" s="348"/>
      <c r="GGH77" s="349"/>
      <c r="GGJ77" s="347"/>
      <c r="GGK77" s="350"/>
      <c r="GGL77" s="350"/>
      <c r="GGM77" s="348"/>
      <c r="GGN77" s="348"/>
      <c r="GGO77" s="348"/>
      <c r="GGP77" s="349"/>
      <c r="GGR77" s="347"/>
      <c r="GGS77" s="350"/>
      <c r="GGT77" s="350"/>
      <c r="GGU77" s="348"/>
      <c r="GGV77" s="348"/>
      <c r="GGW77" s="348"/>
      <c r="GGX77" s="349"/>
      <c r="GGZ77" s="347"/>
      <c r="GHA77" s="350"/>
      <c r="GHB77" s="350"/>
      <c r="GHC77" s="348"/>
      <c r="GHD77" s="348"/>
      <c r="GHE77" s="348"/>
      <c r="GHF77" s="349"/>
      <c r="GHH77" s="347"/>
      <c r="GHI77" s="350"/>
      <c r="GHJ77" s="350"/>
      <c r="GHK77" s="348"/>
      <c r="GHL77" s="348"/>
      <c r="GHM77" s="348"/>
      <c r="GHN77" s="349"/>
      <c r="GHP77" s="347"/>
      <c r="GHQ77" s="350"/>
      <c r="GHR77" s="350"/>
      <c r="GHS77" s="348"/>
      <c r="GHT77" s="348"/>
      <c r="GHU77" s="348"/>
      <c r="GHV77" s="349"/>
      <c r="GHX77" s="347"/>
      <c r="GHY77" s="350"/>
      <c r="GHZ77" s="350"/>
      <c r="GIA77" s="348"/>
      <c r="GIB77" s="348"/>
      <c r="GIC77" s="348"/>
      <c r="GID77" s="349"/>
      <c r="GIF77" s="347"/>
      <c r="GIG77" s="350"/>
      <c r="GIH77" s="350"/>
      <c r="GII77" s="348"/>
      <c r="GIJ77" s="348"/>
      <c r="GIK77" s="348"/>
      <c r="GIL77" s="349"/>
      <c r="GIN77" s="347"/>
      <c r="GIO77" s="350"/>
      <c r="GIP77" s="350"/>
      <c r="GIQ77" s="348"/>
      <c r="GIR77" s="348"/>
      <c r="GIS77" s="348"/>
      <c r="GIT77" s="349"/>
      <c r="GIV77" s="347"/>
      <c r="GIW77" s="350"/>
      <c r="GIX77" s="350"/>
      <c r="GIY77" s="348"/>
      <c r="GIZ77" s="348"/>
      <c r="GJA77" s="348"/>
      <c r="GJB77" s="349"/>
      <c r="GJD77" s="347"/>
      <c r="GJE77" s="350"/>
      <c r="GJF77" s="350"/>
      <c r="GJG77" s="348"/>
      <c r="GJH77" s="348"/>
      <c r="GJI77" s="348"/>
      <c r="GJJ77" s="349"/>
      <c r="GJL77" s="347"/>
      <c r="GJM77" s="350"/>
      <c r="GJN77" s="350"/>
      <c r="GJO77" s="348"/>
      <c r="GJP77" s="348"/>
      <c r="GJQ77" s="348"/>
      <c r="GJR77" s="349"/>
      <c r="GJT77" s="347"/>
      <c r="GJU77" s="350"/>
      <c r="GJV77" s="350"/>
      <c r="GJW77" s="348"/>
      <c r="GJX77" s="348"/>
      <c r="GJY77" s="348"/>
      <c r="GJZ77" s="349"/>
      <c r="GKB77" s="347"/>
      <c r="GKC77" s="350"/>
      <c r="GKD77" s="350"/>
      <c r="GKE77" s="348"/>
      <c r="GKF77" s="348"/>
      <c r="GKG77" s="348"/>
      <c r="GKH77" s="349"/>
      <c r="GKJ77" s="347"/>
      <c r="GKK77" s="350"/>
      <c r="GKL77" s="350"/>
      <c r="GKM77" s="348"/>
      <c r="GKN77" s="348"/>
      <c r="GKO77" s="348"/>
      <c r="GKP77" s="349"/>
      <c r="GKR77" s="347"/>
      <c r="GKS77" s="350"/>
      <c r="GKT77" s="350"/>
      <c r="GKU77" s="348"/>
      <c r="GKV77" s="348"/>
      <c r="GKW77" s="348"/>
      <c r="GKX77" s="349"/>
      <c r="GKZ77" s="347"/>
      <c r="GLA77" s="350"/>
      <c r="GLB77" s="350"/>
      <c r="GLC77" s="348"/>
      <c r="GLD77" s="348"/>
      <c r="GLE77" s="348"/>
      <c r="GLF77" s="349"/>
      <c r="GLH77" s="347"/>
      <c r="GLI77" s="350"/>
      <c r="GLJ77" s="350"/>
      <c r="GLK77" s="348"/>
      <c r="GLL77" s="348"/>
      <c r="GLM77" s="348"/>
      <c r="GLN77" s="349"/>
      <c r="GLP77" s="347"/>
      <c r="GLQ77" s="350"/>
      <c r="GLR77" s="350"/>
      <c r="GLS77" s="348"/>
      <c r="GLT77" s="348"/>
      <c r="GLU77" s="348"/>
      <c r="GLV77" s="349"/>
      <c r="GLX77" s="347"/>
      <c r="GLY77" s="350"/>
      <c r="GLZ77" s="350"/>
      <c r="GMA77" s="348"/>
      <c r="GMB77" s="348"/>
      <c r="GMC77" s="348"/>
      <c r="GMD77" s="349"/>
      <c r="GMF77" s="347"/>
      <c r="GMG77" s="350"/>
      <c r="GMH77" s="350"/>
      <c r="GMI77" s="348"/>
      <c r="GMJ77" s="348"/>
      <c r="GMK77" s="348"/>
      <c r="GML77" s="349"/>
      <c r="GMN77" s="347"/>
      <c r="GMO77" s="350"/>
      <c r="GMP77" s="350"/>
      <c r="GMQ77" s="348"/>
      <c r="GMR77" s="348"/>
      <c r="GMS77" s="348"/>
      <c r="GMT77" s="349"/>
      <c r="GMV77" s="347"/>
      <c r="GMW77" s="350"/>
      <c r="GMX77" s="350"/>
      <c r="GMY77" s="348"/>
      <c r="GMZ77" s="348"/>
      <c r="GNA77" s="348"/>
      <c r="GNB77" s="349"/>
      <c r="GND77" s="347"/>
      <c r="GNE77" s="350"/>
      <c r="GNF77" s="350"/>
      <c r="GNG77" s="348"/>
      <c r="GNH77" s="348"/>
      <c r="GNI77" s="348"/>
      <c r="GNJ77" s="349"/>
      <c r="GNL77" s="347"/>
      <c r="GNM77" s="350"/>
      <c r="GNN77" s="350"/>
      <c r="GNO77" s="348"/>
      <c r="GNP77" s="348"/>
      <c r="GNQ77" s="348"/>
      <c r="GNR77" s="349"/>
      <c r="GNT77" s="347"/>
      <c r="GNU77" s="350"/>
      <c r="GNV77" s="350"/>
      <c r="GNW77" s="348"/>
      <c r="GNX77" s="348"/>
      <c r="GNY77" s="348"/>
      <c r="GNZ77" s="349"/>
      <c r="GOB77" s="347"/>
      <c r="GOC77" s="350"/>
      <c r="GOD77" s="350"/>
      <c r="GOE77" s="348"/>
      <c r="GOF77" s="348"/>
      <c r="GOG77" s="348"/>
      <c r="GOH77" s="349"/>
      <c r="GOJ77" s="347"/>
      <c r="GOK77" s="350"/>
      <c r="GOL77" s="350"/>
      <c r="GOM77" s="348"/>
      <c r="GON77" s="348"/>
      <c r="GOO77" s="348"/>
      <c r="GOP77" s="349"/>
      <c r="GOR77" s="347"/>
      <c r="GOS77" s="350"/>
      <c r="GOT77" s="350"/>
      <c r="GOU77" s="348"/>
      <c r="GOV77" s="348"/>
      <c r="GOW77" s="348"/>
      <c r="GOX77" s="349"/>
      <c r="GOZ77" s="347"/>
      <c r="GPA77" s="350"/>
      <c r="GPB77" s="350"/>
      <c r="GPC77" s="348"/>
      <c r="GPD77" s="348"/>
      <c r="GPE77" s="348"/>
      <c r="GPF77" s="349"/>
      <c r="GPH77" s="347"/>
      <c r="GPI77" s="350"/>
      <c r="GPJ77" s="350"/>
      <c r="GPK77" s="348"/>
      <c r="GPL77" s="348"/>
      <c r="GPM77" s="348"/>
      <c r="GPN77" s="349"/>
      <c r="GPP77" s="347"/>
      <c r="GPQ77" s="350"/>
      <c r="GPR77" s="350"/>
      <c r="GPS77" s="348"/>
      <c r="GPT77" s="348"/>
      <c r="GPU77" s="348"/>
      <c r="GPV77" s="349"/>
      <c r="GPX77" s="347"/>
      <c r="GPY77" s="350"/>
      <c r="GPZ77" s="350"/>
      <c r="GQA77" s="348"/>
      <c r="GQB77" s="348"/>
      <c r="GQC77" s="348"/>
      <c r="GQD77" s="349"/>
      <c r="GQF77" s="347"/>
      <c r="GQG77" s="350"/>
      <c r="GQH77" s="350"/>
      <c r="GQI77" s="348"/>
      <c r="GQJ77" s="348"/>
      <c r="GQK77" s="348"/>
      <c r="GQL77" s="349"/>
      <c r="GQN77" s="347"/>
      <c r="GQO77" s="350"/>
      <c r="GQP77" s="350"/>
      <c r="GQQ77" s="348"/>
      <c r="GQR77" s="348"/>
      <c r="GQS77" s="348"/>
      <c r="GQT77" s="349"/>
      <c r="GQV77" s="347"/>
      <c r="GQW77" s="350"/>
      <c r="GQX77" s="350"/>
      <c r="GQY77" s="348"/>
      <c r="GQZ77" s="348"/>
      <c r="GRA77" s="348"/>
      <c r="GRB77" s="349"/>
      <c r="GRD77" s="347"/>
      <c r="GRE77" s="350"/>
      <c r="GRF77" s="350"/>
      <c r="GRG77" s="348"/>
      <c r="GRH77" s="348"/>
      <c r="GRI77" s="348"/>
      <c r="GRJ77" s="349"/>
      <c r="GRL77" s="347"/>
      <c r="GRM77" s="350"/>
      <c r="GRN77" s="350"/>
      <c r="GRO77" s="348"/>
      <c r="GRP77" s="348"/>
      <c r="GRQ77" s="348"/>
      <c r="GRR77" s="349"/>
      <c r="GRT77" s="347"/>
      <c r="GRU77" s="350"/>
      <c r="GRV77" s="350"/>
      <c r="GRW77" s="348"/>
      <c r="GRX77" s="348"/>
      <c r="GRY77" s="348"/>
      <c r="GRZ77" s="349"/>
      <c r="GSB77" s="347"/>
      <c r="GSC77" s="350"/>
      <c r="GSD77" s="350"/>
      <c r="GSE77" s="348"/>
      <c r="GSF77" s="348"/>
      <c r="GSG77" s="348"/>
      <c r="GSH77" s="349"/>
      <c r="GSJ77" s="347"/>
      <c r="GSK77" s="350"/>
      <c r="GSL77" s="350"/>
      <c r="GSM77" s="348"/>
      <c r="GSN77" s="348"/>
      <c r="GSO77" s="348"/>
      <c r="GSP77" s="349"/>
      <c r="GSR77" s="347"/>
      <c r="GSS77" s="350"/>
      <c r="GST77" s="350"/>
      <c r="GSU77" s="348"/>
      <c r="GSV77" s="348"/>
      <c r="GSW77" s="348"/>
      <c r="GSX77" s="349"/>
      <c r="GSZ77" s="347"/>
      <c r="GTA77" s="350"/>
      <c r="GTB77" s="350"/>
      <c r="GTC77" s="348"/>
      <c r="GTD77" s="348"/>
      <c r="GTE77" s="348"/>
      <c r="GTF77" s="349"/>
      <c r="GTH77" s="347"/>
      <c r="GTI77" s="350"/>
      <c r="GTJ77" s="350"/>
      <c r="GTK77" s="348"/>
      <c r="GTL77" s="348"/>
      <c r="GTM77" s="348"/>
      <c r="GTN77" s="349"/>
      <c r="GTP77" s="347"/>
      <c r="GTQ77" s="350"/>
      <c r="GTR77" s="350"/>
      <c r="GTS77" s="348"/>
      <c r="GTT77" s="348"/>
      <c r="GTU77" s="348"/>
      <c r="GTV77" s="349"/>
      <c r="GTX77" s="347"/>
      <c r="GTY77" s="350"/>
      <c r="GTZ77" s="350"/>
      <c r="GUA77" s="348"/>
      <c r="GUB77" s="348"/>
      <c r="GUC77" s="348"/>
      <c r="GUD77" s="349"/>
      <c r="GUF77" s="347"/>
      <c r="GUG77" s="350"/>
      <c r="GUH77" s="350"/>
      <c r="GUI77" s="348"/>
      <c r="GUJ77" s="348"/>
      <c r="GUK77" s="348"/>
      <c r="GUL77" s="349"/>
      <c r="GUN77" s="347"/>
      <c r="GUO77" s="350"/>
      <c r="GUP77" s="350"/>
      <c r="GUQ77" s="348"/>
      <c r="GUR77" s="348"/>
      <c r="GUS77" s="348"/>
      <c r="GUT77" s="349"/>
      <c r="GUV77" s="347"/>
      <c r="GUW77" s="350"/>
      <c r="GUX77" s="350"/>
      <c r="GUY77" s="348"/>
      <c r="GUZ77" s="348"/>
      <c r="GVA77" s="348"/>
      <c r="GVB77" s="349"/>
      <c r="GVD77" s="347"/>
      <c r="GVE77" s="350"/>
      <c r="GVF77" s="350"/>
      <c r="GVG77" s="348"/>
      <c r="GVH77" s="348"/>
      <c r="GVI77" s="348"/>
      <c r="GVJ77" s="349"/>
      <c r="GVL77" s="347"/>
      <c r="GVM77" s="350"/>
      <c r="GVN77" s="350"/>
      <c r="GVO77" s="348"/>
      <c r="GVP77" s="348"/>
      <c r="GVQ77" s="348"/>
      <c r="GVR77" s="349"/>
      <c r="GVT77" s="347"/>
      <c r="GVU77" s="350"/>
      <c r="GVV77" s="350"/>
      <c r="GVW77" s="348"/>
      <c r="GVX77" s="348"/>
      <c r="GVY77" s="348"/>
      <c r="GVZ77" s="349"/>
      <c r="GWB77" s="347"/>
      <c r="GWC77" s="350"/>
      <c r="GWD77" s="350"/>
      <c r="GWE77" s="348"/>
      <c r="GWF77" s="348"/>
      <c r="GWG77" s="348"/>
      <c r="GWH77" s="349"/>
      <c r="GWJ77" s="347"/>
      <c r="GWK77" s="350"/>
      <c r="GWL77" s="350"/>
      <c r="GWM77" s="348"/>
      <c r="GWN77" s="348"/>
      <c r="GWO77" s="348"/>
      <c r="GWP77" s="349"/>
      <c r="GWR77" s="347"/>
      <c r="GWS77" s="350"/>
      <c r="GWT77" s="350"/>
      <c r="GWU77" s="348"/>
      <c r="GWV77" s="348"/>
      <c r="GWW77" s="348"/>
      <c r="GWX77" s="349"/>
      <c r="GWZ77" s="347"/>
      <c r="GXA77" s="350"/>
      <c r="GXB77" s="350"/>
      <c r="GXC77" s="348"/>
      <c r="GXD77" s="348"/>
      <c r="GXE77" s="348"/>
      <c r="GXF77" s="349"/>
      <c r="GXH77" s="347"/>
      <c r="GXI77" s="350"/>
      <c r="GXJ77" s="350"/>
      <c r="GXK77" s="348"/>
      <c r="GXL77" s="348"/>
      <c r="GXM77" s="348"/>
      <c r="GXN77" s="349"/>
      <c r="GXP77" s="347"/>
      <c r="GXQ77" s="350"/>
      <c r="GXR77" s="350"/>
      <c r="GXS77" s="348"/>
      <c r="GXT77" s="348"/>
      <c r="GXU77" s="348"/>
      <c r="GXV77" s="349"/>
      <c r="GXX77" s="347"/>
      <c r="GXY77" s="350"/>
      <c r="GXZ77" s="350"/>
      <c r="GYA77" s="348"/>
      <c r="GYB77" s="348"/>
      <c r="GYC77" s="348"/>
      <c r="GYD77" s="349"/>
      <c r="GYF77" s="347"/>
      <c r="GYG77" s="350"/>
      <c r="GYH77" s="350"/>
      <c r="GYI77" s="348"/>
      <c r="GYJ77" s="348"/>
      <c r="GYK77" s="348"/>
      <c r="GYL77" s="349"/>
      <c r="GYN77" s="347"/>
      <c r="GYO77" s="350"/>
      <c r="GYP77" s="350"/>
      <c r="GYQ77" s="348"/>
      <c r="GYR77" s="348"/>
      <c r="GYS77" s="348"/>
      <c r="GYT77" s="349"/>
      <c r="GYV77" s="347"/>
      <c r="GYW77" s="350"/>
      <c r="GYX77" s="350"/>
      <c r="GYY77" s="348"/>
      <c r="GYZ77" s="348"/>
      <c r="GZA77" s="348"/>
      <c r="GZB77" s="349"/>
      <c r="GZD77" s="347"/>
      <c r="GZE77" s="350"/>
      <c r="GZF77" s="350"/>
      <c r="GZG77" s="348"/>
      <c r="GZH77" s="348"/>
      <c r="GZI77" s="348"/>
      <c r="GZJ77" s="349"/>
      <c r="GZL77" s="347"/>
      <c r="GZM77" s="350"/>
      <c r="GZN77" s="350"/>
      <c r="GZO77" s="348"/>
      <c r="GZP77" s="348"/>
      <c r="GZQ77" s="348"/>
      <c r="GZR77" s="349"/>
      <c r="GZT77" s="347"/>
      <c r="GZU77" s="350"/>
      <c r="GZV77" s="350"/>
      <c r="GZW77" s="348"/>
      <c r="GZX77" s="348"/>
      <c r="GZY77" s="348"/>
      <c r="GZZ77" s="349"/>
      <c r="HAB77" s="347"/>
      <c r="HAC77" s="350"/>
      <c r="HAD77" s="350"/>
      <c r="HAE77" s="348"/>
      <c r="HAF77" s="348"/>
      <c r="HAG77" s="348"/>
      <c r="HAH77" s="349"/>
      <c r="HAJ77" s="347"/>
      <c r="HAK77" s="350"/>
      <c r="HAL77" s="350"/>
      <c r="HAM77" s="348"/>
      <c r="HAN77" s="348"/>
      <c r="HAO77" s="348"/>
      <c r="HAP77" s="349"/>
      <c r="HAR77" s="347"/>
      <c r="HAS77" s="350"/>
      <c r="HAT77" s="350"/>
      <c r="HAU77" s="348"/>
      <c r="HAV77" s="348"/>
      <c r="HAW77" s="348"/>
      <c r="HAX77" s="349"/>
      <c r="HAZ77" s="347"/>
      <c r="HBA77" s="350"/>
      <c r="HBB77" s="350"/>
      <c r="HBC77" s="348"/>
      <c r="HBD77" s="348"/>
      <c r="HBE77" s="348"/>
      <c r="HBF77" s="349"/>
      <c r="HBH77" s="347"/>
      <c r="HBI77" s="350"/>
      <c r="HBJ77" s="350"/>
      <c r="HBK77" s="348"/>
      <c r="HBL77" s="348"/>
      <c r="HBM77" s="348"/>
      <c r="HBN77" s="349"/>
      <c r="HBP77" s="347"/>
      <c r="HBQ77" s="350"/>
      <c r="HBR77" s="350"/>
      <c r="HBS77" s="348"/>
      <c r="HBT77" s="348"/>
      <c r="HBU77" s="348"/>
      <c r="HBV77" s="349"/>
      <c r="HBX77" s="347"/>
      <c r="HBY77" s="350"/>
      <c r="HBZ77" s="350"/>
      <c r="HCA77" s="348"/>
      <c r="HCB77" s="348"/>
      <c r="HCC77" s="348"/>
      <c r="HCD77" s="349"/>
      <c r="HCF77" s="347"/>
      <c r="HCG77" s="350"/>
      <c r="HCH77" s="350"/>
      <c r="HCI77" s="348"/>
      <c r="HCJ77" s="348"/>
      <c r="HCK77" s="348"/>
      <c r="HCL77" s="349"/>
      <c r="HCN77" s="347"/>
      <c r="HCO77" s="350"/>
      <c r="HCP77" s="350"/>
      <c r="HCQ77" s="348"/>
      <c r="HCR77" s="348"/>
      <c r="HCS77" s="348"/>
      <c r="HCT77" s="349"/>
      <c r="HCV77" s="347"/>
      <c r="HCW77" s="350"/>
      <c r="HCX77" s="350"/>
      <c r="HCY77" s="348"/>
      <c r="HCZ77" s="348"/>
      <c r="HDA77" s="348"/>
      <c r="HDB77" s="349"/>
      <c r="HDD77" s="347"/>
      <c r="HDE77" s="350"/>
      <c r="HDF77" s="350"/>
      <c r="HDG77" s="348"/>
      <c r="HDH77" s="348"/>
      <c r="HDI77" s="348"/>
      <c r="HDJ77" s="349"/>
      <c r="HDL77" s="347"/>
      <c r="HDM77" s="350"/>
      <c r="HDN77" s="350"/>
      <c r="HDO77" s="348"/>
      <c r="HDP77" s="348"/>
      <c r="HDQ77" s="348"/>
      <c r="HDR77" s="349"/>
      <c r="HDT77" s="347"/>
      <c r="HDU77" s="350"/>
      <c r="HDV77" s="350"/>
      <c r="HDW77" s="348"/>
      <c r="HDX77" s="348"/>
      <c r="HDY77" s="348"/>
      <c r="HDZ77" s="349"/>
      <c r="HEB77" s="347"/>
      <c r="HEC77" s="350"/>
      <c r="HED77" s="350"/>
      <c r="HEE77" s="348"/>
      <c r="HEF77" s="348"/>
      <c r="HEG77" s="348"/>
      <c r="HEH77" s="349"/>
      <c r="HEJ77" s="347"/>
      <c r="HEK77" s="350"/>
      <c r="HEL77" s="350"/>
      <c r="HEM77" s="348"/>
      <c r="HEN77" s="348"/>
      <c r="HEO77" s="348"/>
      <c r="HEP77" s="349"/>
      <c r="HER77" s="347"/>
      <c r="HES77" s="350"/>
      <c r="HET77" s="350"/>
      <c r="HEU77" s="348"/>
      <c r="HEV77" s="348"/>
      <c r="HEW77" s="348"/>
      <c r="HEX77" s="349"/>
      <c r="HEZ77" s="347"/>
      <c r="HFA77" s="350"/>
      <c r="HFB77" s="350"/>
      <c r="HFC77" s="348"/>
      <c r="HFD77" s="348"/>
      <c r="HFE77" s="348"/>
      <c r="HFF77" s="349"/>
      <c r="HFH77" s="347"/>
      <c r="HFI77" s="350"/>
      <c r="HFJ77" s="350"/>
      <c r="HFK77" s="348"/>
      <c r="HFL77" s="348"/>
      <c r="HFM77" s="348"/>
      <c r="HFN77" s="349"/>
      <c r="HFP77" s="347"/>
      <c r="HFQ77" s="350"/>
      <c r="HFR77" s="350"/>
      <c r="HFS77" s="348"/>
      <c r="HFT77" s="348"/>
      <c r="HFU77" s="348"/>
      <c r="HFV77" s="349"/>
      <c r="HFX77" s="347"/>
      <c r="HFY77" s="350"/>
      <c r="HFZ77" s="350"/>
      <c r="HGA77" s="348"/>
      <c r="HGB77" s="348"/>
      <c r="HGC77" s="348"/>
      <c r="HGD77" s="349"/>
      <c r="HGF77" s="347"/>
      <c r="HGG77" s="350"/>
      <c r="HGH77" s="350"/>
      <c r="HGI77" s="348"/>
      <c r="HGJ77" s="348"/>
      <c r="HGK77" s="348"/>
      <c r="HGL77" s="349"/>
      <c r="HGN77" s="347"/>
      <c r="HGO77" s="350"/>
      <c r="HGP77" s="350"/>
      <c r="HGQ77" s="348"/>
      <c r="HGR77" s="348"/>
      <c r="HGS77" s="348"/>
      <c r="HGT77" s="349"/>
      <c r="HGV77" s="347"/>
      <c r="HGW77" s="350"/>
      <c r="HGX77" s="350"/>
      <c r="HGY77" s="348"/>
      <c r="HGZ77" s="348"/>
      <c r="HHA77" s="348"/>
      <c r="HHB77" s="349"/>
      <c r="HHD77" s="347"/>
      <c r="HHE77" s="350"/>
      <c r="HHF77" s="350"/>
      <c r="HHG77" s="348"/>
      <c r="HHH77" s="348"/>
      <c r="HHI77" s="348"/>
      <c r="HHJ77" s="349"/>
      <c r="HHL77" s="347"/>
      <c r="HHM77" s="350"/>
      <c r="HHN77" s="350"/>
      <c r="HHO77" s="348"/>
      <c r="HHP77" s="348"/>
      <c r="HHQ77" s="348"/>
      <c r="HHR77" s="349"/>
      <c r="HHT77" s="347"/>
      <c r="HHU77" s="350"/>
      <c r="HHV77" s="350"/>
      <c r="HHW77" s="348"/>
      <c r="HHX77" s="348"/>
      <c r="HHY77" s="348"/>
      <c r="HHZ77" s="349"/>
      <c r="HIB77" s="347"/>
      <c r="HIC77" s="350"/>
      <c r="HID77" s="350"/>
      <c r="HIE77" s="348"/>
      <c r="HIF77" s="348"/>
      <c r="HIG77" s="348"/>
      <c r="HIH77" s="349"/>
      <c r="HIJ77" s="347"/>
      <c r="HIK77" s="350"/>
      <c r="HIL77" s="350"/>
      <c r="HIM77" s="348"/>
      <c r="HIN77" s="348"/>
      <c r="HIO77" s="348"/>
      <c r="HIP77" s="349"/>
      <c r="HIR77" s="347"/>
      <c r="HIS77" s="350"/>
      <c r="HIT77" s="350"/>
      <c r="HIU77" s="348"/>
      <c r="HIV77" s="348"/>
      <c r="HIW77" s="348"/>
      <c r="HIX77" s="349"/>
      <c r="HIZ77" s="347"/>
      <c r="HJA77" s="350"/>
      <c r="HJB77" s="350"/>
      <c r="HJC77" s="348"/>
      <c r="HJD77" s="348"/>
      <c r="HJE77" s="348"/>
      <c r="HJF77" s="349"/>
      <c r="HJH77" s="347"/>
      <c r="HJI77" s="350"/>
      <c r="HJJ77" s="350"/>
      <c r="HJK77" s="348"/>
      <c r="HJL77" s="348"/>
      <c r="HJM77" s="348"/>
      <c r="HJN77" s="349"/>
      <c r="HJP77" s="347"/>
      <c r="HJQ77" s="350"/>
      <c r="HJR77" s="350"/>
      <c r="HJS77" s="348"/>
      <c r="HJT77" s="348"/>
      <c r="HJU77" s="348"/>
      <c r="HJV77" s="349"/>
      <c r="HJX77" s="347"/>
      <c r="HJY77" s="350"/>
      <c r="HJZ77" s="350"/>
      <c r="HKA77" s="348"/>
      <c r="HKB77" s="348"/>
      <c r="HKC77" s="348"/>
      <c r="HKD77" s="349"/>
      <c r="HKF77" s="347"/>
      <c r="HKG77" s="350"/>
      <c r="HKH77" s="350"/>
      <c r="HKI77" s="348"/>
      <c r="HKJ77" s="348"/>
      <c r="HKK77" s="348"/>
      <c r="HKL77" s="349"/>
      <c r="HKN77" s="347"/>
      <c r="HKO77" s="350"/>
      <c r="HKP77" s="350"/>
      <c r="HKQ77" s="348"/>
      <c r="HKR77" s="348"/>
      <c r="HKS77" s="348"/>
      <c r="HKT77" s="349"/>
      <c r="HKV77" s="347"/>
      <c r="HKW77" s="350"/>
      <c r="HKX77" s="350"/>
      <c r="HKY77" s="348"/>
      <c r="HKZ77" s="348"/>
      <c r="HLA77" s="348"/>
      <c r="HLB77" s="349"/>
      <c r="HLD77" s="347"/>
      <c r="HLE77" s="350"/>
      <c r="HLF77" s="350"/>
      <c r="HLG77" s="348"/>
      <c r="HLH77" s="348"/>
      <c r="HLI77" s="348"/>
      <c r="HLJ77" s="349"/>
      <c r="HLL77" s="347"/>
      <c r="HLM77" s="350"/>
      <c r="HLN77" s="350"/>
      <c r="HLO77" s="348"/>
      <c r="HLP77" s="348"/>
      <c r="HLQ77" s="348"/>
      <c r="HLR77" s="349"/>
      <c r="HLT77" s="347"/>
      <c r="HLU77" s="350"/>
      <c r="HLV77" s="350"/>
      <c r="HLW77" s="348"/>
      <c r="HLX77" s="348"/>
      <c r="HLY77" s="348"/>
      <c r="HLZ77" s="349"/>
      <c r="HMB77" s="347"/>
      <c r="HMC77" s="350"/>
      <c r="HMD77" s="350"/>
      <c r="HME77" s="348"/>
      <c r="HMF77" s="348"/>
      <c r="HMG77" s="348"/>
      <c r="HMH77" s="349"/>
      <c r="HMJ77" s="347"/>
      <c r="HMK77" s="350"/>
      <c r="HML77" s="350"/>
      <c r="HMM77" s="348"/>
      <c r="HMN77" s="348"/>
      <c r="HMO77" s="348"/>
      <c r="HMP77" s="349"/>
      <c r="HMR77" s="347"/>
      <c r="HMS77" s="350"/>
      <c r="HMT77" s="350"/>
      <c r="HMU77" s="348"/>
      <c r="HMV77" s="348"/>
      <c r="HMW77" s="348"/>
      <c r="HMX77" s="349"/>
      <c r="HMZ77" s="347"/>
      <c r="HNA77" s="350"/>
      <c r="HNB77" s="350"/>
      <c r="HNC77" s="348"/>
      <c r="HND77" s="348"/>
      <c r="HNE77" s="348"/>
      <c r="HNF77" s="349"/>
      <c r="HNH77" s="347"/>
      <c r="HNI77" s="350"/>
      <c r="HNJ77" s="350"/>
      <c r="HNK77" s="348"/>
      <c r="HNL77" s="348"/>
      <c r="HNM77" s="348"/>
      <c r="HNN77" s="349"/>
      <c r="HNP77" s="347"/>
      <c r="HNQ77" s="350"/>
      <c r="HNR77" s="350"/>
      <c r="HNS77" s="348"/>
      <c r="HNT77" s="348"/>
      <c r="HNU77" s="348"/>
      <c r="HNV77" s="349"/>
      <c r="HNX77" s="347"/>
      <c r="HNY77" s="350"/>
      <c r="HNZ77" s="350"/>
      <c r="HOA77" s="348"/>
      <c r="HOB77" s="348"/>
      <c r="HOC77" s="348"/>
      <c r="HOD77" s="349"/>
      <c r="HOF77" s="347"/>
      <c r="HOG77" s="350"/>
      <c r="HOH77" s="350"/>
      <c r="HOI77" s="348"/>
      <c r="HOJ77" s="348"/>
      <c r="HOK77" s="348"/>
      <c r="HOL77" s="349"/>
      <c r="HON77" s="347"/>
      <c r="HOO77" s="350"/>
      <c r="HOP77" s="350"/>
      <c r="HOQ77" s="348"/>
      <c r="HOR77" s="348"/>
      <c r="HOS77" s="348"/>
      <c r="HOT77" s="349"/>
      <c r="HOV77" s="347"/>
      <c r="HOW77" s="350"/>
      <c r="HOX77" s="350"/>
      <c r="HOY77" s="348"/>
      <c r="HOZ77" s="348"/>
      <c r="HPA77" s="348"/>
      <c r="HPB77" s="349"/>
      <c r="HPD77" s="347"/>
      <c r="HPE77" s="350"/>
      <c r="HPF77" s="350"/>
      <c r="HPG77" s="348"/>
      <c r="HPH77" s="348"/>
      <c r="HPI77" s="348"/>
      <c r="HPJ77" s="349"/>
      <c r="HPL77" s="347"/>
      <c r="HPM77" s="350"/>
      <c r="HPN77" s="350"/>
      <c r="HPO77" s="348"/>
      <c r="HPP77" s="348"/>
      <c r="HPQ77" s="348"/>
      <c r="HPR77" s="349"/>
      <c r="HPT77" s="347"/>
      <c r="HPU77" s="350"/>
      <c r="HPV77" s="350"/>
      <c r="HPW77" s="348"/>
      <c r="HPX77" s="348"/>
      <c r="HPY77" s="348"/>
      <c r="HPZ77" s="349"/>
      <c r="HQB77" s="347"/>
      <c r="HQC77" s="350"/>
      <c r="HQD77" s="350"/>
      <c r="HQE77" s="348"/>
      <c r="HQF77" s="348"/>
      <c r="HQG77" s="348"/>
      <c r="HQH77" s="349"/>
      <c r="HQJ77" s="347"/>
      <c r="HQK77" s="350"/>
      <c r="HQL77" s="350"/>
      <c r="HQM77" s="348"/>
      <c r="HQN77" s="348"/>
      <c r="HQO77" s="348"/>
      <c r="HQP77" s="349"/>
      <c r="HQR77" s="347"/>
      <c r="HQS77" s="350"/>
      <c r="HQT77" s="350"/>
      <c r="HQU77" s="348"/>
      <c r="HQV77" s="348"/>
      <c r="HQW77" s="348"/>
      <c r="HQX77" s="349"/>
      <c r="HQZ77" s="347"/>
      <c r="HRA77" s="350"/>
      <c r="HRB77" s="350"/>
      <c r="HRC77" s="348"/>
      <c r="HRD77" s="348"/>
      <c r="HRE77" s="348"/>
      <c r="HRF77" s="349"/>
      <c r="HRH77" s="347"/>
      <c r="HRI77" s="350"/>
      <c r="HRJ77" s="350"/>
      <c r="HRK77" s="348"/>
      <c r="HRL77" s="348"/>
      <c r="HRM77" s="348"/>
      <c r="HRN77" s="349"/>
      <c r="HRP77" s="347"/>
      <c r="HRQ77" s="350"/>
      <c r="HRR77" s="350"/>
      <c r="HRS77" s="348"/>
      <c r="HRT77" s="348"/>
      <c r="HRU77" s="348"/>
      <c r="HRV77" s="349"/>
      <c r="HRX77" s="347"/>
      <c r="HRY77" s="350"/>
      <c r="HRZ77" s="350"/>
      <c r="HSA77" s="348"/>
      <c r="HSB77" s="348"/>
      <c r="HSC77" s="348"/>
      <c r="HSD77" s="349"/>
      <c r="HSF77" s="347"/>
      <c r="HSG77" s="350"/>
      <c r="HSH77" s="350"/>
      <c r="HSI77" s="348"/>
      <c r="HSJ77" s="348"/>
      <c r="HSK77" s="348"/>
      <c r="HSL77" s="349"/>
      <c r="HSN77" s="347"/>
      <c r="HSO77" s="350"/>
      <c r="HSP77" s="350"/>
      <c r="HSQ77" s="348"/>
      <c r="HSR77" s="348"/>
      <c r="HSS77" s="348"/>
      <c r="HST77" s="349"/>
      <c r="HSV77" s="347"/>
      <c r="HSW77" s="350"/>
      <c r="HSX77" s="350"/>
      <c r="HSY77" s="348"/>
      <c r="HSZ77" s="348"/>
      <c r="HTA77" s="348"/>
      <c r="HTB77" s="349"/>
      <c r="HTD77" s="347"/>
      <c r="HTE77" s="350"/>
      <c r="HTF77" s="350"/>
      <c r="HTG77" s="348"/>
      <c r="HTH77" s="348"/>
      <c r="HTI77" s="348"/>
      <c r="HTJ77" s="349"/>
      <c r="HTL77" s="347"/>
      <c r="HTM77" s="350"/>
      <c r="HTN77" s="350"/>
      <c r="HTO77" s="348"/>
      <c r="HTP77" s="348"/>
      <c r="HTQ77" s="348"/>
      <c r="HTR77" s="349"/>
      <c r="HTT77" s="347"/>
      <c r="HTU77" s="350"/>
      <c r="HTV77" s="350"/>
      <c r="HTW77" s="348"/>
      <c r="HTX77" s="348"/>
      <c r="HTY77" s="348"/>
      <c r="HTZ77" s="349"/>
      <c r="HUB77" s="347"/>
      <c r="HUC77" s="350"/>
      <c r="HUD77" s="350"/>
      <c r="HUE77" s="348"/>
      <c r="HUF77" s="348"/>
      <c r="HUG77" s="348"/>
      <c r="HUH77" s="349"/>
      <c r="HUJ77" s="347"/>
      <c r="HUK77" s="350"/>
      <c r="HUL77" s="350"/>
      <c r="HUM77" s="348"/>
      <c r="HUN77" s="348"/>
      <c r="HUO77" s="348"/>
      <c r="HUP77" s="349"/>
      <c r="HUR77" s="347"/>
      <c r="HUS77" s="350"/>
      <c r="HUT77" s="350"/>
      <c r="HUU77" s="348"/>
      <c r="HUV77" s="348"/>
      <c r="HUW77" s="348"/>
      <c r="HUX77" s="349"/>
      <c r="HUZ77" s="347"/>
      <c r="HVA77" s="350"/>
      <c r="HVB77" s="350"/>
      <c r="HVC77" s="348"/>
      <c r="HVD77" s="348"/>
      <c r="HVE77" s="348"/>
      <c r="HVF77" s="349"/>
      <c r="HVH77" s="347"/>
      <c r="HVI77" s="350"/>
      <c r="HVJ77" s="350"/>
      <c r="HVK77" s="348"/>
      <c r="HVL77" s="348"/>
      <c r="HVM77" s="348"/>
      <c r="HVN77" s="349"/>
      <c r="HVP77" s="347"/>
      <c r="HVQ77" s="350"/>
      <c r="HVR77" s="350"/>
      <c r="HVS77" s="348"/>
      <c r="HVT77" s="348"/>
      <c r="HVU77" s="348"/>
      <c r="HVV77" s="349"/>
      <c r="HVX77" s="347"/>
      <c r="HVY77" s="350"/>
      <c r="HVZ77" s="350"/>
      <c r="HWA77" s="348"/>
      <c r="HWB77" s="348"/>
      <c r="HWC77" s="348"/>
      <c r="HWD77" s="349"/>
      <c r="HWF77" s="347"/>
      <c r="HWG77" s="350"/>
      <c r="HWH77" s="350"/>
      <c r="HWI77" s="348"/>
      <c r="HWJ77" s="348"/>
      <c r="HWK77" s="348"/>
      <c r="HWL77" s="349"/>
      <c r="HWN77" s="347"/>
      <c r="HWO77" s="350"/>
      <c r="HWP77" s="350"/>
      <c r="HWQ77" s="348"/>
      <c r="HWR77" s="348"/>
      <c r="HWS77" s="348"/>
      <c r="HWT77" s="349"/>
      <c r="HWV77" s="347"/>
      <c r="HWW77" s="350"/>
      <c r="HWX77" s="350"/>
      <c r="HWY77" s="348"/>
      <c r="HWZ77" s="348"/>
      <c r="HXA77" s="348"/>
      <c r="HXB77" s="349"/>
      <c r="HXD77" s="347"/>
      <c r="HXE77" s="350"/>
      <c r="HXF77" s="350"/>
      <c r="HXG77" s="348"/>
      <c r="HXH77" s="348"/>
      <c r="HXI77" s="348"/>
      <c r="HXJ77" s="349"/>
      <c r="HXL77" s="347"/>
      <c r="HXM77" s="350"/>
      <c r="HXN77" s="350"/>
      <c r="HXO77" s="348"/>
      <c r="HXP77" s="348"/>
      <c r="HXQ77" s="348"/>
      <c r="HXR77" s="349"/>
      <c r="HXT77" s="347"/>
      <c r="HXU77" s="350"/>
      <c r="HXV77" s="350"/>
      <c r="HXW77" s="348"/>
      <c r="HXX77" s="348"/>
      <c r="HXY77" s="348"/>
      <c r="HXZ77" s="349"/>
      <c r="HYB77" s="347"/>
      <c r="HYC77" s="350"/>
      <c r="HYD77" s="350"/>
      <c r="HYE77" s="348"/>
      <c r="HYF77" s="348"/>
      <c r="HYG77" s="348"/>
      <c r="HYH77" s="349"/>
      <c r="HYJ77" s="347"/>
      <c r="HYK77" s="350"/>
      <c r="HYL77" s="350"/>
      <c r="HYM77" s="348"/>
      <c r="HYN77" s="348"/>
      <c r="HYO77" s="348"/>
      <c r="HYP77" s="349"/>
      <c r="HYR77" s="347"/>
      <c r="HYS77" s="350"/>
      <c r="HYT77" s="350"/>
      <c r="HYU77" s="348"/>
      <c r="HYV77" s="348"/>
      <c r="HYW77" s="348"/>
      <c r="HYX77" s="349"/>
      <c r="HYZ77" s="347"/>
      <c r="HZA77" s="350"/>
      <c r="HZB77" s="350"/>
      <c r="HZC77" s="348"/>
      <c r="HZD77" s="348"/>
      <c r="HZE77" s="348"/>
      <c r="HZF77" s="349"/>
      <c r="HZH77" s="347"/>
      <c r="HZI77" s="350"/>
      <c r="HZJ77" s="350"/>
      <c r="HZK77" s="348"/>
      <c r="HZL77" s="348"/>
      <c r="HZM77" s="348"/>
      <c r="HZN77" s="349"/>
      <c r="HZP77" s="347"/>
      <c r="HZQ77" s="350"/>
      <c r="HZR77" s="350"/>
      <c r="HZS77" s="348"/>
      <c r="HZT77" s="348"/>
      <c r="HZU77" s="348"/>
      <c r="HZV77" s="349"/>
      <c r="HZX77" s="347"/>
      <c r="HZY77" s="350"/>
      <c r="HZZ77" s="350"/>
      <c r="IAA77" s="348"/>
      <c r="IAB77" s="348"/>
      <c r="IAC77" s="348"/>
      <c r="IAD77" s="349"/>
      <c r="IAF77" s="347"/>
      <c r="IAG77" s="350"/>
      <c r="IAH77" s="350"/>
      <c r="IAI77" s="348"/>
      <c r="IAJ77" s="348"/>
      <c r="IAK77" s="348"/>
      <c r="IAL77" s="349"/>
      <c r="IAN77" s="347"/>
      <c r="IAO77" s="350"/>
      <c r="IAP77" s="350"/>
      <c r="IAQ77" s="348"/>
      <c r="IAR77" s="348"/>
      <c r="IAS77" s="348"/>
      <c r="IAT77" s="349"/>
      <c r="IAV77" s="347"/>
      <c r="IAW77" s="350"/>
      <c r="IAX77" s="350"/>
      <c r="IAY77" s="348"/>
      <c r="IAZ77" s="348"/>
      <c r="IBA77" s="348"/>
      <c r="IBB77" s="349"/>
      <c r="IBD77" s="347"/>
      <c r="IBE77" s="350"/>
      <c r="IBF77" s="350"/>
      <c r="IBG77" s="348"/>
      <c r="IBH77" s="348"/>
      <c r="IBI77" s="348"/>
      <c r="IBJ77" s="349"/>
      <c r="IBL77" s="347"/>
      <c r="IBM77" s="350"/>
      <c r="IBN77" s="350"/>
      <c r="IBO77" s="348"/>
      <c r="IBP77" s="348"/>
      <c r="IBQ77" s="348"/>
      <c r="IBR77" s="349"/>
      <c r="IBT77" s="347"/>
      <c r="IBU77" s="350"/>
      <c r="IBV77" s="350"/>
      <c r="IBW77" s="348"/>
      <c r="IBX77" s="348"/>
      <c r="IBY77" s="348"/>
      <c r="IBZ77" s="349"/>
      <c r="ICB77" s="347"/>
      <c r="ICC77" s="350"/>
      <c r="ICD77" s="350"/>
      <c r="ICE77" s="348"/>
      <c r="ICF77" s="348"/>
      <c r="ICG77" s="348"/>
      <c r="ICH77" s="349"/>
      <c r="ICJ77" s="347"/>
      <c r="ICK77" s="350"/>
      <c r="ICL77" s="350"/>
      <c r="ICM77" s="348"/>
      <c r="ICN77" s="348"/>
      <c r="ICO77" s="348"/>
      <c r="ICP77" s="349"/>
      <c r="ICR77" s="347"/>
      <c r="ICS77" s="350"/>
      <c r="ICT77" s="350"/>
      <c r="ICU77" s="348"/>
      <c r="ICV77" s="348"/>
      <c r="ICW77" s="348"/>
      <c r="ICX77" s="349"/>
      <c r="ICZ77" s="347"/>
      <c r="IDA77" s="350"/>
      <c r="IDB77" s="350"/>
      <c r="IDC77" s="348"/>
      <c r="IDD77" s="348"/>
      <c r="IDE77" s="348"/>
      <c r="IDF77" s="349"/>
      <c r="IDH77" s="347"/>
      <c r="IDI77" s="350"/>
      <c r="IDJ77" s="350"/>
      <c r="IDK77" s="348"/>
      <c r="IDL77" s="348"/>
      <c r="IDM77" s="348"/>
      <c r="IDN77" s="349"/>
      <c r="IDP77" s="347"/>
      <c r="IDQ77" s="350"/>
      <c r="IDR77" s="350"/>
      <c r="IDS77" s="348"/>
      <c r="IDT77" s="348"/>
      <c r="IDU77" s="348"/>
      <c r="IDV77" s="349"/>
      <c r="IDX77" s="347"/>
      <c r="IDY77" s="350"/>
      <c r="IDZ77" s="350"/>
      <c r="IEA77" s="348"/>
      <c r="IEB77" s="348"/>
      <c r="IEC77" s="348"/>
      <c r="IED77" s="349"/>
      <c r="IEF77" s="347"/>
      <c r="IEG77" s="350"/>
      <c r="IEH77" s="350"/>
      <c r="IEI77" s="348"/>
      <c r="IEJ77" s="348"/>
      <c r="IEK77" s="348"/>
      <c r="IEL77" s="349"/>
      <c r="IEN77" s="347"/>
      <c r="IEO77" s="350"/>
      <c r="IEP77" s="350"/>
      <c r="IEQ77" s="348"/>
      <c r="IER77" s="348"/>
      <c r="IES77" s="348"/>
      <c r="IET77" s="349"/>
      <c r="IEV77" s="347"/>
      <c r="IEW77" s="350"/>
      <c r="IEX77" s="350"/>
      <c r="IEY77" s="348"/>
      <c r="IEZ77" s="348"/>
      <c r="IFA77" s="348"/>
      <c r="IFB77" s="349"/>
      <c r="IFD77" s="347"/>
      <c r="IFE77" s="350"/>
      <c r="IFF77" s="350"/>
      <c r="IFG77" s="348"/>
      <c r="IFH77" s="348"/>
      <c r="IFI77" s="348"/>
      <c r="IFJ77" s="349"/>
      <c r="IFL77" s="347"/>
      <c r="IFM77" s="350"/>
      <c r="IFN77" s="350"/>
      <c r="IFO77" s="348"/>
      <c r="IFP77" s="348"/>
      <c r="IFQ77" s="348"/>
      <c r="IFR77" s="349"/>
      <c r="IFT77" s="347"/>
      <c r="IFU77" s="350"/>
      <c r="IFV77" s="350"/>
      <c r="IFW77" s="348"/>
      <c r="IFX77" s="348"/>
      <c r="IFY77" s="348"/>
      <c r="IFZ77" s="349"/>
      <c r="IGB77" s="347"/>
      <c r="IGC77" s="350"/>
      <c r="IGD77" s="350"/>
      <c r="IGE77" s="348"/>
      <c r="IGF77" s="348"/>
      <c r="IGG77" s="348"/>
      <c r="IGH77" s="349"/>
      <c r="IGJ77" s="347"/>
      <c r="IGK77" s="350"/>
      <c r="IGL77" s="350"/>
      <c r="IGM77" s="348"/>
      <c r="IGN77" s="348"/>
      <c r="IGO77" s="348"/>
      <c r="IGP77" s="349"/>
      <c r="IGR77" s="347"/>
      <c r="IGS77" s="350"/>
      <c r="IGT77" s="350"/>
      <c r="IGU77" s="348"/>
      <c r="IGV77" s="348"/>
      <c r="IGW77" s="348"/>
      <c r="IGX77" s="349"/>
      <c r="IGZ77" s="347"/>
      <c r="IHA77" s="350"/>
      <c r="IHB77" s="350"/>
      <c r="IHC77" s="348"/>
      <c r="IHD77" s="348"/>
      <c r="IHE77" s="348"/>
      <c r="IHF77" s="349"/>
      <c r="IHH77" s="347"/>
      <c r="IHI77" s="350"/>
      <c r="IHJ77" s="350"/>
      <c r="IHK77" s="348"/>
      <c r="IHL77" s="348"/>
      <c r="IHM77" s="348"/>
      <c r="IHN77" s="349"/>
      <c r="IHP77" s="347"/>
      <c r="IHQ77" s="350"/>
      <c r="IHR77" s="350"/>
      <c r="IHS77" s="348"/>
      <c r="IHT77" s="348"/>
      <c r="IHU77" s="348"/>
      <c r="IHV77" s="349"/>
      <c r="IHX77" s="347"/>
      <c r="IHY77" s="350"/>
      <c r="IHZ77" s="350"/>
      <c r="IIA77" s="348"/>
      <c r="IIB77" s="348"/>
      <c r="IIC77" s="348"/>
      <c r="IID77" s="349"/>
      <c r="IIF77" s="347"/>
      <c r="IIG77" s="350"/>
      <c r="IIH77" s="350"/>
      <c r="III77" s="348"/>
      <c r="IIJ77" s="348"/>
      <c r="IIK77" s="348"/>
      <c r="IIL77" s="349"/>
      <c r="IIN77" s="347"/>
      <c r="IIO77" s="350"/>
      <c r="IIP77" s="350"/>
      <c r="IIQ77" s="348"/>
      <c r="IIR77" s="348"/>
      <c r="IIS77" s="348"/>
      <c r="IIT77" s="349"/>
      <c r="IIV77" s="347"/>
      <c r="IIW77" s="350"/>
      <c r="IIX77" s="350"/>
      <c r="IIY77" s="348"/>
      <c r="IIZ77" s="348"/>
      <c r="IJA77" s="348"/>
      <c r="IJB77" s="349"/>
      <c r="IJD77" s="347"/>
      <c r="IJE77" s="350"/>
      <c r="IJF77" s="350"/>
      <c r="IJG77" s="348"/>
      <c r="IJH77" s="348"/>
      <c r="IJI77" s="348"/>
      <c r="IJJ77" s="349"/>
      <c r="IJL77" s="347"/>
      <c r="IJM77" s="350"/>
      <c r="IJN77" s="350"/>
      <c r="IJO77" s="348"/>
      <c r="IJP77" s="348"/>
      <c r="IJQ77" s="348"/>
      <c r="IJR77" s="349"/>
      <c r="IJT77" s="347"/>
      <c r="IJU77" s="350"/>
      <c r="IJV77" s="350"/>
      <c r="IJW77" s="348"/>
      <c r="IJX77" s="348"/>
      <c r="IJY77" s="348"/>
      <c r="IJZ77" s="349"/>
      <c r="IKB77" s="347"/>
      <c r="IKC77" s="350"/>
      <c r="IKD77" s="350"/>
      <c r="IKE77" s="348"/>
      <c r="IKF77" s="348"/>
      <c r="IKG77" s="348"/>
      <c r="IKH77" s="349"/>
      <c r="IKJ77" s="347"/>
      <c r="IKK77" s="350"/>
      <c r="IKL77" s="350"/>
      <c r="IKM77" s="348"/>
      <c r="IKN77" s="348"/>
      <c r="IKO77" s="348"/>
      <c r="IKP77" s="349"/>
      <c r="IKR77" s="347"/>
      <c r="IKS77" s="350"/>
      <c r="IKT77" s="350"/>
      <c r="IKU77" s="348"/>
      <c r="IKV77" s="348"/>
      <c r="IKW77" s="348"/>
      <c r="IKX77" s="349"/>
      <c r="IKZ77" s="347"/>
      <c r="ILA77" s="350"/>
      <c r="ILB77" s="350"/>
      <c r="ILC77" s="348"/>
      <c r="ILD77" s="348"/>
      <c r="ILE77" s="348"/>
      <c r="ILF77" s="349"/>
      <c r="ILH77" s="347"/>
      <c r="ILI77" s="350"/>
      <c r="ILJ77" s="350"/>
      <c r="ILK77" s="348"/>
      <c r="ILL77" s="348"/>
      <c r="ILM77" s="348"/>
      <c r="ILN77" s="349"/>
      <c r="ILP77" s="347"/>
      <c r="ILQ77" s="350"/>
      <c r="ILR77" s="350"/>
      <c r="ILS77" s="348"/>
      <c r="ILT77" s="348"/>
      <c r="ILU77" s="348"/>
      <c r="ILV77" s="349"/>
      <c r="ILX77" s="347"/>
      <c r="ILY77" s="350"/>
      <c r="ILZ77" s="350"/>
      <c r="IMA77" s="348"/>
      <c r="IMB77" s="348"/>
      <c r="IMC77" s="348"/>
      <c r="IMD77" s="349"/>
      <c r="IMF77" s="347"/>
      <c r="IMG77" s="350"/>
      <c r="IMH77" s="350"/>
      <c r="IMI77" s="348"/>
      <c r="IMJ77" s="348"/>
      <c r="IMK77" s="348"/>
      <c r="IML77" s="349"/>
      <c r="IMN77" s="347"/>
      <c r="IMO77" s="350"/>
      <c r="IMP77" s="350"/>
      <c r="IMQ77" s="348"/>
      <c r="IMR77" s="348"/>
      <c r="IMS77" s="348"/>
      <c r="IMT77" s="349"/>
      <c r="IMV77" s="347"/>
      <c r="IMW77" s="350"/>
      <c r="IMX77" s="350"/>
      <c r="IMY77" s="348"/>
      <c r="IMZ77" s="348"/>
      <c r="INA77" s="348"/>
      <c r="INB77" s="349"/>
      <c r="IND77" s="347"/>
      <c r="INE77" s="350"/>
      <c r="INF77" s="350"/>
      <c r="ING77" s="348"/>
      <c r="INH77" s="348"/>
      <c r="INI77" s="348"/>
      <c r="INJ77" s="349"/>
      <c r="INL77" s="347"/>
      <c r="INM77" s="350"/>
      <c r="INN77" s="350"/>
      <c r="INO77" s="348"/>
      <c r="INP77" s="348"/>
      <c r="INQ77" s="348"/>
      <c r="INR77" s="349"/>
      <c r="INT77" s="347"/>
      <c r="INU77" s="350"/>
      <c r="INV77" s="350"/>
      <c r="INW77" s="348"/>
      <c r="INX77" s="348"/>
      <c r="INY77" s="348"/>
      <c r="INZ77" s="349"/>
      <c r="IOB77" s="347"/>
      <c r="IOC77" s="350"/>
      <c r="IOD77" s="350"/>
      <c r="IOE77" s="348"/>
      <c r="IOF77" s="348"/>
      <c r="IOG77" s="348"/>
      <c r="IOH77" s="349"/>
      <c r="IOJ77" s="347"/>
      <c r="IOK77" s="350"/>
      <c r="IOL77" s="350"/>
      <c r="IOM77" s="348"/>
      <c r="ION77" s="348"/>
      <c r="IOO77" s="348"/>
      <c r="IOP77" s="349"/>
      <c r="IOR77" s="347"/>
      <c r="IOS77" s="350"/>
      <c r="IOT77" s="350"/>
      <c r="IOU77" s="348"/>
      <c r="IOV77" s="348"/>
      <c r="IOW77" s="348"/>
      <c r="IOX77" s="349"/>
      <c r="IOZ77" s="347"/>
      <c r="IPA77" s="350"/>
      <c r="IPB77" s="350"/>
      <c r="IPC77" s="348"/>
      <c r="IPD77" s="348"/>
      <c r="IPE77" s="348"/>
      <c r="IPF77" s="349"/>
      <c r="IPH77" s="347"/>
      <c r="IPI77" s="350"/>
      <c r="IPJ77" s="350"/>
      <c r="IPK77" s="348"/>
      <c r="IPL77" s="348"/>
      <c r="IPM77" s="348"/>
      <c r="IPN77" s="349"/>
      <c r="IPP77" s="347"/>
      <c r="IPQ77" s="350"/>
      <c r="IPR77" s="350"/>
      <c r="IPS77" s="348"/>
      <c r="IPT77" s="348"/>
      <c r="IPU77" s="348"/>
      <c r="IPV77" s="349"/>
      <c r="IPX77" s="347"/>
      <c r="IPY77" s="350"/>
      <c r="IPZ77" s="350"/>
      <c r="IQA77" s="348"/>
      <c r="IQB77" s="348"/>
      <c r="IQC77" s="348"/>
      <c r="IQD77" s="349"/>
      <c r="IQF77" s="347"/>
      <c r="IQG77" s="350"/>
      <c r="IQH77" s="350"/>
      <c r="IQI77" s="348"/>
      <c r="IQJ77" s="348"/>
      <c r="IQK77" s="348"/>
      <c r="IQL77" s="349"/>
      <c r="IQN77" s="347"/>
      <c r="IQO77" s="350"/>
      <c r="IQP77" s="350"/>
      <c r="IQQ77" s="348"/>
      <c r="IQR77" s="348"/>
      <c r="IQS77" s="348"/>
      <c r="IQT77" s="349"/>
      <c r="IQV77" s="347"/>
      <c r="IQW77" s="350"/>
      <c r="IQX77" s="350"/>
      <c r="IQY77" s="348"/>
      <c r="IQZ77" s="348"/>
      <c r="IRA77" s="348"/>
      <c r="IRB77" s="349"/>
      <c r="IRD77" s="347"/>
      <c r="IRE77" s="350"/>
      <c r="IRF77" s="350"/>
      <c r="IRG77" s="348"/>
      <c r="IRH77" s="348"/>
      <c r="IRI77" s="348"/>
      <c r="IRJ77" s="349"/>
      <c r="IRL77" s="347"/>
      <c r="IRM77" s="350"/>
      <c r="IRN77" s="350"/>
      <c r="IRO77" s="348"/>
      <c r="IRP77" s="348"/>
      <c r="IRQ77" s="348"/>
      <c r="IRR77" s="349"/>
      <c r="IRT77" s="347"/>
      <c r="IRU77" s="350"/>
      <c r="IRV77" s="350"/>
      <c r="IRW77" s="348"/>
      <c r="IRX77" s="348"/>
      <c r="IRY77" s="348"/>
      <c r="IRZ77" s="349"/>
      <c r="ISB77" s="347"/>
      <c r="ISC77" s="350"/>
      <c r="ISD77" s="350"/>
      <c r="ISE77" s="348"/>
      <c r="ISF77" s="348"/>
      <c r="ISG77" s="348"/>
      <c r="ISH77" s="349"/>
      <c r="ISJ77" s="347"/>
      <c r="ISK77" s="350"/>
      <c r="ISL77" s="350"/>
      <c r="ISM77" s="348"/>
      <c r="ISN77" s="348"/>
      <c r="ISO77" s="348"/>
      <c r="ISP77" s="349"/>
      <c r="ISR77" s="347"/>
      <c r="ISS77" s="350"/>
      <c r="IST77" s="350"/>
      <c r="ISU77" s="348"/>
      <c r="ISV77" s="348"/>
      <c r="ISW77" s="348"/>
      <c r="ISX77" s="349"/>
      <c r="ISZ77" s="347"/>
      <c r="ITA77" s="350"/>
      <c r="ITB77" s="350"/>
      <c r="ITC77" s="348"/>
      <c r="ITD77" s="348"/>
      <c r="ITE77" s="348"/>
      <c r="ITF77" s="349"/>
      <c r="ITH77" s="347"/>
      <c r="ITI77" s="350"/>
      <c r="ITJ77" s="350"/>
      <c r="ITK77" s="348"/>
      <c r="ITL77" s="348"/>
      <c r="ITM77" s="348"/>
      <c r="ITN77" s="349"/>
      <c r="ITP77" s="347"/>
      <c r="ITQ77" s="350"/>
      <c r="ITR77" s="350"/>
      <c r="ITS77" s="348"/>
      <c r="ITT77" s="348"/>
      <c r="ITU77" s="348"/>
      <c r="ITV77" s="349"/>
      <c r="ITX77" s="347"/>
      <c r="ITY77" s="350"/>
      <c r="ITZ77" s="350"/>
      <c r="IUA77" s="348"/>
      <c r="IUB77" s="348"/>
      <c r="IUC77" s="348"/>
      <c r="IUD77" s="349"/>
      <c r="IUF77" s="347"/>
      <c r="IUG77" s="350"/>
      <c r="IUH77" s="350"/>
      <c r="IUI77" s="348"/>
      <c r="IUJ77" s="348"/>
      <c r="IUK77" s="348"/>
      <c r="IUL77" s="349"/>
      <c r="IUN77" s="347"/>
      <c r="IUO77" s="350"/>
      <c r="IUP77" s="350"/>
      <c r="IUQ77" s="348"/>
      <c r="IUR77" s="348"/>
      <c r="IUS77" s="348"/>
      <c r="IUT77" s="349"/>
      <c r="IUV77" s="347"/>
      <c r="IUW77" s="350"/>
      <c r="IUX77" s="350"/>
      <c r="IUY77" s="348"/>
      <c r="IUZ77" s="348"/>
      <c r="IVA77" s="348"/>
      <c r="IVB77" s="349"/>
      <c r="IVD77" s="347"/>
      <c r="IVE77" s="350"/>
      <c r="IVF77" s="350"/>
      <c r="IVG77" s="348"/>
      <c r="IVH77" s="348"/>
      <c r="IVI77" s="348"/>
      <c r="IVJ77" s="349"/>
      <c r="IVL77" s="347"/>
      <c r="IVM77" s="350"/>
      <c r="IVN77" s="350"/>
      <c r="IVO77" s="348"/>
      <c r="IVP77" s="348"/>
      <c r="IVQ77" s="348"/>
      <c r="IVR77" s="349"/>
      <c r="IVT77" s="347"/>
      <c r="IVU77" s="350"/>
      <c r="IVV77" s="350"/>
      <c r="IVW77" s="348"/>
      <c r="IVX77" s="348"/>
      <c r="IVY77" s="348"/>
      <c r="IVZ77" s="349"/>
      <c r="IWB77" s="347"/>
      <c r="IWC77" s="350"/>
      <c r="IWD77" s="350"/>
      <c r="IWE77" s="348"/>
      <c r="IWF77" s="348"/>
      <c r="IWG77" s="348"/>
      <c r="IWH77" s="349"/>
      <c r="IWJ77" s="347"/>
      <c r="IWK77" s="350"/>
      <c r="IWL77" s="350"/>
      <c r="IWM77" s="348"/>
      <c r="IWN77" s="348"/>
      <c r="IWO77" s="348"/>
      <c r="IWP77" s="349"/>
      <c r="IWR77" s="347"/>
      <c r="IWS77" s="350"/>
      <c r="IWT77" s="350"/>
      <c r="IWU77" s="348"/>
      <c r="IWV77" s="348"/>
      <c r="IWW77" s="348"/>
      <c r="IWX77" s="349"/>
      <c r="IWZ77" s="347"/>
      <c r="IXA77" s="350"/>
      <c r="IXB77" s="350"/>
      <c r="IXC77" s="348"/>
      <c r="IXD77" s="348"/>
      <c r="IXE77" s="348"/>
      <c r="IXF77" s="349"/>
      <c r="IXH77" s="347"/>
      <c r="IXI77" s="350"/>
      <c r="IXJ77" s="350"/>
      <c r="IXK77" s="348"/>
      <c r="IXL77" s="348"/>
      <c r="IXM77" s="348"/>
      <c r="IXN77" s="349"/>
      <c r="IXP77" s="347"/>
      <c r="IXQ77" s="350"/>
      <c r="IXR77" s="350"/>
      <c r="IXS77" s="348"/>
      <c r="IXT77" s="348"/>
      <c r="IXU77" s="348"/>
      <c r="IXV77" s="349"/>
      <c r="IXX77" s="347"/>
      <c r="IXY77" s="350"/>
      <c r="IXZ77" s="350"/>
      <c r="IYA77" s="348"/>
      <c r="IYB77" s="348"/>
      <c r="IYC77" s="348"/>
      <c r="IYD77" s="349"/>
      <c r="IYF77" s="347"/>
      <c r="IYG77" s="350"/>
      <c r="IYH77" s="350"/>
      <c r="IYI77" s="348"/>
      <c r="IYJ77" s="348"/>
      <c r="IYK77" s="348"/>
      <c r="IYL77" s="349"/>
      <c r="IYN77" s="347"/>
      <c r="IYO77" s="350"/>
      <c r="IYP77" s="350"/>
      <c r="IYQ77" s="348"/>
      <c r="IYR77" s="348"/>
      <c r="IYS77" s="348"/>
      <c r="IYT77" s="349"/>
      <c r="IYV77" s="347"/>
      <c r="IYW77" s="350"/>
      <c r="IYX77" s="350"/>
      <c r="IYY77" s="348"/>
      <c r="IYZ77" s="348"/>
      <c r="IZA77" s="348"/>
      <c r="IZB77" s="349"/>
      <c r="IZD77" s="347"/>
      <c r="IZE77" s="350"/>
      <c r="IZF77" s="350"/>
      <c r="IZG77" s="348"/>
      <c r="IZH77" s="348"/>
      <c r="IZI77" s="348"/>
      <c r="IZJ77" s="349"/>
      <c r="IZL77" s="347"/>
      <c r="IZM77" s="350"/>
      <c r="IZN77" s="350"/>
      <c r="IZO77" s="348"/>
      <c r="IZP77" s="348"/>
      <c r="IZQ77" s="348"/>
      <c r="IZR77" s="349"/>
      <c r="IZT77" s="347"/>
      <c r="IZU77" s="350"/>
      <c r="IZV77" s="350"/>
      <c r="IZW77" s="348"/>
      <c r="IZX77" s="348"/>
      <c r="IZY77" s="348"/>
      <c r="IZZ77" s="349"/>
      <c r="JAB77" s="347"/>
      <c r="JAC77" s="350"/>
      <c r="JAD77" s="350"/>
      <c r="JAE77" s="348"/>
      <c r="JAF77" s="348"/>
      <c r="JAG77" s="348"/>
      <c r="JAH77" s="349"/>
      <c r="JAJ77" s="347"/>
      <c r="JAK77" s="350"/>
      <c r="JAL77" s="350"/>
      <c r="JAM77" s="348"/>
      <c r="JAN77" s="348"/>
      <c r="JAO77" s="348"/>
      <c r="JAP77" s="349"/>
      <c r="JAR77" s="347"/>
      <c r="JAS77" s="350"/>
      <c r="JAT77" s="350"/>
      <c r="JAU77" s="348"/>
      <c r="JAV77" s="348"/>
      <c r="JAW77" s="348"/>
      <c r="JAX77" s="349"/>
      <c r="JAZ77" s="347"/>
      <c r="JBA77" s="350"/>
      <c r="JBB77" s="350"/>
      <c r="JBC77" s="348"/>
      <c r="JBD77" s="348"/>
      <c r="JBE77" s="348"/>
      <c r="JBF77" s="349"/>
      <c r="JBH77" s="347"/>
      <c r="JBI77" s="350"/>
      <c r="JBJ77" s="350"/>
      <c r="JBK77" s="348"/>
      <c r="JBL77" s="348"/>
      <c r="JBM77" s="348"/>
      <c r="JBN77" s="349"/>
      <c r="JBP77" s="347"/>
      <c r="JBQ77" s="350"/>
      <c r="JBR77" s="350"/>
      <c r="JBS77" s="348"/>
      <c r="JBT77" s="348"/>
      <c r="JBU77" s="348"/>
      <c r="JBV77" s="349"/>
      <c r="JBX77" s="347"/>
      <c r="JBY77" s="350"/>
      <c r="JBZ77" s="350"/>
      <c r="JCA77" s="348"/>
      <c r="JCB77" s="348"/>
      <c r="JCC77" s="348"/>
      <c r="JCD77" s="349"/>
      <c r="JCF77" s="347"/>
      <c r="JCG77" s="350"/>
      <c r="JCH77" s="350"/>
      <c r="JCI77" s="348"/>
      <c r="JCJ77" s="348"/>
      <c r="JCK77" s="348"/>
      <c r="JCL77" s="349"/>
      <c r="JCN77" s="347"/>
      <c r="JCO77" s="350"/>
      <c r="JCP77" s="350"/>
      <c r="JCQ77" s="348"/>
      <c r="JCR77" s="348"/>
      <c r="JCS77" s="348"/>
      <c r="JCT77" s="349"/>
      <c r="JCV77" s="347"/>
      <c r="JCW77" s="350"/>
      <c r="JCX77" s="350"/>
      <c r="JCY77" s="348"/>
      <c r="JCZ77" s="348"/>
      <c r="JDA77" s="348"/>
      <c r="JDB77" s="349"/>
      <c r="JDD77" s="347"/>
      <c r="JDE77" s="350"/>
      <c r="JDF77" s="350"/>
      <c r="JDG77" s="348"/>
      <c r="JDH77" s="348"/>
      <c r="JDI77" s="348"/>
      <c r="JDJ77" s="349"/>
      <c r="JDL77" s="347"/>
      <c r="JDM77" s="350"/>
      <c r="JDN77" s="350"/>
      <c r="JDO77" s="348"/>
      <c r="JDP77" s="348"/>
      <c r="JDQ77" s="348"/>
      <c r="JDR77" s="349"/>
      <c r="JDT77" s="347"/>
      <c r="JDU77" s="350"/>
      <c r="JDV77" s="350"/>
      <c r="JDW77" s="348"/>
      <c r="JDX77" s="348"/>
      <c r="JDY77" s="348"/>
      <c r="JDZ77" s="349"/>
      <c r="JEB77" s="347"/>
      <c r="JEC77" s="350"/>
      <c r="JED77" s="350"/>
      <c r="JEE77" s="348"/>
      <c r="JEF77" s="348"/>
      <c r="JEG77" s="348"/>
      <c r="JEH77" s="349"/>
      <c r="JEJ77" s="347"/>
      <c r="JEK77" s="350"/>
      <c r="JEL77" s="350"/>
      <c r="JEM77" s="348"/>
      <c r="JEN77" s="348"/>
      <c r="JEO77" s="348"/>
      <c r="JEP77" s="349"/>
      <c r="JER77" s="347"/>
      <c r="JES77" s="350"/>
      <c r="JET77" s="350"/>
      <c r="JEU77" s="348"/>
      <c r="JEV77" s="348"/>
      <c r="JEW77" s="348"/>
      <c r="JEX77" s="349"/>
      <c r="JEZ77" s="347"/>
      <c r="JFA77" s="350"/>
      <c r="JFB77" s="350"/>
      <c r="JFC77" s="348"/>
      <c r="JFD77" s="348"/>
      <c r="JFE77" s="348"/>
      <c r="JFF77" s="349"/>
      <c r="JFH77" s="347"/>
      <c r="JFI77" s="350"/>
      <c r="JFJ77" s="350"/>
      <c r="JFK77" s="348"/>
      <c r="JFL77" s="348"/>
      <c r="JFM77" s="348"/>
      <c r="JFN77" s="349"/>
      <c r="JFP77" s="347"/>
      <c r="JFQ77" s="350"/>
      <c r="JFR77" s="350"/>
      <c r="JFS77" s="348"/>
      <c r="JFT77" s="348"/>
      <c r="JFU77" s="348"/>
      <c r="JFV77" s="349"/>
      <c r="JFX77" s="347"/>
      <c r="JFY77" s="350"/>
      <c r="JFZ77" s="350"/>
      <c r="JGA77" s="348"/>
      <c r="JGB77" s="348"/>
      <c r="JGC77" s="348"/>
      <c r="JGD77" s="349"/>
      <c r="JGF77" s="347"/>
      <c r="JGG77" s="350"/>
      <c r="JGH77" s="350"/>
      <c r="JGI77" s="348"/>
      <c r="JGJ77" s="348"/>
      <c r="JGK77" s="348"/>
      <c r="JGL77" s="349"/>
      <c r="JGN77" s="347"/>
      <c r="JGO77" s="350"/>
      <c r="JGP77" s="350"/>
      <c r="JGQ77" s="348"/>
      <c r="JGR77" s="348"/>
      <c r="JGS77" s="348"/>
      <c r="JGT77" s="349"/>
      <c r="JGV77" s="347"/>
      <c r="JGW77" s="350"/>
      <c r="JGX77" s="350"/>
      <c r="JGY77" s="348"/>
      <c r="JGZ77" s="348"/>
      <c r="JHA77" s="348"/>
      <c r="JHB77" s="349"/>
      <c r="JHD77" s="347"/>
      <c r="JHE77" s="350"/>
      <c r="JHF77" s="350"/>
      <c r="JHG77" s="348"/>
      <c r="JHH77" s="348"/>
      <c r="JHI77" s="348"/>
      <c r="JHJ77" s="349"/>
      <c r="JHL77" s="347"/>
      <c r="JHM77" s="350"/>
      <c r="JHN77" s="350"/>
      <c r="JHO77" s="348"/>
      <c r="JHP77" s="348"/>
      <c r="JHQ77" s="348"/>
      <c r="JHR77" s="349"/>
      <c r="JHT77" s="347"/>
      <c r="JHU77" s="350"/>
      <c r="JHV77" s="350"/>
      <c r="JHW77" s="348"/>
      <c r="JHX77" s="348"/>
      <c r="JHY77" s="348"/>
      <c r="JHZ77" s="349"/>
      <c r="JIB77" s="347"/>
      <c r="JIC77" s="350"/>
      <c r="JID77" s="350"/>
      <c r="JIE77" s="348"/>
      <c r="JIF77" s="348"/>
      <c r="JIG77" s="348"/>
      <c r="JIH77" s="349"/>
      <c r="JIJ77" s="347"/>
      <c r="JIK77" s="350"/>
      <c r="JIL77" s="350"/>
      <c r="JIM77" s="348"/>
      <c r="JIN77" s="348"/>
      <c r="JIO77" s="348"/>
      <c r="JIP77" s="349"/>
      <c r="JIR77" s="347"/>
      <c r="JIS77" s="350"/>
      <c r="JIT77" s="350"/>
      <c r="JIU77" s="348"/>
      <c r="JIV77" s="348"/>
      <c r="JIW77" s="348"/>
      <c r="JIX77" s="349"/>
      <c r="JIZ77" s="347"/>
      <c r="JJA77" s="350"/>
      <c r="JJB77" s="350"/>
      <c r="JJC77" s="348"/>
      <c r="JJD77" s="348"/>
      <c r="JJE77" s="348"/>
      <c r="JJF77" s="349"/>
      <c r="JJH77" s="347"/>
      <c r="JJI77" s="350"/>
      <c r="JJJ77" s="350"/>
      <c r="JJK77" s="348"/>
      <c r="JJL77" s="348"/>
      <c r="JJM77" s="348"/>
      <c r="JJN77" s="349"/>
      <c r="JJP77" s="347"/>
      <c r="JJQ77" s="350"/>
      <c r="JJR77" s="350"/>
      <c r="JJS77" s="348"/>
      <c r="JJT77" s="348"/>
      <c r="JJU77" s="348"/>
      <c r="JJV77" s="349"/>
      <c r="JJX77" s="347"/>
      <c r="JJY77" s="350"/>
      <c r="JJZ77" s="350"/>
      <c r="JKA77" s="348"/>
      <c r="JKB77" s="348"/>
      <c r="JKC77" s="348"/>
      <c r="JKD77" s="349"/>
      <c r="JKF77" s="347"/>
      <c r="JKG77" s="350"/>
      <c r="JKH77" s="350"/>
      <c r="JKI77" s="348"/>
      <c r="JKJ77" s="348"/>
      <c r="JKK77" s="348"/>
      <c r="JKL77" s="349"/>
      <c r="JKN77" s="347"/>
      <c r="JKO77" s="350"/>
      <c r="JKP77" s="350"/>
      <c r="JKQ77" s="348"/>
      <c r="JKR77" s="348"/>
      <c r="JKS77" s="348"/>
      <c r="JKT77" s="349"/>
      <c r="JKV77" s="347"/>
      <c r="JKW77" s="350"/>
      <c r="JKX77" s="350"/>
      <c r="JKY77" s="348"/>
      <c r="JKZ77" s="348"/>
      <c r="JLA77" s="348"/>
      <c r="JLB77" s="349"/>
      <c r="JLD77" s="347"/>
      <c r="JLE77" s="350"/>
      <c r="JLF77" s="350"/>
      <c r="JLG77" s="348"/>
      <c r="JLH77" s="348"/>
      <c r="JLI77" s="348"/>
      <c r="JLJ77" s="349"/>
      <c r="JLL77" s="347"/>
      <c r="JLM77" s="350"/>
      <c r="JLN77" s="350"/>
      <c r="JLO77" s="348"/>
      <c r="JLP77" s="348"/>
      <c r="JLQ77" s="348"/>
      <c r="JLR77" s="349"/>
      <c r="JLT77" s="347"/>
      <c r="JLU77" s="350"/>
      <c r="JLV77" s="350"/>
      <c r="JLW77" s="348"/>
      <c r="JLX77" s="348"/>
      <c r="JLY77" s="348"/>
      <c r="JLZ77" s="349"/>
      <c r="JMB77" s="347"/>
      <c r="JMC77" s="350"/>
      <c r="JMD77" s="350"/>
      <c r="JME77" s="348"/>
      <c r="JMF77" s="348"/>
      <c r="JMG77" s="348"/>
      <c r="JMH77" s="349"/>
      <c r="JMJ77" s="347"/>
      <c r="JMK77" s="350"/>
      <c r="JML77" s="350"/>
      <c r="JMM77" s="348"/>
      <c r="JMN77" s="348"/>
      <c r="JMO77" s="348"/>
      <c r="JMP77" s="349"/>
      <c r="JMR77" s="347"/>
      <c r="JMS77" s="350"/>
      <c r="JMT77" s="350"/>
      <c r="JMU77" s="348"/>
      <c r="JMV77" s="348"/>
      <c r="JMW77" s="348"/>
      <c r="JMX77" s="349"/>
      <c r="JMZ77" s="347"/>
      <c r="JNA77" s="350"/>
      <c r="JNB77" s="350"/>
      <c r="JNC77" s="348"/>
      <c r="JND77" s="348"/>
      <c r="JNE77" s="348"/>
      <c r="JNF77" s="349"/>
      <c r="JNH77" s="347"/>
      <c r="JNI77" s="350"/>
      <c r="JNJ77" s="350"/>
      <c r="JNK77" s="348"/>
      <c r="JNL77" s="348"/>
      <c r="JNM77" s="348"/>
      <c r="JNN77" s="349"/>
      <c r="JNP77" s="347"/>
      <c r="JNQ77" s="350"/>
      <c r="JNR77" s="350"/>
      <c r="JNS77" s="348"/>
      <c r="JNT77" s="348"/>
      <c r="JNU77" s="348"/>
      <c r="JNV77" s="349"/>
      <c r="JNX77" s="347"/>
      <c r="JNY77" s="350"/>
      <c r="JNZ77" s="350"/>
      <c r="JOA77" s="348"/>
      <c r="JOB77" s="348"/>
      <c r="JOC77" s="348"/>
      <c r="JOD77" s="349"/>
      <c r="JOF77" s="347"/>
      <c r="JOG77" s="350"/>
      <c r="JOH77" s="350"/>
      <c r="JOI77" s="348"/>
      <c r="JOJ77" s="348"/>
      <c r="JOK77" s="348"/>
      <c r="JOL77" s="349"/>
      <c r="JON77" s="347"/>
      <c r="JOO77" s="350"/>
      <c r="JOP77" s="350"/>
      <c r="JOQ77" s="348"/>
      <c r="JOR77" s="348"/>
      <c r="JOS77" s="348"/>
      <c r="JOT77" s="349"/>
      <c r="JOV77" s="347"/>
      <c r="JOW77" s="350"/>
      <c r="JOX77" s="350"/>
      <c r="JOY77" s="348"/>
      <c r="JOZ77" s="348"/>
      <c r="JPA77" s="348"/>
      <c r="JPB77" s="349"/>
      <c r="JPD77" s="347"/>
      <c r="JPE77" s="350"/>
      <c r="JPF77" s="350"/>
      <c r="JPG77" s="348"/>
      <c r="JPH77" s="348"/>
      <c r="JPI77" s="348"/>
      <c r="JPJ77" s="349"/>
      <c r="JPL77" s="347"/>
      <c r="JPM77" s="350"/>
      <c r="JPN77" s="350"/>
      <c r="JPO77" s="348"/>
      <c r="JPP77" s="348"/>
      <c r="JPQ77" s="348"/>
      <c r="JPR77" s="349"/>
      <c r="JPT77" s="347"/>
      <c r="JPU77" s="350"/>
      <c r="JPV77" s="350"/>
      <c r="JPW77" s="348"/>
      <c r="JPX77" s="348"/>
      <c r="JPY77" s="348"/>
      <c r="JPZ77" s="349"/>
      <c r="JQB77" s="347"/>
      <c r="JQC77" s="350"/>
      <c r="JQD77" s="350"/>
      <c r="JQE77" s="348"/>
      <c r="JQF77" s="348"/>
      <c r="JQG77" s="348"/>
      <c r="JQH77" s="349"/>
      <c r="JQJ77" s="347"/>
      <c r="JQK77" s="350"/>
      <c r="JQL77" s="350"/>
      <c r="JQM77" s="348"/>
      <c r="JQN77" s="348"/>
      <c r="JQO77" s="348"/>
      <c r="JQP77" s="349"/>
      <c r="JQR77" s="347"/>
      <c r="JQS77" s="350"/>
      <c r="JQT77" s="350"/>
      <c r="JQU77" s="348"/>
      <c r="JQV77" s="348"/>
      <c r="JQW77" s="348"/>
      <c r="JQX77" s="349"/>
      <c r="JQZ77" s="347"/>
      <c r="JRA77" s="350"/>
      <c r="JRB77" s="350"/>
      <c r="JRC77" s="348"/>
      <c r="JRD77" s="348"/>
      <c r="JRE77" s="348"/>
      <c r="JRF77" s="349"/>
      <c r="JRH77" s="347"/>
      <c r="JRI77" s="350"/>
      <c r="JRJ77" s="350"/>
      <c r="JRK77" s="348"/>
      <c r="JRL77" s="348"/>
      <c r="JRM77" s="348"/>
      <c r="JRN77" s="349"/>
      <c r="JRP77" s="347"/>
      <c r="JRQ77" s="350"/>
      <c r="JRR77" s="350"/>
      <c r="JRS77" s="348"/>
      <c r="JRT77" s="348"/>
      <c r="JRU77" s="348"/>
      <c r="JRV77" s="349"/>
      <c r="JRX77" s="347"/>
      <c r="JRY77" s="350"/>
      <c r="JRZ77" s="350"/>
      <c r="JSA77" s="348"/>
      <c r="JSB77" s="348"/>
      <c r="JSC77" s="348"/>
      <c r="JSD77" s="349"/>
      <c r="JSF77" s="347"/>
      <c r="JSG77" s="350"/>
      <c r="JSH77" s="350"/>
      <c r="JSI77" s="348"/>
      <c r="JSJ77" s="348"/>
      <c r="JSK77" s="348"/>
      <c r="JSL77" s="349"/>
      <c r="JSN77" s="347"/>
      <c r="JSO77" s="350"/>
      <c r="JSP77" s="350"/>
      <c r="JSQ77" s="348"/>
      <c r="JSR77" s="348"/>
      <c r="JSS77" s="348"/>
      <c r="JST77" s="349"/>
      <c r="JSV77" s="347"/>
      <c r="JSW77" s="350"/>
      <c r="JSX77" s="350"/>
      <c r="JSY77" s="348"/>
      <c r="JSZ77" s="348"/>
      <c r="JTA77" s="348"/>
      <c r="JTB77" s="349"/>
      <c r="JTD77" s="347"/>
      <c r="JTE77" s="350"/>
      <c r="JTF77" s="350"/>
      <c r="JTG77" s="348"/>
      <c r="JTH77" s="348"/>
      <c r="JTI77" s="348"/>
      <c r="JTJ77" s="349"/>
      <c r="JTL77" s="347"/>
      <c r="JTM77" s="350"/>
      <c r="JTN77" s="350"/>
      <c r="JTO77" s="348"/>
      <c r="JTP77" s="348"/>
      <c r="JTQ77" s="348"/>
      <c r="JTR77" s="349"/>
      <c r="JTT77" s="347"/>
      <c r="JTU77" s="350"/>
      <c r="JTV77" s="350"/>
      <c r="JTW77" s="348"/>
      <c r="JTX77" s="348"/>
      <c r="JTY77" s="348"/>
      <c r="JTZ77" s="349"/>
      <c r="JUB77" s="347"/>
      <c r="JUC77" s="350"/>
      <c r="JUD77" s="350"/>
      <c r="JUE77" s="348"/>
      <c r="JUF77" s="348"/>
      <c r="JUG77" s="348"/>
      <c r="JUH77" s="349"/>
      <c r="JUJ77" s="347"/>
      <c r="JUK77" s="350"/>
      <c r="JUL77" s="350"/>
      <c r="JUM77" s="348"/>
      <c r="JUN77" s="348"/>
      <c r="JUO77" s="348"/>
      <c r="JUP77" s="349"/>
      <c r="JUR77" s="347"/>
      <c r="JUS77" s="350"/>
      <c r="JUT77" s="350"/>
      <c r="JUU77" s="348"/>
      <c r="JUV77" s="348"/>
      <c r="JUW77" s="348"/>
      <c r="JUX77" s="349"/>
      <c r="JUZ77" s="347"/>
      <c r="JVA77" s="350"/>
      <c r="JVB77" s="350"/>
      <c r="JVC77" s="348"/>
      <c r="JVD77" s="348"/>
      <c r="JVE77" s="348"/>
      <c r="JVF77" s="349"/>
      <c r="JVH77" s="347"/>
      <c r="JVI77" s="350"/>
      <c r="JVJ77" s="350"/>
      <c r="JVK77" s="348"/>
      <c r="JVL77" s="348"/>
      <c r="JVM77" s="348"/>
      <c r="JVN77" s="349"/>
      <c r="JVP77" s="347"/>
      <c r="JVQ77" s="350"/>
      <c r="JVR77" s="350"/>
      <c r="JVS77" s="348"/>
      <c r="JVT77" s="348"/>
      <c r="JVU77" s="348"/>
      <c r="JVV77" s="349"/>
      <c r="JVX77" s="347"/>
      <c r="JVY77" s="350"/>
      <c r="JVZ77" s="350"/>
      <c r="JWA77" s="348"/>
      <c r="JWB77" s="348"/>
      <c r="JWC77" s="348"/>
      <c r="JWD77" s="349"/>
      <c r="JWF77" s="347"/>
      <c r="JWG77" s="350"/>
      <c r="JWH77" s="350"/>
      <c r="JWI77" s="348"/>
      <c r="JWJ77" s="348"/>
      <c r="JWK77" s="348"/>
      <c r="JWL77" s="349"/>
      <c r="JWN77" s="347"/>
      <c r="JWO77" s="350"/>
      <c r="JWP77" s="350"/>
      <c r="JWQ77" s="348"/>
      <c r="JWR77" s="348"/>
      <c r="JWS77" s="348"/>
      <c r="JWT77" s="349"/>
      <c r="JWV77" s="347"/>
      <c r="JWW77" s="350"/>
      <c r="JWX77" s="350"/>
      <c r="JWY77" s="348"/>
      <c r="JWZ77" s="348"/>
      <c r="JXA77" s="348"/>
      <c r="JXB77" s="349"/>
      <c r="JXD77" s="347"/>
      <c r="JXE77" s="350"/>
      <c r="JXF77" s="350"/>
      <c r="JXG77" s="348"/>
      <c r="JXH77" s="348"/>
      <c r="JXI77" s="348"/>
      <c r="JXJ77" s="349"/>
      <c r="JXL77" s="347"/>
      <c r="JXM77" s="350"/>
      <c r="JXN77" s="350"/>
      <c r="JXO77" s="348"/>
      <c r="JXP77" s="348"/>
      <c r="JXQ77" s="348"/>
      <c r="JXR77" s="349"/>
      <c r="JXT77" s="347"/>
      <c r="JXU77" s="350"/>
      <c r="JXV77" s="350"/>
      <c r="JXW77" s="348"/>
      <c r="JXX77" s="348"/>
      <c r="JXY77" s="348"/>
      <c r="JXZ77" s="349"/>
      <c r="JYB77" s="347"/>
      <c r="JYC77" s="350"/>
      <c r="JYD77" s="350"/>
      <c r="JYE77" s="348"/>
      <c r="JYF77" s="348"/>
      <c r="JYG77" s="348"/>
      <c r="JYH77" s="349"/>
      <c r="JYJ77" s="347"/>
      <c r="JYK77" s="350"/>
      <c r="JYL77" s="350"/>
      <c r="JYM77" s="348"/>
      <c r="JYN77" s="348"/>
      <c r="JYO77" s="348"/>
      <c r="JYP77" s="349"/>
      <c r="JYR77" s="347"/>
      <c r="JYS77" s="350"/>
      <c r="JYT77" s="350"/>
      <c r="JYU77" s="348"/>
      <c r="JYV77" s="348"/>
      <c r="JYW77" s="348"/>
      <c r="JYX77" s="349"/>
      <c r="JYZ77" s="347"/>
      <c r="JZA77" s="350"/>
      <c r="JZB77" s="350"/>
      <c r="JZC77" s="348"/>
      <c r="JZD77" s="348"/>
      <c r="JZE77" s="348"/>
      <c r="JZF77" s="349"/>
      <c r="JZH77" s="347"/>
      <c r="JZI77" s="350"/>
      <c r="JZJ77" s="350"/>
      <c r="JZK77" s="348"/>
      <c r="JZL77" s="348"/>
      <c r="JZM77" s="348"/>
      <c r="JZN77" s="349"/>
      <c r="JZP77" s="347"/>
      <c r="JZQ77" s="350"/>
      <c r="JZR77" s="350"/>
      <c r="JZS77" s="348"/>
      <c r="JZT77" s="348"/>
      <c r="JZU77" s="348"/>
      <c r="JZV77" s="349"/>
      <c r="JZX77" s="347"/>
      <c r="JZY77" s="350"/>
      <c r="JZZ77" s="350"/>
      <c r="KAA77" s="348"/>
      <c r="KAB77" s="348"/>
      <c r="KAC77" s="348"/>
      <c r="KAD77" s="349"/>
      <c r="KAF77" s="347"/>
      <c r="KAG77" s="350"/>
      <c r="KAH77" s="350"/>
      <c r="KAI77" s="348"/>
      <c r="KAJ77" s="348"/>
      <c r="KAK77" s="348"/>
      <c r="KAL77" s="349"/>
      <c r="KAN77" s="347"/>
      <c r="KAO77" s="350"/>
      <c r="KAP77" s="350"/>
      <c r="KAQ77" s="348"/>
      <c r="KAR77" s="348"/>
      <c r="KAS77" s="348"/>
      <c r="KAT77" s="349"/>
      <c r="KAV77" s="347"/>
      <c r="KAW77" s="350"/>
      <c r="KAX77" s="350"/>
      <c r="KAY77" s="348"/>
      <c r="KAZ77" s="348"/>
      <c r="KBA77" s="348"/>
      <c r="KBB77" s="349"/>
      <c r="KBD77" s="347"/>
      <c r="KBE77" s="350"/>
      <c r="KBF77" s="350"/>
      <c r="KBG77" s="348"/>
      <c r="KBH77" s="348"/>
      <c r="KBI77" s="348"/>
      <c r="KBJ77" s="349"/>
      <c r="KBL77" s="347"/>
      <c r="KBM77" s="350"/>
      <c r="KBN77" s="350"/>
      <c r="KBO77" s="348"/>
      <c r="KBP77" s="348"/>
      <c r="KBQ77" s="348"/>
      <c r="KBR77" s="349"/>
      <c r="KBT77" s="347"/>
      <c r="KBU77" s="350"/>
      <c r="KBV77" s="350"/>
      <c r="KBW77" s="348"/>
      <c r="KBX77" s="348"/>
      <c r="KBY77" s="348"/>
      <c r="KBZ77" s="349"/>
      <c r="KCB77" s="347"/>
      <c r="KCC77" s="350"/>
      <c r="KCD77" s="350"/>
      <c r="KCE77" s="348"/>
      <c r="KCF77" s="348"/>
      <c r="KCG77" s="348"/>
      <c r="KCH77" s="349"/>
      <c r="KCJ77" s="347"/>
      <c r="KCK77" s="350"/>
      <c r="KCL77" s="350"/>
      <c r="KCM77" s="348"/>
      <c r="KCN77" s="348"/>
      <c r="KCO77" s="348"/>
      <c r="KCP77" s="349"/>
      <c r="KCR77" s="347"/>
      <c r="KCS77" s="350"/>
      <c r="KCT77" s="350"/>
      <c r="KCU77" s="348"/>
      <c r="KCV77" s="348"/>
      <c r="KCW77" s="348"/>
      <c r="KCX77" s="349"/>
      <c r="KCZ77" s="347"/>
      <c r="KDA77" s="350"/>
      <c r="KDB77" s="350"/>
      <c r="KDC77" s="348"/>
      <c r="KDD77" s="348"/>
      <c r="KDE77" s="348"/>
      <c r="KDF77" s="349"/>
      <c r="KDH77" s="347"/>
      <c r="KDI77" s="350"/>
      <c r="KDJ77" s="350"/>
      <c r="KDK77" s="348"/>
      <c r="KDL77" s="348"/>
      <c r="KDM77" s="348"/>
      <c r="KDN77" s="349"/>
      <c r="KDP77" s="347"/>
      <c r="KDQ77" s="350"/>
      <c r="KDR77" s="350"/>
      <c r="KDS77" s="348"/>
      <c r="KDT77" s="348"/>
      <c r="KDU77" s="348"/>
      <c r="KDV77" s="349"/>
      <c r="KDX77" s="347"/>
      <c r="KDY77" s="350"/>
      <c r="KDZ77" s="350"/>
      <c r="KEA77" s="348"/>
      <c r="KEB77" s="348"/>
      <c r="KEC77" s="348"/>
      <c r="KED77" s="349"/>
      <c r="KEF77" s="347"/>
      <c r="KEG77" s="350"/>
      <c r="KEH77" s="350"/>
      <c r="KEI77" s="348"/>
      <c r="KEJ77" s="348"/>
      <c r="KEK77" s="348"/>
      <c r="KEL77" s="349"/>
      <c r="KEN77" s="347"/>
      <c r="KEO77" s="350"/>
      <c r="KEP77" s="350"/>
      <c r="KEQ77" s="348"/>
      <c r="KER77" s="348"/>
      <c r="KES77" s="348"/>
      <c r="KET77" s="349"/>
      <c r="KEV77" s="347"/>
      <c r="KEW77" s="350"/>
      <c r="KEX77" s="350"/>
      <c r="KEY77" s="348"/>
      <c r="KEZ77" s="348"/>
      <c r="KFA77" s="348"/>
      <c r="KFB77" s="349"/>
      <c r="KFD77" s="347"/>
      <c r="KFE77" s="350"/>
      <c r="KFF77" s="350"/>
      <c r="KFG77" s="348"/>
      <c r="KFH77" s="348"/>
      <c r="KFI77" s="348"/>
      <c r="KFJ77" s="349"/>
      <c r="KFL77" s="347"/>
      <c r="KFM77" s="350"/>
      <c r="KFN77" s="350"/>
      <c r="KFO77" s="348"/>
      <c r="KFP77" s="348"/>
      <c r="KFQ77" s="348"/>
      <c r="KFR77" s="349"/>
      <c r="KFT77" s="347"/>
      <c r="KFU77" s="350"/>
      <c r="KFV77" s="350"/>
      <c r="KFW77" s="348"/>
      <c r="KFX77" s="348"/>
      <c r="KFY77" s="348"/>
      <c r="KFZ77" s="349"/>
      <c r="KGB77" s="347"/>
      <c r="KGC77" s="350"/>
      <c r="KGD77" s="350"/>
      <c r="KGE77" s="348"/>
      <c r="KGF77" s="348"/>
      <c r="KGG77" s="348"/>
      <c r="KGH77" s="349"/>
      <c r="KGJ77" s="347"/>
      <c r="KGK77" s="350"/>
      <c r="KGL77" s="350"/>
      <c r="KGM77" s="348"/>
      <c r="KGN77" s="348"/>
      <c r="KGO77" s="348"/>
      <c r="KGP77" s="349"/>
      <c r="KGR77" s="347"/>
      <c r="KGS77" s="350"/>
      <c r="KGT77" s="350"/>
      <c r="KGU77" s="348"/>
      <c r="KGV77" s="348"/>
      <c r="KGW77" s="348"/>
      <c r="KGX77" s="349"/>
      <c r="KGZ77" s="347"/>
      <c r="KHA77" s="350"/>
      <c r="KHB77" s="350"/>
      <c r="KHC77" s="348"/>
      <c r="KHD77" s="348"/>
      <c r="KHE77" s="348"/>
      <c r="KHF77" s="349"/>
      <c r="KHH77" s="347"/>
      <c r="KHI77" s="350"/>
      <c r="KHJ77" s="350"/>
      <c r="KHK77" s="348"/>
      <c r="KHL77" s="348"/>
      <c r="KHM77" s="348"/>
      <c r="KHN77" s="349"/>
      <c r="KHP77" s="347"/>
      <c r="KHQ77" s="350"/>
      <c r="KHR77" s="350"/>
      <c r="KHS77" s="348"/>
      <c r="KHT77" s="348"/>
      <c r="KHU77" s="348"/>
      <c r="KHV77" s="349"/>
      <c r="KHX77" s="347"/>
      <c r="KHY77" s="350"/>
      <c r="KHZ77" s="350"/>
      <c r="KIA77" s="348"/>
      <c r="KIB77" s="348"/>
      <c r="KIC77" s="348"/>
      <c r="KID77" s="349"/>
      <c r="KIF77" s="347"/>
      <c r="KIG77" s="350"/>
      <c r="KIH77" s="350"/>
      <c r="KII77" s="348"/>
      <c r="KIJ77" s="348"/>
      <c r="KIK77" s="348"/>
      <c r="KIL77" s="349"/>
      <c r="KIN77" s="347"/>
      <c r="KIO77" s="350"/>
      <c r="KIP77" s="350"/>
      <c r="KIQ77" s="348"/>
      <c r="KIR77" s="348"/>
      <c r="KIS77" s="348"/>
      <c r="KIT77" s="349"/>
      <c r="KIV77" s="347"/>
      <c r="KIW77" s="350"/>
      <c r="KIX77" s="350"/>
      <c r="KIY77" s="348"/>
      <c r="KIZ77" s="348"/>
      <c r="KJA77" s="348"/>
      <c r="KJB77" s="349"/>
      <c r="KJD77" s="347"/>
      <c r="KJE77" s="350"/>
      <c r="KJF77" s="350"/>
      <c r="KJG77" s="348"/>
      <c r="KJH77" s="348"/>
      <c r="KJI77" s="348"/>
      <c r="KJJ77" s="349"/>
      <c r="KJL77" s="347"/>
      <c r="KJM77" s="350"/>
      <c r="KJN77" s="350"/>
      <c r="KJO77" s="348"/>
      <c r="KJP77" s="348"/>
      <c r="KJQ77" s="348"/>
      <c r="KJR77" s="349"/>
      <c r="KJT77" s="347"/>
      <c r="KJU77" s="350"/>
      <c r="KJV77" s="350"/>
      <c r="KJW77" s="348"/>
      <c r="KJX77" s="348"/>
      <c r="KJY77" s="348"/>
      <c r="KJZ77" s="349"/>
      <c r="KKB77" s="347"/>
      <c r="KKC77" s="350"/>
      <c r="KKD77" s="350"/>
      <c r="KKE77" s="348"/>
      <c r="KKF77" s="348"/>
      <c r="KKG77" s="348"/>
      <c r="KKH77" s="349"/>
      <c r="KKJ77" s="347"/>
      <c r="KKK77" s="350"/>
      <c r="KKL77" s="350"/>
      <c r="KKM77" s="348"/>
      <c r="KKN77" s="348"/>
      <c r="KKO77" s="348"/>
      <c r="KKP77" s="349"/>
      <c r="KKR77" s="347"/>
      <c r="KKS77" s="350"/>
      <c r="KKT77" s="350"/>
      <c r="KKU77" s="348"/>
      <c r="KKV77" s="348"/>
      <c r="KKW77" s="348"/>
      <c r="KKX77" s="349"/>
      <c r="KKZ77" s="347"/>
      <c r="KLA77" s="350"/>
      <c r="KLB77" s="350"/>
      <c r="KLC77" s="348"/>
      <c r="KLD77" s="348"/>
      <c r="KLE77" s="348"/>
      <c r="KLF77" s="349"/>
      <c r="KLH77" s="347"/>
      <c r="KLI77" s="350"/>
      <c r="KLJ77" s="350"/>
      <c r="KLK77" s="348"/>
      <c r="KLL77" s="348"/>
      <c r="KLM77" s="348"/>
      <c r="KLN77" s="349"/>
      <c r="KLP77" s="347"/>
      <c r="KLQ77" s="350"/>
      <c r="KLR77" s="350"/>
      <c r="KLS77" s="348"/>
      <c r="KLT77" s="348"/>
      <c r="KLU77" s="348"/>
      <c r="KLV77" s="349"/>
      <c r="KLX77" s="347"/>
      <c r="KLY77" s="350"/>
      <c r="KLZ77" s="350"/>
      <c r="KMA77" s="348"/>
      <c r="KMB77" s="348"/>
      <c r="KMC77" s="348"/>
      <c r="KMD77" s="349"/>
      <c r="KMF77" s="347"/>
      <c r="KMG77" s="350"/>
      <c r="KMH77" s="350"/>
      <c r="KMI77" s="348"/>
      <c r="KMJ77" s="348"/>
      <c r="KMK77" s="348"/>
      <c r="KML77" s="349"/>
      <c r="KMN77" s="347"/>
      <c r="KMO77" s="350"/>
      <c r="KMP77" s="350"/>
      <c r="KMQ77" s="348"/>
      <c r="KMR77" s="348"/>
      <c r="KMS77" s="348"/>
      <c r="KMT77" s="349"/>
      <c r="KMV77" s="347"/>
      <c r="KMW77" s="350"/>
      <c r="KMX77" s="350"/>
      <c r="KMY77" s="348"/>
      <c r="KMZ77" s="348"/>
      <c r="KNA77" s="348"/>
      <c r="KNB77" s="349"/>
      <c r="KND77" s="347"/>
      <c r="KNE77" s="350"/>
      <c r="KNF77" s="350"/>
      <c r="KNG77" s="348"/>
      <c r="KNH77" s="348"/>
      <c r="KNI77" s="348"/>
      <c r="KNJ77" s="349"/>
      <c r="KNL77" s="347"/>
      <c r="KNM77" s="350"/>
      <c r="KNN77" s="350"/>
      <c r="KNO77" s="348"/>
      <c r="KNP77" s="348"/>
      <c r="KNQ77" s="348"/>
      <c r="KNR77" s="349"/>
      <c r="KNT77" s="347"/>
      <c r="KNU77" s="350"/>
      <c r="KNV77" s="350"/>
      <c r="KNW77" s="348"/>
      <c r="KNX77" s="348"/>
      <c r="KNY77" s="348"/>
      <c r="KNZ77" s="349"/>
      <c r="KOB77" s="347"/>
      <c r="KOC77" s="350"/>
      <c r="KOD77" s="350"/>
      <c r="KOE77" s="348"/>
      <c r="KOF77" s="348"/>
      <c r="KOG77" s="348"/>
      <c r="KOH77" s="349"/>
      <c r="KOJ77" s="347"/>
      <c r="KOK77" s="350"/>
      <c r="KOL77" s="350"/>
      <c r="KOM77" s="348"/>
      <c r="KON77" s="348"/>
      <c r="KOO77" s="348"/>
      <c r="KOP77" s="349"/>
      <c r="KOR77" s="347"/>
      <c r="KOS77" s="350"/>
      <c r="KOT77" s="350"/>
      <c r="KOU77" s="348"/>
      <c r="KOV77" s="348"/>
      <c r="KOW77" s="348"/>
      <c r="KOX77" s="349"/>
      <c r="KOZ77" s="347"/>
      <c r="KPA77" s="350"/>
      <c r="KPB77" s="350"/>
      <c r="KPC77" s="348"/>
      <c r="KPD77" s="348"/>
      <c r="KPE77" s="348"/>
      <c r="KPF77" s="349"/>
      <c r="KPH77" s="347"/>
      <c r="KPI77" s="350"/>
      <c r="KPJ77" s="350"/>
      <c r="KPK77" s="348"/>
      <c r="KPL77" s="348"/>
      <c r="KPM77" s="348"/>
      <c r="KPN77" s="349"/>
      <c r="KPP77" s="347"/>
      <c r="KPQ77" s="350"/>
      <c r="KPR77" s="350"/>
      <c r="KPS77" s="348"/>
      <c r="KPT77" s="348"/>
      <c r="KPU77" s="348"/>
      <c r="KPV77" s="349"/>
      <c r="KPX77" s="347"/>
      <c r="KPY77" s="350"/>
      <c r="KPZ77" s="350"/>
      <c r="KQA77" s="348"/>
      <c r="KQB77" s="348"/>
      <c r="KQC77" s="348"/>
      <c r="KQD77" s="349"/>
      <c r="KQF77" s="347"/>
      <c r="KQG77" s="350"/>
      <c r="KQH77" s="350"/>
      <c r="KQI77" s="348"/>
      <c r="KQJ77" s="348"/>
      <c r="KQK77" s="348"/>
      <c r="KQL77" s="349"/>
      <c r="KQN77" s="347"/>
      <c r="KQO77" s="350"/>
      <c r="KQP77" s="350"/>
      <c r="KQQ77" s="348"/>
      <c r="KQR77" s="348"/>
      <c r="KQS77" s="348"/>
      <c r="KQT77" s="349"/>
      <c r="KQV77" s="347"/>
      <c r="KQW77" s="350"/>
      <c r="KQX77" s="350"/>
      <c r="KQY77" s="348"/>
      <c r="KQZ77" s="348"/>
      <c r="KRA77" s="348"/>
      <c r="KRB77" s="349"/>
      <c r="KRD77" s="347"/>
      <c r="KRE77" s="350"/>
      <c r="KRF77" s="350"/>
      <c r="KRG77" s="348"/>
      <c r="KRH77" s="348"/>
      <c r="KRI77" s="348"/>
      <c r="KRJ77" s="349"/>
      <c r="KRL77" s="347"/>
      <c r="KRM77" s="350"/>
      <c r="KRN77" s="350"/>
      <c r="KRO77" s="348"/>
      <c r="KRP77" s="348"/>
      <c r="KRQ77" s="348"/>
      <c r="KRR77" s="349"/>
      <c r="KRT77" s="347"/>
      <c r="KRU77" s="350"/>
      <c r="KRV77" s="350"/>
      <c r="KRW77" s="348"/>
      <c r="KRX77" s="348"/>
      <c r="KRY77" s="348"/>
      <c r="KRZ77" s="349"/>
      <c r="KSB77" s="347"/>
      <c r="KSC77" s="350"/>
      <c r="KSD77" s="350"/>
      <c r="KSE77" s="348"/>
      <c r="KSF77" s="348"/>
      <c r="KSG77" s="348"/>
      <c r="KSH77" s="349"/>
      <c r="KSJ77" s="347"/>
      <c r="KSK77" s="350"/>
      <c r="KSL77" s="350"/>
      <c r="KSM77" s="348"/>
      <c r="KSN77" s="348"/>
      <c r="KSO77" s="348"/>
      <c r="KSP77" s="349"/>
      <c r="KSR77" s="347"/>
      <c r="KSS77" s="350"/>
      <c r="KST77" s="350"/>
      <c r="KSU77" s="348"/>
      <c r="KSV77" s="348"/>
      <c r="KSW77" s="348"/>
      <c r="KSX77" s="349"/>
      <c r="KSZ77" s="347"/>
      <c r="KTA77" s="350"/>
      <c r="KTB77" s="350"/>
      <c r="KTC77" s="348"/>
      <c r="KTD77" s="348"/>
      <c r="KTE77" s="348"/>
      <c r="KTF77" s="349"/>
      <c r="KTH77" s="347"/>
      <c r="KTI77" s="350"/>
      <c r="KTJ77" s="350"/>
      <c r="KTK77" s="348"/>
      <c r="KTL77" s="348"/>
      <c r="KTM77" s="348"/>
      <c r="KTN77" s="349"/>
      <c r="KTP77" s="347"/>
      <c r="KTQ77" s="350"/>
      <c r="KTR77" s="350"/>
      <c r="KTS77" s="348"/>
      <c r="KTT77" s="348"/>
      <c r="KTU77" s="348"/>
      <c r="KTV77" s="349"/>
      <c r="KTX77" s="347"/>
      <c r="KTY77" s="350"/>
      <c r="KTZ77" s="350"/>
      <c r="KUA77" s="348"/>
      <c r="KUB77" s="348"/>
      <c r="KUC77" s="348"/>
      <c r="KUD77" s="349"/>
      <c r="KUF77" s="347"/>
      <c r="KUG77" s="350"/>
      <c r="KUH77" s="350"/>
      <c r="KUI77" s="348"/>
      <c r="KUJ77" s="348"/>
      <c r="KUK77" s="348"/>
      <c r="KUL77" s="349"/>
      <c r="KUN77" s="347"/>
      <c r="KUO77" s="350"/>
      <c r="KUP77" s="350"/>
      <c r="KUQ77" s="348"/>
      <c r="KUR77" s="348"/>
      <c r="KUS77" s="348"/>
      <c r="KUT77" s="349"/>
      <c r="KUV77" s="347"/>
      <c r="KUW77" s="350"/>
      <c r="KUX77" s="350"/>
      <c r="KUY77" s="348"/>
      <c r="KUZ77" s="348"/>
      <c r="KVA77" s="348"/>
      <c r="KVB77" s="349"/>
      <c r="KVD77" s="347"/>
      <c r="KVE77" s="350"/>
      <c r="KVF77" s="350"/>
      <c r="KVG77" s="348"/>
      <c r="KVH77" s="348"/>
      <c r="KVI77" s="348"/>
      <c r="KVJ77" s="349"/>
      <c r="KVL77" s="347"/>
      <c r="KVM77" s="350"/>
      <c r="KVN77" s="350"/>
      <c r="KVO77" s="348"/>
      <c r="KVP77" s="348"/>
      <c r="KVQ77" s="348"/>
      <c r="KVR77" s="349"/>
      <c r="KVT77" s="347"/>
      <c r="KVU77" s="350"/>
      <c r="KVV77" s="350"/>
      <c r="KVW77" s="348"/>
      <c r="KVX77" s="348"/>
      <c r="KVY77" s="348"/>
      <c r="KVZ77" s="349"/>
      <c r="KWB77" s="347"/>
      <c r="KWC77" s="350"/>
      <c r="KWD77" s="350"/>
      <c r="KWE77" s="348"/>
      <c r="KWF77" s="348"/>
      <c r="KWG77" s="348"/>
      <c r="KWH77" s="349"/>
      <c r="KWJ77" s="347"/>
      <c r="KWK77" s="350"/>
      <c r="KWL77" s="350"/>
      <c r="KWM77" s="348"/>
      <c r="KWN77" s="348"/>
      <c r="KWO77" s="348"/>
      <c r="KWP77" s="349"/>
      <c r="KWR77" s="347"/>
      <c r="KWS77" s="350"/>
      <c r="KWT77" s="350"/>
      <c r="KWU77" s="348"/>
      <c r="KWV77" s="348"/>
      <c r="KWW77" s="348"/>
      <c r="KWX77" s="349"/>
      <c r="KWZ77" s="347"/>
      <c r="KXA77" s="350"/>
      <c r="KXB77" s="350"/>
      <c r="KXC77" s="348"/>
      <c r="KXD77" s="348"/>
      <c r="KXE77" s="348"/>
      <c r="KXF77" s="349"/>
      <c r="KXH77" s="347"/>
      <c r="KXI77" s="350"/>
      <c r="KXJ77" s="350"/>
      <c r="KXK77" s="348"/>
      <c r="KXL77" s="348"/>
      <c r="KXM77" s="348"/>
      <c r="KXN77" s="349"/>
      <c r="KXP77" s="347"/>
      <c r="KXQ77" s="350"/>
      <c r="KXR77" s="350"/>
      <c r="KXS77" s="348"/>
      <c r="KXT77" s="348"/>
      <c r="KXU77" s="348"/>
      <c r="KXV77" s="349"/>
      <c r="KXX77" s="347"/>
      <c r="KXY77" s="350"/>
      <c r="KXZ77" s="350"/>
      <c r="KYA77" s="348"/>
      <c r="KYB77" s="348"/>
      <c r="KYC77" s="348"/>
      <c r="KYD77" s="349"/>
      <c r="KYF77" s="347"/>
      <c r="KYG77" s="350"/>
      <c r="KYH77" s="350"/>
      <c r="KYI77" s="348"/>
      <c r="KYJ77" s="348"/>
      <c r="KYK77" s="348"/>
      <c r="KYL77" s="349"/>
      <c r="KYN77" s="347"/>
      <c r="KYO77" s="350"/>
      <c r="KYP77" s="350"/>
      <c r="KYQ77" s="348"/>
      <c r="KYR77" s="348"/>
      <c r="KYS77" s="348"/>
      <c r="KYT77" s="349"/>
      <c r="KYV77" s="347"/>
      <c r="KYW77" s="350"/>
      <c r="KYX77" s="350"/>
      <c r="KYY77" s="348"/>
      <c r="KYZ77" s="348"/>
      <c r="KZA77" s="348"/>
      <c r="KZB77" s="349"/>
      <c r="KZD77" s="347"/>
      <c r="KZE77" s="350"/>
      <c r="KZF77" s="350"/>
      <c r="KZG77" s="348"/>
      <c r="KZH77" s="348"/>
      <c r="KZI77" s="348"/>
      <c r="KZJ77" s="349"/>
      <c r="KZL77" s="347"/>
      <c r="KZM77" s="350"/>
      <c r="KZN77" s="350"/>
      <c r="KZO77" s="348"/>
      <c r="KZP77" s="348"/>
      <c r="KZQ77" s="348"/>
      <c r="KZR77" s="349"/>
      <c r="KZT77" s="347"/>
      <c r="KZU77" s="350"/>
      <c r="KZV77" s="350"/>
      <c r="KZW77" s="348"/>
      <c r="KZX77" s="348"/>
      <c r="KZY77" s="348"/>
      <c r="KZZ77" s="349"/>
      <c r="LAB77" s="347"/>
      <c r="LAC77" s="350"/>
      <c r="LAD77" s="350"/>
      <c r="LAE77" s="348"/>
      <c r="LAF77" s="348"/>
      <c r="LAG77" s="348"/>
      <c r="LAH77" s="349"/>
      <c r="LAJ77" s="347"/>
      <c r="LAK77" s="350"/>
      <c r="LAL77" s="350"/>
      <c r="LAM77" s="348"/>
      <c r="LAN77" s="348"/>
      <c r="LAO77" s="348"/>
      <c r="LAP77" s="349"/>
      <c r="LAR77" s="347"/>
      <c r="LAS77" s="350"/>
      <c r="LAT77" s="350"/>
      <c r="LAU77" s="348"/>
      <c r="LAV77" s="348"/>
      <c r="LAW77" s="348"/>
      <c r="LAX77" s="349"/>
      <c r="LAZ77" s="347"/>
      <c r="LBA77" s="350"/>
      <c r="LBB77" s="350"/>
      <c r="LBC77" s="348"/>
      <c r="LBD77" s="348"/>
      <c r="LBE77" s="348"/>
      <c r="LBF77" s="349"/>
      <c r="LBH77" s="347"/>
      <c r="LBI77" s="350"/>
      <c r="LBJ77" s="350"/>
      <c r="LBK77" s="348"/>
      <c r="LBL77" s="348"/>
      <c r="LBM77" s="348"/>
      <c r="LBN77" s="349"/>
      <c r="LBP77" s="347"/>
      <c r="LBQ77" s="350"/>
      <c r="LBR77" s="350"/>
      <c r="LBS77" s="348"/>
      <c r="LBT77" s="348"/>
      <c r="LBU77" s="348"/>
      <c r="LBV77" s="349"/>
      <c r="LBX77" s="347"/>
      <c r="LBY77" s="350"/>
      <c r="LBZ77" s="350"/>
      <c r="LCA77" s="348"/>
      <c r="LCB77" s="348"/>
      <c r="LCC77" s="348"/>
      <c r="LCD77" s="349"/>
      <c r="LCF77" s="347"/>
      <c r="LCG77" s="350"/>
      <c r="LCH77" s="350"/>
      <c r="LCI77" s="348"/>
      <c r="LCJ77" s="348"/>
      <c r="LCK77" s="348"/>
      <c r="LCL77" s="349"/>
      <c r="LCN77" s="347"/>
      <c r="LCO77" s="350"/>
      <c r="LCP77" s="350"/>
      <c r="LCQ77" s="348"/>
      <c r="LCR77" s="348"/>
      <c r="LCS77" s="348"/>
      <c r="LCT77" s="349"/>
      <c r="LCV77" s="347"/>
      <c r="LCW77" s="350"/>
      <c r="LCX77" s="350"/>
      <c r="LCY77" s="348"/>
      <c r="LCZ77" s="348"/>
      <c r="LDA77" s="348"/>
      <c r="LDB77" s="349"/>
      <c r="LDD77" s="347"/>
      <c r="LDE77" s="350"/>
      <c r="LDF77" s="350"/>
      <c r="LDG77" s="348"/>
      <c r="LDH77" s="348"/>
      <c r="LDI77" s="348"/>
      <c r="LDJ77" s="349"/>
      <c r="LDL77" s="347"/>
      <c r="LDM77" s="350"/>
      <c r="LDN77" s="350"/>
      <c r="LDO77" s="348"/>
      <c r="LDP77" s="348"/>
      <c r="LDQ77" s="348"/>
      <c r="LDR77" s="349"/>
      <c r="LDT77" s="347"/>
      <c r="LDU77" s="350"/>
      <c r="LDV77" s="350"/>
      <c r="LDW77" s="348"/>
      <c r="LDX77" s="348"/>
      <c r="LDY77" s="348"/>
      <c r="LDZ77" s="349"/>
      <c r="LEB77" s="347"/>
      <c r="LEC77" s="350"/>
      <c r="LED77" s="350"/>
      <c r="LEE77" s="348"/>
      <c r="LEF77" s="348"/>
      <c r="LEG77" s="348"/>
      <c r="LEH77" s="349"/>
      <c r="LEJ77" s="347"/>
      <c r="LEK77" s="350"/>
      <c r="LEL77" s="350"/>
      <c r="LEM77" s="348"/>
      <c r="LEN77" s="348"/>
      <c r="LEO77" s="348"/>
      <c r="LEP77" s="349"/>
      <c r="LER77" s="347"/>
      <c r="LES77" s="350"/>
      <c r="LET77" s="350"/>
      <c r="LEU77" s="348"/>
      <c r="LEV77" s="348"/>
      <c r="LEW77" s="348"/>
      <c r="LEX77" s="349"/>
      <c r="LEZ77" s="347"/>
      <c r="LFA77" s="350"/>
      <c r="LFB77" s="350"/>
      <c r="LFC77" s="348"/>
      <c r="LFD77" s="348"/>
      <c r="LFE77" s="348"/>
      <c r="LFF77" s="349"/>
      <c r="LFH77" s="347"/>
      <c r="LFI77" s="350"/>
      <c r="LFJ77" s="350"/>
      <c r="LFK77" s="348"/>
      <c r="LFL77" s="348"/>
      <c r="LFM77" s="348"/>
      <c r="LFN77" s="349"/>
      <c r="LFP77" s="347"/>
      <c r="LFQ77" s="350"/>
      <c r="LFR77" s="350"/>
      <c r="LFS77" s="348"/>
      <c r="LFT77" s="348"/>
      <c r="LFU77" s="348"/>
      <c r="LFV77" s="349"/>
      <c r="LFX77" s="347"/>
      <c r="LFY77" s="350"/>
      <c r="LFZ77" s="350"/>
      <c r="LGA77" s="348"/>
      <c r="LGB77" s="348"/>
      <c r="LGC77" s="348"/>
      <c r="LGD77" s="349"/>
      <c r="LGF77" s="347"/>
      <c r="LGG77" s="350"/>
      <c r="LGH77" s="350"/>
      <c r="LGI77" s="348"/>
      <c r="LGJ77" s="348"/>
      <c r="LGK77" s="348"/>
      <c r="LGL77" s="349"/>
      <c r="LGN77" s="347"/>
      <c r="LGO77" s="350"/>
      <c r="LGP77" s="350"/>
      <c r="LGQ77" s="348"/>
      <c r="LGR77" s="348"/>
      <c r="LGS77" s="348"/>
      <c r="LGT77" s="349"/>
      <c r="LGV77" s="347"/>
      <c r="LGW77" s="350"/>
      <c r="LGX77" s="350"/>
      <c r="LGY77" s="348"/>
      <c r="LGZ77" s="348"/>
      <c r="LHA77" s="348"/>
      <c r="LHB77" s="349"/>
      <c r="LHD77" s="347"/>
      <c r="LHE77" s="350"/>
      <c r="LHF77" s="350"/>
      <c r="LHG77" s="348"/>
      <c r="LHH77" s="348"/>
      <c r="LHI77" s="348"/>
      <c r="LHJ77" s="349"/>
      <c r="LHL77" s="347"/>
      <c r="LHM77" s="350"/>
      <c r="LHN77" s="350"/>
      <c r="LHO77" s="348"/>
      <c r="LHP77" s="348"/>
      <c r="LHQ77" s="348"/>
      <c r="LHR77" s="349"/>
      <c r="LHT77" s="347"/>
      <c r="LHU77" s="350"/>
      <c r="LHV77" s="350"/>
      <c r="LHW77" s="348"/>
      <c r="LHX77" s="348"/>
      <c r="LHY77" s="348"/>
      <c r="LHZ77" s="349"/>
      <c r="LIB77" s="347"/>
      <c r="LIC77" s="350"/>
      <c r="LID77" s="350"/>
      <c r="LIE77" s="348"/>
      <c r="LIF77" s="348"/>
      <c r="LIG77" s="348"/>
      <c r="LIH77" s="349"/>
      <c r="LIJ77" s="347"/>
      <c r="LIK77" s="350"/>
      <c r="LIL77" s="350"/>
      <c r="LIM77" s="348"/>
      <c r="LIN77" s="348"/>
      <c r="LIO77" s="348"/>
      <c r="LIP77" s="349"/>
      <c r="LIR77" s="347"/>
      <c r="LIS77" s="350"/>
      <c r="LIT77" s="350"/>
      <c r="LIU77" s="348"/>
      <c r="LIV77" s="348"/>
      <c r="LIW77" s="348"/>
      <c r="LIX77" s="349"/>
      <c r="LIZ77" s="347"/>
      <c r="LJA77" s="350"/>
      <c r="LJB77" s="350"/>
      <c r="LJC77" s="348"/>
      <c r="LJD77" s="348"/>
      <c r="LJE77" s="348"/>
      <c r="LJF77" s="349"/>
      <c r="LJH77" s="347"/>
      <c r="LJI77" s="350"/>
      <c r="LJJ77" s="350"/>
      <c r="LJK77" s="348"/>
      <c r="LJL77" s="348"/>
      <c r="LJM77" s="348"/>
      <c r="LJN77" s="349"/>
      <c r="LJP77" s="347"/>
      <c r="LJQ77" s="350"/>
      <c r="LJR77" s="350"/>
      <c r="LJS77" s="348"/>
      <c r="LJT77" s="348"/>
      <c r="LJU77" s="348"/>
      <c r="LJV77" s="349"/>
      <c r="LJX77" s="347"/>
      <c r="LJY77" s="350"/>
      <c r="LJZ77" s="350"/>
      <c r="LKA77" s="348"/>
      <c r="LKB77" s="348"/>
      <c r="LKC77" s="348"/>
      <c r="LKD77" s="349"/>
      <c r="LKF77" s="347"/>
      <c r="LKG77" s="350"/>
      <c r="LKH77" s="350"/>
      <c r="LKI77" s="348"/>
      <c r="LKJ77" s="348"/>
      <c r="LKK77" s="348"/>
      <c r="LKL77" s="349"/>
      <c r="LKN77" s="347"/>
      <c r="LKO77" s="350"/>
      <c r="LKP77" s="350"/>
      <c r="LKQ77" s="348"/>
      <c r="LKR77" s="348"/>
      <c r="LKS77" s="348"/>
      <c r="LKT77" s="349"/>
      <c r="LKV77" s="347"/>
      <c r="LKW77" s="350"/>
      <c r="LKX77" s="350"/>
      <c r="LKY77" s="348"/>
      <c r="LKZ77" s="348"/>
      <c r="LLA77" s="348"/>
      <c r="LLB77" s="349"/>
      <c r="LLD77" s="347"/>
      <c r="LLE77" s="350"/>
      <c r="LLF77" s="350"/>
      <c r="LLG77" s="348"/>
      <c r="LLH77" s="348"/>
      <c r="LLI77" s="348"/>
      <c r="LLJ77" s="349"/>
      <c r="LLL77" s="347"/>
      <c r="LLM77" s="350"/>
      <c r="LLN77" s="350"/>
      <c r="LLO77" s="348"/>
      <c r="LLP77" s="348"/>
      <c r="LLQ77" s="348"/>
      <c r="LLR77" s="349"/>
      <c r="LLT77" s="347"/>
      <c r="LLU77" s="350"/>
      <c r="LLV77" s="350"/>
      <c r="LLW77" s="348"/>
      <c r="LLX77" s="348"/>
      <c r="LLY77" s="348"/>
      <c r="LLZ77" s="349"/>
      <c r="LMB77" s="347"/>
      <c r="LMC77" s="350"/>
      <c r="LMD77" s="350"/>
      <c r="LME77" s="348"/>
      <c r="LMF77" s="348"/>
      <c r="LMG77" s="348"/>
      <c r="LMH77" s="349"/>
      <c r="LMJ77" s="347"/>
      <c r="LMK77" s="350"/>
      <c r="LML77" s="350"/>
      <c r="LMM77" s="348"/>
      <c r="LMN77" s="348"/>
      <c r="LMO77" s="348"/>
      <c r="LMP77" s="349"/>
      <c r="LMR77" s="347"/>
      <c r="LMS77" s="350"/>
      <c r="LMT77" s="350"/>
      <c r="LMU77" s="348"/>
      <c r="LMV77" s="348"/>
      <c r="LMW77" s="348"/>
      <c r="LMX77" s="349"/>
      <c r="LMZ77" s="347"/>
      <c r="LNA77" s="350"/>
      <c r="LNB77" s="350"/>
      <c r="LNC77" s="348"/>
      <c r="LND77" s="348"/>
      <c r="LNE77" s="348"/>
      <c r="LNF77" s="349"/>
      <c r="LNH77" s="347"/>
      <c r="LNI77" s="350"/>
      <c r="LNJ77" s="350"/>
      <c r="LNK77" s="348"/>
      <c r="LNL77" s="348"/>
      <c r="LNM77" s="348"/>
      <c r="LNN77" s="349"/>
      <c r="LNP77" s="347"/>
      <c r="LNQ77" s="350"/>
      <c r="LNR77" s="350"/>
      <c r="LNS77" s="348"/>
      <c r="LNT77" s="348"/>
      <c r="LNU77" s="348"/>
      <c r="LNV77" s="349"/>
      <c r="LNX77" s="347"/>
      <c r="LNY77" s="350"/>
      <c r="LNZ77" s="350"/>
      <c r="LOA77" s="348"/>
      <c r="LOB77" s="348"/>
      <c r="LOC77" s="348"/>
      <c r="LOD77" s="349"/>
      <c r="LOF77" s="347"/>
      <c r="LOG77" s="350"/>
      <c r="LOH77" s="350"/>
      <c r="LOI77" s="348"/>
      <c r="LOJ77" s="348"/>
      <c r="LOK77" s="348"/>
      <c r="LOL77" s="349"/>
      <c r="LON77" s="347"/>
      <c r="LOO77" s="350"/>
      <c r="LOP77" s="350"/>
      <c r="LOQ77" s="348"/>
      <c r="LOR77" s="348"/>
      <c r="LOS77" s="348"/>
      <c r="LOT77" s="349"/>
      <c r="LOV77" s="347"/>
      <c r="LOW77" s="350"/>
      <c r="LOX77" s="350"/>
      <c r="LOY77" s="348"/>
      <c r="LOZ77" s="348"/>
      <c r="LPA77" s="348"/>
      <c r="LPB77" s="349"/>
      <c r="LPD77" s="347"/>
      <c r="LPE77" s="350"/>
      <c r="LPF77" s="350"/>
      <c r="LPG77" s="348"/>
      <c r="LPH77" s="348"/>
      <c r="LPI77" s="348"/>
      <c r="LPJ77" s="349"/>
      <c r="LPL77" s="347"/>
      <c r="LPM77" s="350"/>
      <c r="LPN77" s="350"/>
      <c r="LPO77" s="348"/>
      <c r="LPP77" s="348"/>
      <c r="LPQ77" s="348"/>
      <c r="LPR77" s="349"/>
      <c r="LPT77" s="347"/>
      <c r="LPU77" s="350"/>
      <c r="LPV77" s="350"/>
      <c r="LPW77" s="348"/>
      <c r="LPX77" s="348"/>
      <c r="LPY77" s="348"/>
      <c r="LPZ77" s="349"/>
      <c r="LQB77" s="347"/>
      <c r="LQC77" s="350"/>
      <c r="LQD77" s="350"/>
      <c r="LQE77" s="348"/>
      <c r="LQF77" s="348"/>
      <c r="LQG77" s="348"/>
      <c r="LQH77" s="349"/>
      <c r="LQJ77" s="347"/>
      <c r="LQK77" s="350"/>
      <c r="LQL77" s="350"/>
      <c r="LQM77" s="348"/>
      <c r="LQN77" s="348"/>
      <c r="LQO77" s="348"/>
      <c r="LQP77" s="349"/>
      <c r="LQR77" s="347"/>
      <c r="LQS77" s="350"/>
      <c r="LQT77" s="350"/>
      <c r="LQU77" s="348"/>
      <c r="LQV77" s="348"/>
      <c r="LQW77" s="348"/>
      <c r="LQX77" s="349"/>
      <c r="LQZ77" s="347"/>
      <c r="LRA77" s="350"/>
      <c r="LRB77" s="350"/>
      <c r="LRC77" s="348"/>
      <c r="LRD77" s="348"/>
      <c r="LRE77" s="348"/>
      <c r="LRF77" s="349"/>
      <c r="LRH77" s="347"/>
      <c r="LRI77" s="350"/>
      <c r="LRJ77" s="350"/>
      <c r="LRK77" s="348"/>
      <c r="LRL77" s="348"/>
      <c r="LRM77" s="348"/>
      <c r="LRN77" s="349"/>
      <c r="LRP77" s="347"/>
      <c r="LRQ77" s="350"/>
      <c r="LRR77" s="350"/>
      <c r="LRS77" s="348"/>
      <c r="LRT77" s="348"/>
      <c r="LRU77" s="348"/>
      <c r="LRV77" s="349"/>
      <c r="LRX77" s="347"/>
      <c r="LRY77" s="350"/>
      <c r="LRZ77" s="350"/>
      <c r="LSA77" s="348"/>
      <c r="LSB77" s="348"/>
      <c r="LSC77" s="348"/>
      <c r="LSD77" s="349"/>
      <c r="LSF77" s="347"/>
      <c r="LSG77" s="350"/>
      <c r="LSH77" s="350"/>
      <c r="LSI77" s="348"/>
      <c r="LSJ77" s="348"/>
      <c r="LSK77" s="348"/>
      <c r="LSL77" s="349"/>
      <c r="LSN77" s="347"/>
      <c r="LSO77" s="350"/>
      <c r="LSP77" s="350"/>
      <c r="LSQ77" s="348"/>
      <c r="LSR77" s="348"/>
      <c r="LSS77" s="348"/>
      <c r="LST77" s="349"/>
      <c r="LSV77" s="347"/>
      <c r="LSW77" s="350"/>
      <c r="LSX77" s="350"/>
      <c r="LSY77" s="348"/>
      <c r="LSZ77" s="348"/>
      <c r="LTA77" s="348"/>
      <c r="LTB77" s="349"/>
      <c r="LTD77" s="347"/>
      <c r="LTE77" s="350"/>
      <c r="LTF77" s="350"/>
      <c r="LTG77" s="348"/>
      <c r="LTH77" s="348"/>
      <c r="LTI77" s="348"/>
      <c r="LTJ77" s="349"/>
      <c r="LTL77" s="347"/>
      <c r="LTM77" s="350"/>
      <c r="LTN77" s="350"/>
      <c r="LTO77" s="348"/>
      <c r="LTP77" s="348"/>
      <c r="LTQ77" s="348"/>
      <c r="LTR77" s="349"/>
      <c r="LTT77" s="347"/>
      <c r="LTU77" s="350"/>
      <c r="LTV77" s="350"/>
      <c r="LTW77" s="348"/>
      <c r="LTX77" s="348"/>
      <c r="LTY77" s="348"/>
      <c r="LTZ77" s="349"/>
      <c r="LUB77" s="347"/>
      <c r="LUC77" s="350"/>
      <c r="LUD77" s="350"/>
      <c r="LUE77" s="348"/>
      <c r="LUF77" s="348"/>
      <c r="LUG77" s="348"/>
      <c r="LUH77" s="349"/>
      <c r="LUJ77" s="347"/>
      <c r="LUK77" s="350"/>
      <c r="LUL77" s="350"/>
      <c r="LUM77" s="348"/>
      <c r="LUN77" s="348"/>
      <c r="LUO77" s="348"/>
      <c r="LUP77" s="349"/>
      <c r="LUR77" s="347"/>
      <c r="LUS77" s="350"/>
      <c r="LUT77" s="350"/>
      <c r="LUU77" s="348"/>
      <c r="LUV77" s="348"/>
      <c r="LUW77" s="348"/>
      <c r="LUX77" s="349"/>
      <c r="LUZ77" s="347"/>
      <c r="LVA77" s="350"/>
      <c r="LVB77" s="350"/>
      <c r="LVC77" s="348"/>
      <c r="LVD77" s="348"/>
      <c r="LVE77" s="348"/>
      <c r="LVF77" s="349"/>
      <c r="LVH77" s="347"/>
      <c r="LVI77" s="350"/>
      <c r="LVJ77" s="350"/>
      <c r="LVK77" s="348"/>
      <c r="LVL77" s="348"/>
      <c r="LVM77" s="348"/>
      <c r="LVN77" s="349"/>
      <c r="LVP77" s="347"/>
      <c r="LVQ77" s="350"/>
      <c r="LVR77" s="350"/>
      <c r="LVS77" s="348"/>
      <c r="LVT77" s="348"/>
      <c r="LVU77" s="348"/>
      <c r="LVV77" s="349"/>
      <c r="LVX77" s="347"/>
      <c r="LVY77" s="350"/>
      <c r="LVZ77" s="350"/>
      <c r="LWA77" s="348"/>
      <c r="LWB77" s="348"/>
      <c r="LWC77" s="348"/>
      <c r="LWD77" s="349"/>
      <c r="LWF77" s="347"/>
      <c r="LWG77" s="350"/>
      <c r="LWH77" s="350"/>
      <c r="LWI77" s="348"/>
      <c r="LWJ77" s="348"/>
      <c r="LWK77" s="348"/>
      <c r="LWL77" s="349"/>
      <c r="LWN77" s="347"/>
      <c r="LWO77" s="350"/>
      <c r="LWP77" s="350"/>
      <c r="LWQ77" s="348"/>
      <c r="LWR77" s="348"/>
      <c r="LWS77" s="348"/>
      <c r="LWT77" s="349"/>
      <c r="LWV77" s="347"/>
      <c r="LWW77" s="350"/>
      <c r="LWX77" s="350"/>
      <c r="LWY77" s="348"/>
      <c r="LWZ77" s="348"/>
      <c r="LXA77" s="348"/>
      <c r="LXB77" s="349"/>
      <c r="LXD77" s="347"/>
      <c r="LXE77" s="350"/>
      <c r="LXF77" s="350"/>
      <c r="LXG77" s="348"/>
      <c r="LXH77" s="348"/>
      <c r="LXI77" s="348"/>
      <c r="LXJ77" s="349"/>
      <c r="LXL77" s="347"/>
      <c r="LXM77" s="350"/>
      <c r="LXN77" s="350"/>
      <c r="LXO77" s="348"/>
      <c r="LXP77" s="348"/>
      <c r="LXQ77" s="348"/>
      <c r="LXR77" s="349"/>
      <c r="LXT77" s="347"/>
      <c r="LXU77" s="350"/>
      <c r="LXV77" s="350"/>
      <c r="LXW77" s="348"/>
      <c r="LXX77" s="348"/>
      <c r="LXY77" s="348"/>
      <c r="LXZ77" s="349"/>
      <c r="LYB77" s="347"/>
      <c r="LYC77" s="350"/>
      <c r="LYD77" s="350"/>
      <c r="LYE77" s="348"/>
      <c r="LYF77" s="348"/>
      <c r="LYG77" s="348"/>
      <c r="LYH77" s="349"/>
      <c r="LYJ77" s="347"/>
      <c r="LYK77" s="350"/>
      <c r="LYL77" s="350"/>
      <c r="LYM77" s="348"/>
      <c r="LYN77" s="348"/>
      <c r="LYO77" s="348"/>
      <c r="LYP77" s="349"/>
      <c r="LYR77" s="347"/>
      <c r="LYS77" s="350"/>
      <c r="LYT77" s="350"/>
      <c r="LYU77" s="348"/>
      <c r="LYV77" s="348"/>
      <c r="LYW77" s="348"/>
      <c r="LYX77" s="349"/>
      <c r="LYZ77" s="347"/>
      <c r="LZA77" s="350"/>
      <c r="LZB77" s="350"/>
      <c r="LZC77" s="348"/>
      <c r="LZD77" s="348"/>
      <c r="LZE77" s="348"/>
      <c r="LZF77" s="349"/>
      <c r="LZH77" s="347"/>
      <c r="LZI77" s="350"/>
      <c r="LZJ77" s="350"/>
      <c r="LZK77" s="348"/>
      <c r="LZL77" s="348"/>
      <c r="LZM77" s="348"/>
      <c r="LZN77" s="349"/>
      <c r="LZP77" s="347"/>
      <c r="LZQ77" s="350"/>
      <c r="LZR77" s="350"/>
      <c r="LZS77" s="348"/>
      <c r="LZT77" s="348"/>
      <c r="LZU77" s="348"/>
      <c r="LZV77" s="349"/>
      <c r="LZX77" s="347"/>
      <c r="LZY77" s="350"/>
      <c r="LZZ77" s="350"/>
      <c r="MAA77" s="348"/>
      <c r="MAB77" s="348"/>
      <c r="MAC77" s="348"/>
      <c r="MAD77" s="349"/>
      <c r="MAF77" s="347"/>
      <c r="MAG77" s="350"/>
      <c r="MAH77" s="350"/>
      <c r="MAI77" s="348"/>
      <c r="MAJ77" s="348"/>
      <c r="MAK77" s="348"/>
      <c r="MAL77" s="349"/>
      <c r="MAN77" s="347"/>
      <c r="MAO77" s="350"/>
      <c r="MAP77" s="350"/>
      <c r="MAQ77" s="348"/>
      <c r="MAR77" s="348"/>
      <c r="MAS77" s="348"/>
      <c r="MAT77" s="349"/>
      <c r="MAV77" s="347"/>
      <c r="MAW77" s="350"/>
      <c r="MAX77" s="350"/>
      <c r="MAY77" s="348"/>
      <c r="MAZ77" s="348"/>
      <c r="MBA77" s="348"/>
      <c r="MBB77" s="349"/>
      <c r="MBD77" s="347"/>
      <c r="MBE77" s="350"/>
      <c r="MBF77" s="350"/>
      <c r="MBG77" s="348"/>
      <c r="MBH77" s="348"/>
      <c r="MBI77" s="348"/>
      <c r="MBJ77" s="349"/>
      <c r="MBL77" s="347"/>
      <c r="MBM77" s="350"/>
      <c r="MBN77" s="350"/>
      <c r="MBO77" s="348"/>
      <c r="MBP77" s="348"/>
      <c r="MBQ77" s="348"/>
      <c r="MBR77" s="349"/>
      <c r="MBT77" s="347"/>
      <c r="MBU77" s="350"/>
      <c r="MBV77" s="350"/>
      <c r="MBW77" s="348"/>
      <c r="MBX77" s="348"/>
      <c r="MBY77" s="348"/>
      <c r="MBZ77" s="349"/>
      <c r="MCB77" s="347"/>
      <c r="MCC77" s="350"/>
      <c r="MCD77" s="350"/>
      <c r="MCE77" s="348"/>
      <c r="MCF77" s="348"/>
      <c r="MCG77" s="348"/>
      <c r="MCH77" s="349"/>
      <c r="MCJ77" s="347"/>
      <c r="MCK77" s="350"/>
      <c r="MCL77" s="350"/>
      <c r="MCM77" s="348"/>
      <c r="MCN77" s="348"/>
      <c r="MCO77" s="348"/>
      <c r="MCP77" s="349"/>
      <c r="MCR77" s="347"/>
      <c r="MCS77" s="350"/>
      <c r="MCT77" s="350"/>
      <c r="MCU77" s="348"/>
      <c r="MCV77" s="348"/>
      <c r="MCW77" s="348"/>
      <c r="MCX77" s="349"/>
      <c r="MCZ77" s="347"/>
      <c r="MDA77" s="350"/>
      <c r="MDB77" s="350"/>
      <c r="MDC77" s="348"/>
      <c r="MDD77" s="348"/>
      <c r="MDE77" s="348"/>
      <c r="MDF77" s="349"/>
      <c r="MDH77" s="347"/>
      <c r="MDI77" s="350"/>
      <c r="MDJ77" s="350"/>
      <c r="MDK77" s="348"/>
      <c r="MDL77" s="348"/>
      <c r="MDM77" s="348"/>
      <c r="MDN77" s="349"/>
      <c r="MDP77" s="347"/>
      <c r="MDQ77" s="350"/>
      <c r="MDR77" s="350"/>
      <c r="MDS77" s="348"/>
      <c r="MDT77" s="348"/>
      <c r="MDU77" s="348"/>
      <c r="MDV77" s="349"/>
      <c r="MDX77" s="347"/>
      <c r="MDY77" s="350"/>
      <c r="MDZ77" s="350"/>
      <c r="MEA77" s="348"/>
      <c r="MEB77" s="348"/>
      <c r="MEC77" s="348"/>
      <c r="MED77" s="349"/>
      <c r="MEF77" s="347"/>
      <c r="MEG77" s="350"/>
      <c r="MEH77" s="350"/>
      <c r="MEI77" s="348"/>
      <c r="MEJ77" s="348"/>
      <c r="MEK77" s="348"/>
      <c r="MEL77" s="349"/>
      <c r="MEN77" s="347"/>
      <c r="MEO77" s="350"/>
      <c r="MEP77" s="350"/>
      <c r="MEQ77" s="348"/>
      <c r="MER77" s="348"/>
      <c r="MES77" s="348"/>
      <c r="MET77" s="349"/>
      <c r="MEV77" s="347"/>
      <c r="MEW77" s="350"/>
      <c r="MEX77" s="350"/>
      <c r="MEY77" s="348"/>
      <c r="MEZ77" s="348"/>
      <c r="MFA77" s="348"/>
      <c r="MFB77" s="349"/>
      <c r="MFD77" s="347"/>
      <c r="MFE77" s="350"/>
      <c r="MFF77" s="350"/>
      <c r="MFG77" s="348"/>
      <c r="MFH77" s="348"/>
      <c r="MFI77" s="348"/>
      <c r="MFJ77" s="349"/>
      <c r="MFL77" s="347"/>
      <c r="MFM77" s="350"/>
      <c r="MFN77" s="350"/>
      <c r="MFO77" s="348"/>
      <c r="MFP77" s="348"/>
      <c r="MFQ77" s="348"/>
      <c r="MFR77" s="349"/>
      <c r="MFT77" s="347"/>
      <c r="MFU77" s="350"/>
      <c r="MFV77" s="350"/>
      <c r="MFW77" s="348"/>
      <c r="MFX77" s="348"/>
      <c r="MFY77" s="348"/>
      <c r="MFZ77" s="349"/>
      <c r="MGB77" s="347"/>
      <c r="MGC77" s="350"/>
      <c r="MGD77" s="350"/>
      <c r="MGE77" s="348"/>
      <c r="MGF77" s="348"/>
      <c r="MGG77" s="348"/>
      <c r="MGH77" s="349"/>
      <c r="MGJ77" s="347"/>
      <c r="MGK77" s="350"/>
      <c r="MGL77" s="350"/>
      <c r="MGM77" s="348"/>
      <c r="MGN77" s="348"/>
      <c r="MGO77" s="348"/>
      <c r="MGP77" s="349"/>
      <c r="MGR77" s="347"/>
      <c r="MGS77" s="350"/>
      <c r="MGT77" s="350"/>
      <c r="MGU77" s="348"/>
      <c r="MGV77" s="348"/>
      <c r="MGW77" s="348"/>
      <c r="MGX77" s="349"/>
      <c r="MGZ77" s="347"/>
      <c r="MHA77" s="350"/>
      <c r="MHB77" s="350"/>
      <c r="MHC77" s="348"/>
      <c r="MHD77" s="348"/>
      <c r="MHE77" s="348"/>
      <c r="MHF77" s="349"/>
      <c r="MHH77" s="347"/>
      <c r="MHI77" s="350"/>
      <c r="MHJ77" s="350"/>
      <c r="MHK77" s="348"/>
      <c r="MHL77" s="348"/>
      <c r="MHM77" s="348"/>
      <c r="MHN77" s="349"/>
      <c r="MHP77" s="347"/>
      <c r="MHQ77" s="350"/>
      <c r="MHR77" s="350"/>
      <c r="MHS77" s="348"/>
      <c r="MHT77" s="348"/>
      <c r="MHU77" s="348"/>
      <c r="MHV77" s="349"/>
      <c r="MHX77" s="347"/>
      <c r="MHY77" s="350"/>
      <c r="MHZ77" s="350"/>
      <c r="MIA77" s="348"/>
      <c r="MIB77" s="348"/>
      <c r="MIC77" s="348"/>
      <c r="MID77" s="349"/>
      <c r="MIF77" s="347"/>
      <c r="MIG77" s="350"/>
      <c r="MIH77" s="350"/>
      <c r="MII77" s="348"/>
      <c r="MIJ77" s="348"/>
      <c r="MIK77" s="348"/>
      <c r="MIL77" s="349"/>
      <c r="MIN77" s="347"/>
      <c r="MIO77" s="350"/>
      <c r="MIP77" s="350"/>
      <c r="MIQ77" s="348"/>
      <c r="MIR77" s="348"/>
      <c r="MIS77" s="348"/>
      <c r="MIT77" s="349"/>
      <c r="MIV77" s="347"/>
      <c r="MIW77" s="350"/>
      <c r="MIX77" s="350"/>
      <c r="MIY77" s="348"/>
      <c r="MIZ77" s="348"/>
      <c r="MJA77" s="348"/>
      <c r="MJB77" s="349"/>
      <c r="MJD77" s="347"/>
      <c r="MJE77" s="350"/>
      <c r="MJF77" s="350"/>
      <c r="MJG77" s="348"/>
      <c r="MJH77" s="348"/>
      <c r="MJI77" s="348"/>
      <c r="MJJ77" s="349"/>
      <c r="MJL77" s="347"/>
      <c r="MJM77" s="350"/>
      <c r="MJN77" s="350"/>
      <c r="MJO77" s="348"/>
      <c r="MJP77" s="348"/>
      <c r="MJQ77" s="348"/>
      <c r="MJR77" s="349"/>
      <c r="MJT77" s="347"/>
      <c r="MJU77" s="350"/>
      <c r="MJV77" s="350"/>
      <c r="MJW77" s="348"/>
      <c r="MJX77" s="348"/>
      <c r="MJY77" s="348"/>
      <c r="MJZ77" s="349"/>
      <c r="MKB77" s="347"/>
      <c r="MKC77" s="350"/>
      <c r="MKD77" s="350"/>
      <c r="MKE77" s="348"/>
      <c r="MKF77" s="348"/>
      <c r="MKG77" s="348"/>
      <c r="MKH77" s="349"/>
      <c r="MKJ77" s="347"/>
      <c r="MKK77" s="350"/>
      <c r="MKL77" s="350"/>
      <c r="MKM77" s="348"/>
      <c r="MKN77" s="348"/>
      <c r="MKO77" s="348"/>
      <c r="MKP77" s="349"/>
      <c r="MKR77" s="347"/>
      <c r="MKS77" s="350"/>
      <c r="MKT77" s="350"/>
      <c r="MKU77" s="348"/>
      <c r="MKV77" s="348"/>
      <c r="MKW77" s="348"/>
      <c r="MKX77" s="349"/>
      <c r="MKZ77" s="347"/>
      <c r="MLA77" s="350"/>
      <c r="MLB77" s="350"/>
      <c r="MLC77" s="348"/>
      <c r="MLD77" s="348"/>
      <c r="MLE77" s="348"/>
      <c r="MLF77" s="349"/>
      <c r="MLH77" s="347"/>
      <c r="MLI77" s="350"/>
      <c r="MLJ77" s="350"/>
      <c r="MLK77" s="348"/>
      <c r="MLL77" s="348"/>
      <c r="MLM77" s="348"/>
      <c r="MLN77" s="349"/>
      <c r="MLP77" s="347"/>
      <c r="MLQ77" s="350"/>
      <c r="MLR77" s="350"/>
      <c r="MLS77" s="348"/>
      <c r="MLT77" s="348"/>
      <c r="MLU77" s="348"/>
      <c r="MLV77" s="349"/>
      <c r="MLX77" s="347"/>
      <c r="MLY77" s="350"/>
      <c r="MLZ77" s="350"/>
      <c r="MMA77" s="348"/>
      <c r="MMB77" s="348"/>
      <c r="MMC77" s="348"/>
      <c r="MMD77" s="349"/>
      <c r="MMF77" s="347"/>
      <c r="MMG77" s="350"/>
      <c r="MMH77" s="350"/>
      <c r="MMI77" s="348"/>
      <c r="MMJ77" s="348"/>
      <c r="MMK77" s="348"/>
      <c r="MML77" s="349"/>
      <c r="MMN77" s="347"/>
      <c r="MMO77" s="350"/>
      <c r="MMP77" s="350"/>
      <c r="MMQ77" s="348"/>
      <c r="MMR77" s="348"/>
      <c r="MMS77" s="348"/>
      <c r="MMT77" s="349"/>
      <c r="MMV77" s="347"/>
      <c r="MMW77" s="350"/>
      <c r="MMX77" s="350"/>
      <c r="MMY77" s="348"/>
      <c r="MMZ77" s="348"/>
      <c r="MNA77" s="348"/>
      <c r="MNB77" s="349"/>
      <c r="MND77" s="347"/>
      <c r="MNE77" s="350"/>
      <c r="MNF77" s="350"/>
      <c r="MNG77" s="348"/>
      <c r="MNH77" s="348"/>
      <c r="MNI77" s="348"/>
      <c r="MNJ77" s="349"/>
      <c r="MNL77" s="347"/>
      <c r="MNM77" s="350"/>
      <c r="MNN77" s="350"/>
      <c r="MNO77" s="348"/>
      <c r="MNP77" s="348"/>
      <c r="MNQ77" s="348"/>
      <c r="MNR77" s="349"/>
      <c r="MNT77" s="347"/>
      <c r="MNU77" s="350"/>
      <c r="MNV77" s="350"/>
      <c r="MNW77" s="348"/>
      <c r="MNX77" s="348"/>
      <c r="MNY77" s="348"/>
      <c r="MNZ77" s="349"/>
      <c r="MOB77" s="347"/>
      <c r="MOC77" s="350"/>
      <c r="MOD77" s="350"/>
      <c r="MOE77" s="348"/>
      <c r="MOF77" s="348"/>
      <c r="MOG77" s="348"/>
      <c r="MOH77" s="349"/>
      <c r="MOJ77" s="347"/>
      <c r="MOK77" s="350"/>
      <c r="MOL77" s="350"/>
      <c r="MOM77" s="348"/>
      <c r="MON77" s="348"/>
      <c r="MOO77" s="348"/>
      <c r="MOP77" s="349"/>
      <c r="MOR77" s="347"/>
      <c r="MOS77" s="350"/>
      <c r="MOT77" s="350"/>
      <c r="MOU77" s="348"/>
      <c r="MOV77" s="348"/>
      <c r="MOW77" s="348"/>
      <c r="MOX77" s="349"/>
      <c r="MOZ77" s="347"/>
      <c r="MPA77" s="350"/>
      <c r="MPB77" s="350"/>
      <c r="MPC77" s="348"/>
      <c r="MPD77" s="348"/>
      <c r="MPE77" s="348"/>
      <c r="MPF77" s="349"/>
      <c r="MPH77" s="347"/>
      <c r="MPI77" s="350"/>
      <c r="MPJ77" s="350"/>
      <c r="MPK77" s="348"/>
      <c r="MPL77" s="348"/>
      <c r="MPM77" s="348"/>
      <c r="MPN77" s="349"/>
      <c r="MPP77" s="347"/>
      <c r="MPQ77" s="350"/>
      <c r="MPR77" s="350"/>
      <c r="MPS77" s="348"/>
      <c r="MPT77" s="348"/>
      <c r="MPU77" s="348"/>
      <c r="MPV77" s="349"/>
      <c r="MPX77" s="347"/>
      <c r="MPY77" s="350"/>
      <c r="MPZ77" s="350"/>
      <c r="MQA77" s="348"/>
      <c r="MQB77" s="348"/>
      <c r="MQC77" s="348"/>
      <c r="MQD77" s="349"/>
      <c r="MQF77" s="347"/>
      <c r="MQG77" s="350"/>
      <c r="MQH77" s="350"/>
      <c r="MQI77" s="348"/>
      <c r="MQJ77" s="348"/>
      <c r="MQK77" s="348"/>
      <c r="MQL77" s="349"/>
      <c r="MQN77" s="347"/>
      <c r="MQO77" s="350"/>
      <c r="MQP77" s="350"/>
      <c r="MQQ77" s="348"/>
      <c r="MQR77" s="348"/>
      <c r="MQS77" s="348"/>
      <c r="MQT77" s="349"/>
      <c r="MQV77" s="347"/>
      <c r="MQW77" s="350"/>
      <c r="MQX77" s="350"/>
      <c r="MQY77" s="348"/>
      <c r="MQZ77" s="348"/>
      <c r="MRA77" s="348"/>
      <c r="MRB77" s="349"/>
      <c r="MRD77" s="347"/>
      <c r="MRE77" s="350"/>
      <c r="MRF77" s="350"/>
      <c r="MRG77" s="348"/>
      <c r="MRH77" s="348"/>
      <c r="MRI77" s="348"/>
      <c r="MRJ77" s="349"/>
      <c r="MRL77" s="347"/>
      <c r="MRM77" s="350"/>
      <c r="MRN77" s="350"/>
      <c r="MRO77" s="348"/>
      <c r="MRP77" s="348"/>
      <c r="MRQ77" s="348"/>
      <c r="MRR77" s="349"/>
      <c r="MRT77" s="347"/>
      <c r="MRU77" s="350"/>
      <c r="MRV77" s="350"/>
      <c r="MRW77" s="348"/>
      <c r="MRX77" s="348"/>
      <c r="MRY77" s="348"/>
      <c r="MRZ77" s="349"/>
      <c r="MSB77" s="347"/>
      <c r="MSC77" s="350"/>
      <c r="MSD77" s="350"/>
      <c r="MSE77" s="348"/>
      <c r="MSF77" s="348"/>
      <c r="MSG77" s="348"/>
      <c r="MSH77" s="349"/>
      <c r="MSJ77" s="347"/>
      <c r="MSK77" s="350"/>
      <c r="MSL77" s="350"/>
      <c r="MSM77" s="348"/>
      <c r="MSN77" s="348"/>
      <c r="MSO77" s="348"/>
      <c r="MSP77" s="349"/>
      <c r="MSR77" s="347"/>
      <c r="MSS77" s="350"/>
      <c r="MST77" s="350"/>
      <c r="MSU77" s="348"/>
      <c r="MSV77" s="348"/>
      <c r="MSW77" s="348"/>
      <c r="MSX77" s="349"/>
      <c r="MSZ77" s="347"/>
      <c r="MTA77" s="350"/>
      <c r="MTB77" s="350"/>
      <c r="MTC77" s="348"/>
      <c r="MTD77" s="348"/>
      <c r="MTE77" s="348"/>
      <c r="MTF77" s="349"/>
      <c r="MTH77" s="347"/>
      <c r="MTI77" s="350"/>
      <c r="MTJ77" s="350"/>
      <c r="MTK77" s="348"/>
      <c r="MTL77" s="348"/>
      <c r="MTM77" s="348"/>
      <c r="MTN77" s="349"/>
      <c r="MTP77" s="347"/>
      <c r="MTQ77" s="350"/>
      <c r="MTR77" s="350"/>
      <c r="MTS77" s="348"/>
      <c r="MTT77" s="348"/>
      <c r="MTU77" s="348"/>
      <c r="MTV77" s="349"/>
      <c r="MTX77" s="347"/>
      <c r="MTY77" s="350"/>
      <c r="MTZ77" s="350"/>
      <c r="MUA77" s="348"/>
      <c r="MUB77" s="348"/>
      <c r="MUC77" s="348"/>
      <c r="MUD77" s="349"/>
      <c r="MUF77" s="347"/>
      <c r="MUG77" s="350"/>
      <c r="MUH77" s="350"/>
      <c r="MUI77" s="348"/>
      <c r="MUJ77" s="348"/>
      <c r="MUK77" s="348"/>
      <c r="MUL77" s="349"/>
      <c r="MUN77" s="347"/>
      <c r="MUO77" s="350"/>
      <c r="MUP77" s="350"/>
      <c r="MUQ77" s="348"/>
      <c r="MUR77" s="348"/>
      <c r="MUS77" s="348"/>
      <c r="MUT77" s="349"/>
      <c r="MUV77" s="347"/>
      <c r="MUW77" s="350"/>
      <c r="MUX77" s="350"/>
      <c r="MUY77" s="348"/>
      <c r="MUZ77" s="348"/>
      <c r="MVA77" s="348"/>
      <c r="MVB77" s="349"/>
      <c r="MVD77" s="347"/>
      <c r="MVE77" s="350"/>
      <c r="MVF77" s="350"/>
      <c r="MVG77" s="348"/>
      <c r="MVH77" s="348"/>
      <c r="MVI77" s="348"/>
      <c r="MVJ77" s="349"/>
      <c r="MVL77" s="347"/>
      <c r="MVM77" s="350"/>
      <c r="MVN77" s="350"/>
      <c r="MVO77" s="348"/>
      <c r="MVP77" s="348"/>
      <c r="MVQ77" s="348"/>
      <c r="MVR77" s="349"/>
      <c r="MVT77" s="347"/>
      <c r="MVU77" s="350"/>
      <c r="MVV77" s="350"/>
      <c r="MVW77" s="348"/>
      <c r="MVX77" s="348"/>
      <c r="MVY77" s="348"/>
      <c r="MVZ77" s="349"/>
      <c r="MWB77" s="347"/>
      <c r="MWC77" s="350"/>
      <c r="MWD77" s="350"/>
      <c r="MWE77" s="348"/>
      <c r="MWF77" s="348"/>
      <c r="MWG77" s="348"/>
      <c r="MWH77" s="349"/>
      <c r="MWJ77" s="347"/>
      <c r="MWK77" s="350"/>
      <c r="MWL77" s="350"/>
      <c r="MWM77" s="348"/>
      <c r="MWN77" s="348"/>
      <c r="MWO77" s="348"/>
      <c r="MWP77" s="349"/>
      <c r="MWR77" s="347"/>
      <c r="MWS77" s="350"/>
      <c r="MWT77" s="350"/>
      <c r="MWU77" s="348"/>
      <c r="MWV77" s="348"/>
      <c r="MWW77" s="348"/>
      <c r="MWX77" s="349"/>
      <c r="MWZ77" s="347"/>
      <c r="MXA77" s="350"/>
      <c r="MXB77" s="350"/>
      <c r="MXC77" s="348"/>
      <c r="MXD77" s="348"/>
      <c r="MXE77" s="348"/>
      <c r="MXF77" s="349"/>
      <c r="MXH77" s="347"/>
      <c r="MXI77" s="350"/>
      <c r="MXJ77" s="350"/>
      <c r="MXK77" s="348"/>
      <c r="MXL77" s="348"/>
      <c r="MXM77" s="348"/>
      <c r="MXN77" s="349"/>
      <c r="MXP77" s="347"/>
      <c r="MXQ77" s="350"/>
      <c r="MXR77" s="350"/>
      <c r="MXS77" s="348"/>
      <c r="MXT77" s="348"/>
      <c r="MXU77" s="348"/>
      <c r="MXV77" s="349"/>
      <c r="MXX77" s="347"/>
      <c r="MXY77" s="350"/>
      <c r="MXZ77" s="350"/>
      <c r="MYA77" s="348"/>
      <c r="MYB77" s="348"/>
      <c r="MYC77" s="348"/>
      <c r="MYD77" s="349"/>
      <c r="MYF77" s="347"/>
      <c r="MYG77" s="350"/>
      <c r="MYH77" s="350"/>
      <c r="MYI77" s="348"/>
      <c r="MYJ77" s="348"/>
      <c r="MYK77" s="348"/>
      <c r="MYL77" s="349"/>
      <c r="MYN77" s="347"/>
      <c r="MYO77" s="350"/>
      <c r="MYP77" s="350"/>
      <c r="MYQ77" s="348"/>
      <c r="MYR77" s="348"/>
      <c r="MYS77" s="348"/>
      <c r="MYT77" s="349"/>
      <c r="MYV77" s="347"/>
      <c r="MYW77" s="350"/>
      <c r="MYX77" s="350"/>
      <c r="MYY77" s="348"/>
      <c r="MYZ77" s="348"/>
      <c r="MZA77" s="348"/>
      <c r="MZB77" s="349"/>
      <c r="MZD77" s="347"/>
      <c r="MZE77" s="350"/>
      <c r="MZF77" s="350"/>
      <c r="MZG77" s="348"/>
      <c r="MZH77" s="348"/>
      <c r="MZI77" s="348"/>
      <c r="MZJ77" s="349"/>
      <c r="MZL77" s="347"/>
      <c r="MZM77" s="350"/>
      <c r="MZN77" s="350"/>
      <c r="MZO77" s="348"/>
      <c r="MZP77" s="348"/>
      <c r="MZQ77" s="348"/>
      <c r="MZR77" s="349"/>
      <c r="MZT77" s="347"/>
      <c r="MZU77" s="350"/>
      <c r="MZV77" s="350"/>
      <c r="MZW77" s="348"/>
      <c r="MZX77" s="348"/>
      <c r="MZY77" s="348"/>
      <c r="MZZ77" s="349"/>
      <c r="NAB77" s="347"/>
      <c r="NAC77" s="350"/>
      <c r="NAD77" s="350"/>
      <c r="NAE77" s="348"/>
      <c r="NAF77" s="348"/>
      <c r="NAG77" s="348"/>
      <c r="NAH77" s="349"/>
      <c r="NAJ77" s="347"/>
      <c r="NAK77" s="350"/>
      <c r="NAL77" s="350"/>
      <c r="NAM77" s="348"/>
      <c r="NAN77" s="348"/>
      <c r="NAO77" s="348"/>
      <c r="NAP77" s="349"/>
      <c r="NAR77" s="347"/>
      <c r="NAS77" s="350"/>
      <c r="NAT77" s="350"/>
      <c r="NAU77" s="348"/>
      <c r="NAV77" s="348"/>
      <c r="NAW77" s="348"/>
      <c r="NAX77" s="349"/>
      <c r="NAZ77" s="347"/>
      <c r="NBA77" s="350"/>
      <c r="NBB77" s="350"/>
      <c r="NBC77" s="348"/>
      <c r="NBD77" s="348"/>
      <c r="NBE77" s="348"/>
      <c r="NBF77" s="349"/>
      <c r="NBH77" s="347"/>
      <c r="NBI77" s="350"/>
      <c r="NBJ77" s="350"/>
      <c r="NBK77" s="348"/>
      <c r="NBL77" s="348"/>
      <c r="NBM77" s="348"/>
      <c r="NBN77" s="349"/>
      <c r="NBP77" s="347"/>
      <c r="NBQ77" s="350"/>
      <c r="NBR77" s="350"/>
      <c r="NBS77" s="348"/>
      <c r="NBT77" s="348"/>
      <c r="NBU77" s="348"/>
      <c r="NBV77" s="349"/>
      <c r="NBX77" s="347"/>
      <c r="NBY77" s="350"/>
      <c r="NBZ77" s="350"/>
      <c r="NCA77" s="348"/>
      <c r="NCB77" s="348"/>
      <c r="NCC77" s="348"/>
      <c r="NCD77" s="349"/>
      <c r="NCF77" s="347"/>
      <c r="NCG77" s="350"/>
      <c r="NCH77" s="350"/>
      <c r="NCI77" s="348"/>
      <c r="NCJ77" s="348"/>
      <c r="NCK77" s="348"/>
      <c r="NCL77" s="349"/>
      <c r="NCN77" s="347"/>
      <c r="NCO77" s="350"/>
      <c r="NCP77" s="350"/>
      <c r="NCQ77" s="348"/>
      <c r="NCR77" s="348"/>
      <c r="NCS77" s="348"/>
      <c r="NCT77" s="349"/>
      <c r="NCV77" s="347"/>
      <c r="NCW77" s="350"/>
      <c r="NCX77" s="350"/>
      <c r="NCY77" s="348"/>
      <c r="NCZ77" s="348"/>
      <c r="NDA77" s="348"/>
      <c r="NDB77" s="349"/>
      <c r="NDD77" s="347"/>
      <c r="NDE77" s="350"/>
      <c r="NDF77" s="350"/>
      <c r="NDG77" s="348"/>
      <c r="NDH77" s="348"/>
      <c r="NDI77" s="348"/>
      <c r="NDJ77" s="349"/>
      <c r="NDL77" s="347"/>
      <c r="NDM77" s="350"/>
      <c r="NDN77" s="350"/>
      <c r="NDO77" s="348"/>
      <c r="NDP77" s="348"/>
      <c r="NDQ77" s="348"/>
      <c r="NDR77" s="349"/>
      <c r="NDT77" s="347"/>
      <c r="NDU77" s="350"/>
      <c r="NDV77" s="350"/>
      <c r="NDW77" s="348"/>
      <c r="NDX77" s="348"/>
      <c r="NDY77" s="348"/>
      <c r="NDZ77" s="349"/>
      <c r="NEB77" s="347"/>
      <c r="NEC77" s="350"/>
      <c r="NED77" s="350"/>
      <c r="NEE77" s="348"/>
      <c r="NEF77" s="348"/>
      <c r="NEG77" s="348"/>
      <c r="NEH77" s="349"/>
      <c r="NEJ77" s="347"/>
      <c r="NEK77" s="350"/>
      <c r="NEL77" s="350"/>
      <c r="NEM77" s="348"/>
      <c r="NEN77" s="348"/>
      <c r="NEO77" s="348"/>
      <c r="NEP77" s="349"/>
      <c r="NER77" s="347"/>
      <c r="NES77" s="350"/>
      <c r="NET77" s="350"/>
      <c r="NEU77" s="348"/>
      <c r="NEV77" s="348"/>
      <c r="NEW77" s="348"/>
      <c r="NEX77" s="349"/>
      <c r="NEZ77" s="347"/>
      <c r="NFA77" s="350"/>
      <c r="NFB77" s="350"/>
      <c r="NFC77" s="348"/>
      <c r="NFD77" s="348"/>
      <c r="NFE77" s="348"/>
      <c r="NFF77" s="349"/>
      <c r="NFH77" s="347"/>
      <c r="NFI77" s="350"/>
      <c r="NFJ77" s="350"/>
      <c r="NFK77" s="348"/>
      <c r="NFL77" s="348"/>
      <c r="NFM77" s="348"/>
      <c r="NFN77" s="349"/>
      <c r="NFP77" s="347"/>
      <c r="NFQ77" s="350"/>
      <c r="NFR77" s="350"/>
      <c r="NFS77" s="348"/>
      <c r="NFT77" s="348"/>
      <c r="NFU77" s="348"/>
      <c r="NFV77" s="349"/>
      <c r="NFX77" s="347"/>
      <c r="NFY77" s="350"/>
      <c r="NFZ77" s="350"/>
      <c r="NGA77" s="348"/>
      <c r="NGB77" s="348"/>
      <c r="NGC77" s="348"/>
      <c r="NGD77" s="349"/>
      <c r="NGF77" s="347"/>
      <c r="NGG77" s="350"/>
      <c r="NGH77" s="350"/>
      <c r="NGI77" s="348"/>
      <c r="NGJ77" s="348"/>
      <c r="NGK77" s="348"/>
      <c r="NGL77" s="349"/>
      <c r="NGN77" s="347"/>
      <c r="NGO77" s="350"/>
      <c r="NGP77" s="350"/>
      <c r="NGQ77" s="348"/>
      <c r="NGR77" s="348"/>
      <c r="NGS77" s="348"/>
      <c r="NGT77" s="349"/>
      <c r="NGV77" s="347"/>
      <c r="NGW77" s="350"/>
      <c r="NGX77" s="350"/>
      <c r="NGY77" s="348"/>
      <c r="NGZ77" s="348"/>
      <c r="NHA77" s="348"/>
      <c r="NHB77" s="349"/>
      <c r="NHD77" s="347"/>
      <c r="NHE77" s="350"/>
      <c r="NHF77" s="350"/>
      <c r="NHG77" s="348"/>
      <c r="NHH77" s="348"/>
      <c r="NHI77" s="348"/>
      <c r="NHJ77" s="349"/>
      <c r="NHL77" s="347"/>
      <c r="NHM77" s="350"/>
      <c r="NHN77" s="350"/>
      <c r="NHO77" s="348"/>
      <c r="NHP77" s="348"/>
      <c r="NHQ77" s="348"/>
      <c r="NHR77" s="349"/>
      <c r="NHT77" s="347"/>
      <c r="NHU77" s="350"/>
      <c r="NHV77" s="350"/>
      <c r="NHW77" s="348"/>
      <c r="NHX77" s="348"/>
      <c r="NHY77" s="348"/>
      <c r="NHZ77" s="349"/>
      <c r="NIB77" s="347"/>
      <c r="NIC77" s="350"/>
      <c r="NID77" s="350"/>
      <c r="NIE77" s="348"/>
      <c r="NIF77" s="348"/>
      <c r="NIG77" s="348"/>
      <c r="NIH77" s="349"/>
      <c r="NIJ77" s="347"/>
      <c r="NIK77" s="350"/>
      <c r="NIL77" s="350"/>
      <c r="NIM77" s="348"/>
      <c r="NIN77" s="348"/>
      <c r="NIO77" s="348"/>
      <c r="NIP77" s="349"/>
      <c r="NIR77" s="347"/>
      <c r="NIS77" s="350"/>
      <c r="NIT77" s="350"/>
      <c r="NIU77" s="348"/>
      <c r="NIV77" s="348"/>
      <c r="NIW77" s="348"/>
      <c r="NIX77" s="349"/>
      <c r="NIZ77" s="347"/>
      <c r="NJA77" s="350"/>
      <c r="NJB77" s="350"/>
      <c r="NJC77" s="348"/>
      <c r="NJD77" s="348"/>
      <c r="NJE77" s="348"/>
      <c r="NJF77" s="349"/>
      <c r="NJH77" s="347"/>
      <c r="NJI77" s="350"/>
      <c r="NJJ77" s="350"/>
      <c r="NJK77" s="348"/>
      <c r="NJL77" s="348"/>
      <c r="NJM77" s="348"/>
      <c r="NJN77" s="349"/>
      <c r="NJP77" s="347"/>
      <c r="NJQ77" s="350"/>
      <c r="NJR77" s="350"/>
      <c r="NJS77" s="348"/>
      <c r="NJT77" s="348"/>
      <c r="NJU77" s="348"/>
      <c r="NJV77" s="349"/>
      <c r="NJX77" s="347"/>
      <c r="NJY77" s="350"/>
      <c r="NJZ77" s="350"/>
      <c r="NKA77" s="348"/>
      <c r="NKB77" s="348"/>
      <c r="NKC77" s="348"/>
      <c r="NKD77" s="349"/>
      <c r="NKF77" s="347"/>
      <c r="NKG77" s="350"/>
      <c r="NKH77" s="350"/>
      <c r="NKI77" s="348"/>
      <c r="NKJ77" s="348"/>
      <c r="NKK77" s="348"/>
      <c r="NKL77" s="349"/>
      <c r="NKN77" s="347"/>
      <c r="NKO77" s="350"/>
      <c r="NKP77" s="350"/>
      <c r="NKQ77" s="348"/>
      <c r="NKR77" s="348"/>
      <c r="NKS77" s="348"/>
      <c r="NKT77" s="349"/>
      <c r="NKV77" s="347"/>
      <c r="NKW77" s="350"/>
      <c r="NKX77" s="350"/>
      <c r="NKY77" s="348"/>
      <c r="NKZ77" s="348"/>
      <c r="NLA77" s="348"/>
      <c r="NLB77" s="349"/>
      <c r="NLD77" s="347"/>
      <c r="NLE77" s="350"/>
      <c r="NLF77" s="350"/>
      <c r="NLG77" s="348"/>
      <c r="NLH77" s="348"/>
      <c r="NLI77" s="348"/>
      <c r="NLJ77" s="349"/>
      <c r="NLL77" s="347"/>
      <c r="NLM77" s="350"/>
      <c r="NLN77" s="350"/>
      <c r="NLO77" s="348"/>
      <c r="NLP77" s="348"/>
      <c r="NLQ77" s="348"/>
      <c r="NLR77" s="349"/>
      <c r="NLT77" s="347"/>
      <c r="NLU77" s="350"/>
      <c r="NLV77" s="350"/>
      <c r="NLW77" s="348"/>
      <c r="NLX77" s="348"/>
      <c r="NLY77" s="348"/>
      <c r="NLZ77" s="349"/>
      <c r="NMB77" s="347"/>
      <c r="NMC77" s="350"/>
      <c r="NMD77" s="350"/>
      <c r="NME77" s="348"/>
      <c r="NMF77" s="348"/>
      <c r="NMG77" s="348"/>
      <c r="NMH77" s="349"/>
      <c r="NMJ77" s="347"/>
      <c r="NMK77" s="350"/>
      <c r="NML77" s="350"/>
      <c r="NMM77" s="348"/>
      <c r="NMN77" s="348"/>
      <c r="NMO77" s="348"/>
      <c r="NMP77" s="349"/>
      <c r="NMR77" s="347"/>
      <c r="NMS77" s="350"/>
      <c r="NMT77" s="350"/>
      <c r="NMU77" s="348"/>
      <c r="NMV77" s="348"/>
      <c r="NMW77" s="348"/>
      <c r="NMX77" s="349"/>
      <c r="NMZ77" s="347"/>
      <c r="NNA77" s="350"/>
      <c r="NNB77" s="350"/>
      <c r="NNC77" s="348"/>
      <c r="NND77" s="348"/>
      <c r="NNE77" s="348"/>
      <c r="NNF77" s="349"/>
      <c r="NNH77" s="347"/>
      <c r="NNI77" s="350"/>
      <c r="NNJ77" s="350"/>
      <c r="NNK77" s="348"/>
      <c r="NNL77" s="348"/>
      <c r="NNM77" s="348"/>
      <c r="NNN77" s="349"/>
      <c r="NNP77" s="347"/>
      <c r="NNQ77" s="350"/>
      <c r="NNR77" s="350"/>
      <c r="NNS77" s="348"/>
      <c r="NNT77" s="348"/>
      <c r="NNU77" s="348"/>
      <c r="NNV77" s="349"/>
      <c r="NNX77" s="347"/>
      <c r="NNY77" s="350"/>
      <c r="NNZ77" s="350"/>
      <c r="NOA77" s="348"/>
      <c r="NOB77" s="348"/>
      <c r="NOC77" s="348"/>
      <c r="NOD77" s="349"/>
      <c r="NOF77" s="347"/>
      <c r="NOG77" s="350"/>
      <c r="NOH77" s="350"/>
      <c r="NOI77" s="348"/>
      <c r="NOJ77" s="348"/>
      <c r="NOK77" s="348"/>
      <c r="NOL77" s="349"/>
      <c r="NON77" s="347"/>
      <c r="NOO77" s="350"/>
      <c r="NOP77" s="350"/>
      <c r="NOQ77" s="348"/>
      <c r="NOR77" s="348"/>
      <c r="NOS77" s="348"/>
      <c r="NOT77" s="349"/>
      <c r="NOV77" s="347"/>
      <c r="NOW77" s="350"/>
      <c r="NOX77" s="350"/>
      <c r="NOY77" s="348"/>
      <c r="NOZ77" s="348"/>
      <c r="NPA77" s="348"/>
      <c r="NPB77" s="349"/>
      <c r="NPD77" s="347"/>
      <c r="NPE77" s="350"/>
      <c r="NPF77" s="350"/>
      <c r="NPG77" s="348"/>
      <c r="NPH77" s="348"/>
      <c r="NPI77" s="348"/>
      <c r="NPJ77" s="349"/>
      <c r="NPL77" s="347"/>
      <c r="NPM77" s="350"/>
      <c r="NPN77" s="350"/>
      <c r="NPO77" s="348"/>
      <c r="NPP77" s="348"/>
      <c r="NPQ77" s="348"/>
      <c r="NPR77" s="349"/>
      <c r="NPT77" s="347"/>
      <c r="NPU77" s="350"/>
      <c r="NPV77" s="350"/>
      <c r="NPW77" s="348"/>
      <c r="NPX77" s="348"/>
      <c r="NPY77" s="348"/>
      <c r="NPZ77" s="349"/>
      <c r="NQB77" s="347"/>
      <c r="NQC77" s="350"/>
      <c r="NQD77" s="350"/>
      <c r="NQE77" s="348"/>
      <c r="NQF77" s="348"/>
      <c r="NQG77" s="348"/>
      <c r="NQH77" s="349"/>
      <c r="NQJ77" s="347"/>
      <c r="NQK77" s="350"/>
      <c r="NQL77" s="350"/>
      <c r="NQM77" s="348"/>
      <c r="NQN77" s="348"/>
      <c r="NQO77" s="348"/>
      <c r="NQP77" s="349"/>
      <c r="NQR77" s="347"/>
      <c r="NQS77" s="350"/>
      <c r="NQT77" s="350"/>
      <c r="NQU77" s="348"/>
      <c r="NQV77" s="348"/>
      <c r="NQW77" s="348"/>
      <c r="NQX77" s="349"/>
      <c r="NQZ77" s="347"/>
      <c r="NRA77" s="350"/>
      <c r="NRB77" s="350"/>
      <c r="NRC77" s="348"/>
      <c r="NRD77" s="348"/>
      <c r="NRE77" s="348"/>
      <c r="NRF77" s="349"/>
      <c r="NRH77" s="347"/>
      <c r="NRI77" s="350"/>
      <c r="NRJ77" s="350"/>
      <c r="NRK77" s="348"/>
      <c r="NRL77" s="348"/>
      <c r="NRM77" s="348"/>
      <c r="NRN77" s="349"/>
      <c r="NRP77" s="347"/>
      <c r="NRQ77" s="350"/>
      <c r="NRR77" s="350"/>
      <c r="NRS77" s="348"/>
      <c r="NRT77" s="348"/>
      <c r="NRU77" s="348"/>
      <c r="NRV77" s="349"/>
      <c r="NRX77" s="347"/>
      <c r="NRY77" s="350"/>
      <c r="NRZ77" s="350"/>
      <c r="NSA77" s="348"/>
      <c r="NSB77" s="348"/>
      <c r="NSC77" s="348"/>
      <c r="NSD77" s="349"/>
      <c r="NSF77" s="347"/>
      <c r="NSG77" s="350"/>
      <c r="NSH77" s="350"/>
      <c r="NSI77" s="348"/>
      <c r="NSJ77" s="348"/>
      <c r="NSK77" s="348"/>
      <c r="NSL77" s="349"/>
      <c r="NSN77" s="347"/>
      <c r="NSO77" s="350"/>
      <c r="NSP77" s="350"/>
      <c r="NSQ77" s="348"/>
      <c r="NSR77" s="348"/>
      <c r="NSS77" s="348"/>
      <c r="NST77" s="349"/>
      <c r="NSV77" s="347"/>
      <c r="NSW77" s="350"/>
      <c r="NSX77" s="350"/>
      <c r="NSY77" s="348"/>
      <c r="NSZ77" s="348"/>
      <c r="NTA77" s="348"/>
      <c r="NTB77" s="349"/>
      <c r="NTD77" s="347"/>
      <c r="NTE77" s="350"/>
      <c r="NTF77" s="350"/>
      <c r="NTG77" s="348"/>
      <c r="NTH77" s="348"/>
      <c r="NTI77" s="348"/>
      <c r="NTJ77" s="349"/>
      <c r="NTL77" s="347"/>
      <c r="NTM77" s="350"/>
      <c r="NTN77" s="350"/>
      <c r="NTO77" s="348"/>
      <c r="NTP77" s="348"/>
      <c r="NTQ77" s="348"/>
      <c r="NTR77" s="349"/>
      <c r="NTT77" s="347"/>
      <c r="NTU77" s="350"/>
      <c r="NTV77" s="350"/>
      <c r="NTW77" s="348"/>
      <c r="NTX77" s="348"/>
      <c r="NTY77" s="348"/>
      <c r="NTZ77" s="349"/>
      <c r="NUB77" s="347"/>
      <c r="NUC77" s="350"/>
      <c r="NUD77" s="350"/>
      <c r="NUE77" s="348"/>
      <c r="NUF77" s="348"/>
      <c r="NUG77" s="348"/>
      <c r="NUH77" s="349"/>
      <c r="NUJ77" s="347"/>
      <c r="NUK77" s="350"/>
      <c r="NUL77" s="350"/>
      <c r="NUM77" s="348"/>
      <c r="NUN77" s="348"/>
      <c r="NUO77" s="348"/>
      <c r="NUP77" s="349"/>
      <c r="NUR77" s="347"/>
      <c r="NUS77" s="350"/>
      <c r="NUT77" s="350"/>
      <c r="NUU77" s="348"/>
      <c r="NUV77" s="348"/>
      <c r="NUW77" s="348"/>
      <c r="NUX77" s="349"/>
      <c r="NUZ77" s="347"/>
      <c r="NVA77" s="350"/>
      <c r="NVB77" s="350"/>
      <c r="NVC77" s="348"/>
      <c r="NVD77" s="348"/>
      <c r="NVE77" s="348"/>
      <c r="NVF77" s="349"/>
      <c r="NVH77" s="347"/>
      <c r="NVI77" s="350"/>
      <c r="NVJ77" s="350"/>
      <c r="NVK77" s="348"/>
      <c r="NVL77" s="348"/>
      <c r="NVM77" s="348"/>
      <c r="NVN77" s="349"/>
      <c r="NVP77" s="347"/>
      <c r="NVQ77" s="350"/>
      <c r="NVR77" s="350"/>
      <c r="NVS77" s="348"/>
      <c r="NVT77" s="348"/>
      <c r="NVU77" s="348"/>
      <c r="NVV77" s="349"/>
      <c r="NVX77" s="347"/>
      <c r="NVY77" s="350"/>
      <c r="NVZ77" s="350"/>
      <c r="NWA77" s="348"/>
      <c r="NWB77" s="348"/>
      <c r="NWC77" s="348"/>
      <c r="NWD77" s="349"/>
      <c r="NWF77" s="347"/>
      <c r="NWG77" s="350"/>
      <c r="NWH77" s="350"/>
      <c r="NWI77" s="348"/>
      <c r="NWJ77" s="348"/>
      <c r="NWK77" s="348"/>
      <c r="NWL77" s="349"/>
      <c r="NWN77" s="347"/>
      <c r="NWO77" s="350"/>
      <c r="NWP77" s="350"/>
      <c r="NWQ77" s="348"/>
      <c r="NWR77" s="348"/>
      <c r="NWS77" s="348"/>
      <c r="NWT77" s="349"/>
      <c r="NWV77" s="347"/>
      <c r="NWW77" s="350"/>
      <c r="NWX77" s="350"/>
      <c r="NWY77" s="348"/>
      <c r="NWZ77" s="348"/>
      <c r="NXA77" s="348"/>
      <c r="NXB77" s="349"/>
      <c r="NXD77" s="347"/>
      <c r="NXE77" s="350"/>
      <c r="NXF77" s="350"/>
      <c r="NXG77" s="348"/>
      <c r="NXH77" s="348"/>
      <c r="NXI77" s="348"/>
      <c r="NXJ77" s="349"/>
      <c r="NXL77" s="347"/>
      <c r="NXM77" s="350"/>
      <c r="NXN77" s="350"/>
      <c r="NXO77" s="348"/>
      <c r="NXP77" s="348"/>
      <c r="NXQ77" s="348"/>
      <c r="NXR77" s="349"/>
      <c r="NXT77" s="347"/>
      <c r="NXU77" s="350"/>
      <c r="NXV77" s="350"/>
      <c r="NXW77" s="348"/>
      <c r="NXX77" s="348"/>
      <c r="NXY77" s="348"/>
      <c r="NXZ77" s="349"/>
      <c r="NYB77" s="347"/>
      <c r="NYC77" s="350"/>
      <c r="NYD77" s="350"/>
      <c r="NYE77" s="348"/>
      <c r="NYF77" s="348"/>
      <c r="NYG77" s="348"/>
      <c r="NYH77" s="349"/>
      <c r="NYJ77" s="347"/>
      <c r="NYK77" s="350"/>
      <c r="NYL77" s="350"/>
      <c r="NYM77" s="348"/>
      <c r="NYN77" s="348"/>
      <c r="NYO77" s="348"/>
      <c r="NYP77" s="349"/>
      <c r="NYR77" s="347"/>
      <c r="NYS77" s="350"/>
      <c r="NYT77" s="350"/>
      <c r="NYU77" s="348"/>
      <c r="NYV77" s="348"/>
      <c r="NYW77" s="348"/>
      <c r="NYX77" s="349"/>
      <c r="NYZ77" s="347"/>
      <c r="NZA77" s="350"/>
      <c r="NZB77" s="350"/>
      <c r="NZC77" s="348"/>
      <c r="NZD77" s="348"/>
      <c r="NZE77" s="348"/>
      <c r="NZF77" s="349"/>
      <c r="NZH77" s="347"/>
      <c r="NZI77" s="350"/>
      <c r="NZJ77" s="350"/>
      <c r="NZK77" s="348"/>
      <c r="NZL77" s="348"/>
      <c r="NZM77" s="348"/>
      <c r="NZN77" s="349"/>
      <c r="NZP77" s="347"/>
      <c r="NZQ77" s="350"/>
      <c r="NZR77" s="350"/>
      <c r="NZS77" s="348"/>
      <c r="NZT77" s="348"/>
      <c r="NZU77" s="348"/>
      <c r="NZV77" s="349"/>
      <c r="NZX77" s="347"/>
      <c r="NZY77" s="350"/>
      <c r="NZZ77" s="350"/>
      <c r="OAA77" s="348"/>
      <c r="OAB77" s="348"/>
      <c r="OAC77" s="348"/>
      <c r="OAD77" s="349"/>
      <c r="OAF77" s="347"/>
      <c r="OAG77" s="350"/>
      <c r="OAH77" s="350"/>
      <c r="OAI77" s="348"/>
      <c r="OAJ77" s="348"/>
      <c r="OAK77" s="348"/>
      <c r="OAL77" s="349"/>
      <c r="OAN77" s="347"/>
      <c r="OAO77" s="350"/>
      <c r="OAP77" s="350"/>
      <c r="OAQ77" s="348"/>
      <c r="OAR77" s="348"/>
      <c r="OAS77" s="348"/>
      <c r="OAT77" s="349"/>
      <c r="OAV77" s="347"/>
      <c r="OAW77" s="350"/>
      <c r="OAX77" s="350"/>
      <c r="OAY77" s="348"/>
      <c r="OAZ77" s="348"/>
      <c r="OBA77" s="348"/>
      <c r="OBB77" s="349"/>
      <c r="OBD77" s="347"/>
      <c r="OBE77" s="350"/>
      <c r="OBF77" s="350"/>
      <c r="OBG77" s="348"/>
      <c r="OBH77" s="348"/>
      <c r="OBI77" s="348"/>
      <c r="OBJ77" s="349"/>
      <c r="OBL77" s="347"/>
      <c r="OBM77" s="350"/>
      <c r="OBN77" s="350"/>
      <c r="OBO77" s="348"/>
      <c r="OBP77" s="348"/>
      <c r="OBQ77" s="348"/>
      <c r="OBR77" s="349"/>
      <c r="OBT77" s="347"/>
      <c r="OBU77" s="350"/>
      <c r="OBV77" s="350"/>
      <c r="OBW77" s="348"/>
      <c r="OBX77" s="348"/>
      <c r="OBY77" s="348"/>
      <c r="OBZ77" s="349"/>
      <c r="OCB77" s="347"/>
      <c r="OCC77" s="350"/>
      <c r="OCD77" s="350"/>
      <c r="OCE77" s="348"/>
      <c r="OCF77" s="348"/>
      <c r="OCG77" s="348"/>
      <c r="OCH77" s="349"/>
      <c r="OCJ77" s="347"/>
      <c r="OCK77" s="350"/>
      <c r="OCL77" s="350"/>
      <c r="OCM77" s="348"/>
      <c r="OCN77" s="348"/>
      <c r="OCO77" s="348"/>
      <c r="OCP77" s="349"/>
      <c r="OCR77" s="347"/>
      <c r="OCS77" s="350"/>
      <c r="OCT77" s="350"/>
      <c r="OCU77" s="348"/>
      <c r="OCV77" s="348"/>
      <c r="OCW77" s="348"/>
      <c r="OCX77" s="349"/>
      <c r="OCZ77" s="347"/>
      <c r="ODA77" s="350"/>
      <c r="ODB77" s="350"/>
      <c r="ODC77" s="348"/>
      <c r="ODD77" s="348"/>
      <c r="ODE77" s="348"/>
      <c r="ODF77" s="349"/>
      <c r="ODH77" s="347"/>
      <c r="ODI77" s="350"/>
      <c r="ODJ77" s="350"/>
      <c r="ODK77" s="348"/>
      <c r="ODL77" s="348"/>
      <c r="ODM77" s="348"/>
      <c r="ODN77" s="349"/>
      <c r="ODP77" s="347"/>
      <c r="ODQ77" s="350"/>
      <c r="ODR77" s="350"/>
      <c r="ODS77" s="348"/>
      <c r="ODT77" s="348"/>
      <c r="ODU77" s="348"/>
      <c r="ODV77" s="349"/>
      <c r="ODX77" s="347"/>
      <c r="ODY77" s="350"/>
      <c r="ODZ77" s="350"/>
      <c r="OEA77" s="348"/>
      <c r="OEB77" s="348"/>
      <c r="OEC77" s="348"/>
      <c r="OED77" s="349"/>
      <c r="OEF77" s="347"/>
      <c r="OEG77" s="350"/>
      <c r="OEH77" s="350"/>
      <c r="OEI77" s="348"/>
      <c r="OEJ77" s="348"/>
      <c r="OEK77" s="348"/>
      <c r="OEL77" s="349"/>
      <c r="OEN77" s="347"/>
      <c r="OEO77" s="350"/>
      <c r="OEP77" s="350"/>
      <c r="OEQ77" s="348"/>
      <c r="OER77" s="348"/>
      <c r="OES77" s="348"/>
      <c r="OET77" s="349"/>
      <c r="OEV77" s="347"/>
      <c r="OEW77" s="350"/>
      <c r="OEX77" s="350"/>
      <c r="OEY77" s="348"/>
      <c r="OEZ77" s="348"/>
      <c r="OFA77" s="348"/>
      <c r="OFB77" s="349"/>
      <c r="OFD77" s="347"/>
      <c r="OFE77" s="350"/>
      <c r="OFF77" s="350"/>
      <c r="OFG77" s="348"/>
      <c r="OFH77" s="348"/>
      <c r="OFI77" s="348"/>
      <c r="OFJ77" s="349"/>
      <c r="OFL77" s="347"/>
      <c r="OFM77" s="350"/>
      <c r="OFN77" s="350"/>
      <c r="OFO77" s="348"/>
      <c r="OFP77" s="348"/>
      <c r="OFQ77" s="348"/>
      <c r="OFR77" s="349"/>
      <c r="OFT77" s="347"/>
      <c r="OFU77" s="350"/>
      <c r="OFV77" s="350"/>
      <c r="OFW77" s="348"/>
      <c r="OFX77" s="348"/>
      <c r="OFY77" s="348"/>
      <c r="OFZ77" s="349"/>
      <c r="OGB77" s="347"/>
      <c r="OGC77" s="350"/>
      <c r="OGD77" s="350"/>
      <c r="OGE77" s="348"/>
      <c r="OGF77" s="348"/>
      <c r="OGG77" s="348"/>
      <c r="OGH77" s="349"/>
      <c r="OGJ77" s="347"/>
      <c r="OGK77" s="350"/>
      <c r="OGL77" s="350"/>
      <c r="OGM77" s="348"/>
      <c r="OGN77" s="348"/>
      <c r="OGO77" s="348"/>
      <c r="OGP77" s="349"/>
      <c r="OGR77" s="347"/>
      <c r="OGS77" s="350"/>
      <c r="OGT77" s="350"/>
      <c r="OGU77" s="348"/>
      <c r="OGV77" s="348"/>
      <c r="OGW77" s="348"/>
      <c r="OGX77" s="349"/>
      <c r="OGZ77" s="347"/>
      <c r="OHA77" s="350"/>
      <c r="OHB77" s="350"/>
      <c r="OHC77" s="348"/>
      <c r="OHD77" s="348"/>
      <c r="OHE77" s="348"/>
      <c r="OHF77" s="349"/>
      <c r="OHH77" s="347"/>
      <c r="OHI77" s="350"/>
      <c r="OHJ77" s="350"/>
      <c r="OHK77" s="348"/>
      <c r="OHL77" s="348"/>
      <c r="OHM77" s="348"/>
      <c r="OHN77" s="349"/>
      <c r="OHP77" s="347"/>
      <c r="OHQ77" s="350"/>
      <c r="OHR77" s="350"/>
      <c r="OHS77" s="348"/>
      <c r="OHT77" s="348"/>
      <c r="OHU77" s="348"/>
      <c r="OHV77" s="349"/>
      <c r="OHX77" s="347"/>
      <c r="OHY77" s="350"/>
      <c r="OHZ77" s="350"/>
      <c r="OIA77" s="348"/>
      <c r="OIB77" s="348"/>
      <c r="OIC77" s="348"/>
      <c r="OID77" s="349"/>
      <c r="OIF77" s="347"/>
      <c r="OIG77" s="350"/>
      <c r="OIH77" s="350"/>
      <c r="OII77" s="348"/>
      <c r="OIJ77" s="348"/>
      <c r="OIK77" s="348"/>
      <c r="OIL77" s="349"/>
      <c r="OIN77" s="347"/>
      <c r="OIO77" s="350"/>
      <c r="OIP77" s="350"/>
      <c r="OIQ77" s="348"/>
      <c r="OIR77" s="348"/>
      <c r="OIS77" s="348"/>
      <c r="OIT77" s="349"/>
      <c r="OIV77" s="347"/>
      <c r="OIW77" s="350"/>
      <c r="OIX77" s="350"/>
      <c r="OIY77" s="348"/>
      <c r="OIZ77" s="348"/>
      <c r="OJA77" s="348"/>
      <c r="OJB77" s="349"/>
      <c r="OJD77" s="347"/>
      <c r="OJE77" s="350"/>
      <c r="OJF77" s="350"/>
      <c r="OJG77" s="348"/>
      <c r="OJH77" s="348"/>
      <c r="OJI77" s="348"/>
      <c r="OJJ77" s="349"/>
      <c r="OJL77" s="347"/>
      <c r="OJM77" s="350"/>
      <c r="OJN77" s="350"/>
      <c r="OJO77" s="348"/>
      <c r="OJP77" s="348"/>
      <c r="OJQ77" s="348"/>
      <c r="OJR77" s="349"/>
      <c r="OJT77" s="347"/>
      <c r="OJU77" s="350"/>
      <c r="OJV77" s="350"/>
      <c r="OJW77" s="348"/>
      <c r="OJX77" s="348"/>
      <c r="OJY77" s="348"/>
      <c r="OJZ77" s="349"/>
      <c r="OKB77" s="347"/>
      <c r="OKC77" s="350"/>
      <c r="OKD77" s="350"/>
      <c r="OKE77" s="348"/>
      <c r="OKF77" s="348"/>
      <c r="OKG77" s="348"/>
      <c r="OKH77" s="349"/>
      <c r="OKJ77" s="347"/>
      <c r="OKK77" s="350"/>
      <c r="OKL77" s="350"/>
      <c r="OKM77" s="348"/>
      <c r="OKN77" s="348"/>
      <c r="OKO77" s="348"/>
      <c r="OKP77" s="349"/>
      <c r="OKR77" s="347"/>
      <c r="OKS77" s="350"/>
      <c r="OKT77" s="350"/>
      <c r="OKU77" s="348"/>
      <c r="OKV77" s="348"/>
      <c r="OKW77" s="348"/>
      <c r="OKX77" s="349"/>
      <c r="OKZ77" s="347"/>
      <c r="OLA77" s="350"/>
      <c r="OLB77" s="350"/>
      <c r="OLC77" s="348"/>
      <c r="OLD77" s="348"/>
      <c r="OLE77" s="348"/>
      <c r="OLF77" s="349"/>
      <c r="OLH77" s="347"/>
      <c r="OLI77" s="350"/>
      <c r="OLJ77" s="350"/>
      <c r="OLK77" s="348"/>
      <c r="OLL77" s="348"/>
      <c r="OLM77" s="348"/>
      <c r="OLN77" s="349"/>
      <c r="OLP77" s="347"/>
      <c r="OLQ77" s="350"/>
      <c r="OLR77" s="350"/>
      <c r="OLS77" s="348"/>
      <c r="OLT77" s="348"/>
      <c r="OLU77" s="348"/>
      <c r="OLV77" s="349"/>
      <c r="OLX77" s="347"/>
      <c r="OLY77" s="350"/>
      <c r="OLZ77" s="350"/>
      <c r="OMA77" s="348"/>
      <c r="OMB77" s="348"/>
      <c r="OMC77" s="348"/>
      <c r="OMD77" s="349"/>
      <c r="OMF77" s="347"/>
      <c r="OMG77" s="350"/>
      <c r="OMH77" s="350"/>
      <c r="OMI77" s="348"/>
      <c r="OMJ77" s="348"/>
      <c r="OMK77" s="348"/>
      <c r="OML77" s="349"/>
      <c r="OMN77" s="347"/>
      <c r="OMO77" s="350"/>
      <c r="OMP77" s="350"/>
      <c r="OMQ77" s="348"/>
      <c r="OMR77" s="348"/>
      <c r="OMS77" s="348"/>
      <c r="OMT77" s="349"/>
      <c r="OMV77" s="347"/>
      <c r="OMW77" s="350"/>
      <c r="OMX77" s="350"/>
      <c r="OMY77" s="348"/>
      <c r="OMZ77" s="348"/>
      <c r="ONA77" s="348"/>
      <c r="ONB77" s="349"/>
      <c r="OND77" s="347"/>
      <c r="ONE77" s="350"/>
      <c r="ONF77" s="350"/>
      <c r="ONG77" s="348"/>
      <c r="ONH77" s="348"/>
      <c r="ONI77" s="348"/>
      <c r="ONJ77" s="349"/>
      <c r="ONL77" s="347"/>
      <c r="ONM77" s="350"/>
      <c r="ONN77" s="350"/>
      <c r="ONO77" s="348"/>
      <c r="ONP77" s="348"/>
      <c r="ONQ77" s="348"/>
      <c r="ONR77" s="349"/>
      <c r="ONT77" s="347"/>
      <c r="ONU77" s="350"/>
      <c r="ONV77" s="350"/>
      <c r="ONW77" s="348"/>
      <c r="ONX77" s="348"/>
      <c r="ONY77" s="348"/>
      <c r="ONZ77" s="349"/>
      <c r="OOB77" s="347"/>
      <c r="OOC77" s="350"/>
      <c r="OOD77" s="350"/>
      <c r="OOE77" s="348"/>
      <c r="OOF77" s="348"/>
      <c r="OOG77" s="348"/>
      <c r="OOH77" s="349"/>
      <c r="OOJ77" s="347"/>
      <c r="OOK77" s="350"/>
      <c r="OOL77" s="350"/>
      <c r="OOM77" s="348"/>
      <c r="OON77" s="348"/>
      <c r="OOO77" s="348"/>
      <c r="OOP77" s="349"/>
      <c r="OOR77" s="347"/>
      <c r="OOS77" s="350"/>
      <c r="OOT77" s="350"/>
      <c r="OOU77" s="348"/>
      <c r="OOV77" s="348"/>
      <c r="OOW77" s="348"/>
      <c r="OOX77" s="349"/>
      <c r="OOZ77" s="347"/>
      <c r="OPA77" s="350"/>
      <c r="OPB77" s="350"/>
      <c r="OPC77" s="348"/>
      <c r="OPD77" s="348"/>
      <c r="OPE77" s="348"/>
      <c r="OPF77" s="349"/>
      <c r="OPH77" s="347"/>
      <c r="OPI77" s="350"/>
      <c r="OPJ77" s="350"/>
      <c r="OPK77" s="348"/>
      <c r="OPL77" s="348"/>
      <c r="OPM77" s="348"/>
      <c r="OPN77" s="349"/>
      <c r="OPP77" s="347"/>
      <c r="OPQ77" s="350"/>
      <c r="OPR77" s="350"/>
      <c r="OPS77" s="348"/>
      <c r="OPT77" s="348"/>
      <c r="OPU77" s="348"/>
      <c r="OPV77" s="349"/>
      <c r="OPX77" s="347"/>
      <c r="OPY77" s="350"/>
      <c r="OPZ77" s="350"/>
      <c r="OQA77" s="348"/>
      <c r="OQB77" s="348"/>
      <c r="OQC77" s="348"/>
      <c r="OQD77" s="349"/>
      <c r="OQF77" s="347"/>
      <c r="OQG77" s="350"/>
      <c r="OQH77" s="350"/>
      <c r="OQI77" s="348"/>
      <c r="OQJ77" s="348"/>
      <c r="OQK77" s="348"/>
      <c r="OQL77" s="349"/>
      <c r="OQN77" s="347"/>
      <c r="OQO77" s="350"/>
      <c r="OQP77" s="350"/>
      <c r="OQQ77" s="348"/>
      <c r="OQR77" s="348"/>
      <c r="OQS77" s="348"/>
      <c r="OQT77" s="349"/>
      <c r="OQV77" s="347"/>
      <c r="OQW77" s="350"/>
      <c r="OQX77" s="350"/>
      <c r="OQY77" s="348"/>
      <c r="OQZ77" s="348"/>
      <c r="ORA77" s="348"/>
      <c r="ORB77" s="349"/>
      <c r="ORD77" s="347"/>
      <c r="ORE77" s="350"/>
      <c r="ORF77" s="350"/>
      <c r="ORG77" s="348"/>
      <c r="ORH77" s="348"/>
      <c r="ORI77" s="348"/>
      <c r="ORJ77" s="349"/>
      <c r="ORL77" s="347"/>
      <c r="ORM77" s="350"/>
      <c r="ORN77" s="350"/>
      <c r="ORO77" s="348"/>
      <c r="ORP77" s="348"/>
      <c r="ORQ77" s="348"/>
      <c r="ORR77" s="349"/>
      <c r="ORT77" s="347"/>
      <c r="ORU77" s="350"/>
      <c r="ORV77" s="350"/>
      <c r="ORW77" s="348"/>
      <c r="ORX77" s="348"/>
      <c r="ORY77" s="348"/>
      <c r="ORZ77" s="349"/>
      <c r="OSB77" s="347"/>
      <c r="OSC77" s="350"/>
      <c r="OSD77" s="350"/>
      <c r="OSE77" s="348"/>
      <c r="OSF77" s="348"/>
      <c r="OSG77" s="348"/>
      <c r="OSH77" s="349"/>
      <c r="OSJ77" s="347"/>
      <c r="OSK77" s="350"/>
      <c r="OSL77" s="350"/>
      <c r="OSM77" s="348"/>
      <c r="OSN77" s="348"/>
      <c r="OSO77" s="348"/>
      <c r="OSP77" s="349"/>
      <c r="OSR77" s="347"/>
      <c r="OSS77" s="350"/>
      <c r="OST77" s="350"/>
      <c r="OSU77" s="348"/>
      <c r="OSV77" s="348"/>
      <c r="OSW77" s="348"/>
      <c r="OSX77" s="349"/>
      <c r="OSZ77" s="347"/>
      <c r="OTA77" s="350"/>
      <c r="OTB77" s="350"/>
      <c r="OTC77" s="348"/>
      <c r="OTD77" s="348"/>
      <c r="OTE77" s="348"/>
      <c r="OTF77" s="349"/>
      <c r="OTH77" s="347"/>
      <c r="OTI77" s="350"/>
      <c r="OTJ77" s="350"/>
      <c r="OTK77" s="348"/>
      <c r="OTL77" s="348"/>
      <c r="OTM77" s="348"/>
      <c r="OTN77" s="349"/>
      <c r="OTP77" s="347"/>
      <c r="OTQ77" s="350"/>
      <c r="OTR77" s="350"/>
      <c r="OTS77" s="348"/>
      <c r="OTT77" s="348"/>
      <c r="OTU77" s="348"/>
      <c r="OTV77" s="349"/>
      <c r="OTX77" s="347"/>
      <c r="OTY77" s="350"/>
      <c r="OTZ77" s="350"/>
      <c r="OUA77" s="348"/>
      <c r="OUB77" s="348"/>
      <c r="OUC77" s="348"/>
      <c r="OUD77" s="349"/>
      <c r="OUF77" s="347"/>
      <c r="OUG77" s="350"/>
      <c r="OUH77" s="350"/>
      <c r="OUI77" s="348"/>
      <c r="OUJ77" s="348"/>
      <c r="OUK77" s="348"/>
      <c r="OUL77" s="349"/>
      <c r="OUN77" s="347"/>
      <c r="OUO77" s="350"/>
      <c r="OUP77" s="350"/>
      <c r="OUQ77" s="348"/>
      <c r="OUR77" s="348"/>
      <c r="OUS77" s="348"/>
      <c r="OUT77" s="349"/>
      <c r="OUV77" s="347"/>
      <c r="OUW77" s="350"/>
      <c r="OUX77" s="350"/>
      <c r="OUY77" s="348"/>
      <c r="OUZ77" s="348"/>
      <c r="OVA77" s="348"/>
      <c r="OVB77" s="349"/>
      <c r="OVD77" s="347"/>
      <c r="OVE77" s="350"/>
      <c r="OVF77" s="350"/>
      <c r="OVG77" s="348"/>
      <c r="OVH77" s="348"/>
      <c r="OVI77" s="348"/>
      <c r="OVJ77" s="349"/>
      <c r="OVL77" s="347"/>
      <c r="OVM77" s="350"/>
      <c r="OVN77" s="350"/>
      <c r="OVO77" s="348"/>
      <c r="OVP77" s="348"/>
      <c r="OVQ77" s="348"/>
      <c r="OVR77" s="349"/>
      <c r="OVT77" s="347"/>
      <c r="OVU77" s="350"/>
      <c r="OVV77" s="350"/>
      <c r="OVW77" s="348"/>
      <c r="OVX77" s="348"/>
      <c r="OVY77" s="348"/>
      <c r="OVZ77" s="349"/>
      <c r="OWB77" s="347"/>
      <c r="OWC77" s="350"/>
      <c r="OWD77" s="350"/>
      <c r="OWE77" s="348"/>
      <c r="OWF77" s="348"/>
      <c r="OWG77" s="348"/>
      <c r="OWH77" s="349"/>
      <c r="OWJ77" s="347"/>
      <c r="OWK77" s="350"/>
      <c r="OWL77" s="350"/>
      <c r="OWM77" s="348"/>
      <c r="OWN77" s="348"/>
      <c r="OWO77" s="348"/>
      <c r="OWP77" s="349"/>
      <c r="OWR77" s="347"/>
      <c r="OWS77" s="350"/>
      <c r="OWT77" s="350"/>
      <c r="OWU77" s="348"/>
      <c r="OWV77" s="348"/>
      <c r="OWW77" s="348"/>
      <c r="OWX77" s="349"/>
      <c r="OWZ77" s="347"/>
      <c r="OXA77" s="350"/>
      <c r="OXB77" s="350"/>
      <c r="OXC77" s="348"/>
      <c r="OXD77" s="348"/>
      <c r="OXE77" s="348"/>
      <c r="OXF77" s="349"/>
      <c r="OXH77" s="347"/>
      <c r="OXI77" s="350"/>
      <c r="OXJ77" s="350"/>
      <c r="OXK77" s="348"/>
      <c r="OXL77" s="348"/>
      <c r="OXM77" s="348"/>
      <c r="OXN77" s="349"/>
      <c r="OXP77" s="347"/>
      <c r="OXQ77" s="350"/>
      <c r="OXR77" s="350"/>
      <c r="OXS77" s="348"/>
      <c r="OXT77" s="348"/>
      <c r="OXU77" s="348"/>
      <c r="OXV77" s="349"/>
      <c r="OXX77" s="347"/>
      <c r="OXY77" s="350"/>
      <c r="OXZ77" s="350"/>
      <c r="OYA77" s="348"/>
      <c r="OYB77" s="348"/>
      <c r="OYC77" s="348"/>
      <c r="OYD77" s="349"/>
      <c r="OYF77" s="347"/>
      <c r="OYG77" s="350"/>
      <c r="OYH77" s="350"/>
      <c r="OYI77" s="348"/>
      <c r="OYJ77" s="348"/>
      <c r="OYK77" s="348"/>
      <c r="OYL77" s="349"/>
      <c r="OYN77" s="347"/>
      <c r="OYO77" s="350"/>
      <c r="OYP77" s="350"/>
      <c r="OYQ77" s="348"/>
      <c r="OYR77" s="348"/>
      <c r="OYS77" s="348"/>
      <c r="OYT77" s="349"/>
      <c r="OYV77" s="347"/>
      <c r="OYW77" s="350"/>
      <c r="OYX77" s="350"/>
      <c r="OYY77" s="348"/>
      <c r="OYZ77" s="348"/>
      <c r="OZA77" s="348"/>
      <c r="OZB77" s="349"/>
      <c r="OZD77" s="347"/>
      <c r="OZE77" s="350"/>
      <c r="OZF77" s="350"/>
      <c r="OZG77" s="348"/>
      <c r="OZH77" s="348"/>
      <c r="OZI77" s="348"/>
      <c r="OZJ77" s="349"/>
      <c r="OZL77" s="347"/>
      <c r="OZM77" s="350"/>
      <c r="OZN77" s="350"/>
      <c r="OZO77" s="348"/>
      <c r="OZP77" s="348"/>
      <c r="OZQ77" s="348"/>
      <c r="OZR77" s="349"/>
      <c r="OZT77" s="347"/>
      <c r="OZU77" s="350"/>
      <c r="OZV77" s="350"/>
      <c r="OZW77" s="348"/>
      <c r="OZX77" s="348"/>
      <c r="OZY77" s="348"/>
      <c r="OZZ77" s="349"/>
      <c r="PAB77" s="347"/>
      <c r="PAC77" s="350"/>
      <c r="PAD77" s="350"/>
      <c r="PAE77" s="348"/>
      <c r="PAF77" s="348"/>
      <c r="PAG77" s="348"/>
      <c r="PAH77" s="349"/>
      <c r="PAJ77" s="347"/>
      <c r="PAK77" s="350"/>
      <c r="PAL77" s="350"/>
      <c r="PAM77" s="348"/>
      <c r="PAN77" s="348"/>
      <c r="PAO77" s="348"/>
      <c r="PAP77" s="349"/>
      <c r="PAR77" s="347"/>
      <c r="PAS77" s="350"/>
      <c r="PAT77" s="350"/>
      <c r="PAU77" s="348"/>
      <c r="PAV77" s="348"/>
      <c r="PAW77" s="348"/>
      <c r="PAX77" s="349"/>
      <c r="PAZ77" s="347"/>
      <c r="PBA77" s="350"/>
      <c r="PBB77" s="350"/>
      <c r="PBC77" s="348"/>
      <c r="PBD77" s="348"/>
      <c r="PBE77" s="348"/>
      <c r="PBF77" s="349"/>
      <c r="PBH77" s="347"/>
      <c r="PBI77" s="350"/>
      <c r="PBJ77" s="350"/>
      <c r="PBK77" s="348"/>
      <c r="PBL77" s="348"/>
      <c r="PBM77" s="348"/>
      <c r="PBN77" s="349"/>
      <c r="PBP77" s="347"/>
      <c r="PBQ77" s="350"/>
      <c r="PBR77" s="350"/>
      <c r="PBS77" s="348"/>
      <c r="PBT77" s="348"/>
      <c r="PBU77" s="348"/>
      <c r="PBV77" s="349"/>
      <c r="PBX77" s="347"/>
      <c r="PBY77" s="350"/>
      <c r="PBZ77" s="350"/>
      <c r="PCA77" s="348"/>
      <c r="PCB77" s="348"/>
      <c r="PCC77" s="348"/>
      <c r="PCD77" s="349"/>
      <c r="PCF77" s="347"/>
      <c r="PCG77" s="350"/>
      <c r="PCH77" s="350"/>
      <c r="PCI77" s="348"/>
      <c r="PCJ77" s="348"/>
      <c r="PCK77" s="348"/>
      <c r="PCL77" s="349"/>
      <c r="PCN77" s="347"/>
      <c r="PCO77" s="350"/>
      <c r="PCP77" s="350"/>
      <c r="PCQ77" s="348"/>
      <c r="PCR77" s="348"/>
      <c r="PCS77" s="348"/>
      <c r="PCT77" s="349"/>
      <c r="PCV77" s="347"/>
      <c r="PCW77" s="350"/>
      <c r="PCX77" s="350"/>
      <c r="PCY77" s="348"/>
      <c r="PCZ77" s="348"/>
      <c r="PDA77" s="348"/>
      <c r="PDB77" s="349"/>
      <c r="PDD77" s="347"/>
      <c r="PDE77" s="350"/>
      <c r="PDF77" s="350"/>
      <c r="PDG77" s="348"/>
      <c r="PDH77" s="348"/>
      <c r="PDI77" s="348"/>
      <c r="PDJ77" s="349"/>
      <c r="PDL77" s="347"/>
      <c r="PDM77" s="350"/>
      <c r="PDN77" s="350"/>
      <c r="PDO77" s="348"/>
      <c r="PDP77" s="348"/>
      <c r="PDQ77" s="348"/>
      <c r="PDR77" s="349"/>
      <c r="PDT77" s="347"/>
      <c r="PDU77" s="350"/>
      <c r="PDV77" s="350"/>
      <c r="PDW77" s="348"/>
      <c r="PDX77" s="348"/>
      <c r="PDY77" s="348"/>
      <c r="PDZ77" s="349"/>
      <c r="PEB77" s="347"/>
      <c r="PEC77" s="350"/>
      <c r="PED77" s="350"/>
      <c r="PEE77" s="348"/>
      <c r="PEF77" s="348"/>
      <c r="PEG77" s="348"/>
      <c r="PEH77" s="349"/>
      <c r="PEJ77" s="347"/>
      <c r="PEK77" s="350"/>
      <c r="PEL77" s="350"/>
      <c r="PEM77" s="348"/>
      <c r="PEN77" s="348"/>
      <c r="PEO77" s="348"/>
      <c r="PEP77" s="349"/>
      <c r="PER77" s="347"/>
      <c r="PES77" s="350"/>
      <c r="PET77" s="350"/>
      <c r="PEU77" s="348"/>
      <c r="PEV77" s="348"/>
      <c r="PEW77" s="348"/>
      <c r="PEX77" s="349"/>
      <c r="PEZ77" s="347"/>
      <c r="PFA77" s="350"/>
      <c r="PFB77" s="350"/>
      <c r="PFC77" s="348"/>
      <c r="PFD77" s="348"/>
      <c r="PFE77" s="348"/>
      <c r="PFF77" s="349"/>
      <c r="PFH77" s="347"/>
      <c r="PFI77" s="350"/>
      <c r="PFJ77" s="350"/>
      <c r="PFK77" s="348"/>
      <c r="PFL77" s="348"/>
      <c r="PFM77" s="348"/>
      <c r="PFN77" s="349"/>
      <c r="PFP77" s="347"/>
      <c r="PFQ77" s="350"/>
      <c r="PFR77" s="350"/>
      <c r="PFS77" s="348"/>
      <c r="PFT77" s="348"/>
      <c r="PFU77" s="348"/>
      <c r="PFV77" s="349"/>
      <c r="PFX77" s="347"/>
      <c r="PFY77" s="350"/>
      <c r="PFZ77" s="350"/>
      <c r="PGA77" s="348"/>
      <c r="PGB77" s="348"/>
      <c r="PGC77" s="348"/>
      <c r="PGD77" s="349"/>
      <c r="PGF77" s="347"/>
      <c r="PGG77" s="350"/>
      <c r="PGH77" s="350"/>
      <c r="PGI77" s="348"/>
      <c r="PGJ77" s="348"/>
      <c r="PGK77" s="348"/>
      <c r="PGL77" s="349"/>
      <c r="PGN77" s="347"/>
      <c r="PGO77" s="350"/>
      <c r="PGP77" s="350"/>
      <c r="PGQ77" s="348"/>
      <c r="PGR77" s="348"/>
      <c r="PGS77" s="348"/>
      <c r="PGT77" s="349"/>
      <c r="PGV77" s="347"/>
      <c r="PGW77" s="350"/>
      <c r="PGX77" s="350"/>
      <c r="PGY77" s="348"/>
      <c r="PGZ77" s="348"/>
      <c r="PHA77" s="348"/>
      <c r="PHB77" s="349"/>
      <c r="PHD77" s="347"/>
      <c r="PHE77" s="350"/>
      <c r="PHF77" s="350"/>
      <c r="PHG77" s="348"/>
      <c r="PHH77" s="348"/>
      <c r="PHI77" s="348"/>
      <c r="PHJ77" s="349"/>
      <c r="PHL77" s="347"/>
      <c r="PHM77" s="350"/>
      <c r="PHN77" s="350"/>
      <c r="PHO77" s="348"/>
      <c r="PHP77" s="348"/>
      <c r="PHQ77" s="348"/>
      <c r="PHR77" s="349"/>
      <c r="PHT77" s="347"/>
      <c r="PHU77" s="350"/>
      <c r="PHV77" s="350"/>
      <c r="PHW77" s="348"/>
      <c r="PHX77" s="348"/>
      <c r="PHY77" s="348"/>
      <c r="PHZ77" s="349"/>
      <c r="PIB77" s="347"/>
      <c r="PIC77" s="350"/>
      <c r="PID77" s="350"/>
      <c r="PIE77" s="348"/>
      <c r="PIF77" s="348"/>
      <c r="PIG77" s="348"/>
      <c r="PIH77" s="349"/>
      <c r="PIJ77" s="347"/>
      <c r="PIK77" s="350"/>
      <c r="PIL77" s="350"/>
      <c r="PIM77" s="348"/>
      <c r="PIN77" s="348"/>
      <c r="PIO77" s="348"/>
      <c r="PIP77" s="349"/>
      <c r="PIR77" s="347"/>
      <c r="PIS77" s="350"/>
      <c r="PIT77" s="350"/>
      <c r="PIU77" s="348"/>
      <c r="PIV77" s="348"/>
      <c r="PIW77" s="348"/>
      <c r="PIX77" s="349"/>
      <c r="PIZ77" s="347"/>
      <c r="PJA77" s="350"/>
      <c r="PJB77" s="350"/>
      <c r="PJC77" s="348"/>
      <c r="PJD77" s="348"/>
      <c r="PJE77" s="348"/>
      <c r="PJF77" s="349"/>
      <c r="PJH77" s="347"/>
      <c r="PJI77" s="350"/>
      <c r="PJJ77" s="350"/>
      <c r="PJK77" s="348"/>
      <c r="PJL77" s="348"/>
      <c r="PJM77" s="348"/>
      <c r="PJN77" s="349"/>
      <c r="PJP77" s="347"/>
      <c r="PJQ77" s="350"/>
      <c r="PJR77" s="350"/>
      <c r="PJS77" s="348"/>
      <c r="PJT77" s="348"/>
      <c r="PJU77" s="348"/>
      <c r="PJV77" s="349"/>
      <c r="PJX77" s="347"/>
      <c r="PJY77" s="350"/>
      <c r="PJZ77" s="350"/>
      <c r="PKA77" s="348"/>
      <c r="PKB77" s="348"/>
      <c r="PKC77" s="348"/>
      <c r="PKD77" s="349"/>
      <c r="PKF77" s="347"/>
      <c r="PKG77" s="350"/>
      <c r="PKH77" s="350"/>
      <c r="PKI77" s="348"/>
      <c r="PKJ77" s="348"/>
      <c r="PKK77" s="348"/>
      <c r="PKL77" s="349"/>
      <c r="PKN77" s="347"/>
      <c r="PKO77" s="350"/>
      <c r="PKP77" s="350"/>
      <c r="PKQ77" s="348"/>
      <c r="PKR77" s="348"/>
      <c r="PKS77" s="348"/>
      <c r="PKT77" s="349"/>
      <c r="PKV77" s="347"/>
      <c r="PKW77" s="350"/>
      <c r="PKX77" s="350"/>
      <c r="PKY77" s="348"/>
      <c r="PKZ77" s="348"/>
      <c r="PLA77" s="348"/>
      <c r="PLB77" s="349"/>
      <c r="PLD77" s="347"/>
      <c r="PLE77" s="350"/>
      <c r="PLF77" s="350"/>
      <c r="PLG77" s="348"/>
      <c r="PLH77" s="348"/>
      <c r="PLI77" s="348"/>
      <c r="PLJ77" s="349"/>
      <c r="PLL77" s="347"/>
      <c r="PLM77" s="350"/>
      <c r="PLN77" s="350"/>
      <c r="PLO77" s="348"/>
      <c r="PLP77" s="348"/>
      <c r="PLQ77" s="348"/>
      <c r="PLR77" s="349"/>
      <c r="PLT77" s="347"/>
      <c r="PLU77" s="350"/>
      <c r="PLV77" s="350"/>
      <c r="PLW77" s="348"/>
      <c r="PLX77" s="348"/>
      <c r="PLY77" s="348"/>
      <c r="PLZ77" s="349"/>
      <c r="PMB77" s="347"/>
      <c r="PMC77" s="350"/>
      <c r="PMD77" s="350"/>
      <c r="PME77" s="348"/>
      <c r="PMF77" s="348"/>
      <c r="PMG77" s="348"/>
      <c r="PMH77" s="349"/>
      <c r="PMJ77" s="347"/>
      <c r="PMK77" s="350"/>
      <c r="PML77" s="350"/>
      <c r="PMM77" s="348"/>
      <c r="PMN77" s="348"/>
      <c r="PMO77" s="348"/>
      <c r="PMP77" s="349"/>
      <c r="PMR77" s="347"/>
      <c r="PMS77" s="350"/>
      <c r="PMT77" s="350"/>
      <c r="PMU77" s="348"/>
      <c r="PMV77" s="348"/>
      <c r="PMW77" s="348"/>
      <c r="PMX77" s="349"/>
      <c r="PMZ77" s="347"/>
      <c r="PNA77" s="350"/>
      <c r="PNB77" s="350"/>
      <c r="PNC77" s="348"/>
      <c r="PND77" s="348"/>
      <c r="PNE77" s="348"/>
      <c r="PNF77" s="349"/>
      <c r="PNH77" s="347"/>
      <c r="PNI77" s="350"/>
      <c r="PNJ77" s="350"/>
      <c r="PNK77" s="348"/>
      <c r="PNL77" s="348"/>
      <c r="PNM77" s="348"/>
      <c r="PNN77" s="349"/>
      <c r="PNP77" s="347"/>
      <c r="PNQ77" s="350"/>
      <c r="PNR77" s="350"/>
      <c r="PNS77" s="348"/>
      <c r="PNT77" s="348"/>
      <c r="PNU77" s="348"/>
      <c r="PNV77" s="349"/>
      <c r="PNX77" s="347"/>
      <c r="PNY77" s="350"/>
      <c r="PNZ77" s="350"/>
      <c r="POA77" s="348"/>
      <c r="POB77" s="348"/>
      <c r="POC77" s="348"/>
      <c r="POD77" s="349"/>
      <c r="POF77" s="347"/>
      <c r="POG77" s="350"/>
      <c r="POH77" s="350"/>
      <c r="POI77" s="348"/>
      <c r="POJ77" s="348"/>
      <c r="POK77" s="348"/>
      <c r="POL77" s="349"/>
      <c r="PON77" s="347"/>
      <c r="POO77" s="350"/>
      <c r="POP77" s="350"/>
      <c r="POQ77" s="348"/>
      <c r="POR77" s="348"/>
      <c r="POS77" s="348"/>
      <c r="POT77" s="349"/>
      <c r="POV77" s="347"/>
      <c r="POW77" s="350"/>
      <c r="POX77" s="350"/>
      <c r="POY77" s="348"/>
      <c r="POZ77" s="348"/>
      <c r="PPA77" s="348"/>
      <c r="PPB77" s="349"/>
      <c r="PPD77" s="347"/>
      <c r="PPE77" s="350"/>
      <c r="PPF77" s="350"/>
      <c r="PPG77" s="348"/>
      <c r="PPH77" s="348"/>
      <c r="PPI77" s="348"/>
      <c r="PPJ77" s="349"/>
      <c r="PPL77" s="347"/>
      <c r="PPM77" s="350"/>
      <c r="PPN77" s="350"/>
      <c r="PPO77" s="348"/>
      <c r="PPP77" s="348"/>
      <c r="PPQ77" s="348"/>
      <c r="PPR77" s="349"/>
      <c r="PPT77" s="347"/>
      <c r="PPU77" s="350"/>
      <c r="PPV77" s="350"/>
      <c r="PPW77" s="348"/>
      <c r="PPX77" s="348"/>
      <c r="PPY77" s="348"/>
      <c r="PPZ77" s="349"/>
      <c r="PQB77" s="347"/>
      <c r="PQC77" s="350"/>
      <c r="PQD77" s="350"/>
      <c r="PQE77" s="348"/>
      <c r="PQF77" s="348"/>
      <c r="PQG77" s="348"/>
      <c r="PQH77" s="349"/>
      <c r="PQJ77" s="347"/>
      <c r="PQK77" s="350"/>
      <c r="PQL77" s="350"/>
      <c r="PQM77" s="348"/>
      <c r="PQN77" s="348"/>
      <c r="PQO77" s="348"/>
      <c r="PQP77" s="349"/>
      <c r="PQR77" s="347"/>
      <c r="PQS77" s="350"/>
      <c r="PQT77" s="350"/>
      <c r="PQU77" s="348"/>
      <c r="PQV77" s="348"/>
      <c r="PQW77" s="348"/>
      <c r="PQX77" s="349"/>
      <c r="PQZ77" s="347"/>
      <c r="PRA77" s="350"/>
      <c r="PRB77" s="350"/>
      <c r="PRC77" s="348"/>
      <c r="PRD77" s="348"/>
      <c r="PRE77" s="348"/>
      <c r="PRF77" s="349"/>
      <c r="PRH77" s="347"/>
      <c r="PRI77" s="350"/>
      <c r="PRJ77" s="350"/>
      <c r="PRK77" s="348"/>
      <c r="PRL77" s="348"/>
      <c r="PRM77" s="348"/>
      <c r="PRN77" s="349"/>
      <c r="PRP77" s="347"/>
      <c r="PRQ77" s="350"/>
      <c r="PRR77" s="350"/>
      <c r="PRS77" s="348"/>
      <c r="PRT77" s="348"/>
      <c r="PRU77" s="348"/>
      <c r="PRV77" s="349"/>
      <c r="PRX77" s="347"/>
      <c r="PRY77" s="350"/>
      <c r="PRZ77" s="350"/>
      <c r="PSA77" s="348"/>
      <c r="PSB77" s="348"/>
      <c r="PSC77" s="348"/>
      <c r="PSD77" s="349"/>
      <c r="PSF77" s="347"/>
      <c r="PSG77" s="350"/>
      <c r="PSH77" s="350"/>
      <c r="PSI77" s="348"/>
      <c r="PSJ77" s="348"/>
      <c r="PSK77" s="348"/>
      <c r="PSL77" s="349"/>
      <c r="PSN77" s="347"/>
      <c r="PSO77" s="350"/>
      <c r="PSP77" s="350"/>
      <c r="PSQ77" s="348"/>
      <c r="PSR77" s="348"/>
      <c r="PSS77" s="348"/>
      <c r="PST77" s="349"/>
      <c r="PSV77" s="347"/>
      <c r="PSW77" s="350"/>
      <c r="PSX77" s="350"/>
      <c r="PSY77" s="348"/>
      <c r="PSZ77" s="348"/>
      <c r="PTA77" s="348"/>
      <c r="PTB77" s="349"/>
      <c r="PTD77" s="347"/>
      <c r="PTE77" s="350"/>
      <c r="PTF77" s="350"/>
      <c r="PTG77" s="348"/>
      <c r="PTH77" s="348"/>
      <c r="PTI77" s="348"/>
      <c r="PTJ77" s="349"/>
      <c r="PTL77" s="347"/>
      <c r="PTM77" s="350"/>
      <c r="PTN77" s="350"/>
      <c r="PTO77" s="348"/>
      <c r="PTP77" s="348"/>
      <c r="PTQ77" s="348"/>
      <c r="PTR77" s="349"/>
      <c r="PTT77" s="347"/>
      <c r="PTU77" s="350"/>
      <c r="PTV77" s="350"/>
      <c r="PTW77" s="348"/>
      <c r="PTX77" s="348"/>
      <c r="PTY77" s="348"/>
      <c r="PTZ77" s="349"/>
      <c r="PUB77" s="347"/>
      <c r="PUC77" s="350"/>
      <c r="PUD77" s="350"/>
      <c r="PUE77" s="348"/>
      <c r="PUF77" s="348"/>
      <c r="PUG77" s="348"/>
      <c r="PUH77" s="349"/>
      <c r="PUJ77" s="347"/>
      <c r="PUK77" s="350"/>
      <c r="PUL77" s="350"/>
      <c r="PUM77" s="348"/>
      <c r="PUN77" s="348"/>
      <c r="PUO77" s="348"/>
      <c r="PUP77" s="349"/>
      <c r="PUR77" s="347"/>
      <c r="PUS77" s="350"/>
      <c r="PUT77" s="350"/>
      <c r="PUU77" s="348"/>
      <c r="PUV77" s="348"/>
      <c r="PUW77" s="348"/>
      <c r="PUX77" s="349"/>
      <c r="PUZ77" s="347"/>
      <c r="PVA77" s="350"/>
      <c r="PVB77" s="350"/>
      <c r="PVC77" s="348"/>
      <c r="PVD77" s="348"/>
      <c r="PVE77" s="348"/>
      <c r="PVF77" s="349"/>
      <c r="PVH77" s="347"/>
      <c r="PVI77" s="350"/>
      <c r="PVJ77" s="350"/>
      <c r="PVK77" s="348"/>
      <c r="PVL77" s="348"/>
      <c r="PVM77" s="348"/>
      <c r="PVN77" s="349"/>
      <c r="PVP77" s="347"/>
      <c r="PVQ77" s="350"/>
      <c r="PVR77" s="350"/>
      <c r="PVS77" s="348"/>
      <c r="PVT77" s="348"/>
      <c r="PVU77" s="348"/>
      <c r="PVV77" s="349"/>
      <c r="PVX77" s="347"/>
      <c r="PVY77" s="350"/>
      <c r="PVZ77" s="350"/>
      <c r="PWA77" s="348"/>
      <c r="PWB77" s="348"/>
      <c r="PWC77" s="348"/>
      <c r="PWD77" s="349"/>
      <c r="PWF77" s="347"/>
      <c r="PWG77" s="350"/>
      <c r="PWH77" s="350"/>
      <c r="PWI77" s="348"/>
      <c r="PWJ77" s="348"/>
      <c r="PWK77" s="348"/>
      <c r="PWL77" s="349"/>
      <c r="PWN77" s="347"/>
      <c r="PWO77" s="350"/>
      <c r="PWP77" s="350"/>
      <c r="PWQ77" s="348"/>
      <c r="PWR77" s="348"/>
      <c r="PWS77" s="348"/>
      <c r="PWT77" s="349"/>
      <c r="PWV77" s="347"/>
      <c r="PWW77" s="350"/>
      <c r="PWX77" s="350"/>
      <c r="PWY77" s="348"/>
      <c r="PWZ77" s="348"/>
      <c r="PXA77" s="348"/>
      <c r="PXB77" s="349"/>
      <c r="PXD77" s="347"/>
      <c r="PXE77" s="350"/>
      <c r="PXF77" s="350"/>
      <c r="PXG77" s="348"/>
      <c r="PXH77" s="348"/>
      <c r="PXI77" s="348"/>
      <c r="PXJ77" s="349"/>
      <c r="PXL77" s="347"/>
      <c r="PXM77" s="350"/>
      <c r="PXN77" s="350"/>
      <c r="PXO77" s="348"/>
      <c r="PXP77" s="348"/>
      <c r="PXQ77" s="348"/>
      <c r="PXR77" s="349"/>
      <c r="PXT77" s="347"/>
      <c r="PXU77" s="350"/>
      <c r="PXV77" s="350"/>
      <c r="PXW77" s="348"/>
      <c r="PXX77" s="348"/>
      <c r="PXY77" s="348"/>
      <c r="PXZ77" s="349"/>
      <c r="PYB77" s="347"/>
      <c r="PYC77" s="350"/>
      <c r="PYD77" s="350"/>
      <c r="PYE77" s="348"/>
      <c r="PYF77" s="348"/>
      <c r="PYG77" s="348"/>
      <c r="PYH77" s="349"/>
      <c r="PYJ77" s="347"/>
      <c r="PYK77" s="350"/>
      <c r="PYL77" s="350"/>
      <c r="PYM77" s="348"/>
      <c r="PYN77" s="348"/>
      <c r="PYO77" s="348"/>
      <c r="PYP77" s="349"/>
      <c r="PYR77" s="347"/>
      <c r="PYS77" s="350"/>
      <c r="PYT77" s="350"/>
      <c r="PYU77" s="348"/>
      <c r="PYV77" s="348"/>
      <c r="PYW77" s="348"/>
      <c r="PYX77" s="349"/>
      <c r="PYZ77" s="347"/>
      <c r="PZA77" s="350"/>
      <c r="PZB77" s="350"/>
      <c r="PZC77" s="348"/>
      <c r="PZD77" s="348"/>
      <c r="PZE77" s="348"/>
      <c r="PZF77" s="349"/>
      <c r="PZH77" s="347"/>
      <c r="PZI77" s="350"/>
      <c r="PZJ77" s="350"/>
      <c r="PZK77" s="348"/>
      <c r="PZL77" s="348"/>
      <c r="PZM77" s="348"/>
      <c r="PZN77" s="349"/>
      <c r="PZP77" s="347"/>
      <c r="PZQ77" s="350"/>
      <c r="PZR77" s="350"/>
      <c r="PZS77" s="348"/>
      <c r="PZT77" s="348"/>
      <c r="PZU77" s="348"/>
      <c r="PZV77" s="349"/>
      <c r="PZX77" s="347"/>
      <c r="PZY77" s="350"/>
      <c r="PZZ77" s="350"/>
      <c r="QAA77" s="348"/>
      <c r="QAB77" s="348"/>
      <c r="QAC77" s="348"/>
      <c r="QAD77" s="349"/>
      <c r="QAF77" s="347"/>
      <c r="QAG77" s="350"/>
      <c r="QAH77" s="350"/>
      <c r="QAI77" s="348"/>
      <c r="QAJ77" s="348"/>
      <c r="QAK77" s="348"/>
      <c r="QAL77" s="349"/>
      <c r="QAN77" s="347"/>
      <c r="QAO77" s="350"/>
      <c r="QAP77" s="350"/>
      <c r="QAQ77" s="348"/>
      <c r="QAR77" s="348"/>
      <c r="QAS77" s="348"/>
      <c r="QAT77" s="349"/>
      <c r="QAV77" s="347"/>
      <c r="QAW77" s="350"/>
      <c r="QAX77" s="350"/>
      <c r="QAY77" s="348"/>
      <c r="QAZ77" s="348"/>
      <c r="QBA77" s="348"/>
      <c r="QBB77" s="349"/>
      <c r="QBD77" s="347"/>
      <c r="QBE77" s="350"/>
      <c r="QBF77" s="350"/>
      <c r="QBG77" s="348"/>
      <c r="QBH77" s="348"/>
      <c r="QBI77" s="348"/>
      <c r="QBJ77" s="349"/>
      <c r="QBL77" s="347"/>
      <c r="QBM77" s="350"/>
      <c r="QBN77" s="350"/>
      <c r="QBO77" s="348"/>
      <c r="QBP77" s="348"/>
      <c r="QBQ77" s="348"/>
      <c r="QBR77" s="349"/>
      <c r="QBT77" s="347"/>
      <c r="QBU77" s="350"/>
      <c r="QBV77" s="350"/>
      <c r="QBW77" s="348"/>
      <c r="QBX77" s="348"/>
      <c r="QBY77" s="348"/>
      <c r="QBZ77" s="349"/>
      <c r="QCB77" s="347"/>
      <c r="QCC77" s="350"/>
      <c r="QCD77" s="350"/>
      <c r="QCE77" s="348"/>
      <c r="QCF77" s="348"/>
      <c r="QCG77" s="348"/>
      <c r="QCH77" s="349"/>
      <c r="QCJ77" s="347"/>
      <c r="QCK77" s="350"/>
      <c r="QCL77" s="350"/>
      <c r="QCM77" s="348"/>
      <c r="QCN77" s="348"/>
      <c r="QCO77" s="348"/>
      <c r="QCP77" s="349"/>
      <c r="QCR77" s="347"/>
      <c r="QCS77" s="350"/>
      <c r="QCT77" s="350"/>
      <c r="QCU77" s="348"/>
      <c r="QCV77" s="348"/>
      <c r="QCW77" s="348"/>
      <c r="QCX77" s="349"/>
      <c r="QCZ77" s="347"/>
      <c r="QDA77" s="350"/>
      <c r="QDB77" s="350"/>
      <c r="QDC77" s="348"/>
      <c r="QDD77" s="348"/>
      <c r="QDE77" s="348"/>
      <c r="QDF77" s="349"/>
      <c r="QDH77" s="347"/>
      <c r="QDI77" s="350"/>
      <c r="QDJ77" s="350"/>
      <c r="QDK77" s="348"/>
      <c r="QDL77" s="348"/>
      <c r="QDM77" s="348"/>
      <c r="QDN77" s="349"/>
      <c r="QDP77" s="347"/>
      <c r="QDQ77" s="350"/>
      <c r="QDR77" s="350"/>
      <c r="QDS77" s="348"/>
      <c r="QDT77" s="348"/>
      <c r="QDU77" s="348"/>
      <c r="QDV77" s="349"/>
      <c r="QDX77" s="347"/>
      <c r="QDY77" s="350"/>
      <c r="QDZ77" s="350"/>
      <c r="QEA77" s="348"/>
      <c r="QEB77" s="348"/>
      <c r="QEC77" s="348"/>
      <c r="QED77" s="349"/>
      <c r="QEF77" s="347"/>
      <c r="QEG77" s="350"/>
      <c r="QEH77" s="350"/>
      <c r="QEI77" s="348"/>
      <c r="QEJ77" s="348"/>
      <c r="QEK77" s="348"/>
      <c r="QEL77" s="349"/>
      <c r="QEN77" s="347"/>
      <c r="QEO77" s="350"/>
      <c r="QEP77" s="350"/>
      <c r="QEQ77" s="348"/>
      <c r="QER77" s="348"/>
      <c r="QES77" s="348"/>
      <c r="QET77" s="349"/>
      <c r="QEV77" s="347"/>
      <c r="QEW77" s="350"/>
      <c r="QEX77" s="350"/>
      <c r="QEY77" s="348"/>
      <c r="QEZ77" s="348"/>
      <c r="QFA77" s="348"/>
      <c r="QFB77" s="349"/>
      <c r="QFD77" s="347"/>
      <c r="QFE77" s="350"/>
      <c r="QFF77" s="350"/>
      <c r="QFG77" s="348"/>
      <c r="QFH77" s="348"/>
      <c r="QFI77" s="348"/>
      <c r="QFJ77" s="349"/>
      <c r="QFL77" s="347"/>
      <c r="QFM77" s="350"/>
      <c r="QFN77" s="350"/>
      <c r="QFO77" s="348"/>
      <c r="QFP77" s="348"/>
      <c r="QFQ77" s="348"/>
      <c r="QFR77" s="349"/>
      <c r="QFT77" s="347"/>
      <c r="QFU77" s="350"/>
      <c r="QFV77" s="350"/>
      <c r="QFW77" s="348"/>
      <c r="QFX77" s="348"/>
      <c r="QFY77" s="348"/>
      <c r="QFZ77" s="349"/>
      <c r="QGB77" s="347"/>
      <c r="QGC77" s="350"/>
      <c r="QGD77" s="350"/>
      <c r="QGE77" s="348"/>
      <c r="QGF77" s="348"/>
      <c r="QGG77" s="348"/>
      <c r="QGH77" s="349"/>
      <c r="QGJ77" s="347"/>
      <c r="QGK77" s="350"/>
      <c r="QGL77" s="350"/>
      <c r="QGM77" s="348"/>
      <c r="QGN77" s="348"/>
      <c r="QGO77" s="348"/>
      <c r="QGP77" s="349"/>
      <c r="QGR77" s="347"/>
      <c r="QGS77" s="350"/>
      <c r="QGT77" s="350"/>
      <c r="QGU77" s="348"/>
      <c r="QGV77" s="348"/>
      <c r="QGW77" s="348"/>
      <c r="QGX77" s="349"/>
      <c r="QGZ77" s="347"/>
      <c r="QHA77" s="350"/>
      <c r="QHB77" s="350"/>
      <c r="QHC77" s="348"/>
      <c r="QHD77" s="348"/>
      <c r="QHE77" s="348"/>
      <c r="QHF77" s="349"/>
      <c r="QHH77" s="347"/>
      <c r="QHI77" s="350"/>
      <c r="QHJ77" s="350"/>
      <c r="QHK77" s="348"/>
      <c r="QHL77" s="348"/>
      <c r="QHM77" s="348"/>
      <c r="QHN77" s="349"/>
      <c r="QHP77" s="347"/>
      <c r="QHQ77" s="350"/>
      <c r="QHR77" s="350"/>
      <c r="QHS77" s="348"/>
      <c r="QHT77" s="348"/>
      <c r="QHU77" s="348"/>
      <c r="QHV77" s="349"/>
      <c r="QHX77" s="347"/>
      <c r="QHY77" s="350"/>
      <c r="QHZ77" s="350"/>
      <c r="QIA77" s="348"/>
      <c r="QIB77" s="348"/>
      <c r="QIC77" s="348"/>
      <c r="QID77" s="349"/>
      <c r="QIF77" s="347"/>
      <c r="QIG77" s="350"/>
      <c r="QIH77" s="350"/>
      <c r="QII77" s="348"/>
      <c r="QIJ77" s="348"/>
      <c r="QIK77" s="348"/>
      <c r="QIL77" s="349"/>
      <c r="QIN77" s="347"/>
      <c r="QIO77" s="350"/>
      <c r="QIP77" s="350"/>
      <c r="QIQ77" s="348"/>
      <c r="QIR77" s="348"/>
      <c r="QIS77" s="348"/>
      <c r="QIT77" s="349"/>
      <c r="QIV77" s="347"/>
      <c r="QIW77" s="350"/>
      <c r="QIX77" s="350"/>
      <c r="QIY77" s="348"/>
      <c r="QIZ77" s="348"/>
      <c r="QJA77" s="348"/>
      <c r="QJB77" s="349"/>
      <c r="QJD77" s="347"/>
      <c r="QJE77" s="350"/>
      <c r="QJF77" s="350"/>
      <c r="QJG77" s="348"/>
      <c r="QJH77" s="348"/>
      <c r="QJI77" s="348"/>
      <c r="QJJ77" s="349"/>
      <c r="QJL77" s="347"/>
      <c r="QJM77" s="350"/>
      <c r="QJN77" s="350"/>
      <c r="QJO77" s="348"/>
      <c r="QJP77" s="348"/>
      <c r="QJQ77" s="348"/>
      <c r="QJR77" s="349"/>
      <c r="QJT77" s="347"/>
      <c r="QJU77" s="350"/>
      <c r="QJV77" s="350"/>
      <c r="QJW77" s="348"/>
      <c r="QJX77" s="348"/>
      <c r="QJY77" s="348"/>
      <c r="QJZ77" s="349"/>
      <c r="QKB77" s="347"/>
      <c r="QKC77" s="350"/>
      <c r="QKD77" s="350"/>
      <c r="QKE77" s="348"/>
      <c r="QKF77" s="348"/>
      <c r="QKG77" s="348"/>
      <c r="QKH77" s="349"/>
      <c r="QKJ77" s="347"/>
      <c r="QKK77" s="350"/>
      <c r="QKL77" s="350"/>
      <c r="QKM77" s="348"/>
      <c r="QKN77" s="348"/>
      <c r="QKO77" s="348"/>
      <c r="QKP77" s="349"/>
      <c r="QKR77" s="347"/>
      <c r="QKS77" s="350"/>
      <c r="QKT77" s="350"/>
      <c r="QKU77" s="348"/>
      <c r="QKV77" s="348"/>
      <c r="QKW77" s="348"/>
      <c r="QKX77" s="349"/>
      <c r="QKZ77" s="347"/>
      <c r="QLA77" s="350"/>
      <c r="QLB77" s="350"/>
      <c r="QLC77" s="348"/>
      <c r="QLD77" s="348"/>
      <c r="QLE77" s="348"/>
      <c r="QLF77" s="349"/>
      <c r="QLH77" s="347"/>
      <c r="QLI77" s="350"/>
      <c r="QLJ77" s="350"/>
      <c r="QLK77" s="348"/>
      <c r="QLL77" s="348"/>
      <c r="QLM77" s="348"/>
      <c r="QLN77" s="349"/>
      <c r="QLP77" s="347"/>
      <c r="QLQ77" s="350"/>
      <c r="QLR77" s="350"/>
      <c r="QLS77" s="348"/>
      <c r="QLT77" s="348"/>
      <c r="QLU77" s="348"/>
      <c r="QLV77" s="349"/>
      <c r="QLX77" s="347"/>
      <c r="QLY77" s="350"/>
      <c r="QLZ77" s="350"/>
      <c r="QMA77" s="348"/>
      <c r="QMB77" s="348"/>
      <c r="QMC77" s="348"/>
      <c r="QMD77" s="349"/>
      <c r="QMF77" s="347"/>
      <c r="QMG77" s="350"/>
      <c r="QMH77" s="350"/>
      <c r="QMI77" s="348"/>
      <c r="QMJ77" s="348"/>
      <c r="QMK77" s="348"/>
      <c r="QML77" s="349"/>
      <c r="QMN77" s="347"/>
      <c r="QMO77" s="350"/>
      <c r="QMP77" s="350"/>
      <c r="QMQ77" s="348"/>
      <c r="QMR77" s="348"/>
      <c r="QMS77" s="348"/>
      <c r="QMT77" s="349"/>
      <c r="QMV77" s="347"/>
      <c r="QMW77" s="350"/>
      <c r="QMX77" s="350"/>
      <c r="QMY77" s="348"/>
      <c r="QMZ77" s="348"/>
      <c r="QNA77" s="348"/>
      <c r="QNB77" s="349"/>
      <c r="QND77" s="347"/>
      <c r="QNE77" s="350"/>
      <c r="QNF77" s="350"/>
      <c r="QNG77" s="348"/>
      <c r="QNH77" s="348"/>
      <c r="QNI77" s="348"/>
      <c r="QNJ77" s="349"/>
      <c r="QNL77" s="347"/>
      <c r="QNM77" s="350"/>
      <c r="QNN77" s="350"/>
      <c r="QNO77" s="348"/>
      <c r="QNP77" s="348"/>
      <c r="QNQ77" s="348"/>
      <c r="QNR77" s="349"/>
      <c r="QNT77" s="347"/>
      <c r="QNU77" s="350"/>
      <c r="QNV77" s="350"/>
      <c r="QNW77" s="348"/>
      <c r="QNX77" s="348"/>
      <c r="QNY77" s="348"/>
      <c r="QNZ77" s="349"/>
      <c r="QOB77" s="347"/>
      <c r="QOC77" s="350"/>
      <c r="QOD77" s="350"/>
      <c r="QOE77" s="348"/>
      <c r="QOF77" s="348"/>
      <c r="QOG77" s="348"/>
      <c r="QOH77" s="349"/>
      <c r="QOJ77" s="347"/>
      <c r="QOK77" s="350"/>
      <c r="QOL77" s="350"/>
      <c r="QOM77" s="348"/>
      <c r="QON77" s="348"/>
      <c r="QOO77" s="348"/>
      <c r="QOP77" s="349"/>
      <c r="QOR77" s="347"/>
      <c r="QOS77" s="350"/>
      <c r="QOT77" s="350"/>
      <c r="QOU77" s="348"/>
      <c r="QOV77" s="348"/>
      <c r="QOW77" s="348"/>
      <c r="QOX77" s="349"/>
      <c r="QOZ77" s="347"/>
      <c r="QPA77" s="350"/>
      <c r="QPB77" s="350"/>
      <c r="QPC77" s="348"/>
      <c r="QPD77" s="348"/>
      <c r="QPE77" s="348"/>
      <c r="QPF77" s="349"/>
      <c r="QPH77" s="347"/>
      <c r="QPI77" s="350"/>
      <c r="QPJ77" s="350"/>
      <c r="QPK77" s="348"/>
      <c r="QPL77" s="348"/>
      <c r="QPM77" s="348"/>
      <c r="QPN77" s="349"/>
      <c r="QPP77" s="347"/>
      <c r="QPQ77" s="350"/>
      <c r="QPR77" s="350"/>
      <c r="QPS77" s="348"/>
      <c r="QPT77" s="348"/>
      <c r="QPU77" s="348"/>
      <c r="QPV77" s="349"/>
      <c r="QPX77" s="347"/>
      <c r="QPY77" s="350"/>
      <c r="QPZ77" s="350"/>
      <c r="QQA77" s="348"/>
      <c r="QQB77" s="348"/>
      <c r="QQC77" s="348"/>
      <c r="QQD77" s="349"/>
      <c r="QQF77" s="347"/>
      <c r="QQG77" s="350"/>
      <c r="QQH77" s="350"/>
      <c r="QQI77" s="348"/>
      <c r="QQJ77" s="348"/>
      <c r="QQK77" s="348"/>
      <c r="QQL77" s="349"/>
      <c r="QQN77" s="347"/>
      <c r="QQO77" s="350"/>
      <c r="QQP77" s="350"/>
      <c r="QQQ77" s="348"/>
      <c r="QQR77" s="348"/>
      <c r="QQS77" s="348"/>
      <c r="QQT77" s="349"/>
      <c r="QQV77" s="347"/>
      <c r="QQW77" s="350"/>
      <c r="QQX77" s="350"/>
      <c r="QQY77" s="348"/>
      <c r="QQZ77" s="348"/>
      <c r="QRA77" s="348"/>
      <c r="QRB77" s="349"/>
      <c r="QRD77" s="347"/>
      <c r="QRE77" s="350"/>
      <c r="QRF77" s="350"/>
      <c r="QRG77" s="348"/>
      <c r="QRH77" s="348"/>
      <c r="QRI77" s="348"/>
      <c r="QRJ77" s="349"/>
      <c r="QRL77" s="347"/>
      <c r="QRM77" s="350"/>
      <c r="QRN77" s="350"/>
      <c r="QRO77" s="348"/>
      <c r="QRP77" s="348"/>
      <c r="QRQ77" s="348"/>
      <c r="QRR77" s="349"/>
      <c r="QRT77" s="347"/>
      <c r="QRU77" s="350"/>
      <c r="QRV77" s="350"/>
      <c r="QRW77" s="348"/>
      <c r="QRX77" s="348"/>
      <c r="QRY77" s="348"/>
      <c r="QRZ77" s="349"/>
      <c r="QSB77" s="347"/>
      <c r="QSC77" s="350"/>
      <c r="QSD77" s="350"/>
      <c r="QSE77" s="348"/>
      <c r="QSF77" s="348"/>
      <c r="QSG77" s="348"/>
      <c r="QSH77" s="349"/>
      <c r="QSJ77" s="347"/>
      <c r="QSK77" s="350"/>
      <c r="QSL77" s="350"/>
      <c r="QSM77" s="348"/>
      <c r="QSN77" s="348"/>
      <c r="QSO77" s="348"/>
      <c r="QSP77" s="349"/>
      <c r="QSR77" s="347"/>
      <c r="QSS77" s="350"/>
      <c r="QST77" s="350"/>
      <c r="QSU77" s="348"/>
      <c r="QSV77" s="348"/>
      <c r="QSW77" s="348"/>
      <c r="QSX77" s="349"/>
      <c r="QSZ77" s="347"/>
      <c r="QTA77" s="350"/>
      <c r="QTB77" s="350"/>
      <c r="QTC77" s="348"/>
      <c r="QTD77" s="348"/>
      <c r="QTE77" s="348"/>
      <c r="QTF77" s="349"/>
      <c r="QTH77" s="347"/>
      <c r="QTI77" s="350"/>
      <c r="QTJ77" s="350"/>
      <c r="QTK77" s="348"/>
      <c r="QTL77" s="348"/>
      <c r="QTM77" s="348"/>
      <c r="QTN77" s="349"/>
      <c r="QTP77" s="347"/>
      <c r="QTQ77" s="350"/>
      <c r="QTR77" s="350"/>
      <c r="QTS77" s="348"/>
      <c r="QTT77" s="348"/>
      <c r="QTU77" s="348"/>
      <c r="QTV77" s="349"/>
      <c r="QTX77" s="347"/>
      <c r="QTY77" s="350"/>
      <c r="QTZ77" s="350"/>
      <c r="QUA77" s="348"/>
      <c r="QUB77" s="348"/>
      <c r="QUC77" s="348"/>
      <c r="QUD77" s="349"/>
      <c r="QUF77" s="347"/>
      <c r="QUG77" s="350"/>
      <c r="QUH77" s="350"/>
      <c r="QUI77" s="348"/>
      <c r="QUJ77" s="348"/>
      <c r="QUK77" s="348"/>
      <c r="QUL77" s="349"/>
      <c r="QUN77" s="347"/>
      <c r="QUO77" s="350"/>
      <c r="QUP77" s="350"/>
      <c r="QUQ77" s="348"/>
      <c r="QUR77" s="348"/>
      <c r="QUS77" s="348"/>
      <c r="QUT77" s="349"/>
      <c r="QUV77" s="347"/>
      <c r="QUW77" s="350"/>
      <c r="QUX77" s="350"/>
      <c r="QUY77" s="348"/>
      <c r="QUZ77" s="348"/>
      <c r="QVA77" s="348"/>
      <c r="QVB77" s="349"/>
      <c r="QVD77" s="347"/>
      <c r="QVE77" s="350"/>
      <c r="QVF77" s="350"/>
      <c r="QVG77" s="348"/>
      <c r="QVH77" s="348"/>
      <c r="QVI77" s="348"/>
      <c r="QVJ77" s="349"/>
      <c r="QVL77" s="347"/>
      <c r="QVM77" s="350"/>
      <c r="QVN77" s="350"/>
      <c r="QVO77" s="348"/>
      <c r="QVP77" s="348"/>
      <c r="QVQ77" s="348"/>
      <c r="QVR77" s="349"/>
      <c r="QVT77" s="347"/>
      <c r="QVU77" s="350"/>
      <c r="QVV77" s="350"/>
      <c r="QVW77" s="348"/>
      <c r="QVX77" s="348"/>
      <c r="QVY77" s="348"/>
      <c r="QVZ77" s="349"/>
      <c r="QWB77" s="347"/>
      <c r="QWC77" s="350"/>
      <c r="QWD77" s="350"/>
      <c r="QWE77" s="348"/>
      <c r="QWF77" s="348"/>
      <c r="QWG77" s="348"/>
      <c r="QWH77" s="349"/>
      <c r="QWJ77" s="347"/>
      <c r="QWK77" s="350"/>
      <c r="QWL77" s="350"/>
      <c r="QWM77" s="348"/>
      <c r="QWN77" s="348"/>
      <c r="QWO77" s="348"/>
      <c r="QWP77" s="349"/>
      <c r="QWR77" s="347"/>
      <c r="QWS77" s="350"/>
      <c r="QWT77" s="350"/>
      <c r="QWU77" s="348"/>
      <c r="QWV77" s="348"/>
      <c r="QWW77" s="348"/>
      <c r="QWX77" s="349"/>
      <c r="QWZ77" s="347"/>
      <c r="QXA77" s="350"/>
      <c r="QXB77" s="350"/>
      <c r="QXC77" s="348"/>
      <c r="QXD77" s="348"/>
      <c r="QXE77" s="348"/>
      <c r="QXF77" s="349"/>
      <c r="QXH77" s="347"/>
      <c r="QXI77" s="350"/>
      <c r="QXJ77" s="350"/>
      <c r="QXK77" s="348"/>
      <c r="QXL77" s="348"/>
      <c r="QXM77" s="348"/>
      <c r="QXN77" s="349"/>
      <c r="QXP77" s="347"/>
      <c r="QXQ77" s="350"/>
      <c r="QXR77" s="350"/>
      <c r="QXS77" s="348"/>
      <c r="QXT77" s="348"/>
      <c r="QXU77" s="348"/>
      <c r="QXV77" s="349"/>
      <c r="QXX77" s="347"/>
      <c r="QXY77" s="350"/>
      <c r="QXZ77" s="350"/>
      <c r="QYA77" s="348"/>
      <c r="QYB77" s="348"/>
      <c r="QYC77" s="348"/>
      <c r="QYD77" s="349"/>
      <c r="QYF77" s="347"/>
      <c r="QYG77" s="350"/>
      <c r="QYH77" s="350"/>
      <c r="QYI77" s="348"/>
      <c r="QYJ77" s="348"/>
      <c r="QYK77" s="348"/>
      <c r="QYL77" s="349"/>
      <c r="QYN77" s="347"/>
      <c r="QYO77" s="350"/>
      <c r="QYP77" s="350"/>
      <c r="QYQ77" s="348"/>
      <c r="QYR77" s="348"/>
      <c r="QYS77" s="348"/>
      <c r="QYT77" s="349"/>
      <c r="QYV77" s="347"/>
      <c r="QYW77" s="350"/>
      <c r="QYX77" s="350"/>
      <c r="QYY77" s="348"/>
      <c r="QYZ77" s="348"/>
      <c r="QZA77" s="348"/>
      <c r="QZB77" s="349"/>
      <c r="QZD77" s="347"/>
      <c r="QZE77" s="350"/>
      <c r="QZF77" s="350"/>
      <c r="QZG77" s="348"/>
      <c r="QZH77" s="348"/>
      <c r="QZI77" s="348"/>
      <c r="QZJ77" s="349"/>
      <c r="QZL77" s="347"/>
      <c r="QZM77" s="350"/>
      <c r="QZN77" s="350"/>
      <c r="QZO77" s="348"/>
      <c r="QZP77" s="348"/>
      <c r="QZQ77" s="348"/>
      <c r="QZR77" s="349"/>
      <c r="QZT77" s="347"/>
      <c r="QZU77" s="350"/>
      <c r="QZV77" s="350"/>
      <c r="QZW77" s="348"/>
      <c r="QZX77" s="348"/>
      <c r="QZY77" s="348"/>
      <c r="QZZ77" s="349"/>
      <c r="RAB77" s="347"/>
      <c r="RAC77" s="350"/>
      <c r="RAD77" s="350"/>
      <c r="RAE77" s="348"/>
      <c r="RAF77" s="348"/>
      <c r="RAG77" s="348"/>
      <c r="RAH77" s="349"/>
      <c r="RAJ77" s="347"/>
      <c r="RAK77" s="350"/>
      <c r="RAL77" s="350"/>
      <c r="RAM77" s="348"/>
      <c r="RAN77" s="348"/>
      <c r="RAO77" s="348"/>
      <c r="RAP77" s="349"/>
      <c r="RAR77" s="347"/>
      <c r="RAS77" s="350"/>
      <c r="RAT77" s="350"/>
      <c r="RAU77" s="348"/>
      <c r="RAV77" s="348"/>
      <c r="RAW77" s="348"/>
      <c r="RAX77" s="349"/>
      <c r="RAZ77" s="347"/>
      <c r="RBA77" s="350"/>
      <c r="RBB77" s="350"/>
      <c r="RBC77" s="348"/>
      <c r="RBD77" s="348"/>
      <c r="RBE77" s="348"/>
      <c r="RBF77" s="349"/>
      <c r="RBH77" s="347"/>
      <c r="RBI77" s="350"/>
      <c r="RBJ77" s="350"/>
      <c r="RBK77" s="348"/>
      <c r="RBL77" s="348"/>
      <c r="RBM77" s="348"/>
      <c r="RBN77" s="349"/>
      <c r="RBP77" s="347"/>
      <c r="RBQ77" s="350"/>
      <c r="RBR77" s="350"/>
      <c r="RBS77" s="348"/>
      <c r="RBT77" s="348"/>
      <c r="RBU77" s="348"/>
      <c r="RBV77" s="349"/>
      <c r="RBX77" s="347"/>
      <c r="RBY77" s="350"/>
      <c r="RBZ77" s="350"/>
      <c r="RCA77" s="348"/>
      <c r="RCB77" s="348"/>
      <c r="RCC77" s="348"/>
      <c r="RCD77" s="349"/>
      <c r="RCF77" s="347"/>
      <c r="RCG77" s="350"/>
      <c r="RCH77" s="350"/>
      <c r="RCI77" s="348"/>
      <c r="RCJ77" s="348"/>
      <c r="RCK77" s="348"/>
      <c r="RCL77" s="349"/>
      <c r="RCN77" s="347"/>
      <c r="RCO77" s="350"/>
      <c r="RCP77" s="350"/>
      <c r="RCQ77" s="348"/>
      <c r="RCR77" s="348"/>
      <c r="RCS77" s="348"/>
      <c r="RCT77" s="349"/>
      <c r="RCV77" s="347"/>
      <c r="RCW77" s="350"/>
      <c r="RCX77" s="350"/>
      <c r="RCY77" s="348"/>
      <c r="RCZ77" s="348"/>
      <c r="RDA77" s="348"/>
      <c r="RDB77" s="349"/>
      <c r="RDD77" s="347"/>
      <c r="RDE77" s="350"/>
      <c r="RDF77" s="350"/>
      <c r="RDG77" s="348"/>
      <c r="RDH77" s="348"/>
      <c r="RDI77" s="348"/>
      <c r="RDJ77" s="349"/>
      <c r="RDL77" s="347"/>
      <c r="RDM77" s="350"/>
      <c r="RDN77" s="350"/>
      <c r="RDO77" s="348"/>
      <c r="RDP77" s="348"/>
      <c r="RDQ77" s="348"/>
      <c r="RDR77" s="349"/>
      <c r="RDT77" s="347"/>
      <c r="RDU77" s="350"/>
      <c r="RDV77" s="350"/>
      <c r="RDW77" s="348"/>
      <c r="RDX77" s="348"/>
      <c r="RDY77" s="348"/>
      <c r="RDZ77" s="349"/>
      <c r="REB77" s="347"/>
      <c r="REC77" s="350"/>
      <c r="RED77" s="350"/>
      <c r="REE77" s="348"/>
      <c r="REF77" s="348"/>
      <c r="REG77" s="348"/>
      <c r="REH77" s="349"/>
      <c r="REJ77" s="347"/>
      <c r="REK77" s="350"/>
      <c r="REL77" s="350"/>
      <c r="REM77" s="348"/>
      <c r="REN77" s="348"/>
      <c r="REO77" s="348"/>
      <c r="REP77" s="349"/>
      <c r="RER77" s="347"/>
      <c r="RES77" s="350"/>
      <c r="RET77" s="350"/>
      <c r="REU77" s="348"/>
      <c r="REV77" s="348"/>
      <c r="REW77" s="348"/>
      <c r="REX77" s="349"/>
      <c r="REZ77" s="347"/>
      <c r="RFA77" s="350"/>
      <c r="RFB77" s="350"/>
      <c r="RFC77" s="348"/>
      <c r="RFD77" s="348"/>
      <c r="RFE77" s="348"/>
      <c r="RFF77" s="349"/>
      <c r="RFH77" s="347"/>
      <c r="RFI77" s="350"/>
      <c r="RFJ77" s="350"/>
      <c r="RFK77" s="348"/>
      <c r="RFL77" s="348"/>
      <c r="RFM77" s="348"/>
      <c r="RFN77" s="349"/>
      <c r="RFP77" s="347"/>
      <c r="RFQ77" s="350"/>
      <c r="RFR77" s="350"/>
      <c r="RFS77" s="348"/>
      <c r="RFT77" s="348"/>
      <c r="RFU77" s="348"/>
      <c r="RFV77" s="349"/>
      <c r="RFX77" s="347"/>
      <c r="RFY77" s="350"/>
      <c r="RFZ77" s="350"/>
      <c r="RGA77" s="348"/>
      <c r="RGB77" s="348"/>
      <c r="RGC77" s="348"/>
      <c r="RGD77" s="349"/>
      <c r="RGF77" s="347"/>
      <c r="RGG77" s="350"/>
      <c r="RGH77" s="350"/>
      <c r="RGI77" s="348"/>
      <c r="RGJ77" s="348"/>
      <c r="RGK77" s="348"/>
      <c r="RGL77" s="349"/>
      <c r="RGN77" s="347"/>
      <c r="RGO77" s="350"/>
      <c r="RGP77" s="350"/>
      <c r="RGQ77" s="348"/>
      <c r="RGR77" s="348"/>
      <c r="RGS77" s="348"/>
      <c r="RGT77" s="349"/>
      <c r="RGV77" s="347"/>
      <c r="RGW77" s="350"/>
      <c r="RGX77" s="350"/>
      <c r="RGY77" s="348"/>
      <c r="RGZ77" s="348"/>
      <c r="RHA77" s="348"/>
      <c r="RHB77" s="349"/>
      <c r="RHD77" s="347"/>
      <c r="RHE77" s="350"/>
      <c r="RHF77" s="350"/>
      <c r="RHG77" s="348"/>
      <c r="RHH77" s="348"/>
      <c r="RHI77" s="348"/>
      <c r="RHJ77" s="349"/>
      <c r="RHL77" s="347"/>
      <c r="RHM77" s="350"/>
      <c r="RHN77" s="350"/>
      <c r="RHO77" s="348"/>
      <c r="RHP77" s="348"/>
      <c r="RHQ77" s="348"/>
      <c r="RHR77" s="349"/>
      <c r="RHT77" s="347"/>
      <c r="RHU77" s="350"/>
      <c r="RHV77" s="350"/>
      <c r="RHW77" s="348"/>
      <c r="RHX77" s="348"/>
      <c r="RHY77" s="348"/>
      <c r="RHZ77" s="349"/>
      <c r="RIB77" s="347"/>
      <c r="RIC77" s="350"/>
      <c r="RID77" s="350"/>
      <c r="RIE77" s="348"/>
      <c r="RIF77" s="348"/>
      <c r="RIG77" s="348"/>
      <c r="RIH77" s="349"/>
      <c r="RIJ77" s="347"/>
      <c r="RIK77" s="350"/>
      <c r="RIL77" s="350"/>
      <c r="RIM77" s="348"/>
      <c r="RIN77" s="348"/>
      <c r="RIO77" s="348"/>
      <c r="RIP77" s="349"/>
      <c r="RIR77" s="347"/>
      <c r="RIS77" s="350"/>
      <c r="RIT77" s="350"/>
      <c r="RIU77" s="348"/>
      <c r="RIV77" s="348"/>
      <c r="RIW77" s="348"/>
      <c r="RIX77" s="349"/>
      <c r="RIZ77" s="347"/>
      <c r="RJA77" s="350"/>
      <c r="RJB77" s="350"/>
      <c r="RJC77" s="348"/>
      <c r="RJD77" s="348"/>
      <c r="RJE77" s="348"/>
      <c r="RJF77" s="349"/>
      <c r="RJH77" s="347"/>
      <c r="RJI77" s="350"/>
      <c r="RJJ77" s="350"/>
      <c r="RJK77" s="348"/>
      <c r="RJL77" s="348"/>
      <c r="RJM77" s="348"/>
      <c r="RJN77" s="349"/>
      <c r="RJP77" s="347"/>
      <c r="RJQ77" s="350"/>
      <c r="RJR77" s="350"/>
      <c r="RJS77" s="348"/>
      <c r="RJT77" s="348"/>
      <c r="RJU77" s="348"/>
      <c r="RJV77" s="349"/>
      <c r="RJX77" s="347"/>
      <c r="RJY77" s="350"/>
      <c r="RJZ77" s="350"/>
      <c r="RKA77" s="348"/>
      <c r="RKB77" s="348"/>
      <c r="RKC77" s="348"/>
      <c r="RKD77" s="349"/>
      <c r="RKF77" s="347"/>
      <c r="RKG77" s="350"/>
      <c r="RKH77" s="350"/>
      <c r="RKI77" s="348"/>
      <c r="RKJ77" s="348"/>
      <c r="RKK77" s="348"/>
      <c r="RKL77" s="349"/>
      <c r="RKN77" s="347"/>
      <c r="RKO77" s="350"/>
      <c r="RKP77" s="350"/>
      <c r="RKQ77" s="348"/>
      <c r="RKR77" s="348"/>
      <c r="RKS77" s="348"/>
      <c r="RKT77" s="349"/>
      <c r="RKV77" s="347"/>
      <c r="RKW77" s="350"/>
      <c r="RKX77" s="350"/>
      <c r="RKY77" s="348"/>
      <c r="RKZ77" s="348"/>
      <c r="RLA77" s="348"/>
      <c r="RLB77" s="349"/>
      <c r="RLD77" s="347"/>
      <c r="RLE77" s="350"/>
      <c r="RLF77" s="350"/>
      <c r="RLG77" s="348"/>
      <c r="RLH77" s="348"/>
      <c r="RLI77" s="348"/>
      <c r="RLJ77" s="349"/>
      <c r="RLL77" s="347"/>
      <c r="RLM77" s="350"/>
      <c r="RLN77" s="350"/>
      <c r="RLO77" s="348"/>
      <c r="RLP77" s="348"/>
      <c r="RLQ77" s="348"/>
      <c r="RLR77" s="349"/>
      <c r="RLT77" s="347"/>
      <c r="RLU77" s="350"/>
      <c r="RLV77" s="350"/>
      <c r="RLW77" s="348"/>
      <c r="RLX77" s="348"/>
      <c r="RLY77" s="348"/>
      <c r="RLZ77" s="349"/>
      <c r="RMB77" s="347"/>
      <c r="RMC77" s="350"/>
      <c r="RMD77" s="350"/>
      <c r="RME77" s="348"/>
      <c r="RMF77" s="348"/>
      <c r="RMG77" s="348"/>
      <c r="RMH77" s="349"/>
      <c r="RMJ77" s="347"/>
      <c r="RMK77" s="350"/>
      <c r="RML77" s="350"/>
      <c r="RMM77" s="348"/>
      <c r="RMN77" s="348"/>
      <c r="RMO77" s="348"/>
      <c r="RMP77" s="349"/>
      <c r="RMR77" s="347"/>
      <c r="RMS77" s="350"/>
      <c r="RMT77" s="350"/>
      <c r="RMU77" s="348"/>
      <c r="RMV77" s="348"/>
      <c r="RMW77" s="348"/>
      <c r="RMX77" s="349"/>
      <c r="RMZ77" s="347"/>
      <c r="RNA77" s="350"/>
      <c r="RNB77" s="350"/>
      <c r="RNC77" s="348"/>
      <c r="RND77" s="348"/>
      <c r="RNE77" s="348"/>
      <c r="RNF77" s="349"/>
      <c r="RNH77" s="347"/>
      <c r="RNI77" s="350"/>
      <c r="RNJ77" s="350"/>
      <c r="RNK77" s="348"/>
      <c r="RNL77" s="348"/>
      <c r="RNM77" s="348"/>
      <c r="RNN77" s="349"/>
      <c r="RNP77" s="347"/>
      <c r="RNQ77" s="350"/>
      <c r="RNR77" s="350"/>
      <c r="RNS77" s="348"/>
      <c r="RNT77" s="348"/>
      <c r="RNU77" s="348"/>
      <c r="RNV77" s="349"/>
      <c r="RNX77" s="347"/>
      <c r="RNY77" s="350"/>
      <c r="RNZ77" s="350"/>
      <c r="ROA77" s="348"/>
      <c r="ROB77" s="348"/>
      <c r="ROC77" s="348"/>
      <c r="ROD77" s="349"/>
      <c r="ROF77" s="347"/>
      <c r="ROG77" s="350"/>
      <c r="ROH77" s="350"/>
      <c r="ROI77" s="348"/>
      <c r="ROJ77" s="348"/>
      <c r="ROK77" s="348"/>
      <c r="ROL77" s="349"/>
      <c r="RON77" s="347"/>
      <c r="ROO77" s="350"/>
      <c r="ROP77" s="350"/>
      <c r="ROQ77" s="348"/>
      <c r="ROR77" s="348"/>
      <c r="ROS77" s="348"/>
      <c r="ROT77" s="349"/>
      <c r="ROV77" s="347"/>
      <c r="ROW77" s="350"/>
      <c r="ROX77" s="350"/>
      <c r="ROY77" s="348"/>
      <c r="ROZ77" s="348"/>
      <c r="RPA77" s="348"/>
      <c r="RPB77" s="349"/>
      <c r="RPD77" s="347"/>
      <c r="RPE77" s="350"/>
      <c r="RPF77" s="350"/>
      <c r="RPG77" s="348"/>
      <c r="RPH77" s="348"/>
      <c r="RPI77" s="348"/>
      <c r="RPJ77" s="349"/>
      <c r="RPL77" s="347"/>
      <c r="RPM77" s="350"/>
      <c r="RPN77" s="350"/>
      <c r="RPO77" s="348"/>
      <c r="RPP77" s="348"/>
      <c r="RPQ77" s="348"/>
      <c r="RPR77" s="349"/>
      <c r="RPT77" s="347"/>
      <c r="RPU77" s="350"/>
      <c r="RPV77" s="350"/>
      <c r="RPW77" s="348"/>
      <c r="RPX77" s="348"/>
      <c r="RPY77" s="348"/>
      <c r="RPZ77" s="349"/>
      <c r="RQB77" s="347"/>
      <c r="RQC77" s="350"/>
      <c r="RQD77" s="350"/>
      <c r="RQE77" s="348"/>
      <c r="RQF77" s="348"/>
      <c r="RQG77" s="348"/>
      <c r="RQH77" s="349"/>
      <c r="RQJ77" s="347"/>
      <c r="RQK77" s="350"/>
      <c r="RQL77" s="350"/>
      <c r="RQM77" s="348"/>
      <c r="RQN77" s="348"/>
      <c r="RQO77" s="348"/>
      <c r="RQP77" s="349"/>
      <c r="RQR77" s="347"/>
      <c r="RQS77" s="350"/>
      <c r="RQT77" s="350"/>
      <c r="RQU77" s="348"/>
      <c r="RQV77" s="348"/>
      <c r="RQW77" s="348"/>
      <c r="RQX77" s="349"/>
      <c r="RQZ77" s="347"/>
      <c r="RRA77" s="350"/>
      <c r="RRB77" s="350"/>
      <c r="RRC77" s="348"/>
      <c r="RRD77" s="348"/>
      <c r="RRE77" s="348"/>
      <c r="RRF77" s="349"/>
      <c r="RRH77" s="347"/>
      <c r="RRI77" s="350"/>
      <c r="RRJ77" s="350"/>
      <c r="RRK77" s="348"/>
      <c r="RRL77" s="348"/>
      <c r="RRM77" s="348"/>
      <c r="RRN77" s="349"/>
      <c r="RRP77" s="347"/>
      <c r="RRQ77" s="350"/>
      <c r="RRR77" s="350"/>
      <c r="RRS77" s="348"/>
      <c r="RRT77" s="348"/>
      <c r="RRU77" s="348"/>
      <c r="RRV77" s="349"/>
      <c r="RRX77" s="347"/>
      <c r="RRY77" s="350"/>
      <c r="RRZ77" s="350"/>
      <c r="RSA77" s="348"/>
      <c r="RSB77" s="348"/>
      <c r="RSC77" s="348"/>
      <c r="RSD77" s="349"/>
      <c r="RSF77" s="347"/>
      <c r="RSG77" s="350"/>
      <c r="RSH77" s="350"/>
      <c r="RSI77" s="348"/>
      <c r="RSJ77" s="348"/>
      <c r="RSK77" s="348"/>
      <c r="RSL77" s="349"/>
      <c r="RSN77" s="347"/>
      <c r="RSO77" s="350"/>
      <c r="RSP77" s="350"/>
      <c r="RSQ77" s="348"/>
      <c r="RSR77" s="348"/>
      <c r="RSS77" s="348"/>
      <c r="RST77" s="349"/>
      <c r="RSV77" s="347"/>
      <c r="RSW77" s="350"/>
      <c r="RSX77" s="350"/>
      <c r="RSY77" s="348"/>
      <c r="RSZ77" s="348"/>
      <c r="RTA77" s="348"/>
      <c r="RTB77" s="349"/>
      <c r="RTD77" s="347"/>
      <c r="RTE77" s="350"/>
      <c r="RTF77" s="350"/>
      <c r="RTG77" s="348"/>
      <c r="RTH77" s="348"/>
      <c r="RTI77" s="348"/>
      <c r="RTJ77" s="349"/>
      <c r="RTL77" s="347"/>
      <c r="RTM77" s="350"/>
      <c r="RTN77" s="350"/>
      <c r="RTO77" s="348"/>
      <c r="RTP77" s="348"/>
      <c r="RTQ77" s="348"/>
      <c r="RTR77" s="349"/>
      <c r="RTT77" s="347"/>
      <c r="RTU77" s="350"/>
      <c r="RTV77" s="350"/>
      <c r="RTW77" s="348"/>
      <c r="RTX77" s="348"/>
      <c r="RTY77" s="348"/>
      <c r="RTZ77" s="349"/>
      <c r="RUB77" s="347"/>
      <c r="RUC77" s="350"/>
      <c r="RUD77" s="350"/>
      <c r="RUE77" s="348"/>
      <c r="RUF77" s="348"/>
      <c r="RUG77" s="348"/>
      <c r="RUH77" s="349"/>
      <c r="RUJ77" s="347"/>
      <c r="RUK77" s="350"/>
      <c r="RUL77" s="350"/>
      <c r="RUM77" s="348"/>
      <c r="RUN77" s="348"/>
      <c r="RUO77" s="348"/>
      <c r="RUP77" s="349"/>
      <c r="RUR77" s="347"/>
      <c r="RUS77" s="350"/>
      <c r="RUT77" s="350"/>
      <c r="RUU77" s="348"/>
      <c r="RUV77" s="348"/>
      <c r="RUW77" s="348"/>
      <c r="RUX77" s="349"/>
      <c r="RUZ77" s="347"/>
      <c r="RVA77" s="350"/>
      <c r="RVB77" s="350"/>
      <c r="RVC77" s="348"/>
      <c r="RVD77" s="348"/>
      <c r="RVE77" s="348"/>
      <c r="RVF77" s="349"/>
      <c r="RVH77" s="347"/>
      <c r="RVI77" s="350"/>
      <c r="RVJ77" s="350"/>
      <c r="RVK77" s="348"/>
      <c r="RVL77" s="348"/>
      <c r="RVM77" s="348"/>
      <c r="RVN77" s="349"/>
      <c r="RVP77" s="347"/>
      <c r="RVQ77" s="350"/>
      <c r="RVR77" s="350"/>
      <c r="RVS77" s="348"/>
      <c r="RVT77" s="348"/>
      <c r="RVU77" s="348"/>
      <c r="RVV77" s="349"/>
      <c r="RVX77" s="347"/>
      <c r="RVY77" s="350"/>
      <c r="RVZ77" s="350"/>
      <c r="RWA77" s="348"/>
      <c r="RWB77" s="348"/>
      <c r="RWC77" s="348"/>
      <c r="RWD77" s="349"/>
      <c r="RWF77" s="347"/>
      <c r="RWG77" s="350"/>
      <c r="RWH77" s="350"/>
      <c r="RWI77" s="348"/>
      <c r="RWJ77" s="348"/>
      <c r="RWK77" s="348"/>
      <c r="RWL77" s="349"/>
      <c r="RWN77" s="347"/>
      <c r="RWO77" s="350"/>
      <c r="RWP77" s="350"/>
      <c r="RWQ77" s="348"/>
      <c r="RWR77" s="348"/>
      <c r="RWS77" s="348"/>
      <c r="RWT77" s="349"/>
      <c r="RWV77" s="347"/>
      <c r="RWW77" s="350"/>
      <c r="RWX77" s="350"/>
      <c r="RWY77" s="348"/>
      <c r="RWZ77" s="348"/>
      <c r="RXA77" s="348"/>
      <c r="RXB77" s="349"/>
      <c r="RXD77" s="347"/>
      <c r="RXE77" s="350"/>
      <c r="RXF77" s="350"/>
      <c r="RXG77" s="348"/>
      <c r="RXH77" s="348"/>
      <c r="RXI77" s="348"/>
      <c r="RXJ77" s="349"/>
      <c r="RXL77" s="347"/>
      <c r="RXM77" s="350"/>
      <c r="RXN77" s="350"/>
      <c r="RXO77" s="348"/>
      <c r="RXP77" s="348"/>
      <c r="RXQ77" s="348"/>
      <c r="RXR77" s="349"/>
      <c r="RXT77" s="347"/>
      <c r="RXU77" s="350"/>
      <c r="RXV77" s="350"/>
      <c r="RXW77" s="348"/>
      <c r="RXX77" s="348"/>
      <c r="RXY77" s="348"/>
      <c r="RXZ77" s="349"/>
      <c r="RYB77" s="347"/>
      <c r="RYC77" s="350"/>
      <c r="RYD77" s="350"/>
      <c r="RYE77" s="348"/>
      <c r="RYF77" s="348"/>
      <c r="RYG77" s="348"/>
      <c r="RYH77" s="349"/>
      <c r="RYJ77" s="347"/>
      <c r="RYK77" s="350"/>
      <c r="RYL77" s="350"/>
      <c r="RYM77" s="348"/>
      <c r="RYN77" s="348"/>
      <c r="RYO77" s="348"/>
      <c r="RYP77" s="349"/>
      <c r="RYR77" s="347"/>
      <c r="RYS77" s="350"/>
      <c r="RYT77" s="350"/>
      <c r="RYU77" s="348"/>
      <c r="RYV77" s="348"/>
      <c r="RYW77" s="348"/>
      <c r="RYX77" s="349"/>
      <c r="RYZ77" s="347"/>
      <c r="RZA77" s="350"/>
      <c r="RZB77" s="350"/>
      <c r="RZC77" s="348"/>
      <c r="RZD77" s="348"/>
      <c r="RZE77" s="348"/>
      <c r="RZF77" s="349"/>
      <c r="RZH77" s="347"/>
      <c r="RZI77" s="350"/>
      <c r="RZJ77" s="350"/>
      <c r="RZK77" s="348"/>
      <c r="RZL77" s="348"/>
      <c r="RZM77" s="348"/>
      <c r="RZN77" s="349"/>
      <c r="RZP77" s="347"/>
      <c r="RZQ77" s="350"/>
      <c r="RZR77" s="350"/>
      <c r="RZS77" s="348"/>
      <c r="RZT77" s="348"/>
      <c r="RZU77" s="348"/>
      <c r="RZV77" s="349"/>
      <c r="RZX77" s="347"/>
      <c r="RZY77" s="350"/>
      <c r="RZZ77" s="350"/>
      <c r="SAA77" s="348"/>
      <c r="SAB77" s="348"/>
      <c r="SAC77" s="348"/>
      <c r="SAD77" s="349"/>
      <c r="SAF77" s="347"/>
      <c r="SAG77" s="350"/>
      <c r="SAH77" s="350"/>
      <c r="SAI77" s="348"/>
      <c r="SAJ77" s="348"/>
      <c r="SAK77" s="348"/>
      <c r="SAL77" s="349"/>
      <c r="SAN77" s="347"/>
      <c r="SAO77" s="350"/>
      <c r="SAP77" s="350"/>
      <c r="SAQ77" s="348"/>
      <c r="SAR77" s="348"/>
      <c r="SAS77" s="348"/>
      <c r="SAT77" s="349"/>
      <c r="SAV77" s="347"/>
      <c r="SAW77" s="350"/>
      <c r="SAX77" s="350"/>
      <c r="SAY77" s="348"/>
      <c r="SAZ77" s="348"/>
      <c r="SBA77" s="348"/>
      <c r="SBB77" s="349"/>
      <c r="SBD77" s="347"/>
      <c r="SBE77" s="350"/>
      <c r="SBF77" s="350"/>
      <c r="SBG77" s="348"/>
      <c r="SBH77" s="348"/>
      <c r="SBI77" s="348"/>
      <c r="SBJ77" s="349"/>
      <c r="SBL77" s="347"/>
      <c r="SBM77" s="350"/>
      <c r="SBN77" s="350"/>
      <c r="SBO77" s="348"/>
      <c r="SBP77" s="348"/>
      <c r="SBQ77" s="348"/>
      <c r="SBR77" s="349"/>
      <c r="SBT77" s="347"/>
      <c r="SBU77" s="350"/>
      <c r="SBV77" s="350"/>
      <c r="SBW77" s="348"/>
      <c r="SBX77" s="348"/>
      <c r="SBY77" s="348"/>
      <c r="SBZ77" s="349"/>
      <c r="SCB77" s="347"/>
      <c r="SCC77" s="350"/>
      <c r="SCD77" s="350"/>
      <c r="SCE77" s="348"/>
      <c r="SCF77" s="348"/>
      <c r="SCG77" s="348"/>
      <c r="SCH77" s="349"/>
      <c r="SCJ77" s="347"/>
      <c r="SCK77" s="350"/>
      <c r="SCL77" s="350"/>
      <c r="SCM77" s="348"/>
      <c r="SCN77" s="348"/>
      <c r="SCO77" s="348"/>
      <c r="SCP77" s="349"/>
      <c r="SCR77" s="347"/>
      <c r="SCS77" s="350"/>
      <c r="SCT77" s="350"/>
      <c r="SCU77" s="348"/>
      <c r="SCV77" s="348"/>
      <c r="SCW77" s="348"/>
      <c r="SCX77" s="349"/>
      <c r="SCZ77" s="347"/>
      <c r="SDA77" s="350"/>
      <c r="SDB77" s="350"/>
      <c r="SDC77" s="348"/>
      <c r="SDD77" s="348"/>
      <c r="SDE77" s="348"/>
      <c r="SDF77" s="349"/>
      <c r="SDH77" s="347"/>
      <c r="SDI77" s="350"/>
      <c r="SDJ77" s="350"/>
      <c r="SDK77" s="348"/>
      <c r="SDL77" s="348"/>
      <c r="SDM77" s="348"/>
      <c r="SDN77" s="349"/>
      <c r="SDP77" s="347"/>
      <c r="SDQ77" s="350"/>
      <c r="SDR77" s="350"/>
      <c r="SDS77" s="348"/>
      <c r="SDT77" s="348"/>
      <c r="SDU77" s="348"/>
      <c r="SDV77" s="349"/>
      <c r="SDX77" s="347"/>
      <c r="SDY77" s="350"/>
      <c r="SDZ77" s="350"/>
      <c r="SEA77" s="348"/>
      <c r="SEB77" s="348"/>
      <c r="SEC77" s="348"/>
      <c r="SED77" s="349"/>
      <c r="SEF77" s="347"/>
      <c r="SEG77" s="350"/>
      <c r="SEH77" s="350"/>
      <c r="SEI77" s="348"/>
      <c r="SEJ77" s="348"/>
      <c r="SEK77" s="348"/>
      <c r="SEL77" s="349"/>
      <c r="SEN77" s="347"/>
      <c r="SEO77" s="350"/>
      <c r="SEP77" s="350"/>
      <c r="SEQ77" s="348"/>
      <c r="SER77" s="348"/>
      <c r="SES77" s="348"/>
      <c r="SET77" s="349"/>
      <c r="SEV77" s="347"/>
      <c r="SEW77" s="350"/>
      <c r="SEX77" s="350"/>
      <c r="SEY77" s="348"/>
      <c r="SEZ77" s="348"/>
      <c r="SFA77" s="348"/>
      <c r="SFB77" s="349"/>
      <c r="SFD77" s="347"/>
      <c r="SFE77" s="350"/>
      <c r="SFF77" s="350"/>
      <c r="SFG77" s="348"/>
      <c r="SFH77" s="348"/>
      <c r="SFI77" s="348"/>
      <c r="SFJ77" s="349"/>
      <c r="SFL77" s="347"/>
      <c r="SFM77" s="350"/>
      <c r="SFN77" s="350"/>
      <c r="SFO77" s="348"/>
      <c r="SFP77" s="348"/>
      <c r="SFQ77" s="348"/>
      <c r="SFR77" s="349"/>
      <c r="SFT77" s="347"/>
      <c r="SFU77" s="350"/>
      <c r="SFV77" s="350"/>
      <c r="SFW77" s="348"/>
      <c r="SFX77" s="348"/>
      <c r="SFY77" s="348"/>
      <c r="SFZ77" s="349"/>
      <c r="SGB77" s="347"/>
      <c r="SGC77" s="350"/>
      <c r="SGD77" s="350"/>
      <c r="SGE77" s="348"/>
      <c r="SGF77" s="348"/>
      <c r="SGG77" s="348"/>
      <c r="SGH77" s="349"/>
      <c r="SGJ77" s="347"/>
      <c r="SGK77" s="350"/>
      <c r="SGL77" s="350"/>
      <c r="SGM77" s="348"/>
      <c r="SGN77" s="348"/>
      <c r="SGO77" s="348"/>
      <c r="SGP77" s="349"/>
      <c r="SGR77" s="347"/>
      <c r="SGS77" s="350"/>
      <c r="SGT77" s="350"/>
      <c r="SGU77" s="348"/>
      <c r="SGV77" s="348"/>
      <c r="SGW77" s="348"/>
      <c r="SGX77" s="349"/>
      <c r="SGZ77" s="347"/>
      <c r="SHA77" s="350"/>
      <c r="SHB77" s="350"/>
      <c r="SHC77" s="348"/>
      <c r="SHD77" s="348"/>
      <c r="SHE77" s="348"/>
      <c r="SHF77" s="349"/>
      <c r="SHH77" s="347"/>
      <c r="SHI77" s="350"/>
      <c r="SHJ77" s="350"/>
      <c r="SHK77" s="348"/>
      <c r="SHL77" s="348"/>
      <c r="SHM77" s="348"/>
      <c r="SHN77" s="349"/>
      <c r="SHP77" s="347"/>
      <c r="SHQ77" s="350"/>
      <c r="SHR77" s="350"/>
      <c r="SHS77" s="348"/>
      <c r="SHT77" s="348"/>
      <c r="SHU77" s="348"/>
      <c r="SHV77" s="349"/>
      <c r="SHX77" s="347"/>
      <c r="SHY77" s="350"/>
      <c r="SHZ77" s="350"/>
      <c r="SIA77" s="348"/>
      <c r="SIB77" s="348"/>
      <c r="SIC77" s="348"/>
      <c r="SID77" s="349"/>
      <c r="SIF77" s="347"/>
      <c r="SIG77" s="350"/>
      <c r="SIH77" s="350"/>
      <c r="SII77" s="348"/>
      <c r="SIJ77" s="348"/>
      <c r="SIK77" s="348"/>
      <c r="SIL77" s="349"/>
      <c r="SIN77" s="347"/>
      <c r="SIO77" s="350"/>
      <c r="SIP77" s="350"/>
      <c r="SIQ77" s="348"/>
      <c r="SIR77" s="348"/>
      <c r="SIS77" s="348"/>
      <c r="SIT77" s="349"/>
      <c r="SIV77" s="347"/>
      <c r="SIW77" s="350"/>
      <c r="SIX77" s="350"/>
      <c r="SIY77" s="348"/>
      <c r="SIZ77" s="348"/>
      <c r="SJA77" s="348"/>
      <c r="SJB77" s="349"/>
      <c r="SJD77" s="347"/>
      <c r="SJE77" s="350"/>
      <c r="SJF77" s="350"/>
      <c r="SJG77" s="348"/>
      <c r="SJH77" s="348"/>
      <c r="SJI77" s="348"/>
      <c r="SJJ77" s="349"/>
      <c r="SJL77" s="347"/>
      <c r="SJM77" s="350"/>
      <c r="SJN77" s="350"/>
      <c r="SJO77" s="348"/>
      <c r="SJP77" s="348"/>
      <c r="SJQ77" s="348"/>
      <c r="SJR77" s="349"/>
      <c r="SJT77" s="347"/>
      <c r="SJU77" s="350"/>
      <c r="SJV77" s="350"/>
      <c r="SJW77" s="348"/>
      <c r="SJX77" s="348"/>
      <c r="SJY77" s="348"/>
      <c r="SJZ77" s="349"/>
      <c r="SKB77" s="347"/>
      <c r="SKC77" s="350"/>
      <c r="SKD77" s="350"/>
      <c r="SKE77" s="348"/>
      <c r="SKF77" s="348"/>
      <c r="SKG77" s="348"/>
      <c r="SKH77" s="349"/>
      <c r="SKJ77" s="347"/>
      <c r="SKK77" s="350"/>
      <c r="SKL77" s="350"/>
      <c r="SKM77" s="348"/>
      <c r="SKN77" s="348"/>
      <c r="SKO77" s="348"/>
      <c r="SKP77" s="349"/>
      <c r="SKR77" s="347"/>
      <c r="SKS77" s="350"/>
      <c r="SKT77" s="350"/>
      <c r="SKU77" s="348"/>
      <c r="SKV77" s="348"/>
      <c r="SKW77" s="348"/>
      <c r="SKX77" s="349"/>
      <c r="SKZ77" s="347"/>
      <c r="SLA77" s="350"/>
      <c r="SLB77" s="350"/>
      <c r="SLC77" s="348"/>
      <c r="SLD77" s="348"/>
      <c r="SLE77" s="348"/>
      <c r="SLF77" s="349"/>
      <c r="SLH77" s="347"/>
      <c r="SLI77" s="350"/>
      <c r="SLJ77" s="350"/>
      <c r="SLK77" s="348"/>
      <c r="SLL77" s="348"/>
      <c r="SLM77" s="348"/>
      <c r="SLN77" s="349"/>
      <c r="SLP77" s="347"/>
      <c r="SLQ77" s="350"/>
      <c r="SLR77" s="350"/>
      <c r="SLS77" s="348"/>
      <c r="SLT77" s="348"/>
      <c r="SLU77" s="348"/>
      <c r="SLV77" s="349"/>
      <c r="SLX77" s="347"/>
      <c r="SLY77" s="350"/>
      <c r="SLZ77" s="350"/>
      <c r="SMA77" s="348"/>
      <c r="SMB77" s="348"/>
      <c r="SMC77" s="348"/>
      <c r="SMD77" s="349"/>
      <c r="SMF77" s="347"/>
      <c r="SMG77" s="350"/>
      <c r="SMH77" s="350"/>
      <c r="SMI77" s="348"/>
      <c r="SMJ77" s="348"/>
      <c r="SMK77" s="348"/>
      <c r="SML77" s="349"/>
      <c r="SMN77" s="347"/>
      <c r="SMO77" s="350"/>
      <c r="SMP77" s="350"/>
      <c r="SMQ77" s="348"/>
      <c r="SMR77" s="348"/>
      <c r="SMS77" s="348"/>
      <c r="SMT77" s="349"/>
      <c r="SMV77" s="347"/>
      <c r="SMW77" s="350"/>
      <c r="SMX77" s="350"/>
      <c r="SMY77" s="348"/>
      <c r="SMZ77" s="348"/>
      <c r="SNA77" s="348"/>
      <c r="SNB77" s="349"/>
      <c r="SND77" s="347"/>
      <c r="SNE77" s="350"/>
      <c r="SNF77" s="350"/>
      <c r="SNG77" s="348"/>
      <c r="SNH77" s="348"/>
      <c r="SNI77" s="348"/>
      <c r="SNJ77" s="349"/>
      <c r="SNL77" s="347"/>
      <c r="SNM77" s="350"/>
      <c r="SNN77" s="350"/>
      <c r="SNO77" s="348"/>
      <c r="SNP77" s="348"/>
      <c r="SNQ77" s="348"/>
      <c r="SNR77" s="349"/>
      <c r="SNT77" s="347"/>
      <c r="SNU77" s="350"/>
      <c r="SNV77" s="350"/>
      <c r="SNW77" s="348"/>
      <c r="SNX77" s="348"/>
      <c r="SNY77" s="348"/>
      <c r="SNZ77" s="349"/>
      <c r="SOB77" s="347"/>
      <c r="SOC77" s="350"/>
      <c r="SOD77" s="350"/>
      <c r="SOE77" s="348"/>
      <c r="SOF77" s="348"/>
      <c r="SOG77" s="348"/>
      <c r="SOH77" s="349"/>
      <c r="SOJ77" s="347"/>
      <c r="SOK77" s="350"/>
      <c r="SOL77" s="350"/>
      <c r="SOM77" s="348"/>
      <c r="SON77" s="348"/>
      <c r="SOO77" s="348"/>
      <c r="SOP77" s="349"/>
      <c r="SOR77" s="347"/>
      <c r="SOS77" s="350"/>
      <c r="SOT77" s="350"/>
      <c r="SOU77" s="348"/>
      <c r="SOV77" s="348"/>
      <c r="SOW77" s="348"/>
      <c r="SOX77" s="349"/>
      <c r="SOZ77" s="347"/>
      <c r="SPA77" s="350"/>
      <c r="SPB77" s="350"/>
      <c r="SPC77" s="348"/>
      <c r="SPD77" s="348"/>
      <c r="SPE77" s="348"/>
      <c r="SPF77" s="349"/>
      <c r="SPH77" s="347"/>
      <c r="SPI77" s="350"/>
      <c r="SPJ77" s="350"/>
      <c r="SPK77" s="348"/>
      <c r="SPL77" s="348"/>
      <c r="SPM77" s="348"/>
      <c r="SPN77" s="349"/>
      <c r="SPP77" s="347"/>
      <c r="SPQ77" s="350"/>
      <c r="SPR77" s="350"/>
      <c r="SPS77" s="348"/>
      <c r="SPT77" s="348"/>
      <c r="SPU77" s="348"/>
      <c r="SPV77" s="349"/>
      <c r="SPX77" s="347"/>
      <c r="SPY77" s="350"/>
      <c r="SPZ77" s="350"/>
      <c r="SQA77" s="348"/>
      <c r="SQB77" s="348"/>
      <c r="SQC77" s="348"/>
      <c r="SQD77" s="349"/>
      <c r="SQF77" s="347"/>
      <c r="SQG77" s="350"/>
      <c r="SQH77" s="350"/>
      <c r="SQI77" s="348"/>
      <c r="SQJ77" s="348"/>
      <c r="SQK77" s="348"/>
      <c r="SQL77" s="349"/>
      <c r="SQN77" s="347"/>
      <c r="SQO77" s="350"/>
      <c r="SQP77" s="350"/>
      <c r="SQQ77" s="348"/>
      <c r="SQR77" s="348"/>
      <c r="SQS77" s="348"/>
      <c r="SQT77" s="349"/>
      <c r="SQV77" s="347"/>
      <c r="SQW77" s="350"/>
      <c r="SQX77" s="350"/>
      <c r="SQY77" s="348"/>
      <c r="SQZ77" s="348"/>
      <c r="SRA77" s="348"/>
      <c r="SRB77" s="349"/>
      <c r="SRD77" s="347"/>
      <c r="SRE77" s="350"/>
      <c r="SRF77" s="350"/>
      <c r="SRG77" s="348"/>
      <c r="SRH77" s="348"/>
      <c r="SRI77" s="348"/>
      <c r="SRJ77" s="349"/>
      <c r="SRL77" s="347"/>
      <c r="SRM77" s="350"/>
      <c r="SRN77" s="350"/>
      <c r="SRO77" s="348"/>
      <c r="SRP77" s="348"/>
      <c r="SRQ77" s="348"/>
      <c r="SRR77" s="349"/>
      <c r="SRT77" s="347"/>
      <c r="SRU77" s="350"/>
      <c r="SRV77" s="350"/>
      <c r="SRW77" s="348"/>
      <c r="SRX77" s="348"/>
      <c r="SRY77" s="348"/>
      <c r="SRZ77" s="349"/>
      <c r="SSB77" s="347"/>
      <c r="SSC77" s="350"/>
      <c r="SSD77" s="350"/>
      <c r="SSE77" s="348"/>
      <c r="SSF77" s="348"/>
      <c r="SSG77" s="348"/>
      <c r="SSH77" s="349"/>
      <c r="SSJ77" s="347"/>
      <c r="SSK77" s="350"/>
      <c r="SSL77" s="350"/>
      <c r="SSM77" s="348"/>
      <c r="SSN77" s="348"/>
      <c r="SSO77" s="348"/>
      <c r="SSP77" s="349"/>
      <c r="SSR77" s="347"/>
      <c r="SSS77" s="350"/>
      <c r="SST77" s="350"/>
      <c r="SSU77" s="348"/>
      <c r="SSV77" s="348"/>
      <c r="SSW77" s="348"/>
      <c r="SSX77" s="349"/>
      <c r="SSZ77" s="347"/>
      <c r="STA77" s="350"/>
      <c r="STB77" s="350"/>
      <c r="STC77" s="348"/>
      <c r="STD77" s="348"/>
      <c r="STE77" s="348"/>
      <c r="STF77" s="349"/>
      <c r="STH77" s="347"/>
      <c r="STI77" s="350"/>
      <c r="STJ77" s="350"/>
      <c r="STK77" s="348"/>
      <c r="STL77" s="348"/>
      <c r="STM77" s="348"/>
      <c r="STN77" s="349"/>
      <c r="STP77" s="347"/>
      <c r="STQ77" s="350"/>
      <c r="STR77" s="350"/>
      <c r="STS77" s="348"/>
      <c r="STT77" s="348"/>
      <c r="STU77" s="348"/>
      <c r="STV77" s="349"/>
      <c r="STX77" s="347"/>
      <c r="STY77" s="350"/>
      <c r="STZ77" s="350"/>
      <c r="SUA77" s="348"/>
      <c r="SUB77" s="348"/>
      <c r="SUC77" s="348"/>
      <c r="SUD77" s="349"/>
      <c r="SUF77" s="347"/>
      <c r="SUG77" s="350"/>
      <c r="SUH77" s="350"/>
      <c r="SUI77" s="348"/>
      <c r="SUJ77" s="348"/>
      <c r="SUK77" s="348"/>
      <c r="SUL77" s="349"/>
      <c r="SUN77" s="347"/>
      <c r="SUO77" s="350"/>
      <c r="SUP77" s="350"/>
      <c r="SUQ77" s="348"/>
      <c r="SUR77" s="348"/>
      <c r="SUS77" s="348"/>
      <c r="SUT77" s="349"/>
      <c r="SUV77" s="347"/>
      <c r="SUW77" s="350"/>
      <c r="SUX77" s="350"/>
      <c r="SUY77" s="348"/>
      <c r="SUZ77" s="348"/>
      <c r="SVA77" s="348"/>
      <c r="SVB77" s="349"/>
      <c r="SVD77" s="347"/>
      <c r="SVE77" s="350"/>
      <c r="SVF77" s="350"/>
      <c r="SVG77" s="348"/>
      <c r="SVH77" s="348"/>
      <c r="SVI77" s="348"/>
      <c r="SVJ77" s="349"/>
      <c r="SVL77" s="347"/>
      <c r="SVM77" s="350"/>
      <c r="SVN77" s="350"/>
      <c r="SVO77" s="348"/>
      <c r="SVP77" s="348"/>
      <c r="SVQ77" s="348"/>
      <c r="SVR77" s="349"/>
      <c r="SVT77" s="347"/>
      <c r="SVU77" s="350"/>
      <c r="SVV77" s="350"/>
      <c r="SVW77" s="348"/>
      <c r="SVX77" s="348"/>
      <c r="SVY77" s="348"/>
      <c r="SVZ77" s="349"/>
      <c r="SWB77" s="347"/>
      <c r="SWC77" s="350"/>
      <c r="SWD77" s="350"/>
      <c r="SWE77" s="348"/>
      <c r="SWF77" s="348"/>
      <c r="SWG77" s="348"/>
      <c r="SWH77" s="349"/>
      <c r="SWJ77" s="347"/>
      <c r="SWK77" s="350"/>
      <c r="SWL77" s="350"/>
      <c r="SWM77" s="348"/>
      <c r="SWN77" s="348"/>
      <c r="SWO77" s="348"/>
      <c r="SWP77" s="349"/>
      <c r="SWR77" s="347"/>
      <c r="SWS77" s="350"/>
      <c r="SWT77" s="350"/>
      <c r="SWU77" s="348"/>
      <c r="SWV77" s="348"/>
      <c r="SWW77" s="348"/>
      <c r="SWX77" s="349"/>
      <c r="SWZ77" s="347"/>
      <c r="SXA77" s="350"/>
      <c r="SXB77" s="350"/>
      <c r="SXC77" s="348"/>
      <c r="SXD77" s="348"/>
      <c r="SXE77" s="348"/>
      <c r="SXF77" s="349"/>
      <c r="SXH77" s="347"/>
      <c r="SXI77" s="350"/>
      <c r="SXJ77" s="350"/>
      <c r="SXK77" s="348"/>
      <c r="SXL77" s="348"/>
      <c r="SXM77" s="348"/>
      <c r="SXN77" s="349"/>
      <c r="SXP77" s="347"/>
      <c r="SXQ77" s="350"/>
      <c r="SXR77" s="350"/>
      <c r="SXS77" s="348"/>
      <c r="SXT77" s="348"/>
      <c r="SXU77" s="348"/>
      <c r="SXV77" s="349"/>
      <c r="SXX77" s="347"/>
      <c r="SXY77" s="350"/>
      <c r="SXZ77" s="350"/>
      <c r="SYA77" s="348"/>
      <c r="SYB77" s="348"/>
      <c r="SYC77" s="348"/>
      <c r="SYD77" s="349"/>
      <c r="SYF77" s="347"/>
      <c r="SYG77" s="350"/>
      <c r="SYH77" s="350"/>
      <c r="SYI77" s="348"/>
      <c r="SYJ77" s="348"/>
      <c r="SYK77" s="348"/>
      <c r="SYL77" s="349"/>
      <c r="SYN77" s="347"/>
      <c r="SYO77" s="350"/>
      <c r="SYP77" s="350"/>
      <c r="SYQ77" s="348"/>
      <c r="SYR77" s="348"/>
      <c r="SYS77" s="348"/>
      <c r="SYT77" s="349"/>
      <c r="SYV77" s="347"/>
      <c r="SYW77" s="350"/>
      <c r="SYX77" s="350"/>
      <c r="SYY77" s="348"/>
      <c r="SYZ77" s="348"/>
      <c r="SZA77" s="348"/>
      <c r="SZB77" s="349"/>
      <c r="SZD77" s="347"/>
      <c r="SZE77" s="350"/>
      <c r="SZF77" s="350"/>
      <c r="SZG77" s="348"/>
      <c r="SZH77" s="348"/>
      <c r="SZI77" s="348"/>
      <c r="SZJ77" s="349"/>
      <c r="SZL77" s="347"/>
      <c r="SZM77" s="350"/>
      <c r="SZN77" s="350"/>
      <c r="SZO77" s="348"/>
      <c r="SZP77" s="348"/>
      <c r="SZQ77" s="348"/>
      <c r="SZR77" s="349"/>
      <c r="SZT77" s="347"/>
      <c r="SZU77" s="350"/>
      <c r="SZV77" s="350"/>
      <c r="SZW77" s="348"/>
      <c r="SZX77" s="348"/>
      <c r="SZY77" s="348"/>
      <c r="SZZ77" s="349"/>
      <c r="TAB77" s="347"/>
      <c r="TAC77" s="350"/>
      <c r="TAD77" s="350"/>
      <c r="TAE77" s="348"/>
      <c r="TAF77" s="348"/>
      <c r="TAG77" s="348"/>
      <c r="TAH77" s="349"/>
      <c r="TAJ77" s="347"/>
      <c r="TAK77" s="350"/>
      <c r="TAL77" s="350"/>
      <c r="TAM77" s="348"/>
      <c r="TAN77" s="348"/>
      <c r="TAO77" s="348"/>
      <c r="TAP77" s="349"/>
      <c r="TAR77" s="347"/>
      <c r="TAS77" s="350"/>
      <c r="TAT77" s="350"/>
      <c r="TAU77" s="348"/>
      <c r="TAV77" s="348"/>
      <c r="TAW77" s="348"/>
      <c r="TAX77" s="349"/>
      <c r="TAZ77" s="347"/>
      <c r="TBA77" s="350"/>
      <c r="TBB77" s="350"/>
      <c r="TBC77" s="348"/>
      <c r="TBD77" s="348"/>
      <c r="TBE77" s="348"/>
      <c r="TBF77" s="349"/>
      <c r="TBH77" s="347"/>
      <c r="TBI77" s="350"/>
      <c r="TBJ77" s="350"/>
      <c r="TBK77" s="348"/>
      <c r="TBL77" s="348"/>
      <c r="TBM77" s="348"/>
      <c r="TBN77" s="349"/>
      <c r="TBP77" s="347"/>
      <c r="TBQ77" s="350"/>
      <c r="TBR77" s="350"/>
      <c r="TBS77" s="348"/>
      <c r="TBT77" s="348"/>
      <c r="TBU77" s="348"/>
      <c r="TBV77" s="349"/>
      <c r="TBX77" s="347"/>
      <c r="TBY77" s="350"/>
      <c r="TBZ77" s="350"/>
      <c r="TCA77" s="348"/>
      <c r="TCB77" s="348"/>
      <c r="TCC77" s="348"/>
      <c r="TCD77" s="349"/>
      <c r="TCF77" s="347"/>
      <c r="TCG77" s="350"/>
      <c r="TCH77" s="350"/>
      <c r="TCI77" s="348"/>
      <c r="TCJ77" s="348"/>
      <c r="TCK77" s="348"/>
      <c r="TCL77" s="349"/>
      <c r="TCN77" s="347"/>
      <c r="TCO77" s="350"/>
      <c r="TCP77" s="350"/>
      <c r="TCQ77" s="348"/>
      <c r="TCR77" s="348"/>
      <c r="TCS77" s="348"/>
      <c r="TCT77" s="349"/>
      <c r="TCV77" s="347"/>
      <c r="TCW77" s="350"/>
      <c r="TCX77" s="350"/>
      <c r="TCY77" s="348"/>
      <c r="TCZ77" s="348"/>
      <c r="TDA77" s="348"/>
      <c r="TDB77" s="349"/>
      <c r="TDD77" s="347"/>
      <c r="TDE77" s="350"/>
      <c r="TDF77" s="350"/>
      <c r="TDG77" s="348"/>
      <c r="TDH77" s="348"/>
      <c r="TDI77" s="348"/>
      <c r="TDJ77" s="349"/>
      <c r="TDL77" s="347"/>
      <c r="TDM77" s="350"/>
      <c r="TDN77" s="350"/>
      <c r="TDO77" s="348"/>
      <c r="TDP77" s="348"/>
      <c r="TDQ77" s="348"/>
      <c r="TDR77" s="349"/>
      <c r="TDT77" s="347"/>
      <c r="TDU77" s="350"/>
      <c r="TDV77" s="350"/>
      <c r="TDW77" s="348"/>
      <c r="TDX77" s="348"/>
      <c r="TDY77" s="348"/>
      <c r="TDZ77" s="349"/>
      <c r="TEB77" s="347"/>
      <c r="TEC77" s="350"/>
      <c r="TED77" s="350"/>
      <c r="TEE77" s="348"/>
      <c r="TEF77" s="348"/>
      <c r="TEG77" s="348"/>
      <c r="TEH77" s="349"/>
      <c r="TEJ77" s="347"/>
      <c r="TEK77" s="350"/>
      <c r="TEL77" s="350"/>
      <c r="TEM77" s="348"/>
      <c r="TEN77" s="348"/>
      <c r="TEO77" s="348"/>
      <c r="TEP77" s="349"/>
      <c r="TER77" s="347"/>
      <c r="TES77" s="350"/>
      <c r="TET77" s="350"/>
      <c r="TEU77" s="348"/>
      <c r="TEV77" s="348"/>
      <c r="TEW77" s="348"/>
      <c r="TEX77" s="349"/>
      <c r="TEZ77" s="347"/>
      <c r="TFA77" s="350"/>
      <c r="TFB77" s="350"/>
      <c r="TFC77" s="348"/>
      <c r="TFD77" s="348"/>
      <c r="TFE77" s="348"/>
      <c r="TFF77" s="349"/>
      <c r="TFH77" s="347"/>
      <c r="TFI77" s="350"/>
      <c r="TFJ77" s="350"/>
      <c r="TFK77" s="348"/>
      <c r="TFL77" s="348"/>
      <c r="TFM77" s="348"/>
      <c r="TFN77" s="349"/>
      <c r="TFP77" s="347"/>
      <c r="TFQ77" s="350"/>
      <c r="TFR77" s="350"/>
      <c r="TFS77" s="348"/>
      <c r="TFT77" s="348"/>
      <c r="TFU77" s="348"/>
      <c r="TFV77" s="349"/>
      <c r="TFX77" s="347"/>
      <c r="TFY77" s="350"/>
      <c r="TFZ77" s="350"/>
      <c r="TGA77" s="348"/>
      <c r="TGB77" s="348"/>
      <c r="TGC77" s="348"/>
      <c r="TGD77" s="349"/>
      <c r="TGF77" s="347"/>
      <c r="TGG77" s="350"/>
      <c r="TGH77" s="350"/>
      <c r="TGI77" s="348"/>
      <c r="TGJ77" s="348"/>
      <c r="TGK77" s="348"/>
      <c r="TGL77" s="349"/>
      <c r="TGN77" s="347"/>
      <c r="TGO77" s="350"/>
      <c r="TGP77" s="350"/>
      <c r="TGQ77" s="348"/>
      <c r="TGR77" s="348"/>
      <c r="TGS77" s="348"/>
      <c r="TGT77" s="349"/>
      <c r="TGV77" s="347"/>
      <c r="TGW77" s="350"/>
      <c r="TGX77" s="350"/>
      <c r="TGY77" s="348"/>
      <c r="TGZ77" s="348"/>
      <c r="THA77" s="348"/>
      <c r="THB77" s="349"/>
      <c r="THD77" s="347"/>
      <c r="THE77" s="350"/>
      <c r="THF77" s="350"/>
      <c r="THG77" s="348"/>
      <c r="THH77" s="348"/>
      <c r="THI77" s="348"/>
      <c r="THJ77" s="349"/>
      <c r="THL77" s="347"/>
      <c r="THM77" s="350"/>
      <c r="THN77" s="350"/>
      <c r="THO77" s="348"/>
      <c r="THP77" s="348"/>
      <c r="THQ77" s="348"/>
      <c r="THR77" s="349"/>
      <c r="THT77" s="347"/>
      <c r="THU77" s="350"/>
      <c r="THV77" s="350"/>
      <c r="THW77" s="348"/>
      <c r="THX77" s="348"/>
      <c r="THY77" s="348"/>
      <c r="THZ77" s="349"/>
      <c r="TIB77" s="347"/>
      <c r="TIC77" s="350"/>
      <c r="TID77" s="350"/>
      <c r="TIE77" s="348"/>
      <c r="TIF77" s="348"/>
      <c r="TIG77" s="348"/>
      <c r="TIH77" s="349"/>
      <c r="TIJ77" s="347"/>
      <c r="TIK77" s="350"/>
      <c r="TIL77" s="350"/>
      <c r="TIM77" s="348"/>
      <c r="TIN77" s="348"/>
      <c r="TIO77" s="348"/>
      <c r="TIP77" s="349"/>
      <c r="TIR77" s="347"/>
      <c r="TIS77" s="350"/>
      <c r="TIT77" s="350"/>
      <c r="TIU77" s="348"/>
      <c r="TIV77" s="348"/>
      <c r="TIW77" s="348"/>
      <c r="TIX77" s="349"/>
      <c r="TIZ77" s="347"/>
      <c r="TJA77" s="350"/>
      <c r="TJB77" s="350"/>
      <c r="TJC77" s="348"/>
      <c r="TJD77" s="348"/>
      <c r="TJE77" s="348"/>
      <c r="TJF77" s="349"/>
      <c r="TJH77" s="347"/>
      <c r="TJI77" s="350"/>
      <c r="TJJ77" s="350"/>
      <c r="TJK77" s="348"/>
      <c r="TJL77" s="348"/>
      <c r="TJM77" s="348"/>
      <c r="TJN77" s="349"/>
      <c r="TJP77" s="347"/>
      <c r="TJQ77" s="350"/>
      <c r="TJR77" s="350"/>
      <c r="TJS77" s="348"/>
      <c r="TJT77" s="348"/>
      <c r="TJU77" s="348"/>
      <c r="TJV77" s="349"/>
      <c r="TJX77" s="347"/>
      <c r="TJY77" s="350"/>
      <c r="TJZ77" s="350"/>
      <c r="TKA77" s="348"/>
      <c r="TKB77" s="348"/>
      <c r="TKC77" s="348"/>
      <c r="TKD77" s="349"/>
      <c r="TKF77" s="347"/>
      <c r="TKG77" s="350"/>
      <c r="TKH77" s="350"/>
      <c r="TKI77" s="348"/>
      <c r="TKJ77" s="348"/>
      <c r="TKK77" s="348"/>
      <c r="TKL77" s="349"/>
      <c r="TKN77" s="347"/>
      <c r="TKO77" s="350"/>
      <c r="TKP77" s="350"/>
      <c r="TKQ77" s="348"/>
      <c r="TKR77" s="348"/>
      <c r="TKS77" s="348"/>
      <c r="TKT77" s="349"/>
      <c r="TKV77" s="347"/>
      <c r="TKW77" s="350"/>
      <c r="TKX77" s="350"/>
      <c r="TKY77" s="348"/>
      <c r="TKZ77" s="348"/>
      <c r="TLA77" s="348"/>
      <c r="TLB77" s="349"/>
      <c r="TLD77" s="347"/>
      <c r="TLE77" s="350"/>
      <c r="TLF77" s="350"/>
      <c r="TLG77" s="348"/>
      <c r="TLH77" s="348"/>
      <c r="TLI77" s="348"/>
      <c r="TLJ77" s="349"/>
      <c r="TLL77" s="347"/>
      <c r="TLM77" s="350"/>
      <c r="TLN77" s="350"/>
      <c r="TLO77" s="348"/>
      <c r="TLP77" s="348"/>
      <c r="TLQ77" s="348"/>
      <c r="TLR77" s="349"/>
      <c r="TLT77" s="347"/>
      <c r="TLU77" s="350"/>
      <c r="TLV77" s="350"/>
      <c r="TLW77" s="348"/>
      <c r="TLX77" s="348"/>
      <c r="TLY77" s="348"/>
      <c r="TLZ77" s="349"/>
      <c r="TMB77" s="347"/>
      <c r="TMC77" s="350"/>
      <c r="TMD77" s="350"/>
      <c r="TME77" s="348"/>
      <c r="TMF77" s="348"/>
      <c r="TMG77" s="348"/>
      <c r="TMH77" s="349"/>
      <c r="TMJ77" s="347"/>
      <c r="TMK77" s="350"/>
      <c r="TML77" s="350"/>
      <c r="TMM77" s="348"/>
      <c r="TMN77" s="348"/>
      <c r="TMO77" s="348"/>
      <c r="TMP77" s="349"/>
      <c r="TMR77" s="347"/>
      <c r="TMS77" s="350"/>
      <c r="TMT77" s="350"/>
      <c r="TMU77" s="348"/>
      <c r="TMV77" s="348"/>
      <c r="TMW77" s="348"/>
      <c r="TMX77" s="349"/>
      <c r="TMZ77" s="347"/>
      <c r="TNA77" s="350"/>
      <c r="TNB77" s="350"/>
      <c r="TNC77" s="348"/>
      <c r="TND77" s="348"/>
      <c r="TNE77" s="348"/>
      <c r="TNF77" s="349"/>
      <c r="TNH77" s="347"/>
      <c r="TNI77" s="350"/>
      <c r="TNJ77" s="350"/>
      <c r="TNK77" s="348"/>
      <c r="TNL77" s="348"/>
      <c r="TNM77" s="348"/>
      <c r="TNN77" s="349"/>
      <c r="TNP77" s="347"/>
      <c r="TNQ77" s="350"/>
      <c r="TNR77" s="350"/>
      <c r="TNS77" s="348"/>
      <c r="TNT77" s="348"/>
      <c r="TNU77" s="348"/>
      <c r="TNV77" s="349"/>
      <c r="TNX77" s="347"/>
      <c r="TNY77" s="350"/>
      <c r="TNZ77" s="350"/>
      <c r="TOA77" s="348"/>
      <c r="TOB77" s="348"/>
      <c r="TOC77" s="348"/>
      <c r="TOD77" s="349"/>
      <c r="TOF77" s="347"/>
      <c r="TOG77" s="350"/>
      <c r="TOH77" s="350"/>
      <c r="TOI77" s="348"/>
      <c r="TOJ77" s="348"/>
      <c r="TOK77" s="348"/>
      <c r="TOL77" s="349"/>
      <c r="TON77" s="347"/>
      <c r="TOO77" s="350"/>
      <c r="TOP77" s="350"/>
      <c r="TOQ77" s="348"/>
      <c r="TOR77" s="348"/>
      <c r="TOS77" s="348"/>
      <c r="TOT77" s="349"/>
      <c r="TOV77" s="347"/>
      <c r="TOW77" s="350"/>
      <c r="TOX77" s="350"/>
      <c r="TOY77" s="348"/>
      <c r="TOZ77" s="348"/>
      <c r="TPA77" s="348"/>
      <c r="TPB77" s="349"/>
      <c r="TPD77" s="347"/>
      <c r="TPE77" s="350"/>
      <c r="TPF77" s="350"/>
      <c r="TPG77" s="348"/>
      <c r="TPH77" s="348"/>
      <c r="TPI77" s="348"/>
      <c r="TPJ77" s="349"/>
      <c r="TPL77" s="347"/>
      <c r="TPM77" s="350"/>
      <c r="TPN77" s="350"/>
      <c r="TPO77" s="348"/>
      <c r="TPP77" s="348"/>
      <c r="TPQ77" s="348"/>
      <c r="TPR77" s="349"/>
      <c r="TPT77" s="347"/>
      <c r="TPU77" s="350"/>
      <c r="TPV77" s="350"/>
      <c r="TPW77" s="348"/>
      <c r="TPX77" s="348"/>
      <c r="TPY77" s="348"/>
      <c r="TPZ77" s="349"/>
      <c r="TQB77" s="347"/>
      <c r="TQC77" s="350"/>
      <c r="TQD77" s="350"/>
      <c r="TQE77" s="348"/>
      <c r="TQF77" s="348"/>
      <c r="TQG77" s="348"/>
      <c r="TQH77" s="349"/>
      <c r="TQJ77" s="347"/>
      <c r="TQK77" s="350"/>
      <c r="TQL77" s="350"/>
      <c r="TQM77" s="348"/>
      <c r="TQN77" s="348"/>
      <c r="TQO77" s="348"/>
      <c r="TQP77" s="349"/>
      <c r="TQR77" s="347"/>
      <c r="TQS77" s="350"/>
      <c r="TQT77" s="350"/>
      <c r="TQU77" s="348"/>
      <c r="TQV77" s="348"/>
      <c r="TQW77" s="348"/>
      <c r="TQX77" s="349"/>
      <c r="TQZ77" s="347"/>
      <c r="TRA77" s="350"/>
      <c r="TRB77" s="350"/>
      <c r="TRC77" s="348"/>
      <c r="TRD77" s="348"/>
      <c r="TRE77" s="348"/>
      <c r="TRF77" s="349"/>
      <c r="TRH77" s="347"/>
      <c r="TRI77" s="350"/>
      <c r="TRJ77" s="350"/>
      <c r="TRK77" s="348"/>
      <c r="TRL77" s="348"/>
      <c r="TRM77" s="348"/>
      <c r="TRN77" s="349"/>
      <c r="TRP77" s="347"/>
      <c r="TRQ77" s="350"/>
      <c r="TRR77" s="350"/>
      <c r="TRS77" s="348"/>
      <c r="TRT77" s="348"/>
      <c r="TRU77" s="348"/>
      <c r="TRV77" s="349"/>
      <c r="TRX77" s="347"/>
      <c r="TRY77" s="350"/>
      <c r="TRZ77" s="350"/>
      <c r="TSA77" s="348"/>
      <c r="TSB77" s="348"/>
      <c r="TSC77" s="348"/>
      <c r="TSD77" s="349"/>
      <c r="TSF77" s="347"/>
      <c r="TSG77" s="350"/>
      <c r="TSH77" s="350"/>
      <c r="TSI77" s="348"/>
      <c r="TSJ77" s="348"/>
      <c r="TSK77" s="348"/>
      <c r="TSL77" s="349"/>
      <c r="TSN77" s="347"/>
      <c r="TSO77" s="350"/>
      <c r="TSP77" s="350"/>
      <c r="TSQ77" s="348"/>
      <c r="TSR77" s="348"/>
      <c r="TSS77" s="348"/>
      <c r="TST77" s="349"/>
      <c r="TSV77" s="347"/>
      <c r="TSW77" s="350"/>
      <c r="TSX77" s="350"/>
      <c r="TSY77" s="348"/>
      <c r="TSZ77" s="348"/>
      <c r="TTA77" s="348"/>
      <c r="TTB77" s="349"/>
      <c r="TTD77" s="347"/>
      <c r="TTE77" s="350"/>
      <c r="TTF77" s="350"/>
      <c r="TTG77" s="348"/>
      <c r="TTH77" s="348"/>
      <c r="TTI77" s="348"/>
      <c r="TTJ77" s="349"/>
      <c r="TTL77" s="347"/>
      <c r="TTM77" s="350"/>
      <c r="TTN77" s="350"/>
      <c r="TTO77" s="348"/>
      <c r="TTP77" s="348"/>
      <c r="TTQ77" s="348"/>
      <c r="TTR77" s="349"/>
      <c r="TTT77" s="347"/>
      <c r="TTU77" s="350"/>
      <c r="TTV77" s="350"/>
      <c r="TTW77" s="348"/>
      <c r="TTX77" s="348"/>
      <c r="TTY77" s="348"/>
      <c r="TTZ77" s="349"/>
      <c r="TUB77" s="347"/>
      <c r="TUC77" s="350"/>
      <c r="TUD77" s="350"/>
      <c r="TUE77" s="348"/>
      <c r="TUF77" s="348"/>
      <c r="TUG77" s="348"/>
      <c r="TUH77" s="349"/>
      <c r="TUJ77" s="347"/>
      <c r="TUK77" s="350"/>
      <c r="TUL77" s="350"/>
      <c r="TUM77" s="348"/>
      <c r="TUN77" s="348"/>
      <c r="TUO77" s="348"/>
      <c r="TUP77" s="349"/>
      <c r="TUR77" s="347"/>
      <c r="TUS77" s="350"/>
      <c r="TUT77" s="350"/>
      <c r="TUU77" s="348"/>
      <c r="TUV77" s="348"/>
      <c r="TUW77" s="348"/>
      <c r="TUX77" s="349"/>
      <c r="TUZ77" s="347"/>
      <c r="TVA77" s="350"/>
      <c r="TVB77" s="350"/>
      <c r="TVC77" s="348"/>
      <c r="TVD77" s="348"/>
      <c r="TVE77" s="348"/>
      <c r="TVF77" s="349"/>
      <c r="TVH77" s="347"/>
      <c r="TVI77" s="350"/>
      <c r="TVJ77" s="350"/>
      <c r="TVK77" s="348"/>
      <c r="TVL77" s="348"/>
      <c r="TVM77" s="348"/>
      <c r="TVN77" s="349"/>
      <c r="TVP77" s="347"/>
      <c r="TVQ77" s="350"/>
      <c r="TVR77" s="350"/>
      <c r="TVS77" s="348"/>
      <c r="TVT77" s="348"/>
      <c r="TVU77" s="348"/>
      <c r="TVV77" s="349"/>
      <c r="TVX77" s="347"/>
      <c r="TVY77" s="350"/>
      <c r="TVZ77" s="350"/>
      <c r="TWA77" s="348"/>
      <c r="TWB77" s="348"/>
      <c r="TWC77" s="348"/>
      <c r="TWD77" s="349"/>
      <c r="TWF77" s="347"/>
      <c r="TWG77" s="350"/>
      <c r="TWH77" s="350"/>
      <c r="TWI77" s="348"/>
      <c r="TWJ77" s="348"/>
      <c r="TWK77" s="348"/>
      <c r="TWL77" s="349"/>
      <c r="TWN77" s="347"/>
      <c r="TWO77" s="350"/>
      <c r="TWP77" s="350"/>
      <c r="TWQ77" s="348"/>
      <c r="TWR77" s="348"/>
      <c r="TWS77" s="348"/>
      <c r="TWT77" s="349"/>
      <c r="TWV77" s="347"/>
      <c r="TWW77" s="350"/>
      <c r="TWX77" s="350"/>
      <c r="TWY77" s="348"/>
      <c r="TWZ77" s="348"/>
      <c r="TXA77" s="348"/>
      <c r="TXB77" s="349"/>
      <c r="TXD77" s="347"/>
      <c r="TXE77" s="350"/>
      <c r="TXF77" s="350"/>
      <c r="TXG77" s="348"/>
      <c r="TXH77" s="348"/>
      <c r="TXI77" s="348"/>
      <c r="TXJ77" s="349"/>
      <c r="TXL77" s="347"/>
      <c r="TXM77" s="350"/>
      <c r="TXN77" s="350"/>
      <c r="TXO77" s="348"/>
      <c r="TXP77" s="348"/>
      <c r="TXQ77" s="348"/>
      <c r="TXR77" s="349"/>
      <c r="TXT77" s="347"/>
      <c r="TXU77" s="350"/>
      <c r="TXV77" s="350"/>
      <c r="TXW77" s="348"/>
      <c r="TXX77" s="348"/>
      <c r="TXY77" s="348"/>
      <c r="TXZ77" s="349"/>
      <c r="TYB77" s="347"/>
      <c r="TYC77" s="350"/>
      <c r="TYD77" s="350"/>
      <c r="TYE77" s="348"/>
      <c r="TYF77" s="348"/>
      <c r="TYG77" s="348"/>
      <c r="TYH77" s="349"/>
      <c r="TYJ77" s="347"/>
      <c r="TYK77" s="350"/>
      <c r="TYL77" s="350"/>
      <c r="TYM77" s="348"/>
      <c r="TYN77" s="348"/>
      <c r="TYO77" s="348"/>
      <c r="TYP77" s="349"/>
      <c r="TYR77" s="347"/>
      <c r="TYS77" s="350"/>
      <c r="TYT77" s="350"/>
      <c r="TYU77" s="348"/>
      <c r="TYV77" s="348"/>
      <c r="TYW77" s="348"/>
      <c r="TYX77" s="349"/>
      <c r="TYZ77" s="347"/>
      <c r="TZA77" s="350"/>
      <c r="TZB77" s="350"/>
      <c r="TZC77" s="348"/>
      <c r="TZD77" s="348"/>
      <c r="TZE77" s="348"/>
      <c r="TZF77" s="349"/>
      <c r="TZH77" s="347"/>
      <c r="TZI77" s="350"/>
      <c r="TZJ77" s="350"/>
      <c r="TZK77" s="348"/>
      <c r="TZL77" s="348"/>
      <c r="TZM77" s="348"/>
      <c r="TZN77" s="349"/>
      <c r="TZP77" s="347"/>
      <c r="TZQ77" s="350"/>
      <c r="TZR77" s="350"/>
      <c r="TZS77" s="348"/>
      <c r="TZT77" s="348"/>
      <c r="TZU77" s="348"/>
      <c r="TZV77" s="349"/>
      <c r="TZX77" s="347"/>
      <c r="TZY77" s="350"/>
      <c r="TZZ77" s="350"/>
      <c r="UAA77" s="348"/>
      <c r="UAB77" s="348"/>
      <c r="UAC77" s="348"/>
      <c r="UAD77" s="349"/>
      <c r="UAF77" s="347"/>
      <c r="UAG77" s="350"/>
      <c r="UAH77" s="350"/>
      <c r="UAI77" s="348"/>
      <c r="UAJ77" s="348"/>
      <c r="UAK77" s="348"/>
      <c r="UAL77" s="349"/>
      <c r="UAN77" s="347"/>
      <c r="UAO77" s="350"/>
      <c r="UAP77" s="350"/>
      <c r="UAQ77" s="348"/>
      <c r="UAR77" s="348"/>
      <c r="UAS77" s="348"/>
      <c r="UAT77" s="349"/>
      <c r="UAV77" s="347"/>
      <c r="UAW77" s="350"/>
      <c r="UAX77" s="350"/>
      <c r="UAY77" s="348"/>
      <c r="UAZ77" s="348"/>
      <c r="UBA77" s="348"/>
      <c r="UBB77" s="349"/>
      <c r="UBD77" s="347"/>
      <c r="UBE77" s="350"/>
      <c r="UBF77" s="350"/>
      <c r="UBG77" s="348"/>
      <c r="UBH77" s="348"/>
      <c r="UBI77" s="348"/>
      <c r="UBJ77" s="349"/>
      <c r="UBL77" s="347"/>
      <c r="UBM77" s="350"/>
      <c r="UBN77" s="350"/>
      <c r="UBO77" s="348"/>
      <c r="UBP77" s="348"/>
      <c r="UBQ77" s="348"/>
      <c r="UBR77" s="349"/>
      <c r="UBT77" s="347"/>
      <c r="UBU77" s="350"/>
      <c r="UBV77" s="350"/>
      <c r="UBW77" s="348"/>
      <c r="UBX77" s="348"/>
      <c r="UBY77" s="348"/>
      <c r="UBZ77" s="349"/>
      <c r="UCB77" s="347"/>
      <c r="UCC77" s="350"/>
      <c r="UCD77" s="350"/>
      <c r="UCE77" s="348"/>
      <c r="UCF77" s="348"/>
      <c r="UCG77" s="348"/>
      <c r="UCH77" s="349"/>
      <c r="UCJ77" s="347"/>
      <c r="UCK77" s="350"/>
      <c r="UCL77" s="350"/>
      <c r="UCM77" s="348"/>
      <c r="UCN77" s="348"/>
      <c r="UCO77" s="348"/>
      <c r="UCP77" s="349"/>
      <c r="UCR77" s="347"/>
      <c r="UCS77" s="350"/>
      <c r="UCT77" s="350"/>
      <c r="UCU77" s="348"/>
      <c r="UCV77" s="348"/>
      <c r="UCW77" s="348"/>
      <c r="UCX77" s="349"/>
      <c r="UCZ77" s="347"/>
      <c r="UDA77" s="350"/>
      <c r="UDB77" s="350"/>
      <c r="UDC77" s="348"/>
      <c r="UDD77" s="348"/>
      <c r="UDE77" s="348"/>
      <c r="UDF77" s="349"/>
      <c r="UDH77" s="347"/>
      <c r="UDI77" s="350"/>
      <c r="UDJ77" s="350"/>
      <c r="UDK77" s="348"/>
      <c r="UDL77" s="348"/>
      <c r="UDM77" s="348"/>
      <c r="UDN77" s="349"/>
      <c r="UDP77" s="347"/>
      <c r="UDQ77" s="350"/>
      <c r="UDR77" s="350"/>
      <c r="UDS77" s="348"/>
      <c r="UDT77" s="348"/>
      <c r="UDU77" s="348"/>
      <c r="UDV77" s="349"/>
      <c r="UDX77" s="347"/>
      <c r="UDY77" s="350"/>
      <c r="UDZ77" s="350"/>
      <c r="UEA77" s="348"/>
      <c r="UEB77" s="348"/>
      <c r="UEC77" s="348"/>
      <c r="UED77" s="349"/>
      <c r="UEF77" s="347"/>
      <c r="UEG77" s="350"/>
      <c r="UEH77" s="350"/>
      <c r="UEI77" s="348"/>
      <c r="UEJ77" s="348"/>
      <c r="UEK77" s="348"/>
      <c r="UEL77" s="349"/>
      <c r="UEN77" s="347"/>
      <c r="UEO77" s="350"/>
      <c r="UEP77" s="350"/>
      <c r="UEQ77" s="348"/>
      <c r="UER77" s="348"/>
      <c r="UES77" s="348"/>
      <c r="UET77" s="349"/>
      <c r="UEV77" s="347"/>
      <c r="UEW77" s="350"/>
      <c r="UEX77" s="350"/>
      <c r="UEY77" s="348"/>
      <c r="UEZ77" s="348"/>
      <c r="UFA77" s="348"/>
      <c r="UFB77" s="349"/>
      <c r="UFD77" s="347"/>
      <c r="UFE77" s="350"/>
      <c r="UFF77" s="350"/>
      <c r="UFG77" s="348"/>
      <c r="UFH77" s="348"/>
      <c r="UFI77" s="348"/>
      <c r="UFJ77" s="349"/>
      <c r="UFL77" s="347"/>
      <c r="UFM77" s="350"/>
      <c r="UFN77" s="350"/>
      <c r="UFO77" s="348"/>
      <c r="UFP77" s="348"/>
      <c r="UFQ77" s="348"/>
      <c r="UFR77" s="349"/>
      <c r="UFT77" s="347"/>
      <c r="UFU77" s="350"/>
      <c r="UFV77" s="350"/>
      <c r="UFW77" s="348"/>
      <c r="UFX77" s="348"/>
      <c r="UFY77" s="348"/>
      <c r="UFZ77" s="349"/>
      <c r="UGB77" s="347"/>
      <c r="UGC77" s="350"/>
      <c r="UGD77" s="350"/>
      <c r="UGE77" s="348"/>
      <c r="UGF77" s="348"/>
      <c r="UGG77" s="348"/>
      <c r="UGH77" s="349"/>
      <c r="UGJ77" s="347"/>
      <c r="UGK77" s="350"/>
      <c r="UGL77" s="350"/>
      <c r="UGM77" s="348"/>
      <c r="UGN77" s="348"/>
      <c r="UGO77" s="348"/>
      <c r="UGP77" s="349"/>
      <c r="UGR77" s="347"/>
      <c r="UGS77" s="350"/>
      <c r="UGT77" s="350"/>
      <c r="UGU77" s="348"/>
      <c r="UGV77" s="348"/>
      <c r="UGW77" s="348"/>
      <c r="UGX77" s="349"/>
      <c r="UGZ77" s="347"/>
      <c r="UHA77" s="350"/>
      <c r="UHB77" s="350"/>
      <c r="UHC77" s="348"/>
      <c r="UHD77" s="348"/>
      <c r="UHE77" s="348"/>
      <c r="UHF77" s="349"/>
      <c r="UHH77" s="347"/>
      <c r="UHI77" s="350"/>
      <c r="UHJ77" s="350"/>
      <c r="UHK77" s="348"/>
      <c r="UHL77" s="348"/>
      <c r="UHM77" s="348"/>
      <c r="UHN77" s="349"/>
      <c r="UHP77" s="347"/>
      <c r="UHQ77" s="350"/>
      <c r="UHR77" s="350"/>
      <c r="UHS77" s="348"/>
      <c r="UHT77" s="348"/>
      <c r="UHU77" s="348"/>
      <c r="UHV77" s="349"/>
      <c r="UHX77" s="347"/>
      <c r="UHY77" s="350"/>
      <c r="UHZ77" s="350"/>
      <c r="UIA77" s="348"/>
      <c r="UIB77" s="348"/>
      <c r="UIC77" s="348"/>
      <c r="UID77" s="349"/>
      <c r="UIF77" s="347"/>
      <c r="UIG77" s="350"/>
      <c r="UIH77" s="350"/>
      <c r="UII77" s="348"/>
      <c r="UIJ77" s="348"/>
      <c r="UIK77" s="348"/>
      <c r="UIL77" s="349"/>
      <c r="UIN77" s="347"/>
      <c r="UIO77" s="350"/>
      <c r="UIP77" s="350"/>
      <c r="UIQ77" s="348"/>
      <c r="UIR77" s="348"/>
      <c r="UIS77" s="348"/>
      <c r="UIT77" s="349"/>
      <c r="UIV77" s="347"/>
      <c r="UIW77" s="350"/>
      <c r="UIX77" s="350"/>
      <c r="UIY77" s="348"/>
      <c r="UIZ77" s="348"/>
      <c r="UJA77" s="348"/>
      <c r="UJB77" s="349"/>
      <c r="UJD77" s="347"/>
      <c r="UJE77" s="350"/>
      <c r="UJF77" s="350"/>
      <c r="UJG77" s="348"/>
      <c r="UJH77" s="348"/>
      <c r="UJI77" s="348"/>
      <c r="UJJ77" s="349"/>
      <c r="UJL77" s="347"/>
      <c r="UJM77" s="350"/>
      <c r="UJN77" s="350"/>
      <c r="UJO77" s="348"/>
      <c r="UJP77" s="348"/>
      <c r="UJQ77" s="348"/>
      <c r="UJR77" s="349"/>
      <c r="UJT77" s="347"/>
      <c r="UJU77" s="350"/>
      <c r="UJV77" s="350"/>
      <c r="UJW77" s="348"/>
      <c r="UJX77" s="348"/>
      <c r="UJY77" s="348"/>
      <c r="UJZ77" s="349"/>
      <c r="UKB77" s="347"/>
      <c r="UKC77" s="350"/>
      <c r="UKD77" s="350"/>
      <c r="UKE77" s="348"/>
      <c r="UKF77" s="348"/>
      <c r="UKG77" s="348"/>
      <c r="UKH77" s="349"/>
      <c r="UKJ77" s="347"/>
      <c r="UKK77" s="350"/>
      <c r="UKL77" s="350"/>
      <c r="UKM77" s="348"/>
      <c r="UKN77" s="348"/>
      <c r="UKO77" s="348"/>
      <c r="UKP77" s="349"/>
      <c r="UKR77" s="347"/>
      <c r="UKS77" s="350"/>
      <c r="UKT77" s="350"/>
      <c r="UKU77" s="348"/>
      <c r="UKV77" s="348"/>
      <c r="UKW77" s="348"/>
      <c r="UKX77" s="349"/>
      <c r="UKZ77" s="347"/>
      <c r="ULA77" s="350"/>
      <c r="ULB77" s="350"/>
      <c r="ULC77" s="348"/>
      <c r="ULD77" s="348"/>
      <c r="ULE77" s="348"/>
      <c r="ULF77" s="349"/>
      <c r="ULH77" s="347"/>
      <c r="ULI77" s="350"/>
      <c r="ULJ77" s="350"/>
      <c r="ULK77" s="348"/>
      <c r="ULL77" s="348"/>
      <c r="ULM77" s="348"/>
      <c r="ULN77" s="349"/>
      <c r="ULP77" s="347"/>
      <c r="ULQ77" s="350"/>
      <c r="ULR77" s="350"/>
      <c r="ULS77" s="348"/>
      <c r="ULT77" s="348"/>
      <c r="ULU77" s="348"/>
      <c r="ULV77" s="349"/>
      <c r="ULX77" s="347"/>
      <c r="ULY77" s="350"/>
      <c r="ULZ77" s="350"/>
      <c r="UMA77" s="348"/>
      <c r="UMB77" s="348"/>
      <c r="UMC77" s="348"/>
      <c r="UMD77" s="349"/>
      <c r="UMF77" s="347"/>
      <c r="UMG77" s="350"/>
      <c r="UMH77" s="350"/>
      <c r="UMI77" s="348"/>
      <c r="UMJ77" s="348"/>
      <c r="UMK77" s="348"/>
      <c r="UML77" s="349"/>
      <c r="UMN77" s="347"/>
      <c r="UMO77" s="350"/>
      <c r="UMP77" s="350"/>
      <c r="UMQ77" s="348"/>
      <c r="UMR77" s="348"/>
      <c r="UMS77" s="348"/>
      <c r="UMT77" s="349"/>
      <c r="UMV77" s="347"/>
      <c r="UMW77" s="350"/>
      <c r="UMX77" s="350"/>
      <c r="UMY77" s="348"/>
      <c r="UMZ77" s="348"/>
      <c r="UNA77" s="348"/>
      <c r="UNB77" s="349"/>
      <c r="UND77" s="347"/>
      <c r="UNE77" s="350"/>
      <c r="UNF77" s="350"/>
      <c r="UNG77" s="348"/>
      <c r="UNH77" s="348"/>
      <c r="UNI77" s="348"/>
      <c r="UNJ77" s="349"/>
      <c r="UNL77" s="347"/>
      <c r="UNM77" s="350"/>
      <c r="UNN77" s="350"/>
      <c r="UNO77" s="348"/>
      <c r="UNP77" s="348"/>
      <c r="UNQ77" s="348"/>
      <c r="UNR77" s="349"/>
      <c r="UNT77" s="347"/>
      <c r="UNU77" s="350"/>
      <c r="UNV77" s="350"/>
      <c r="UNW77" s="348"/>
      <c r="UNX77" s="348"/>
      <c r="UNY77" s="348"/>
      <c r="UNZ77" s="349"/>
      <c r="UOB77" s="347"/>
      <c r="UOC77" s="350"/>
      <c r="UOD77" s="350"/>
      <c r="UOE77" s="348"/>
      <c r="UOF77" s="348"/>
      <c r="UOG77" s="348"/>
      <c r="UOH77" s="349"/>
      <c r="UOJ77" s="347"/>
      <c r="UOK77" s="350"/>
      <c r="UOL77" s="350"/>
      <c r="UOM77" s="348"/>
      <c r="UON77" s="348"/>
      <c r="UOO77" s="348"/>
      <c r="UOP77" s="349"/>
      <c r="UOR77" s="347"/>
      <c r="UOS77" s="350"/>
      <c r="UOT77" s="350"/>
      <c r="UOU77" s="348"/>
      <c r="UOV77" s="348"/>
      <c r="UOW77" s="348"/>
      <c r="UOX77" s="349"/>
      <c r="UOZ77" s="347"/>
      <c r="UPA77" s="350"/>
      <c r="UPB77" s="350"/>
      <c r="UPC77" s="348"/>
      <c r="UPD77" s="348"/>
      <c r="UPE77" s="348"/>
      <c r="UPF77" s="349"/>
      <c r="UPH77" s="347"/>
      <c r="UPI77" s="350"/>
      <c r="UPJ77" s="350"/>
      <c r="UPK77" s="348"/>
      <c r="UPL77" s="348"/>
      <c r="UPM77" s="348"/>
      <c r="UPN77" s="349"/>
      <c r="UPP77" s="347"/>
      <c r="UPQ77" s="350"/>
      <c r="UPR77" s="350"/>
      <c r="UPS77" s="348"/>
      <c r="UPT77" s="348"/>
      <c r="UPU77" s="348"/>
      <c r="UPV77" s="349"/>
      <c r="UPX77" s="347"/>
      <c r="UPY77" s="350"/>
      <c r="UPZ77" s="350"/>
      <c r="UQA77" s="348"/>
      <c r="UQB77" s="348"/>
      <c r="UQC77" s="348"/>
      <c r="UQD77" s="349"/>
      <c r="UQF77" s="347"/>
      <c r="UQG77" s="350"/>
      <c r="UQH77" s="350"/>
      <c r="UQI77" s="348"/>
      <c r="UQJ77" s="348"/>
      <c r="UQK77" s="348"/>
      <c r="UQL77" s="349"/>
      <c r="UQN77" s="347"/>
      <c r="UQO77" s="350"/>
      <c r="UQP77" s="350"/>
      <c r="UQQ77" s="348"/>
      <c r="UQR77" s="348"/>
      <c r="UQS77" s="348"/>
      <c r="UQT77" s="349"/>
      <c r="UQV77" s="347"/>
      <c r="UQW77" s="350"/>
      <c r="UQX77" s="350"/>
      <c r="UQY77" s="348"/>
      <c r="UQZ77" s="348"/>
      <c r="URA77" s="348"/>
      <c r="URB77" s="349"/>
      <c r="URD77" s="347"/>
      <c r="URE77" s="350"/>
      <c r="URF77" s="350"/>
      <c r="URG77" s="348"/>
      <c r="URH77" s="348"/>
      <c r="URI77" s="348"/>
      <c r="URJ77" s="349"/>
      <c r="URL77" s="347"/>
      <c r="URM77" s="350"/>
      <c r="URN77" s="350"/>
      <c r="URO77" s="348"/>
      <c r="URP77" s="348"/>
      <c r="URQ77" s="348"/>
      <c r="URR77" s="349"/>
      <c r="URT77" s="347"/>
      <c r="URU77" s="350"/>
      <c r="URV77" s="350"/>
      <c r="URW77" s="348"/>
      <c r="URX77" s="348"/>
      <c r="URY77" s="348"/>
      <c r="URZ77" s="349"/>
      <c r="USB77" s="347"/>
      <c r="USC77" s="350"/>
      <c r="USD77" s="350"/>
      <c r="USE77" s="348"/>
      <c r="USF77" s="348"/>
      <c r="USG77" s="348"/>
      <c r="USH77" s="349"/>
      <c r="USJ77" s="347"/>
      <c r="USK77" s="350"/>
      <c r="USL77" s="350"/>
      <c r="USM77" s="348"/>
      <c r="USN77" s="348"/>
      <c r="USO77" s="348"/>
      <c r="USP77" s="349"/>
      <c r="USR77" s="347"/>
      <c r="USS77" s="350"/>
      <c r="UST77" s="350"/>
      <c r="USU77" s="348"/>
      <c r="USV77" s="348"/>
      <c r="USW77" s="348"/>
      <c r="USX77" s="349"/>
      <c r="USZ77" s="347"/>
      <c r="UTA77" s="350"/>
      <c r="UTB77" s="350"/>
      <c r="UTC77" s="348"/>
      <c r="UTD77" s="348"/>
      <c r="UTE77" s="348"/>
      <c r="UTF77" s="349"/>
      <c r="UTH77" s="347"/>
      <c r="UTI77" s="350"/>
      <c r="UTJ77" s="350"/>
      <c r="UTK77" s="348"/>
      <c r="UTL77" s="348"/>
      <c r="UTM77" s="348"/>
      <c r="UTN77" s="349"/>
      <c r="UTP77" s="347"/>
      <c r="UTQ77" s="350"/>
      <c r="UTR77" s="350"/>
      <c r="UTS77" s="348"/>
      <c r="UTT77" s="348"/>
      <c r="UTU77" s="348"/>
      <c r="UTV77" s="349"/>
      <c r="UTX77" s="347"/>
      <c r="UTY77" s="350"/>
      <c r="UTZ77" s="350"/>
      <c r="UUA77" s="348"/>
      <c r="UUB77" s="348"/>
      <c r="UUC77" s="348"/>
      <c r="UUD77" s="349"/>
      <c r="UUF77" s="347"/>
      <c r="UUG77" s="350"/>
      <c r="UUH77" s="350"/>
      <c r="UUI77" s="348"/>
      <c r="UUJ77" s="348"/>
      <c r="UUK77" s="348"/>
      <c r="UUL77" s="349"/>
      <c r="UUN77" s="347"/>
      <c r="UUO77" s="350"/>
      <c r="UUP77" s="350"/>
      <c r="UUQ77" s="348"/>
      <c r="UUR77" s="348"/>
      <c r="UUS77" s="348"/>
      <c r="UUT77" s="349"/>
      <c r="UUV77" s="347"/>
      <c r="UUW77" s="350"/>
      <c r="UUX77" s="350"/>
      <c r="UUY77" s="348"/>
      <c r="UUZ77" s="348"/>
      <c r="UVA77" s="348"/>
      <c r="UVB77" s="349"/>
      <c r="UVD77" s="347"/>
      <c r="UVE77" s="350"/>
      <c r="UVF77" s="350"/>
      <c r="UVG77" s="348"/>
      <c r="UVH77" s="348"/>
      <c r="UVI77" s="348"/>
      <c r="UVJ77" s="349"/>
      <c r="UVL77" s="347"/>
      <c r="UVM77" s="350"/>
      <c r="UVN77" s="350"/>
      <c r="UVO77" s="348"/>
      <c r="UVP77" s="348"/>
      <c r="UVQ77" s="348"/>
      <c r="UVR77" s="349"/>
      <c r="UVT77" s="347"/>
      <c r="UVU77" s="350"/>
      <c r="UVV77" s="350"/>
      <c r="UVW77" s="348"/>
      <c r="UVX77" s="348"/>
      <c r="UVY77" s="348"/>
      <c r="UVZ77" s="349"/>
      <c r="UWB77" s="347"/>
      <c r="UWC77" s="350"/>
      <c r="UWD77" s="350"/>
      <c r="UWE77" s="348"/>
      <c r="UWF77" s="348"/>
      <c r="UWG77" s="348"/>
      <c r="UWH77" s="349"/>
      <c r="UWJ77" s="347"/>
      <c r="UWK77" s="350"/>
      <c r="UWL77" s="350"/>
      <c r="UWM77" s="348"/>
      <c r="UWN77" s="348"/>
      <c r="UWO77" s="348"/>
      <c r="UWP77" s="349"/>
      <c r="UWR77" s="347"/>
      <c r="UWS77" s="350"/>
      <c r="UWT77" s="350"/>
      <c r="UWU77" s="348"/>
      <c r="UWV77" s="348"/>
      <c r="UWW77" s="348"/>
      <c r="UWX77" s="349"/>
      <c r="UWZ77" s="347"/>
      <c r="UXA77" s="350"/>
      <c r="UXB77" s="350"/>
      <c r="UXC77" s="348"/>
      <c r="UXD77" s="348"/>
      <c r="UXE77" s="348"/>
      <c r="UXF77" s="349"/>
      <c r="UXH77" s="347"/>
      <c r="UXI77" s="350"/>
      <c r="UXJ77" s="350"/>
      <c r="UXK77" s="348"/>
      <c r="UXL77" s="348"/>
      <c r="UXM77" s="348"/>
      <c r="UXN77" s="349"/>
      <c r="UXP77" s="347"/>
      <c r="UXQ77" s="350"/>
      <c r="UXR77" s="350"/>
      <c r="UXS77" s="348"/>
      <c r="UXT77" s="348"/>
      <c r="UXU77" s="348"/>
      <c r="UXV77" s="349"/>
      <c r="UXX77" s="347"/>
      <c r="UXY77" s="350"/>
      <c r="UXZ77" s="350"/>
      <c r="UYA77" s="348"/>
      <c r="UYB77" s="348"/>
      <c r="UYC77" s="348"/>
      <c r="UYD77" s="349"/>
      <c r="UYF77" s="347"/>
      <c r="UYG77" s="350"/>
      <c r="UYH77" s="350"/>
      <c r="UYI77" s="348"/>
      <c r="UYJ77" s="348"/>
      <c r="UYK77" s="348"/>
      <c r="UYL77" s="349"/>
      <c r="UYN77" s="347"/>
      <c r="UYO77" s="350"/>
      <c r="UYP77" s="350"/>
      <c r="UYQ77" s="348"/>
      <c r="UYR77" s="348"/>
      <c r="UYS77" s="348"/>
      <c r="UYT77" s="349"/>
      <c r="UYV77" s="347"/>
      <c r="UYW77" s="350"/>
      <c r="UYX77" s="350"/>
      <c r="UYY77" s="348"/>
      <c r="UYZ77" s="348"/>
      <c r="UZA77" s="348"/>
      <c r="UZB77" s="349"/>
      <c r="UZD77" s="347"/>
      <c r="UZE77" s="350"/>
      <c r="UZF77" s="350"/>
      <c r="UZG77" s="348"/>
      <c r="UZH77" s="348"/>
      <c r="UZI77" s="348"/>
      <c r="UZJ77" s="349"/>
      <c r="UZL77" s="347"/>
      <c r="UZM77" s="350"/>
      <c r="UZN77" s="350"/>
      <c r="UZO77" s="348"/>
      <c r="UZP77" s="348"/>
      <c r="UZQ77" s="348"/>
      <c r="UZR77" s="349"/>
      <c r="UZT77" s="347"/>
      <c r="UZU77" s="350"/>
      <c r="UZV77" s="350"/>
      <c r="UZW77" s="348"/>
      <c r="UZX77" s="348"/>
      <c r="UZY77" s="348"/>
      <c r="UZZ77" s="349"/>
      <c r="VAB77" s="347"/>
      <c r="VAC77" s="350"/>
      <c r="VAD77" s="350"/>
      <c r="VAE77" s="348"/>
      <c r="VAF77" s="348"/>
      <c r="VAG77" s="348"/>
      <c r="VAH77" s="349"/>
      <c r="VAJ77" s="347"/>
      <c r="VAK77" s="350"/>
      <c r="VAL77" s="350"/>
      <c r="VAM77" s="348"/>
      <c r="VAN77" s="348"/>
      <c r="VAO77" s="348"/>
      <c r="VAP77" s="349"/>
      <c r="VAR77" s="347"/>
      <c r="VAS77" s="350"/>
      <c r="VAT77" s="350"/>
      <c r="VAU77" s="348"/>
      <c r="VAV77" s="348"/>
      <c r="VAW77" s="348"/>
      <c r="VAX77" s="349"/>
      <c r="VAZ77" s="347"/>
      <c r="VBA77" s="350"/>
      <c r="VBB77" s="350"/>
      <c r="VBC77" s="348"/>
      <c r="VBD77" s="348"/>
      <c r="VBE77" s="348"/>
      <c r="VBF77" s="349"/>
      <c r="VBH77" s="347"/>
      <c r="VBI77" s="350"/>
      <c r="VBJ77" s="350"/>
      <c r="VBK77" s="348"/>
      <c r="VBL77" s="348"/>
      <c r="VBM77" s="348"/>
      <c r="VBN77" s="349"/>
      <c r="VBP77" s="347"/>
      <c r="VBQ77" s="350"/>
      <c r="VBR77" s="350"/>
      <c r="VBS77" s="348"/>
      <c r="VBT77" s="348"/>
      <c r="VBU77" s="348"/>
      <c r="VBV77" s="349"/>
      <c r="VBX77" s="347"/>
      <c r="VBY77" s="350"/>
      <c r="VBZ77" s="350"/>
      <c r="VCA77" s="348"/>
      <c r="VCB77" s="348"/>
      <c r="VCC77" s="348"/>
      <c r="VCD77" s="349"/>
      <c r="VCF77" s="347"/>
      <c r="VCG77" s="350"/>
      <c r="VCH77" s="350"/>
      <c r="VCI77" s="348"/>
      <c r="VCJ77" s="348"/>
      <c r="VCK77" s="348"/>
      <c r="VCL77" s="349"/>
      <c r="VCN77" s="347"/>
      <c r="VCO77" s="350"/>
      <c r="VCP77" s="350"/>
      <c r="VCQ77" s="348"/>
      <c r="VCR77" s="348"/>
      <c r="VCS77" s="348"/>
      <c r="VCT77" s="349"/>
      <c r="VCV77" s="347"/>
      <c r="VCW77" s="350"/>
      <c r="VCX77" s="350"/>
      <c r="VCY77" s="348"/>
      <c r="VCZ77" s="348"/>
      <c r="VDA77" s="348"/>
      <c r="VDB77" s="349"/>
      <c r="VDD77" s="347"/>
      <c r="VDE77" s="350"/>
      <c r="VDF77" s="350"/>
      <c r="VDG77" s="348"/>
      <c r="VDH77" s="348"/>
      <c r="VDI77" s="348"/>
      <c r="VDJ77" s="349"/>
      <c r="VDL77" s="347"/>
      <c r="VDM77" s="350"/>
      <c r="VDN77" s="350"/>
      <c r="VDO77" s="348"/>
      <c r="VDP77" s="348"/>
      <c r="VDQ77" s="348"/>
      <c r="VDR77" s="349"/>
      <c r="VDT77" s="347"/>
      <c r="VDU77" s="350"/>
      <c r="VDV77" s="350"/>
      <c r="VDW77" s="348"/>
      <c r="VDX77" s="348"/>
      <c r="VDY77" s="348"/>
      <c r="VDZ77" s="349"/>
      <c r="VEB77" s="347"/>
      <c r="VEC77" s="350"/>
      <c r="VED77" s="350"/>
      <c r="VEE77" s="348"/>
      <c r="VEF77" s="348"/>
      <c r="VEG77" s="348"/>
      <c r="VEH77" s="349"/>
      <c r="VEJ77" s="347"/>
      <c r="VEK77" s="350"/>
      <c r="VEL77" s="350"/>
      <c r="VEM77" s="348"/>
      <c r="VEN77" s="348"/>
      <c r="VEO77" s="348"/>
      <c r="VEP77" s="349"/>
      <c r="VER77" s="347"/>
      <c r="VES77" s="350"/>
      <c r="VET77" s="350"/>
      <c r="VEU77" s="348"/>
      <c r="VEV77" s="348"/>
      <c r="VEW77" s="348"/>
      <c r="VEX77" s="349"/>
      <c r="VEZ77" s="347"/>
      <c r="VFA77" s="350"/>
      <c r="VFB77" s="350"/>
      <c r="VFC77" s="348"/>
      <c r="VFD77" s="348"/>
      <c r="VFE77" s="348"/>
      <c r="VFF77" s="349"/>
      <c r="VFH77" s="347"/>
      <c r="VFI77" s="350"/>
      <c r="VFJ77" s="350"/>
      <c r="VFK77" s="348"/>
      <c r="VFL77" s="348"/>
      <c r="VFM77" s="348"/>
      <c r="VFN77" s="349"/>
      <c r="VFP77" s="347"/>
      <c r="VFQ77" s="350"/>
      <c r="VFR77" s="350"/>
      <c r="VFS77" s="348"/>
      <c r="VFT77" s="348"/>
      <c r="VFU77" s="348"/>
      <c r="VFV77" s="349"/>
      <c r="VFX77" s="347"/>
      <c r="VFY77" s="350"/>
      <c r="VFZ77" s="350"/>
      <c r="VGA77" s="348"/>
      <c r="VGB77" s="348"/>
      <c r="VGC77" s="348"/>
      <c r="VGD77" s="349"/>
      <c r="VGF77" s="347"/>
      <c r="VGG77" s="350"/>
      <c r="VGH77" s="350"/>
      <c r="VGI77" s="348"/>
      <c r="VGJ77" s="348"/>
      <c r="VGK77" s="348"/>
      <c r="VGL77" s="349"/>
      <c r="VGN77" s="347"/>
      <c r="VGO77" s="350"/>
      <c r="VGP77" s="350"/>
      <c r="VGQ77" s="348"/>
      <c r="VGR77" s="348"/>
      <c r="VGS77" s="348"/>
      <c r="VGT77" s="349"/>
      <c r="VGV77" s="347"/>
      <c r="VGW77" s="350"/>
      <c r="VGX77" s="350"/>
      <c r="VGY77" s="348"/>
      <c r="VGZ77" s="348"/>
      <c r="VHA77" s="348"/>
      <c r="VHB77" s="349"/>
      <c r="VHD77" s="347"/>
      <c r="VHE77" s="350"/>
      <c r="VHF77" s="350"/>
      <c r="VHG77" s="348"/>
      <c r="VHH77" s="348"/>
      <c r="VHI77" s="348"/>
      <c r="VHJ77" s="349"/>
      <c r="VHL77" s="347"/>
      <c r="VHM77" s="350"/>
      <c r="VHN77" s="350"/>
      <c r="VHO77" s="348"/>
      <c r="VHP77" s="348"/>
      <c r="VHQ77" s="348"/>
      <c r="VHR77" s="349"/>
      <c r="VHT77" s="347"/>
      <c r="VHU77" s="350"/>
      <c r="VHV77" s="350"/>
      <c r="VHW77" s="348"/>
      <c r="VHX77" s="348"/>
      <c r="VHY77" s="348"/>
      <c r="VHZ77" s="349"/>
      <c r="VIB77" s="347"/>
      <c r="VIC77" s="350"/>
      <c r="VID77" s="350"/>
      <c r="VIE77" s="348"/>
      <c r="VIF77" s="348"/>
      <c r="VIG77" s="348"/>
      <c r="VIH77" s="349"/>
      <c r="VIJ77" s="347"/>
      <c r="VIK77" s="350"/>
      <c r="VIL77" s="350"/>
      <c r="VIM77" s="348"/>
      <c r="VIN77" s="348"/>
      <c r="VIO77" s="348"/>
      <c r="VIP77" s="349"/>
      <c r="VIR77" s="347"/>
      <c r="VIS77" s="350"/>
      <c r="VIT77" s="350"/>
      <c r="VIU77" s="348"/>
      <c r="VIV77" s="348"/>
      <c r="VIW77" s="348"/>
      <c r="VIX77" s="349"/>
      <c r="VIZ77" s="347"/>
      <c r="VJA77" s="350"/>
      <c r="VJB77" s="350"/>
      <c r="VJC77" s="348"/>
      <c r="VJD77" s="348"/>
      <c r="VJE77" s="348"/>
      <c r="VJF77" s="349"/>
      <c r="VJH77" s="347"/>
      <c r="VJI77" s="350"/>
      <c r="VJJ77" s="350"/>
      <c r="VJK77" s="348"/>
      <c r="VJL77" s="348"/>
      <c r="VJM77" s="348"/>
      <c r="VJN77" s="349"/>
      <c r="VJP77" s="347"/>
      <c r="VJQ77" s="350"/>
      <c r="VJR77" s="350"/>
      <c r="VJS77" s="348"/>
      <c r="VJT77" s="348"/>
      <c r="VJU77" s="348"/>
      <c r="VJV77" s="349"/>
      <c r="VJX77" s="347"/>
      <c r="VJY77" s="350"/>
      <c r="VJZ77" s="350"/>
      <c r="VKA77" s="348"/>
      <c r="VKB77" s="348"/>
      <c r="VKC77" s="348"/>
      <c r="VKD77" s="349"/>
      <c r="VKF77" s="347"/>
      <c r="VKG77" s="350"/>
      <c r="VKH77" s="350"/>
      <c r="VKI77" s="348"/>
      <c r="VKJ77" s="348"/>
      <c r="VKK77" s="348"/>
      <c r="VKL77" s="349"/>
      <c r="VKN77" s="347"/>
      <c r="VKO77" s="350"/>
      <c r="VKP77" s="350"/>
      <c r="VKQ77" s="348"/>
      <c r="VKR77" s="348"/>
      <c r="VKS77" s="348"/>
      <c r="VKT77" s="349"/>
      <c r="VKV77" s="347"/>
      <c r="VKW77" s="350"/>
      <c r="VKX77" s="350"/>
      <c r="VKY77" s="348"/>
      <c r="VKZ77" s="348"/>
      <c r="VLA77" s="348"/>
      <c r="VLB77" s="349"/>
      <c r="VLD77" s="347"/>
      <c r="VLE77" s="350"/>
      <c r="VLF77" s="350"/>
      <c r="VLG77" s="348"/>
      <c r="VLH77" s="348"/>
      <c r="VLI77" s="348"/>
      <c r="VLJ77" s="349"/>
      <c r="VLL77" s="347"/>
      <c r="VLM77" s="350"/>
      <c r="VLN77" s="350"/>
      <c r="VLO77" s="348"/>
      <c r="VLP77" s="348"/>
      <c r="VLQ77" s="348"/>
      <c r="VLR77" s="349"/>
      <c r="VLT77" s="347"/>
      <c r="VLU77" s="350"/>
      <c r="VLV77" s="350"/>
      <c r="VLW77" s="348"/>
      <c r="VLX77" s="348"/>
      <c r="VLY77" s="348"/>
      <c r="VLZ77" s="349"/>
      <c r="VMB77" s="347"/>
      <c r="VMC77" s="350"/>
      <c r="VMD77" s="350"/>
      <c r="VME77" s="348"/>
      <c r="VMF77" s="348"/>
      <c r="VMG77" s="348"/>
      <c r="VMH77" s="349"/>
      <c r="VMJ77" s="347"/>
      <c r="VMK77" s="350"/>
      <c r="VML77" s="350"/>
      <c r="VMM77" s="348"/>
      <c r="VMN77" s="348"/>
      <c r="VMO77" s="348"/>
      <c r="VMP77" s="349"/>
      <c r="VMR77" s="347"/>
      <c r="VMS77" s="350"/>
      <c r="VMT77" s="350"/>
      <c r="VMU77" s="348"/>
      <c r="VMV77" s="348"/>
      <c r="VMW77" s="348"/>
      <c r="VMX77" s="349"/>
      <c r="VMZ77" s="347"/>
      <c r="VNA77" s="350"/>
      <c r="VNB77" s="350"/>
      <c r="VNC77" s="348"/>
      <c r="VND77" s="348"/>
      <c r="VNE77" s="348"/>
      <c r="VNF77" s="349"/>
      <c r="VNH77" s="347"/>
      <c r="VNI77" s="350"/>
      <c r="VNJ77" s="350"/>
      <c r="VNK77" s="348"/>
      <c r="VNL77" s="348"/>
      <c r="VNM77" s="348"/>
      <c r="VNN77" s="349"/>
      <c r="VNP77" s="347"/>
      <c r="VNQ77" s="350"/>
      <c r="VNR77" s="350"/>
      <c r="VNS77" s="348"/>
      <c r="VNT77" s="348"/>
      <c r="VNU77" s="348"/>
      <c r="VNV77" s="349"/>
      <c r="VNX77" s="347"/>
      <c r="VNY77" s="350"/>
      <c r="VNZ77" s="350"/>
      <c r="VOA77" s="348"/>
      <c r="VOB77" s="348"/>
      <c r="VOC77" s="348"/>
      <c r="VOD77" s="349"/>
      <c r="VOF77" s="347"/>
      <c r="VOG77" s="350"/>
      <c r="VOH77" s="350"/>
      <c r="VOI77" s="348"/>
      <c r="VOJ77" s="348"/>
      <c r="VOK77" s="348"/>
      <c r="VOL77" s="349"/>
      <c r="VON77" s="347"/>
      <c r="VOO77" s="350"/>
      <c r="VOP77" s="350"/>
      <c r="VOQ77" s="348"/>
      <c r="VOR77" s="348"/>
      <c r="VOS77" s="348"/>
      <c r="VOT77" s="349"/>
      <c r="VOV77" s="347"/>
      <c r="VOW77" s="350"/>
      <c r="VOX77" s="350"/>
      <c r="VOY77" s="348"/>
      <c r="VOZ77" s="348"/>
      <c r="VPA77" s="348"/>
      <c r="VPB77" s="349"/>
      <c r="VPD77" s="347"/>
      <c r="VPE77" s="350"/>
      <c r="VPF77" s="350"/>
      <c r="VPG77" s="348"/>
      <c r="VPH77" s="348"/>
      <c r="VPI77" s="348"/>
      <c r="VPJ77" s="349"/>
      <c r="VPL77" s="347"/>
      <c r="VPM77" s="350"/>
      <c r="VPN77" s="350"/>
      <c r="VPO77" s="348"/>
      <c r="VPP77" s="348"/>
      <c r="VPQ77" s="348"/>
      <c r="VPR77" s="349"/>
      <c r="VPT77" s="347"/>
      <c r="VPU77" s="350"/>
      <c r="VPV77" s="350"/>
      <c r="VPW77" s="348"/>
      <c r="VPX77" s="348"/>
      <c r="VPY77" s="348"/>
      <c r="VPZ77" s="349"/>
      <c r="VQB77" s="347"/>
      <c r="VQC77" s="350"/>
      <c r="VQD77" s="350"/>
      <c r="VQE77" s="348"/>
      <c r="VQF77" s="348"/>
      <c r="VQG77" s="348"/>
      <c r="VQH77" s="349"/>
      <c r="VQJ77" s="347"/>
      <c r="VQK77" s="350"/>
      <c r="VQL77" s="350"/>
      <c r="VQM77" s="348"/>
      <c r="VQN77" s="348"/>
      <c r="VQO77" s="348"/>
      <c r="VQP77" s="349"/>
      <c r="VQR77" s="347"/>
      <c r="VQS77" s="350"/>
      <c r="VQT77" s="350"/>
      <c r="VQU77" s="348"/>
      <c r="VQV77" s="348"/>
      <c r="VQW77" s="348"/>
      <c r="VQX77" s="349"/>
      <c r="VQZ77" s="347"/>
      <c r="VRA77" s="350"/>
      <c r="VRB77" s="350"/>
      <c r="VRC77" s="348"/>
      <c r="VRD77" s="348"/>
      <c r="VRE77" s="348"/>
      <c r="VRF77" s="349"/>
      <c r="VRH77" s="347"/>
      <c r="VRI77" s="350"/>
      <c r="VRJ77" s="350"/>
      <c r="VRK77" s="348"/>
      <c r="VRL77" s="348"/>
      <c r="VRM77" s="348"/>
      <c r="VRN77" s="349"/>
      <c r="VRP77" s="347"/>
      <c r="VRQ77" s="350"/>
      <c r="VRR77" s="350"/>
      <c r="VRS77" s="348"/>
      <c r="VRT77" s="348"/>
      <c r="VRU77" s="348"/>
      <c r="VRV77" s="349"/>
      <c r="VRX77" s="347"/>
      <c r="VRY77" s="350"/>
      <c r="VRZ77" s="350"/>
      <c r="VSA77" s="348"/>
      <c r="VSB77" s="348"/>
      <c r="VSC77" s="348"/>
      <c r="VSD77" s="349"/>
      <c r="VSF77" s="347"/>
      <c r="VSG77" s="350"/>
      <c r="VSH77" s="350"/>
      <c r="VSI77" s="348"/>
      <c r="VSJ77" s="348"/>
      <c r="VSK77" s="348"/>
      <c r="VSL77" s="349"/>
      <c r="VSN77" s="347"/>
      <c r="VSO77" s="350"/>
      <c r="VSP77" s="350"/>
      <c r="VSQ77" s="348"/>
      <c r="VSR77" s="348"/>
      <c r="VSS77" s="348"/>
      <c r="VST77" s="349"/>
      <c r="VSV77" s="347"/>
      <c r="VSW77" s="350"/>
      <c r="VSX77" s="350"/>
      <c r="VSY77" s="348"/>
      <c r="VSZ77" s="348"/>
      <c r="VTA77" s="348"/>
      <c r="VTB77" s="349"/>
      <c r="VTD77" s="347"/>
      <c r="VTE77" s="350"/>
      <c r="VTF77" s="350"/>
      <c r="VTG77" s="348"/>
      <c r="VTH77" s="348"/>
      <c r="VTI77" s="348"/>
      <c r="VTJ77" s="349"/>
      <c r="VTL77" s="347"/>
      <c r="VTM77" s="350"/>
      <c r="VTN77" s="350"/>
      <c r="VTO77" s="348"/>
      <c r="VTP77" s="348"/>
      <c r="VTQ77" s="348"/>
      <c r="VTR77" s="349"/>
      <c r="VTT77" s="347"/>
      <c r="VTU77" s="350"/>
      <c r="VTV77" s="350"/>
      <c r="VTW77" s="348"/>
      <c r="VTX77" s="348"/>
      <c r="VTY77" s="348"/>
      <c r="VTZ77" s="349"/>
      <c r="VUB77" s="347"/>
      <c r="VUC77" s="350"/>
      <c r="VUD77" s="350"/>
      <c r="VUE77" s="348"/>
      <c r="VUF77" s="348"/>
      <c r="VUG77" s="348"/>
      <c r="VUH77" s="349"/>
      <c r="VUJ77" s="347"/>
      <c r="VUK77" s="350"/>
      <c r="VUL77" s="350"/>
      <c r="VUM77" s="348"/>
      <c r="VUN77" s="348"/>
      <c r="VUO77" s="348"/>
      <c r="VUP77" s="349"/>
      <c r="VUR77" s="347"/>
      <c r="VUS77" s="350"/>
      <c r="VUT77" s="350"/>
      <c r="VUU77" s="348"/>
      <c r="VUV77" s="348"/>
      <c r="VUW77" s="348"/>
      <c r="VUX77" s="349"/>
      <c r="VUZ77" s="347"/>
      <c r="VVA77" s="350"/>
      <c r="VVB77" s="350"/>
      <c r="VVC77" s="348"/>
      <c r="VVD77" s="348"/>
      <c r="VVE77" s="348"/>
      <c r="VVF77" s="349"/>
      <c r="VVH77" s="347"/>
      <c r="VVI77" s="350"/>
      <c r="VVJ77" s="350"/>
      <c r="VVK77" s="348"/>
      <c r="VVL77" s="348"/>
      <c r="VVM77" s="348"/>
      <c r="VVN77" s="349"/>
      <c r="VVP77" s="347"/>
      <c r="VVQ77" s="350"/>
      <c r="VVR77" s="350"/>
      <c r="VVS77" s="348"/>
      <c r="VVT77" s="348"/>
      <c r="VVU77" s="348"/>
      <c r="VVV77" s="349"/>
      <c r="VVX77" s="347"/>
      <c r="VVY77" s="350"/>
      <c r="VVZ77" s="350"/>
      <c r="VWA77" s="348"/>
      <c r="VWB77" s="348"/>
      <c r="VWC77" s="348"/>
      <c r="VWD77" s="349"/>
      <c r="VWF77" s="347"/>
      <c r="VWG77" s="350"/>
      <c r="VWH77" s="350"/>
      <c r="VWI77" s="348"/>
      <c r="VWJ77" s="348"/>
      <c r="VWK77" s="348"/>
      <c r="VWL77" s="349"/>
      <c r="VWN77" s="347"/>
      <c r="VWO77" s="350"/>
      <c r="VWP77" s="350"/>
      <c r="VWQ77" s="348"/>
      <c r="VWR77" s="348"/>
      <c r="VWS77" s="348"/>
      <c r="VWT77" s="349"/>
      <c r="VWV77" s="347"/>
      <c r="VWW77" s="350"/>
      <c r="VWX77" s="350"/>
      <c r="VWY77" s="348"/>
      <c r="VWZ77" s="348"/>
      <c r="VXA77" s="348"/>
      <c r="VXB77" s="349"/>
      <c r="VXD77" s="347"/>
      <c r="VXE77" s="350"/>
      <c r="VXF77" s="350"/>
      <c r="VXG77" s="348"/>
      <c r="VXH77" s="348"/>
      <c r="VXI77" s="348"/>
      <c r="VXJ77" s="349"/>
      <c r="VXL77" s="347"/>
      <c r="VXM77" s="350"/>
      <c r="VXN77" s="350"/>
      <c r="VXO77" s="348"/>
      <c r="VXP77" s="348"/>
      <c r="VXQ77" s="348"/>
      <c r="VXR77" s="349"/>
      <c r="VXT77" s="347"/>
      <c r="VXU77" s="350"/>
      <c r="VXV77" s="350"/>
      <c r="VXW77" s="348"/>
      <c r="VXX77" s="348"/>
      <c r="VXY77" s="348"/>
      <c r="VXZ77" s="349"/>
      <c r="VYB77" s="347"/>
      <c r="VYC77" s="350"/>
      <c r="VYD77" s="350"/>
      <c r="VYE77" s="348"/>
      <c r="VYF77" s="348"/>
      <c r="VYG77" s="348"/>
      <c r="VYH77" s="349"/>
      <c r="VYJ77" s="347"/>
      <c r="VYK77" s="350"/>
      <c r="VYL77" s="350"/>
      <c r="VYM77" s="348"/>
      <c r="VYN77" s="348"/>
      <c r="VYO77" s="348"/>
      <c r="VYP77" s="349"/>
      <c r="VYR77" s="347"/>
      <c r="VYS77" s="350"/>
      <c r="VYT77" s="350"/>
      <c r="VYU77" s="348"/>
      <c r="VYV77" s="348"/>
      <c r="VYW77" s="348"/>
      <c r="VYX77" s="349"/>
      <c r="VYZ77" s="347"/>
      <c r="VZA77" s="350"/>
      <c r="VZB77" s="350"/>
      <c r="VZC77" s="348"/>
      <c r="VZD77" s="348"/>
      <c r="VZE77" s="348"/>
      <c r="VZF77" s="349"/>
      <c r="VZH77" s="347"/>
      <c r="VZI77" s="350"/>
      <c r="VZJ77" s="350"/>
      <c r="VZK77" s="348"/>
      <c r="VZL77" s="348"/>
      <c r="VZM77" s="348"/>
      <c r="VZN77" s="349"/>
      <c r="VZP77" s="347"/>
      <c r="VZQ77" s="350"/>
      <c r="VZR77" s="350"/>
      <c r="VZS77" s="348"/>
      <c r="VZT77" s="348"/>
      <c r="VZU77" s="348"/>
      <c r="VZV77" s="349"/>
      <c r="VZX77" s="347"/>
      <c r="VZY77" s="350"/>
      <c r="VZZ77" s="350"/>
      <c r="WAA77" s="348"/>
      <c r="WAB77" s="348"/>
      <c r="WAC77" s="348"/>
      <c r="WAD77" s="349"/>
      <c r="WAF77" s="347"/>
      <c r="WAG77" s="350"/>
      <c r="WAH77" s="350"/>
      <c r="WAI77" s="348"/>
      <c r="WAJ77" s="348"/>
      <c r="WAK77" s="348"/>
      <c r="WAL77" s="349"/>
      <c r="WAN77" s="347"/>
      <c r="WAO77" s="350"/>
      <c r="WAP77" s="350"/>
      <c r="WAQ77" s="348"/>
      <c r="WAR77" s="348"/>
      <c r="WAS77" s="348"/>
      <c r="WAT77" s="349"/>
      <c r="WAV77" s="347"/>
      <c r="WAW77" s="350"/>
      <c r="WAX77" s="350"/>
      <c r="WAY77" s="348"/>
      <c r="WAZ77" s="348"/>
      <c r="WBA77" s="348"/>
      <c r="WBB77" s="349"/>
      <c r="WBD77" s="347"/>
      <c r="WBE77" s="350"/>
      <c r="WBF77" s="350"/>
      <c r="WBG77" s="348"/>
      <c r="WBH77" s="348"/>
      <c r="WBI77" s="348"/>
      <c r="WBJ77" s="349"/>
      <c r="WBL77" s="347"/>
      <c r="WBM77" s="350"/>
      <c r="WBN77" s="350"/>
      <c r="WBO77" s="348"/>
      <c r="WBP77" s="348"/>
      <c r="WBQ77" s="348"/>
      <c r="WBR77" s="349"/>
      <c r="WBT77" s="347"/>
      <c r="WBU77" s="350"/>
      <c r="WBV77" s="350"/>
      <c r="WBW77" s="348"/>
      <c r="WBX77" s="348"/>
      <c r="WBY77" s="348"/>
      <c r="WBZ77" s="349"/>
      <c r="WCB77" s="347"/>
      <c r="WCC77" s="350"/>
      <c r="WCD77" s="350"/>
      <c r="WCE77" s="348"/>
      <c r="WCF77" s="348"/>
      <c r="WCG77" s="348"/>
      <c r="WCH77" s="349"/>
      <c r="WCJ77" s="347"/>
      <c r="WCK77" s="350"/>
      <c r="WCL77" s="350"/>
      <c r="WCM77" s="348"/>
      <c r="WCN77" s="348"/>
      <c r="WCO77" s="348"/>
      <c r="WCP77" s="349"/>
      <c r="WCR77" s="347"/>
      <c r="WCS77" s="350"/>
      <c r="WCT77" s="350"/>
      <c r="WCU77" s="348"/>
      <c r="WCV77" s="348"/>
      <c r="WCW77" s="348"/>
      <c r="WCX77" s="349"/>
      <c r="WCZ77" s="347"/>
      <c r="WDA77" s="350"/>
      <c r="WDB77" s="350"/>
      <c r="WDC77" s="348"/>
      <c r="WDD77" s="348"/>
      <c r="WDE77" s="348"/>
      <c r="WDF77" s="349"/>
      <c r="WDH77" s="347"/>
      <c r="WDI77" s="350"/>
      <c r="WDJ77" s="350"/>
      <c r="WDK77" s="348"/>
      <c r="WDL77" s="348"/>
      <c r="WDM77" s="348"/>
      <c r="WDN77" s="349"/>
      <c r="WDP77" s="347"/>
      <c r="WDQ77" s="350"/>
      <c r="WDR77" s="350"/>
      <c r="WDS77" s="348"/>
      <c r="WDT77" s="348"/>
      <c r="WDU77" s="348"/>
      <c r="WDV77" s="349"/>
      <c r="WDX77" s="347"/>
      <c r="WDY77" s="350"/>
      <c r="WDZ77" s="350"/>
      <c r="WEA77" s="348"/>
      <c r="WEB77" s="348"/>
      <c r="WEC77" s="348"/>
      <c r="WED77" s="349"/>
      <c r="WEF77" s="347"/>
      <c r="WEG77" s="350"/>
      <c r="WEH77" s="350"/>
      <c r="WEI77" s="348"/>
      <c r="WEJ77" s="348"/>
      <c r="WEK77" s="348"/>
      <c r="WEL77" s="349"/>
      <c r="WEN77" s="347"/>
      <c r="WEO77" s="350"/>
      <c r="WEP77" s="350"/>
      <c r="WEQ77" s="348"/>
      <c r="WER77" s="348"/>
      <c r="WES77" s="348"/>
      <c r="WET77" s="349"/>
      <c r="WEV77" s="347"/>
      <c r="WEW77" s="350"/>
      <c r="WEX77" s="350"/>
      <c r="WEY77" s="348"/>
      <c r="WEZ77" s="348"/>
      <c r="WFA77" s="348"/>
      <c r="WFB77" s="349"/>
      <c r="WFD77" s="347"/>
      <c r="WFE77" s="350"/>
      <c r="WFF77" s="350"/>
      <c r="WFG77" s="348"/>
      <c r="WFH77" s="348"/>
      <c r="WFI77" s="348"/>
      <c r="WFJ77" s="349"/>
      <c r="WFL77" s="347"/>
      <c r="WFM77" s="350"/>
      <c r="WFN77" s="350"/>
      <c r="WFO77" s="348"/>
      <c r="WFP77" s="348"/>
      <c r="WFQ77" s="348"/>
      <c r="WFR77" s="349"/>
      <c r="WFT77" s="347"/>
      <c r="WFU77" s="350"/>
      <c r="WFV77" s="350"/>
      <c r="WFW77" s="348"/>
      <c r="WFX77" s="348"/>
      <c r="WFY77" s="348"/>
      <c r="WFZ77" s="349"/>
      <c r="WGB77" s="347"/>
      <c r="WGC77" s="350"/>
      <c r="WGD77" s="350"/>
      <c r="WGE77" s="348"/>
      <c r="WGF77" s="348"/>
      <c r="WGG77" s="348"/>
      <c r="WGH77" s="349"/>
      <c r="WGJ77" s="347"/>
      <c r="WGK77" s="350"/>
      <c r="WGL77" s="350"/>
      <c r="WGM77" s="348"/>
      <c r="WGN77" s="348"/>
      <c r="WGO77" s="348"/>
      <c r="WGP77" s="349"/>
      <c r="WGR77" s="347"/>
      <c r="WGS77" s="350"/>
      <c r="WGT77" s="350"/>
      <c r="WGU77" s="348"/>
      <c r="WGV77" s="348"/>
      <c r="WGW77" s="348"/>
      <c r="WGX77" s="349"/>
      <c r="WGZ77" s="347"/>
      <c r="WHA77" s="350"/>
      <c r="WHB77" s="350"/>
      <c r="WHC77" s="348"/>
      <c r="WHD77" s="348"/>
      <c r="WHE77" s="348"/>
      <c r="WHF77" s="349"/>
      <c r="WHH77" s="347"/>
      <c r="WHI77" s="350"/>
      <c r="WHJ77" s="350"/>
      <c r="WHK77" s="348"/>
      <c r="WHL77" s="348"/>
      <c r="WHM77" s="348"/>
      <c r="WHN77" s="349"/>
      <c r="WHP77" s="347"/>
      <c r="WHQ77" s="350"/>
      <c r="WHR77" s="350"/>
      <c r="WHS77" s="348"/>
      <c r="WHT77" s="348"/>
      <c r="WHU77" s="348"/>
      <c r="WHV77" s="349"/>
      <c r="WHX77" s="347"/>
      <c r="WHY77" s="350"/>
      <c r="WHZ77" s="350"/>
      <c r="WIA77" s="348"/>
      <c r="WIB77" s="348"/>
      <c r="WIC77" s="348"/>
      <c r="WID77" s="349"/>
      <c r="WIF77" s="347"/>
      <c r="WIG77" s="350"/>
      <c r="WIH77" s="350"/>
      <c r="WII77" s="348"/>
      <c r="WIJ77" s="348"/>
      <c r="WIK77" s="348"/>
      <c r="WIL77" s="349"/>
      <c r="WIN77" s="347"/>
      <c r="WIO77" s="350"/>
      <c r="WIP77" s="350"/>
      <c r="WIQ77" s="348"/>
      <c r="WIR77" s="348"/>
      <c r="WIS77" s="348"/>
      <c r="WIT77" s="349"/>
      <c r="WIV77" s="347"/>
      <c r="WIW77" s="350"/>
      <c r="WIX77" s="350"/>
      <c r="WIY77" s="348"/>
      <c r="WIZ77" s="348"/>
      <c r="WJA77" s="348"/>
      <c r="WJB77" s="349"/>
      <c r="WJD77" s="347"/>
      <c r="WJE77" s="350"/>
      <c r="WJF77" s="350"/>
      <c r="WJG77" s="348"/>
      <c r="WJH77" s="348"/>
      <c r="WJI77" s="348"/>
      <c r="WJJ77" s="349"/>
      <c r="WJL77" s="347"/>
      <c r="WJM77" s="350"/>
      <c r="WJN77" s="350"/>
      <c r="WJO77" s="348"/>
      <c r="WJP77" s="348"/>
      <c r="WJQ77" s="348"/>
      <c r="WJR77" s="349"/>
      <c r="WJT77" s="347"/>
      <c r="WJU77" s="350"/>
      <c r="WJV77" s="350"/>
      <c r="WJW77" s="348"/>
      <c r="WJX77" s="348"/>
      <c r="WJY77" s="348"/>
      <c r="WJZ77" s="349"/>
      <c r="WKB77" s="347"/>
      <c r="WKC77" s="350"/>
      <c r="WKD77" s="350"/>
      <c r="WKE77" s="348"/>
      <c r="WKF77" s="348"/>
      <c r="WKG77" s="348"/>
      <c r="WKH77" s="349"/>
      <c r="WKJ77" s="347"/>
      <c r="WKK77" s="350"/>
      <c r="WKL77" s="350"/>
      <c r="WKM77" s="348"/>
      <c r="WKN77" s="348"/>
      <c r="WKO77" s="348"/>
      <c r="WKP77" s="349"/>
      <c r="WKR77" s="347"/>
      <c r="WKS77" s="350"/>
      <c r="WKT77" s="350"/>
      <c r="WKU77" s="348"/>
      <c r="WKV77" s="348"/>
      <c r="WKW77" s="348"/>
      <c r="WKX77" s="349"/>
      <c r="WKZ77" s="347"/>
      <c r="WLA77" s="350"/>
      <c r="WLB77" s="350"/>
      <c r="WLC77" s="348"/>
      <c r="WLD77" s="348"/>
      <c r="WLE77" s="348"/>
      <c r="WLF77" s="349"/>
      <c r="WLH77" s="347"/>
      <c r="WLI77" s="350"/>
      <c r="WLJ77" s="350"/>
      <c r="WLK77" s="348"/>
      <c r="WLL77" s="348"/>
      <c r="WLM77" s="348"/>
      <c r="WLN77" s="349"/>
      <c r="WLP77" s="347"/>
      <c r="WLQ77" s="350"/>
      <c r="WLR77" s="350"/>
      <c r="WLS77" s="348"/>
      <c r="WLT77" s="348"/>
      <c r="WLU77" s="348"/>
      <c r="WLV77" s="349"/>
      <c r="WLX77" s="347"/>
      <c r="WLY77" s="350"/>
      <c r="WLZ77" s="350"/>
      <c r="WMA77" s="348"/>
      <c r="WMB77" s="348"/>
      <c r="WMC77" s="348"/>
      <c r="WMD77" s="349"/>
      <c r="WMF77" s="347"/>
      <c r="WMG77" s="350"/>
      <c r="WMH77" s="350"/>
      <c r="WMI77" s="348"/>
      <c r="WMJ77" s="348"/>
      <c r="WMK77" s="348"/>
      <c r="WML77" s="349"/>
      <c r="WMN77" s="347"/>
      <c r="WMO77" s="350"/>
      <c r="WMP77" s="350"/>
      <c r="WMQ77" s="348"/>
      <c r="WMR77" s="348"/>
      <c r="WMS77" s="348"/>
      <c r="WMT77" s="349"/>
      <c r="WMV77" s="347"/>
      <c r="WMW77" s="350"/>
      <c r="WMX77" s="350"/>
      <c r="WMY77" s="348"/>
      <c r="WMZ77" s="348"/>
      <c r="WNA77" s="348"/>
      <c r="WNB77" s="349"/>
      <c r="WND77" s="347"/>
      <c r="WNE77" s="350"/>
      <c r="WNF77" s="350"/>
      <c r="WNG77" s="348"/>
      <c r="WNH77" s="348"/>
      <c r="WNI77" s="348"/>
      <c r="WNJ77" s="349"/>
      <c r="WNL77" s="347"/>
      <c r="WNM77" s="350"/>
      <c r="WNN77" s="350"/>
      <c r="WNO77" s="348"/>
      <c r="WNP77" s="348"/>
      <c r="WNQ77" s="348"/>
      <c r="WNR77" s="349"/>
      <c r="WNT77" s="347"/>
      <c r="WNU77" s="350"/>
      <c r="WNV77" s="350"/>
      <c r="WNW77" s="348"/>
      <c r="WNX77" s="348"/>
      <c r="WNY77" s="348"/>
      <c r="WNZ77" s="349"/>
      <c r="WOB77" s="347"/>
      <c r="WOC77" s="350"/>
      <c r="WOD77" s="350"/>
      <c r="WOE77" s="348"/>
      <c r="WOF77" s="348"/>
      <c r="WOG77" s="348"/>
      <c r="WOH77" s="349"/>
      <c r="WOJ77" s="347"/>
      <c r="WOK77" s="350"/>
      <c r="WOL77" s="350"/>
      <c r="WOM77" s="348"/>
      <c r="WON77" s="348"/>
      <c r="WOO77" s="348"/>
      <c r="WOP77" s="349"/>
      <c r="WOR77" s="347"/>
      <c r="WOS77" s="350"/>
      <c r="WOT77" s="350"/>
      <c r="WOU77" s="348"/>
      <c r="WOV77" s="348"/>
      <c r="WOW77" s="348"/>
      <c r="WOX77" s="349"/>
      <c r="WOZ77" s="347"/>
      <c r="WPA77" s="350"/>
      <c r="WPB77" s="350"/>
      <c r="WPC77" s="348"/>
      <c r="WPD77" s="348"/>
      <c r="WPE77" s="348"/>
      <c r="WPF77" s="349"/>
      <c r="WPH77" s="347"/>
      <c r="WPI77" s="350"/>
      <c r="WPJ77" s="350"/>
      <c r="WPK77" s="348"/>
      <c r="WPL77" s="348"/>
      <c r="WPM77" s="348"/>
      <c r="WPN77" s="349"/>
      <c r="WPP77" s="347"/>
      <c r="WPQ77" s="350"/>
      <c r="WPR77" s="350"/>
      <c r="WPS77" s="348"/>
      <c r="WPT77" s="348"/>
      <c r="WPU77" s="348"/>
      <c r="WPV77" s="349"/>
      <c r="WPX77" s="347"/>
      <c r="WPY77" s="350"/>
      <c r="WPZ77" s="350"/>
      <c r="WQA77" s="348"/>
      <c r="WQB77" s="348"/>
      <c r="WQC77" s="348"/>
      <c r="WQD77" s="349"/>
      <c r="WQF77" s="347"/>
      <c r="WQG77" s="350"/>
      <c r="WQH77" s="350"/>
      <c r="WQI77" s="348"/>
      <c r="WQJ77" s="348"/>
      <c r="WQK77" s="348"/>
      <c r="WQL77" s="349"/>
      <c r="WQN77" s="347"/>
      <c r="WQO77" s="350"/>
      <c r="WQP77" s="350"/>
      <c r="WQQ77" s="348"/>
      <c r="WQR77" s="348"/>
      <c r="WQS77" s="348"/>
      <c r="WQT77" s="349"/>
      <c r="WQV77" s="347"/>
      <c r="WQW77" s="350"/>
      <c r="WQX77" s="350"/>
      <c r="WQY77" s="348"/>
      <c r="WQZ77" s="348"/>
      <c r="WRA77" s="348"/>
      <c r="WRB77" s="349"/>
      <c r="WRD77" s="347"/>
      <c r="WRE77" s="350"/>
      <c r="WRF77" s="350"/>
      <c r="WRG77" s="348"/>
      <c r="WRH77" s="348"/>
      <c r="WRI77" s="348"/>
      <c r="WRJ77" s="349"/>
      <c r="WRL77" s="347"/>
      <c r="WRM77" s="350"/>
      <c r="WRN77" s="350"/>
      <c r="WRO77" s="348"/>
      <c r="WRP77" s="348"/>
      <c r="WRQ77" s="348"/>
      <c r="WRR77" s="349"/>
      <c r="WRT77" s="347"/>
      <c r="WRU77" s="350"/>
      <c r="WRV77" s="350"/>
      <c r="WRW77" s="348"/>
      <c r="WRX77" s="348"/>
      <c r="WRY77" s="348"/>
      <c r="WRZ77" s="349"/>
      <c r="WSB77" s="347"/>
      <c r="WSC77" s="350"/>
      <c r="WSD77" s="350"/>
      <c r="WSE77" s="348"/>
      <c r="WSF77" s="348"/>
      <c r="WSG77" s="348"/>
      <c r="WSH77" s="349"/>
      <c r="WSJ77" s="347"/>
      <c r="WSK77" s="350"/>
      <c r="WSL77" s="350"/>
      <c r="WSM77" s="348"/>
      <c r="WSN77" s="348"/>
      <c r="WSO77" s="348"/>
      <c r="WSP77" s="349"/>
      <c r="WSR77" s="347"/>
      <c r="WSS77" s="350"/>
      <c r="WST77" s="350"/>
      <c r="WSU77" s="348"/>
      <c r="WSV77" s="348"/>
      <c r="WSW77" s="348"/>
      <c r="WSX77" s="349"/>
      <c r="WSZ77" s="347"/>
      <c r="WTA77" s="350"/>
      <c r="WTB77" s="350"/>
      <c r="WTC77" s="348"/>
      <c r="WTD77" s="348"/>
      <c r="WTE77" s="348"/>
      <c r="WTF77" s="349"/>
      <c r="WTH77" s="347"/>
      <c r="WTI77" s="350"/>
      <c r="WTJ77" s="350"/>
      <c r="WTK77" s="348"/>
      <c r="WTL77" s="348"/>
      <c r="WTM77" s="348"/>
      <c r="WTN77" s="349"/>
      <c r="WTP77" s="347"/>
      <c r="WTQ77" s="350"/>
      <c r="WTR77" s="350"/>
      <c r="WTS77" s="348"/>
      <c r="WTT77" s="348"/>
      <c r="WTU77" s="348"/>
      <c r="WTV77" s="349"/>
      <c r="WTX77" s="347"/>
      <c r="WTY77" s="350"/>
      <c r="WTZ77" s="350"/>
      <c r="WUA77" s="348"/>
      <c r="WUB77" s="348"/>
      <c r="WUC77" s="348"/>
      <c r="WUD77" s="349"/>
      <c r="WUF77" s="347"/>
      <c r="WUG77" s="350"/>
      <c r="WUH77" s="350"/>
      <c r="WUI77" s="348"/>
      <c r="WUJ77" s="348"/>
      <c r="WUK77" s="348"/>
      <c r="WUL77" s="349"/>
      <c r="WUN77" s="347"/>
      <c r="WUO77" s="350"/>
      <c r="WUP77" s="350"/>
      <c r="WUQ77" s="348"/>
      <c r="WUR77" s="348"/>
      <c r="WUS77" s="348"/>
      <c r="WUT77" s="349"/>
      <c r="WUV77" s="347"/>
      <c r="WUW77" s="350"/>
      <c r="WUX77" s="350"/>
      <c r="WUY77" s="348"/>
      <c r="WUZ77" s="348"/>
      <c r="WVA77" s="348"/>
      <c r="WVB77" s="349"/>
      <c r="WVD77" s="347"/>
      <c r="WVE77" s="350"/>
      <c r="WVF77" s="350"/>
      <c r="WVG77" s="348"/>
      <c r="WVH77" s="348"/>
      <c r="WVI77" s="348"/>
      <c r="WVJ77" s="349"/>
      <c r="WVL77" s="347"/>
      <c r="WVM77" s="350"/>
      <c r="WVN77" s="350"/>
      <c r="WVO77" s="348"/>
      <c r="WVP77" s="348"/>
      <c r="WVQ77" s="348"/>
      <c r="WVR77" s="349"/>
      <c r="WVT77" s="347"/>
      <c r="WVU77" s="350"/>
      <c r="WVV77" s="350"/>
      <c r="WVW77" s="348"/>
      <c r="WVX77" s="348"/>
      <c r="WVY77" s="348"/>
      <c r="WVZ77" s="349"/>
      <c r="WWB77" s="347"/>
      <c r="WWC77" s="350"/>
      <c r="WWD77" s="350"/>
      <c r="WWE77" s="348"/>
      <c r="WWF77" s="348"/>
      <c r="WWG77" s="348"/>
      <c r="WWH77" s="349"/>
      <c r="WWJ77" s="347"/>
      <c r="WWK77" s="350"/>
      <c r="WWL77" s="350"/>
      <c r="WWM77" s="348"/>
      <c r="WWN77" s="348"/>
      <c r="WWO77" s="348"/>
      <c r="WWP77" s="349"/>
      <c r="WWR77" s="347"/>
      <c r="WWS77" s="350"/>
      <c r="WWT77" s="350"/>
      <c r="WWU77" s="348"/>
      <c r="WWV77" s="348"/>
      <c r="WWW77" s="348"/>
      <c r="WWX77" s="349"/>
      <c r="WWZ77" s="347"/>
      <c r="WXA77" s="350"/>
      <c r="WXB77" s="350"/>
      <c r="WXC77" s="348"/>
      <c r="WXD77" s="348"/>
      <c r="WXE77" s="348"/>
      <c r="WXF77" s="349"/>
      <c r="WXH77" s="347"/>
      <c r="WXI77" s="350"/>
      <c r="WXJ77" s="350"/>
      <c r="WXK77" s="348"/>
      <c r="WXL77" s="348"/>
      <c r="WXM77" s="348"/>
      <c r="WXN77" s="349"/>
      <c r="WXP77" s="347"/>
      <c r="WXQ77" s="350"/>
      <c r="WXR77" s="350"/>
      <c r="WXS77" s="348"/>
      <c r="WXT77" s="348"/>
      <c r="WXU77" s="348"/>
      <c r="WXV77" s="349"/>
      <c r="WXX77" s="347"/>
      <c r="WXY77" s="350"/>
      <c r="WXZ77" s="350"/>
      <c r="WYA77" s="348"/>
      <c r="WYB77" s="348"/>
      <c r="WYC77" s="348"/>
      <c r="WYD77" s="349"/>
      <c r="WYF77" s="347"/>
      <c r="WYG77" s="350"/>
      <c r="WYH77" s="350"/>
      <c r="WYI77" s="348"/>
      <c r="WYJ77" s="348"/>
      <c r="WYK77" s="348"/>
      <c r="WYL77" s="349"/>
      <c r="WYN77" s="347"/>
      <c r="WYO77" s="350"/>
      <c r="WYP77" s="350"/>
      <c r="WYQ77" s="348"/>
      <c r="WYR77" s="348"/>
      <c r="WYS77" s="348"/>
      <c r="WYT77" s="349"/>
      <c r="WYV77" s="347"/>
      <c r="WYW77" s="350"/>
      <c r="WYX77" s="350"/>
      <c r="WYY77" s="348"/>
      <c r="WYZ77" s="348"/>
      <c r="WZA77" s="348"/>
      <c r="WZB77" s="349"/>
      <c r="WZD77" s="347"/>
      <c r="WZE77" s="350"/>
      <c r="WZF77" s="350"/>
      <c r="WZG77" s="348"/>
      <c r="WZH77" s="348"/>
      <c r="WZI77" s="348"/>
      <c r="WZJ77" s="349"/>
      <c r="WZL77" s="347"/>
      <c r="WZM77" s="350"/>
      <c r="WZN77" s="350"/>
      <c r="WZO77" s="348"/>
      <c r="WZP77" s="348"/>
      <c r="WZQ77" s="348"/>
      <c r="WZR77" s="349"/>
      <c r="WZT77" s="347"/>
      <c r="WZU77" s="350"/>
      <c r="WZV77" s="350"/>
      <c r="WZW77" s="348"/>
      <c r="WZX77" s="348"/>
      <c r="WZY77" s="348"/>
      <c r="WZZ77" s="349"/>
      <c r="XAB77" s="347"/>
      <c r="XAC77" s="350"/>
      <c r="XAD77" s="350"/>
      <c r="XAE77" s="348"/>
      <c r="XAF77" s="348"/>
      <c r="XAG77" s="348"/>
      <c r="XAH77" s="349"/>
      <c r="XAJ77" s="347"/>
      <c r="XAK77" s="350"/>
      <c r="XAL77" s="350"/>
      <c r="XAM77" s="348"/>
      <c r="XAN77" s="348"/>
      <c r="XAO77" s="348"/>
      <c r="XAP77" s="349"/>
      <c r="XAR77" s="347"/>
      <c r="XAS77" s="350"/>
      <c r="XAT77" s="350"/>
      <c r="XAU77" s="348"/>
      <c r="XAV77" s="348"/>
      <c r="XAW77" s="348"/>
      <c r="XAX77" s="349"/>
      <c r="XAZ77" s="347"/>
      <c r="XBA77" s="350"/>
      <c r="XBB77" s="350"/>
      <c r="XBC77" s="348"/>
      <c r="XBD77" s="348"/>
      <c r="XBE77" s="348"/>
      <c r="XBF77" s="349"/>
      <c r="XBH77" s="347"/>
      <c r="XBI77" s="350"/>
      <c r="XBJ77" s="350"/>
      <c r="XBK77" s="348"/>
      <c r="XBL77" s="348"/>
      <c r="XBM77" s="348"/>
      <c r="XBN77" s="349"/>
      <c r="XBP77" s="347"/>
      <c r="XBQ77" s="350"/>
      <c r="XBR77" s="350"/>
      <c r="XBS77" s="348"/>
      <c r="XBT77" s="348"/>
      <c r="XBU77" s="348"/>
      <c r="XBV77" s="349"/>
      <c r="XBX77" s="347"/>
      <c r="XBY77" s="350"/>
      <c r="XBZ77" s="350"/>
      <c r="XCA77" s="348"/>
      <c r="XCB77" s="348"/>
      <c r="XCC77" s="348"/>
      <c r="XCD77" s="349"/>
      <c r="XCF77" s="347"/>
      <c r="XCG77" s="350"/>
      <c r="XCH77" s="350"/>
      <c r="XCI77" s="348"/>
      <c r="XCJ77" s="348"/>
      <c r="XCK77" s="348"/>
      <c r="XCL77" s="349"/>
      <c r="XCN77" s="347"/>
      <c r="XCO77" s="350"/>
      <c r="XCP77" s="350"/>
      <c r="XCQ77" s="348"/>
      <c r="XCR77" s="348"/>
      <c r="XCS77" s="348"/>
      <c r="XCT77" s="349"/>
      <c r="XCV77" s="347"/>
      <c r="XCW77" s="350"/>
      <c r="XCX77" s="350"/>
      <c r="XCY77" s="348"/>
      <c r="XCZ77" s="348"/>
      <c r="XDA77" s="348"/>
      <c r="XDB77" s="349"/>
      <c r="XDD77" s="347"/>
      <c r="XDE77" s="350"/>
      <c r="XDF77" s="350"/>
      <c r="XDG77" s="348"/>
      <c r="XDH77" s="348"/>
      <c r="XDI77" s="348"/>
      <c r="XDJ77" s="349"/>
      <c r="XDL77" s="347"/>
      <c r="XDM77" s="350"/>
      <c r="XDN77" s="350"/>
      <c r="XDO77" s="348"/>
      <c r="XDP77" s="348"/>
      <c r="XDQ77" s="348"/>
      <c r="XDR77" s="349"/>
      <c r="XDT77" s="347"/>
      <c r="XDU77" s="350"/>
      <c r="XDV77" s="350"/>
      <c r="XDW77" s="348"/>
      <c r="XDX77" s="348"/>
      <c r="XDY77" s="348"/>
      <c r="XDZ77" s="349"/>
      <c r="XEB77" s="347"/>
      <c r="XEC77" s="350"/>
      <c r="XED77" s="350"/>
      <c r="XEE77" s="348"/>
      <c r="XEF77" s="348"/>
      <c r="XEG77" s="348"/>
      <c r="XEH77" s="349"/>
      <c r="XEJ77" s="347"/>
      <c r="XEK77" s="350"/>
      <c r="XEL77" s="350"/>
      <c r="XEM77" s="348"/>
      <c r="XEN77" s="348"/>
      <c r="XEO77" s="348"/>
      <c r="XEP77" s="349"/>
      <c r="XER77" s="347"/>
      <c r="XES77" s="350"/>
      <c r="XET77" s="350"/>
      <c r="XEU77" s="348"/>
      <c r="XEV77" s="348"/>
      <c r="XEW77" s="348"/>
      <c r="XEX77" s="349"/>
      <c r="XEZ77" s="347"/>
      <c r="XFA77" s="350"/>
      <c r="XFB77" s="350"/>
      <c r="XFC77" s="348"/>
      <c r="XFD77" s="348"/>
    </row>
    <row r="78" spans="1:16384" ht="21" customHeight="1">
      <c r="A78" s="390">
        <f t="shared" si="38"/>
        <v>78</v>
      </c>
      <c r="B78" s="1208"/>
      <c r="C78" s="1168" t="s">
        <v>138</v>
      </c>
      <c r="D78" s="1129"/>
      <c r="E78" s="1129"/>
      <c r="F78" s="1164"/>
      <c r="G78" s="364">
        <f t="shared" ref="G78:J78" ca="1" si="39">G79+G80+G82+G81</f>
        <v>0</v>
      </c>
      <c r="H78" s="364">
        <f t="shared" si="39"/>
        <v>0</v>
      </c>
      <c r="I78" s="364">
        <f t="shared" ca="1" si="39"/>
        <v>0</v>
      </c>
      <c r="J78" s="364">
        <f t="shared" ca="1" si="39"/>
        <v>0</v>
      </c>
      <c r="K78" s="364">
        <f ca="1">K79+K80+K82+K81</f>
        <v>0</v>
      </c>
      <c r="L78" s="347"/>
      <c r="M78" s="364">
        <f ca="1">M79+M80+M82+M81</f>
        <v>0</v>
      </c>
      <c r="N78" s="348"/>
      <c r="O78" s="364"/>
      <c r="P78" s="348"/>
      <c r="Q78" s="364"/>
      <c r="R78" s="339"/>
      <c r="S78" s="364"/>
      <c r="T78" s="348"/>
      <c r="U78" s="364"/>
      <c r="V78" s="348"/>
      <c r="W78" s="364"/>
      <c r="X78" s="348"/>
      <c r="Y78" s="348"/>
      <c r="Z78" s="349"/>
      <c r="AB78" s="347"/>
      <c r="AC78" s="350"/>
      <c r="AD78" s="350"/>
      <c r="AE78" s="348"/>
      <c r="AF78" s="348"/>
      <c r="AG78" s="348"/>
      <c r="AH78" s="349"/>
      <c r="AJ78" s="347"/>
      <c r="AK78" s="350"/>
      <c r="AL78" s="350"/>
      <c r="AM78" s="348"/>
      <c r="AN78" s="348"/>
      <c r="AO78" s="348"/>
      <c r="AP78" s="349"/>
      <c r="AR78" s="347"/>
      <c r="AS78" s="350"/>
      <c r="AT78" s="350"/>
      <c r="AU78" s="348"/>
      <c r="AV78" s="348"/>
      <c r="AW78" s="348"/>
      <c r="AX78" s="349"/>
      <c r="AZ78" s="347"/>
      <c r="BA78" s="350"/>
      <c r="BB78" s="350"/>
      <c r="BC78" s="348"/>
      <c r="BD78" s="348"/>
      <c r="BE78" s="348"/>
      <c r="BF78" s="349"/>
      <c r="BH78" s="347"/>
      <c r="BI78" s="350"/>
      <c r="BJ78" s="350"/>
      <c r="BK78" s="348"/>
      <c r="BL78" s="348"/>
      <c r="BM78" s="348"/>
      <c r="BN78" s="349"/>
      <c r="BP78" s="347"/>
      <c r="BQ78" s="350"/>
      <c r="BR78" s="350"/>
      <c r="BS78" s="348"/>
      <c r="BT78" s="348"/>
      <c r="BU78" s="348"/>
      <c r="BV78" s="349"/>
      <c r="BX78" s="347"/>
      <c r="BY78" s="350"/>
      <c r="BZ78" s="350"/>
      <c r="CA78" s="348"/>
      <c r="CB78" s="348"/>
      <c r="CC78" s="348"/>
      <c r="CD78" s="349"/>
      <c r="CF78" s="347"/>
      <c r="CG78" s="350"/>
      <c r="CH78" s="350"/>
      <c r="CI78" s="348"/>
      <c r="CJ78" s="348"/>
      <c r="CK78" s="348"/>
      <c r="CL78" s="349"/>
      <c r="CN78" s="347"/>
      <c r="CO78" s="350"/>
      <c r="CP78" s="350"/>
      <c r="CQ78" s="348"/>
      <c r="CR78" s="348"/>
      <c r="CS78" s="348"/>
      <c r="CT78" s="349"/>
      <c r="CV78" s="347"/>
      <c r="CW78" s="350"/>
      <c r="CX78" s="350"/>
      <c r="CY78" s="348"/>
      <c r="CZ78" s="348"/>
      <c r="DA78" s="348"/>
      <c r="DB78" s="349"/>
      <c r="DD78" s="347"/>
      <c r="DE78" s="350"/>
      <c r="DF78" s="350"/>
      <c r="DG78" s="348"/>
      <c r="DH78" s="348"/>
      <c r="DI78" s="348"/>
      <c r="DJ78" s="349"/>
      <c r="DL78" s="347"/>
      <c r="DM78" s="350"/>
      <c r="DN78" s="350"/>
      <c r="DO78" s="348"/>
      <c r="DP78" s="348"/>
      <c r="DQ78" s="348"/>
      <c r="DR78" s="349"/>
      <c r="DT78" s="347"/>
      <c r="DU78" s="350"/>
      <c r="DV78" s="350"/>
      <c r="DW78" s="348"/>
      <c r="DX78" s="348"/>
      <c r="DY78" s="348"/>
      <c r="DZ78" s="349"/>
      <c r="EB78" s="347"/>
      <c r="EC78" s="350"/>
      <c r="ED78" s="350"/>
      <c r="EE78" s="348"/>
      <c r="EF78" s="348"/>
      <c r="EG78" s="348"/>
      <c r="EH78" s="349"/>
      <c r="EJ78" s="347"/>
      <c r="EK78" s="350"/>
      <c r="EL78" s="350"/>
      <c r="EM78" s="348"/>
      <c r="EN78" s="348"/>
      <c r="EO78" s="348"/>
      <c r="EP78" s="349"/>
      <c r="ER78" s="347"/>
      <c r="ES78" s="350"/>
      <c r="ET78" s="350"/>
      <c r="EU78" s="348"/>
      <c r="EV78" s="348"/>
      <c r="EW78" s="348"/>
      <c r="EX78" s="349"/>
      <c r="EZ78" s="347"/>
      <c r="FA78" s="350"/>
      <c r="FB78" s="350"/>
      <c r="FC78" s="348"/>
      <c r="FD78" s="348"/>
      <c r="FE78" s="348"/>
      <c r="FF78" s="349"/>
      <c r="FH78" s="347"/>
      <c r="FI78" s="350"/>
      <c r="FJ78" s="350"/>
      <c r="FK78" s="348"/>
      <c r="FL78" s="348"/>
      <c r="FM78" s="348"/>
      <c r="FN78" s="349"/>
      <c r="FP78" s="347"/>
      <c r="FQ78" s="350"/>
      <c r="FR78" s="350"/>
      <c r="FS78" s="348"/>
      <c r="FT78" s="348"/>
      <c r="FU78" s="348"/>
      <c r="FV78" s="349"/>
      <c r="FX78" s="347"/>
      <c r="FY78" s="350"/>
      <c r="FZ78" s="350"/>
      <c r="GA78" s="348"/>
      <c r="GB78" s="348"/>
      <c r="GC78" s="348"/>
      <c r="GD78" s="349"/>
      <c r="GF78" s="347"/>
      <c r="GG78" s="350"/>
      <c r="GH78" s="350"/>
      <c r="GI78" s="348"/>
      <c r="GJ78" s="348"/>
      <c r="GK78" s="348"/>
      <c r="GL78" s="349"/>
      <c r="GN78" s="347"/>
      <c r="GO78" s="350"/>
      <c r="GP78" s="350"/>
      <c r="GQ78" s="348"/>
      <c r="GR78" s="348"/>
      <c r="GS78" s="348"/>
      <c r="GT78" s="349"/>
      <c r="GV78" s="347"/>
      <c r="GW78" s="350"/>
      <c r="GX78" s="350"/>
      <c r="GY78" s="348"/>
      <c r="GZ78" s="348"/>
      <c r="HA78" s="348"/>
      <c r="HB78" s="349"/>
      <c r="HD78" s="347"/>
      <c r="HE78" s="350"/>
      <c r="HF78" s="350"/>
      <c r="HG78" s="348"/>
      <c r="HH78" s="348"/>
      <c r="HI78" s="348"/>
      <c r="HJ78" s="349"/>
      <c r="HL78" s="347"/>
      <c r="HM78" s="350"/>
      <c r="HN78" s="350"/>
      <c r="HO78" s="348"/>
      <c r="HP78" s="348"/>
      <c r="HQ78" s="348"/>
      <c r="HR78" s="349"/>
      <c r="HT78" s="347"/>
      <c r="HU78" s="350"/>
      <c r="HV78" s="350"/>
      <c r="HW78" s="348"/>
      <c r="HX78" s="348"/>
      <c r="HY78" s="348"/>
      <c r="HZ78" s="349"/>
      <c r="IB78" s="347"/>
      <c r="IC78" s="350"/>
      <c r="ID78" s="350"/>
      <c r="IE78" s="348"/>
      <c r="IF78" s="348"/>
      <c r="IG78" s="348"/>
      <c r="IH78" s="349"/>
      <c r="IJ78" s="347"/>
      <c r="IK78" s="350"/>
      <c r="IL78" s="350"/>
      <c r="IM78" s="348"/>
      <c r="IN78" s="348"/>
      <c r="IO78" s="348"/>
      <c r="IP78" s="349"/>
      <c r="IR78" s="347"/>
      <c r="IS78" s="350"/>
      <c r="IT78" s="350"/>
      <c r="IU78" s="348"/>
      <c r="IV78" s="348"/>
      <c r="IW78" s="348"/>
      <c r="IX78" s="349"/>
      <c r="IZ78" s="347"/>
      <c r="JA78" s="350"/>
      <c r="JB78" s="350"/>
      <c r="JC78" s="348"/>
      <c r="JD78" s="348"/>
      <c r="JE78" s="348"/>
      <c r="JF78" s="349"/>
      <c r="JH78" s="347"/>
      <c r="JI78" s="350"/>
      <c r="JJ78" s="350"/>
      <c r="JK78" s="348"/>
      <c r="JL78" s="348"/>
      <c r="JM78" s="348"/>
      <c r="JN78" s="349"/>
      <c r="JP78" s="347"/>
      <c r="JQ78" s="350"/>
      <c r="JR78" s="350"/>
      <c r="JS78" s="348"/>
      <c r="JT78" s="348"/>
      <c r="JU78" s="348"/>
      <c r="JV78" s="349"/>
      <c r="JX78" s="347"/>
      <c r="JY78" s="350"/>
      <c r="JZ78" s="350"/>
      <c r="KA78" s="348"/>
      <c r="KB78" s="348"/>
      <c r="KC78" s="348"/>
      <c r="KD78" s="349"/>
      <c r="KF78" s="347"/>
      <c r="KG78" s="350"/>
      <c r="KH78" s="350"/>
      <c r="KI78" s="348"/>
      <c r="KJ78" s="348"/>
      <c r="KK78" s="348"/>
      <c r="KL78" s="349"/>
      <c r="KN78" s="347"/>
      <c r="KO78" s="350"/>
      <c r="KP78" s="350"/>
      <c r="KQ78" s="348"/>
      <c r="KR78" s="348"/>
      <c r="KS78" s="348"/>
      <c r="KT78" s="349"/>
      <c r="KV78" s="347"/>
      <c r="KW78" s="350"/>
      <c r="KX78" s="350"/>
      <c r="KY78" s="348"/>
      <c r="KZ78" s="348"/>
      <c r="LA78" s="348"/>
      <c r="LB78" s="349"/>
      <c r="LD78" s="347"/>
      <c r="LE78" s="350"/>
      <c r="LF78" s="350"/>
      <c r="LG78" s="348"/>
      <c r="LH78" s="348"/>
      <c r="LI78" s="348"/>
      <c r="LJ78" s="349"/>
      <c r="LL78" s="347"/>
      <c r="LM78" s="350"/>
      <c r="LN78" s="350"/>
      <c r="LO78" s="348"/>
      <c r="LP78" s="348"/>
      <c r="LQ78" s="348"/>
      <c r="LR78" s="349"/>
      <c r="LT78" s="347"/>
      <c r="LU78" s="350"/>
      <c r="LV78" s="350"/>
      <c r="LW78" s="348"/>
      <c r="LX78" s="348"/>
      <c r="LY78" s="348"/>
      <c r="LZ78" s="349"/>
      <c r="MB78" s="347"/>
      <c r="MC78" s="350"/>
      <c r="MD78" s="350"/>
      <c r="ME78" s="348"/>
      <c r="MF78" s="348"/>
      <c r="MG78" s="348"/>
      <c r="MH78" s="349"/>
      <c r="MJ78" s="347"/>
      <c r="MK78" s="350"/>
      <c r="ML78" s="350"/>
      <c r="MM78" s="348"/>
      <c r="MN78" s="348"/>
      <c r="MO78" s="348"/>
      <c r="MP78" s="349"/>
      <c r="MR78" s="347"/>
      <c r="MS78" s="350"/>
      <c r="MT78" s="350"/>
      <c r="MU78" s="348"/>
      <c r="MV78" s="348"/>
      <c r="MW78" s="348"/>
      <c r="MX78" s="349"/>
      <c r="MZ78" s="347"/>
      <c r="NA78" s="350"/>
      <c r="NB78" s="350"/>
      <c r="NC78" s="348"/>
      <c r="ND78" s="348"/>
      <c r="NE78" s="348"/>
      <c r="NF78" s="349"/>
      <c r="NH78" s="347"/>
      <c r="NI78" s="350"/>
      <c r="NJ78" s="350"/>
      <c r="NK78" s="348"/>
      <c r="NL78" s="348"/>
      <c r="NM78" s="348"/>
      <c r="NN78" s="349"/>
      <c r="NP78" s="347"/>
      <c r="NQ78" s="350"/>
      <c r="NR78" s="350"/>
      <c r="NS78" s="348"/>
      <c r="NT78" s="348"/>
      <c r="NU78" s="348"/>
      <c r="NV78" s="349"/>
      <c r="NX78" s="347"/>
      <c r="NY78" s="350"/>
      <c r="NZ78" s="350"/>
      <c r="OA78" s="348"/>
      <c r="OB78" s="348"/>
      <c r="OC78" s="348"/>
      <c r="OD78" s="349"/>
      <c r="OF78" s="347"/>
      <c r="OG78" s="350"/>
      <c r="OH78" s="350"/>
      <c r="OI78" s="348"/>
      <c r="OJ78" s="348"/>
      <c r="OK78" s="348"/>
      <c r="OL78" s="349"/>
      <c r="ON78" s="347"/>
      <c r="OO78" s="350"/>
      <c r="OP78" s="350"/>
      <c r="OQ78" s="348"/>
      <c r="OR78" s="348"/>
      <c r="OS78" s="348"/>
      <c r="OT78" s="349"/>
      <c r="OV78" s="347"/>
      <c r="OW78" s="350"/>
      <c r="OX78" s="350"/>
      <c r="OY78" s="348"/>
      <c r="OZ78" s="348"/>
      <c r="PA78" s="348"/>
      <c r="PB78" s="349"/>
      <c r="PD78" s="347"/>
      <c r="PE78" s="350"/>
      <c r="PF78" s="350"/>
      <c r="PG78" s="348"/>
      <c r="PH78" s="348"/>
      <c r="PI78" s="348"/>
      <c r="PJ78" s="349"/>
      <c r="PL78" s="347"/>
      <c r="PM78" s="350"/>
      <c r="PN78" s="350"/>
      <c r="PO78" s="348"/>
      <c r="PP78" s="348"/>
      <c r="PQ78" s="348"/>
      <c r="PR78" s="349"/>
      <c r="PT78" s="347"/>
      <c r="PU78" s="350"/>
      <c r="PV78" s="350"/>
      <c r="PW78" s="348"/>
      <c r="PX78" s="348"/>
      <c r="PY78" s="348"/>
      <c r="PZ78" s="349"/>
      <c r="QB78" s="347"/>
      <c r="QC78" s="350"/>
      <c r="QD78" s="350"/>
      <c r="QE78" s="348"/>
      <c r="QF78" s="348"/>
      <c r="QG78" s="348"/>
      <c r="QH78" s="349"/>
      <c r="QJ78" s="347"/>
      <c r="QK78" s="350"/>
      <c r="QL78" s="350"/>
      <c r="QM78" s="348"/>
      <c r="QN78" s="348"/>
      <c r="QO78" s="348"/>
      <c r="QP78" s="349"/>
      <c r="QR78" s="347"/>
      <c r="QS78" s="350"/>
      <c r="QT78" s="350"/>
      <c r="QU78" s="348"/>
      <c r="QV78" s="348"/>
      <c r="QW78" s="348"/>
      <c r="QX78" s="349"/>
      <c r="QZ78" s="347"/>
      <c r="RA78" s="350"/>
      <c r="RB78" s="350"/>
      <c r="RC78" s="348"/>
      <c r="RD78" s="348"/>
      <c r="RE78" s="348"/>
      <c r="RF78" s="349"/>
      <c r="RH78" s="347"/>
      <c r="RI78" s="350"/>
      <c r="RJ78" s="350"/>
      <c r="RK78" s="348"/>
      <c r="RL78" s="348"/>
      <c r="RM78" s="348"/>
      <c r="RN78" s="349"/>
      <c r="RP78" s="347"/>
      <c r="RQ78" s="350"/>
      <c r="RR78" s="350"/>
      <c r="RS78" s="348"/>
      <c r="RT78" s="348"/>
      <c r="RU78" s="348"/>
      <c r="RV78" s="349"/>
      <c r="RX78" s="347"/>
      <c r="RY78" s="350"/>
      <c r="RZ78" s="350"/>
      <c r="SA78" s="348"/>
      <c r="SB78" s="348"/>
      <c r="SC78" s="348"/>
      <c r="SD78" s="349"/>
      <c r="SF78" s="347"/>
      <c r="SG78" s="350"/>
      <c r="SH78" s="350"/>
      <c r="SI78" s="348"/>
      <c r="SJ78" s="348"/>
      <c r="SK78" s="348"/>
      <c r="SL78" s="349"/>
      <c r="SN78" s="347"/>
      <c r="SO78" s="350"/>
      <c r="SP78" s="350"/>
      <c r="SQ78" s="348"/>
      <c r="SR78" s="348"/>
      <c r="SS78" s="348"/>
      <c r="ST78" s="349"/>
      <c r="SV78" s="347"/>
      <c r="SW78" s="350"/>
      <c r="SX78" s="350"/>
      <c r="SY78" s="348"/>
      <c r="SZ78" s="348"/>
      <c r="TA78" s="348"/>
      <c r="TB78" s="349"/>
      <c r="TD78" s="347"/>
      <c r="TE78" s="350"/>
      <c r="TF78" s="350"/>
      <c r="TG78" s="348"/>
      <c r="TH78" s="348"/>
      <c r="TI78" s="348"/>
      <c r="TJ78" s="349"/>
      <c r="TL78" s="347"/>
      <c r="TM78" s="350"/>
      <c r="TN78" s="350"/>
      <c r="TO78" s="348"/>
      <c r="TP78" s="348"/>
      <c r="TQ78" s="348"/>
      <c r="TR78" s="349"/>
      <c r="TT78" s="347"/>
      <c r="TU78" s="350"/>
      <c r="TV78" s="350"/>
      <c r="TW78" s="348"/>
      <c r="TX78" s="348"/>
      <c r="TY78" s="348"/>
      <c r="TZ78" s="349"/>
      <c r="UB78" s="347"/>
      <c r="UC78" s="350"/>
      <c r="UD78" s="350"/>
      <c r="UE78" s="348"/>
      <c r="UF78" s="348"/>
      <c r="UG78" s="348"/>
      <c r="UH78" s="349"/>
      <c r="UJ78" s="347"/>
      <c r="UK78" s="350"/>
      <c r="UL78" s="350"/>
      <c r="UM78" s="348"/>
      <c r="UN78" s="348"/>
      <c r="UO78" s="348"/>
      <c r="UP78" s="349"/>
      <c r="UR78" s="347"/>
      <c r="US78" s="350"/>
      <c r="UT78" s="350"/>
      <c r="UU78" s="348"/>
      <c r="UV78" s="348"/>
      <c r="UW78" s="348"/>
      <c r="UX78" s="349"/>
      <c r="UZ78" s="347"/>
      <c r="VA78" s="350"/>
      <c r="VB78" s="350"/>
      <c r="VC78" s="348"/>
      <c r="VD78" s="348"/>
      <c r="VE78" s="348"/>
      <c r="VF78" s="349"/>
      <c r="VH78" s="347"/>
      <c r="VI78" s="350"/>
      <c r="VJ78" s="350"/>
      <c r="VK78" s="348"/>
      <c r="VL78" s="348"/>
      <c r="VM78" s="348"/>
      <c r="VN78" s="349"/>
      <c r="VP78" s="347"/>
      <c r="VQ78" s="350"/>
      <c r="VR78" s="350"/>
      <c r="VS78" s="348"/>
      <c r="VT78" s="348"/>
      <c r="VU78" s="348"/>
      <c r="VV78" s="349"/>
      <c r="VX78" s="347"/>
      <c r="VY78" s="350"/>
      <c r="VZ78" s="350"/>
      <c r="WA78" s="348"/>
      <c r="WB78" s="348"/>
      <c r="WC78" s="348"/>
      <c r="WD78" s="349"/>
      <c r="WF78" s="347"/>
      <c r="WG78" s="350"/>
      <c r="WH78" s="350"/>
      <c r="WI78" s="348"/>
      <c r="WJ78" s="348"/>
      <c r="WK78" s="348"/>
      <c r="WL78" s="349"/>
      <c r="WN78" s="347"/>
      <c r="WO78" s="350"/>
      <c r="WP78" s="350"/>
      <c r="WQ78" s="348"/>
      <c r="WR78" s="348"/>
      <c r="WS78" s="348"/>
      <c r="WT78" s="349"/>
      <c r="WV78" s="347"/>
      <c r="WW78" s="350"/>
      <c r="WX78" s="350"/>
      <c r="WY78" s="348"/>
      <c r="WZ78" s="348"/>
      <c r="XA78" s="348"/>
      <c r="XB78" s="349"/>
      <c r="XD78" s="347"/>
      <c r="XE78" s="350"/>
      <c r="XF78" s="350"/>
      <c r="XG78" s="348"/>
      <c r="XH78" s="348"/>
      <c r="XI78" s="348"/>
      <c r="XJ78" s="349"/>
      <c r="XL78" s="347"/>
      <c r="XM78" s="350"/>
      <c r="XN78" s="350"/>
      <c r="XO78" s="348"/>
      <c r="XP78" s="348"/>
      <c r="XQ78" s="348"/>
      <c r="XR78" s="349"/>
      <c r="XT78" s="347"/>
      <c r="XU78" s="350"/>
      <c r="XV78" s="350"/>
      <c r="XW78" s="348"/>
      <c r="XX78" s="348"/>
      <c r="XY78" s="348"/>
      <c r="XZ78" s="349"/>
      <c r="YB78" s="347"/>
      <c r="YC78" s="350"/>
      <c r="YD78" s="350"/>
      <c r="YE78" s="348"/>
      <c r="YF78" s="348"/>
      <c r="YG78" s="348"/>
      <c r="YH78" s="349"/>
      <c r="YJ78" s="347"/>
      <c r="YK78" s="350"/>
      <c r="YL78" s="350"/>
      <c r="YM78" s="348"/>
      <c r="YN78" s="348"/>
      <c r="YO78" s="348"/>
      <c r="YP78" s="349"/>
      <c r="YR78" s="347"/>
      <c r="YS78" s="350"/>
      <c r="YT78" s="350"/>
      <c r="YU78" s="348"/>
      <c r="YV78" s="348"/>
      <c r="YW78" s="348"/>
      <c r="YX78" s="349"/>
      <c r="YZ78" s="347"/>
      <c r="ZA78" s="350"/>
      <c r="ZB78" s="350"/>
      <c r="ZC78" s="348"/>
      <c r="ZD78" s="348"/>
      <c r="ZE78" s="348"/>
      <c r="ZF78" s="349"/>
      <c r="ZH78" s="347"/>
      <c r="ZI78" s="350"/>
      <c r="ZJ78" s="350"/>
      <c r="ZK78" s="348"/>
      <c r="ZL78" s="348"/>
      <c r="ZM78" s="348"/>
      <c r="ZN78" s="349"/>
      <c r="ZP78" s="347"/>
      <c r="ZQ78" s="350"/>
      <c r="ZR78" s="350"/>
      <c r="ZS78" s="348"/>
      <c r="ZT78" s="348"/>
      <c r="ZU78" s="348"/>
      <c r="ZV78" s="349"/>
      <c r="ZX78" s="347"/>
      <c r="ZY78" s="350"/>
      <c r="ZZ78" s="350"/>
      <c r="AAA78" s="348"/>
      <c r="AAB78" s="348"/>
      <c r="AAC78" s="348"/>
      <c r="AAD78" s="349"/>
      <c r="AAF78" s="347"/>
      <c r="AAG78" s="350"/>
      <c r="AAH78" s="350"/>
      <c r="AAI78" s="348"/>
      <c r="AAJ78" s="348"/>
      <c r="AAK78" s="348"/>
      <c r="AAL78" s="349"/>
      <c r="AAN78" s="347"/>
      <c r="AAO78" s="350"/>
      <c r="AAP78" s="350"/>
      <c r="AAQ78" s="348"/>
      <c r="AAR78" s="348"/>
      <c r="AAS78" s="348"/>
      <c r="AAT78" s="349"/>
      <c r="AAV78" s="347"/>
      <c r="AAW78" s="350"/>
      <c r="AAX78" s="350"/>
      <c r="AAY78" s="348"/>
      <c r="AAZ78" s="348"/>
      <c r="ABA78" s="348"/>
      <c r="ABB78" s="349"/>
      <c r="ABD78" s="347"/>
      <c r="ABE78" s="350"/>
      <c r="ABF78" s="350"/>
      <c r="ABG78" s="348"/>
      <c r="ABH78" s="348"/>
      <c r="ABI78" s="348"/>
      <c r="ABJ78" s="349"/>
      <c r="ABL78" s="347"/>
      <c r="ABM78" s="350"/>
      <c r="ABN78" s="350"/>
      <c r="ABO78" s="348"/>
      <c r="ABP78" s="348"/>
      <c r="ABQ78" s="348"/>
      <c r="ABR78" s="349"/>
      <c r="ABT78" s="347"/>
      <c r="ABU78" s="350"/>
      <c r="ABV78" s="350"/>
      <c r="ABW78" s="348"/>
      <c r="ABX78" s="348"/>
      <c r="ABY78" s="348"/>
      <c r="ABZ78" s="349"/>
      <c r="ACB78" s="347"/>
      <c r="ACC78" s="350"/>
      <c r="ACD78" s="350"/>
      <c r="ACE78" s="348"/>
      <c r="ACF78" s="348"/>
      <c r="ACG78" s="348"/>
      <c r="ACH78" s="349"/>
      <c r="ACJ78" s="347"/>
      <c r="ACK78" s="350"/>
      <c r="ACL78" s="350"/>
      <c r="ACM78" s="348"/>
      <c r="ACN78" s="348"/>
      <c r="ACO78" s="348"/>
      <c r="ACP78" s="349"/>
      <c r="ACR78" s="347"/>
      <c r="ACS78" s="350"/>
      <c r="ACT78" s="350"/>
      <c r="ACU78" s="348"/>
      <c r="ACV78" s="348"/>
      <c r="ACW78" s="348"/>
      <c r="ACX78" s="349"/>
      <c r="ACZ78" s="347"/>
      <c r="ADA78" s="350"/>
      <c r="ADB78" s="350"/>
      <c r="ADC78" s="348"/>
      <c r="ADD78" s="348"/>
      <c r="ADE78" s="348"/>
      <c r="ADF78" s="349"/>
      <c r="ADH78" s="347"/>
      <c r="ADI78" s="350"/>
      <c r="ADJ78" s="350"/>
      <c r="ADK78" s="348"/>
      <c r="ADL78" s="348"/>
      <c r="ADM78" s="348"/>
      <c r="ADN78" s="349"/>
      <c r="ADP78" s="347"/>
      <c r="ADQ78" s="350"/>
      <c r="ADR78" s="350"/>
      <c r="ADS78" s="348"/>
      <c r="ADT78" s="348"/>
      <c r="ADU78" s="348"/>
      <c r="ADV78" s="349"/>
      <c r="ADX78" s="347"/>
      <c r="ADY78" s="350"/>
      <c r="ADZ78" s="350"/>
      <c r="AEA78" s="348"/>
      <c r="AEB78" s="348"/>
      <c r="AEC78" s="348"/>
      <c r="AED78" s="349"/>
      <c r="AEF78" s="347"/>
      <c r="AEG78" s="350"/>
      <c r="AEH78" s="350"/>
      <c r="AEI78" s="348"/>
      <c r="AEJ78" s="348"/>
      <c r="AEK78" s="348"/>
      <c r="AEL78" s="349"/>
      <c r="AEN78" s="347"/>
      <c r="AEO78" s="350"/>
      <c r="AEP78" s="350"/>
      <c r="AEQ78" s="348"/>
      <c r="AER78" s="348"/>
      <c r="AES78" s="348"/>
      <c r="AET78" s="349"/>
      <c r="AEV78" s="347"/>
      <c r="AEW78" s="350"/>
      <c r="AEX78" s="350"/>
      <c r="AEY78" s="348"/>
      <c r="AEZ78" s="348"/>
      <c r="AFA78" s="348"/>
      <c r="AFB78" s="349"/>
      <c r="AFD78" s="347"/>
      <c r="AFE78" s="350"/>
      <c r="AFF78" s="350"/>
      <c r="AFG78" s="348"/>
      <c r="AFH78" s="348"/>
      <c r="AFI78" s="348"/>
      <c r="AFJ78" s="349"/>
      <c r="AFL78" s="347"/>
      <c r="AFM78" s="350"/>
      <c r="AFN78" s="350"/>
      <c r="AFO78" s="348"/>
      <c r="AFP78" s="348"/>
      <c r="AFQ78" s="348"/>
      <c r="AFR78" s="349"/>
      <c r="AFT78" s="347"/>
      <c r="AFU78" s="350"/>
      <c r="AFV78" s="350"/>
      <c r="AFW78" s="348"/>
      <c r="AFX78" s="348"/>
      <c r="AFY78" s="348"/>
      <c r="AFZ78" s="349"/>
      <c r="AGB78" s="347"/>
      <c r="AGC78" s="350"/>
      <c r="AGD78" s="350"/>
      <c r="AGE78" s="348"/>
      <c r="AGF78" s="348"/>
      <c r="AGG78" s="348"/>
      <c r="AGH78" s="349"/>
      <c r="AGJ78" s="347"/>
      <c r="AGK78" s="350"/>
      <c r="AGL78" s="350"/>
      <c r="AGM78" s="348"/>
      <c r="AGN78" s="348"/>
      <c r="AGO78" s="348"/>
      <c r="AGP78" s="349"/>
      <c r="AGR78" s="347"/>
      <c r="AGS78" s="350"/>
      <c r="AGT78" s="350"/>
      <c r="AGU78" s="348"/>
      <c r="AGV78" s="348"/>
      <c r="AGW78" s="348"/>
      <c r="AGX78" s="349"/>
      <c r="AGZ78" s="347"/>
      <c r="AHA78" s="350"/>
      <c r="AHB78" s="350"/>
      <c r="AHC78" s="348"/>
      <c r="AHD78" s="348"/>
      <c r="AHE78" s="348"/>
      <c r="AHF78" s="349"/>
      <c r="AHH78" s="347"/>
      <c r="AHI78" s="350"/>
      <c r="AHJ78" s="350"/>
      <c r="AHK78" s="348"/>
      <c r="AHL78" s="348"/>
      <c r="AHM78" s="348"/>
      <c r="AHN78" s="349"/>
      <c r="AHP78" s="347"/>
      <c r="AHQ78" s="350"/>
      <c r="AHR78" s="350"/>
      <c r="AHS78" s="348"/>
      <c r="AHT78" s="348"/>
      <c r="AHU78" s="348"/>
      <c r="AHV78" s="349"/>
      <c r="AHX78" s="347"/>
      <c r="AHY78" s="350"/>
      <c r="AHZ78" s="350"/>
      <c r="AIA78" s="348"/>
      <c r="AIB78" s="348"/>
      <c r="AIC78" s="348"/>
      <c r="AID78" s="349"/>
      <c r="AIF78" s="347"/>
      <c r="AIG78" s="350"/>
      <c r="AIH78" s="350"/>
      <c r="AII78" s="348"/>
      <c r="AIJ78" s="348"/>
      <c r="AIK78" s="348"/>
      <c r="AIL78" s="349"/>
      <c r="AIN78" s="347"/>
      <c r="AIO78" s="350"/>
      <c r="AIP78" s="350"/>
      <c r="AIQ78" s="348"/>
      <c r="AIR78" s="348"/>
      <c r="AIS78" s="348"/>
      <c r="AIT78" s="349"/>
      <c r="AIV78" s="347"/>
      <c r="AIW78" s="350"/>
      <c r="AIX78" s="350"/>
      <c r="AIY78" s="348"/>
      <c r="AIZ78" s="348"/>
      <c r="AJA78" s="348"/>
      <c r="AJB78" s="349"/>
      <c r="AJD78" s="347"/>
      <c r="AJE78" s="350"/>
      <c r="AJF78" s="350"/>
      <c r="AJG78" s="348"/>
      <c r="AJH78" s="348"/>
      <c r="AJI78" s="348"/>
      <c r="AJJ78" s="349"/>
      <c r="AJL78" s="347"/>
      <c r="AJM78" s="350"/>
      <c r="AJN78" s="350"/>
      <c r="AJO78" s="348"/>
      <c r="AJP78" s="348"/>
      <c r="AJQ78" s="348"/>
      <c r="AJR78" s="349"/>
      <c r="AJT78" s="347"/>
      <c r="AJU78" s="350"/>
      <c r="AJV78" s="350"/>
      <c r="AJW78" s="348"/>
      <c r="AJX78" s="348"/>
      <c r="AJY78" s="348"/>
      <c r="AJZ78" s="349"/>
      <c r="AKB78" s="347"/>
      <c r="AKC78" s="350"/>
      <c r="AKD78" s="350"/>
      <c r="AKE78" s="348"/>
      <c r="AKF78" s="348"/>
      <c r="AKG78" s="348"/>
      <c r="AKH78" s="349"/>
      <c r="AKJ78" s="347"/>
      <c r="AKK78" s="350"/>
      <c r="AKL78" s="350"/>
      <c r="AKM78" s="348"/>
      <c r="AKN78" s="348"/>
      <c r="AKO78" s="348"/>
      <c r="AKP78" s="349"/>
      <c r="AKR78" s="347"/>
      <c r="AKS78" s="350"/>
      <c r="AKT78" s="350"/>
      <c r="AKU78" s="348"/>
      <c r="AKV78" s="348"/>
      <c r="AKW78" s="348"/>
      <c r="AKX78" s="349"/>
      <c r="AKZ78" s="347"/>
      <c r="ALA78" s="350"/>
      <c r="ALB78" s="350"/>
      <c r="ALC78" s="348"/>
      <c r="ALD78" s="348"/>
      <c r="ALE78" s="348"/>
      <c r="ALF78" s="349"/>
      <c r="ALH78" s="347"/>
      <c r="ALI78" s="350"/>
      <c r="ALJ78" s="350"/>
      <c r="ALK78" s="348"/>
      <c r="ALL78" s="348"/>
      <c r="ALM78" s="348"/>
      <c r="ALN78" s="349"/>
      <c r="ALP78" s="347"/>
      <c r="ALQ78" s="350"/>
      <c r="ALR78" s="350"/>
      <c r="ALS78" s="348"/>
      <c r="ALT78" s="348"/>
      <c r="ALU78" s="348"/>
      <c r="ALV78" s="349"/>
      <c r="ALX78" s="347"/>
      <c r="ALY78" s="350"/>
      <c r="ALZ78" s="350"/>
      <c r="AMA78" s="348"/>
      <c r="AMB78" s="348"/>
      <c r="AMC78" s="348"/>
      <c r="AMD78" s="349"/>
      <c r="AMF78" s="347"/>
      <c r="AMG78" s="350"/>
      <c r="AMH78" s="350"/>
      <c r="AMI78" s="348"/>
      <c r="AMJ78" s="348"/>
      <c r="AMK78" s="348"/>
      <c r="AML78" s="349"/>
      <c r="AMN78" s="347"/>
      <c r="AMO78" s="350"/>
      <c r="AMP78" s="350"/>
      <c r="AMQ78" s="348"/>
      <c r="AMR78" s="348"/>
      <c r="AMS78" s="348"/>
      <c r="AMT78" s="349"/>
      <c r="AMV78" s="347"/>
      <c r="AMW78" s="350"/>
      <c r="AMX78" s="350"/>
      <c r="AMY78" s="348"/>
      <c r="AMZ78" s="348"/>
      <c r="ANA78" s="348"/>
      <c r="ANB78" s="349"/>
      <c r="AND78" s="347"/>
      <c r="ANE78" s="350"/>
      <c r="ANF78" s="350"/>
      <c r="ANG78" s="348"/>
      <c r="ANH78" s="348"/>
      <c r="ANI78" s="348"/>
      <c r="ANJ78" s="349"/>
      <c r="ANL78" s="347"/>
      <c r="ANM78" s="350"/>
      <c r="ANN78" s="350"/>
      <c r="ANO78" s="348"/>
      <c r="ANP78" s="348"/>
      <c r="ANQ78" s="348"/>
      <c r="ANR78" s="349"/>
      <c r="ANT78" s="347"/>
      <c r="ANU78" s="350"/>
      <c r="ANV78" s="350"/>
      <c r="ANW78" s="348"/>
      <c r="ANX78" s="348"/>
      <c r="ANY78" s="348"/>
      <c r="ANZ78" s="349"/>
      <c r="AOB78" s="347"/>
      <c r="AOC78" s="350"/>
      <c r="AOD78" s="350"/>
      <c r="AOE78" s="348"/>
      <c r="AOF78" s="348"/>
      <c r="AOG78" s="348"/>
      <c r="AOH78" s="349"/>
      <c r="AOJ78" s="347"/>
      <c r="AOK78" s="350"/>
      <c r="AOL78" s="350"/>
      <c r="AOM78" s="348"/>
      <c r="AON78" s="348"/>
      <c r="AOO78" s="348"/>
      <c r="AOP78" s="349"/>
      <c r="AOR78" s="347"/>
      <c r="AOS78" s="350"/>
      <c r="AOT78" s="350"/>
      <c r="AOU78" s="348"/>
      <c r="AOV78" s="348"/>
      <c r="AOW78" s="348"/>
      <c r="AOX78" s="349"/>
      <c r="AOZ78" s="347"/>
      <c r="APA78" s="350"/>
      <c r="APB78" s="350"/>
      <c r="APC78" s="348"/>
      <c r="APD78" s="348"/>
      <c r="APE78" s="348"/>
      <c r="APF78" s="349"/>
      <c r="APH78" s="347"/>
      <c r="API78" s="350"/>
      <c r="APJ78" s="350"/>
      <c r="APK78" s="348"/>
      <c r="APL78" s="348"/>
      <c r="APM78" s="348"/>
      <c r="APN78" s="349"/>
      <c r="APP78" s="347"/>
      <c r="APQ78" s="350"/>
      <c r="APR78" s="350"/>
      <c r="APS78" s="348"/>
      <c r="APT78" s="348"/>
      <c r="APU78" s="348"/>
      <c r="APV78" s="349"/>
      <c r="APX78" s="347"/>
      <c r="APY78" s="350"/>
      <c r="APZ78" s="350"/>
      <c r="AQA78" s="348"/>
      <c r="AQB78" s="348"/>
      <c r="AQC78" s="348"/>
      <c r="AQD78" s="349"/>
      <c r="AQF78" s="347"/>
      <c r="AQG78" s="350"/>
      <c r="AQH78" s="350"/>
      <c r="AQI78" s="348"/>
      <c r="AQJ78" s="348"/>
      <c r="AQK78" s="348"/>
      <c r="AQL78" s="349"/>
      <c r="AQN78" s="347"/>
      <c r="AQO78" s="350"/>
      <c r="AQP78" s="350"/>
      <c r="AQQ78" s="348"/>
      <c r="AQR78" s="348"/>
      <c r="AQS78" s="348"/>
      <c r="AQT78" s="349"/>
      <c r="AQV78" s="347"/>
      <c r="AQW78" s="350"/>
      <c r="AQX78" s="350"/>
      <c r="AQY78" s="348"/>
      <c r="AQZ78" s="348"/>
      <c r="ARA78" s="348"/>
      <c r="ARB78" s="349"/>
      <c r="ARD78" s="347"/>
      <c r="ARE78" s="350"/>
      <c r="ARF78" s="350"/>
      <c r="ARG78" s="348"/>
      <c r="ARH78" s="348"/>
      <c r="ARI78" s="348"/>
      <c r="ARJ78" s="349"/>
      <c r="ARL78" s="347"/>
      <c r="ARM78" s="350"/>
      <c r="ARN78" s="350"/>
      <c r="ARO78" s="348"/>
      <c r="ARP78" s="348"/>
      <c r="ARQ78" s="348"/>
      <c r="ARR78" s="349"/>
      <c r="ART78" s="347"/>
      <c r="ARU78" s="350"/>
      <c r="ARV78" s="350"/>
      <c r="ARW78" s="348"/>
      <c r="ARX78" s="348"/>
      <c r="ARY78" s="348"/>
      <c r="ARZ78" s="349"/>
      <c r="ASB78" s="347"/>
      <c r="ASC78" s="350"/>
      <c r="ASD78" s="350"/>
      <c r="ASE78" s="348"/>
      <c r="ASF78" s="348"/>
      <c r="ASG78" s="348"/>
      <c r="ASH78" s="349"/>
      <c r="ASJ78" s="347"/>
      <c r="ASK78" s="350"/>
      <c r="ASL78" s="350"/>
      <c r="ASM78" s="348"/>
      <c r="ASN78" s="348"/>
      <c r="ASO78" s="348"/>
      <c r="ASP78" s="349"/>
      <c r="ASR78" s="347"/>
      <c r="ASS78" s="350"/>
      <c r="AST78" s="350"/>
      <c r="ASU78" s="348"/>
      <c r="ASV78" s="348"/>
      <c r="ASW78" s="348"/>
      <c r="ASX78" s="349"/>
      <c r="ASZ78" s="347"/>
      <c r="ATA78" s="350"/>
      <c r="ATB78" s="350"/>
      <c r="ATC78" s="348"/>
      <c r="ATD78" s="348"/>
      <c r="ATE78" s="348"/>
      <c r="ATF78" s="349"/>
      <c r="ATH78" s="347"/>
      <c r="ATI78" s="350"/>
      <c r="ATJ78" s="350"/>
      <c r="ATK78" s="348"/>
      <c r="ATL78" s="348"/>
      <c r="ATM78" s="348"/>
      <c r="ATN78" s="349"/>
      <c r="ATP78" s="347"/>
      <c r="ATQ78" s="350"/>
      <c r="ATR78" s="350"/>
      <c r="ATS78" s="348"/>
      <c r="ATT78" s="348"/>
      <c r="ATU78" s="348"/>
      <c r="ATV78" s="349"/>
      <c r="ATX78" s="347"/>
      <c r="ATY78" s="350"/>
      <c r="ATZ78" s="350"/>
      <c r="AUA78" s="348"/>
      <c r="AUB78" s="348"/>
      <c r="AUC78" s="348"/>
      <c r="AUD78" s="349"/>
      <c r="AUF78" s="347"/>
      <c r="AUG78" s="350"/>
      <c r="AUH78" s="350"/>
      <c r="AUI78" s="348"/>
      <c r="AUJ78" s="348"/>
      <c r="AUK78" s="348"/>
      <c r="AUL78" s="349"/>
      <c r="AUN78" s="347"/>
      <c r="AUO78" s="350"/>
      <c r="AUP78" s="350"/>
      <c r="AUQ78" s="348"/>
      <c r="AUR78" s="348"/>
      <c r="AUS78" s="348"/>
      <c r="AUT78" s="349"/>
      <c r="AUV78" s="347"/>
      <c r="AUW78" s="350"/>
      <c r="AUX78" s="350"/>
      <c r="AUY78" s="348"/>
      <c r="AUZ78" s="348"/>
      <c r="AVA78" s="348"/>
      <c r="AVB78" s="349"/>
      <c r="AVD78" s="347"/>
      <c r="AVE78" s="350"/>
      <c r="AVF78" s="350"/>
      <c r="AVG78" s="348"/>
      <c r="AVH78" s="348"/>
      <c r="AVI78" s="348"/>
      <c r="AVJ78" s="349"/>
      <c r="AVL78" s="347"/>
      <c r="AVM78" s="350"/>
      <c r="AVN78" s="350"/>
      <c r="AVO78" s="348"/>
      <c r="AVP78" s="348"/>
      <c r="AVQ78" s="348"/>
      <c r="AVR78" s="349"/>
      <c r="AVT78" s="347"/>
      <c r="AVU78" s="350"/>
      <c r="AVV78" s="350"/>
      <c r="AVW78" s="348"/>
      <c r="AVX78" s="348"/>
      <c r="AVY78" s="348"/>
      <c r="AVZ78" s="349"/>
      <c r="AWB78" s="347"/>
      <c r="AWC78" s="350"/>
      <c r="AWD78" s="350"/>
      <c r="AWE78" s="348"/>
      <c r="AWF78" s="348"/>
      <c r="AWG78" s="348"/>
      <c r="AWH78" s="349"/>
      <c r="AWJ78" s="347"/>
      <c r="AWK78" s="350"/>
      <c r="AWL78" s="350"/>
      <c r="AWM78" s="348"/>
      <c r="AWN78" s="348"/>
      <c r="AWO78" s="348"/>
      <c r="AWP78" s="349"/>
      <c r="AWR78" s="347"/>
      <c r="AWS78" s="350"/>
      <c r="AWT78" s="350"/>
      <c r="AWU78" s="348"/>
      <c r="AWV78" s="348"/>
      <c r="AWW78" s="348"/>
      <c r="AWX78" s="349"/>
      <c r="AWZ78" s="347"/>
      <c r="AXA78" s="350"/>
      <c r="AXB78" s="350"/>
      <c r="AXC78" s="348"/>
      <c r="AXD78" s="348"/>
      <c r="AXE78" s="348"/>
      <c r="AXF78" s="349"/>
      <c r="AXH78" s="347"/>
      <c r="AXI78" s="350"/>
      <c r="AXJ78" s="350"/>
      <c r="AXK78" s="348"/>
      <c r="AXL78" s="348"/>
      <c r="AXM78" s="348"/>
      <c r="AXN78" s="349"/>
      <c r="AXP78" s="347"/>
      <c r="AXQ78" s="350"/>
      <c r="AXR78" s="350"/>
      <c r="AXS78" s="348"/>
      <c r="AXT78" s="348"/>
      <c r="AXU78" s="348"/>
      <c r="AXV78" s="349"/>
      <c r="AXX78" s="347"/>
      <c r="AXY78" s="350"/>
      <c r="AXZ78" s="350"/>
      <c r="AYA78" s="348"/>
      <c r="AYB78" s="348"/>
      <c r="AYC78" s="348"/>
      <c r="AYD78" s="349"/>
      <c r="AYF78" s="347"/>
      <c r="AYG78" s="350"/>
      <c r="AYH78" s="350"/>
      <c r="AYI78" s="348"/>
      <c r="AYJ78" s="348"/>
      <c r="AYK78" s="348"/>
      <c r="AYL78" s="349"/>
      <c r="AYN78" s="347"/>
      <c r="AYO78" s="350"/>
      <c r="AYP78" s="350"/>
      <c r="AYQ78" s="348"/>
      <c r="AYR78" s="348"/>
      <c r="AYS78" s="348"/>
      <c r="AYT78" s="349"/>
      <c r="AYV78" s="347"/>
      <c r="AYW78" s="350"/>
      <c r="AYX78" s="350"/>
      <c r="AYY78" s="348"/>
      <c r="AYZ78" s="348"/>
      <c r="AZA78" s="348"/>
      <c r="AZB78" s="349"/>
      <c r="AZD78" s="347"/>
      <c r="AZE78" s="350"/>
      <c r="AZF78" s="350"/>
      <c r="AZG78" s="348"/>
      <c r="AZH78" s="348"/>
      <c r="AZI78" s="348"/>
      <c r="AZJ78" s="349"/>
      <c r="AZL78" s="347"/>
      <c r="AZM78" s="350"/>
      <c r="AZN78" s="350"/>
      <c r="AZO78" s="348"/>
      <c r="AZP78" s="348"/>
      <c r="AZQ78" s="348"/>
      <c r="AZR78" s="349"/>
      <c r="AZT78" s="347"/>
      <c r="AZU78" s="350"/>
      <c r="AZV78" s="350"/>
      <c r="AZW78" s="348"/>
      <c r="AZX78" s="348"/>
      <c r="AZY78" s="348"/>
      <c r="AZZ78" s="349"/>
      <c r="BAB78" s="347"/>
      <c r="BAC78" s="350"/>
      <c r="BAD78" s="350"/>
      <c r="BAE78" s="348"/>
      <c r="BAF78" s="348"/>
      <c r="BAG78" s="348"/>
      <c r="BAH78" s="349"/>
      <c r="BAJ78" s="347"/>
      <c r="BAK78" s="350"/>
      <c r="BAL78" s="350"/>
      <c r="BAM78" s="348"/>
      <c r="BAN78" s="348"/>
      <c r="BAO78" s="348"/>
      <c r="BAP78" s="349"/>
      <c r="BAR78" s="347"/>
      <c r="BAS78" s="350"/>
      <c r="BAT78" s="350"/>
      <c r="BAU78" s="348"/>
      <c r="BAV78" s="348"/>
      <c r="BAW78" s="348"/>
      <c r="BAX78" s="349"/>
      <c r="BAZ78" s="347"/>
      <c r="BBA78" s="350"/>
      <c r="BBB78" s="350"/>
      <c r="BBC78" s="348"/>
      <c r="BBD78" s="348"/>
      <c r="BBE78" s="348"/>
      <c r="BBF78" s="349"/>
      <c r="BBH78" s="347"/>
      <c r="BBI78" s="350"/>
      <c r="BBJ78" s="350"/>
      <c r="BBK78" s="348"/>
      <c r="BBL78" s="348"/>
      <c r="BBM78" s="348"/>
      <c r="BBN78" s="349"/>
      <c r="BBP78" s="347"/>
      <c r="BBQ78" s="350"/>
      <c r="BBR78" s="350"/>
      <c r="BBS78" s="348"/>
      <c r="BBT78" s="348"/>
      <c r="BBU78" s="348"/>
      <c r="BBV78" s="349"/>
      <c r="BBX78" s="347"/>
      <c r="BBY78" s="350"/>
      <c r="BBZ78" s="350"/>
      <c r="BCA78" s="348"/>
      <c r="BCB78" s="348"/>
      <c r="BCC78" s="348"/>
      <c r="BCD78" s="349"/>
      <c r="BCF78" s="347"/>
      <c r="BCG78" s="350"/>
      <c r="BCH78" s="350"/>
      <c r="BCI78" s="348"/>
      <c r="BCJ78" s="348"/>
      <c r="BCK78" s="348"/>
      <c r="BCL78" s="349"/>
      <c r="BCN78" s="347"/>
      <c r="BCO78" s="350"/>
      <c r="BCP78" s="350"/>
      <c r="BCQ78" s="348"/>
      <c r="BCR78" s="348"/>
      <c r="BCS78" s="348"/>
      <c r="BCT78" s="349"/>
      <c r="BCV78" s="347"/>
      <c r="BCW78" s="350"/>
      <c r="BCX78" s="350"/>
      <c r="BCY78" s="348"/>
      <c r="BCZ78" s="348"/>
      <c r="BDA78" s="348"/>
      <c r="BDB78" s="349"/>
      <c r="BDD78" s="347"/>
      <c r="BDE78" s="350"/>
      <c r="BDF78" s="350"/>
      <c r="BDG78" s="348"/>
      <c r="BDH78" s="348"/>
      <c r="BDI78" s="348"/>
      <c r="BDJ78" s="349"/>
      <c r="BDL78" s="347"/>
      <c r="BDM78" s="350"/>
      <c r="BDN78" s="350"/>
      <c r="BDO78" s="348"/>
      <c r="BDP78" s="348"/>
      <c r="BDQ78" s="348"/>
      <c r="BDR78" s="349"/>
      <c r="BDT78" s="347"/>
      <c r="BDU78" s="350"/>
      <c r="BDV78" s="350"/>
      <c r="BDW78" s="348"/>
      <c r="BDX78" s="348"/>
      <c r="BDY78" s="348"/>
      <c r="BDZ78" s="349"/>
      <c r="BEB78" s="347"/>
      <c r="BEC78" s="350"/>
      <c r="BED78" s="350"/>
      <c r="BEE78" s="348"/>
      <c r="BEF78" s="348"/>
      <c r="BEG78" s="348"/>
      <c r="BEH78" s="349"/>
      <c r="BEJ78" s="347"/>
      <c r="BEK78" s="350"/>
      <c r="BEL78" s="350"/>
      <c r="BEM78" s="348"/>
      <c r="BEN78" s="348"/>
      <c r="BEO78" s="348"/>
      <c r="BEP78" s="349"/>
      <c r="BER78" s="347"/>
      <c r="BES78" s="350"/>
      <c r="BET78" s="350"/>
      <c r="BEU78" s="348"/>
      <c r="BEV78" s="348"/>
      <c r="BEW78" s="348"/>
      <c r="BEX78" s="349"/>
      <c r="BEZ78" s="347"/>
      <c r="BFA78" s="350"/>
      <c r="BFB78" s="350"/>
      <c r="BFC78" s="348"/>
      <c r="BFD78" s="348"/>
      <c r="BFE78" s="348"/>
      <c r="BFF78" s="349"/>
      <c r="BFH78" s="347"/>
      <c r="BFI78" s="350"/>
      <c r="BFJ78" s="350"/>
      <c r="BFK78" s="348"/>
      <c r="BFL78" s="348"/>
      <c r="BFM78" s="348"/>
      <c r="BFN78" s="349"/>
      <c r="BFP78" s="347"/>
      <c r="BFQ78" s="350"/>
      <c r="BFR78" s="350"/>
      <c r="BFS78" s="348"/>
      <c r="BFT78" s="348"/>
      <c r="BFU78" s="348"/>
      <c r="BFV78" s="349"/>
      <c r="BFX78" s="347"/>
      <c r="BFY78" s="350"/>
      <c r="BFZ78" s="350"/>
      <c r="BGA78" s="348"/>
      <c r="BGB78" s="348"/>
      <c r="BGC78" s="348"/>
      <c r="BGD78" s="349"/>
      <c r="BGF78" s="347"/>
      <c r="BGG78" s="350"/>
      <c r="BGH78" s="350"/>
      <c r="BGI78" s="348"/>
      <c r="BGJ78" s="348"/>
      <c r="BGK78" s="348"/>
      <c r="BGL78" s="349"/>
      <c r="BGN78" s="347"/>
      <c r="BGO78" s="350"/>
      <c r="BGP78" s="350"/>
      <c r="BGQ78" s="348"/>
      <c r="BGR78" s="348"/>
      <c r="BGS78" s="348"/>
      <c r="BGT78" s="349"/>
      <c r="BGV78" s="347"/>
      <c r="BGW78" s="350"/>
      <c r="BGX78" s="350"/>
      <c r="BGY78" s="348"/>
      <c r="BGZ78" s="348"/>
      <c r="BHA78" s="348"/>
      <c r="BHB78" s="349"/>
      <c r="BHD78" s="347"/>
      <c r="BHE78" s="350"/>
      <c r="BHF78" s="350"/>
      <c r="BHG78" s="348"/>
      <c r="BHH78" s="348"/>
      <c r="BHI78" s="348"/>
      <c r="BHJ78" s="349"/>
      <c r="BHL78" s="347"/>
      <c r="BHM78" s="350"/>
      <c r="BHN78" s="350"/>
      <c r="BHO78" s="348"/>
      <c r="BHP78" s="348"/>
      <c r="BHQ78" s="348"/>
      <c r="BHR78" s="349"/>
      <c r="BHT78" s="347"/>
      <c r="BHU78" s="350"/>
      <c r="BHV78" s="350"/>
      <c r="BHW78" s="348"/>
      <c r="BHX78" s="348"/>
      <c r="BHY78" s="348"/>
      <c r="BHZ78" s="349"/>
      <c r="BIB78" s="347"/>
      <c r="BIC78" s="350"/>
      <c r="BID78" s="350"/>
      <c r="BIE78" s="348"/>
      <c r="BIF78" s="348"/>
      <c r="BIG78" s="348"/>
      <c r="BIH78" s="349"/>
      <c r="BIJ78" s="347"/>
      <c r="BIK78" s="350"/>
      <c r="BIL78" s="350"/>
      <c r="BIM78" s="348"/>
      <c r="BIN78" s="348"/>
      <c r="BIO78" s="348"/>
      <c r="BIP78" s="349"/>
      <c r="BIR78" s="347"/>
      <c r="BIS78" s="350"/>
      <c r="BIT78" s="350"/>
      <c r="BIU78" s="348"/>
      <c r="BIV78" s="348"/>
      <c r="BIW78" s="348"/>
      <c r="BIX78" s="349"/>
      <c r="BIZ78" s="347"/>
      <c r="BJA78" s="350"/>
      <c r="BJB78" s="350"/>
      <c r="BJC78" s="348"/>
      <c r="BJD78" s="348"/>
      <c r="BJE78" s="348"/>
      <c r="BJF78" s="349"/>
      <c r="BJH78" s="347"/>
      <c r="BJI78" s="350"/>
      <c r="BJJ78" s="350"/>
      <c r="BJK78" s="348"/>
      <c r="BJL78" s="348"/>
      <c r="BJM78" s="348"/>
      <c r="BJN78" s="349"/>
      <c r="BJP78" s="347"/>
      <c r="BJQ78" s="350"/>
      <c r="BJR78" s="350"/>
      <c r="BJS78" s="348"/>
      <c r="BJT78" s="348"/>
      <c r="BJU78" s="348"/>
      <c r="BJV78" s="349"/>
      <c r="BJX78" s="347"/>
      <c r="BJY78" s="350"/>
      <c r="BJZ78" s="350"/>
      <c r="BKA78" s="348"/>
      <c r="BKB78" s="348"/>
      <c r="BKC78" s="348"/>
      <c r="BKD78" s="349"/>
      <c r="BKF78" s="347"/>
      <c r="BKG78" s="350"/>
      <c r="BKH78" s="350"/>
      <c r="BKI78" s="348"/>
      <c r="BKJ78" s="348"/>
      <c r="BKK78" s="348"/>
      <c r="BKL78" s="349"/>
      <c r="BKN78" s="347"/>
      <c r="BKO78" s="350"/>
      <c r="BKP78" s="350"/>
      <c r="BKQ78" s="348"/>
      <c r="BKR78" s="348"/>
      <c r="BKS78" s="348"/>
      <c r="BKT78" s="349"/>
      <c r="BKV78" s="347"/>
      <c r="BKW78" s="350"/>
      <c r="BKX78" s="350"/>
      <c r="BKY78" s="348"/>
      <c r="BKZ78" s="348"/>
      <c r="BLA78" s="348"/>
      <c r="BLB78" s="349"/>
      <c r="BLD78" s="347"/>
      <c r="BLE78" s="350"/>
      <c r="BLF78" s="350"/>
      <c r="BLG78" s="348"/>
      <c r="BLH78" s="348"/>
      <c r="BLI78" s="348"/>
      <c r="BLJ78" s="349"/>
      <c r="BLL78" s="347"/>
      <c r="BLM78" s="350"/>
      <c r="BLN78" s="350"/>
      <c r="BLO78" s="348"/>
      <c r="BLP78" s="348"/>
      <c r="BLQ78" s="348"/>
      <c r="BLR78" s="349"/>
      <c r="BLT78" s="347"/>
      <c r="BLU78" s="350"/>
      <c r="BLV78" s="350"/>
      <c r="BLW78" s="348"/>
      <c r="BLX78" s="348"/>
      <c r="BLY78" s="348"/>
      <c r="BLZ78" s="349"/>
      <c r="BMB78" s="347"/>
      <c r="BMC78" s="350"/>
      <c r="BMD78" s="350"/>
      <c r="BME78" s="348"/>
      <c r="BMF78" s="348"/>
      <c r="BMG78" s="348"/>
      <c r="BMH78" s="349"/>
      <c r="BMJ78" s="347"/>
      <c r="BMK78" s="350"/>
      <c r="BML78" s="350"/>
      <c r="BMM78" s="348"/>
      <c r="BMN78" s="348"/>
      <c r="BMO78" s="348"/>
      <c r="BMP78" s="349"/>
      <c r="BMR78" s="347"/>
      <c r="BMS78" s="350"/>
      <c r="BMT78" s="350"/>
      <c r="BMU78" s="348"/>
      <c r="BMV78" s="348"/>
      <c r="BMW78" s="348"/>
      <c r="BMX78" s="349"/>
      <c r="BMZ78" s="347"/>
      <c r="BNA78" s="350"/>
      <c r="BNB78" s="350"/>
      <c r="BNC78" s="348"/>
      <c r="BND78" s="348"/>
      <c r="BNE78" s="348"/>
      <c r="BNF78" s="349"/>
      <c r="BNH78" s="347"/>
      <c r="BNI78" s="350"/>
      <c r="BNJ78" s="350"/>
      <c r="BNK78" s="348"/>
      <c r="BNL78" s="348"/>
      <c r="BNM78" s="348"/>
      <c r="BNN78" s="349"/>
      <c r="BNP78" s="347"/>
      <c r="BNQ78" s="350"/>
      <c r="BNR78" s="350"/>
      <c r="BNS78" s="348"/>
      <c r="BNT78" s="348"/>
      <c r="BNU78" s="348"/>
      <c r="BNV78" s="349"/>
      <c r="BNX78" s="347"/>
      <c r="BNY78" s="350"/>
      <c r="BNZ78" s="350"/>
      <c r="BOA78" s="348"/>
      <c r="BOB78" s="348"/>
      <c r="BOC78" s="348"/>
      <c r="BOD78" s="349"/>
      <c r="BOF78" s="347"/>
      <c r="BOG78" s="350"/>
      <c r="BOH78" s="350"/>
      <c r="BOI78" s="348"/>
      <c r="BOJ78" s="348"/>
      <c r="BOK78" s="348"/>
      <c r="BOL78" s="349"/>
      <c r="BON78" s="347"/>
      <c r="BOO78" s="350"/>
      <c r="BOP78" s="350"/>
      <c r="BOQ78" s="348"/>
      <c r="BOR78" s="348"/>
      <c r="BOS78" s="348"/>
      <c r="BOT78" s="349"/>
      <c r="BOV78" s="347"/>
      <c r="BOW78" s="350"/>
      <c r="BOX78" s="350"/>
      <c r="BOY78" s="348"/>
      <c r="BOZ78" s="348"/>
      <c r="BPA78" s="348"/>
      <c r="BPB78" s="349"/>
      <c r="BPD78" s="347"/>
      <c r="BPE78" s="350"/>
      <c r="BPF78" s="350"/>
      <c r="BPG78" s="348"/>
      <c r="BPH78" s="348"/>
      <c r="BPI78" s="348"/>
      <c r="BPJ78" s="349"/>
      <c r="BPL78" s="347"/>
      <c r="BPM78" s="350"/>
      <c r="BPN78" s="350"/>
      <c r="BPO78" s="348"/>
      <c r="BPP78" s="348"/>
      <c r="BPQ78" s="348"/>
      <c r="BPR78" s="349"/>
      <c r="BPT78" s="347"/>
      <c r="BPU78" s="350"/>
      <c r="BPV78" s="350"/>
      <c r="BPW78" s="348"/>
      <c r="BPX78" s="348"/>
      <c r="BPY78" s="348"/>
      <c r="BPZ78" s="349"/>
      <c r="BQB78" s="347"/>
      <c r="BQC78" s="350"/>
      <c r="BQD78" s="350"/>
      <c r="BQE78" s="348"/>
      <c r="BQF78" s="348"/>
      <c r="BQG78" s="348"/>
      <c r="BQH78" s="349"/>
      <c r="BQJ78" s="347"/>
      <c r="BQK78" s="350"/>
      <c r="BQL78" s="350"/>
      <c r="BQM78" s="348"/>
      <c r="BQN78" s="348"/>
      <c r="BQO78" s="348"/>
      <c r="BQP78" s="349"/>
      <c r="BQR78" s="347"/>
      <c r="BQS78" s="350"/>
      <c r="BQT78" s="350"/>
      <c r="BQU78" s="348"/>
      <c r="BQV78" s="348"/>
      <c r="BQW78" s="348"/>
      <c r="BQX78" s="349"/>
      <c r="BQZ78" s="347"/>
      <c r="BRA78" s="350"/>
      <c r="BRB78" s="350"/>
      <c r="BRC78" s="348"/>
      <c r="BRD78" s="348"/>
      <c r="BRE78" s="348"/>
      <c r="BRF78" s="349"/>
      <c r="BRH78" s="347"/>
      <c r="BRI78" s="350"/>
      <c r="BRJ78" s="350"/>
      <c r="BRK78" s="348"/>
      <c r="BRL78" s="348"/>
      <c r="BRM78" s="348"/>
      <c r="BRN78" s="349"/>
      <c r="BRP78" s="347"/>
      <c r="BRQ78" s="350"/>
      <c r="BRR78" s="350"/>
      <c r="BRS78" s="348"/>
      <c r="BRT78" s="348"/>
      <c r="BRU78" s="348"/>
      <c r="BRV78" s="349"/>
      <c r="BRX78" s="347"/>
      <c r="BRY78" s="350"/>
      <c r="BRZ78" s="350"/>
      <c r="BSA78" s="348"/>
      <c r="BSB78" s="348"/>
      <c r="BSC78" s="348"/>
      <c r="BSD78" s="349"/>
      <c r="BSF78" s="347"/>
      <c r="BSG78" s="350"/>
      <c r="BSH78" s="350"/>
      <c r="BSI78" s="348"/>
      <c r="BSJ78" s="348"/>
      <c r="BSK78" s="348"/>
      <c r="BSL78" s="349"/>
      <c r="BSN78" s="347"/>
      <c r="BSO78" s="350"/>
      <c r="BSP78" s="350"/>
      <c r="BSQ78" s="348"/>
      <c r="BSR78" s="348"/>
      <c r="BSS78" s="348"/>
      <c r="BST78" s="349"/>
      <c r="BSV78" s="347"/>
      <c r="BSW78" s="350"/>
      <c r="BSX78" s="350"/>
      <c r="BSY78" s="348"/>
      <c r="BSZ78" s="348"/>
      <c r="BTA78" s="348"/>
      <c r="BTB78" s="349"/>
      <c r="BTD78" s="347"/>
      <c r="BTE78" s="350"/>
      <c r="BTF78" s="350"/>
      <c r="BTG78" s="348"/>
      <c r="BTH78" s="348"/>
      <c r="BTI78" s="348"/>
      <c r="BTJ78" s="349"/>
      <c r="BTL78" s="347"/>
      <c r="BTM78" s="350"/>
      <c r="BTN78" s="350"/>
      <c r="BTO78" s="348"/>
      <c r="BTP78" s="348"/>
      <c r="BTQ78" s="348"/>
      <c r="BTR78" s="349"/>
      <c r="BTT78" s="347"/>
      <c r="BTU78" s="350"/>
      <c r="BTV78" s="350"/>
      <c r="BTW78" s="348"/>
      <c r="BTX78" s="348"/>
      <c r="BTY78" s="348"/>
      <c r="BTZ78" s="349"/>
      <c r="BUB78" s="347"/>
      <c r="BUC78" s="350"/>
      <c r="BUD78" s="350"/>
      <c r="BUE78" s="348"/>
      <c r="BUF78" s="348"/>
      <c r="BUG78" s="348"/>
      <c r="BUH78" s="349"/>
      <c r="BUJ78" s="347"/>
      <c r="BUK78" s="350"/>
      <c r="BUL78" s="350"/>
      <c r="BUM78" s="348"/>
      <c r="BUN78" s="348"/>
      <c r="BUO78" s="348"/>
      <c r="BUP78" s="349"/>
      <c r="BUR78" s="347"/>
      <c r="BUS78" s="350"/>
      <c r="BUT78" s="350"/>
      <c r="BUU78" s="348"/>
      <c r="BUV78" s="348"/>
      <c r="BUW78" s="348"/>
      <c r="BUX78" s="349"/>
      <c r="BUZ78" s="347"/>
      <c r="BVA78" s="350"/>
      <c r="BVB78" s="350"/>
      <c r="BVC78" s="348"/>
      <c r="BVD78" s="348"/>
      <c r="BVE78" s="348"/>
      <c r="BVF78" s="349"/>
      <c r="BVH78" s="347"/>
      <c r="BVI78" s="350"/>
      <c r="BVJ78" s="350"/>
      <c r="BVK78" s="348"/>
      <c r="BVL78" s="348"/>
      <c r="BVM78" s="348"/>
      <c r="BVN78" s="349"/>
      <c r="BVP78" s="347"/>
      <c r="BVQ78" s="350"/>
      <c r="BVR78" s="350"/>
      <c r="BVS78" s="348"/>
      <c r="BVT78" s="348"/>
      <c r="BVU78" s="348"/>
      <c r="BVV78" s="349"/>
      <c r="BVX78" s="347"/>
      <c r="BVY78" s="350"/>
      <c r="BVZ78" s="350"/>
      <c r="BWA78" s="348"/>
      <c r="BWB78" s="348"/>
      <c r="BWC78" s="348"/>
      <c r="BWD78" s="349"/>
      <c r="BWF78" s="347"/>
      <c r="BWG78" s="350"/>
      <c r="BWH78" s="350"/>
      <c r="BWI78" s="348"/>
      <c r="BWJ78" s="348"/>
      <c r="BWK78" s="348"/>
      <c r="BWL78" s="349"/>
      <c r="BWN78" s="347"/>
      <c r="BWO78" s="350"/>
      <c r="BWP78" s="350"/>
      <c r="BWQ78" s="348"/>
      <c r="BWR78" s="348"/>
      <c r="BWS78" s="348"/>
      <c r="BWT78" s="349"/>
      <c r="BWV78" s="347"/>
      <c r="BWW78" s="350"/>
      <c r="BWX78" s="350"/>
      <c r="BWY78" s="348"/>
      <c r="BWZ78" s="348"/>
      <c r="BXA78" s="348"/>
      <c r="BXB78" s="349"/>
      <c r="BXD78" s="347"/>
      <c r="BXE78" s="350"/>
      <c r="BXF78" s="350"/>
      <c r="BXG78" s="348"/>
      <c r="BXH78" s="348"/>
      <c r="BXI78" s="348"/>
      <c r="BXJ78" s="349"/>
      <c r="BXL78" s="347"/>
      <c r="BXM78" s="350"/>
      <c r="BXN78" s="350"/>
      <c r="BXO78" s="348"/>
      <c r="BXP78" s="348"/>
      <c r="BXQ78" s="348"/>
      <c r="BXR78" s="349"/>
      <c r="BXT78" s="347"/>
      <c r="BXU78" s="350"/>
      <c r="BXV78" s="350"/>
      <c r="BXW78" s="348"/>
      <c r="BXX78" s="348"/>
      <c r="BXY78" s="348"/>
      <c r="BXZ78" s="349"/>
      <c r="BYB78" s="347"/>
      <c r="BYC78" s="350"/>
      <c r="BYD78" s="350"/>
      <c r="BYE78" s="348"/>
      <c r="BYF78" s="348"/>
      <c r="BYG78" s="348"/>
      <c r="BYH78" s="349"/>
      <c r="BYJ78" s="347"/>
      <c r="BYK78" s="350"/>
      <c r="BYL78" s="350"/>
      <c r="BYM78" s="348"/>
      <c r="BYN78" s="348"/>
      <c r="BYO78" s="348"/>
      <c r="BYP78" s="349"/>
      <c r="BYR78" s="347"/>
      <c r="BYS78" s="350"/>
      <c r="BYT78" s="350"/>
      <c r="BYU78" s="348"/>
      <c r="BYV78" s="348"/>
      <c r="BYW78" s="348"/>
      <c r="BYX78" s="349"/>
      <c r="BYZ78" s="347"/>
      <c r="BZA78" s="350"/>
      <c r="BZB78" s="350"/>
      <c r="BZC78" s="348"/>
      <c r="BZD78" s="348"/>
      <c r="BZE78" s="348"/>
      <c r="BZF78" s="349"/>
      <c r="BZH78" s="347"/>
      <c r="BZI78" s="350"/>
      <c r="BZJ78" s="350"/>
      <c r="BZK78" s="348"/>
      <c r="BZL78" s="348"/>
      <c r="BZM78" s="348"/>
      <c r="BZN78" s="349"/>
      <c r="BZP78" s="347"/>
      <c r="BZQ78" s="350"/>
      <c r="BZR78" s="350"/>
      <c r="BZS78" s="348"/>
      <c r="BZT78" s="348"/>
      <c r="BZU78" s="348"/>
      <c r="BZV78" s="349"/>
      <c r="BZX78" s="347"/>
      <c r="BZY78" s="350"/>
      <c r="BZZ78" s="350"/>
      <c r="CAA78" s="348"/>
      <c r="CAB78" s="348"/>
      <c r="CAC78" s="348"/>
      <c r="CAD78" s="349"/>
      <c r="CAF78" s="347"/>
      <c r="CAG78" s="350"/>
      <c r="CAH78" s="350"/>
      <c r="CAI78" s="348"/>
      <c r="CAJ78" s="348"/>
      <c r="CAK78" s="348"/>
      <c r="CAL78" s="349"/>
      <c r="CAN78" s="347"/>
      <c r="CAO78" s="350"/>
      <c r="CAP78" s="350"/>
      <c r="CAQ78" s="348"/>
      <c r="CAR78" s="348"/>
      <c r="CAS78" s="348"/>
      <c r="CAT78" s="349"/>
      <c r="CAV78" s="347"/>
      <c r="CAW78" s="350"/>
      <c r="CAX78" s="350"/>
      <c r="CAY78" s="348"/>
      <c r="CAZ78" s="348"/>
      <c r="CBA78" s="348"/>
      <c r="CBB78" s="349"/>
      <c r="CBD78" s="347"/>
      <c r="CBE78" s="350"/>
      <c r="CBF78" s="350"/>
      <c r="CBG78" s="348"/>
      <c r="CBH78" s="348"/>
      <c r="CBI78" s="348"/>
      <c r="CBJ78" s="349"/>
      <c r="CBL78" s="347"/>
      <c r="CBM78" s="350"/>
      <c r="CBN78" s="350"/>
      <c r="CBO78" s="348"/>
      <c r="CBP78" s="348"/>
      <c r="CBQ78" s="348"/>
      <c r="CBR78" s="349"/>
      <c r="CBT78" s="347"/>
      <c r="CBU78" s="350"/>
      <c r="CBV78" s="350"/>
      <c r="CBW78" s="348"/>
      <c r="CBX78" s="348"/>
      <c r="CBY78" s="348"/>
      <c r="CBZ78" s="349"/>
      <c r="CCB78" s="347"/>
      <c r="CCC78" s="350"/>
      <c r="CCD78" s="350"/>
      <c r="CCE78" s="348"/>
      <c r="CCF78" s="348"/>
      <c r="CCG78" s="348"/>
      <c r="CCH78" s="349"/>
      <c r="CCJ78" s="347"/>
      <c r="CCK78" s="350"/>
      <c r="CCL78" s="350"/>
      <c r="CCM78" s="348"/>
      <c r="CCN78" s="348"/>
      <c r="CCO78" s="348"/>
      <c r="CCP78" s="349"/>
      <c r="CCR78" s="347"/>
      <c r="CCS78" s="350"/>
      <c r="CCT78" s="350"/>
      <c r="CCU78" s="348"/>
      <c r="CCV78" s="348"/>
      <c r="CCW78" s="348"/>
      <c r="CCX78" s="349"/>
      <c r="CCZ78" s="347"/>
      <c r="CDA78" s="350"/>
      <c r="CDB78" s="350"/>
      <c r="CDC78" s="348"/>
      <c r="CDD78" s="348"/>
      <c r="CDE78" s="348"/>
      <c r="CDF78" s="349"/>
      <c r="CDH78" s="347"/>
      <c r="CDI78" s="350"/>
      <c r="CDJ78" s="350"/>
      <c r="CDK78" s="348"/>
      <c r="CDL78" s="348"/>
      <c r="CDM78" s="348"/>
      <c r="CDN78" s="349"/>
      <c r="CDP78" s="347"/>
      <c r="CDQ78" s="350"/>
      <c r="CDR78" s="350"/>
      <c r="CDS78" s="348"/>
      <c r="CDT78" s="348"/>
      <c r="CDU78" s="348"/>
      <c r="CDV78" s="349"/>
      <c r="CDX78" s="347"/>
      <c r="CDY78" s="350"/>
      <c r="CDZ78" s="350"/>
      <c r="CEA78" s="348"/>
      <c r="CEB78" s="348"/>
      <c r="CEC78" s="348"/>
      <c r="CED78" s="349"/>
      <c r="CEF78" s="347"/>
      <c r="CEG78" s="350"/>
      <c r="CEH78" s="350"/>
      <c r="CEI78" s="348"/>
      <c r="CEJ78" s="348"/>
      <c r="CEK78" s="348"/>
      <c r="CEL78" s="349"/>
      <c r="CEN78" s="347"/>
      <c r="CEO78" s="350"/>
      <c r="CEP78" s="350"/>
      <c r="CEQ78" s="348"/>
      <c r="CER78" s="348"/>
      <c r="CES78" s="348"/>
      <c r="CET78" s="349"/>
      <c r="CEV78" s="347"/>
      <c r="CEW78" s="350"/>
      <c r="CEX78" s="350"/>
      <c r="CEY78" s="348"/>
      <c r="CEZ78" s="348"/>
      <c r="CFA78" s="348"/>
      <c r="CFB78" s="349"/>
      <c r="CFD78" s="347"/>
      <c r="CFE78" s="350"/>
      <c r="CFF78" s="350"/>
      <c r="CFG78" s="348"/>
      <c r="CFH78" s="348"/>
      <c r="CFI78" s="348"/>
      <c r="CFJ78" s="349"/>
      <c r="CFL78" s="347"/>
      <c r="CFM78" s="350"/>
      <c r="CFN78" s="350"/>
      <c r="CFO78" s="348"/>
      <c r="CFP78" s="348"/>
      <c r="CFQ78" s="348"/>
      <c r="CFR78" s="349"/>
      <c r="CFT78" s="347"/>
      <c r="CFU78" s="350"/>
      <c r="CFV78" s="350"/>
      <c r="CFW78" s="348"/>
      <c r="CFX78" s="348"/>
      <c r="CFY78" s="348"/>
      <c r="CFZ78" s="349"/>
      <c r="CGB78" s="347"/>
      <c r="CGC78" s="350"/>
      <c r="CGD78" s="350"/>
      <c r="CGE78" s="348"/>
      <c r="CGF78" s="348"/>
      <c r="CGG78" s="348"/>
      <c r="CGH78" s="349"/>
      <c r="CGJ78" s="347"/>
      <c r="CGK78" s="350"/>
      <c r="CGL78" s="350"/>
      <c r="CGM78" s="348"/>
      <c r="CGN78" s="348"/>
      <c r="CGO78" s="348"/>
      <c r="CGP78" s="349"/>
      <c r="CGR78" s="347"/>
      <c r="CGS78" s="350"/>
      <c r="CGT78" s="350"/>
      <c r="CGU78" s="348"/>
      <c r="CGV78" s="348"/>
      <c r="CGW78" s="348"/>
      <c r="CGX78" s="349"/>
      <c r="CGZ78" s="347"/>
      <c r="CHA78" s="350"/>
      <c r="CHB78" s="350"/>
      <c r="CHC78" s="348"/>
      <c r="CHD78" s="348"/>
      <c r="CHE78" s="348"/>
      <c r="CHF78" s="349"/>
      <c r="CHH78" s="347"/>
      <c r="CHI78" s="350"/>
      <c r="CHJ78" s="350"/>
      <c r="CHK78" s="348"/>
      <c r="CHL78" s="348"/>
      <c r="CHM78" s="348"/>
      <c r="CHN78" s="349"/>
      <c r="CHP78" s="347"/>
      <c r="CHQ78" s="350"/>
      <c r="CHR78" s="350"/>
      <c r="CHS78" s="348"/>
      <c r="CHT78" s="348"/>
      <c r="CHU78" s="348"/>
      <c r="CHV78" s="349"/>
      <c r="CHX78" s="347"/>
      <c r="CHY78" s="350"/>
      <c r="CHZ78" s="350"/>
      <c r="CIA78" s="348"/>
      <c r="CIB78" s="348"/>
      <c r="CIC78" s="348"/>
      <c r="CID78" s="349"/>
      <c r="CIF78" s="347"/>
      <c r="CIG78" s="350"/>
      <c r="CIH78" s="350"/>
      <c r="CII78" s="348"/>
      <c r="CIJ78" s="348"/>
      <c r="CIK78" s="348"/>
      <c r="CIL78" s="349"/>
      <c r="CIN78" s="347"/>
      <c r="CIO78" s="350"/>
      <c r="CIP78" s="350"/>
      <c r="CIQ78" s="348"/>
      <c r="CIR78" s="348"/>
      <c r="CIS78" s="348"/>
      <c r="CIT78" s="349"/>
      <c r="CIV78" s="347"/>
      <c r="CIW78" s="350"/>
      <c r="CIX78" s="350"/>
      <c r="CIY78" s="348"/>
      <c r="CIZ78" s="348"/>
      <c r="CJA78" s="348"/>
      <c r="CJB78" s="349"/>
      <c r="CJD78" s="347"/>
      <c r="CJE78" s="350"/>
      <c r="CJF78" s="350"/>
      <c r="CJG78" s="348"/>
      <c r="CJH78" s="348"/>
      <c r="CJI78" s="348"/>
      <c r="CJJ78" s="349"/>
      <c r="CJL78" s="347"/>
      <c r="CJM78" s="350"/>
      <c r="CJN78" s="350"/>
      <c r="CJO78" s="348"/>
      <c r="CJP78" s="348"/>
      <c r="CJQ78" s="348"/>
      <c r="CJR78" s="349"/>
      <c r="CJT78" s="347"/>
      <c r="CJU78" s="350"/>
      <c r="CJV78" s="350"/>
      <c r="CJW78" s="348"/>
      <c r="CJX78" s="348"/>
      <c r="CJY78" s="348"/>
      <c r="CJZ78" s="349"/>
      <c r="CKB78" s="347"/>
      <c r="CKC78" s="350"/>
      <c r="CKD78" s="350"/>
      <c r="CKE78" s="348"/>
      <c r="CKF78" s="348"/>
      <c r="CKG78" s="348"/>
      <c r="CKH78" s="349"/>
      <c r="CKJ78" s="347"/>
      <c r="CKK78" s="350"/>
      <c r="CKL78" s="350"/>
      <c r="CKM78" s="348"/>
      <c r="CKN78" s="348"/>
      <c r="CKO78" s="348"/>
      <c r="CKP78" s="349"/>
      <c r="CKR78" s="347"/>
      <c r="CKS78" s="350"/>
      <c r="CKT78" s="350"/>
      <c r="CKU78" s="348"/>
      <c r="CKV78" s="348"/>
      <c r="CKW78" s="348"/>
      <c r="CKX78" s="349"/>
      <c r="CKZ78" s="347"/>
      <c r="CLA78" s="350"/>
      <c r="CLB78" s="350"/>
      <c r="CLC78" s="348"/>
      <c r="CLD78" s="348"/>
      <c r="CLE78" s="348"/>
      <c r="CLF78" s="349"/>
      <c r="CLH78" s="347"/>
      <c r="CLI78" s="350"/>
      <c r="CLJ78" s="350"/>
      <c r="CLK78" s="348"/>
      <c r="CLL78" s="348"/>
      <c r="CLM78" s="348"/>
      <c r="CLN78" s="349"/>
      <c r="CLP78" s="347"/>
      <c r="CLQ78" s="350"/>
      <c r="CLR78" s="350"/>
      <c r="CLS78" s="348"/>
      <c r="CLT78" s="348"/>
      <c r="CLU78" s="348"/>
      <c r="CLV78" s="349"/>
      <c r="CLX78" s="347"/>
      <c r="CLY78" s="350"/>
      <c r="CLZ78" s="350"/>
      <c r="CMA78" s="348"/>
      <c r="CMB78" s="348"/>
      <c r="CMC78" s="348"/>
      <c r="CMD78" s="349"/>
      <c r="CMF78" s="347"/>
      <c r="CMG78" s="350"/>
      <c r="CMH78" s="350"/>
      <c r="CMI78" s="348"/>
      <c r="CMJ78" s="348"/>
      <c r="CMK78" s="348"/>
      <c r="CML78" s="349"/>
      <c r="CMN78" s="347"/>
      <c r="CMO78" s="350"/>
      <c r="CMP78" s="350"/>
      <c r="CMQ78" s="348"/>
      <c r="CMR78" s="348"/>
      <c r="CMS78" s="348"/>
      <c r="CMT78" s="349"/>
      <c r="CMV78" s="347"/>
      <c r="CMW78" s="350"/>
      <c r="CMX78" s="350"/>
      <c r="CMY78" s="348"/>
      <c r="CMZ78" s="348"/>
      <c r="CNA78" s="348"/>
      <c r="CNB78" s="349"/>
      <c r="CND78" s="347"/>
      <c r="CNE78" s="350"/>
      <c r="CNF78" s="350"/>
      <c r="CNG78" s="348"/>
      <c r="CNH78" s="348"/>
      <c r="CNI78" s="348"/>
      <c r="CNJ78" s="349"/>
      <c r="CNL78" s="347"/>
      <c r="CNM78" s="350"/>
      <c r="CNN78" s="350"/>
      <c r="CNO78" s="348"/>
      <c r="CNP78" s="348"/>
      <c r="CNQ78" s="348"/>
      <c r="CNR78" s="349"/>
      <c r="CNT78" s="347"/>
      <c r="CNU78" s="350"/>
      <c r="CNV78" s="350"/>
      <c r="CNW78" s="348"/>
      <c r="CNX78" s="348"/>
      <c r="CNY78" s="348"/>
      <c r="CNZ78" s="349"/>
      <c r="COB78" s="347"/>
      <c r="COC78" s="350"/>
      <c r="COD78" s="350"/>
      <c r="COE78" s="348"/>
      <c r="COF78" s="348"/>
      <c r="COG78" s="348"/>
      <c r="COH78" s="349"/>
      <c r="COJ78" s="347"/>
      <c r="COK78" s="350"/>
      <c r="COL78" s="350"/>
      <c r="COM78" s="348"/>
      <c r="CON78" s="348"/>
      <c r="COO78" s="348"/>
      <c r="COP78" s="349"/>
      <c r="COR78" s="347"/>
      <c r="COS78" s="350"/>
      <c r="COT78" s="350"/>
      <c r="COU78" s="348"/>
      <c r="COV78" s="348"/>
      <c r="COW78" s="348"/>
      <c r="COX78" s="349"/>
      <c r="COZ78" s="347"/>
      <c r="CPA78" s="350"/>
      <c r="CPB78" s="350"/>
      <c r="CPC78" s="348"/>
      <c r="CPD78" s="348"/>
      <c r="CPE78" s="348"/>
      <c r="CPF78" s="349"/>
      <c r="CPH78" s="347"/>
      <c r="CPI78" s="350"/>
      <c r="CPJ78" s="350"/>
      <c r="CPK78" s="348"/>
      <c r="CPL78" s="348"/>
      <c r="CPM78" s="348"/>
      <c r="CPN78" s="349"/>
      <c r="CPP78" s="347"/>
      <c r="CPQ78" s="350"/>
      <c r="CPR78" s="350"/>
      <c r="CPS78" s="348"/>
      <c r="CPT78" s="348"/>
      <c r="CPU78" s="348"/>
      <c r="CPV78" s="349"/>
      <c r="CPX78" s="347"/>
      <c r="CPY78" s="350"/>
      <c r="CPZ78" s="350"/>
      <c r="CQA78" s="348"/>
      <c r="CQB78" s="348"/>
      <c r="CQC78" s="348"/>
      <c r="CQD78" s="349"/>
      <c r="CQF78" s="347"/>
      <c r="CQG78" s="350"/>
      <c r="CQH78" s="350"/>
      <c r="CQI78" s="348"/>
      <c r="CQJ78" s="348"/>
      <c r="CQK78" s="348"/>
      <c r="CQL78" s="349"/>
      <c r="CQN78" s="347"/>
      <c r="CQO78" s="350"/>
      <c r="CQP78" s="350"/>
      <c r="CQQ78" s="348"/>
      <c r="CQR78" s="348"/>
      <c r="CQS78" s="348"/>
      <c r="CQT78" s="349"/>
      <c r="CQV78" s="347"/>
      <c r="CQW78" s="350"/>
      <c r="CQX78" s="350"/>
      <c r="CQY78" s="348"/>
      <c r="CQZ78" s="348"/>
      <c r="CRA78" s="348"/>
      <c r="CRB78" s="349"/>
      <c r="CRD78" s="347"/>
      <c r="CRE78" s="350"/>
      <c r="CRF78" s="350"/>
      <c r="CRG78" s="348"/>
      <c r="CRH78" s="348"/>
      <c r="CRI78" s="348"/>
      <c r="CRJ78" s="349"/>
      <c r="CRL78" s="347"/>
      <c r="CRM78" s="350"/>
      <c r="CRN78" s="350"/>
      <c r="CRO78" s="348"/>
      <c r="CRP78" s="348"/>
      <c r="CRQ78" s="348"/>
      <c r="CRR78" s="349"/>
      <c r="CRT78" s="347"/>
      <c r="CRU78" s="350"/>
      <c r="CRV78" s="350"/>
      <c r="CRW78" s="348"/>
      <c r="CRX78" s="348"/>
      <c r="CRY78" s="348"/>
      <c r="CRZ78" s="349"/>
      <c r="CSB78" s="347"/>
      <c r="CSC78" s="350"/>
      <c r="CSD78" s="350"/>
      <c r="CSE78" s="348"/>
      <c r="CSF78" s="348"/>
      <c r="CSG78" s="348"/>
      <c r="CSH78" s="349"/>
      <c r="CSJ78" s="347"/>
      <c r="CSK78" s="350"/>
      <c r="CSL78" s="350"/>
      <c r="CSM78" s="348"/>
      <c r="CSN78" s="348"/>
      <c r="CSO78" s="348"/>
      <c r="CSP78" s="349"/>
      <c r="CSR78" s="347"/>
      <c r="CSS78" s="350"/>
      <c r="CST78" s="350"/>
      <c r="CSU78" s="348"/>
      <c r="CSV78" s="348"/>
      <c r="CSW78" s="348"/>
      <c r="CSX78" s="349"/>
      <c r="CSZ78" s="347"/>
      <c r="CTA78" s="350"/>
      <c r="CTB78" s="350"/>
      <c r="CTC78" s="348"/>
      <c r="CTD78" s="348"/>
      <c r="CTE78" s="348"/>
      <c r="CTF78" s="349"/>
      <c r="CTH78" s="347"/>
      <c r="CTI78" s="350"/>
      <c r="CTJ78" s="350"/>
      <c r="CTK78" s="348"/>
      <c r="CTL78" s="348"/>
      <c r="CTM78" s="348"/>
      <c r="CTN78" s="349"/>
      <c r="CTP78" s="347"/>
      <c r="CTQ78" s="350"/>
      <c r="CTR78" s="350"/>
      <c r="CTS78" s="348"/>
      <c r="CTT78" s="348"/>
      <c r="CTU78" s="348"/>
      <c r="CTV78" s="349"/>
      <c r="CTX78" s="347"/>
      <c r="CTY78" s="350"/>
      <c r="CTZ78" s="350"/>
      <c r="CUA78" s="348"/>
      <c r="CUB78" s="348"/>
      <c r="CUC78" s="348"/>
      <c r="CUD78" s="349"/>
      <c r="CUF78" s="347"/>
      <c r="CUG78" s="350"/>
      <c r="CUH78" s="350"/>
      <c r="CUI78" s="348"/>
      <c r="CUJ78" s="348"/>
      <c r="CUK78" s="348"/>
      <c r="CUL78" s="349"/>
      <c r="CUN78" s="347"/>
      <c r="CUO78" s="350"/>
      <c r="CUP78" s="350"/>
      <c r="CUQ78" s="348"/>
      <c r="CUR78" s="348"/>
      <c r="CUS78" s="348"/>
      <c r="CUT78" s="349"/>
      <c r="CUV78" s="347"/>
      <c r="CUW78" s="350"/>
      <c r="CUX78" s="350"/>
      <c r="CUY78" s="348"/>
      <c r="CUZ78" s="348"/>
      <c r="CVA78" s="348"/>
      <c r="CVB78" s="349"/>
      <c r="CVD78" s="347"/>
      <c r="CVE78" s="350"/>
      <c r="CVF78" s="350"/>
      <c r="CVG78" s="348"/>
      <c r="CVH78" s="348"/>
      <c r="CVI78" s="348"/>
      <c r="CVJ78" s="349"/>
      <c r="CVL78" s="347"/>
      <c r="CVM78" s="350"/>
      <c r="CVN78" s="350"/>
      <c r="CVO78" s="348"/>
      <c r="CVP78" s="348"/>
      <c r="CVQ78" s="348"/>
      <c r="CVR78" s="349"/>
      <c r="CVT78" s="347"/>
      <c r="CVU78" s="350"/>
      <c r="CVV78" s="350"/>
      <c r="CVW78" s="348"/>
      <c r="CVX78" s="348"/>
      <c r="CVY78" s="348"/>
      <c r="CVZ78" s="349"/>
      <c r="CWB78" s="347"/>
      <c r="CWC78" s="350"/>
      <c r="CWD78" s="350"/>
      <c r="CWE78" s="348"/>
      <c r="CWF78" s="348"/>
      <c r="CWG78" s="348"/>
      <c r="CWH78" s="349"/>
      <c r="CWJ78" s="347"/>
      <c r="CWK78" s="350"/>
      <c r="CWL78" s="350"/>
      <c r="CWM78" s="348"/>
      <c r="CWN78" s="348"/>
      <c r="CWO78" s="348"/>
      <c r="CWP78" s="349"/>
      <c r="CWR78" s="347"/>
      <c r="CWS78" s="350"/>
      <c r="CWT78" s="350"/>
      <c r="CWU78" s="348"/>
      <c r="CWV78" s="348"/>
      <c r="CWW78" s="348"/>
      <c r="CWX78" s="349"/>
      <c r="CWZ78" s="347"/>
      <c r="CXA78" s="350"/>
      <c r="CXB78" s="350"/>
      <c r="CXC78" s="348"/>
      <c r="CXD78" s="348"/>
      <c r="CXE78" s="348"/>
      <c r="CXF78" s="349"/>
      <c r="CXH78" s="347"/>
      <c r="CXI78" s="350"/>
      <c r="CXJ78" s="350"/>
      <c r="CXK78" s="348"/>
      <c r="CXL78" s="348"/>
      <c r="CXM78" s="348"/>
      <c r="CXN78" s="349"/>
      <c r="CXP78" s="347"/>
      <c r="CXQ78" s="350"/>
      <c r="CXR78" s="350"/>
      <c r="CXS78" s="348"/>
      <c r="CXT78" s="348"/>
      <c r="CXU78" s="348"/>
      <c r="CXV78" s="349"/>
      <c r="CXX78" s="347"/>
      <c r="CXY78" s="350"/>
      <c r="CXZ78" s="350"/>
      <c r="CYA78" s="348"/>
      <c r="CYB78" s="348"/>
      <c r="CYC78" s="348"/>
      <c r="CYD78" s="349"/>
      <c r="CYF78" s="347"/>
      <c r="CYG78" s="350"/>
      <c r="CYH78" s="350"/>
      <c r="CYI78" s="348"/>
      <c r="CYJ78" s="348"/>
      <c r="CYK78" s="348"/>
      <c r="CYL78" s="349"/>
      <c r="CYN78" s="347"/>
      <c r="CYO78" s="350"/>
      <c r="CYP78" s="350"/>
      <c r="CYQ78" s="348"/>
      <c r="CYR78" s="348"/>
      <c r="CYS78" s="348"/>
      <c r="CYT78" s="349"/>
      <c r="CYV78" s="347"/>
      <c r="CYW78" s="350"/>
      <c r="CYX78" s="350"/>
      <c r="CYY78" s="348"/>
      <c r="CYZ78" s="348"/>
      <c r="CZA78" s="348"/>
      <c r="CZB78" s="349"/>
      <c r="CZD78" s="347"/>
      <c r="CZE78" s="350"/>
      <c r="CZF78" s="350"/>
      <c r="CZG78" s="348"/>
      <c r="CZH78" s="348"/>
      <c r="CZI78" s="348"/>
      <c r="CZJ78" s="349"/>
      <c r="CZL78" s="347"/>
      <c r="CZM78" s="350"/>
      <c r="CZN78" s="350"/>
      <c r="CZO78" s="348"/>
      <c r="CZP78" s="348"/>
      <c r="CZQ78" s="348"/>
      <c r="CZR78" s="349"/>
      <c r="CZT78" s="347"/>
      <c r="CZU78" s="350"/>
      <c r="CZV78" s="350"/>
      <c r="CZW78" s="348"/>
      <c r="CZX78" s="348"/>
      <c r="CZY78" s="348"/>
      <c r="CZZ78" s="349"/>
      <c r="DAB78" s="347"/>
      <c r="DAC78" s="350"/>
      <c r="DAD78" s="350"/>
      <c r="DAE78" s="348"/>
      <c r="DAF78" s="348"/>
      <c r="DAG78" s="348"/>
      <c r="DAH78" s="349"/>
      <c r="DAJ78" s="347"/>
      <c r="DAK78" s="350"/>
      <c r="DAL78" s="350"/>
      <c r="DAM78" s="348"/>
      <c r="DAN78" s="348"/>
      <c r="DAO78" s="348"/>
      <c r="DAP78" s="349"/>
      <c r="DAR78" s="347"/>
      <c r="DAS78" s="350"/>
      <c r="DAT78" s="350"/>
      <c r="DAU78" s="348"/>
      <c r="DAV78" s="348"/>
      <c r="DAW78" s="348"/>
      <c r="DAX78" s="349"/>
      <c r="DAZ78" s="347"/>
      <c r="DBA78" s="350"/>
      <c r="DBB78" s="350"/>
      <c r="DBC78" s="348"/>
      <c r="DBD78" s="348"/>
      <c r="DBE78" s="348"/>
      <c r="DBF78" s="349"/>
      <c r="DBH78" s="347"/>
      <c r="DBI78" s="350"/>
      <c r="DBJ78" s="350"/>
      <c r="DBK78" s="348"/>
      <c r="DBL78" s="348"/>
      <c r="DBM78" s="348"/>
      <c r="DBN78" s="349"/>
      <c r="DBP78" s="347"/>
      <c r="DBQ78" s="350"/>
      <c r="DBR78" s="350"/>
      <c r="DBS78" s="348"/>
      <c r="DBT78" s="348"/>
      <c r="DBU78" s="348"/>
      <c r="DBV78" s="349"/>
      <c r="DBX78" s="347"/>
      <c r="DBY78" s="350"/>
      <c r="DBZ78" s="350"/>
      <c r="DCA78" s="348"/>
      <c r="DCB78" s="348"/>
      <c r="DCC78" s="348"/>
      <c r="DCD78" s="349"/>
      <c r="DCF78" s="347"/>
      <c r="DCG78" s="350"/>
      <c r="DCH78" s="350"/>
      <c r="DCI78" s="348"/>
      <c r="DCJ78" s="348"/>
      <c r="DCK78" s="348"/>
      <c r="DCL78" s="349"/>
      <c r="DCN78" s="347"/>
      <c r="DCO78" s="350"/>
      <c r="DCP78" s="350"/>
      <c r="DCQ78" s="348"/>
      <c r="DCR78" s="348"/>
      <c r="DCS78" s="348"/>
      <c r="DCT78" s="349"/>
      <c r="DCV78" s="347"/>
      <c r="DCW78" s="350"/>
      <c r="DCX78" s="350"/>
      <c r="DCY78" s="348"/>
      <c r="DCZ78" s="348"/>
      <c r="DDA78" s="348"/>
      <c r="DDB78" s="349"/>
      <c r="DDD78" s="347"/>
      <c r="DDE78" s="350"/>
      <c r="DDF78" s="350"/>
      <c r="DDG78" s="348"/>
      <c r="DDH78" s="348"/>
      <c r="DDI78" s="348"/>
      <c r="DDJ78" s="349"/>
      <c r="DDL78" s="347"/>
      <c r="DDM78" s="350"/>
      <c r="DDN78" s="350"/>
      <c r="DDO78" s="348"/>
      <c r="DDP78" s="348"/>
      <c r="DDQ78" s="348"/>
      <c r="DDR78" s="349"/>
      <c r="DDT78" s="347"/>
      <c r="DDU78" s="350"/>
      <c r="DDV78" s="350"/>
      <c r="DDW78" s="348"/>
      <c r="DDX78" s="348"/>
      <c r="DDY78" s="348"/>
      <c r="DDZ78" s="349"/>
      <c r="DEB78" s="347"/>
      <c r="DEC78" s="350"/>
      <c r="DED78" s="350"/>
      <c r="DEE78" s="348"/>
      <c r="DEF78" s="348"/>
      <c r="DEG78" s="348"/>
      <c r="DEH78" s="349"/>
      <c r="DEJ78" s="347"/>
      <c r="DEK78" s="350"/>
      <c r="DEL78" s="350"/>
      <c r="DEM78" s="348"/>
      <c r="DEN78" s="348"/>
      <c r="DEO78" s="348"/>
      <c r="DEP78" s="349"/>
      <c r="DER78" s="347"/>
      <c r="DES78" s="350"/>
      <c r="DET78" s="350"/>
      <c r="DEU78" s="348"/>
      <c r="DEV78" s="348"/>
      <c r="DEW78" s="348"/>
      <c r="DEX78" s="349"/>
      <c r="DEZ78" s="347"/>
      <c r="DFA78" s="350"/>
      <c r="DFB78" s="350"/>
      <c r="DFC78" s="348"/>
      <c r="DFD78" s="348"/>
      <c r="DFE78" s="348"/>
      <c r="DFF78" s="349"/>
      <c r="DFH78" s="347"/>
      <c r="DFI78" s="350"/>
      <c r="DFJ78" s="350"/>
      <c r="DFK78" s="348"/>
      <c r="DFL78" s="348"/>
      <c r="DFM78" s="348"/>
      <c r="DFN78" s="349"/>
      <c r="DFP78" s="347"/>
      <c r="DFQ78" s="350"/>
      <c r="DFR78" s="350"/>
      <c r="DFS78" s="348"/>
      <c r="DFT78" s="348"/>
      <c r="DFU78" s="348"/>
      <c r="DFV78" s="349"/>
      <c r="DFX78" s="347"/>
      <c r="DFY78" s="350"/>
      <c r="DFZ78" s="350"/>
      <c r="DGA78" s="348"/>
      <c r="DGB78" s="348"/>
      <c r="DGC78" s="348"/>
      <c r="DGD78" s="349"/>
      <c r="DGF78" s="347"/>
      <c r="DGG78" s="350"/>
      <c r="DGH78" s="350"/>
      <c r="DGI78" s="348"/>
      <c r="DGJ78" s="348"/>
      <c r="DGK78" s="348"/>
      <c r="DGL78" s="349"/>
      <c r="DGN78" s="347"/>
      <c r="DGO78" s="350"/>
      <c r="DGP78" s="350"/>
      <c r="DGQ78" s="348"/>
      <c r="DGR78" s="348"/>
      <c r="DGS78" s="348"/>
      <c r="DGT78" s="349"/>
      <c r="DGV78" s="347"/>
      <c r="DGW78" s="350"/>
      <c r="DGX78" s="350"/>
      <c r="DGY78" s="348"/>
      <c r="DGZ78" s="348"/>
      <c r="DHA78" s="348"/>
      <c r="DHB78" s="349"/>
      <c r="DHD78" s="347"/>
      <c r="DHE78" s="350"/>
      <c r="DHF78" s="350"/>
      <c r="DHG78" s="348"/>
      <c r="DHH78" s="348"/>
      <c r="DHI78" s="348"/>
      <c r="DHJ78" s="349"/>
      <c r="DHL78" s="347"/>
      <c r="DHM78" s="350"/>
      <c r="DHN78" s="350"/>
      <c r="DHO78" s="348"/>
      <c r="DHP78" s="348"/>
      <c r="DHQ78" s="348"/>
      <c r="DHR78" s="349"/>
      <c r="DHT78" s="347"/>
      <c r="DHU78" s="350"/>
      <c r="DHV78" s="350"/>
      <c r="DHW78" s="348"/>
      <c r="DHX78" s="348"/>
      <c r="DHY78" s="348"/>
      <c r="DHZ78" s="349"/>
      <c r="DIB78" s="347"/>
      <c r="DIC78" s="350"/>
      <c r="DID78" s="350"/>
      <c r="DIE78" s="348"/>
      <c r="DIF78" s="348"/>
      <c r="DIG78" s="348"/>
      <c r="DIH78" s="349"/>
      <c r="DIJ78" s="347"/>
      <c r="DIK78" s="350"/>
      <c r="DIL78" s="350"/>
      <c r="DIM78" s="348"/>
      <c r="DIN78" s="348"/>
      <c r="DIO78" s="348"/>
      <c r="DIP78" s="349"/>
      <c r="DIR78" s="347"/>
      <c r="DIS78" s="350"/>
      <c r="DIT78" s="350"/>
      <c r="DIU78" s="348"/>
      <c r="DIV78" s="348"/>
      <c r="DIW78" s="348"/>
      <c r="DIX78" s="349"/>
      <c r="DIZ78" s="347"/>
      <c r="DJA78" s="350"/>
      <c r="DJB78" s="350"/>
      <c r="DJC78" s="348"/>
      <c r="DJD78" s="348"/>
      <c r="DJE78" s="348"/>
      <c r="DJF78" s="349"/>
      <c r="DJH78" s="347"/>
      <c r="DJI78" s="350"/>
      <c r="DJJ78" s="350"/>
      <c r="DJK78" s="348"/>
      <c r="DJL78" s="348"/>
      <c r="DJM78" s="348"/>
      <c r="DJN78" s="349"/>
      <c r="DJP78" s="347"/>
      <c r="DJQ78" s="350"/>
      <c r="DJR78" s="350"/>
      <c r="DJS78" s="348"/>
      <c r="DJT78" s="348"/>
      <c r="DJU78" s="348"/>
      <c r="DJV78" s="349"/>
      <c r="DJX78" s="347"/>
      <c r="DJY78" s="350"/>
      <c r="DJZ78" s="350"/>
      <c r="DKA78" s="348"/>
      <c r="DKB78" s="348"/>
      <c r="DKC78" s="348"/>
      <c r="DKD78" s="349"/>
      <c r="DKF78" s="347"/>
      <c r="DKG78" s="350"/>
      <c r="DKH78" s="350"/>
      <c r="DKI78" s="348"/>
      <c r="DKJ78" s="348"/>
      <c r="DKK78" s="348"/>
      <c r="DKL78" s="349"/>
      <c r="DKN78" s="347"/>
      <c r="DKO78" s="350"/>
      <c r="DKP78" s="350"/>
      <c r="DKQ78" s="348"/>
      <c r="DKR78" s="348"/>
      <c r="DKS78" s="348"/>
      <c r="DKT78" s="349"/>
      <c r="DKV78" s="347"/>
      <c r="DKW78" s="350"/>
      <c r="DKX78" s="350"/>
      <c r="DKY78" s="348"/>
      <c r="DKZ78" s="348"/>
      <c r="DLA78" s="348"/>
      <c r="DLB78" s="349"/>
      <c r="DLD78" s="347"/>
      <c r="DLE78" s="350"/>
      <c r="DLF78" s="350"/>
      <c r="DLG78" s="348"/>
      <c r="DLH78" s="348"/>
      <c r="DLI78" s="348"/>
      <c r="DLJ78" s="349"/>
      <c r="DLL78" s="347"/>
      <c r="DLM78" s="350"/>
      <c r="DLN78" s="350"/>
      <c r="DLO78" s="348"/>
      <c r="DLP78" s="348"/>
      <c r="DLQ78" s="348"/>
      <c r="DLR78" s="349"/>
      <c r="DLT78" s="347"/>
      <c r="DLU78" s="350"/>
      <c r="DLV78" s="350"/>
      <c r="DLW78" s="348"/>
      <c r="DLX78" s="348"/>
      <c r="DLY78" s="348"/>
      <c r="DLZ78" s="349"/>
      <c r="DMB78" s="347"/>
      <c r="DMC78" s="350"/>
      <c r="DMD78" s="350"/>
      <c r="DME78" s="348"/>
      <c r="DMF78" s="348"/>
      <c r="DMG78" s="348"/>
      <c r="DMH78" s="349"/>
      <c r="DMJ78" s="347"/>
      <c r="DMK78" s="350"/>
      <c r="DML78" s="350"/>
      <c r="DMM78" s="348"/>
      <c r="DMN78" s="348"/>
      <c r="DMO78" s="348"/>
      <c r="DMP78" s="349"/>
      <c r="DMR78" s="347"/>
      <c r="DMS78" s="350"/>
      <c r="DMT78" s="350"/>
      <c r="DMU78" s="348"/>
      <c r="DMV78" s="348"/>
      <c r="DMW78" s="348"/>
      <c r="DMX78" s="349"/>
      <c r="DMZ78" s="347"/>
      <c r="DNA78" s="350"/>
      <c r="DNB78" s="350"/>
      <c r="DNC78" s="348"/>
      <c r="DND78" s="348"/>
      <c r="DNE78" s="348"/>
      <c r="DNF78" s="349"/>
      <c r="DNH78" s="347"/>
      <c r="DNI78" s="350"/>
      <c r="DNJ78" s="350"/>
      <c r="DNK78" s="348"/>
      <c r="DNL78" s="348"/>
      <c r="DNM78" s="348"/>
      <c r="DNN78" s="349"/>
      <c r="DNP78" s="347"/>
      <c r="DNQ78" s="350"/>
      <c r="DNR78" s="350"/>
      <c r="DNS78" s="348"/>
      <c r="DNT78" s="348"/>
      <c r="DNU78" s="348"/>
      <c r="DNV78" s="349"/>
      <c r="DNX78" s="347"/>
      <c r="DNY78" s="350"/>
      <c r="DNZ78" s="350"/>
      <c r="DOA78" s="348"/>
      <c r="DOB78" s="348"/>
      <c r="DOC78" s="348"/>
      <c r="DOD78" s="349"/>
      <c r="DOF78" s="347"/>
      <c r="DOG78" s="350"/>
      <c r="DOH78" s="350"/>
      <c r="DOI78" s="348"/>
      <c r="DOJ78" s="348"/>
      <c r="DOK78" s="348"/>
      <c r="DOL78" s="349"/>
      <c r="DON78" s="347"/>
      <c r="DOO78" s="350"/>
      <c r="DOP78" s="350"/>
      <c r="DOQ78" s="348"/>
      <c r="DOR78" s="348"/>
      <c r="DOS78" s="348"/>
      <c r="DOT78" s="349"/>
      <c r="DOV78" s="347"/>
      <c r="DOW78" s="350"/>
      <c r="DOX78" s="350"/>
      <c r="DOY78" s="348"/>
      <c r="DOZ78" s="348"/>
      <c r="DPA78" s="348"/>
      <c r="DPB78" s="349"/>
      <c r="DPD78" s="347"/>
      <c r="DPE78" s="350"/>
      <c r="DPF78" s="350"/>
      <c r="DPG78" s="348"/>
      <c r="DPH78" s="348"/>
      <c r="DPI78" s="348"/>
      <c r="DPJ78" s="349"/>
      <c r="DPL78" s="347"/>
      <c r="DPM78" s="350"/>
      <c r="DPN78" s="350"/>
      <c r="DPO78" s="348"/>
      <c r="DPP78" s="348"/>
      <c r="DPQ78" s="348"/>
      <c r="DPR78" s="349"/>
      <c r="DPT78" s="347"/>
      <c r="DPU78" s="350"/>
      <c r="DPV78" s="350"/>
      <c r="DPW78" s="348"/>
      <c r="DPX78" s="348"/>
      <c r="DPY78" s="348"/>
      <c r="DPZ78" s="349"/>
      <c r="DQB78" s="347"/>
      <c r="DQC78" s="350"/>
      <c r="DQD78" s="350"/>
      <c r="DQE78" s="348"/>
      <c r="DQF78" s="348"/>
      <c r="DQG78" s="348"/>
      <c r="DQH78" s="349"/>
      <c r="DQJ78" s="347"/>
      <c r="DQK78" s="350"/>
      <c r="DQL78" s="350"/>
      <c r="DQM78" s="348"/>
      <c r="DQN78" s="348"/>
      <c r="DQO78" s="348"/>
      <c r="DQP78" s="349"/>
      <c r="DQR78" s="347"/>
      <c r="DQS78" s="350"/>
      <c r="DQT78" s="350"/>
      <c r="DQU78" s="348"/>
      <c r="DQV78" s="348"/>
      <c r="DQW78" s="348"/>
      <c r="DQX78" s="349"/>
      <c r="DQZ78" s="347"/>
      <c r="DRA78" s="350"/>
      <c r="DRB78" s="350"/>
      <c r="DRC78" s="348"/>
      <c r="DRD78" s="348"/>
      <c r="DRE78" s="348"/>
      <c r="DRF78" s="349"/>
      <c r="DRH78" s="347"/>
      <c r="DRI78" s="350"/>
      <c r="DRJ78" s="350"/>
      <c r="DRK78" s="348"/>
      <c r="DRL78" s="348"/>
      <c r="DRM78" s="348"/>
      <c r="DRN78" s="349"/>
      <c r="DRP78" s="347"/>
      <c r="DRQ78" s="350"/>
      <c r="DRR78" s="350"/>
      <c r="DRS78" s="348"/>
      <c r="DRT78" s="348"/>
      <c r="DRU78" s="348"/>
      <c r="DRV78" s="349"/>
      <c r="DRX78" s="347"/>
      <c r="DRY78" s="350"/>
      <c r="DRZ78" s="350"/>
      <c r="DSA78" s="348"/>
      <c r="DSB78" s="348"/>
      <c r="DSC78" s="348"/>
      <c r="DSD78" s="349"/>
      <c r="DSF78" s="347"/>
      <c r="DSG78" s="350"/>
      <c r="DSH78" s="350"/>
      <c r="DSI78" s="348"/>
      <c r="DSJ78" s="348"/>
      <c r="DSK78" s="348"/>
      <c r="DSL78" s="349"/>
      <c r="DSN78" s="347"/>
      <c r="DSO78" s="350"/>
      <c r="DSP78" s="350"/>
      <c r="DSQ78" s="348"/>
      <c r="DSR78" s="348"/>
      <c r="DSS78" s="348"/>
      <c r="DST78" s="349"/>
      <c r="DSV78" s="347"/>
      <c r="DSW78" s="350"/>
      <c r="DSX78" s="350"/>
      <c r="DSY78" s="348"/>
      <c r="DSZ78" s="348"/>
      <c r="DTA78" s="348"/>
      <c r="DTB78" s="349"/>
      <c r="DTD78" s="347"/>
      <c r="DTE78" s="350"/>
      <c r="DTF78" s="350"/>
      <c r="DTG78" s="348"/>
      <c r="DTH78" s="348"/>
      <c r="DTI78" s="348"/>
      <c r="DTJ78" s="349"/>
      <c r="DTL78" s="347"/>
      <c r="DTM78" s="350"/>
      <c r="DTN78" s="350"/>
      <c r="DTO78" s="348"/>
      <c r="DTP78" s="348"/>
      <c r="DTQ78" s="348"/>
      <c r="DTR78" s="349"/>
      <c r="DTT78" s="347"/>
      <c r="DTU78" s="350"/>
      <c r="DTV78" s="350"/>
      <c r="DTW78" s="348"/>
      <c r="DTX78" s="348"/>
      <c r="DTY78" s="348"/>
      <c r="DTZ78" s="349"/>
      <c r="DUB78" s="347"/>
      <c r="DUC78" s="350"/>
      <c r="DUD78" s="350"/>
      <c r="DUE78" s="348"/>
      <c r="DUF78" s="348"/>
      <c r="DUG78" s="348"/>
      <c r="DUH78" s="349"/>
      <c r="DUJ78" s="347"/>
      <c r="DUK78" s="350"/>
      <c r="DUL78" s="350"/>
      <c r="DUM78" s="348"/>
      <c r="DUN78" s="348"/>
      <c r="DUO78" s="348"/>
      <c r="DUP78" s="349"/>
      <c r="DUR78" s="347"/>
      <c r="DUS78" s="350"/>
      <c r="DUT78" s="350"/>
      <c r="DUU78" s="348"/>
      <c r="DUV78" s="348"/>
      <c r="DUW78" s="348"/>
      <c r="DUX78" s="349"/>
      <c r="DUZ78" s="347"/>
      <c r="DVA78" s="350"/>
      <c r="DVB78" s="350"/>
      <c r="DVC78" s="348"/>
      <c r="DVD78" s="348"/>
      <c r="DVE78" s="348"/>
      <c r="DVF78" s="349"/>
      <c r="DVH78" s="347"/>
      <c r="DVI78" s="350"/>
      <c r="DVJ78" s="350"/>
      <c r="DVK78" s="348"/>
      <c r="DVL78" s="348"/>
      <c r="DVM78" s="348"/>
      <c r="DVN78" s="349"/>
      <c r="DVP78" s="347"/>
      <c r="DVQ78" s="350"/>
      <c r="DVR78" s="350"/>
      <c r="DVS78" s="348"/>
      <c r="DVT78" s="348"/>
      <c r="DVU78" s="348"/>
      <c r="DVV78" s="349"/>
      <c r="DVX78" s="347"/>
      <c r="DVY78" s="350"/>
      <c r="DVZ78" s="350"/>
      <c r="DWA78" s="348"/>
      <c r="DWB78" s="348"/>
      <c r="DWC78" s="348"/>
      <c r="DWD78" s="349"/>
      <c r="DWF78" s="347"/>
      <c r="DWG78" s="350"/>
      <c r="DWH78" s="350"/>
      <c r="DWI78" s="348"/>
      <c r="DWJ78" s="348"/>
      <c r="DWK78" s="348"/>
      <c r="DWL78" s="349"/>
      <c r="DWN78" s="347"/>
      <c r="DWO78" s="350"/>
      <c r="DWP78" s="350"/>
      <c r="DWQ78" s="348"/>
      <c r="DWR78" s="348"/>
      <c r="DWS78" s="348"/>
      <c r="DWT78" s="349"/>
      <c r="DWV78" s="347"/>
      <c r="DWW78" s="350"/>
      <c r="DWX78" s="350"/>
      <c r="DWY78" s="348"/>
      <c r="DWZ78" s="348"/>
      <c r="DXA78" s="348"/>
      <c r="DXB78" s="349"/>
      <c r="DXD78" s="347"/>
      <c r="DXE78" s="350"/>
      <c r="DXF78" s="350"/>
      <c r="DXG78" s="348"/>
      <c r="DXH78" s="348"/>
      <c r="DXI78" s="348"/>
      <c r="DXJ78" s="349"/>
      <c r="DXL78" s="347"/>
      <c r="DXM78" s="350"/>
      <c r="DXN78" s="350"/>
      <c r="DXO78" s="348"/>
      <c r="DXP78" s="348"/>
      <c r="DXQ78" s="348"/>
      <c r="DXR78" s="349"/>
      <c r="DXT78" s="347"/>
      <c r="DXU78" s="350"/>
      <c r="DXV78" s="350"/>
      <c r="DXW78" s="348"/>
      <c r="DXX78" s="348"/>
      <c r="DXY78" s="348"/>
      <c r="DXZ78" s="349"/>
      <c r="DYB78" s="347"/>
      <c r="DYC78" s="350"/>
      <c r="DYD78" s="350"/>
      <c r="DYE78" s="348"/>
      <c r="DYF78" s="348"/>
      <c r="DYG78" s="348"/>
      <c r="DYH78" s="349"/>
      <c r="DYJ78" s="347"/>
      <c r="DYK78" s="350"/>
      <c r="DYL78" s="350"/>
      <c r="DYM78" s="348"/>
      <c r="DYN78" s="348"/>
      <c r="DYO78" s="348"/>
      <c r="DYP78" s="349"/>
      <c r="DYR78" s="347"/>
      <c r="DYS78" s="350"/>
      <c r="DYT78" s="350"/>
      <c r="DYU78" s="348"/>
      <c r="DYV78" s="348"/>
      <c r="DYW78" s="348"/>
      <c r="DYX78" s="349"/>
      <c r="DYZ78" s="347"/>
      <c r="DZA78" s="350"/>
      <c r="DZB78" s="350"/>
      <c r="DZC78" s="348"/>
      <c r="DZD78" s="348"/>
      <c r="DZE78" s="348"/>
      <c r="DZF78" s="349"/>
      <c r="DZH78" s="347"/>
      <c r="DZI78" s="350"/>
      <c r="DZJ78" s="350"/>
      <c r="DZK78" s="348"/>
      <c r="DZL78" s="348"/>
      <c r="DZM78" s="348"/>
      <c r="DZN78" s="349"/>
      <c r="DZP78" s="347"/>
      <c r="DZQ78" s="350"/>
      <c r="DZR78" s="350"/>
      <c r="DZS78" s="348"/>
      <c r="DZT78" s="348"/>
      <c r="DZU78" s="348"/>
      <c r="DZV78" s="349"/>
      <c r="DZX78" s="347"/>
      <c r="DZY78" s="350"/>
      <c r="DZZ78" s="350"/>
      <c r="EAA78" s="348"/>
      <c r="EAB78" s="348"/>
      <c r="EAC78" s="348"/>
      <c r="EAD78" s="349"/>
      <c r="EAF78" s="347"/>
      <c r="EAG78" s="350"/>
      <c r="EAH78" s="350"/>
      <c r="EAI78" s="348"/>
      <c r="EAJ78" s="348"/>
      <c r="EAK78" s="348"/>
      <c r="EAL78" s="349"/>
      <c r="EAN78" s="347"/>
      <c r="EAO78" s="350"/>
      <c r="EAP78" s="350"/>
      <c r="EAQ78" s="348"/>
      <c r="EAR78" s="348"/>
      <c r="EAS78" s="348"/>
      <c r="EAT78" s="349"/>
      <c r="EAV78" s="347"/>
      <c r="EAW78" s="350"/>
      <c r="EAX78" s="350"/>
      <c r="EAY78" s="348"/>
      <c r="EAZ78" s="348"/>
      <c r="EBA78" s="348"/>
      <c r="EBB78" s="349"/>
      <c r="EBD78" s="347"/>
      <c r="EBE78" s="350"/>
      <c r="EBF78" s="350"/>
      <c r="EBG78" s="348"/>
      <c r="EBH78" s="348"/>
      <c r="EBI78" s="348"/>
      <c r="EBJ78" s="349"/>
      <c r="EBL78" s="347"/>
      <c r="EBM78" s="350"/>
      <c r="EBN78" s="350"/>
      <c r="EBO78" s="348"/>
      <c r="EBP78" s="348"/>
      <c r="EBQ78" s="348"/>
      <c r="EBR78" s="349"/>
      <c r="EBT78" s="347"/>
      <c r="EBU78" s="350"/>
      <c r="EBV78" s="350"/>
      <c r="EBW78" s="348"/>
      <c r="EBX78" s="348"/>
      <c r="EBY78" s="348"/>
      <c r="EBZ78" s="349"/>
      <c r="ECB78" s="347"/>
      <c r="ECC78" s="350"/>
      <c r="ECD78" s="350"/>
      <c r="ECE78" s="348"/>
      <c r="ECF78" s="348"/>
      <c r="ECG78" s="348"/>
      <c r="ECH78" s="349"/>
      <c r="ECJ78" s="347"/>
      <c r="ECK78" s="350"/>
      <c r="ECL78" s="350"/>
      <c r="ECM78" s="348"/>
      <c r="ECN78" s="348"/>
      <c r="ECO78" s="348"/>
      <c r="ECP78" s="349"/>
      <c r="ECR78" s="347"/>
      <c r="ECS78" s="350"/>
      <c r="ECT78" s="350"/>
      <c r="ECU78" s="348"/>
      <c r="ECV78" s="348"/>
      <c r="ECW78" s="348"/>
      <c r="ECX78" s="349"/>
      <c r="ECZ78" s="347"/>
      <c r="EDA78" s="350"/>
      <c r="EDB78" s="350"/>
      <c r="EDC78" s="348"/>
      <c r="EDD78" s="348"/>
      <c r="EDE78" s="348"/>
      <c r="EDF78" s="349"/>
      <c r="EDH78" s="347"/>
      <c r="EDI78" s="350"/>
      <c r="EDJ78" s="350"/>
      <c r="EDK78" s="348"/>
      <c r="EDL78" s="348"/>
      <c r="EDM78" s="348"/>
      <c r="EDN78" s="349"/>
      <c r="EDP78" s="347"/>
      <c r="EDQ78" s="350"/>
      <c r="EDR78" s="350"/>
      <c r="EDS78" s="348"/>
      <c r="EDT78" s="348"/>
      <c r="EDU78" s="348"/>
      <c r="EDV78" s="349"/>
      <c r="EDX78" s="347"/>
      <c r="EDY78" s="350"/>
      <c r="EDZ78" s="350"/>
      <c r="EEA78" s="348"/>
      <c r="EEB78" s="348"/>
      <c r="EEC78" s="348"/>
      <c r="EED78" s="349"/>
      <c r="EEF78" s="347"/>
      <c r="EEG78" s="350"/>
      <c r="EEH78" s="350"/>
      <c r="EEI78" s="348"/>
      <c r="EEJ78" s="348"/>
      <c r="EEK78" s="348"/>
      <c r="EEL78" s="349"/>
      <c r="EEN78" s="347"/>
      <c r="EEO78" s="350"/>
      <c r="EEP78" s="350"/>
      <c r="EEQ78" s="348"/>
      <c r="EER78" s="348"/>
      <c r="EES78" s="348"/>
      <c r="EET78" s="349"/>
      <c r="EEV78" s="347"/>
      <c r="EEW78" s="350"/>
      <c r="EEX78" s="350"/>
      <c r="EEY78" s="348"/>
      <c r="EEZ78" s="348"/>
      <c r="EFA78" s="348"/>
      <c r="EFB78" s="349"/>
      <c r="EFD78" s="347"/>
      <c r="EFE78" s="350"/>
      <c r="EFF78" s="350"/>
      <c r="EFG78" s="348"/>
      <c r="EFH78" s="348"/>
      <c r="EFI78" s="348"/>
      <c r="EFJ78" s="349"/>
      <c r="EFL78" s="347"/>
      <c r="EFM78" s="350"/>
      <c r="EFN78" s="350"/>
      <c r="EFO78" s="348"/>
      <c r="EFP78" s="348"/>
      <c r="EFQ78" s="348"/>
      <c r="EFR78" s="349"/>
      <c r="EFT78" s="347"/>
      <c r="EFU78" s="350"/>
      <c r="EFV78" s="350"/>
      <c r="EFW78" s="348"/>
      <c r="EFX78" s="348"/>
      <c r="EFY78" s="348"/>
      <c r="EFZ78" s="349"/>
      <c r="EGB78" s="347"/>
      <c r="EGC78" s="350"/>
      <c r="EGD78" s="350"/>
      <c r="EGE78" s="348"/>
      <c r="EGF78" s="348"/>
      <c r="EGG78" s="348"/>
      <c r="EGH78" s="349"/>
      <c r="EGJ78" s="347"/>
      <c r="EGK78" s="350"/>
      <c r="EGL78" s="350"/>
      <c r="EGM78" s="348"/>
      <c r="EGN78" s="348"/>
      <c r="EGO78" s="348"/>
      <c r="EGP78" s="349"/>
      <c r="EGR78" s="347"/>
      <c r="EGS78" s="350"/>
      <c r="EGT78" s="350"/>
      <c r="EGU78" s="348"/>
      <c r="EGV78" s="348"/>
      <c r="EGW78" s="348"/>
      <c r="EGX78" s="349"/>
      <c r="EGZ78" s="347"/>
      <c r="EHA78" s="350"/>
      <c r="EHB78" s="350"/>
      <c r="EHC78" s="348"/>
      <c r="EHD78" s="348"/>
      <c r="EHE78" s="348"/>
      <c r="EHF78" s="349"/>
      <c r="EHH78" s="347"/>
      <c r="EHI78" s="350"/>
      <c r="EHJ78" s="350"/>
      <c r="EHK78" s="348"/>
      <c r="EHL78" s="348"/>
      <c r="EHM78" s="348"/>
      <c r="EHN78" s="349"/>
      <c r="EHP78" s="347"/>
      <c r="EHQ78" s="350"/>
      <c r="EHR78" s="350"/>
      <c r="EHS78" s="348"/>
      <c r="EHT78" s="348"/>
      <c r="EHU78" s="348"/>
      <c r="EHV78" s="349"/>
      <c r="EHX78" s="347"/>
      <c r="EHY78" s="350"/>
      <c r="EHZ78" s="350"/>
      <c r="EIA78" s="348"/>
      <c r="EIB78" s="348"/>
      <c r="EIC78" s="348"/>
      <c r="EID78" s="349"/>
      <c r="EIF78" s="347"/>
      <c r="EIG78" s="350"/>
      <c r="EIH78" s="350"/>
      <c r="EII78" s="348"/>
      <c r="EIJ78" s="348"/>
      <c r="EIK78" s="348"/>
      <c r="EIL78" s="349"/>
      <c r="EIN78" s="347"/>
      <c r="EIO78" s="350"/>
      <c r="EIP78" s="350"/>
      <c r="EIQ78" s="348"/>
      <c r="EIR78" s="348"/>
      <c r="EIS78" s="348"/>
      <c r="EIT78" s="349"/>
      <c r="EIV78" s="347"/>
      <c r="EIW78" s="350"/>
      <c r="EIX78" s="350"/>
      <c r="EIY78" s="348"/>
      <c r="EIZ78" s="348"/>
      <c r="EJA78" s="348"/>
      <c r="EJB78" s="349"/>
      <c r="EJD78" s="347"/>
      <c r="EJE78" s="350"/>
      <c r="EJF78" s="350"/>
      <c r="EJG78" s="348"/>
      <c r="EJH78" s="348"/>
      <c r="EJI78" s="348"/>
      <c r="EJJ78" s="349"/>
      <c r="EJL78" s="347"/>
      <c r="EJM78" s="350"/>
      <c r="EJN78" s="350"/>
      <c r="EJO78" s="348"/>
      <c r="EJP78" s="348"/>
      <c r="EJQ78" s="348"/>
      <c r="EJR78" s="349"/>
      <c r="EJT78" s="347"/>
      <c r="EJU78" s="350"/>
      <c r="EJV78" s="350"/>
      <c r="EJW78" s="348"/>
      <c r="EJX78" s="348"/>
      <c r="EJY78" s="348"/>
      <c r="EJZ78" s="349"/>
      <c r="EKB78" s="347"/>
      <c r="EKC78" s="350"/>
      <c r="EKD78" s="350"/>
      <c r="EKE78" s="348"/>
      <c r="EKF78" s="348"/>
      <c r="EKG78" s="348"/>
      <c r="EKH78" s="349"/>
      <c r="EKJ78" s="347"/>
      <c r="EKK78" s="350"/>
      <c r="EKL78" s="350"/>
      <c r="EKM78" s="348"/>
      <c r="EKN78" s="348"/>
      <c r="EKO78" s="348"/>
      <c r="EKP78" s="349"/>
      <c r="EKR78" s="347"/>
      <c r="EKS78" s="350"/>
      <c r="EKT78" s="350"/>
      <c r="EKU78" s="348"/>
      <c r="EKV78" s="348"/>
      <c r="EKW78" s="348"/>
      <c r="EKX78" s="349"/>
      <c r="EKZ78" s="347"/>
      <c r="ELA78" s="350"/>
      <c r="ELB78" s="350"/>
      <c r="ELC78" s="348"/>
      <c r="ELD78" s="348"/>
      <c r="ELE78" s="348"/>
      <c r="ELF78" s="349"/>
      <c r="ELH78" s="347"/>
      <c r="ELI78" s="350"/>
      <c r="ELJ78" s="350"/>
      <c r="ELK78" s="348"/>
      <c r="ELL78" s="348"/>
      <c r="ELM78" s="348"/>
      <c r="ELN78" s="349"/>
      <c r="ELP78" s="347"/>
      <c r="ELQ78" s="350"/>
      <c r="ELR78" s="350"/>
      <c r="ELS78" s="348"/>
      <c r="ELT78" s="348"/>
      <c r="ELU78" s="348"/>
      <c r="ELV78" s="349"/>
      <c r="ELX78" s="347"/>
      <c r="ELY78" s="350"/>
      <c r="ELZ78" s="350"/>
      <c r="EMA78" s="348"/>
      <c r="EMB78" s="348"/>
      <c r="EMC78" s="348"/>
      <c r="EMD78" s="349"/>
      <c r="EMF78" s="347"/>
      <c r="EMG78" s="350"/>
      <c r="EMH78" s="350"/>
      <c r="EMI78" s="348"/>
      <c r="EMJ78" s="348"/>
      <c r="EMK78" s="348"/>
      <c r="EML78" s="349"/>
      <c r="EMN78" s="347"/>
      <c r="EMO78" s="350"/>
      <c r="EMP78" s="350"/>
      <c r="EMQ78" s="348"/>
      <c r="EMR78" s="348"/>
      <c r="EMS78" s="348"/>
      <c r="EMT78" s="349"/>
      <c r="EMV78" s="347"/>
      <c r="EMW78" s="350"/>
      <c r="EMX78" s="350"/>
      <c r="EMY78" s="348"/>
      <c r="EMZ78" s="348"/>
      <c r="ENA78" s="348"/>
      <c r="ENB78" s="349"/>
      <c r="END78" s="347"/>
      <c r="ENE78" s="350"/>
      <c r="ENF78" s="350"/>
      <c r="ENG78" s="348"/>
      <c r="ENH78" s="348"/>
      <c r="ENI78" s="348"/>
      <c r="ENJ78" s="349"/>
      <c r="ENL78" s="347"/>
      <c r="ENM78" s="350"/>
      <c r="ENN78" s="350"/>
      <c r="ENO78" s="348"/>
      <c r="ENP78" s="348"/>
      <c r="ENQ78" s="348"/>
      <c r="ENR78" s="349"/>
      <c r="ENT78" s="347"/>
      <c r="ENU78" s="350"/>
      <c r="ENV78" s="350"/>
      <c r="ENW78" s="348"/>
      <c r="ENX78" s="348"/>
      <c r="ENY78" s="348"/>
      <c r="ENZ78" s="349"/>
      <c r="EOB78" s="347"/>
      <c r="EOC78" s="350"/>
      <c r="EOD78" s="350"/>
      <c r="EOE78" s="348"/>
      <c r="EOF78" s="348"/>
      <c r="EOG78" s="348"/>
      <c r="EOH78" s="349"/>
      <c r="EOJ78" s="347"/>
      <c r="EOK78" s="350"/>
      <c r="EOL78" s="350"/>
      <c r="EOM78" s="348"/>
      <c r="EON78" s="348"/>
      <c r="EOO78" s="348"/>
      <c r="EOP78" s="349"/>
      <c r="EOR78" s="347"/>
      <c r="EOS78" s="350"/>
      <c r="EOT78" s="350"/>
      <c r="EOU78" s="348"/>
      <c r="EOV78" s="348"/>
      <c r="EOW78" s="348"/>
      <c r="EOX78" s="349"/>
      <c r="EOZ78" s="347"/>
      <c r="EPA78" s="350"/>
      <c r="EPB78" s="350"/>
      <c r="EPC78" s="348"/>
      <c r="EPD78" s="348"/>
      <c r="EPE78" s="348"/>
      <c r="EPF78" s="349"/>
      <c r="EPH78" s="347"/>
      <c r="EPI78" s="350"/>
      <c r="EPJ78" s="350"/>
      <c r="EPK78" s="348"/>
      <c r="EPL78" s="348"/>
      <c r="EPM78" s="348"/>
      <c r="EPN78" s="349"/>
      <c r="EPP78" s="347"/>
      <c r="EPQ78" s="350"/>
      <c r="EPR78" s="350"/>
      <c r="EPS78" s="348"/>
      <c r="EPT78" s="348"/>
      <c r="EPU78" s="348"/>
      <c r="EPV78" s="349"/>
      <c r="EPX78" s="347"/>
      <c r="EPY78" s="350"/>
      <c r="EPZ78" s="350"/>
      <c r="EQA78" s="348"/>
      <c r="EQB78" s="348"/>
      <c r="EQC78" s="348"/>
      <c r="EQD78" s="349"/>
      <c r="EQF78" s="347"/>
      <c r="EQG78" s="350"/>
      <c r="EQH78" s="350"/>
      <c r="EQI78" s="348"/>
      <c r="EQJ78" s="348"/>
      <c r="EQK78" s="348"/>
      <c r="EQL78" s="349"/>
      <c r="EQN78" s="347"/>
      <c r="EQO78" s="350"/>
      <c r="EQP78" s="350"/>
      <c r="EQQ78" s="348"/>
      <c r="EQR78" s="348"/>
      <c r="EQS78" s="348"/>
      <c r="EQT78" s="349"/>
      <c r="EQV78" s="347"/>
      <c r="EQW78" s="350"/>
      <c r="EQX78" s="350"/>
      <c r="EQY78" s="348"/>
      <c r="EQZ78" s="348"/>
      <c r="ERA78" s="348"/>
      <c r="ERB78" s="349"/>
      <c r="ERD78" s="347"/>
      <c r="ERE78" s="350"/>
      <c r="ERF78" s="350"/>
      <c r="ERG78" s="348"/>
      <c r="ERH78" s="348"/>
      <c r="ERI78" s="348"/>
      <c r="ERJ78" s="349"/>
      <c r="ERL78" s="347"/>
      <c r="ERM78" s="350"/>
      <c r="ERN78" s="350"/>
      <c r="ERO78" s="348"/>
      <c r="ERP78" s="348"/>
      <c r="ERQ78" s="348"/>
      <c r="ERR78" s="349"/>
      <c r="ERT78" s="347"/>
      <c r="ERU78" s="350"/>
      <c r="ERV78" s="350"/>
      <c r="ERW78" s="348"/>
      <c r="ERX78" s="348"/>
      <c r="ERY78" s="348"/>
      <c r="ERZ78" s="349"/>
      <c r="ESB78" s="347"/>
      <c r="ESC78" s="350"/>
      <c r="ESD78" s="350"/>
      <c r="ESE78" s="348"/>
      <c r="ESF78" s="348"/>
      <c r="ESG78" s="348"/>
      <c r="ESH78" s="349"/>
      <c r="ESJ78" s="347"/>
      <c r="ESK78" s="350"/>
      <c r="ESL78" s="350"/>
      <c r="ESM78" s="348"/>
      <c r="ESN78" s="348"/>
      <c r="ESO78" s="348"/>
      <c r="ESP78" s="349"/>
      <c r="ESR78" s="347"/>
      <c r="ESS78" s="350"/>
      <c r="EST78" s="350"/>
      <c r="ESU78" s="348"/>
      <c r="ESV78" s="348"/>
      <c r="ESW78" s="348"/>
      <c r="ESX78" s="349"/>
      <c r="ESZ78" s="347"/>
      <c r="ETA78" s="350"/>
      <c r="ETB78" s="350"/>
      <c r="ETC78" s="348"/>
      <c r="ETD78" s="348"/>
      <c r="ETE78" s="348"/>
      <c r="ETF78" s="349"/>
      <c r="ETH78" s="347"/>
      <c r="ETI78" s="350"/>
      <c r="ETJ78" s="350"/>
      <c r="ETK78" s="348"/>
      <c r="ETL78" s="348"/>
      <c r="ETM78" s="348"/>
      <c r="ETN78" s="349"/>
      <c r="ETP78" s="347"/>
      <c r="ETQ78" s="350"/>
      <c r="ETR78" s="350"/>
      <c r="ETS78" s="348"/>
      <c r="ETT78" s="348"/>
      <c r="ETU78" s="348"/>
      <c r="ETV78" s="349"/>
      <c r="ETX78" s="347"/>
      <c r="ETY78" s="350"/>
      <c r="ETZ78" s="350"/>
      <c r="EUA78" s="348"/>
      <c r="EUB78" s="348"/>
      <c r="EUC78" s="348"/>
      <c r="EUD78" s="349"/>
      <c r="EUF78" s="347"/>
      <c r="EUG78" s="350"/>
      <c r="EUH78" s="350"/>
      <c r="EUI78" s="348"/>
      <c r="EUJ78" s="348"/>
      <c r="EUK78" s="348"/>
      <c r="EUL78" s="349"/>
      <c r="EUN78" s="347"/>
      <c r="EUO78" s="350"/>
      <c r="EUP78" s="350"/>
      <c r="EUQ78" s="348"/>
      <c r="EUR78" s="348"/>
      <c r="EUS78" s="348"/>
      <c r="EUT78" s="349"/>
      <c r="EUV78" s="347"/>
      <c r="EUW78" s="350"/>
      <c r="EUX78" s="350"/>
      <c r="EUY78" s="348"/>
      <c r="EUZ78" s="348"/>
      <c r="EVA78" s="348"/>
      <c r="EVB78" s="349"/>
      <c r="EVD78" s="347"/>
      <c r="EVE78" s="350"/>
      <c r="EVF78" s="350"/>
      <c r="EVG78" s="348"/>
      <c r="EVH78" s="348"/>
      <c r="EVI78" s="348"/>
      <c r="EVJ78" s="349"/>
      <c r="EVL78" s="347"/>
      <c r="EVM78" s="350"/>
      <c r="EVN78" s="350"/>
      <c r="EVO78" s="348"/>
      <c r="EVP78" s="348"/>
      <c r="EVQ78" s="348"/>
      <c r="EVR78" s="349"/>
      <c r="EVT78" s="347"/>
      <c r="EVU78" s="350"/>
      <c r="EVV78" s="350"/>
      <c r="EVW78" s="348"/>
      <c r="EVX78" s="348"/>
      <c r="EVY78" s="348"/>
      <c r="EVZ78" s="349"/>
      <c r="EWB78" s="347"/>
      <c r="EWC78" s="350"/>
      <c r="EWD78" s="350"/>
      <c r="EWE78" s="348"/>
      <c r="EWF78" s="348"/>
      <c r="EWG78" s="348"/>
      <c r="EWH78" s="349"/>
      <c r="EWJ78" s="347"/>
      <c r="EWK78" s="350"/>
      <c r="EWL78" s="350"/>
      <c r="EWM78" s="348"/>
      <c r="EWN78" s="348"/>
      <c r="EWO78" s="348"/>
      <c r="EWP78" s="349"/>
      <c r="EWR78" s="347"/>
      <c r="EWS78" s="350"/>
      <c r="EWT78" s="350"/>
      <c r="EWU78" s="348"/>
      <c r="EWV78" s="348"/>
      <c r="EWW78" s="348"/>
      <c r="EWX78" s="349"/>
      <c r="EWZ78" s="347"/>
      <c r="EXA78" s="350"/>
      <c r="EXB78" s="350"/>
      <c r="EXC78" s="348"/>
      <c r="EXD78" s="348"/>
      <c r="EXE78" s="348"/>
      <c r="EXF78" s="349"/>
      <c r="EXH78" s="347"/>
      <c r="EXI78" s="350"/>
      <c r="EXJ78" s="350"/>
      <c r="EXK78" s="348"/>
      <c r="EXL78" s="348"/>
      <c r="EXM78" s="348"/>
      <c r="EXN78" s="349"/>
      <c r="EXP78" s="347"/>
      <c r="EXQ78" s="350"/>
      <c r="EXR78" s="350"/>
      <c r="EXS78" s="348"/>
      <c r="EXT78" s="348"/>
      <c r="EXU78" s="348"/>
      <c r="EXV78" s="349"/>
      <c r="EXX78" s="347"/>
      <c r="EXY78" s="350"/>
      <c r="EXZ78" s="350"/>
      <c r="EYA78" s="348"/>
      <c r="EYB78" s="348"/>
      <c r="EYC78" s="348"/>
      <c r="EYD78" s="349"/>
      <c r="EYF78" s="347"/>
      <c r="EYG78" s="350"/>
      <c r="EYH78" s="350"/>
      <c r="EYI78" s="348"/>
      <c r="EYJ78" s="348"/>
      <c r="EYK78" s="348"/>
      <c r="EYL78" s="349"/>
      <c r="EYN78" s="347"/>
      <c r="EYO78" s="350"/>
      <c r="EYP78" s="350"/>
      <c r="EYQ78" s="348"/>
      <c r="EYR78" s="348"/>
      <c r="EYS78" s="348"/>
      <c r="EYT78" s="349"/>
      <c r="EYV78" s="347"/>
      <c r="EYW78" s="350"/>
      <c r="EYX78" s="350"/>
      <c r="EYY78" s="348"/>
      <c r="EYZ78" s="348"/>
      <c r="EZA78" s="348"/>
      <c r="EZB78" s="349"/>
      <c r="EZD78" s="347"/>
      <c r="EZE78" s="350"/>
      <c r="EZF78" s="350"/>
      <c r="EZG78" s="348"/>
      <c r="EZH78" s="348"/>
      <c r="EZI78" s="348"/>
      <c r="EZJ78" s="349"/>
      <c r="EZL78" s="347"/>
      <c r="EZM78" s="350"/>
      <c r="EZN78" s="350"/>
      <c r="EZO78" s="348"/>
      <c r="EZP78" s="348"/>
      <c r="EZQ78" s="348"/>
      <c r="EZR78" s="349"/>
      <c r="EZT78" s="347"/>
      <c r="EZU78" s="350"/>
      <c r="EZV78" s="350"/>
      <c r="EZW78" s="348"/>
      <c r="EZX78" s="348"/>
      <c r="EZY78" s="348"/>
      <c r="EZZ78" s="349"/>
      <c r="FAB78" s="347"/>
      <c r="FAC78" s="350"/>
      <c r="FAD78" s="350"/>
      <c r="FAE78" s="348"/>
      <c r="FAF78" s="348"/>
      <c r="FAG78" s="348"/>
      <c r="FAH78" s="349"/>
      <c r="FAJ78" s="347"/>
      <c r="FAK78" s="350"/>
      <c r="FAL78" s="350"/>
      <c r="FAM78" s="348"/>
      <c r="FAN78" s="348"/>
      <c r="FAO78" s="348"/>
      <c r="FAP78" s="349"/>
      <c r="FAR78" s="347"/>
      <c r="FAS78" s="350"/>
      <c r="FAT78" s="350"/>
      <c r="FAU78" s="348"/>
      <c r="FAV78" s="348"/>
      <c r="FAW78" s="348"/>
      <c r="FAX78" s="349"/>
      <c r="FAZ78" s="347"/>
      <c r="FBA78" s="350"/>
      <c r="FBB78" s="350"/>
      <c r="FBC78" s="348"/>
      <c r="FBD78" s="348"/>
      <c r="FBE78" s="348"/>
      <c r="FBF78" s="349"/>
      <c r="FBH78" s="347"/>
      <c r="FBI78" s="350"/>
      <c r="FBJ78" s="350"/>
      <c r="FBK78" s="348"/>
      <c r="FBL78" s="348"/>
      <c r="FBM78" s="348"/>
      <c r="FBN78" s="349"/>
      <c r="FBP78" s="347"/>
      <c r="FBQ78" s="350"/>
      <c r="FBR78" s="350"/>
      <c r="FBS78" s="348"/>
      <c r="FBT78" s="348"/>
      <c r="FBU78" s="348"/>
      <c r="FBV78" s="349"/>
      <c r="FBX78" s="347"/>
      <c r="FBY78" s="350"/>
      <c r="FBZ78" s="350"/>
      <c r="FCA78" s="348"/>
      <c r="FCB78" s="348"/>
      <c r="FCC78" s="348"/>
      <c r="FCD78" s="349"/>
      <c r="FCF78" s="347"/>
      <c r="FCG78" s="350"/>
      <c r="FCH78" s="350"/>
      <c r="FCI78" s="348"/>
      <c r="FCJ78" s="348"/>
      <c r="FCK78" s="348"/>
      <c r="FCL78" s="349"/>
      <c r="FCN78" s="347"/>
      <c r="FCO78" s="350"/>
      <c r="FCP78" s="350"/>
      <c r="FCQ78" s="348"/>
      <c r="FCR78" s="348"/>
      <c r="FCS78" s="348"/>
      <c r="FCT78" s="349"/>
      <c r="FCV78" s="347"/>
      <c r="FCW78" s="350"/>
      <c r="FCX78" s="350"/>
      <c r="FCY78" s="348"/>
      <c r="FCZ78" s="348"/>
      <c r="FDA78" s="348"/>
      <c r="FDB78" s="349"/>
      <c r="FDD78" s="347"/>
      <c r="FDE78" s="350"/>
      <c r="FDF78" s="350"/>
      <c r="FDG78" s="348"/>
      <c r="FDH78" s="348"/>
      <c r="FDI78" s="348"/>
      <c r="FDJ78" s="349"/>
      <c r="FDL78" s="347"/>
      <c r="FDM78" s="350"/>
      <c r="FDN78" s="350"/>
      <c r="FDO78" s="348"/>
      <c r="FDP78" s="348"/>
      <c r="FDQ78" s="348"/>
      <c r="FDR78" s="349"/>
      <c r="FDT78" s="347"/>
      <c r="FDU78" s="350"/>
      <c r="FDV78" s="350"/>
      <c r="FDW78" s="348"/>
      <c r="FDX78" s="348"/>
      <c r="FDY78" s="348"/>
      <c r="FDZ78" s="349"/>
      <c r="FEB78" s="347"/>
      <c r="FEC78" s="350"/>
      <c r="FED78" s="350"/>
      <c r="FEE78" s="348"/>
      <c r="FEF78" s="348"/>
      <c r="FEG78" s="348"/>
      <c r="FEH78" s="349"/>
      <c r="FEJ78" s="347"/>
      <c r="FEK78" s="350"/>
      <c r="FEL78" s="350"/>
      <c r="FEM78" s="348"/>
      <c r="FEN78" s="348"/>
      <c r="FEO78" s="348"/>
      <c r="FEP78" s="349"/>
      <c r="FER78" s="347"/>
      <c r="FES78" s="350"/>
      <c r="FET78" s="350"/>
      <c r="FEU78" s="348"/>
      <c r="FEV78" s="348"/>
      <c r="FEW78" s="348"/>
      <c r="FEX78" s="349"/>
      <c r="FEZ78" s="347"/>
      <c r="FFA78" s="350"/>
      <c r="FFB78" s="350"/>
      <c r="FFC78" s="348"/>
      <c r="FFD78" s="348"/>
      <c r="FFE78" s="348"/>
      <c r="FFF78" s="349"/>
      <c r="FFH78" s="347"/>
      <c r="FFI78" s="350"/>
      <c r="FFJ78" s="350"/>
      <c r="FFK78" s="348"/>
      <c r="FFL78" s="348"/>
      <c r="FFM78" s="348"/>
      <c r="FFN78" s="349"/>
      <c r="FFP78" s="347"/>
      <c r="FFQ78" s="350"/>
      <c r="FFR78" s="350"/>
      <c r="FFS78" s="348"/>
      <c r="FFT78" s="348"/>
      <c r="FFU78" s="348"/>
      <c r="FFV78" s="349"/>
      <c r="FFX78" s="347"/>
      <c r="FFY78" s="350"/>
      <c r="FFZ78" s="350"/>
      <c r="FGA78" s="348"/>
      <c r="FGB78" s="348"/>
      <c r="FGC78" s="348"/>
      <c r="FGD78" s="349"/>
      <c r="FGF78" s="347"/>
      <c r="FGG78" s="350"/>
      <c r="FGH78" s="350"/>
      <c r="FGI78" s="348"/>
      <c r="FGJ78" s="348"/>
      <c r="FGK78" s="348"/>
      <c r="FGL78" s="349"/>
      <c r="FGN78" s="347"/>
      <c r="FGO78" s="350"/>
      <c r="FGP78" s="350"/>
      <c r="FGQ78" s="348"/>
      <c r="FGR78" s="348"/>
      <c r="FGS78" s="348"/>
      <c r="FGT78" s="349"/>
      <c r="FGV78" s="347"/>
      <c r="FGW78" s="350"/>
      <c r="FGX78" s="350"/>
      <c r="FGY78" s="348"/>
      <c r="FGZ78" s="348"/>
      <c r="FHA78" s="348"/>
      <c r="FHB78" s="349"/>
      <c r="FHD78" s="347"/>
      <c r="FHE78" s="350"/>
      <c r="FHF78" s="350"/>
      <c r="FHG78" s="348"/>
      <c r="FHH78" s="348"/>
      <c r="FHI78" s="348"/>
      <c r="FHJ78" s="349"/>
      <c r="FHL78" s="347"/>
      <c r="FHM78" s="350"/>
      <c r="FHN78" s="350"/>
      <c r="FHO78" s="348"/>
      <c r="FHP78" s="348"/>
      <c r="FHQ78" s="348"/>
      <c r="FHR78" s="349"/>
      <c r="FHT78" s="347"/>
      <c r="FHU78" s="350"/>
      <c r="FHV78" s="350"/>
      <c r="FHW78" s="348"/>
      <c r="FHX78" s="348"/>
      <c r="FHY78" s="348"/>
      <c r="FHZ78" s="349"/>
      <c r="FIB78" s="347"/>
      <c r="FIC78" s="350"/>
      <c r="FID78" s="350"/>
      <c r="FIE78" s="348"/>
      <c r="FIF78" s="348"/>
      <c r="FIG78" s="348"/>
      <c r="FIH78" s="349"/>
      <c r="FIJ78" s="347"/>
      <c r="FIK78" s="350"/>
      <c r="FIL78" s="350"/>
      <c r="FIM78" s="348"/>
      <c r="FIN78" s="348"/>
      <c r="FIO78" s="348"/>
      <c r="FIP78" s="349"/>
      <c r="FIR78" s="347"/>
      <c r="FIS78" s="350"/>
      <c r="FIT78" s="350"/>
      <c r="FIU78" s="348"/>
      <c r="FIV78" s="348"/>
      <c r="FIW78" s="348"/>
      <c r="FIX78" s="349"/>
      <c r="FIZ78" s="347"/>
      <c r="FJA78" s="350"/>
      <c r="FJB78" s="350"/>
      <c r="FJC78" s="348"/>
      <c r="FJD78" s="348"/>
      <c r="FJE78" s="348"/>
      <c r="FJF78" s="349"/>
      <c r="FJH78" s="347"/>
      <c r="FJI78" s="350"/>
      <c r="FJJ78" s="350"/>
      <c r="FJK78" s="348"/>
      <c r="FJL78" s="348"/>
      <c r="FJM78" s="348"/>
      <c r="FJN78" s="349"/>
      <c r="FJP78" s="347"/>
      <c r="FJQ78" s="350"/>
      <c r="FJR78" s="350"/>
      <c r="FJS78" s="348"/>
      <c r="FJT78" s="348"/>
      <c r="FJU78" s="348"/>
      <c r="FJV78" s="349"/>
      <c r="FJX78" s="347"/>
      <c r="FJY78" s="350"/>
      <c r="FJZ78" s="350"/>
      <c r="FKA78" s="348"/>
      <c r="FKB78" s="348"/>
      <c r="FKC78" s="348"/>
      <c r="FKD78" s="349"/>
      <c r="FKF78" s="347"/>
      <c r="FKG78" s="350"/>
      <c r="FKH78" s="350"/>
      <c r="FKI78" s="348"/>
      <c r="FKJ78" s="348"/>
      <c r="FKK78" s="348"/>
      <c r="FKL78" s="349"/>
      <c r="FKN78" s="347"/>
      <c r="FKO78" s="350"/>
      <c r="FKP78" s="350"/>
      <c r="FKQ78" s="348"/>
      <c r="FKR78" s="348"/>
      <c r="FKS78" s="348"/>
      <c r="FKT78" s="349"/>
      <c r="FKV78" s="347"/>
      <c r="FKW78" s="350"/>
      <c r="FKX78" s="350"/>
      <c r="FKY78" s="348"/>
      <c r="FKZ78" s="348"/>
      <c r="FLA78" s="348"/>
      <c r="FLB78" s="349"/>
      <c r="FLD78" s="347"/>
      <c r="FLE78" s="350"/>
      <c r="FLF78" s="350"/>
      <c r="FLG78" s="348"/>
      <c r="FLH78" s="348"/>
      <c r="FLI78" s="348"/>
      <c r="FLJ78" s="349"/>
      <c r="FLL78" s="347"/>
      <c r="FLM78" s="350"/>
      <c r="FLN78" s="350"/>
      <c r="FLO78" s="348"/>
      <c r="FLP78" s="348"/>
      <c r="FLQ78" s="348"/>
      <c r="FLR78" s="349"/>
      <c r="FLT78" s="347"/>
      <c r="FLU78" s="350"/>
      <c r="FLV78" s="350"/>
      <c r="FLW78" s="348"/>
      <c r="FLX78" s="348"/>
      <c r="FLY78" s="348"/>
      <c r="FLZ78" s="349"/>
      <c r="FMB78" s="347"/>
      <c r="FMC78" s="350"/>
      <c r="FMD78" s="350"/>
      <c r="FME78" s="348"/>
      <c r="FMF78" s="348"/>
      <c r="FMG78" s="348"/>
      <c r="FMH78" s="349"/>
      <c r="FMJ78" s="347"/>
      <c r="FMK78" s="350"/>
      <c r="FML78" s="350"/>
      <c r="FMM78" s="348"/>
      <c r="FMN78" s="348"/>
      <c r="FMO78" s="348"/>
      <c r="FMP78" s="349"/>
      <c r="FMR78" s="347"/>
      <c r="FMS78" s="350"/>
      <c r="FMT78" s="350"/>
      <c r="FMU78" s="348"/>
      <c r="FMV78" s="348"/>
      <c r="FMW78" s="348"/>
      <c r="FMX78" s="349"/>
      <c r="FMZ78" s="347"/>
      <c r="FNA78" s="350"/>
      <c r="FNB78" s="350"/>
      <c r="FNC78" s="348"/>
      <c r="FND78" s="348"/>
      <c r="FNE78" s="348"/>
      <c r="FNF78" s="349"/>
      <c r="FNH78" s="347"/>
      <c r="FNI78" s="350"/>
      <c r="FNJ78" s="350"/>
      <c r="FNK78" s="348"/>
      <c r="FNL78" s="348"/>
      <c r="FNM78" s="348"/>
      <c r="FNN78" s="349"/>
      <c r="FNP78" s="347"/>
      <c r="FNQ78" s="350"/>
      <c r="FNR78" s="350"/>
      <c r="FNS78" s="348"/>
      <c r="FNT78" s="348"/>
      <c r="FNU78" s="348"/>
      <c r="FNV78" s="349"/>
      <c r="FNX78" s="347"/>
      <c r="FNY78" s="350"/>
      <c r="FNZ78" s="350"/>
      <c r="FOA78" s="348"/>
      <c r="FOB78" s="348"/>
      <c r="FOC78" s="348"/>
      <c r="FOD78" s="349"/>
      <c r="FOF78" s="347"/>
      <c r="FOG78" s="350"/>
      <c r="FOH78" s="350"/>
      <c r="FOI78" s="348"/>
      <c r="FOJ78" s="348"/>
      <c r="FOK78" s="348"/>
      <c r="FOL78" s="349"/>
      <c r="FON78" s="347"/>
      <c r="FOO78" s="350"/>
      <c r="FOP78" s="350"/>
      <c r="FOQ78" s="348"/>
      <c r="FOR78" s="348"/>
      <c r="FOS78" s="348"/>
      <c r="FOT78" s="349"/>
      <c r="FOV78" s="347"/>
      <c r="FOW78" s="350"/>
      <c r="FOX78" s="350"/>
      <c r="FOY78" s="348"/>
      <c r="FOZ78" s="348"/>
      <c r="FPA78" s="348"/>
      <c r="FPB78" s="349"/>
      <c r="FPD78" s="347"/>
      <c r="FPE78" s="350"/>
      <c r="FPF78" s="350"/>
      <c r="FPG78" s="348"/>
      <c r="FPH78" s="348"/>
      <c r="FPI78" s="348"/>
      <c r="FPJ78" s="349"/>
      <c r="FPL78" s="347"/>
      <c r="FPM78" s="350"/>
      <c r="FPN78" s="350"/>
      <c r="FPO78" s="348"/>
      <c r="FPP78" s="348"/>
      <c r="FPQ78" s="348"/>
      <c r="FPR78" s="349"/>
      <c r="FPT78" s="347"/>
      <c r="FPU78" s="350"/>
      <c r="FPV78" s="350"/>
      <c r="FPW78" s="348"/>
      <c r="FPX78" s="348"/>
      <c r="FPY78" s="348"/>
      <c r="FPZ78" s="349"/>
      <c r="FQB78" s="347"/>
      <c r="FQC78" s="350"/>
      <c r="FQD78" s="350"/>
      <c r="FQE78" s="348"/>
      <c r="FQF78" s="348"/>
      <c r="FQG78" s="348"/>
      <c r="FQH78" s="349"/>
      <c r="FQJ78" s="347"/>
      <c r="FQK78" s="350"/>
      <c r="FQL78" s="350"/>
      <c r="FQM78" s="348"/>
      <c r="FQN78" s="348"/>
      <c r="FQO78" s="348"/>
      <c r="FQP78" s="349"/>
      <c r="FQR78" s="347"/>
      <c r="FQS78" s="350"/>
      <c r="FQT78" s="350"/>
      <c r="FQU78" s="348"/>
      <c r="FQV78" s="348"/>
      <c r="FQW78" s="348"/>
      <c r="FQX78" s="349"/>
      <c r="FQZ78" s="347"/>
      <c r="FRA78" s="350"/>
      <c r="FRB78" s="350"/>
      <c r="FRC78" s="348"/>
      <c r="FRD78" s="348"/>
      <c r="FRE78" s="348"/>
      <c r="FRF78" s="349"/>
      <c r="FRH78" s="347"/>
      <c r="FRI78" s="350"/>
      <c r="FRJ78" s="350"/>
      <c r="FRK78" s="348"/>
      <c r="FRL78" s="348"/>
      <c r="FRM78" s="348"/>
      <c r="FRN78" s="349"/>
      <c r="FRP78" s="347"/>
      <c r="FRQ78" s="350"/>
      <c r="FRR78" s="350"/>
      <c r="FRS78" s="348"/>
      <c r="FRT78" s="348"/>
      <c r="FRU78" s="348"/>
      <c r="FRV78" s="349"/>
      <c r="FRX78" s="347"/>
      <c r="FRY78" s="350"/>
      <c r="FRZ78" s="350"/>
      <c r="FSA78" s="348"/>
      <c r="FSB78" s="348"/>
      <c r="FSC78" s="348"/>
      <c r="FSD78" s="349"/>
      <c r="FSF78" s="347"/>
      <c r="FSG78" s="350"/>
      <c r="FSH78" s="350"/>
      <c r="FSI78" s="348"/>
      <c r="FSJ78" s="348"/>
      <c r="FSK78" s="348"/>
      <c r="FSL78" s="349"/>
      <c r="FSN78" s="347"/>
      <c r="FSO78" s="350"/>
      <c r="FSP78" s="350"/>
      <c r="FSQ78" s="348"/>
      <c r="FSR78" s="348"/>
      <c r="FSS78" s="348"/>
      <c r="FST78" s="349"/>
      <c r="FSV78" s="347"/>
      <c r="FSW78" s="350"/>
      <c r="FSX78" s="350"/>
      <c r="FSY78" s="348"/>
      <c r="FSZ78" s="348"/>
      <c r="FTA78" s="348"/>
      <c r="FTB78" s="349"/>
      <c r="FTD78" s="347"/>
      <c r="FTE78" s="350"/>
      <c r="FTF78" s="350"/>
      <c r="FTG78" s="348"/>
      <c r="FTH78" s="348"/>
      <c r="FTI78" s="348"/>
      <c r="FTJ78" s="349"/>
      <c r="FTL78" s="347"/>
      <c r="FTM78" s="350"/>
      <c r="FTN78" s="350"/>
      <c r="FTO78" s="348"/>
      <c r="FTP78" s="348"/>
      <c r="FTQ78" s="348"/>
      <c r="FTR78" s="349"/>
      <c r="FTT78" s="347"/>
      <c r="FTU78" s="350"/>
      <c r="FTV78" s="350"/>
      <c r="FTW78" s="348"/>
      <c r="FTX78" s="348"/>
      <c r="FTY78" s="348"/>
      <c r="FTZ78" s="349"/>
      <c r="FUB78" s="347"/>
      <c r="FUC78" s="350"/>
      <c r="FUD78" s="350"/>
      <c r="FUE78" s="348"/>
      <c r="FUF78" s="348"/>
      <c r="FUG78" s="348"/>
      <c r="FUH78" s="349"/>
      <c r="FUJ78" s="347"/>
      <c r="FUK78" s="350"/>
      <c r="FUL78" s="350"/>
      <c r="FUM78" s="348"/>
      <c r="FUN78" s="348"/>
      <c r="FUO78" s="348"/>
      <c r="FUP78" s="349"/>
      <c r="FUR78" s="347"/>
      <c r="FUS78" s="350"/>
      <c r="FUT78" s="350"/>
      <c r="FUU78" s="348"/>
      <c r="FUV78" s="348"/>
      <c r="FUW78" s="348"/>
      <c r="FUX78" s="349"/>
      <c r="FUZ78" s="347"/>
      <c r="FVA78" s="350"/>
      <c r="FVB78" s="350"/>
      <c r="FVC78" s="348"/>
      <c r="FVD78" s="348"/>
      <c r="FVE78" s="348"/>
      <c r="FVF78" s="349"/>
      <c r="FVH78" s="347"/>
      <c r="FVI78" s="350"/>
      <c r="FVJ78" s="350"/>
      <c r="FVK78" s="348"/>
      <c r="FVL78" s="348"/>
      <c r="FVM78" s="348"/>
      <c r="FVN78" s="349"/>
      <c r="FVP78" s="347"/>
      <c r="FVQ78" s="350"/>
      <c r="FVR78" s="350"/>
      <c r="FVS78" s="348"/>
      <c r="FVT78" s="348"/>
      <c r="FVU78" s="348"/>
      <c r="FVV78" s="349"/>
      <c r="FVX78" s="347"/>
      <c r="FVY78" s="350"/>
      <c r="FVZ78" s="350"/>
      <c r="FWA78" s="348"/>
      <c r="FWB78" s="348"/>
      <c r="FWC78" s="348"/>
      <c r="FWD78" s="349"/>
      <c r="FWF78" s="347"/>
      <c r="FWG78" s="350"/>
      <c r="FWH78" s="350"/>
      <c r="FWI78" s="348"/>
      <c r="FWJ78" s="348"/>
      <c r="FWK78" s="348"/>
      <c r="FWL78" s="349"/>
      <c r="FWN78" s="347"/>
      <c r="FWO78" s="350"/>
      <c r="FWP78" s="350"/>
      <c r="FWQ78" s="348"/>
      <c r="FWR78" s="348"/>
      <c r="FWS78" s="348"/>
      <c r="FWT78" s="349"/>
      <c r="FWV78" s="347"/>
      <c r="FWW78" s="350"/>
      <c r="FWX78" s="350"/>
      <c r="FWY78" s="348"/>
      <c r="FWZ78" s="348"/>
      <c r="FXA78" s="348"/>
      <c r="FXB78" s="349"/>
      <c r="FXD78" s="347"/>
      <c r="FXE78" s="350"/>
      <c r="FXF78" s="350"/>
      <c r="FXG78" s="348"/>
      <c r="FXH78" s="348"/>
      <c r="FXI78" s="348"/>
      <c r="FXJ78" s="349"/>
      <c r="FXL78" s="347"/>
      <c r="FXM78" s="350"/>
      <c r="FXN78" s="350"/>
      <c r="FXO78" s="348"/>
      <c r="FXP78" s="348"/>
      <c r="FXQ78" s="348"/>
      <c r="FXR78" s="349"/>
      <c r="FXT78" s="347"/>
      <c r="FXU78" s="350"/>
      <c r="FXV78" s="350"/>
      <c r="FXW78" s="348"/>
      <c r="FXX78" s="348"/>
      <c r="FXY78" s="348"/>
      <c r="FXZ78" s="349"/>
      <c r="FYB78" s="347"/>
      <c r="FYC78" s="350"/>
      <c r="FYD78" s="350"/>
      <c r="FYE78" s="348"/>
      <c r="FYF78" s="348"/>
      <c r="FYG78" s="348"/>
      <c r="FYH78" s="349"/>
      <c r="FYJ78" s="347"/>
      <c r="FYK78" s="350"/>
      <c r="FYL78" s="350"/>
      <c r="FYM78" s="348"/>
      <c r="FYN78" s="348"/>
      <c r="FYO78" s="348"/>
      <c r="FYP78" s="349"/>
      <c r="FYR78" s="347"/>
      <c r="FYS78" s="350"/>
      <c r="FYT78" s="350"/>
      <c r="FYU78" s="348"/>
      <c r="FYV78" s="348"/>
      <c r="FYW78" s="348"/>
      <c r="FYX78" s="349"/>
      <c r="FYZ78" s="347"/>
      <c r="FZA78" s="350"/>
      <c r="FZB78" s="350"/>
      <c r="FZC78" s="348"/>
      <c r="FZD78" s="348"/>
      <c r="FZE78" s="348"/>
      <c r="FZF78" s="349"/>
      <c r="FZH78" s="347"/>
      <c r="FZI78" s="350"/>
      <c r="FZJ78" s="350"/>
      <c r="FZK78" s="348"/>
      <c r="FZL78" s="348"/>
      <c r="FZM78" s="348"/>
      <c r="FZN78" s="349"/>
      <c r="FZP78" s="347"/>
      <c r="FZQ78" s="350"/>
      <c r="FZR78" s="350"/>
      <c r="FZS78" s="348"/>
      <c r="FZT78" s="348"/>
      <c r="FZU78" s="348"/>
      <c r="FZV78" s="349"/>
      <c r="FZX78" s="347"/>
      <c r="FZY78" s="350"/>
      <c r="FZZ78" s="350"/>
      <c r="GAA78" s="348"/>
      <c r="GAB78" s="348"/>
      <c r="GAC78" s="348"/>
      <c r="GAD78" s="349"/>
      <c r="GAF78" s="347"/>
      <c r="GAG78" s="350"/>
      <c r="GAH78" s="350"/>
      <c r="GAI78" s="348"/>
      <c r="GAJ78" s="348"/>
      <c r="GAK78" s="348"/>
      <c r="GAL78" s="349"/>
      <c r="GAN78" s="347"/>
      <c r="GAO78" s="350"/>
      <c r="GAP78" s="350"/>
      <c r="GAQ78" s="348"/>
      <c r="GAR78" s="348"/>
      <c r="GAS78" s="348"/>
      <c r="GAT78" s="349"/>
      <c r="GAV78" s="347"/>
      <c r="GAW78" s="350"/>
      <c r="GAX78" s="350"/>
      <c r="GAY78" s="348"/>
      <c r="GAZ78" s="348"/>
      <c r="GBA78" s="348"/>
      <c r="GBB78" s="349"/>
      <c r="GBD78" s="347"/>
      <c r="GBE78" s="350"/>
      <c r="GBF78" s="350"/>
      <c r="GBG78" s="348"/>
      <c r="GBH78" s="348"/>
      <c r="GBI78" s="348"/>
      <c r="GBJ78" s="349"/>
      <c r="GBL78" s="347"/>
      <c r="GBM78" s="350"/>
      <c r="GBN78" s="350"/>
      <c r="GBO78" s="348"/>
      <c r="GBP78" s="348"/>
      <c r="GBQ78" s="348"/>
      <c r="GBR78" s="349"/>
      <c r="GBT78" s="347"/>
      <c r="GBU78" s="350"/>
      <c r="GBV78" s="350"/>
      <c r="GBW78" s="348"/>
      <c r="GBX78" s="348"/>
      <c r="GBY78" s="348"/>
      <c r="GBZ78" s="349"/>
      <c r="GCB78" s="347"/>
      <c r="GCC78" s="350"/>
      <c r="GCD78" s="350"/>
      <c r="GCE78" s="348"/>
      <c r="GCF78" s="348"/>
      <c r="GCG78" s="348"/>
      <c r="GCH78" s="349"/>
      <c r="GCJ78" s="347"/>
      <c r="GCK78" s="350"/>
      <c r="GCL78" s="350"/>
      <c r="GCM78" s="348"/>
      <c r="GCN78" s="348"/>
      <c r="GCO78" s="348"/>
      <c r="GCP78" s="349"/>
      <c r="GCR78" s="347"/>
      <c r="GCS78" s="350"/>
      <c r="GCT78" s="350"/>
      <c r="GCU78" s="348"/>
      <c r="GCV78" s="348"/>
      <c r="GCW78" s="348"/>
      <c r="GCX78" s="349"/>
      <c r="GCZ78" s="347"/>
      <c r="GDA78" s="350"/>
      <c r="GDB78" s="350"/>
      <c r="GDC78" s="348"/>
      <c r="GDD78" s="348"/>
      <c r="GDE78" s="348"/>
      <c r="GDF78" s="349"/>
      <c r="GDH78" s="347"/>
      <c r="GDI78" s="350"/>
      <c r="GDJ78" s="350"/>
      <c r="GDK78" s="348"/>
      <c r="GDL78" s="348"/>
      <c r="GDM78" s="348"/>
      <c r="GDN78" s="349"/>
      <c r="GDP78" s="347"/>
      <c r="GDQ78" s="350"/>
      <c r="GDR78" s="350"/>
      <c r="GDS78" s="348"/>
      <c r="GDT78" s="348"/>
      <c r="GDU78" s="348"/>
      <c r="GDV78" s="349"/>
      <c r="GDX78" s="347"/>
      <c r="GDY78" s="350"/>
      <c r="GDZ78" s="350"/>
      <c r="GEA78" s="348"/>
      <c r="GEB78" s="348"/>
      <c r="GEC78" s="348"/>
      <c r="GED78" s="349"/>
      <c r="GEF78" s="347"/>
      <c r="GEG78" s="350"/>
      <c r="GEH78" s="350"/>
      <c r="GEI78" s="348"/>
      <c r="GEJ78" s="348"/>
      <c r="GEK78" s="348"/>
      <c r="GEL78" s="349"/>
      <c r="GEN78" s="347"/>
      <c r="GEO78" s="350"/>
      <c r="GEP78" s="350"/>
      <c r="GEQ78" s="348"/>
      <c r="GER78" s="348"/>
      <c r="GES78" s="348"/>
      <c r="GET78" s="349"/>
      <c r="GEV78" s="347"/>
      <c r="GEW78" s="350"/>
      <c r="GEX78" s="350"/>
      <c r="GEY78" s="348"/>
      <c r="GEZ78" s="348"/>
      <c r="GFA78" s="348"/>
      <c r="GFB78" s="349"/>
      <c r="GFD78" s="347"/>
      <c r="GFE78" s="350"/>
      <c r="GFF78" s="350"/>
      <c r="GFG78" s="348"/>
      <c r="GFH78" s="348"/>
      <c r="GFI78" s="348"/>
      <c r="GFJ78" s="349"/>
      <c r="GFL78" s="347"/>
      <c r="GFM78" s="350"/>
      <c r="GFN78" s="350"/>
      <c r="GFO78" s="348"/>
      <c r="GFP78" s="348"/>
      <c r="GFQ78" s="348"/>
      <c r="GFR78" s="349"/>
      <c r="GFT78" s="347"/>
      <c r="GFU78" s="350"/>
      <c r="GFV78" s="350"/>
      <c r="GFW78" s="348"/>
      <c r="GFX78" s="348"/>
      <c r="GFY78" s="348"/>
      <c r="GFZ78" s="349"/>
      <c r="GGB78" s="347"/>
      <c r="GGC78" s="350"/>
      <c r="GGD78" s="350"/>
      <c r="GGE78" s="348"/>
      <c r="GGF78" s="348"/>
      <c r="GGG78" s="348"/>
      <c r="GGH78" s="349"/>
      <c r="GGJ78" s="347"/>
      <c r="GGK78" s="350"/>
      <c r="GGL78" s="350"/>
      <c r="GGM78" s="348"/>
      <c r="GGN78" s="348"/>
      <c r="GGO78" s="348"/>
      <c r="GGP78" s="349"/>
      <c r="GGR78" s="347"/>
      <c r="GGS78" s="350"/>
      <c r="GGT78" s="350"/>
      <c r="GGU78" s="348"/>
      <c r="GGV78" s="348"/>
      <c r="GGW78" s="348"/>
      <c r="GGX78" s="349"/>
      <c r="GGZ78" s="347"/>
      <c r="GHA78" s="350"/>
      <c r="GHB78" s="350"/>
      <c r="GHC78" s="348"/>
      <c r="GHD78" s="348"/>
      <c r="GHE78" s="348"/>
      <c r="GHF78" s="349"/>
      <c r="GHH78" s="347"/>
      <c r="GHI78" s="350"/>
      <c r="GHJ78" s="350"/>
      <c r="GHK78" s="348"/>
      <c r="GHL78" s="348"/>
      <c r="GHM78" s="348"/>
      <c r="GHN78" s="349"/>
      <c r="GHP78" s="347"/>
      <c r="GHQ78" s="350"/>
      <c r="GHR78" s="350"/>
      <c r="GHS78" s="348"/>
      <c r="GHT78" s="348"/>
      <c r="GHU78" s="348"/>
      <c r="GHV78" s="349"/>
      <c r="GHX78" s="347"/>
      <c r="GHY78" s="350"/>
      <c r="GHZ78" s="350"/>
      <c r="GIA78" s="348"/>
      <c r="GIB78" s="348"/>
      <c r="GIC78" s="348"/>
      <c r="GID78" s="349"/>
      <c r="GIF78" s="347"/>
      <c r="GIG78" s="350"/>
      <c r="GIH78" s="350"/>
      <c r="GII78" s="348"/>
      <c r="GIJ78" s="348"/>
      <c r="GIK78" s="348"/>
      <c r="GIL78" s="349"/>
      <c r="GIN78" s="347"/>
      <c r="GIO78" s="350"/>
      <c r="GIP78" s="350"/>
      <c r="GIQ78" s="348"/>
      <c r="GIR78" s="348"/>
      <c r="GIS78" s="348"/>
      <c r="GIT78" s="349"/>
      <c r="GIV78" s="347"/>
      <c r="GIW78" s="350"/>
      <c r="GIX78" s="350"/>
      <c r="GIY78" s="348"/>
      <c r="GIZ78" s="348"/>
      <c r="GJA78" s="348"/>
      <c r="GJB78" s="349"/>
      <c r="GJD78" s="347"/>
      <c r="GJE78" s="350"/>
      <c r="GJF78" s="350"/>
      <c r="GJG78" s="348"/>
      <c r="GJH78" s="348"/>
      <c r="GJI78" s="348"/>
      <c r="GJJ78" s="349"/>
      <c r="GJL78" s="347"/>
      <c r="GJM78" s="350"/>
      <c r="GJN78" s="350"/>
      <c r="GJO78" s="348"/>
      <c r="GJP78" s="348"/>
      <c r="GJQ78" s="348"/>
      <c r="GJR78" s="349"/>
      <c r="GJT78" s="347"/>
      <c r="GJU78" s="350"/>
      <c r="GJV78" s="350"/>
      <c r="GJW78" s="348"/>
      <c r="GJX78" s="348"/>
      <c r="GJY78" s="348"/>
      <c r="GJZ78" s="349"/>
      <c r="GKB78" s="347"/>
      <c r="GKC78" s="350"/>
      <c r="GKD78" s="350"/>
      <c r="GKE78" s="348"/>
      <c r="GKF78" s="348"/>
      <c r="GKG78" s="348"/>
      <c r="GKH78" s="349"/>
      <c r="GKJ78" s="347"/>
      <c r="GKK78" s="350"/>
      <c r="GKL78" s="350"/>
      <c r="GKM78" s="348"/>
      <c r="GKN78" s="348"/>
      <c r="GKO78" s="348"/>
      <c r="GKP78" s="349"/>
      <c r="GKR78" s="347"/>
      <c r="GKS78" s="350"/>
      <c r="GKT78" s="350"/>
      <c r="GKU78" s="348"/>
      <c r="GKV78" s="348"/>
      <c r="GKW78" s="348"/>
      <c r="GKX78" s="349"/>
      <c r="GKZ78" s="347"/>
      <c r="GLA78" s="350"/>
      <c r="GLB78" s="350"/>
      <c r="GLC78" s="348"/>
      <c r="GLD78" s="348"/>
      <c r="GLE78" s="348"/>
      <c r="GLF78" s="349"/>
      <c r="GLH78" s="347"/>
      <c r="GLI78" s="350"/>
      <c r="GLJ78" s="350"/>
      <c r="GLK78" s="348"/>
      <c r="GLL78" s="348"/>
      <c r="GLM78" s="348"/>
      <c r="GLN78" s="349"/>
      <c r="GLP78" s="347"/>
      <c r="GLQ78" s="350"/>
      <c r="GLR78" s="350"/>
      <c r="GLS78" s="348"/>
      <c r="GLT78" s="348"/>
      <c r="GLU78" s="348"/>
      <c r="GLV78" s="349"/>
      <c r="GLX78" s="347"/>
      <c r="GLY78" s="350"/>
      <c r="GLZ78" s="350"/>
      <c r="GMA78" s="348"/>
      <c r="GMB78" s="348"/>
      <c r="GMC78" s="348"/>
      <c r="GMD78" s="349"/>
      <c r="GMF78" s="347"/>
      <c r="GMG78" s="350"/>
      <c r="GMH78" s="350"/>
      <c r="GMI78" s="348"/>
      <c r="GMJ78" s="348"/>
      <c r="GMK78" s="348"/>
      <c r="GML78" s="349"/>
      <c r="GMN78" s="347"/>
      <c r="GMO78" s="350"/>
      <c r="GMP78" s="350"/>
      <c r="GMQ78" s="348"/>
      <c r="GMR78" s="348"/>
      <c r="GMS78" s="348"/>
      <c r="GMT78" s="349"/>
      <c r="GMV78" s="347"/>
      <c r="GMW78" s="350"/>
      <c r="GMX78" s="350"/>
      <c r="GMY78" s="348"/>
      <c r="GMZ78" s="348"/>
      <c r="GNA78" s="348"/>
      <c r="GNB78" s="349"/>
      <c r="GND78" s="347"/>
      <c r="GNE78" s="350"/>
      <c r="GNF78" s="350"/>
      <c r="GNG78" s="348"/>
      <c r="GNH78" s="348"/>
      <c r="GNI78" s="348"/>
      <c r="GNJ78" s="349"/>
      <c r="GNL78" s="347"/>
      <c r="GNM78" s="350"/>
      <c r="GNN78" s="350"/>
      <c r="GNO78" s="348"/>
      <c r="GNP78" s="348"/>
      <c r="GNQ78" s="348"/>
      <c r="GNR78" s="349"/>
      <c r="GNT78" s="347"/>
      <c r="GNU78" s="350"/>
      <c r="GNV78" s="350"/>
      <c r="GNW78" s="348"/>
      <c r="GNX78" s="348"/>
      <c r="GNY78" s="348"/>
      <c r="GNZ78" s="349"/>
      <c r="GOB78" s="347"/>
      <c r="GOC78" s="350"/>
      <c r="GOD78" s="350"/>
      <c r="GOE78" s="348"/>
      <c r="GOF78" s="348"/>
      <c r="GOG78" s="348"/>
      <c r="GOH78" s="349"/>
      <c r="GOJ78" s="347"/>
      <c r="GOK78" s="350"/>
      <c r="GOL78" s="350"/>
      <c r="GOM78" s="348"/>
      <c r="GON78" s="348"/>
      <c r="GOO78" s="348"/>
      <c r="GOP78" s="349"/>
      <c r="GOR78" s="347"/>
      <c r="GOS78" s="350"/>
      <c r="GOT78" s="350"/>
      <c r="GOU78" s="348"/>
      <c r="GOV78" s="348"/>
      <c r="GOW78" s="348"/>
      <c r="GOX78" s="349"/>
      <c r="GOZ78" s="347"/>
      <c r="GPA78" s="350"/>
      <c r="GPB78" s="350"/>
      <c r="GPC78" s="348"/>
      <c r="GPD78" s="348"/>
      <c r="GPE78" s="348"/>
      <c r="GPF78" s="349"/>
      <c r="GPH78" s="347"/>
      <c r="GPI78" s="350"/>
      <c r="GPJ78" s="350"/>
      <c r="GPK78" s="348"/>
      <c r="GPL78" s="348"/>
      <c r="GPM78" s="348"/>
      <c r="GPN78" s="349"/>
      <c r="GPP78" s="347"/>
      <c r="GPQ78" s="350"/>
      <c r="GPR78" s="350"/>
      <c r="GPS78" s="348"/>
      <c r="GPT78" s="348"/>
      <c r="GPU78" s="348"/>
      <c r="GPV78" s="349"/>
      <c r="GPX78" s="347"/>
      <c r="GPY78" s="350"/>
      <c r="GPZ78" s="350"/>
      <c r="GQA78" s="348"/>
      <c r="GQB78" s="348"/>
      <c r="GQC78" s="348"/>
      <c r="GQD78" s="349"/>
      <c r="GQF78" s="347"/>
      <c r="GQG78" s="350"/>
      <c r="GQH78" s="350"/>
      <c r="GQI78" s="348"/>
      <c r="GQJ78" s="348"/>
      <c r="GQK78" s="348"/>
      <c r="GQL78" s="349"/>
      <c r="GQN78" s="347"/>
      <c r="GQO78" s="350"/>
      <c r="GQP78" s="350"/>
      <c r="GQQ78" s="348"/>
      <c r="GQR78" s="348"/>
      <c r="GQS78" s="348"/>
      <c r="GQT78" s="349"/>
      <c r="GQV78" s="347"/>
      <c r="GQW78" s="350"/>
      <c r="GQX78" s="350"/>
      <c r="GQY78" s="348"/>
      <c r="GQZ78" s="348"/>
      <c r="GRA78" s="348"/>
      <c r="GRB78" s="349"/>
      <c r="GRD78" s="347"/>
      <c r="GRE78" s="350"/>
      <c r="GRF78" s="350"/>
      <c r="GRG78" s="348"/>
      <c r="GRH78" s="348"/>
      <c r="GRI78" s="348"/>
      <c r="GRJ78" s="349"/>
      <c r="GRL78" s="347"/>
      <c r="GRM78" s="350"/>
      <c r="GRN78" s="350"/>
      <c r="GRO78" s="348"/>
      <c r="GRP78" s="348"/>
      <c r="GRQ78" s="348"/>
      <c r="GRR78" s="349"/>
      <c r="GRT78" s="347"/>
      <c r="GRU78" s="350"/>
      <c r="GRV78" s="350"/>
      <c r="GRW78" s="348"/>
      <c r="GRX78" s="348"/>
      <c r="GRY78" s="348"/>
      <c r="GRZ78" s="349"/>
      <c r="GSB78" s="347"/>
      <c r="GSC78" s="350"/>
      <c r="GSD78" s="350"/>
      <c r="GSE78" s="348"/>
      <c r="GSF78" s="348"/>
      <c r="GSG78" s="348"/>
      <c r="GSH78" s="349"/>
      <c r="GSJ78" s="347"/>
      <c r="GSK78" s="350"/>
      <c r="GSL78" s="350"/>
      <c r="GSM78" s="348"/>
      <c r="GSN78" s="348"/>
      <c r="GSO78" s="348"/>
      <c r="GSP78" s="349"/>
      <c r="GSR78" s="347"/>
      <c r="GSS78" s="350"/>
      <c r="GST78" s="350"/>
      <c r="GSU78" s="348"/>
      <c r="GSV78" s="348"/>
      <c r="GSW78" s="348"/>
      <c r="GSX78" s="349"/>
      <c r="GSZ78" s="347"/>
      <c r="GTA78" s="350"/>
      <c r="GTB78" s="350"/>
      <c r="GTC78" s="348"/>
      <c r="GTD78" s="348"/>
      <c r="GTE78" s="348"/>
      <c r="GTF78" s="349"/>
      <c r="GTH78" s="347"/>
      <c r="GTI78" s="350"/>
      <c r="GTJ78" s="350"/>
      <c r="GTK78" s="348"/>
      <c r="GTL78" s="348"/>
      <c r="GTM78" s="348"/>
      <c r="GTN78" s="349"/>
      <c r="GTP78" s="347"/>
      <c r="GTQ78" s="350"/>
      <c r="GTR78" s="350"/>
      <c r="GTS78" s="348"/>
      <c r="GTT78" s="348"/>
      <c r="GTU78" s="348"/>
      <c r="GTV78" s="349"/>
      <c r="GTX78" s="347"/>
      <c r="GTY78" s="350"/>
      <c r="GTZ78" s="350"/>
      <c r="GUA78" s="348"/>
      <c r="GUB78" s="348"/>
      <c r="GUC78" s="348"/>
      <c r="GUD78" s="349"/>
      <c r="GUF78" s="347"/>
      <c r="GUG78" s="350"/>
      <c r="GUH78" s="350"/>
      <c r="GUI78" s="348"/>
      <c r="GUJ78" s="348"/>
      <c r="GUK78" s="348"/>
      <c r="GUL78" s="349"/>
      <c r="GUN78" s="347"/>
      <c r="GUO78" s="350"/>
      <c r="GUP78" s="350"/>
      <c r="GUQ78" s="348"/>
      <c r="GUR78" s="348"/>
      <c r="GUS78" s="348"/>
      <c r="GUT78" s="349"/>
      <c r="GUV78" s="347"/>
      <c r="GUW78" s="350"/>
      <c r="GUX78" s="350"/>
      <c r="GUY78" s="348"/>
      <c r="GUZ78" s="348"/>
      <c r="GVA78" s="348"/>
      <c r="GVB78" s="349"/>
      <c r="GVD78" s="347"/>
      <c r="GVE78" s="350"/>
      <c r="GVF78" s="350"/>
      <c r="GVG78" s="348"/>
      <c r="GVH78" s="348"/>
      <c r="GVI78" s="348"/>
      <c r="GVJ78" s="349"/>
      <c r="GVL78" s="347"/>
      <c r="GVM78" s="350"/>
      <c r="GVN78" s="350"/>
      <c r="GVO78" s="348"/>
      <c r="GVP78" s="348"/>
      <c r="GVQ78" s="348"/>
      <c r="GVR78" s="349"/>
      <c r="GVT78" s="347"/>
      <c r="GVU78" s="350"/>
      <c r="GVV78" s="350"/>
      <c r="GVW78" s="348"/>
      <c r="GVX78" s="348"/>
      <c r="GVY78" s="348"/>
      <c r="GVZ78" s="349"/>
      <c r="GWB78" s="347"/>
      <c r="GWC78" s="350"/>
      <c r="GWD78" s="350"/>
      <c r="GWE78" s="348"/>
      <c r="GWF78" s="348"/>
      <c r="GWG78" s="348"/>
      <c r="GWH78" s="349"/>
      <c r="GWJ78" s="347"/>
      <c r="GWK78" s="350"/>
      <c r="GWL78" s="350"/>
      <c r="GWM78" s="348"/>
      <c r="GWN78" s="348"/>
      <c r="GWO78" s="348"/>
      <c r="GWP78" s="349"/>
      <c r="GWR78" s="347"/>
      <c r="GWS78" s="350"/>
      <c r="GWT78" s="350"/>
      <c r="GWU78" s="348"/>
      <c r="GWV78" s="348"/>
      <c r="GWW78" s="348"/>
      <c r="GWX78" s="349"/>
      <c r="GWZ78" s="347"/>
      <c r="GXA78" s="350"/>
      <c r="GXB78" s="350"/>
      <c r="GXC78" s="348"/>
      <c r="GXD78" s="348"/>
      <c r="GXE78" s="348"/>
      <c r="GXF78" s="349"/>
      <c r="GXH78" s="347"/>
      <c r="GXI78" s="350"/>
      <c r="GXJ78" s="350"/>
      <c r="GXK78" s="348"/>
      <c r="GXL78" s="348"/>
      <c r="GXM78" s="348"/>
      <c r="GXN78" s="349"/>
      <c r="GXP78" s="347"/>
      <c r="GXQ78" s="350"/>
      <c r="GXR78" s="350"/>
      <c r="GXS78" s="348"/>
      <c r="GXT78" s="348"/>
      <c r="GXU78" s="348"/>
      <c r="GXV78" s="349"/>
      <c r="GXX78" s="347"/>
      <c r="GXY78" s="350"/>
      <c r="GXZ78" s="350"/>
      <c r="GYA78" s="348"/>
      <c r="GYB78" s="348"/>
      <c r="GYC78" s="348"/>
      <c r="GYD78" s="349"/>
      <c r="GYF78" s="347"/>
      <c r="GYG78" s="350"/>
      <c r="GYH78" s="350"/>
      <c r="GYI78" s="348"/>
      <c r="GYJ78" s="348"/>
      <c r="GYK78" s="348"/>
      <c r="GYL78" s="349"/>
      <c r="GYN78" s="347"/>
      <c r="GYO78" s="350"/>
      <c r="GYP78" s="350"/>
      <c r="GYQ78" s="348"/>
      <c r="GYR78" s="348"/>
      <c r="GYS78" s="348"/>
      <c r="GYT78" s="349"/>
      <c r="GYV78" s="347"/>
      <c r="GYW78" s="350"/>
      <c r="GYX78" s="350"/>
      <c r="GYY78" s="348"/>
      <c r="GYZ78" s="348"/>
      <c r="GZA78" s="348"/>
      <c r="GZB78" s="349"/>
      <c r="GZD78" s="347"/>
      <c r="GZE78" s="350"/>
      <c r="GZF78" s="350"/>
      <c r="GZG78" s="348"/>
      <c r="GZH78" s="348"/>
      <c r="GZI78" s="348"/>
      <c r="GZJ78" s="349"/>
      <c r="GZL78" s="347"/>
      <c r="GZM78" s="350"/>
      <c r="GZN78" s="350"/>
      <c r="GZO78" s="348"/>
      <c r="GZP78" s="348"/>
      <c r="GZQ78" s="348"/>
      <c r="GZR78" s="349"/>
      <c r="GZT78" s="347"/>
      <c r="GZU78" s="350"/>
      <c r="GZV78" s="350"/>
      <c r="GZW78" s="348"/>
      <c r="GZX78" s="348"/>
      <c r="GZY78" s="348"/>
      <c r="GZZ78" s="349"/>
      <c r="HAB78" s="347"/>
      <c r="HAC78" s="350"/>
      <c r="HAD78" s="350"/>
      <c r="HAE78" s="348"/>
      <c r="HAF78" s="348"/>
      <c r="HAG78" s="348"/>
      <c r="HAH78" s="349"/>
      <c r="HAJ78" s="347"/>
      <c r="HAK78" s="350"/>
      <c r="HAL78" s="350"/>
      <c r="HAM78" s="348"/>
      <c r="HAN78" s="348"/>
      <c r="HAO78" s="348"/>
      <c r="HAP78" s="349"/>
      <c r="HAR78" s="347"/>
      <c r="HAS78" s="350"/>
      <c r="HAT78" s="350"/>
      <c r="HAU78" s="348"/>
      <c r="HAV78" s="348"/>
      <c r="HAW78" s="348"/>
      <c r="HAX78" s="349"/>
      <c r="HAZ78" s="347"/>
      <c r="HBA78" s="350"/>
      <c r="HBB78" s="350"/>
      <c r="HBC78" s="348"/>
      <c r="HBD78" s="348"/>
      <c r="HBE78" s="348"/>
      <c r="HBF78" s="349"/>
      <c r="HBH78" s="347"/>
      <c r="HBI78" s="350"/>
      <c r="HBJ78" s="350"/>
      <c r="HBK78" s="348"/>
      <c r="HBL78" s="348"/>
      <c r="HBM78" s="348"/>
      <c r="HBN78" s="349"/>
      <c r="HBP78" s="347"/>
      <c r="HBQ78" s="350"/>
      <c r="HBR78" s="350"/>
      <c r="HBS78" s="348"/>
      <c r="HBT78" s="348"/>
      <c r="HBU78" s="348"/>
      <c r="HBV78" s="349"/>
      <c r="HBX78" s="347"/>
      <c r="HBY78" s="350"/>
      <c r="HBZ78" s="350"/>
      <c r="HCA78" s="348"/>
      <c r="HCB78" s="348"/>
      <c r="HCC78" s="348"/>
      <c r="HCD78" s="349"/>
      <c r="HCF78" s="347"/>
      <c r="HCG78" s="350"/>
      <c r="HCH78" s="350"/>
      <c r="HCI78" s="348"/>
      <c r="HCJ78" s="348"/>
      <c r="HCK78" s="348"/>
      <c r="HCL78" s="349"/>
      <c r="HCN78" s="347"/>
      <c r="HCO78" s="350"/>
      <c r="HCP78" s="350"/>
      <c r="HCQ78" s="348"/>
      <c r="HCR78" s="348"/>
      <c r="HCS78" s="348"/>
      <c r="HCT78" s="349"/>
      <c r="HCV78" s="347"/>
      <c r="HCW78" s="350"/>
      <c r="HCX78" s="350"/>
      <c r="HCY78" s="348"/>
      <c r="HCZ78" s="348"/>
      <c r="HDA78" s="348"/>
      <c r="HDB78" s="349"/>
      <c r="HDD78" s="347"/>
      <c r="HDE78" s="350"/>
      <c r="HDF78" s="350"/>
      <c r="HDG78" s="348"/>
      <c r="HDH78" s="348"/>
      <c r="HDI78" s="348"/>
      <c r="HDJ78" s="349"/>
      <c r="HDL78" s="347"/>
      <c r="HDM78" s="350"/>
      <c r="HDN78" s="350"/>
      <c r="HDO78" s="348"/>
      <c r="HDP78" s="348"/>
      <c r="HDQ78" s="348"/>
      <c r="HDR78" s="349"/>
      <c r="HDT78" s="347"/>
      <c r="HDU78" s="350"/>
      <c r="HDV78" s="350"/>
      <c r="HDW78" s="348"/>
      <c r="HDX78" s="348"/>
      <c r="HDY78" s="348"/>
      <c r="HDZ78" s="349"/>
      <c r="HEB78" s="347"/>
      <c r="HEC78" s="350"/>
      <c r="HED78" s="350"/>
      <c r="HEE78" s="348"/>
      <c r="HEF78" s="348"/>
      <c r="HEG78" s="348"/>
      <c r="HEH78" s="349"/>
      <c r="HEJ78" s="347"/>
      <c r="HEK78" s="350"/>
      <c r="HEL78" s="350"/>
      <c r="HEM78" s="348"/>
      <c r="HEN78" s="348"/>
      <c r="HEO78" s="348"/>
      <c r="HEP78" s="349"/>
      <c r="HER78" s="347"/>
      <c r="HES78" s="350"/>
      <c r="HET78" s="350"/>
      <c r="HEU78" s="348"/>
      <c r="HEV78" s="348"/>
      <c r="HEW78" s="348"/>
      <c r="HEX78" s="349"/>
      <c r="HEZ78" s="347"/>
      <c r="HFA78" s="350"/>
      <c r="HFB78" s="350"/>
      <c r="HFC78" s="348"/>
      <c r="HFD78" s="348"/>
      <c r="HFE78" s="348"/>
      <c r="HFF78" s="349"/>
      <c r="HFH78" s="347"/>
      <c r="HFI78" s="350"/>
      <c r="HFJ78" s="350"/>
      <c r="HFK78" s="348"/>
      <c r="HFL78" s="348"/>
      <c r="HFM78" s="348"/>
      <c r="HFN78" s="349"/>
      <c r="HFP78" s="347"/>
      <c r="HFQ78" s="350"/>
      <c r="HFR78" s="350"/>
      <c r="HFS78" s="348"/>
      <c r="HFT78" s="348"/>
      <c r="HFU78" s="348"/>
      <c r="HFV78" s="349"/>
      <c r="HFX78" s="347"/>
      <c r="HFY78" s="350"/>
      <c r="HFZ78" s="350"/>
      <c r="HGA78" s="348"/>
      <c r="HGB78" s="348"/>
      <c r="HGC78" s="348"/>
      <c r="HGD78" s="349"/>
      <c r="HGF78" s="347"/>
      <c r="HGG78" s="350"/>
      <c r="HGH78" s="350"/>
      <c r="HGI78" s="348"/>
      <c r="HGJ78" s="348"/>
      <c r="HGK78" s="348"/>
      <c r="HGL78" s="349"/>
      <c r="HGN78" s="347"/>
      <c r="HGO78" s="350"/>
      <c r="HGP78" s="350"/>
      <c r="HGQ78" s="348"/>
      <c r="HGR78" s="348"/>
      <c r="HGS78" s="348"/>
      <c r="HGT78" s="349"/>
      <c r="HGV78" s="347"/>
      <c r="HGW78" s="350"/>
      <c r="HGX78" s="350"/>
      <c r="HGY78" s="348"/>
      <c r="HGZ78" s="348"/>
      <c r="HHA78" s="348"/>
      <c r="HHB78" s="349"/>
      <c r="HHD78" s="347"/>
      <c r="HHE78" s="350"/>
      <c r="HHF78" s="350"/>
      <c r="HHG78" s="348"/>
      <c r="HHH78" s="348"/>
      <c r="HHI78" s="348"/>
      <c r="HHJ78" s="349"/>
      <c r="HHL78" s="347"/>
      <c r="HHM78" s="350"/>
      <c r="HHN78" s="350"/>
      <c r="HHO78" s="348"/>
      <c r="HHP78" s="348"/>
      <c r="HHQ78" s="348"/>
      <c r="HHR78" s="349"/>
      <c r="HHT78" s="347"/>
      <c r="HHU78" s="350"/>
      <c r="HHV78" s="350"/>
      <c r="HHW78" s="348"/>
      <c r="HHX78" s="348"/>
      <c r="HHY78" s="348"/>
      <c r="HHZ78" s="349"/>
      <c r="HIB78" s="347"/>
      <c r="HIC78" s="350"/>
      <c r="HID78" s="350"/>
      <c r="HIE78" s="348"/>
      <c r="HIF78" s="348"/>
      <c r="HIG78" s="348"/>
      <c r="HIH78" s="349"/>
      <c r="HIJ78" s="347"/>
      <c r="HIK78" s="350"/>
      <c r="HIL78" s="350"/>
      <c r="HIM78" s="348"/>
      <c r="HIN78" s="348"/>
      <c r="HIO78" s="348"/>
      <c r="HIP78" s="349"/>
      <c r="HIR78" s="347"/>
      <c r="HIS78" s="350"/>
      <c r="HIT78" s="350"/>
      <c r="HIU78" s="348"/>
      <c r="HIV78" s="348"/>
      <c r="HIW78" s="348"/>
      <c r="HIX78" s="349"/>
      <c r="HIZ78" s="347"/>
      <c r="HJA78" s="350"/>
      <c r="HJB78" s="350"/>
      <c r="HJC78" s="348"/>
      <c r="HJD78" s="348"/>
      <c r="HJE78" s="348"/>
      <c r="HJF78" s="349"/>
      <c r="HJH78" s="347"/>
      <c r="HJI78" s="350"/>
      <c r="HJJ78" s="350"/>
      <c r="HJK78" s="348"/>
      <c r="HJL78" s="348"/>
      <c r="HJM78" s="348"/>
      <c r="HJN78" s="349"/>
      <c r="HJP78" s="347"/>
      <c r="HJQ78" s="350"/>
      <c r="HJR78" s="350"/>
      <c r="HJS78" s="348"/>
      <c r="HJT78" s="348"/>
      <c r="HJU78" s="348"/>
      <c r="HJV78" s="349"/>
      <c r="HJX78" s="347"/>
      <c r="HJY78" s="350"/>
      <c r="HJZ78" s="350"/>
      <c r="HKA78" s="348"/>
      <c r="HKB78" s="348"/>
      <c r="HKC78" s="348"/>
      <c r="HKD78" s="349"/>
      <c r="HKF78" s="347"/>
      <c r="HKG78" s="350"/>
      <c r="HKH78" s="350"/>
      <c r="HKI78" s="348"/>
      <c r="HKJ78" s="348"/>
      <c r="HKK78" s="348"/>
      <c r="HKL78" s="349"/>
      <c r="HKN78" s="347"/>
      <c r="HKO78" s="350"/>
      <c r="HKP78" s="350"/>
      <c r="HKQ78" s="348"/>
      <c r="HKR78" s="348"/>
      <c r="HKS78" s="348"/>
      <c r="HKT78" s="349"/>
      <c r="HKV78" s="347"/>
      <c r="HKW78" s="350"/>
      <c r="HKX78" s="350"/>
      <c r="HKY78" s="348"/>
      <c r="HKZ78" s="348"/>
      <c r="HLA78" s="348"/>
      <c r="HLB78" s="349"/>
      <c r="HLD78" s="347"/>
      <c r="HLE78" s="350"/>
      <c r="HLF78" s="350"/>
      <c r="HLG78" s="348"/>
      <c r="HLH78" s="348"/>
      <c r="HLI78" s="348"/>
      <c r="HLJ78" s="349"/>
      <c r="HLL78" s="347"/>
      <c r="HLM78" s="350"/>
      <c r="HLN78" s="350"/>
      <c r="HLO78" s="348"/>
      <c r="HLP78" s="348"/>
      <c r="HLQ78" s="348"/>
      <c r="HLR78" s="349"/>
      <c r="HLT78" s="347"/>
      <c r="HLU78" s="350"/>
      <c r="HLV78" s="350"/>
      <c r="HLW78" s="348"/>
      <c r="HLX78" s="348"/>
      <c r="HLY78" s="348"/>
      <c r="HLZ78" s="349"/>
      <c r="HMB78" s="347"/>
      <c r="HMC78" s="350"/>
      <c r="HMD78" s="350"/>
      <c r="HME78" s="348"/>
      <c r="HMF78" s="348"/>
      <c r="HMG78" s="348"/>
      <c r="HMH78" s="349"/>
      <c r="HMJ78" s="347"/>
      <c r="HMK78" s="350"/>
      <c r="HML78" s="350"/>
      <c r="HMM78" s="348"/>
      <c r="HMN78" s="348"/>
      <c r="HMO78" s="348"/>
      <c r="HMP78" s="349"/>
      <c r="HMR78" s="347"/>
      <c r="HMS78" s="350"/>
      <c r="HMT78" s="350"/>
      <c r="HMU78" s="348"/>
      <c r="HMV78" s="348"/>
      <c r="HMW78" s="348"/>
      <c r="HMX78" s="349"/>
      <c r="HMZ78" s="347"/>
      <c r="HNA78" s="350"/>
      <c r="HNB78" s="350"/>
      <c r="HNC78" s="348"/>
      <c r="HND78" s="348"/>
      <c r="HNE78" s="348"/>
      <c r="HNF78" s="349"/>
      <c r="HNH78" s="347"/>
      <c r="HNI78" s="350"/>
      <c r="HNJ78" s="350"/>
      <c r="HNK78" s="348"/>
      <c r="HNL78" s="348"/>
      <c r="HNM78" s="348"/>
      <c r="HNN78" s="349"/>
      <c r="HNP78" s="347"/>
      <c r="HNQ78" s="350"/>
      <c r="HNR78" s="350"/>
      <c r="HNS78" s="348"/>
      <c r="HNT78" s="348"/>
      <c r="HNU78" s="348"/>
      <c r="HNV78" s="349"/>
      <c r="HNX78" s="347"/>
      <c r="HNY78" s="350"/>
      <c r="HNZ78" s="350"/>
      <c r="HOA78" s="348"/>
      <c r="HOB78" s="348"/>
      <c r="HOC78" s="348"/>
      <c r="HOD78" s="349"/>
      <c r="HOF78" s="347"/>
      <c r="HOG78" s="350"/>
      <c r="HOH78" s="350"/>
      <c r="HOI78" s="348"/>
      <c r="HOJ78" s="348"/>
      <c r="HOK78" s="348"/>
      <c r="HOL78" s="349"/>
      <c r="HON78" s="347"/>
      <c r="HOO78" s="350"/>
      <c r="HOP78" s="350"/>
      <c r="HOQ78" s="348"/>
      <c r="HOR78" s="348"/>
      <c r="HOS78" s="348"/>
      <c r="HOT78" s="349"/>
      <c r="HOV78" s="347"/>
      <c r="HOW78" s="350"/>
      <c r="HOX78" s="350"/>
      <c r="HOY78" s="348"/>
      <c r="HOZ78" s="348"/>
      <c r="HPA78" s="348"/>
      <c r="HPB78" s="349"/>
      <c r="HPD78" s="347"/>
      <c r="HPE78" s="350"/>
      <c r="HPF78" s="350"/>
      <c r="HPG78" s="348"/>
      <c r="HPH78" s="348"/>
      <c r="HPI78" s="348"/>
      <c r="HPJ78" s="349"/>
      <c r="HPL78" s="347"/>
      <c r="HPM78" s="350"/>
      <c r="HPN78" s="350"/>
      <c r="HPO78" s="348"/>
      <c r="HPP78" s="348"/>
      <c r="HPQ78" s="348"/>
      <c r="HPR78" s="349"/>
      <c r="HPT78" s="347"/>
      <c r="HPU78" s="350"/>
      <c r="HPV78" s="350"/>
      <c r="HPW78" s="348"/>
      <c r="HPX78" s="348"/>
      <c r="HPY78" s="348"/>
      <c r="HPZ78" s="349"/>
      <c r="HQB78" s="347"/>
      <c r="HQC78" s="350"/>
      <c r="HQD78" s="350"/>
      <c r="HQE78" s="348"/>
      <c r="HQF78" s="348"/>
      <c r="HQG78" s="348"/>
      <c r="HQH78" s="349"/>
      <c r="HQJ78" s="347"/>
      <c r="HQK78" s="350"/>
      <c r="HQL78" s="350"/>
      <c r="HQM78" s="348"/>
      <c r="HQN78" s="348"/>
      <c r="HQO78" s="348"/>
      <c r="HQP78" s="349"/>
      <c r="HQR78" s="347"/>
      <c r="HQS78" s="350"/>
      <c r="HQT78" s="350"/>
      <c r="HQU78" s="348"/>
      <c r="HQV78" s="348"/>
      <c r="HQW78" s="348"/>
      <c r="HQX78" s="349"/>
      <c r="HQZ78" s="347"/>
      <c r="HRA78" s="350"/>
      <c r="HRB78" s="350"/>
      <c r="HRC78" s="348"/>
      <c r="HRD78" s="348"/>
      <c r="HRE78" s="348"/>
      <c r="HRF78" s="349"/>
      <c r="HRH78" s="347"/>
      <c r="HRI78" s="350"/>
      <c r="HRJ78" s="350"/>
      <c r="HRK78" s="348"/>
      <c r="HRL78" s="348"/>
      <c r="HRM78" s="348"/>
      <c r="HRN78" s="349"/>
      <c r="HRP78" s="347"/>
      <c r="HRQ78" s="350"/>
      <c r="HRR78" s="350"/>
      <c r="HRS78" s="348"/>
      <c r="HRT78" s="348"/>
      <c r="HRU78" s="348"/>
      <c r="HRV78" s="349"/>
      <c r="HRX78" s="347"/>
      <c r="HRY78" s="350"/>
      <c r="HRZ78" s="350"/>
      <c r="HSA78" s="348"/>
      <c r="HSB78" s="348"/>
      <c r="HSC78" s="348"/>
      <c r="HSD78" s="349"/>
      <c r="HSF78" s="347"/>
      <c r="HSG78" s="350"/>
      <c r="HSH78" s="350"/>
      <c r="HSI78" s="348"/>
      <c r="HSJ78" s="348"/>
      <c r="HSK78" s="348"/>
      <c r="HSL78" s="349"/>
      <c r="HSN78" s="347"/>
      <c r="HSO78" s="350"/>
      <c r="HSP78" s="350"/>
      <c r="HSQ78" s="348"/>
      <c r="HSR78" s="348"/>
      <c r="HSS78" s="348"/>
      <c r="HST78" s="349"/>
      <c r="HSV78" s="347"/>
      <c r="HSW78" s="350"/>
      <c r="HSX78" s="350"/>
      <c r="HSY78" s="348"/>
      <c r="HSZ78" s="348"/>
      <c r="HTA78" s="348"/>
      <c r="HTB78" s="349"/>
      <c r="HTD78" s="347"/>
      <c r="HTE78" s="350"/>
      <c r="HTF78" s="350"/>
      <c r="HTG78" s="348"/>
      <c r="HTH78" s="348"/>
      <c r="HTI78" s="348"/>
      <c r="HTJ78" s="349"/>
      <c r="HTL78" s="347"/>
      <c r="HTM78" s="350"/>
      <c r="HTN78" s="350"/>
      <c r="HTO78" s="348"/>
      <c r="HTP78" s="348"/>
      <c r="HTQ78" s="348"/>
      <c r="HTR78" s="349"/>
      <c r="HTT78" s="347"/>
      <c r="HTU78" s="350"/>
      <c r="HTV78" s="350"/>
      <c r="HTW78" s="348"/>
      <c r="HTX78" s="348"/>
      <c r="HTY78" s="348"/>
      <c r="HTZ78" s="349"/>
      <c r="HUB78" s="347"/>
      <c r="HUC78" s="350"/>
      <c r="HUD78" s="350"/>
      <c r="HUE78" s="348"/>
      <c r="HUF78" s="348"/>
      <c r="HUG78" s="348"/>
      <c r="HUH78" s="349"/>
      <c r="HUJ78" s="347"/>
      <c r="HUK78" s="350"/>
      <c r="HUL78" s="350"/>
      <c r="HUM78" s="348"/>
      <c r="HUN78" s="348"/>
      <c r="HUO78" s="348"/>
      <c r="HUP78" s="349"/>
      <c r="HUR78" s="347"/>
      <c r="HUS78" s="350"/>
      <c r="HUT78" s="350"/>
      <c r="HUU78" s="348"/>
      <c r="HUV78" s="348"/>
      <c r="HUW78" s="348"/>
      <c r="HUX78" s="349"/>
      <c r="HUZ78" s="347"/>
      <c r="HVA78" s="350"/>
      <c r="HVB78" s="350"/>
      <c r="HVC78" s="348"/>
      <c r="HVD78" s="348"/>
      <c r="HVE78" s="348"/>
      <c r="HVF78" s="349"/>
      <c r="HVH78" s="347"/>
      <c r="HVI78" s="350"/>
      <c r="HVJ78" s="350"/>
      <c r="HVK78" s="348"/>
      <c r="HVL78" s="348"/>
      <c r="HVM78" s="348"/>
      <c r="HVN78" s="349"/>
      <c r="HVP78" s="347"/>
      <c r="HVQ78" s="350"/>
      <c r="HVR78" s="350"/>
      <c r="HVS78" s="348"/>
      <c r="HVT78" s="348"/>
      <c r="HVU78" s="348"/>
      <c r="HVV78" s="349"/>
      <c r="HVX78" s="347"/>
      <c r="HVY78" s="350"/>
      <c r="HVZ78" s="350"/>
      <c r="HWA78" s="348"/>
      <c r="HWB78" s="348"/>
      <c r="HWC78" s="348"/>
      <c r="HWD78" s="349"/>
      <c r="HWF78" s="347"/>
      <c r="HWG78" s="350"/>
      <c r="HWH78" s="350"/>
      <c r="HWI78" s="348"/>
      <c r="HWJ78" s="348"/>
      <c r="HWK78" s="348"/>
      <c r="HWL78" s="349"/>
      <c r="HWN78" s="347"/>
      <c r="HWO78" s="350"/>
      <c r="HWP78" s="350"/>
      <c r="HWQ78" s="348"/>
      <c r="HWR78" s="348"/>
      <c r="HWS78" s="348"/>
      <c r="HWT78" s="349"/>
      <c r="HWV78" s="347"/>
      <c r="HWW78" s="350"/>
      <c r="HWX78" s="350"/>
      <c r="HWY78" s="348"/>
      <c r="HWZ78" s="348"/>
      <c r="HXA78" s="348"/>
      <c r="HXB78" s="349"/>
      <c r="HXD78" s="347"/>
      <c r="HXE78" s="350"/>
      <c r="HXF78" s="350"/>
      <c r="HXG78" s="348"/>
      <c r="HXH78" s="348"/>
      <c r="HXI78" s="348"/>
      <c r="HXJ78" s="349"/>
      <c r="HXL78" s="347"/>
      <c r="HXM78" s="350"/>
      <c r="HXN78" s="350"/>
      <c r="HXO78" s="348"/>
      <c r="HXP78" s="348"/>
      <c r="HXQ78" s="348"/>
      <c r="HXR78" s="349"/>
      <c r="HXT78" s="347"/>
      <c r="HXU78" s="350"/>
      <c r="HXV78" s="350"/>
      <c r="HXW78" s="348"/>
      <c r="HXX78" s="348"/>
      <c r="HXY78" s="348"/>
      <c r="HXZ78" s="349"/>
      <c r="HYB78" s="347"/>
      <c r="HYC78" s="350"/>
      <c r="HYD78" s="350"/>
      <c r="HYE78" s="348"/>
      <c r="HYF78" s="348"/>
      <c r="HYG78" s="348"/>
      <c r="HYH78" s="349"/>
      <c r="HYJ78" s="347"/>
      <c r="HYK78" s="350"/>
      <c r="HYL78" s="350"/>
      <c r="HYM78" s="348"/>
      <c r="HYN78" s="348"/>
      <c r="HYO78" s="348"/>
      <c r="HYP78" s="349"/>
      <c r="HYR78" s="347"/>
      <c r="HYS78" s="350"/>
      <c r="HYT78" s="350"/>
      <c r="HYU78" s="348"/>
      <c r="HYV78" s="348"/>
      <c r="HYW78" s="348"/>
      <c r="HYX78" s="349"/>
      <c r="HYZ78" s="347"/>
      <c r="HZA78" s="350"/>
      <c r="HZB78" s="350"/>
      <c r="HZC78" s="348"/>
      <c r="HZD78" s="348"/>
      <c r="HZE78" s="348"/>
      <c r="HZF78" s="349"/>
      <c r="HZH78" s="347"/>
      <c r="HZI78" s="350"/>
      <c r="HZJ78" s="350"/>
      <c r="HZK78" s="348"/>
      <c r="HZL78" s="348"/>
      <c r="HZM78" s="348"/>
      <c r="HZN78" s="349"/>
      <c r="HZP78" s="347"/>
      <c r="HZQ78" s="350"/>
      <c r="HZR78" s="350"/>
      <c r="HZS78" s="348"/>
      <c r="HZT78" s="348"/>
      <c r="HZU78" s="348"/>
      <c r="HZV78" s="349"/>
      <c r="HZX78" s="347"/>
      <c r="HZY78" s="350"/>
      <c r="HZZ78" s="350"/>
      <c r="IAA78" s="348"/>
      <c r="IAB78" s="348"/>
      <c r="IAC78" s="348"/>
      <c r="IAD78" s="349"/>
      <c r="IAF78" s="347"/>
      <c r="IAG78" s="350"/>
      <c r="IAH78" s="350"/>
      <c r="IAI78" s="348"/>
      <c r="IAJ78" s="348"/>
      <c r="IAK78" s="348"/>
      <c r="IAL78" s="349"/>
      <c r="IAN78" s="347"/>
      <c r="IAO78" s="350"/>
      <c r="IAP78" s="350"/>
      <c r="IAQ78" s="348"/>
      <c r="IAR78" s="348"/>
      <c r="IAS78" s="348"/>
      <c r="IAT78" s="349"/>
      <c r="IAV78" s="347"/>
      <c r="IAW78" s="350"/>
      <c r="IAX78" s="350"/>
      <c r="IAY78" s="348"/>
      <c r="IAZ78" s="348"/>
      <c r="IBA78" s="348"/>
      <c r="IBB78" s="349"/>
      <c r="IBD78" s="347"/>
      <c r="IBE78" s="350"/>
      <c r="IBF78" s="350"/>
      <c r="IBG78" s="348"/>
      <c r="IBH78" s="348"/>
      <c r="IBI78" s="348"/>
      <c r="IBJ78" s="349"/>
      <c r="IBL78" s="347"/>
      <c r="IBM78" s="350"/>
      <c r="IBN78" s="350"/>
      <c r="IBO78" s="348"/>
      <c r="IBP78" s="348"/>
      <c r="IBQ78" s="348"/>
      <c r="IBR78" s="349"/>
      <c r="IBT78" s="347"/>
      <c r="IBU78" s="350"/>
      <c r="IBV78" s="350"/>
      <c r="IBW78" s="348"/>
      <c r="IBX78" s="348"/>
      <c r="IBY78" s="348"/>
      <c r="IBZ78" s="349"/>
      <c r="ICB78" s="347"/>
      <c r="ICC78" s="350"/>
      <c r="ICD78" s="350"/>
      <c r="ICE78" s="348"/>
      <c r="ICF78" s="348"/>
      <c r="ICG78" s="348"/>
      <c r="ICH78" s="349"/>
      <c r="ICJ78" s="347"/>
      <c r="ICK78" s="350"/>
      <c r="ICL78" s="350"/>
      <c r="ICM78" s="348"/>
      <c r="ICN78" s="348"/>
      <c r="ICO78" s="348"/>
      <c r="ICP78" s="349"/>
      <c r="ICR78" s="347"/>
      <c r="ICS78" s="350"/>
      <c r="ICT78" s="350"/>
      <c r="ICU78" s="348"/>
      <c r="ICV78" s="348"/>
      <c r="ICW78" s="348"/>
      <c r="ICX78" s="349"/>
      <c r="ICZ78" s="347"/>
      <c r="IDA78" s="350"/>
      <c r="IDB78" s="350"/>
      <c r="IDC78" s="348"/>
      <c r="IDD78" s="348"/>
      <c r="IDE78" s="348"/>
      <c r="IDF78" s="349"/>
      <c r="IDH78" s="347"/>
      <c r="IDI78" s="350"/>
      <c r="IDJ78" s="350"/>
      <c r="IDK78" s="348"/>
      <c r="IDL78" s="348"/>
      <c r="IDM78" s="348"/>
      <c r="IDN78" s="349"/>
      <c r="IDP78" s="347"/>
      <c r="IDQ78" s="350"/>
      <c r="IDR78" s="350"/>
      <c r="IDS78" s="348"/>
      <c r="IDT78" s="348"/>
      <c r="IDU78" s="348"/>
      <c r="IDV78" s="349"/>
      <c r="IDX78" s="347"/>
      <c r="IDY78" s="350"/>
      <c r="IDZ78" s="350"/>
      <c r="IEA78" s="348"/>
      <c r="IEB78" s="348"/>
      <c r="IEC78" s="348"/>
      <c r="IED78" s="349"/>
      <c r="IEF78" s="347"/>
      <c r="IEG78" s="350"/>
      <c r="IEH78" s="350"/>
      <c r="IEI78" s="348"/>
      <c r="IEJ78" s="348"/>
      <c r="IEK78" s="348"/>
      <c r="IEL78" s="349"/>
      <c r="IEN78" s="347"/>
      <c r="IEO78" s="350"/>
      <c r="IEP78" s="350"/>
      <c r="IEQ78" s="348"/>
      <c r="IER78" s="348"/>
      <c r="IES78" s="348"/>
      <c r="IET78" s="349"/>
      <c r="IEV78" s="347"/>
      <c r="IEW78" s="350"/>
      <c r="IEX78" s="350"/>
      <c r="IEY78" s="348"/>
      <c r="IEZ78" s="348"/>
      <c r="IFA78" s="348"/>
      <c r="IFB78" s="349"/>
      <c r="IFD78" s="347"/>
      <c r="IFE78" s="350"/>
      <c r="IFF78" s="350"/>
      <c r="IFG78" s="348"/>
      <c r="IFH78" s="348"/>
      <c r="IFI78" s="348"/>
      <c r="IFJ78" s="349"/>
      <c r="IFL78" s="347"/>
      <c r="IFM78" s="350"/>
      <c r="IFN78" s="350"/>
      <c r="IFO78" s="348"/>
      <c r="IFP78" s="348"/>
      <c r="IFQ78" s="348"/>
      <c r="IFR78" s="349"/>
      <c r="IFT78" s="347"/>
      <c r="IFU78" s="350"/>
      <c r="IFV78" s="350"/>
      <c r="IFW78" s="348"/>
      <c r="IFX78" s="348"/>
      <c r="IFY78" s="348"/>
      <c r="IFZ78" s="349"/>
      <c r="IGB78" s="347"/>
      <c r="IGC78" s="350"/>
      <c r="IGD78" s="350"/>
      <c r="IGE78" s="348"/>
      <c r="IGF78" s="348"/>
      <c r="IGG78" s="348"/>
      <c r="IGH78" s="349"/>
      <c r="IGJ78" s="347"/>
      <c r="IGK78" s="350"/>
      <c r="IGL78" s="350"/>
      <c r="IGM78" s="348"/>
      <c r="IGN78" s="348"/>
      <c r="IGO78" s="348"/>
      <c r="IGP78" s="349"/>
      <c r="IGR78" s="347"/>
      <c r="IGS78" s="350"/>
      <c r="IGT78" s="350"/>
      <c r="IGU78" s="348"/>
      <c r="IGV78" s="348"/>
      <c r="IGW78" s="348"/>
      <c r="IGX78" s="349"/>
      <c r="IGZ78" s="347"/>
      <c r="IHA78" s="350"/>
      <c r="IHB78" s="350"/>
      <c r="IHC78" s="348"/>
      <c r="IHD78" s="348"/>
      <c r="IHE78" s="348"/>
      <c r="IHF78" s="349"/>
      <c r="IHH78" s="347"/>
      <c r="IHI78" s="350"/>
      <c r="IHJ78" s="350"/>
      <c r="IHK78" s="348"/>
      <c r="IHL78" s="348"/>
      <c r="IHM78" s="348"/>
      <c r="IHN78" s="349"/>
      <c r="IHP78" s="347"/>
      <c r="IHQ78" s="350"/>
      <c r="IHR78" s="350"/>
      <c r="IHS78" s="348"/>
      <c r="IHT78" s="348"/>
      <c r="IHU78" s="348"/>
      <c r="IHV78" s="349"/>
      <c r="IHX78" s="347"/>
      <c r="IHY78" s="350"/>
      <c r="IHZ78" s="350"/>
      <c r="IIA78" s="348"/>
      <c r="IIB78" s="348"/>
      <c r="IIC78" s="348"/>
      <c r="IID78" s="349"/>
      <c r="IIF78" s="347"/>
      <c r="IIG78" s="350"/>
      <c r="IIH78" s="350"/>
      <c r="III78" s="348"/>
      <c r="IIJ78" s="348"/>
      <c r="IIK78" s="348"/>
      <c r="IIL78" s="349"/>
      <c r="IIN78" s="347"/>
      <c r="IIO78" s="350"/>
      <c r="IIP78" s="350"/>
      <c r="IIQ78" s="348"/>
      <c r="IIR78" s="348"/>
      <c r="IIS78" s="348"/>
      <c r="IIT78" s="349"/>
      <c r="IIV78" s="347"/>
      <c r="IIW78" s="350"/>
      <c r="IIX78" s="350"/>
      <c r="IIY78" s="348"/>
      <c r="IIZ78" s="348"/>
      <c r="IJA78" s="348"/>
      <c r="IJB78" s="349"/>
      <c r="IJD78" s="347"/>
      <c r="IJE78" s="350"/>
      <c r="IJF78" s="350"/>
      <c r="IJG78" s="348"/>
      <c r="IJH78" s="348"/>
      <c r="IJI78" s="348"/>
      <c r="IJJ78" s="349"/>
      <c r="IJL78" s="347"/>
      <c r="IJM78" s="350"/>
      <c r="IJN78" s="350"/>
      <c r="IJO78" s="348"/>
      <c r="IJP78" s="348"/>
      <c r="IJQ78" s="348"/>
      <c r="IJR78" s="349"/>
      <c r="IJT78" s="347"/>
      <c r="IJU78" s="350"/>
      <c r="IJV78" s="350"/>
      <c r="IJW78" s="348"/>
      <c r="IJX78" s="348"/>
      <c r="IJY78" s="348"/>
      <c r="IJZ78" s="349"/>
      <c r="IKB78" s="347"/>
      <c r="IKC78" s="350"/>
      <c r="IKD78" s="350"/>
      <c r="IKE78" s="348"/>
      <c r="IKF78" s="348"/>
      <c r="IKG78" s="348"/>
      <c r="IKH78" s="349"/>
      <c r="IKJ78" s="347"/>
      <c r="IKK78" s="350"/>
      <c r="IKL78" s="350"/>
      <c r="IKM78" s="348"/>
      <c r="IKN78" s="348"/>
      <c r="IKO78" s="348"/>
      <c r="IKP78" s="349"/>
      <c r="IKR78" s="347"/>
      <c r="IKS78" s="350"/>
      <c r="IKT78" s="350"/>
      <c r="IKU78" s="348"/>
      <c r="IKV78" s="348"/>
      <c r="IKW78" s="348"/>
      <c r="IKX78" s="349"/>
      <c r="IKZ78" s="347"/>
      <c r="ILA78" s="350"/>
      <c r="ILB78" s="350"/>
      <c r="ILC78" s="348"/>
      <c r="ILD78" s="348"/>
      <c r="ILE78" s="348"/>
      <c r="ILF78" s="349"/>
      <c r="ILH78" s="347"/>
      <c r="ILI78" s="350"/>
      <c r="ILJ78" s="350"/>
      <c r="ILK78" s="348"/>
      <c r="ILL78" s="348"/>
      <c r="ILM78" s="348"/>
      <c r="ILN78" s="349"/>
      <c r="ILP78" s="347"/>
      <c r="ILQ78" s="350"/>
      <c r="ILR78" s="350"/>
      <c r="ILS78" s="348"/>
      <c r="ILT78" s="348"/>
      <c r="ILU78" s="348"/>
      <c r="ILV78" s="349"/>
      <c r="ILX78" s="347"/>
      <c r="ILY78" s="350"/>
      <c r="ILZ78" s="350"/>
      <c r="IMA78" s="348"/>
      <c r="IMB78" s="348"/>
      <c r="IMC78" s="348"/>
      <c r="IMD78" s="349"/>
      <c r="IMF78" s="347"/>
      <c r="IMG78" s="350"/>
      <c r="IMH78" s="350"/>
      <c r="IMI78" s="348"/>
      <c r="IMJ78" s="348"/>
      <c r="IMK78" s="348"/>
      <c r="IML78" s="349"/>
      <c r="IMN78" s="347"/>
      <c r="IMO78" s="350"/>
      <c r="IMP78" s="350"/>
      <c r="IMQ78" s="348"/>
      <c r="IMR78" s="348"/>
      <c r="IMS78" s="348"/>
      <c r="IMT78" s="349"/>
      <c r="IMV78" s="347"/>
      <c r="IMW78" s="350"/>
      <c r="IMX78" s="350"/>
      <c r="IMY78" s="348"/>
      <c r="IMZ78" s="348"/>
      <c r="INA78" s="348"/>
      <c r="INB78" s="349"/>
      <c r="IND78" s="347"/>
      <c r="INE78" s="350"/>
      <c r="INF78" s="350"/>
      <c r="ING78" s="348"/>
      <c r="INH78" s="348"/>
      <c r="INI78" s="348"/>
      <c r="INJ78" s="349"/>
      <c r="INL78" s="347"/>
      <c r="INM78" s="350"/>
      <c r="INN78" s="350"/>
      <c r="INO78" s="348"/>
      <c r="INP78" s="348"/>
      <c r="INQ78" s="348"/>
      <c r="INR78" s="349"/>
      <c r="INT78" s="347"/>
      <c r="INU78" s="350"/>
      <c r="INV78" s="350"/>
      <c r="INW78" s="348"/>
      <c r="INX78" s="348"/>
      <c r="INY78" s="348"/>
      <c r="INZ78" s="349"/>
      <c r="IOB78" s="347"/>
      <c r="IOC78" s="350"/>
      <c r="IOD78" s="350"/>
      <c r="IOE78" s="348"/>
      <c r="IOF78" s="348"/>
      <c r="IOG78" s="348"/>
      <c r="IOH78" s="349"/>
      <c r="IOJ78" s="347"/>
      <c r="IOK78" s="350"/>
      <c r="IOL78" s="350"/>
      <c r="IOM78" s="348"/>
      <c r="ION78" s="348"/>
      <c r="IOO78" s="348"/>
      <c r="IOP78" s="349"/>
      <c r="IOR78" s="347"/>
      <c r="IOS78" s="350"/>
      <c r="IOT78" s="350"/>
      <c r="IOU78" s="348"/>
      <c r="IOV78" s="348"/>
      <c r="IOW78" s="348"/>
      <c r="IOX78" s="349"/>
      <c r="IOZ78" s="347"/>
      <c r="IPA78" s="350"/>
      <c r="IPB78" s="350"/>
      <c r="IPC78" s="348"/>
      <c r="IPD78" s="348"/>
      <c r="IPE78" s="348"/>
      <c r="IPF78" s="349"/>
      <c r="IPH78" s="347"/>
      <c r="IPI78" s="350"/>
      <c r="IPJ78" s="350"/>
      <c r="IPK78" s="348"/>
      <c r="IPL78" s="348"/>
      <c r="IPM78" s="348"/>
      <c r="IPN78" s="349"/>
      <c r="IPP78" s="347"/>
      <c r="IPQ78" s="350"/>
      <c r="IPR78" s="350"/>
      <c r="IPS78" s="348"/>
      <c r="IPT78" s="348"/>
      <c r="IPU78" s="348"/>
      <c r="IPV78" s="349"/>
      <c r="IPX78" s="347"/>
      <c r="IPY78" s="350"/>
      <c r="IPZ78" s="350"/>
      <c r="IQA78" s="348"/>
      <c r="IQB78" s="348"/>
      <c r="IQC78" s="348"/>
      <c r="IQD78" s="349"/>
      <c r="IQF78" s="347"/>
      <c r="IQG78" s="350"/>
      <c r="IQH78" s="350"/>
      <c r="IQI78" s="348"/>
      <c r="IQJ78" s="348"/>
      <c r="IQK78" s="348"/>
      <c r="IQL78" s="349"/>
      <c r="IQN78" s="347"/>
      <c r="IQO78" s="350"/>
      <c r="IQP78" s="350"/>
      <c r="IQQ78" s="348"/>
      <c r="IQR78" s="348"/>
      <c r="IQS78" s="348"/>
      <c r="IQT78" s="349"/>
      <c r="IQV78" s="347"/>
      <c r="IQW78" s="350"/>
      <c r="IQX78" s="350"/>
      <c r="IQY78" s="348"/>
      <c r="IQZ78" s="348"/>
      <c r="IRA78" s="348"/>
      <c r="IRB78" s="349"/>
      <c r="IRD78" s="347"/>
      <c r="IRE78" s="350"/>
      <c r="IRF78" s="350"/>
      <c r="IRG78" s="348"/>
      <c r="IRH78" s="348"/>
      <c r="IRI78" s="348"/>
      <c r="IRJ78" s="349"/>
      <c r="IRL78" s="347"/>
      <c r="IRM78" s="350"/>
      <c r="IRN78" s="350"/>
      <c r="IRO78" s="348"/>
      <c r="IRP78" s="348"/>
      <c r="IRQ78" s="348"/>
      <c r="IRR78" s="349"/>
      <c r="IRT78" s="347"/>
      <c r="IRU78" s="350"/>
      <c r="IRV78" s="350"/>
      <c r="IRW78" s="348"/>
      <c r="IRX78" s="348"/>
      <c r="IRY78" s="348"/>
      <c r="IRZ78" s="349"/>
      <c r="ISB78" s="347"/>
      <c r="ISC78" s="350"/>
      <c r="ISD78" s="350"/>
      <c r="ISE78" s="348"/>
      <c r="ISF78" s="348"/>
      <c r="ISG78" s="348"/>
      <c r="ISH78" s="349"/>
      <c r="ISJ78" s="347"/>
      <c r="ISK78" s="350"/>
      <c r="ISL78" s="350"/>
      <c r="ISM78" s="348"/>
      <c r="ISN78" s="348"/>
      <c r="ISO78" s="348"/>
      <c r="ISP78" s="349"/>
      <c r="ISR78" s="347"/>
      <c r="ISS78" s="350"/>
      <c r="IST78" s="350"/>
      <c r="ISU78" s="348"/>
      <c r="ISV78" s="348"/>
      <c r="ISW78" s="348"/>
      <c r="ISX78" s="349"/>
      <c r="ISZ78" s="347"/>
      <c r="ITA78" s="350"/>
      <c r="ITB78" s="350"/>
      <c r="ITC78" s="348"/>
      <c r="ITD78" s="348"/>
      <c r="ITE78" s="348"/>
      <c r="ITF78" s="349"/>
      <c r="ITH78" s="347"/>
      <c r="ITI78" s="350"/>
      <c r="ITJ78" s="350"/>
      <c r="ITK78" s="348"/>
      <c r="ITL78" s="348"/>
      <c r="ITM78" s="348"/>
      <c r="ITN78" s="349"/>
      <c r="ITP78" s="347"/>
      <c r="ITQ78" s="350"/>
      <c r="ITR78" s="350"/>
      <c r="ITS78" s="348"/>
      <c r="ITT78" s="348"/>
      <c r="ITU78" s="348"/>
      <c r="ITV78" s="349"/>
      <c r="ITX78" s="347"/>
      <c r="ITY78" s="350"/>
      <c r="ITZ78" s="350"/>
      <c r="IUA78" s="348"/>
      <c r="IUB78" s="348"/>
      <c r="IUC78" s="348"/>
      <c r="IUD78" s="349"/>
      <c r="IUF78" s="347"/>
      <c r="IUG78" s="350"/>
      <c r="IUH78" s="350"/>
      <c r="IUI78" s="348"/>
      <c r="IUJ78" s="348"/>
      <c r="IUK78" s="348"/>
      <c r="IUL78" s="349"/>
      <c r="IUN78" s="347"/>
      <c r="IUO78" s="350"/>
      <c r="IUP78" s="350"/>
      <c r="IUQ78" s="348"/>
      <c r="IUR78" s="348"/>
      <c r="IUS78" s="348"/>
      <c r="IUT78" s="349"/>
      <c r="IUV78" s="347"/>
      <c r="IUW78" s="350"/>
      <c r="IUX78" s="350"/>
      <c r="IUY78" s="348"/>
      <c r="IUZ78" s="348"/>
      <c r="IVA78" s="348"/>
      <c r="IVB78" s="349"/>
      <c r="IVD78" s="347"/>
      <c r="IVE78" s="350"/>
      <c r="IVF78" s="350"/>
      <c r="IVG78" s="348"/>
      <c r="IVH78" s="348"/>
      <c r="IVI78" s="348"/>
      <c r="IVJ78" s="349"/>
      <c r="IVL78" s="347"/>
      <c r="IVM78" s="350"/>
      <c r="IVN78" s="350"/>
      <c r="IVO78" s="348"/>
      <c r="IVP78" s="348"/>
      <c r="IVQ78" s="348"/>
      <c r="IVR78" s="349"/>
      <c r="IVT78" s="347"/>
      <c r="IVU78" s="350"/>
      <c r="IVV78" s="350"/>
      <c r="IVW78" s="348"/>
      <c r="IVX78" s="348"/>
      <c r="IVY78" s="348"/>
      <c r="IVZ78" s="349"/>
      <c r="IWB78" s="347"/>
      <c r="IWC78" s="350"/>
      <c r="IWD78" s="350"/>
      <c r="IWE78" s="348"/>
      <c r="IWF78" s="348"/>
      <c r="IWG78" s="348"/>
      <c r="IWH78" s="349"/>
      <c r="IWJ78" s="347"/>
      <c r="IWK78" s="350"/>
      <c r="IWL78" s="350"/>
      <c r="IWM78" s="348"/>
      <c r="IWN78" s="348"/>
      <c r="IWO78" s="348"/>
      <c r="IWP78" s="349"/>
      <c r="IWR78" s="347"/>
      <c r="IWS78" s="350"/>
      <c r="IWT78" s="350"/>
      <c r="IWU78" s="348"/>
      <c r="IWV78" s="348"/>
      <c r="IWW78" s="348"/>
      <c r="IWX78" s="349"/>
      <c r="IWZ78" s="347"/>
      <c r="IXA78" s="350"/>
      <c r="IXB78" s="350"/>
      <c r="IXC78" s="348"/>
      <c r="IXD78" s="348"/>
      <c r="IXE78" s="348"/>
      <c r="IXF78" s="349"/>
      <c r="IXH78" s="347"/>
      <c r="IXI78" s="350"/>
      <c r="IXJ78" s="350"/>
      <c r="IXK78" s="348"/>
      <c r="IXL78" s="348"/>
      <c r="IXM78" s="348"/>
      <c r="IXN78" s="349"/>
      <c r="IXP78" s="347"/>
      <c r="IXQ78" s="350"/>
      <c r="IXR78" s="350"/>
      <c r="IXS78" s="348"/>
      <c r="IXT78" s="348"/>
      <c r="IXU78" s="348"/>
      <c r="IXV78" s="349"/>
      <c r="IXX78" s="347"/>
      <c r="IXY78" s="350"/>
      <c r="IXZ78" s="350"/>
      <c r="IYA78" s="348"/>
      <c r="IYB78" s="348"/>
      <c r="IYC78" s="348"/>
      <c r="IYD78" s="349"/>
      <c r="IYF78" s="347"/>
      <c r="IYG78" s="350"/>
      <c r="IYH78" s="350"/>
      <c r="IYI78" s="348"/>
      <c r="IYJ78" s="348"/>
      <c r="IYK78" s="348"/>
      <c r="IYL78" s="349"/>
      <c r="IYN78" s="347"/>
      <c r="IYO78" s="350"/>
      <c r="IYP78" s="350"/>
      <c r="IYQ78" s="348"/>
      <c r="IYR78" s="348"/>
      <c r="IYS78" s="348"/>
      <c r="IYT78" s="349"/>
      <c r="IYV78" s="347"/>
      <c r="IYW78" s="350"/>
      <c r="IYX78" s="350"/>
      <c r="IYY78" s="348"/>
      <c r="IYZ78" s="348"/>
      <c r="IZA78" s="348"/>
      <c r="IZB78" s="349"/>
      <c r="IZD78" s="347"/>
      <c r="IZE78" s="350"/>
      <c r="IZF78" s="350"/>
      <c r="IZG78" s="348"/>
      <c r="IZH78" s="348"/>
      <c r="IZI78" s="348"/>
      <c r="IZJ78" s="349"/>
      <c r="IZL78" s="347"/>
      <c r="IZM78" s="350"/>
      <c r="IZN78" s="350"/>
      <c r="IZO78" s="348"/>
      <c r="IZP78" s="348"/>
      <c r="IZQ78" s="348"/>
      <c r="IZR78" s="349"/>
      <c r="IZT78" s="347"/>
      <c r="IZU78" s="350"/>
      <c r="IZV78" s="350"/>
      <c r="IZW78" s="348"/>
      <c r="IZX78" s="348"/>
      <c r="IZY78" s="348"/>
      <c r="IZZ78" s="349"/>
      <c r="JAB78" s="347"/>
      <c r="JAC78" s="350"/>
      <c r="JAD78" s="350"/>
      <c r="JAE78" s="348"/>
      <c r="JAF78" s="348"/>
      <c r="JAG78" s="348"/>
      <c r="JAH78" s="349"/>
      <c r="JAJ78" s="347"/>
      <c r="JAK78" s="350"/>
      <c r="JAL78" s="350"/>
      <c r="JAM78" s="348"/>
      <c r="JAN78" s="348"/>
      <c r="JAO78" s="348"/>
      <c r="JAP78" s="349"/>
      <c r="JAR78" s="347"/>
      <c r="JAS78" s="350"/>
      <c r="JAT78" s="350"/>
      <c r="JAU78" s="348"/>
      <c r="JAV78" s="348"/>
      <c r="JAW78" s="348"/>
      <c r="JAX78" s="349"/>
      <c r="JAZ78" s="347"/>
      <c r="JBA78" s="350"/>
      <c r="JBB78" s="350"/>
      <c r="JBC78" s="348"/>
      <c r="JBD78" s="348"/>
      <c r="JBE78" s="348"/>
      <c r="JBF78" s="349"/>
      <c r="JBH78" s="347"/>
      <c r="JBI78" s="350"/>
      <c r="JBJ78" s="350"/>
      <c r="JBK78" s="348"/>
      <c r="JBL78" s="348"/>
      <c r="JBM78" s="348"/>
      <c r="JBN78" s="349"/>
      <c r="JBP78" s="347"/>
      <c r="JBQ78" s="350"/>
      <c r="JBR78" s="350"/>
      <c r="JBS78" s="348"/>
      <c r="JBT78" s="348"/>
      <c r="JBU78" s="348"/>
      <c r="JBV78" s="349"/>
      <c r="JBX78" s="347"/>
      <c r="JBY78" s="350"/>
      <c r="JBZ78" s="350"/>
      <c r="JCA78" s="348"/>
      <c r="JCB78" s="348"/>
      <c r="JCC78" s="348"/>
      <c r="JCD78" s="349"/>
      <c r="JCF78" s="347"/>
      <c r="JCG78" s="350"/>
      <c r="JCH78" s="350"/>
      <c r="JCI78" s="348"/>
      <c r="JCJ78" s="348"/>
      <c r="JCK78" s="348"/>
      <c r="JCL78" s="349"/>
      <c r="JCN78" s="347"/>
      <c r="JCO78" s="350"/>
      <c r="JCP78" s="350"/>
      <c r="JCQ78" s="348"/>
      <c r="JCR78" s="348"/>
      <c r="JCS78" s="348"/>
      <c r="JCT78" s="349"/>
      <c r="JCV78" s="347"/>
      <c r="JCW78" s="350"/>
      <c r="JCX78" s="350"/>
      <c r="JCY78" s="348"/>
      <c r="JCZ78" s="348"/>
      <c r="JDA78" s="348"/>
      <c r="JDB78" s="349"/>
      <c r="JDD78" s="347"/>
      <c r="JDE78" s="350"/>
      <c r="JDF78" s="350"/>
      <c r="JDG78" s="348"/>
      <c r="JDH78" s="348"/>
      <c r="JDI78" s="348"/>
      <c r="JDJ78" s="349"/>
      <c r="JDL78" s="347"/>
      <c r="JDM78" s="350"/>
      <c r="JDN78" s="350"/>
      <c r="JDO78" s="348"/>
      <c r="JDP78" s="348"/>
      <c r="JDQ78" s="348"/>
      <c r="JDR78" s="349"/>
      <c r="JDT78" s="347"/>
      <c r="JDU78" s="350"/>
      <c r="JDV78" s="350"/>
      <c r="JDW78" s="348"/>
      <c r="JDX78" s="348"/>
      <c r="JDY78" s="348"/>
      <c r="JDZ78" s="349"/>
      <c r="JEB78" s="347"/>
      <c r="JEC78" s="350"/>
      <c r="JED78" s="350"/>
      <c r="JEE78" s="348"/>
      <c r="JEF78" s="348"/>
      <c r="JEG78" s="348"/>
      <c r="JEH78" s="349"/>
      <c r="JEJ78" s="347"/>
      <c r="JEK78" s="350"/>
      <c r="JEL78" s="350"/>
      <c r="JEM78" s="348"/>
      <c r="JEN78" s="348"/>
      <c r="JEO78" s="348"/>
      <c r="JEP78" s="349"/>
      <c r="JER78" s="347"/>
      <c r="JES78" s="350"/>
      <c r="JET78" s="350"/>
      <c r="JEU78" s="348"/>
      <c r="JEV78" s="348"/>
      <c r="JEW78" s="348"/>
      <c r="JEX78" s="349"/>
      <c r="JEZ78" s="347"/>
      <c r="JFA78" s="350"/>
      <c r="JFB78" s="350"/>
      <c r="JFC78" s="348"/>
      <c r="JFD78" s="348"/>
      <c r="JFE78" s="348"/>
      <c r="JFF78" s="349"/>
      <c r="JFH78" s="347"/>
      <c r="JFI78" s="350"/>
      <c r="JFJ78" s="350"/>
      <c r="JFK78" s="348"/>
      <c r="JFL78" s="348"/>
      <c r="JFM78" s="348"/>
      <c r="JFN78" s="349"/>
      <c r="JFP78" s="347"/>
      <c r="JFQ78" s="350"/>
      <c r="JFR78" s="350"/>
      <c r="JFS78" s="348"/>
      <c r="JFT78" s="348"/>
      <c r="JFU78" s="348"/>
      <c r="JFV78" s="349"/>
      <c r="JFX78" s="347"/>
      <c r="JFY78" s="350"/>
      <c r="JFZ78" s="350"/>
      <c r="JGA78" s="348"/>
      <c r="JGB78" s="348"/>
      <c r="JGC78" s="348"/>
      <c r="JGD78" s="349"/>
      <c r="JGF78" s="347"/>
      <c r="JGG78" s="350"/>
      <c r="JGH78" s="350"/>
      <c r="JGI78" s="348"/>
      <c r="JGJ78" s="348"/>
      <c r="JGK78" s="348"/>
      <c r="JGL78" s="349"/>
      <c r="JGN78" s="347"/>
      <c r="JGO78" s="350"/>
      <c r="JGP78" s="350"/>
      <c r="JGQ78" s="348"/>
      <c r="JGR78" s="348"/>
      <c r="JGS78" s="348"/>
      <c r="JGT78" s="349"/>
      <c r="JGV78" s="347"/>
      <c r="JGW78" s="350"/>
      <c r="JGX78" s="350"/>
      <c r="JGY78" s="348"/>
      <c r="JGZ78" s="348"/>
      <c r="JHA78" s="348"/>
      <c r="JHB78" s="349"/>
      <c r="JHD78" s="347"/>
      <c r="JHE78" s="350"/>
      <c r="JHF78" s="350"/>
      <c r="JHG78" s="348"/>
      <c r="JHH78" s="348"/>
      <c r="JHI78" s="348"/>
      <c r="JHJ78" s="349"/>
      <c r="JHL78" s="347"/>
      <c r="JHM78" s="350"/>
      <c r="JHN78" s="350"/>
      <c r="JHO78" s="348"/>
      <c r="JHP78" s="348"/>
      <c r="JHQ78" s="348"/>
      <c r="JHR78" s="349"/>
      <c r="JHT78" s="347"/>
      <c r="JHU78" s="350"/>
      <c r="JHV78" s="350"/>
      <c r="JHW78" s="348"/>
      <c r="JHX78" s="348"/>
      <c r="JHY78" s="348"/>
      <c r="JHZ78" s="349"/>
      <c r="JIB78" s="347"/>
      <c r="JIC78" s="350"/>
      <c r="JID78" s="350"/>
      <c r="JIE78" s="348"/>
      <c r="JIF78" s="348"/>
      <c r="JIG78" s="348"/>
      <c r="JIH78" s="349"/>
      <c r="JIJ78" s="347"/>
      <c r="JIK78" s="350"/>
      <c r="JIL78" s="350"/>
      <c r="JIM78" s="348"/>
      <c r="JIN78" s="348"/>
      <c r="JIO78" s="348"/>
      <c r="JIP78" s="349"/>
      <c r="JIR78" s="347"/>
      <c r="JIS78" s="350"/>
      <c r="JIT78" s="350"/>
      <c r="JIU78" s="348"/>
      <c r="JIV78" s="348"/>
      <c r="JIW78" s="348"/>
      <c r="JIX78" s="349"/>
      <c r="JIZ78" s="347"/>
      <c r="JJA78" s="350"/>
      <c r="JJB78" s="350"/>
      <c r="JJC78" s="348"/>
      <c r="JJD78" s="348"/>
      <c r="JJE78" s="348"/>
      <c r="JJF78" s="349"/>
      <c r="JJH78" s="347"/>
      <c r="JJI78" s="350"/>
      <c r="JJJ78" s="350"/>
      <c r="JJK78" s="348"/>
      <c r="JJL78" s="348"/>
      <c r="JJM78" s="348"/>
      <c r="JJN78" s="349"/>
      <c r="JJP78" s="347"/>
      <c r="JJQ78" s="350"/>
      <c r="JJR78" s="350"/>
      <c r="JJS78" s="348"/>
      <c r="JJT78" s="348"/>
      <c r="JJU78" s="348"/>
      <c r="JJV78" s="349"/>
      <c r="JJX78" s="347"/>
      <c r="JJY78" s="350"/>
      <c r="JJZ78" s="350"/>
      <c r="JKA78" s="348"/>
      <c r="JKB78" s="348"/>
      <c r="JKC78" s="348"/>
      <c r="JKD78" s="349"/>
      <c r="JKF78" s="347"/>
      <c r="JKG78" s="350"/>
      <c r="JKH78" s="350"/>
      <c r="JKI78" s="348"/>
      <c r="JKJ78" s="348"/>
      <c r="JKK78" s="348"/>
      <c r="JKL78" s="349"/>
      <c r="JKN78" s="347"/>
      <c r="JKO78" s="350"/>
      <c r="JKP78" s="350"/>
      <c r="JKQ78" s="348"/>
      <c r="JKR78" s="348"/>
      <c r="JKS78" s="348"/>
      <c r="JKT78" s="349"/>
      <c r="JKV78" s="347"/>
      <c r="JKW78" s="350"/>
      <c r="JKX78" s="350"/>
      <c r="JKY78" s="348"/>
      <c r="JKZ78" s="348"/>
      <c r="JLA78" s="348"/>
      <c r="JLB78" s="349"/>
      <c r="JLD78" s="347"/>
      <c r="JLE78" s="350"/>
      <c r="JLF78" s="350"/>
      <c r="JLG78" s="348"/>
      <c r="JLH78" s="348"/>
      <c r="JLI78" s="348"/>
      <c r="JLJ78" s="349"/>
      <c r="JLL78" s="347"/>
      <c r="JLM78" s="350"/>
      <c r="JLN78" s="350"/>
      <c r="JLO78" s="348"/>
      <c r="JLP78" s="348"/>
      <c r="JLQ78" s="348"/>
      <c r="JLR78" s="349"/>
      <c r="JLT78" s="347"/>
      <c r="JLU78" s="350"/>
      <c r="JLV78" s="350"/>
      <c r="JLW78" s="348"/>
      <c r="JLX78" s="348"/>
      <c r="JLY78" s="348"/>
      <c r="JLZ78" s="349"/>
      <c r="JMB78" s="347"/>
      <c r="JMC78" s="350"/>
      <c r="JMD78" s="350"/>
      <c r="JME78" s="348"/>
      <c r="JMF78" s="348"/>
      <c r="JMG78" s="348"/>
      <c r="JMH78" s="349"/>
      <c r="JMJ78" s="347"/>
      <c r="JMK78" s="350"/>
      <c r="JML78" s="350"/>
      <c r="JMM78" s="348"/>
      <c r="JMN78" s="348"/>
      <c r="JMO78" s="348"/>
      <c r="JMP78" s="349"/>
      <c r="JMR78" s="347"/>
      <c r="JMS78" s="350"/>
      <c r="JMT78" s="350"/>
      <c r="JMU78" s="348"/>
      <c r="JMV78" s="348"/>
      <c r="JMW78" s="348"/>
      <c r="JMX78" s="349"/>
      <c r="JMZ78" s="347"/>
      <c r="JNA78" s="350"/>
      <c r="JNB78" s="350"/>
      <c r="JNC78" s="348"/>
      <c r="JND78" s="348"/>
      <c r="JNE78" s="348"/>
      <c r="JNF78" s="349"/>
      <c r="JNH78" s="347"/>
      <c r="JNI78" s="350"/>
      <c r="JNJ78" s="350"/>
      <c r="JNK78" s="348"/>
      <c r="JNL78" s="348"/>
      <c r="JNM78" s="348"/>
      <c r="JNN78" s="349"/>
      <c r="JNP78" s="347"/>
      <c r="JNQ78" s="350"/>
      <c r="JNR78" s="350"/>
      <c r="JNS78" s="348"/>
      <c r="JNT78" s="348"/>
      <c r="JNU78" s="348"/>
      <c r="JNV78" s="349"/>
      <c r="JNX78" s="347"/>
      <c r="JNY78" s="350"/>
      <c r="JNZ78" s="350"/>
      <c r="JOA78" s="348"/>
      <c r="JOB78" s="348"/>
      <c r="JOC78" s="348"/>
      <c r="JOD78" s="349"/>
      <c r="JOF78" s="347"/>
      <c r="JOG78" s="350"/>
      <c r="JOH78" s="350"/>
      <c r="JOI78" s="348"/>
      <c r="JOJ78" s="348"/>
      <c r="JOK78" s="348"/>
      <c r="JOL78" s="349"/>
      <c r="JON78" s="347"/>
      <c r="JOO78" s="350"/>
      <c r="JOP78" s="350"/>
      <c r="JOQ78" s="348"/>
      <c r="JOR78" s="348"/>
      <c r="JOS78" s="348"/>
      <c r="JOT78" s="349"/>
      <c r="JOV78" s="347"/>
      <c r="JOW78" s="350"/>
      <c r="JOX78" s="350"/>
      <c r="JOY78" s="348"/>
      <c r="JOZ78" s="348"/>
      <c r="JPA78" s="348"/>
      <c r="JPB78" s="349"/>
      <c r="JPD78" s="347"/>
      <c r="JPE78" s="350"/>
      <c r="JPF78" s="350"/>
      <c r="JPG78" s="348"/>
      <c r="JPH78" s="348"/>
      <c r="JPI78" s="348"/>
      <c r="JPJ78" s="349"/>
      <c r="JPL78" s="347"/>
      <c r="JPM78" s="350"/>
      <c r="JPN78" s="350"/>
      <c r="JPO78" s="348"/>
      <c r="JPP78" s="348"/>
      <c r="JPQ78" s="348"/>
      <c r="JPR78" s="349"/>
      <c r="JPT78" s="347"/>
      <c r="JPU78" s="350"/>
      <c r="JPV78" s="350"/>
      <c r="JPW78" s="348"/>
      <c r="JPX78" s="348"/>
      <c r="JPY78" s="348"/>
      <c r="JPZ78" s="349"/>
      <c r="JQB78" s="347"/>
      <c r="JQC78" s="350"/>
      <c r="JQD78" s="350"/>
      <c r="JQE78" s="348"/>
      <c r="JQF78" s="348"/>
      <c r="JQG78" s="348"/>
      <c r="JQH78" s="349"/>
      <c r="JQJ78" s="347"/>
      <c r="JQK78" s="350"/>
      <c r="JQL78" s="350"/>
      <c r="JQM78" s="348"/>
      <c r="JQN78" s="348"/>
      <c r="JQO78" s="348"/>
      <c r="JQP78" s="349"/>
      <c r="JQR78" s="347"/>
      <c r="JQS78" s="350"/>
      <c r="JQT78" s="350"/>
      <c r="JQU78" s="348"/>
      <c r="JQV78" s="348"/>
      <c r="JQW78" s="348"/>
      <c r="JQX78" s="349"/>
      <c r="JQZ78" s="347"/>
      <c r="JRA78" s="350"/>
      <c r="JRB78" s="350"/>
      <c r="JRC78" s="348"/>
      <c r="JRD78" s="348"/>
      <c r="JRE78" s="348"/>
      <c r="JRF78" s="349"/>
      <c r="JRH78" s="347"/>
      <c r="JRI78" s="350"/>
      <c r="JRJ78" s="350"/>
      <c r="JRK78" s="348"/>
      <c r="JRL78" s="348"/>
      <c r="JRM78" s="348"/>
      <c r="JRN78" s="349"/>
      <c r="JRP78" s="347"/>
      <c r="JRQ78" s="350"/>
      <c r="JRR78" s="350"/>
      <c r="JRS78" s="348"/>
      <c r="JRT78" s="348"/>
      <c r="JRU78" s="348"/>
      <c r="JRV78" s="349"/>
      <c r="JRX78" s="347"/>
      <c r="JRY78" s="350"/>
      <c r="JRZ78" s="350"/>
      <c r="JSA78" s="348"/>
      <c r="JSB78" s="348"/>
      <c r="JSC78" s="348"/>
      <c r="JSD78" s="349"/>
      <c r="JSF78" s="347"/>
      <c r="JSG78" s="350"/>
      <c r="JSH78" s="350"/>
      <c r="JSI78" s="348"/>
      <c r="JSJ78" s="348"/>
      <c r="JSK78" s="348"/>
      <c r="JSL78" s="349"/>
      <c r="JSN78" s="347"/>
      <c r="JSO78" s="350"/>
      <c r="JSP78" s="350"/>
      <c r="JSQ78" s="348"/>
      <c r="JSR78" s="348"/>
      <c r="JSS78" s="348"/>
      <c r="JST78" s="349"/>
      <c r="JSV78" s="347"/>
      <c r="JSW78" s="350"/>
      <c r="JSX78" s="350"/>
      <c r="JSY78" s="348"/>
      <c r="JSZ78" s="348"/>
      <c r="JTA78" s="348"/>
      <c r="JTB78" s="349"/>
      <c r="JTD78" s="347"/>
      <c r="JTE78" s="350"/>
      <c r="JTF78" s="350"/>
      <c r="JTG78" s="348"/>
      <c r="JTH78" s="348"/>
      <c r="JTI78" s="348"/>
      <c r="JTJ78" s="349"/>
      <c r="JTL78" s="347"/>
      <c r="JTM78" s="350"/>
      <c r="JTN78" s="350"/>
      <c r="JTO78" s="348"/>
      <c r="JTP78" s="348"/>
      <c r="JTQ78" s="348"/>
      <c r="JTR78" s="349"/>
      <c r="JTT78" s="347"/>
      <c r="JTU78" s="350"/>
      <c r="JTV78" s="350"/>
      <c r="JTW78" s="348"/>
      <c r="JTX78" s="348"/>
      <c r="JTY78" s="348"/>
      <c r="JTZ78" s="349"/>
      <c r="JUB78" s="347"/>
      <c r="JUC78" s="350"/>
      <c r="JUD78" s="350"/>
      <c r="JUE78" s="348"/>
      <c r="JUF78" s="348"/>
      <c r="JUG78" s="348"/>
      <c r="JUH78" s="349"/>
      <c r="JUJ78" s="347"/>
      <c r="JUK78" s="350"/>
      <c r="JUL78" s="350"/>
      <c r="JUM78" s="348"/>
      <c r="JUN78" s="348"/>
      <c r="JUO78" s="348"/>
      <c r="JUP78" s="349"/>
      <c r="JUR78" s="347"/>
      <c r="JUS78" s="350"/>
      <c r="JUT78" s="350"/>
      <c r="JUU78" s="348"/>
      <c r="JUV78" s="348"/>
      <c r="JUW78" s="348"/>
      <c r="JUX78" s="349"/>
      <c r="JUZ78" s="347"/>
      <c r="JVA78" s="350"/>
      <c r="JVB78" s="350"/>
      <c r="JVC78" s="348"/>
      <c r="JVD78" s="348"/>
      <c r="JVE78" s="348"/>
      <c r="JVF78" s="349"/>
      <c r="JVH78" s="347"/>
      <c r="JVI78" s="350"/>
      <c r="JVJ78" s="350"/>
      <c r="JVK78" s="348"/>
      <c r="JVL78" s="348"/>
      <c r="JVM78" s="348"/>
      <c r="JVN78" s="349"/>
      <c r="JVP78" s="347"/>
      <c r="JVQ78" s="350"/>
      <c r="JVR78" s="350"/>
      <c r="JVS78" s="348"/>
      <c r="JVT78" s="348"/>
      <c r="JVU78" s="348"/>
      <c r="JVV78" s="349"/>
      <c r="JVX78" s="347"/>
      <c r="JVY78" s="350"/>
      <c r="JVZ78" s="350"/>
      <c r="JWA78" s="348"/>
      <c r="JWB78" s="348"/>
      <c r="JWC78" s="348"/>
      <c r="JWD78" s="349"/>
      <c r="JWF78" s="347"/>
      <c r="JWG78" s="350"/>
      <c r="JWH78" s="350"/>
      <c r="JWI78" s="348"/>
      <c r="JWJ78" s="348"/>
      <c r="JWK78" s="348"/>
      <c r="JWL78" s="349"/>
      <c r="JWN78" s="347"/>
      <c r="JWO78" s="350"/>
      <c r="JWP78" s="350"/>
      <c r="JWQ78" s="348"/>
      <c r="JWR78" s="348"/>
      <c r="JWS78" s="348"/>
      <c r="JWT78" s="349"/>
      <c r="JWV78" s="347"/>
      <c r="JWW78" s="350"/>
      <c r="JWX78" s="350"/>
      <c r="JWY78" s="348"/>
      <c r="JWZ78" s="348"/>
      <c r="JXA78" s="348"/>
      <c r="JXB78" s="349"/>
      <c r="JXD78" s="347"/>
      <c r="JXE78" s="350"/>
      <c r="JXF78" s="350"/>
      <c r="JXG78" s="348"/>
      <c r="JXH78" s="348"/>
      <c r="JXI78" s="348"/>
      <c r="JXJ78" s="349"/>
      <c r="JXL78" s="347"/>
      <c r="JXM78" s="350"/>
      <c r="JXN78" s="350"/>
      <c r="JXO78" s="348"/>
      <c r="JXP78" s="348"/>
      <c r="JXQ78" s="348"/>
      <c r="JXR78" s="349"/>
      <c r="JXT78" s="347"/>
      <c r="JXU78" s="350"/>
      <c r="JXV78" s="350"/>
      <c r="JXW78" s="348"/>
      <c r="JXX78" s="348"/>
      <c r="JXY78" s="348"/>
      <c r="JXZ78" s="349"/>
      <c r="JYB78" s="347"/>
      <c r="JYC78" s="350"/>
      <c r="JYD78" s="350"/>
      <c r="JYE78" s="348"/>
      <c r="JYF78" s="348"/>
      <c r="JYG78" s="348"/>
      <c r="JYH78" s="349"/>
      <c r="JYJ78" s="347"/>
      <c r="JYK78" s="350"/>
      <c r="JYL78" s="350"/>
      <c r="JYM78" s="348"/>
      <c r="JYN78" s="348"/>
      <c r="JYO78" s="348"/>
      <c r="JYP78" s="349"/>
      <c r="JYR78" s="347"/>
      <c r="JYS78" s="350"/>
      <c r="JYT78" s="350"/>
      <c r="JYU78" s="348"/>
      <c r="JYV78" s="348"/>
      <c r="JYW78" s="348"/>
      <c r="JYX78" s="349"/>
      <c r="JYZ78" s="347"/>
      <c r="JZA78" s="350"/>
      <c r="JZB78" s="350"/>
      <c r="JZC78" s="348"/>
      <c r="JZD78" s="348"/>
      <c r="JZE78" s="348"/>
      <c r="JZF78" s="349"/>
      <c r="JZH78" s="347"/>
      <c r="JZI78" s="350"/>
      <c r="JZJ78" s="350"/>
      <c r="JZK78" s="348"/>
      <c r="JZL78" s="348"/>
      <c r="JZM78" s="348"/>
      <c r="JZN78" s="349"/>
      <c r="JZP78" s="347"/>
      <c r="JZQ78" s="350"/>
      <c r="JZR78" s="350"/>
      <c r="JZS78" s="348"/>
      <c r="JZT78" s="348"/>
      <c r="JZU78" s="348"/>
      <c r="JZV78" s="349"/>
      <c r="JZX78" s="347"/>
      <c r="JZY78" s="350"/>
      <c r="JZZ78" s="350"/>
      <c r="KAA78" s="348"/>
      <c r="KAB78" s="348"/>
      <c r="KAC78" s="348"/>
      <c r="KAD78" s="349"/>
      <c r="KAF78" s="347"/>
      <c r="KAG78" s="350"/>
      <c r="KAH78" s="350"/>
      <c r="KAI78" s="348"/>
      <c r="KAJ78" s="348"/>
      <c r="KAK78" s="348"/>
      <c r="KAL78" s="349"/>
      <c r="KAN78" s="347"/>
      <c r="KAO78" s="350"/>
      <c r="KAP78" s="350"/>
      <c r="KAQ78" s="348"/>
      <c r="KAR78" s="348"/>
      <c r="KAS78" s="348"/>
      <c r="KAT78" s="349"/>
      <c r="KAV78" s="347"/>
      <c r="KAW78" s="350"/>
      <c r="KAX78" s="350"/>
      <c r="KAY78" s="348"/>
      <c r="KAZ78" s="348"/>
      <c r="KBA78" s="348"/>
      <c r="KBB78" s="349"/>
      <c r="KBD78" s="347"/>
      <c r="KBE78" s="350"/>
      <c r="KBF78" s="350"/>
      <c r="KBG78" s="348"/>
      <c r="KBH78" s="348"/>
      <c r="KBI78" s="348"/>
      <c r="KBJ78" s="349"/>
      <c r="KBL78" s="347"/>
      <c r="KBM78" s="350"/>
      <c r="KBN78" s="350"/>
      <c r="KBO78" s="348"/>
      <c r="KBP78" s="348"/>
      <c r="KBQ78" s="348"/>
      <c r="KBR78" s="349"/>
      <c r="KBT78" s="347"/>
      <c r="KBU78" s="350"/>
      <c r="KBV78" s="350"/>
      <c r="KBW78" s="348"/>
      <c r="KBX78" s="348"/>
      <c r="KBY78" s="348"/>
      <c r="KBZ78" s="349"/>
      <c r="KCB78" s="347"/>
      <c r="KCC78" s="350"/>
      <c r="KCD78" s="350"/>
      <c r="KCE78" s="348"/>
      <c r="KCF78" s="348"/>
      <c r="KCG78" s="348"/>
      <c r="KCH78" s="349"/>
      <c r="KCJ78" s="347"/>
      <c r="KCK78" s="350"/>
      <c r="KCL78" s="350"/>
      <c r="KCM78" s="348"/>
      <c r="KCN78" s="348"/>
      <c r="KCO78" s="348"/>
      <c r="KCP78" s="349"/>
      <c r="KCR78" s="347"/>
      <c r="KCS78" s="350"/>
      <c r="KCT78" s="350"/>
      <c r="KCU78" s="348"/>
      <c r="KCV78" s="348"/>
      <c r="KCW78" s="348"/>
      <c r="KCX78" s="349"/>
      <c r="KCZ78" s="347"/>
      <c r="KDA78" s="350"/>
      <c r="KDB78" s="350"/>
      <c r="KDC78" s="348"/>
      <c r="KDD78" s="348"/>
      <c r="KDE78" s="348"/>
      <c r="KDF78" s="349"/>
      <c r="KDH78" s="347"/>
      <c r="KDI78" s="350"/>
      <c r="KDJ78" s="350"/>
      <c r="KDK78" s="348"/>
      <c r="KDL78" s="348"/>
      <c r="KDM78" s="348"/>
      <c r="KDN78" s="349"/>
      <c r="KDP78" s="347"/>
      <c r="KDQ78" s="350"/>
      <c r="KDR78" s="350"/>
      <c r="KDS78" s="348"/>
      <c r="KDT78" s="348"/>
      <c r="KDU78" s="348"/>
      <c r="KDV78" s="349"/>
      <c r="KDX78" s="347"/>
      <c r="KDY78" s="350"/>
      <c r="KDZ78" s="350"/>
      <c r="KEA78" s="348"/>
      <c r="KEB78" s="348"/>
      <c r="KEC78" s="348"/>
      <c r="KED78" s="349"/>
      <c r="KEF78" s="347"/>
      <c r="KEG78" s="350"/>
      <c r="KEH78" s="350"/>
      <c r="KEI78" s="348"/>
      <c r="KEJ78" s="348"/>
      <c r="KEK78" s="348"/>
      <c r="KEL78" s="349"/>
      <c r="KEN78" s="347"/>
      <c r="KEO78" s="350"/>
      <c r="KEP78" s="350"/>
      <c r="KEQ78" s="348"/>
      <c r="KER78" s="348"/>
      <c r="KES78" s="348"/>
      <c r="KET78" s="349"/>
      <c r="KEV78" s="347"/>
      <c r="KEW78" s="350"/>
      <c r="KEX78" s="350"/>
      <c r="KEY78" s="348"/>
      <c r="KEZ78" s="348"/>
      <c r="KFA78" s="348"/>
      <c r="KFB78" s="349"/>
      <c r="KFD78" s="347"/>
      <c r="KFE78" s="350"/>
      <c r="KFF78" s="350"/>
      <c r="KFG78" s="348"/>
      <c r="KFH78" s="348"/>
      <c r="KFI78" s="348"/>
      <c r="KFJ78" s="349"/>
      <c r="KFL78" s="347"/>
      <c r="KFM78" s="350"/>
      <c r="KFN78" s="350"/>
      <c r="KFO78" s="348"/>
      <c r="KFP78" s="348"/>
      <c r="KFQ78" s="348"/>
      <c r="KFR78" s="349"/>
      <c r="KFT78" s="347"/>
      <c r="KFU78" s="350"/>
      <c r="KFV78" s="350"/>
      <c r="KFW78" s="348"/>
      <c r="KFX78" s="348"/>
      <c r="KFY78" s="348"/>
      <c r="KFZ78" s="349"/>
      <c r="KGB78" s="347"/>
      <c r="KGC78" s="350"/>
      <c r="KGD78" s="350"/>
      <c r="KGE78" s="348"/>
      <c r="KGF78" s="348"/>
      <c r="KGG78" s="348"/>
      <c r="KGH78" s="349"/>
      <c r="KGJ78" s="347"/>
      <c r="KGK78" s="350"/>
      <c r="KGL78" s="350"/>
      <c r="KGM78" s="348"/>
      <c r="KGN78" s="348"/>
      <c r="KGO78" s="348"/>
      <c r="KGP78" s="349"/>
      <c r="KGR78" s="347"/>
      <c r="KGS78" s="350"/>
      <c r="KGT78" s="350"/>
      <c r="KGU78" s="348"/>
      <c r="KGV78" s="348"/>
      <c r="KGW78" s="348"/>
      <c r="KGX78" s="349"/>
      <c r="KGZ78" s="347"/>
      <c r="KHA78" s="350"/>
      <c r="KHB78" s="350"/>
      <c r="KHC78" s="348"/>
      <c r="KHD78" s="348"/>
      <c r="KHE78" s="348"/>
      <c r="KHF78" s="349"/>
      <c r="KHH78" s="347"/>
      <c r="KHI78" s="350"/>
      <c r="KHJ78" s="350"/>
      <c r="KHK78" s="348"/>
      <c r="KHL78" s="348"/>
      <c r="KHM78" s="348"/>
      <c r="KHN78" s="349"/>
      <c r="KHP78" s="347"/>
      <c r="KHQ78" s="350"/>
      <c r="KHR78" s="350"/>
      <c r="KHS78" s="348"/>
      <c r="KHT78" s="348"/>
      <c r="KHU78" s="348"/>
      <c r="KHV78" s="349"/>
      <c r="KHX78" s="347"/>
      <c r="KHY78" s="350"/>
      <c r="KHZ78" s="350"/>
      <c r="KIA78" s="348"/>
      <c r="KIB78" s="348"/>
      <c r="KIC78" s="348"/>
      <c r="KID78" s="349"/>
      <c r="KIF78" s="347"/>
      <c r="KIG78" s="350"/>
      <c r="KIH78" s="350"/>
      <c r="KII78" s="348"/>
      <c r="KIJ78" s="348"/>
      <c r="KIK78" s="348"/>
      <c r="KIL78" s="349"/>
      <c r="KIN78" s="347"/>
      <c r="KIO78" s="350"/>
      <c r="KIP78" s="350"/>
      <c r="KIQ78" s="348"/>
      <c r="KIR78" s="348"/>
      <c r="KIS78" s="348"/>
      <c r="KIT78" s="349"/>
      <c r="KIV78" s="347"/>
      <c r="KIW78" s="350"/>
      <c r="KIX78" s="350"/>
      <c r="KIY78" s="348"/>
      <c r="KIZ78" s="348"/>
      <c r="KJA78" s="348"/>
      <c r="KJB78" s="349"/>
      <c r="KJD78" s="347"/>
      <c r="KJE78" s="350"/>
      <c r="KJF78" s="350"/>
      <c r="KJG78" s="348"/>
      <c r="KJH78" s="348"/>
      <c r="KJI78" s="348"/>
      <c r="KJJ78" s="349"/>
      <c r="KJL78" s="347"/>
      <c r="KJM78" s="350"/>
      <c r="KJN78" s="350"/>
      <c r="KJO78" s="348"/>
      <c r="KJP78" s="348"/>
      <c r="KJQ78" s="348"/>
      <c r="KJR78" s="349"/>
      <c r="KJT78" s="347"/>
      <c r="KJU78" s="350"/>
      <c r="KJV78" s="350"/>
      <c r="KJW78" s="348"/>
      <c r="KJX78" s="348"/>
      <c r="KJY78" s="348"/>
      <c r="KJZ78" s="349"/>
      <c r="KKB78" s="347"/>
      <c r="KKC78" s="350"/>
      <c r="KKD78" s="350"/>
      <c r="KKE78" s="348"/>
      <c r="KKF78" s="348"/>
      <c r="KKG78" s="348"/>
      <c r="KKH78" s="349"/>
      <c r="KKJ78" s="347"/>
      <c r="KKK78" s="350"/>
      <c r="KKL78" s="350"/>
      <c r="KKM78" s="348"/>
      <c r="KKN78" s="348"/>
      <c r="KKO78" s="348"/>
      <c r="KKP78" s="349"/>
      <c r="KKR78" s="347"/>
      <c r="KKS78" s="350"/>
      <c r="KKT78" s="350"/>
      <c r="KKU78" s="348"/>
      <c r="KKV78" s="348"/>
      <c r="KKW78" s="348"/>
      <c r="KKX78" s="349"/>
      <c r="KKZ78" s="347"/>
      <c r="KLA78" s="350"/>
      <c r="KLB78" s="350"/>
      <c r="KLC78" s="348"/>
      <c r="KLD78" s="348"/>
      <c r="KLE78" s="348"/>
      <c r="KLF78" s="349"/>
      <c r="KLH78" s="347"/>
      <c r="KLI78" s="350"/>
      <c r="KLJ78" s="350"/>
      <c r="KLK78" s="348"/>
      <c r="KLL78" s="348"/>
      <c r="KLM78" s="348"/>
      <c r="KLN78" s="349"/>
      <c r="KLP78" s="347"/>
      <c r="KLQ78" s="350"/>
      <c r="KLR78" s="350"/>
      <c r="KLS78" s="348"/>
      <c r="KLT78" s="348"/>
      <c r="KLU78" s="348"/>
      <c r="KLV78" s="349"/>
      <c r="KLX78" s="347"/>
      <c r="KLY78" s="350"/>
      <c r="KLZ78" s="350"/>
      <c r="KMA78" s="348"/>
      <c r="KMB78" s="348"/>
      <c r="KMC78" s="348"/>
      <c r="KMD78" s="349"/>
      <c r="KMF78" s="347"/>
      <c r="KMG78" s="350"/>
      <c r="KMH78" s="350"/>
      <c r="KMI78" s="348"/>
      <c r="KMJ78" s="348"/>
      <c r="KMK78" s="348"/>
      <c r="KML78" s="349"/>
      <c r="KMN78" s="347"/>
      <c r="KMO78" s="350"/>
      <c r="KMP78" s="350"/>
      <c r="KMQ78" s="348"/>
      <c r="KMR78" s="348"/>
      <c r="KMS78" s="348"/>
      <c r="KMT78" s="349"/>
      <c r="KMV78" s="347"/>
      <c r="KMW78" s="350"/>
      <c r="KMX78" s="350"/>
      <c r="KMY78" s="348"/>
      <c r="KMZ78" s="348"/>
      <c r="KNA78" s="348"/>
      <c r="KNB78" s="349"/>
      <c r="KND78" s="347"/>
      <c r="KNE78" s="350"/>
      <c r="KNF78" s="350"/>
      <c r="KNG78" s="348"/>
      <c r="KNH78" s="348"/>
      <c r="KNI78" s="348"/>
      <c r="KNJ78" s="349"/>
      <c r="KNL78" s="347"/>
      <c r="KNM78" s="350"/>
      <c r="KNN78" s="350"/>
      <c r="KNO78" s="348"/>
      <c r="KNP78" s="348"/>
      <c r="KNQ78" s="348"/>
      <c r="KNR78" s="349"/>
      <c r="KNT78" s="347"/>
      <c r="KNU78" s="350"/>
      <c r="KNV78" s="350"/>
      <c r="KNW78" s="348"/>
      <c r="KNX78" s="348"/>
      <c r="KNY78" s="348"/>
      <c r="KNZ78" s="349"/>
      <c r="KOB78" s="347"/>
      <c r="KOC78" s="350"/>
      <c r="KOD78" s="350"/>
      <c r="KOE78" s="348"/>
      <c r="KOF78" s="348"/>
      <c r="KOG78" s="348"/>
      <c r="KOH78" s="349"/>
      <c r="KOJ78" s="347"/>
      <c r="KOK78" s="350"/>
      <c r="KOL78" s="350"/>
      <c r="KOM78" s="348"/>
      <c r="KON78" s="348"/>
      <c r="KOO78" s="348"/>
      <c r="KOP78" s="349"/>
      <c r="KOR78" s="347"/>
      <c r="KOS78" s="350"/>
      <c r="KOT78" s="350"/>
      <c r="KOU78" s="348"/>
      <c r="KOV78" s="348"/>
      <c r="KOW78" s="348"/>
      <c r="KOX78" s="349"/>
      <c r="KOZ78" s="347"/>
      <c r="KPA78" s="350"/>
      <c r="KPB78" s="350"/>
      <c r="KPC78" s="348"/>
      <c r="KPD78" s="348"/>
      <c r="KPE78" s="348"/>
      <c r="KPF78" s="349"/>
      <c r="KPH78" s="347"/>
      <c r="KPI78" s="350"/>
      <c r="KPJ78" s="350"/>
      <c r="KPK78" s="348"/>
      <c r="KPL78" s="348"/>
      <c r="KPM78" s="348"/>
      <c r="KPN78" s="349"/>
      <c r="KPP78" s="347"/>
      <c r="KPQ78" s="350"/>
      <c r="KPR78" s="350"/>
      <c r="KPS78" s="348"/>
      <c r="KPT78" s="348"/>
      <c r="KPU78" s="348"/>
      <c r="KPV78" s="349"/>
      <c r="KPX78" s="347"/>
      <c r="KPY78" s="350"/>
      <c r="KPZ78" s="350"/>
      <c r="KQA78" s="348"/>
      <c r="KQB78" s="348"/>
      <c r="KQC78" s="348"/>
      <c r="KQD78" s="349"/>
      <c r="KQF78" s="347"/>
      <c r="KQG78" s="350"/>
      <c r="KQH78" s="350"/>
      <c r="KQI78" s="348"/>
      <c r="KQJ78" s="348"/>
      <c r="KQK78" s="348"/>
      <c r="KQL78" s="349"/>
      <c r="KQN78" s="347"/>
      <c r="KQO78" s="350"/>
      <c r="KQP78" s="350"/>
      <c r="KQQ78" s="348"/>
      <c r="KQR78" s="348"/>
      <c r="KQS78" s="348"/>
      <c r="KQT78" s="349"/>
      <c r="KQV78" s="347"/>
      <c r="KQW78" s="350"/>
      <c r="KQX78" s="350"/>
      <c r="KQY78" s="348"/>
      <c r="KQZ78" s="348"/>
      <c r="KRA78" s="348"/>
      <c r="KRB78" s="349"/>
      <c r="KRD78" s="347"/>
      <c r="KRE78" s="350"/>
      <c r="KRF78" s="350"/>
      <c r="KRG78" s="348"/>
      <c r="KRH78" s="348"/>
      <c r="KRI78" s="348"/>
      <c r="KRJ78" s="349"/>
      <c r="KRL78" s="347"/>
      <c r="KRM78" s="350"/>
      <c r="KRN78" s="350"/>
      <c r="KRO78" s="348"/>
      <c r="KRP78" s="348"/>
      <c r="KRQ78" s="348"/>
      <c r="KRR78" s="349"/>
      <c r="KRT78" s="347"/>
      <c r="KRU78" s="350"/>
      <c r="KRV78" s="350"/>
      <c r="KRW78" s="348"/>
      <c r="KRX78" s="348"/>
      <c r="KRY78" s="348"/>
      <c r="KRZ78" s="349"/>
      <c r="KSB78" s="347"/>
      <c r="KSC78" s="350"/>
      <c r="KSD78" s="350"/>
      <c r="KSE78" s="348"/>
      <c r="KSF78" s="348"/>
      <c r="KSG78" s="348"/>
      <c r="KSH78" s="349"/>
      <c r="KSJ78" s="347"/>
      <c r="KSK78" s="350"/>
      <c r="KSL78" s="350"/>
      <c r="KSM78" s="348"/>
      <c r="KSN78" s="348"/>
      <c r="KSO78" s="348"/>
      <c r="KSP78" s="349"/>
      <c r="KSR78" s="347"/>
      <c r="KSS78" s="350"/>
      <c r="KST78" s="350"/>
      <c r="KSU78" s="348"/>
      <c r="KSV78" s="348"/>
      <c r="KSW78" s="348"/>
      <c r="KSX78" s="349"/>
      <c r="KSZ78" s="347"/>
      <c r="KTA78" s="350"/>
      <c r="KTB78" s="350"/>
      <c r="KTC78" s="348"/>
      <c r="KTD78" s="348"/>
      <c r="KTE78" s="348"/>
      <c r="KTF78" s="349"/>
      <c r="KTH78" s="347"/>
      <c r="KTI78" s="350"/>
      <c r="KTJ78" s="350"/>
      <c r="KTK78" s="348"/>
      <c r="KTL78" s="348"/>
      <c r="KTM78" s="348"/>
      <c r="KTN78" s="349"/>
      <c r="KTP78" s="347"/>
      <c r="KTQ78" s="350"/>
      <c r="KTR78" s="350"/>
      <c r="KTS78" s="348"/>
      <c r="KTT78" s="348"/>
      <c r="KTU78" s="348"/>
      <c r="KTV78" s="349"/>
      <c r="KTX78" s="347"/>
      <c r="KTY78" s="350"/>
      <c r="KTZ78" s="350"/>
      <c r="KUA78" s="348"/>
      <c r="KUB78" s="348"/>
      <c r="KUC78" s="348"/>
      <c r="KUD78" s="349"/>
      <c r="KUF78" s="347"/>
      <c r="KUG78" s="350"/>
      <c r="KUH78" s="350"/>
      <c r="KUI78" s="348"/>
      <c r="KUJ78" s="348"/>
      <c r="KUK78" s="348"/>
      <c r="KUL78" s="349"/>
      <c r="KUN78" s="347"/>
      <c r="KUO78" s="350"/>
      <c r="KUP78" s="350"/>
      <c r="KUQ78" s="348"/>
      <c r="KUR78" s="348"/>
      <c r="KUS78" s="348"/>
      <c r="KUT78" s="349"/>
      <c r="KUV78" s="347"/>
      <c r="KUW78" s="350"/>
      <c r="KUX78" s="350"/>
      <c r="KUY78" s="348"/>
      <c r="KUZ78" s="348"/>
      <c r="KVA78" s="348"/>
      <c r="KVB78" s="349"/>
      <c r="KVD78" s="347"/>
      <c r="KVE78" s="350"/>
      <c r="KVF78" s="350"/>
      <c r="KVG78" s="348"/>
      <c r="KVH78" s="348"/>
      <c r="KVI78" s="348"/>
      <c r="KVJ78" s="349"/>
      <c r="KVL78" s="347"/>
      <c r="KVM78" s="350"/>
      <c r="KVN78" s="350"/>
      <c r="KVO78" s="348"/>
      <c r="KVP78" s="348"/>
      <c r="KVQ78" s="348"/>
      <c r="KVR78" s="349"/>
      <c r="KVT78" s="347"/>
      <c r="KVU78" s="350"/>
      <c r="KVV78" s="350"/>
      <c r="KVW78" s="348"/>
      <c r="KVX78" s="348"/>
      <c r="KVY78" s="348"/>
      <c r="KVZ78" s="349"/>
      <c r="KWB78" s="347"/>
      <c r="KWC78" s="350"/>
      <c r="KWD78" s="350"/>
      <c r="KWE78" s="348"/>
      <c r="KWF78" s="348"/>
      <c r="KWG78" s="348"/>
      <c r="KWH78" s="349"/>
      <c r="KWJ78" s="347"/>
      <c r="KWK78" s="350"/>
      <c r="KWL78" s="350"/>
      <c r="KWM78" s="348"/>
      <c r="KWN78" s="348"/>
      <c r="KWO78" s="348"/>
      <c r="KWP78" s="349"/>
      <c r="KWR78" s="347"/>
      <c r="KWS78" s="350"/>
      <c r="KWT78" s="350"/>
      <c r="KWU78" s="348"/>
      <c r="KWV78" s="348"/>
      <c r="KWW78" s="348"/>
      <c r="KWX78" s="349"/>
      <c r="KWZ78" s="347"/>
      <c r="KXA78" s="350"/>
      <c r="KXB78" s="350"/>
      <c r="KXC78" s="348"/>
      <c r="KXD78" s="348"/>
      <c r="KXE78" s="348"/>
      <c r="KXF78" s="349"/>
      <c r="KXH78" s="347"/>
      <c r="KXI78" s="350"/>
      <c r="KXJ78" s="350"/>
      <c r="KXK78" s="348"/>
      <c r="KXL78" s="348"/>
      <c r="KXM78" s="348"/>
      <c r="KXN78" s="349"/>
      <c r="KXP78" s="347"/>
      <c r="KXQ78" s="350"/>
      <c r="KXR78" s="350"/>
      <c r="KXS78" s="348"/>
      <c r="KXT78" s="348"/>
      <c r="KXU78" s="348"/>
      <c r="KXV78" s="349"/>
      <c r="KXX78" s="347"/>
      <c r="KXY78" s="350"/>
      <c r="KXZ78" s="350"/>
      <c r="KYA78" s="348"/>
      <c r="KYB78" s="348"/>
      <c r="KYC78" s="348"/>
      <c r="KYD78" s="349"/>
      <c r="KYF78" s="347"/>
      <c r="KYG78" s="350"/>
      <c r="KYH78" s="350"/>
      <c r="KYI78" s="348"/>
      <c r="KYJ78" s="348"/>
      <c r="KYK78" s="348"/>
      <c r="KYL78" s="349"/>
      <c r="KYN78" s="347"/>
      <c r="KYO78" s="350"/>
      <c r="KYP78" s="350"/>
      <c r="KYQ78" s="348"/>
      <c r="KYR78" s="348"/>
      <c r="KYS78" s="348"/>
      <c r="KYT78" s="349"/>
      <c r="KYV78" s="347"/>
      <c r="KYW78" s="350"/>
      <c r="KYX78" s="350"/>
      <c r="KYY78" s="348"/>
      <c r="KYZ78" s="348"/>
      <c r="KZA78" s="348"/>
      <c r="KZB78" s="349"/>
      <c r="KZD78" s="347"/>
      <c r="KZE78" s="350"/>
      <c r="KZF78" s="350"/>
      <c r="KZG78" s="348"/>
      <c r="KZH78" s="348"/>
      <c r="KZI78" s="348"/>
      <c r="KZJ78" s="349"/>
      <c r="KZL78" s="347"/>
      <c r="KZM78" s="350"/>
      <c r="KZN78" s="350"/>
      <c r="KZO78" s="348"/>
      <c r="KZP78" s="348"/>
      <c r="KZQ78" s="348"/>
      <c r="KZR78" s="349"/>
      <c r="KZT78" s="347"/>
      <c r="KZU78" s="350"/>
      <c r="KZV78" s="350"/>
      <c r="KZW78" s="348"/>
      <c r="KZX78" s="348"/>
      <c r="KZY78" s="348"/>
      <c r="KZZ78" s="349"/>
      <c r="LAB78" s="347"/>
      <c r="LAC78" s="350"/>
      <c r="LAD78" s="350"/>
      <c r="LAE78" s="348"/>
      <c r="LAF78" s="348"/>
      <c r="LAG78" s="348"/>
      <c r="LAH78" s="349"/>
      <c r="LAJ78" s="347"/>
      <c r="LAK78" s="350"/>
      <c r="LAL78" s="350"/>
      <c r="LAM78" s="348"/>
      <c r="LAN78" s="348"/>
      <c r="LAO78" s="348"/>
      <c r="LAP78" s="349"/>
      <c r="LAR78" s="347"/>
      <c r="LAS78" s="350"/>
      <c r="LAT78" s="350"/>
      <c r="LAU78" s="348"/>
      <c r="LAV78" s="348"/>
      <c r="LAW78" s="348"/>
      <c r="LAX78" s="349"/>
      <c r="LAZ78" s="347"/>
      <c r="LBA78" s="350"/>
      <c r="LBB78" s="350"/>
      <c r="LBC78" s="348"/>
      <c r="LBD78" s="348"/>
      <c r="LBE78" s="348"/>
      <c r="LBF78" s="349"/>
      <c r="LBH78" s="347"/>
      <c r="LBI78" s="350"/>
      <c r="LBJ78" s="350"/>
      <c r="LBK78" s="348"/>
      <c r="LBL78" s="348"/>
      <c r="LBM78" s="348"/>
      <c r="LBN78" s="349"/>
      <c r="LBP78" s="347"/>
      <c r="LBQ78" s="350"/>
      <c r="LBR78" s="350"/>
      <c r="LBS78" s="348"/>
      <c r="LBT78" s="348"/>
      <c r="LBU78" s="348"/>
      <c r="LBV78" s="349"/>
      <c r="LBX78" s="347"/>
      <c r="LBY78" s="350"/>
      <c r="LBZ78" s="350"/>
      <c r="LCA78" s="348"/>
      <c r="LCB78" s="348"/>
      <c r="LCC78" s="348"/>
      <c r="LCD78" s="349"/>
      <c r="LCF78" s="347"/>
      <c r="LCG78" s="350"/>
      <c r="LCH78" s="350"/>
      <c r="LCI78" s="348"/>
      <c r="LCJ78" s="348"/>
      <c r="LCK78" s="348"/>
      <c r="LCL78" s="349"/>
      <c r="LCN78" s="347"/>
      <c r="LCO78" s="350"/>
      <c r="LCP78" s="350"/>
      <c r="LCQ78" s="348"/>
      <c r="LCR78" s="348"/>
      <c r="LCS78" s="348"/>
      <c r="LCT78" s="349"/>
      <c r="LCV78" s="347"/>
      <c r="LCW78" s="350"/>
      <c r="LCX78" s="350"/>
      <c r="LCY78" s="348"/>
      <c r="LCZ78" s="348"/>
      <c r="LDA78" s="348"/>
      <c r="LDB78" s="349"/>
      <c r="LDD78" s="347"/>
      <c r="LDE78" s="350"/>
      <c r="LDF78" s="350"/>
      <c r="LDG78" s="348"/>
      <c r="LDH78" s="348"/>
      <c r="LDI78" s="348"/>
      <c r="LDJ78" s="349"/>
      <c r="LDL78" s="347"/>
      <c r="LDM78" s="350"/>
      <c r="LDN78" s="350"/>
      <c r="LDO78" s="348"/>
      <c r="LDP78" s="348"/>
      <c r="LDQ78" s="348"/>
      <c r="LDR78" s="349"/>
      <c r="LDT78" s="347"/>
      <c r="LDU78" s="350"/>
      <c r="LDV78" s="350"/>
      <c r="LDW78" s="348"/>
      <c r="LDX78" s="348"/>
      <c r="LDY78" s="348"/>
      <c r="LDZ78" s="349"/>
      <c r="LEB78" s="347"/>
      <c r="LEC78" s="350"/>
      <c r="LED78" s="350"/>
      <c r="LEE78" s="348"/>
      <c r="LEF78" s="348"/>
      <c r="LEG78" s="348"/>
      <c r="LEH78" s="349"/>
      <c r="LEJ78" s="347"/>
      <c r="LEK78" s="350"/>
      <c r="LEL78" s="350"/>
      <c r="LEM78" s="348"/>
      <c r="LEN78" s="348"/>
      <c r="LEO78" s="348"/>
      <c r="LEP78" s="349"/>
      <c r="LER78" s="347"/>
      <c r="LES78" s="350"/>
      <c r="LET78" s="350"/>
      <c r="LEU78" s="348"/>
      <c r="LEV78" s="348"/>
      <c r="LEW78" s="348"/>
      <c r="LEX78" s="349"/>
      <c r="LEZ78" s="347"/>
      <c r="LFA78" s="350"/>
      <c r="LFB78" s="350"/>
      <c r="LFC78" s="348"/>
      <c r="LFD78" s="348"/>
      <c r="LFE78" s="348"/>
      <c r="LFF78" s="349"/>
      <c r="LFH78" s="347"/>
      <c r="LFI78" s="350"/>
      <c r="LFJ78" s="350"/>
      <c r="LFK78" s="348"/>
      <c r="LFL78" s="348"/>
      <c r="LFM78" s="348"/>
      <c r="LFN78" s="349"/>
      <c r="LFP78" s="347"/>
      <c r="LFQ78" s="350"/>
      <c r="LFR78" s="350"/>
      <c r="LFS78" s="348"/>
      <c r="LFT78" s="348"/>
      <c r="LFU78" s="348"/>
      <c r="LFV78" s="349"/>
      <c r="LFX78" s="347"/>
      <c r="LFY78" s="350"/>
      <c r="LFZ78" s="350"/>
      <c r="LGA78" s="348"/>
      <c r="LGB78" s="348"/>
      <c r="LGC78" s="348"/>
      <c r="LGD78" s="349"/>
      <c r="LGF78" s="347"/>
      <c r="LGG78" s="350"/>
      <c r="LGH78" s="350"/>
      <c r="LGI78" s="348"/>
      <c r="LGJ78" s="348"/>
      <c r="LGK78" s="348"/>
      <c r="LGL78" s="349"/>
      <c r="LGN78" s="347"/>
      <c r="LGO78" s="350"/>
      <c r="LGP78" s="350"/>
      <c r="LGQ78" s="348"/>
      <c r="LGR78" s="348"/>
      <c r="LGS78" s="348"/>
      <c r="LGT78" s="349"/>
      <c r="LGV78" s="347"/>
      <c r="LGW78" s="350"/>
      <c r="LGX78" s="350"/>
      <c r="LGY78" s="348"/>
      <c r="LGZ78" s="348"/>
      <c r="LHA78" s="348"/>
      <c r="LHB78" s="349"/>
      <c r="LHD78" s="347"/>
      <c r="LHE78" s="350"/>
      <c r="LHF78" s="350"/>
      <c r="LHG78" s="348"/>
      <c r="LHH78" s="348"/>
      <c r="LHI78" s="348"/>
      <c r="LHJ78" s="349"/>
      <c r="LHL78" s="347"/>
      <c r="LHM78" s="350"/>
      <c r="LHN78" s="350"/>
      <c r="LHO78" s="348"/>
      <c r="LHP78" s="348"/>
      <c r="LHQ78" s="348"/>
      <c r="LHR78" s="349"/>
      <c r="LHT78" s="347"/>
      <c r="LHU78" s="350"/>
      <c r="LHV78" s="350"/>
      <c r="LHW78" s="348"/>
      <c r="LHX78" s="348"/>
      <c r="LHY78" s="348"/>
      <c r="LHZ78" s="349"/>
      <c r="LIB78" s="347"/>
      <c r="LIC78" s="350"/>
      <c r="LID78" s="350"/>
      <c r="LIE78" s="348"/>
      <c r="LIF78" s="348"/>
      <c r="LIG78" s="348"/>
      <c r="LIH78" s="349"/>
      <c r="LIJ78" s="347"/>
      <c r="LIK78" s="350"/>
      <c r="LIL78" s="350"/>
      <c r="LIM78" s="348"/>
      <c r="LIN78" s="348"/>
      <c r="LIO78" s="348"/>
      <c r="LIP78" s="349"/>
      <c r="LIR78" s="347"/>
      <c r="LIS78" s="350"/>
      <c r="LIT78" s="350"/>
      <c r="LIU78" s="348"/>
      <c r="LIV78" s="348"/>
      <c r="LIW78" s="348"/>
      <c r="LIX78" s="349"/>
      <c r="LIZ78" s="347"/>
      <c r="LJA78" s="350"/>
      <c r="LJB78" s="350"/>
      <c r="LJC78" s="348"/>
      <c r="LJD78" s="348"/>
      <c r="LJE78" s="348"/>
      <c r="LJF78" s="349"/>
      <c r="LJH78" s="347"/>
      <c r="LJI78" s="350"/>
      <c r="LJJ78" s="350"/>
      <c r="LJK78" s="348"/>
      <c r="LJL78" s="348"/>
      <c r="LJM78" s="348"/>
      <c r="LJN78" s="349"/>
      <c r="LJP78" s="347"/>
      <c r="LJQ78" s="350"/>
      <c r="LJR78" s="350"/>
      <c r="LJS78" s="348"/>
      <c r="LJT78" s="348"/>
      <c r="LJU78" s="348"/>
      <c r="LJV78" s="349"/>
      <c r="LJX78" s="347"/>
      <c r="LJY78" s="350"/>
      <c r="LJZ78" s="350"/>
      <c r="LKA78" s="348"/>
      <c r="LKB78" s="348"/>
      <c r="LKC78" s="348"/>
      <c r="LKD78" s="349"/>
      <c r="LKF78" s="347"/>
      <c r="LKG78" s="350"/>
      <c r="LKH78" s="350"/>
      <c r="LKI78" s="348"/>
      <c r="LKJ78" s="348"/>
      <c r="LKK78" s="348"/>
      <c r="LKL78" s="349"/>
      <c r="LKN78" s="347"/>
      <c r="LKO78" s="350"/>
      <c r="LKP78" s="350"/>
      <c r="LKQ78" s="348"/>
      <c r="LKR78" s="348"/>
      <c r="LKS78" s="348"/>
      <c r="LKT78" s="349"/>
      <c r="LKV78" s="347"/>
      <c r="LKW78" s="350"/>
      <c r="LKX78" s="350"/>
      <c r="LKY78" s="348"/>
      <c r="LKZ78" s="348"/>
      <c r="LLA78" s="348"/>
      <c r="LLB78" s="349"/>
      <c r="LLD78" s="347"/>
      <c r="LLE78" s="350"/>
      <c r="LLF78" s="350"/>
      <c r="LLG78" s="348"/>
      <c r="LLH78" s="348"/>
      <c r="LLI78" s="348"/>
      <c r="LLJ78" s="349"/>
      <c r="LLL78" s="347"/>
      <c r="LLM78" s="350"/>
      <c r="LLN78" s="350"/>
      <c r="LLO78" s="348"/>
      <c r="LLP78" s="348"/>
      <c r="LLQ78" s="348"/>
      <c r="LLR78" s="349"/>
      <c r="LLT78" s="347"/>
      <c r="LLU78" s="350"/>
      <c r="LLV78" s="350"/>
      <c r="LLW78" s="348"/>
      <c r="LLX78" s="348"/>
      <c r="LLY78" s="348"/>
      <c r="LLZ78" s="349"/>
      <c r="LMB78" s="347"/>
      <c r="LMC78" s="350"/>
      <c r="LMD78" s="350"/>
      <c r="LME78" s="348"/>
      <c r="LMF78" s="348"/>
      <c r="LMG78" s="348"/>
      <c r="LMH78" s="349"/>
      <c r="LMJ78" s="347"/>
      <c r="LMK78" s="350"/>
      <c r="LML78" s="350"/>
      <c r="LMM78" s="348"/>
      <c r="LMN78" s="348"/>
      <c r="LMO78" s="348"/>
      <c r="LMP78" s="349"/>
      <c r="LMR78" s="347"/>
      <c r="LMS78" s="350"/>
      <c r="LMT78" s="350"/>
      <c r="LMU78" s="348"/>
      <c r="LMV78" s="348"/>
      <c r="LMW78" s="348"/>
      <c r="LMX78" s="349"/>
      <c r="LMZ78" s="347"/>
      <c r="LNA78" s="350"/>
      <c r="LNB78" s="350"/>
      <c r="LNC78" s="348"/>
      <c r="LND78" s="348"/>
      <c r="LNE78" s="348"/>
      <c r="LNF78" s="349"/>
      <c r="LNH78" s="347"/>
      <c r="LNI78" s="350"/>
      <c r="LNJ78" s="350"/>
      <c r="LNK78" s="348"/>
      <c r="LNL78" s="348"/>
      <c r="LNM78" s="348"/>
      <c r="LNN78" s="349"/>
      <c r="LNP78" s="347"/>
      <c r="LNQ78" s="350"/>
      <c r="LNR78" s="350"/>
      <c r="LNS78" s="348"/>
      <c r="LNT78" s="348"/>
      <c r="LNU78" s="348"/>
      <c r="LNV78" s="349"/>
      <c r="LNX78" s="347"/>
      <c r="LNY78" s="350"/>
      <c r="LNZ78" s="350"/>
      <c r="LOA78" s="348"/>
      <c r="LOB78" s="348"/>
      <c r="LOC78" s="348"/>
      <c r="LOD78" s="349"/>
      <c r="LOF78" s="347"/>
      <c r="LOG78" s="350"/>
      <c r="LOH78" s="350"/>
      <c r="LOI78" s="348"/>
      <c r="LOJ78" s="348"/>
      <c r="LOK78" s="348"/>
      <c r="LOL78" s="349"/>
      <c r="LON78" s="347"/>
      <c r="LOO78" s="350"/>
      <c r="LOP78" s="350"/>
      <c r="LOQ78" s="348"/>
      <c r="LOR78" s="348"/>
      <c r="LOS78" s="348"/>
      <c r="LOT78" s="349"/>
      <c r="LOV78" s="347"/>
      <c r="LOW78" s="350"/>
      <c r="LOX78" s="350"/>
      <c r="LOY78" s="348"/>
      <c r="LOZ78" s="348"/>
      <c r="LPA78" s="348"/>
      <c r="LPB78" s="349"/>
      <c r="LPD78" s="347"/>
      <c r="LPE78" s="350"/>
      <c r="LPF78" s="350"/>
      <c r="LPG78" s="348"/>
      <c r="LPH78" s="348"/>
      <c r="LPI78" s="348"/>
      <c r="LPJ78" s="349"/>
      <c r="LPL78" s="347"/>
      <c r="LPM78" s="350"/>
      <c r="LPN78" s="350"/>
      <c r="LPO78" s="348"/>
      <c r="LPP78" s="348"/>
      <c r="LPQ78" s="348"/>
      <c r="LPR78" s="349"/>
      <c r="LPT78" s="347"/>
      <c r="LPU78" s="350"/>
      <c r="LPV78" s="350"/>
      <c r="LPW78" s="348"/>
      <c r="LPX78" s="348"/>
      <c r="LPY78" s="348"/>
      <c r="LPZ78" s="349"/>
      <c r="LQB78" s="347"/>
      <c r="LQC78" s="350"/>
      <c r="LQD78" s="350"/>
      <c r="LQE78" s="348"/>
      <c r="LQF78" s="348"/>
      <c r="LQG78" s="348"/>
      <c r="LQH78" s="349"/>
      <c r="LQJ78" s="347"/>
      <c r="LQK78" s="350"/>
      <c r="LQL78" s="350"/>
      <c r="LQM78" s="348"/>
      <c r="LQN78" s="348"/>
      <c r="LQO78" s="348"/>
      <c r="LQP78" s="349"/>
      <c r="LQR78" s="347"/>
      <c r="LQS78" s="350"/>
      <c r="LQT78" s="350"/>
      <c r="LQU78" s="348"/>
      <c r="LQV78" s="348"/>
      <c r="LQW78" s="348"/>
      <c r="LQX78" s="349"/>
      <c r="LQZ78" s="347"/>
      <c r="LRA78" s="350"/>
      <c r="LRB78" s="350"/>
      <c r="LRC78" s="348"/>
      <c r="LRD78" s="348"/>
      <c r="LRE78" s="348"/>
      <c r="LRF78" s="349"/>
      <c r="LRH78" s="347"/>
      <c r="LRI78" s="350"/>
      <c r="LRJ78" s="350"/>
      <c r="LRK78" s="348"/>
      <c r="LRL78" s="348"/>
      <c r="LRM78" s="348"/>
      <c r="LRN78" s="349"/>
      <c r="LRP78" s="347"/>
      <c r="LRQ78" s="350"/>
      <c r="LRR78" s="350"/>
      <c r="LRS78" s="348"/>
      <c r="LRT78" s="348"/>
      <c r="LRU78" s="348"/>
      <c r="LRV78" s="349"/>
      <c r="LRX78" s="347"/>
      <c r="LRY78" s="350"/>
      <c r="LRZ78" s="350"/>
      <c r="LSA78" s="348"/>
      <c r="LSB78" s="348"/>
      <c r="LSC78" s="348"/>
      <c r="LSD78" s="349"/>
      <c r="LSF78" s="347"/>
      <c r="LSG78" s="350"/>
      <c r="LSH78" s="350"/>
      <c r="LSI78" s="348"/>
      <c r="LSJ78" s="348"/>
      <c r="LSK78" s="348"/>
      <c r="LSL78" s="349"/>
      <c r="LSN78" s="347"/>
      <c r="LSO78" s="350"/>
      <c r="LSP78" s="350"/>
      <c r="LSQ78" s="348"/>
      <c r="LSR78" s="348"/>
      <c r="LSS78" s="348"/>
      <c r="LST78" s="349"/>
      <c r="LSV78" s="347"/>
      <c r="LSW78" s="350"/>
      <c r="LSX78" s="350"/>
      <c r="LSY78" s="348"/>
      <c r="LSZ78" s="348"/>
      <c r="LTA78" s="348"/>
      <c r="LTB78" s="349"/>
      <c r="LTD78" s="347"/>
      <c r="LTE78" s="350"/>
      <c r="LTF78" s="350"/>
      <c r="LTG78" s="348"/>
      <c r="LTH78" s="348"/>
      <c r="LTI78" s="348"/>
      <c r="LTJ78" s="349"/>
      <c r="LTL78" s="347"/>
      <c r="LTM78" s="350"/>
      <c r="LTN78" s="350"/>
      <c r="LTO78" s="348"/>
      <c r="LTP78" s="348"/>
      <c r="LTQ78" s="348"/>
      <c r="LTR78" s="349"/>
      <c r="LTT78" s="347"/>
      <c r="LTU78" s="350"/>
      <c r="LTV78" s="350"/>
      <c r="LTW78" s="348"/>
      <c r="LTX78" s="348"/>
      <c r="LTY78" s="348"/>
      <c r="LTZ78" s="349"/>
      <c r="LUB78" s="347"/>
      <c r="LUC78" s="350"/>
      <c r="LUD78" s="350"/>
      <c r="LUE78" s="348"/>
      <c r="LUF78" s="348"/>
      <c r="LUG78" s="348"/>
      <c r="LUH78" s="349"/>
      <c r="LUJ78" s="347"/>
      <c r="LUK78" s="350"/>
      <c r="LUL78" s="350"/>
      <c r="LUM78" s="348"/>
      <c r="LUN78" s="348"/>
      <c r="LUO78" s="348"/>
      <c r="LUP78" s="349"/>
      <c r="LUR78" s="347"/>
      <c r="LUS78" s="350"/>
      <c r="LUT78" s="350"/>
      <c r="LUU78" s="348"/>
      <c r="LUV78" s="348"/>
      <c r="LUW78" s="348"/>
      <c r="LUX78" s="349"/>
      <c r="LUZ78" s="347"/>
      <c r="LVA78" s="350"/>
      <c r="LVB78" s="350"/>
      <c r="LVC78" s="348"/>
      <c r="LVD78" s="348"/>
      <c r="LVE78" s="348"/>
      <c r="LVF78" s="349"/>
      <c r="LVH78" s="347"/>
      <c r="LVI78" s="350"/>
      <c r="LVJ78" s="350"/>
      <c r="LVK78" s="348"/>
      <c r="LVL78" s="348"/>
      <c r="LVM78" s="348"/>
      <c r="LVN78" s="349"/>
      <c r="LVP78" s="347"/>
      <c r="LVQ78" s="350"/>
      <c r="LVR78" s="350"/>
      <c r="LVS78" s="348"/>
      <c r="LVT78" s="348"/>
      <c r="LVU78" s="348"/>
      <c r="LVV78" s="349"/>
      <c r="LVX78" s="347"/>
      <c r="LVY78" s="350"/>
      <c r="LVZ78" s="350"/>
      <c r="LWA78" s="348"/>
      <c r="LWB78" s="348"/>
      <c r="LWC78" s="348"/>
      <c r="LWD78" s="349"/>
      <c r="LWF78" s="347"/>
      <c r="LWG78" s="350"/>
      <c r="LWH78" s="350"/>
      <c r="LWI78" s="348"/>
      <c r="LWJ78" s="348"/>
      <c r="LWK78" s="348"/>
      <c r="LWL78" s="349"/>
      <c r="LWN78" s="347"/>
      <c r="LWO78" s="350"/>
      <c r="LWP78" s="350"/>
      <c r="LWQ78" s="348"/>
      <c r="LWR78" s="348"/>
      <c r="LWS78" s="348"/>
      <c r="LWT78" s="349"/>
      <c r="LWV78" s="347"/>
      <c r="LWW78" s="350"/>
      <c r="LWX78" s="350"/>
      <c r="LWY78" s="348"/>
      <c r="LWZ78" s="348"/>
      <c r="LXA78" s="348"/>
      <c r="LXB78" s="349"/>
      <c r="LXD78" s="347"/>
      <c r="LXE78" s="350"/>
      <c r="LXF78" s="350"/>
      <c r="LXG78" s="348"/>
      <c r="LXH78" s="348"/>
      <c r="LXI78" s="348"/>
      <c r="LXJ78" s="349"/>
      <c r="LXL78" s="347"/>
      <c r="LXM78" s="350"/>
      <c r="LXN78" s="350"/>
      <c r="LXO78" s="348"/>
      <c r="LXP78" s="348"/>
      <c r="LXQ78" s="348"/>
      <c r="LXR78" s="349"/>
      <c r="LXT78" s="347"/>
      <c r="LXU78" s="350"/>
      <c r="LXV78" s="350"/>
      <c r="LXW78" s="348"/>
      <c r="LXX78" s="348"/>
      <c r="LXY78" s="348"/>
      <c r="LXZ78" s="349"/>
      <c r="LYB78" s="347"/>
      <c r="LYC78" s="350"/>
      <c r="LYD78" s="350"/>
      <c r="LYE78" s="348"/>
      <c r="LYF78" s="348"/>
      <c r="LYG78" s="348"/>
      <c r="LYH78" s="349"/>
      <c r="LYJ78" s="347"/>
      <c r="LYK78" s="350"/>
      <c r="LYL78" s="350"/>
      <c r="LYM78" s="348"/>
      <c r="LYN78" s="348"/>
      <c r="LYO78" s="348"/>
      <c r="LYP78" s="349"/>
      <c r="LYR78" s="347"/>
      <c r="LYS78" s="350"/>
      <c r="LYT78" s="350"/>
      <c r="LYU78" s="348"/>
      <c r="LYV78" s="348"/>
      <c r="LYW78" s="348"/>
      <c r="LYX78" s="349"/>
      <c r="LYZ78" s="347"/>
      <c r="LZA78" s="350"/>
      <c r="LZB78" s="350"/>
      <c r="LZC78" s="348"/>
      <c r="LZD78" s="348"/>
      <c r="LZE78" s="348"/>
      <c r="LZF78" s="349"/>
      <c r="LZH78" s="347"/>
      <c r="LZI78" s="350"/>
      <c r="LZJ78" s="350"/>
      <c r="LZK78" s="348"/>
      <c r="LZL78" s="348"/>
      <c r="LZM78" s="348"/>
      <c r="LZN78" s="349"/>
      <c r="LZP78" s="347"/>
      <c r="LZQ78" s="350"/>
      <c r="LZR78" s="350"/>
      <c r="LZS78" s="348"/>
      <c r="LZT78" s="348"/>
      <c r="LZU78" s="348"/>
      <c r="LZV78" s="349"/>
      <c r="LZX78" s="347"/>
      <c r="LZY78" s="350"/>
      <c r="LZZ78" s="350"/>
      <c r="MAA78" s="348"/>
      <c r="MAB78" s="348"/>
      <c r="MAC78" s="348"/>
      <c r="MAD78" s="349"/>
      <c r="MAF78" s="347"/>
      <c r="MAG78" s="350"/>
      <c r="MAH78" s="350"/>
      <c r="MAI78" s="348"/>
      <c r="MAJ78" s="348"/>
      <c r="MAK78" s="348"/>
      <c r="MAL78" s="349"/>
      <c r="MAN78" s="347"/>
      <c r="MAO78" s="350"/>
      <c r="MAP78" s="350"/>
      <c r="MAQ78" s="348"/>
      <c r="MAR78" s="348"/>
      <c r="MAS78" s="348"/>
      <c r="MAT78" s="349"/>
      <c r="MAV78" s="347"/>
      <c r="MAW78" s="350"/>
      <c r="MAX78" s="350"/>
      <c r="MAY78" s="348"/>
      <c r="MAZ78" s="348"/>
      <c r="MBA78" s="348"/>
      <c r="MBB78" s="349"/>
      <c r="MBD78" s="347"/>
      <c r="MBE78" s="350"/>
      <c r="MBF78" s="350"/>
      <c r="MBG78" s="348"/>
      <c r="MBH78" s="348"/>
      <c r="MBI78" s="348"/>
      <c r="MBJ78" s="349"/>
      <c r="MBL78" s="347"/>
      <c r="MBM78" s="350"/>
      <c r="MBN78" s="350"/>
      <c r="MBO78" s="348"/>
      <c r="MBP78" s="348"/>
      <c r="MBQ78" s="348"/>
      <c r="MBR78" s="349"/>
      <c r="MBT78" s="347"/>
      <c r="MBU78" s="350"/>
      <c r="MBV78" s="350"/>
      <c r="MBW78" s="348"/>
      <c r="MBX78" s="348"/>
      <c r="MBY78" s="348"/>
      <c r="MBZ78" s="349"/>
      <c r="MCB78" s="347"/>
      <c r="MCC78" s="350"/>
      <c r="MCD78" s="350"/>
      <c r="MCE78" s="348"/>
      <c r="MCF78" s="348"/>
      <c r="MCG78" s="348"/>
      <c r="MCH78" s="349"/>
      <c r="MCJ78" s="347"/>
      <c r="MCK78" s="350"/>
      <c r="MCL78" s="350"/>
      <c r="MCM78" s="348"/>
      <c r="MCN78" s="348"/>
      <c r="MCO78" s="348"/>
      <c r="MCP78" s="349"/>
      <c r="MCR78" s="347"/>
      <c r="MCS78" s="350"/>
      <c r="MCT78" s="350"/>
      <c r="MCU78" s="348"/>
      <c r="MCV78" s="348"/>
      <c r="MCW78" s="348"/>
      <c r="MCX78" s="349"/>
      <c r="MCZ78" s="347"/>
      <c r="MDA78" s="350"/>
      <c r="MDB78" s="350"/>
      <c r="MDC78" s="348"/>
      <c r="MDD78" s="348"/>
      <c r="MDE78" s="348"/>
      <c r="MDF78" s="349"/>
      <c r="MDH78" s="347"/>
      <c r="MDI78" s="350"/>
      <c r="MDJ78" s="350"/>
      <c r="MDK78" s="348"/>
      <c r="MDL78" s="348"/>
      <c r="MDM78" s="348"/>
      <c r="MDN78" s="349"/>
      <c r="MDP78" s="347"/>
      <c r="MDQ78" s="350"/>
      <c r="MDR78" s="350"/>
      <c r="MDS78" s="348"/>
      <c r="MDT78" s="348"/>
      <c r="MDU78" s="348"/>
      <c r="MDV78" s="349"/>
      <c r="MDX78" s="347"/>
      <c r="MDY78" s="350"/>
      <c r="MDZ78" s="350"/>
      <c r="MEA78" s="348"/>
      <c r="MEB78" s="348"/>
      <c r="MEC78" s="348"/>
      <c r="MED78" s="349"/>
      <c r="MEF78" s="347"/>
      <c r="MEG78" s="350"/>
      <c r="MEH78" s="350"/>
      <c r="MEI78" s="348"/>
      <c r="MEJ78" s="348"/>
      <c r="MEK78" s="348"/>
      <c r="MEL78" s="349"/>
      <c r="MEN78" s="347"/>
      <c r="MEO78" s="350"/>
      <c r="MEP78" s="350"/>
      <c r="MEQ78" s="348"/>
      <c r="MER78" s="348"/>
      <c r="MES78" s="348"/>
      <c r="MET78" s="349"/>
      <c r="MEV78" s="347"/>
      <c r="MEW78" s="350"/>
      <c r="MEX78" s="350"/>
      <c r="MEY78" s="348"/>
      <c r="MEZ78" s="348"/>
      <c r="MFA78" s="348"/>
      <c r="MFB78" s="349"/>
      <c r="MFD78" s="347"/>
      <c r="MFE78" s="350"/>
      <c r="MFF78" s="350"/>
      <c r="MFG78" s="348"/>
      <c r="MFH78" s="348"/>
      <c r="MFI78" s="348"/>
      <c r="MFJ78" s="349"/>
      <c r="MFL78" s="347"/>
      <c r="MFM78" s="350"/>
      <c r="MFN78" s="350"/>
      <c r="MFO78" s="348"/>
      <c r="MFP78" s="348"/>
      <c r="MFQ78" s="348"/>
      <c r="MFR78" s="349"/>
      <c r="MFT78" s="347"/>
      <c r="MFU78" s="350"/>
      <c r="MFV78" s="350"/>
      <c r="MFW78" s="348"/>
      <c r="MFX78" s="348"/>
      <c r="MFY78" s="348"/>
      <c r="MFZ78" s="349"/>
      <c r="MGB78" s="347"/>
      <c r="MGC78" s="350"/>
      <c r="MGD78" s="350"/>
      <c r="MGE78" s="348"/>
      <c r="MGF78" s="348"/>
      <c r="MGG78" s="348"/>
      <c r="MGH78" s="349"/>
      <c r="MGJ78" s="347"/>
      <c r="MGK78" s="350"/>
      <c r="MGL78" s="350"/>
      <c r="MGM78" s="348"/>
      <c r="MGN78" s="348"/>
      <c r="MGO78" s="348"/>
      <c r="MGP78" s="349"/>
      <c r="MGR78" s="347"/>
      <c r="MGS78" s="350"/>
      <c r="MGT78" s="350"/>
      <c r="MGU78" s="348"/>
      <c r="MGV78" s="348"/>
      <c r="MGW78" s="348"/>
      <c r="MGX78" s="349"/>
      <c r="MGZ78" s="347"/>
      <c r="MHA78" s="350"/>
      <c r="MHB78" s="350"/>
      <c r="MHC78" s="348"/>
      <c r="MHD78" s="348"/>
      <c r="MHE78" s="348"/>
      <c r="MHF78" s="349"/>
      <c r="MHH78" s="347"/>
      <c r="MHI78" s="350"/>
      <c r="MHJ78" s="350"/>
      <c r="MHK78" s="348"/>
      <c r="MHL78" s="348"/>
      <c r="MHM78" s="348"/>
      <c r="MHN78" s="349"/>
      <c r="MHP78" s="347"/>
      <c r="MHQ78" s="350"/>
      <c r="MHR78" s="350"/>
      <c r="MHS78" s="348"/>
      <c r="MHT78" s="348"/>
      <c r="MHU78" s="348"/>
      <c r="MHV78" s="349"/>
      <c r="MHX78" s="347"/>
      <c r="MHY78" s="350"/>
      <c r="MHZ78" s="350"/>
      <c r="MIA78" s="348"/>
      <c r="MIB78" s="348"/>
      <c r="MIC78" s="348"/>
      <c r="MID78" s="349"/>
      <c r="MIF78" s="347"/>
      <c r="MIG78" s="350"/>
      <c r="MIH78" s="350"/>
      <c r="MII78" s="348"/>
      <c r="MIJ78" s="348"/>
      <c r="MIK78" s="348"/>
      <c r="MIL78" s="349"/>
      <c r="MIN78" s="347"/>
      <c r="MIO78" s="350"/>
      <c r="MIP78" s="350"/>
      <c r="MIQ78" s="348"/>
      <c r="MIR78" s="348"/>
      <c r="MIS78" s="348"/>
      <c r="MIT78" s="349"/>
      <c r="MIV78" s="347"/>
      <c r="MIW78" s="350"/>
      <c r="MIX78" s="350"/>
      <c r="MIY78" s="348"/>
      <c r="MIZ78" s="348"/>
      <c r="MJA78" s="348"/>
      <c r="MJB78" s="349"/>
      <c r="MJD78" s="347"/>
      <c r="MJE78" s="350"/>
      <c r="MJF78" s="350"/>
      <c r="MJG78" s="348"/>
      <c r="MJH78" s="348"/>
      <c r="MJI78" s="348"/>
      <c r="MJJ78" s="349"/>
      <c r="MJL78" s="347"/>
      <c r="MJM78" s="350"/>
      <c r="MJN78" s="350"/>
      <c r="MJO78" s="348"/>
      <c r="MJP78" s="348"/>
      <c r="MJQ78" s="348"/>
      <c r="MJR78" s="349"/>
      <c r="MJT78" s="347"/>
      <c r="MJU78" s="350"/>
      <c r="MJV78" s="350"/>
      <c r="MJW78" s="348"/>
      <c r="MJX78" s="348"/>
      <c r="MJY78" s="348"/>
      <c r="MJZ78" s="349"/>
      <c r="MKB78" s="347"/>
      <c r="MKC78" s="350"/>
      <c r="MKD78" s="350"/>
      <c r="MKE78" s="348"/>
      <c r="MKF78" s="348"/>
      <c r="MKG78" s="348"/>
      <c r="MKH78" s="349"/>
      <c r="MKJ78" s="347"/>
      <c r="MKK78" s="350"/>
      <c r="MKL78" s="350"/>
      <c r="MKM78" s="348"/>
      <c r="MKN78" s="348"/>
      <c r="MKO78" s="348"/>
      <c r="MKP78" s="349"/>
      <c r="MKR78" s="347"/>
      <c r="MKS78" s="350"/>
      <c r="MKT78" s="350"/>
      <c r="MKU78" s="348"/>
      <c r="MKV78" s="348"/>
      <c r="MKW78" s="348"/>
      <c r="MKX78" s="349"/>
      <c r="MKZ78" s="347"/>
      <c r="MLA78" s="350"/>
      <c r="MLB78" s="350"/>
      <c r="MLC78" s="348"/>
      <c r="MLD78" s="348"/>
      <c r="MLE78" s="348"/>
      <c r="MLF78" s="349"/>
      <c r="MLH78" s="347"/>
      <c r="MLI78" s="350"/>
      <c r="MLJ78" s="350"/>
      <c r="MLK78" s="348"/>
      <c r="MLL78" s="348"/>
      <c r="MLM78" s="348"/>
      <c r="MLN78" s="349"/>
      <c r="MLP78" s="347"/>
      <c r="MLQ78" s="350"/>
      <c r="MLR78" s="350"/>
      <c r="MLS78" s="348"/>
      <c r="MLT78" s="348"/>
      <c r="MLU78" s="348"/>
      <c r="MLV78" s="349"/>
      <c r="MLX78" s="347"/>
      <c r="MLY78" s="350"/>
      <c r="MLZ78" s="350"/>
      <c r="MMA78" s="348"/>
      <c r="MMB78" s="348"/>
      <c r="MMC78" s="348"/>
      <c r="MMD78" s="349"/>
      <c r="MMF78" s="347"/>
      <c r="MMG78" s="350"/>
      <c r="MMH78" s="350"/>
      <c r="MMI78" s="348"/>
      <c r="MMJ78" s="348"/>
      <c r="MMK78" s="348"/>
      <c r="MML78" s="349"/>
      <c r="MMN78" s="347"/>
      <c r="MMO78" s="350"/>
      <c r="MMP78" s="350"/>
      <c r="MMQ78" s="348"/>
      <c r="MMR78" s="348"/>
      <c r="MMS78" s="348"/>
      <c r="MMT78" s="349"/>
      <c r="MMV78" s="347"/>
      <c r="MMW78" s="350"/>
      <c r="MMX78" s="350"/>
      <c r="MMY78" s="348"/>
      <c r="MMZ78" s="348"/>
      <c r="MNA78" s="348"/>
      <c r="MNB78" s="349"/>
      <c r="MND78" s="347"/>
      <c r="MNE78" s="350"/>
      <c r="MNF78" s="350"/>
      <c r="MNG78" s="348"/>
      <c r="MNH78" s="348"/>
      <c r="MNI78" s="348"/>
      <c r="MNJ78" s="349"/>
      <c r="MNL78" s="347"/>
      <c r="MNM78" s="350"/>
      <c r="MNN78" s="350"/>
      <c r="MNO78" s="348"/>
      <c r="MNP78" s="348"/>
      <c r="MNQ78" s="348"/>
      <c r="MNR78" s="349"/>
      <c r="MNT78" s="347"/>
      <c r="MNU78" s="350"/>
      <c r="MNV78" s="350"/>
      <c r="MNW78" s="348"/>
      <c r="MNX78" s="348"/>
      <c r="MNY78" s="348"/>
      <c r="MNZ78" s="349"/>
      <c r="MOB78" s="347"/>
      <c r="MOC78" s="350"/>
      <c r="MOD78" s="350"/>
      <c r="MOE78" s="348"/>
      <c r="MOF78" s="348"/>
      <c r="MOG78" s="348"/>
      <c r="MOH78" s="349"/>
      <c r="MOJ78" s="347"/>
      <c r="MOK78" s="350"/>
      <c r="MOL78" s="350"/>
      <c r="MOM78" s="348"/>
      <c r="MON78" s="348"/>
      <c r="MOO78" s="348"/>
      <c r="MOP78" s="349"/>
      <c r="MOR78" s="347"/>
      <c r="MOS78" s="350"/>
      <c r="MOT78" s="350"/>
      <c r="MOU78" s="348"/>
      <c r="MOV78" s="348"/>
      <c r="MOW78" s="348"/>
      <c r="MOX78" s="349"/>
      <c r="MOZ78" s="347"/>
      <c r="MPA78" s="350"/>
      <c r="MPB78" s="350"/>
      <c r="MPC78" s="348"/>
      <c r="MPD78" s="348"/>
      <c r="MPE78" s="348"/>
      <c r="MPF78" s="349"/>
      <c r="MPH78" s="347"/>
      <c r="MPI78" s="350"/>
      <c r="MPJ78" s="350"/>
      <c r="MPK78" s="348"/>
      <c r="MPL78" s="348"/>
      <c r="MPM78" s="348"/>
      <c r="MPN78" s="349"/>
      <c r="MPP78" s="347"/>
      <c r="MPQ78" s="350"/>
      <c r="MPR78" s="350"/>
      <c r="MPS78" s="348"/>
      <c r="MPT78" s="348"/>
      <c r="MPU78" s="348"/>
      <c r="MPV78" s="349"/>
      <c r="MPX78" s="347"/>
      <c r="MPY78" s="350"/>
      <c r="MPZ78" s="350"/>
      <c r="MQA78" s="348"/>
      <c r="MQB78" s="348"/>
      <c r="MQC78" s="348"/>
      <c r="MQD78" s="349"/>
      <c r="MQF78" s="347"/>
      <c r="MQG78" s="350"/>
      <c r="MQH78" s="350"/>
      <c r="MQI78" s="348"/>
      <c r="MQJ78" s="348"/>
      <c r="MQK78" s="348"/>
      <c r="MQL78" s="349"/>
      <c r="MQN78" s="347"/>
      <c r="MQO78" s="350"/>
      <c r="MQP78" s="350"/>
      <c r="MQQ78" s="348"/>
      <c r="MQR78" s="348"/>
      <c r="MQS78" s="348"/>
      <c r="MQT78" s="349"/>
      <c r="MQV78" s="347"/>
      <c r="MQW78" s="350"/>
      <c r="MQX78" s="350"/>
      <c r="MQY78" s="348"/>
      <c r="MQZ78" s="348"/>
      <c r="MRA78" s="348"/>
      <c r="MRB78" s="349"/>
      <c r="MRD78" s="347"/>
      <c r="MRE78" s="350"/>
      <c r="MRF78" s="350"/>
      <c r="MRG78" s="348"/>
      <c r="MRH78" s="348"/>
      <c r="MRI78" s="348"/>
      <c r="MRJ78" s="349"/>
      <c r="MRL78" s="347"/>
      <c r="MRM78" s="350"/>
      <c r="MRN78" s="350"/>
      <c r="MRO78" s="348"/>
      <c r="MRP78" s="348"/>
      <c r="MRQ78" s="348"/>
      <c r="MRR78" s="349"/>
      <c r="MRT78" s="347"/>
      <c r="MRU78" s="350"/>
      <c r="MRV78" s="350"/>
      <c r="MRW78" s="348"/>
      <c r="MRX78" s="348"/>
      <c r="MRY78" s="348"/>
      <c r="MRZ78" s="349"/>
      <c r="MSB78" s="347"/>
      <c r="MSC78" s="350"/>
      <c r="MSD78" s="350"/>
      <c r="MSE78" s="348"/>
      <c r="MSF78" s="348"/>
      <c r="MSG78" s="348"/>
      <c r="MSH78" s="349"/>
      <c r="MSJ78" s="347"/>
      <c r="MSK78" s="350"/>
      <c r="MSL78" s="350"/>
      <c r="MSM78" s="348"/>
      <c r="MSN78" s="348"/>
      <c r="MSO78" s="348"/>
      <c r="MSP78" s="349"/>
      <c r="MSR78" s="347"/>
      <c r="MSS78" s="350"/>
      <c r="MST78" s="350"/>
      <c r="MSU78" s="348"/>
      <c r="MSV78" s="348"/>
      <c r="MSW78" s="348"/>
      <c r="MSX78" s="349"/>
      <c r="MSZ78" s="347"/>
      <c r="MTA78" s="350"/>
      <c r="MTB78" s="350"/>
      <c r="MTC78" s="348"/>
      <c r="MTD78" s="348"/>
      <c r="MTE78" s="348"/>
      <c r="MTF78" s="349"/>
      <c r="MTH78" s="347"/>
      <c r="MTI78" s="350"/>
      <c r="MTJ78" s="350"/>
      <c r="MTK78" s="348"/>
      <c r="MTL78" s="348"/>
      <c r="MTM78" s="348"/>
      <c r="MTN78" s="349"/>
      <c r="MTP78" s="347"/>
      <c r="MTQ78" s="350"/>
      <c r="MTR78" s="350"/>
      <c r="MTS78" s="348"/>
      <c r="MTT78" s="348"/>
      <c r="MTU78" s="348"/>
      <c r="MTV78" s="349"/>
      <c r="MTX78" s="347"/>
      <c r="MTY78" s="350"/>
      <c r="MTZ78" s="350"/>
      <c r="MUA78" s="348"/>
      <c r="MUB78" s="348"/>
      <c r="MUC78" s="348"/>
      <c r="MUD78" s="349"/>
      <c r="MUF78" s="347"/>
      <c r="MUG78" s="350"/>
      <c r="MUH78" s="350"/>
      <c r="MUI78" s="348"/>
      <c r="MUJ78" s="348"/>
      <c r="MUK78" s="348"/>
      <c r="MUL78" s="349"/>
      <c r="MUN78" s="347"/>
      <c r="MUO78" s="350"/>
      <c r="MUP78" s="350"/>
      <c r="MUQ78" s="348"/>
      <c r="MUR78" s="348"/>
      <c r="MUS78" s="348"/>
      <c r="MUT78" s="349"/>
      <c r="MUV78" s="347"/>
      <c r="MUW78" s="350"/>
      <c r="MUX78" s="350"/>
      <c r="MUY78" s="348"/>
      <c r="MUZ78" s="348"/>
      <c r="MVA78" s="348"/>
      <c r="MVB78" s="349"/>
      <c r="MVD78" s="347"/>
      <c r="MVE78" s="350"/>
      <c r="MVF78" s="350"/>
      <c r="MVG78" s="348"/>
      <c r="MVH78" s="348"/>
      <c r="MVI78" s="348"/>
      <c r="MVJ78" s="349"/>
      <c r="MVL78" s="347"/>
      <c r="MVM78" s="350"/>
      <c r="MVN78" s="350"/>
      <c r="MVO78" s="348"/>
      <c r="MVP78" s="348"/>
      <c r="MVQ78" s="348"/>
      <c r="MVR78" s="349"/>
      <c r="MVT78" s="347"/>
      <c r="MVU78" s="350"/>
      <c r="MVV78" s="350"/>
      <c r="MVW78" s="348"/>
      <c r="MVX78" s="348"/>
      <c r="MVY78" s="348"/>
      <c r="MVZ78" s="349"/>
      <c r="MWB78" s="347"/>
      <c r="MWC78" s="350"/>
      <c r="MWD78" s="350"/>
      <c r="MWE78" s="348"/>
      <c r="MWF78" s="348"/>
      <c r="MWG78" s="348"/>
      <c r="MWH78" s="349"/>
      <c r="MWJ78" s="347"/>
      <c r="MWK78" s="350"/>
      <c r="MWL78" s="350"/>
      <c r="MWM78" s="348"/>
      <c r="MWN78" s="348"/>
      <c r="MWO78" s="348"/>
      <c r="MWP78" s="349"/>
      <c r="MWR78" s="347"/>
      <c r="MWS78" s="350"/>
      <c r="MWT78" s="350"/>
      <c r="MWU78" s="348"/>
      <c r="MWV78" s="348"/>
      <c r="MWW78" s="348"/>
      <c r="MWX78" s="349"/>
      <c r="MWZ78" s="347"/>
      <c r="MXA78" s="350"/>
      <c r="MXB78" s="350"/>
      <c r="MXC78" s="348"/>
      <c r="MXD78" s="348"/>
      <c r="MXE78" s="348"/>
      <c r="MXF78" s="349"/>
      <c r="MXH78" s="347"/>
      <c r="MXI78" s="350"/>
      <c r="MXJ78" s="350"/>
      <c r="MXK78" s="348"/>
      <c r="MXL78" s="348"/>
      <c r="MXM78" s="348"/>
      <c r="MXN78" s="349"/>
      <c r="MXP78" s="347"/>
      <c r="MXQ78" s="350"/>
      <c r="MXR78" s="350"/>
      <c r="MXS78" s="348"/>
      <c r="MXT78" s="348"/>
      <c r="MXU78" s="348"/>
      <c r="MXV78" s="349"/>
      <c r="MXX78" s="347"/>
      <c r="MXY78" s="350"/>
      <c r="MXZ78" s="350"/>
      <c r="MYA78" s="348"/>
      <c r="MYB78" s="348"/>
      <c r="MYC78" s="348"/>
      <c r="MYD78" s="349"/>
      <c r="MYF78" s="347"/>
      <c r="MYG78" s="350"/>
      <c r="MYH78" s="350"/>
      <c r="MYI78" s="348"/>
      <c r="MYJ78" s="348"/>
      <c r="MYK78" s="348"/>
      <c r="MYL78" s="349"/>
      <c r="MYN78" s="347"/>
      <c r="MYO78" s="350"/>
      <c r="MYP78" s="350"/>
      <c r="MYQ78" s="348"/>
      <c r="MYR78" s="348"/>
      <c r="MYS78" s="348"/>
      <c r="MYT78" s="349"/>
      <c r="MYV78" s="347"/>
      <c r="MYW78" s="350"/>
      <c r="MYX78" s="350"/>
      <c r="MYY78" s="348"/>
      <c r="MYZ78" s="348"/>
      <c r="MZA78" s="348"/>
      <c r="MZB78" s="349"/>
      <c r="MZD78" s="347"/>
      <c r="MZE78" s="350"/>
      <c r="MZF78" s="350"/>
      <c r="MZG78" s="348"/>
      <c r="MZH78" s="348"/>
      <c r="MZI78" s="348"/>
      <c r="MZJ78" s="349"/>
      <c r="MZL78" s="347"/>
      <c r="MZM78" s="350"/>
      <c r="MZN78" s="350"/>
      <c r="MZO78" s="348"/>
      <c r="MZP78" s="348"/>
      <c r="MZQ78" s="348"/>
      <c r="MZR78" s="349"/>
      <c r="MZT78" s="347"/>
      <c r="MZU78" s="350"/>
      <c r="MZV78" s="350"/>
      <c r="MZW78" s="348"/>
      <c r="MZX78" s="348"/>
      <c r="MZY78" s="348"/>
      <c r="MZZ78" s="349"/>
      <c r="NAB78" s="347"/>
      <c r="NAC78" s="350"/>
      <c r="NAD78" s="350"/>
      <c r="NAE78" s="348"/>
      <c r="NAF78" s="348"/>
      <c r="NAG78" s="348"/>
      <c r="NAH78" s="349"/>
      <c r="NAJ78" s="347"/>
      <c r="NAK78" s="350"/>
      <c r="NAL78" s="350"/>
      <c r="NAM78" s="348"/>
      <c r="NAN78" s="348"/>
      <c r="NAO78" s="348"/>
      <c r="NAP78" s="349"/>
      <c r="NAR78" s="347"/>
      <c r="NAS78" s="350"/>
      <c r="NAT78" s="350"/>
      <c r="NAU78" s="348"/>
      <c r="NAV78" s="348"/>
      <c r="NAW78" s="348"/>
      <c r="NAX78" s="349"/>
      <c r="NAZ78" s="347"/>
      <c r="NBA78" s="350"/>
      <c r="NBB78" s="350"/>
      <c r="NBC78" s="348"/>
      <c r="NBD78" s="348"/>
      <c r="NBE78" s="348"/>
      <c r="NBF78" s="349"/>
      <c r="NBH78" s="347"/>
      <c r="NBI78" s="350"/>
      <c r="NBJ78" s="350"/>
      <c r="NBK78" s="348"/>
      <c r="NBL78" s="348"/>
      <c r="NBM78" s="348"/>
      <c r="NBN78" s="349"/>
      <c r="NBP78" s="347"/>
      <c r="NBQ78" s="350"/>
      <c r="NBR78" s="350"/>
      <c r="NBS78" s="348"/>
      <c r="NBT78" s="348"/>
      <c r="NBU78" s="348"/>
      <c r="NBV78" s="349"/>
      <c r="NBX78" s="347"/>
      <c r="NBY78" s="350"/>
      <c r="NBZ78" s="350"/>
      <c r="NCA78" s="348"/>
      <c r="NCB78" s="348"/>
      <c r="NCC78" s="348"/>
      <c r="NCD78" s="349"/>
      <c r="NCF78" s="347"/>
      <c r="NCG78" s="350"/>
      <c r="NCH78" s="350"/>
      <c r="NCI78" s="348"/>
      <c r="NCJ78" s="348"/>
      <c r="NCK78" s="348"/>
      <c r="NCL78" s="349"/>
      <c r="NCN78" s="347"/>
      <c r="NCO78" s="350"/>
      <c r="NCP78" s="350"/>
      <c r="NCQ78" s="348"/>
      <c r="NCR78" s="348"/>
      <c r="NCS78" s="348"/>
      <c r="NCT78" s="349"/>
      <c r="NCV78" s="347"/>
      <c r="NCW78" s="350"/>
      <c r="NCX78" s="350"/>
      <c r="NCY78" s="348"/>
      <c r="NCZ78" s="348"/>
      <c r="NDA78" s="348"/>
      <c r="NDB78" s="349"/>
      <c r="NDD78" s="347"/>
      <c r="NDE78" s="350"/>
      <c r="NDF78" s="350"/>
      <c r="NDG78" s="348"/>
      <c r="NDH78" s="348"/>
      <c r="NDI78" s="348"/>
      <c r="NDJ78" s="349"/>
      <c r="NDL78" s="347"/>
      <c r="NDM78" s="350"/>
      <c r="NDN78" s="350"/>
      <c r="NDO78" s="348"/>
      <c r="NDP78" s="348"/>
      <c r="NDQ78" s="348"/>
      <c r="NDR78" s="349"/>
      <c r="NDT78" s="347"/>
      <c r="NDU78" s="350"/>
      <c r="NDV78" s="350"/>
      <c r="NDW78" s="348"/>
      <c r="NDX78" s="348"/>
      <c r="NDY78" s="348"/>
      <c r="NDZ78" s="349"/>
      <c r="NEB78" s="347"/>
      <c r="NEC78" s="350"/>
      <c r="NED78" s="350"/>
      <c r="NEE78" s="348"/>
      <c r="NEF78" s="348"/>
      <c r="NEG78" s="348"/>
      <c r="NEH78" s="349"/>
      <c r="NEJ78" s="347"/>
      <c r="NEK78" s="350"/>
      <c r="NEL78" s="350"/>
      <c r="NEM78" s="348"/>
      <c r="NEN78" s="348"/>
      <c r="NEO78" s="348"/>
      <c r="NEP78" s="349"/>
      <c r="NER78" s="347"/>
      <c r="NES78" s="350"/>
      <c r="NET78" s="350"/>
      <c r="NEU78" s="348"/>
      <c r="NEV78" s="348"/>
      <c r="NEW78" s="348"/>
      <c r="NEX78" s="349"/>
      <c r="NEZ78" s="347"/>
      <c r="NFA78" s="350"/>
      <c r="NFB78" s="350"/>
      <c r="NFC78" s="348"/>
      <c r="NFD78" s="348"/>
      <c r="NFE78" s="348"/>
      <c r="NFF78" s="349"/>
      <c r="NFH78" s="347"/>
      <c r="NFI78" s="350"/>
      <c r="NFJ78" s="350"/>
      <c r="NFK78" s="348"/>
      <c r="NFL78" s="348"/>
      <c r="NFM78" s="348"/>
      <c r="NFN78" s="349"/>
      <c r="NFP78" s="347"/>
      <c r="NFQ78" s="350"/>
      <c r="NFR78" s="350"/>
      <c r="NFS78" s="348"/>
      <c r="NFT78" s="348"/>
      <c r="NFU78" s="348"/>
      <c r="NFV78" s="349"/>
      <c r="NFX78" s="347"/>
      <c r="NFY78" s="350"/>
      <c r="NFZ78" s="350"/>
      <c r="NGA78" s="348"/>
      <c r="NGB78" s="348"/>
      <c r="NGC78" s="348"/>
      <c r="NGD78" s="349"/>
      <c r="NGF78" s="347"/>
      <c r="NGG78" s="350"/>
      <c r="NGH78" s="350"/>
      <c r="NGI78" s="348"/>
      <c r="NGJ78" s="348"/>
      <c r="NGK78" s="348"/>
      <c r="NGL78" s="349"/>
      <c r="NGN78" s="347"/>
      <c r="NGO78" s="350"/>
      <c r="NGP78" s="350"/>
      <c r="NGQ78" s="348"/>
      <c r="NGR78" s="348"/>
      <c r="NGS78" s="348"/>
      <c r="NGT78" s="349"/>
      <c r="NGV78" s="347"/>
      <c r="NGW78" s="350"/>
      <c r="NGX78" s="350"/>
      <c r="NGY78" s="348"/>
      <c r="NGZ78" s="348"/>
      <c r="NHA78" s="348"/>
      <c r="NHB78" s="349"/>
      <c r="NHD78" s="347"/>
      <c r="NHE78" s="350"/>
      <c r="NHF78" s="350"/>
      <c r="NHG78" s="348"/>
      <c r="NHH78" s="348"/>
      <c r="NHI78" s="348"/>
      <c r="NHJ78" s="349"/>
      <c r="NHL78" s="347"/>
      <c r="NHM78" s="350"/>
      <c r="NHN78" s="350"/>
      <c r="NHO78" s="348"/>
      <c r="NHP78" s="348"/>
      <c r="NHQ78" s="348"/>
      <c r="NHR78" s="349"/>
      <c r="NHT78" s="347"/>
      <c r="NHU78" s="350"/>
      <c r="NHV78" s="350"/>
      <c r="NHW78" s="348"/>
      <c r="NHX78" s="348"/>
      <c r="NHY78" s="348"/>
      <c r="NHZ78" s="349"/>
      <c r="NIB78" s="347"/>
      <c r="NIC78" s="350"/>
      <c r="NID78" s="350"/>
      <c r="NIE78" s="348"/>
      <c r="NIF78" s="348"/>
      <c r="NIG78" s="348"/>
      <c r="NIH78" s="349"/>
      <c r="NIJ78" s="347"/>
      <c r="NIK78" s="350"/>
      <c r="NIL78" s="350"/>
      <c r="NIM78" s="348"/>
      <c r="NIN78" s="348"/>
      <c r="NIO78" s="348"/>
      <c r="NIP78" s="349"/>
      <c r="NIR78" s="347"/>
      <c r="NIS78" s="350"/>
      <c r="NIT78" s="350"/>
      <c r="NIU78" s="348"/>
      <c r="NIV78" s="348"/>
      <c r="NIW78" s="348"/>
      <c r="NIX78" s="349"/>
      <c r="NIZ78" s="347"/>
      <c r="NJA78" s="350"/>
      <c r="NJB78" s="350"/>
      <c r="NJC78" s="348"/>
      <c r="NJD78" s="348"/>
      <c r="NJE78" s="348"/>
      <c r="NJF78" s="349"/>
      <c r="NJH78" s="347"/>
      <c r="NJI78" s="350"/>
      <c r="NJJ78" s="350"/>
      <c r="NJK78" s="348"/>
      <c r="NJL78" s="348"/>
      <c r="NJM78" s="348"/>
      <c r="NJN78" s="349"/>
      <c r="NJP78" s="347"/>
      <c r="NJQ78" s="350"/>
      <c r="NJR78" s="350"/>
      <c r="NJS78" s="348"/>
      <c r="NJT78" s="348"/>
      <c r="NJU78" s="348"/>
      <c r="NJV78" s="349"/>
      <c r="NJX78" s="347"/>
      <c r="NJY78" s="350"/>
      <c r="NJZ78" s="350"/>
      <c r="NKA78" s="348"/>
      <c r="NKB78" s="348"/>
      <c r="NKC78" s="348"/>
      <c r="NKD78" s="349"/>
      <c r="NKF78" s="347"/>
      <c r="NKG78" s="350"/>
      <c r="NKH78" s="350"/>
      <c r="NKI78" s="348"/>
      <c r="NKJ78" s="348"/>
      <c r="NKK78" s="348"/>
      <c r="NKL78" s="349"/>
      <c r="NKN78" s="347"/>
      <c r="NKO78" s="350"/>
      <c r="NKP78" s="350"/>
      <c r="NKQ78" s="348"/>
      <c r="NKR78" s="348"/>
      <c r="NKS78" s="348"/>
      <c r="NKT78" s="349"/>
      <c r="NKV78" s="347"/>
      <c r="NKW78" s="350"/>
      <c r="NKX78" s="350"/>
      <c r="NKY78" s="348"/>
      <c r="NKZ78" s="348"/>
      <c r="NLA78" s="348"/>
      <c r="NLB78" s="349"/>
      <c r="NLD78" s="347"/>
      <c r="NLE78" s="350"/>
      <c r="NLF78" s="350"/>
      <c r="NLG78" s="348"/>
      <c r="NLH78" s="348"/>
      <c r="NLI78" s="348"/>
      <c r="NLJ78" s="349"/>
      <c r="NLL78" s="347"/>
      <c r="NLM78" s="350"/>
      <c r="NLN78" s="350"/>
      <c r="NLO78" s="348"/>
      <c r="NLP78" s="348"/>
      <c r="NLQ78" s="348"/>
      <c r="NLR78" s="349"/>
      <c r="NLT78" s="347"/>
      <c r="NLU78" s="350"/>
      <c r="NLV78" s="350"/>
      <c r="NLW78" s="348"/>
      <c r="NLX78" s="348"/>
      <c r="NLY78" s="348"/>
      <c r="NLZ78" s="349"/>
      <c r="NMB78" s="347"/>
      <c r="NMC78" s="350"/>
      <c r="NMD78" s="350"/>
      <c r="NME78" s="348"/>
      <c r="NMF78" s="348"/>
      <c r="NMG78" s="348"/>
      <c r="NMH78" s="349"/>
      <c r="NMJ78" s="347"/>
      <c r="NMK78" s="350"/>
      <c r="NML78" s="350"/>
      <c r="NMM78" s="348"/>
      <c r="NMN78" s="348"/>
      <c r="NMO78" s="348"/>
      <c r="NMP78" s="349"/>
      <c r="NMR78" s="347"/>
      <c r="NMS78" s="350"/>
      <c r="NMT78" s="350"/>
      <c r="NMU78" s="348"/>
      <c r="NMV78" s="348"/>
      <c r="NMW78" s="348"/>
      <c r="NMX78" s="349"/>
      <c r="NMZ78" s="347"/>
      <c r="NNA78" s="350"/>
      <c r="NNB78" s="350"/>
      <c r="NNC78" s="348"/>
      <c r="NND78" s="348"/>
      <c r="NNE78" s="348"/>
      <c r="NNF78" s="349"/>
      <c r="NNH78" s="347"/>
      <c r="NNI78" s="350"/>
      <c r="NNJ78" s="350"/>
      <c r="NNK78" s="348"/>
      <c r="NNL78" s="348"/>
      <c r="NNM78" s="348"/>
      <c r="NNN78" s="349"/>
      <c r="NNP78" s="347"/>
      <c r="NNQ78" s="350"/>
      <c r="NNR78" s="350"/>
      <c r="NNS78" s="348"/>
      <c r="NNT78" s="348"/>
      <c r="NNU78" s="348"/>
      <c r="NNV78" s="349"/>
      <c r="NNX78" s="347"/>
      <c r="NNY78" s="350"/>
      <c r="NNZ78" s="350"/>
      <c r="NOA78" s="348"/>
      <c r="NOB78" s="348"/>
      <c r="NOC78" s="348"/>
      <c r="NOD78" s="349"/>
      <c r="NOF78" s="347"/>
      <c r="NOG78" s="350"/>
      <c r="NOH78" s="350"/>
      <c r="NOI78" s="348"/>
      <c r="NOJ78" s="348"/>
      <c r="NOK78" s="348"/>
      <c r="NOL78" s="349"/>
      <c r="NON78" s="347"/>
      <c r="NOO78" s="350"/>
      <c r="NOP78" s="350"/>
      <c r="NOQ78" s="348"/>
      <c r="NOR78" s="348"/>
      <c r="NOS78" s="348"/>
      <c r="NOT78" s="349"/>
      <c r="NOV78" s="347"/>
      <c r="NOW78" s="350"/>
      <c r="NOX78" s="350"/>
      <c r="NOY78" s="348"/>
      <c r="NOZ78" s="348"/>
      <c r="NPA78" s="348"/>
      <c r="NPB78" s="349"/>
      <c r="NPD78" s="347"/>
      <c r="NPE78" s="350"/>
      <c r="NPF78" s="350"/>
      <c r="NPG78" s="348"/>
      <c r="NPH78" s="348"/>
      <c r="NPI78" s="348"/>
      <c r="NPJ78" s="349"/>
      <c r="NPL78" s="347"/>
      <c r="NPM78" s="350"/>
      <c r="NPN78" s="350"/>
      <c r="NPO78" s="348"/>
      <c r="NPP78" s="348"/>
      <c r="NPQ78" s="348"/>
      <c r="NPR78" s="349"/>
      <c r="NPT78" s="347"/>
      <c r="NPU78" s="350"/>
      <c r="NPV78" s="350"/>
      <c r="NPW78" s="348"/>
      <c r="NPX78" s="348"/>
      <c r="NPY78" s="348"/>
      <c r="NPZ78" s="349"/>
      <c r="NQB78" s="347"/>
      <c r="NQC78" s="350"/>
      <c r="NQD78" s="350"/>
      <c r="NQE78" s="348"/>
      <c r="NQF78" s="348"/>
      <c r="NQG78" s="348"/>
      <c r="NQH78" s="349"/>
      <c r="NQJ78" s="347"/>
      <c r="NQK78" s="350"/>
      <c r="NQL78" s="350"/>
      <c r="NQM78" s="348"/>
      <c r="NQN78" s="348"/>
      <c r="NQO78" s="348"/>
      <c r="NQP78" s="349"/>
      <c r="NQR78" s="347"/>
      <c r="NQS78" s="350"/>
      <c r="NQT78" s="350"/>
      <c r="NQU78" s="348"/>
      <c r="NQV78" s="348"/>
      <c r="NQW78" s="348"/>
      <c r="NQX78" s="349"/>
      <c r="NQZ78" s="347"/>
      <c r="NRA78" s="350"/>
      <c r="NRB78" s="350"/>
      <c r="NRC78" s="348"/>
      <c r="NRD78" s="348"/>
      <c r="NRE78" s="348"/>
      <c r="NRF78" s="349"/>
      <c r="NRH78" s="347"/>
      <c r="NRI78" s="350"/>
      <c r="NRJ78" s="350"/>
      <c r="NRK78" s="348"/>
      <c r="NRL78" s="348"/>
      <c r="NRM78" s="348"/>
      <c r="NRN78" s="349"/>
      <c r="NRP78" s="347"/>
      <c r="NRQ78" s="350"/>
      <c r="NRR78" s="350"/>
      <c r="NRS78" s="348"/>
      <c r="NRT78" s="348"/>
      <c r="NRU78" s="348"/>
      <c r="NRV78" s="349"/>
      <c r="NRX78" s="347"/>
      <c r="NRY78" s="350"/>
      <c r="NRZ78" s="350"/>
      <c r="NSA78" s="348"/>
      <c r="NSB78" s="348"/>
      <c r="NSC78" s="348"/>
      <c r="NSD78" s="349"/>
      <c r="NSF78" s="347"/>
      <c r="NSG78" s="350"/>
      <c r="NSH78" s="350"/>
      <c r="NSI78" s="348"/>
      <c r="NSJ78" s="348"/>
      <c r="NSK78" s="348"/>
      <c r="NSL78" s="349"/>
      <c r="NSN78" s="347"/>
      <c r="NSO78" s="350"/>
      <c r="NSP78" s="350"/>
      <c r="NSQ78" s="348"/>
      <c r="NSR78" s="348"/>
      <c r="NSS78" s="348"/>
      <c r="NST78" s="349"/>
      <c r="NSV78" s="347"/>
      <c r="NSW78" s="350"/>
      <c r="NSX78" s="350"/>
      <c r="NSY78" s="348"/>
      <c r="NSZ78" s="348"/>
      <c r="NTA78" s="348"/>
      <c r="NTB78" s="349"/>
      <c r="NTD78" s="347"/>
      <c r="NTE78" s="350"/>
      <c r="NTF78" s="350"/>
      <c r="NTG78" s="348"/>
      <c r="NTH78" s="348"/>
      <c r="NTI78" s="348"/>
      <c r="NTJ78" s="349"/>
      <c r="NTL78" s="347"/>
      <c r="NTM78" s="350"/>
      <c r="NTN78" s="350"/>
      <c r="NTO78" s="348"/>
      <c r="NTP78" s="348"/>
      <c r="NTQ78" s="348"/>
      <c r="NTR78" s="349"/>
      <c r="NTT78" s="347"/>
      <c r="NTU78" s="350"/>
      <c r="NTV78" s="350"/>
      <c r="NTW78" s="348"/>
      <c r="NTX78" s="348"/>
      <c r="NTY78" s="348"/>
      <c r="NTZ78" s="349"/>
      <c r="NUB78" s="347"/>
      <c r="NUC78" s="350"/>
      <c r="NUD78" s="350"/>
      <c r="NUE78" s="348"/>
      <c r="NUF78" s="348"/>
      <c r="NUG78" s="348"/>
      <c r="NUH78" s="349"/>
      <c r="NUJ78" s="347"/>
      <c r="NUK78" s="350"/>
      <c r="NUL78" s="350"/>
      <c r="NUM78" s="348"/>
      <c r="NUN78" s="348"/>
      <c r="NUO78" s="348"/>
      <c r="NUP78" s="349"/>
      <c r="NUR78" s="347"/>
      <c r="NUS78" s="350"/>
      <c r="NUT78" s="350"/>
      <c r="NUU78" s="348"/>
      <c r="NUV78" s="348"/>
      <c r="NUW78" s="348"/>
      <c r="NUX78" s="349"/>
      <c r="NUZ78" s="347"/>
      <c r="NVA78" s="350"/>
      <c r="NVB78" s="350"/>
      <c r="NVC78" s="348"/>
      <c r="NVD78" s="348"/>
      <c r="NVE78" s="348"/>
      <c r="NVF78" s="349"/>
      <c r="NVH78" s="347"/>
      <c r="NVI78" s="350"/>
      <c r="NVJ78" s="350"/>
      <c r="NVK78" s="348"/>
      <c r="NVL78" s="348"/>
      <c r="NVM78" s="348"/>
      <c r="NVN78" s="349"/>
      <c r="NVP78" s="347"/>
      <c r="NVQ78" s="350"/>
      <c r="NVR78" s="350"/>
      <c r="NVS78" s="348"/>
      <c r="NVT78" s="348"/>
      <c r="NVU78" s="348"/>
      <c r="NVV78" s="349"/>
      <c r="NVX78" s="347"/>
      <c r="NVY78" s="350"/>
      <c r="NVZ78" s="350"/>
      <c r="NWA78" s="348"/>
      <c r="NWB78" s="348"/>
      <c r="NWC78" s="348"/>
      <c r="NWD78" s="349"/>
      <c r="NWF78" s="347"/>
      <c r="NWG78" s="350"/>
      <c r="NWH78" s="350"/>
      <c r="NWI78" s="348"/>
      <c r="NWJ78" s="348"/>
      <c r="NWK78" s="348"/>
      <c r="NWL78" s="349"/>
      <c r="NWN78" s="347"/>
      <c r="NWO78" s="350"/>
      <c r="NWP78" s="350"/>
      <c r="NWQ78" s="348"/>
      <c r="NWR78" s="348"/>
      <c r="NWS78" s="348"/>
      <c r="NWT78" s="349"/>
      <c r="NWV78" s="347"/>
      <c r="NWW78" s="350"/>
      <c r="NWX78" s="350"/>
      <c r="NWY78" s="348"/>
      <c r="NWZ78" s="348"/>
      <c r="NXA78" s="348"/>
      <c r="NXB78" s="349"/>
      <c r="NXD78" s="347"/>
      <c r="NXE78" s="350"/>
      <c r="NXF78" s="350"/>
      <c r="NXG78" s="348"/>
      <c r="NXH78" s="348"/>
      <c r="NXI78" s="348"/>
      <c r="NXJ78" s="349"/>
      <c r="NXL78" s="347"/>
      <c r="NXM78" s="350"/>
      <c r="NXN78" s="350"/>
      <c r="NXO78" s="348"/>
      <c r="NXP78" s="348"/>
      <c r="NXQ78" s="348"/>
      <c r="NXR78" s="349"/>
      <c r="NXT78" s="347"/>
      <c r="NXU78" s="350"/>
      <c r="NXV78" s="350"/>
      <c r="NXW78" s="348"/>
      <c r="NXX78" s="348"/>
      <c r="NXY78" s="348"/>
      <c r="NXZ78" s="349"/>
      <c r="NYB78" s="347"/>
      <c r="NYC78" s="350"/>
      <c r="NYD78" s="350"/>
      <c r="NYE78" s="348"/>
      <c r="NYF78" s="348"/>
      <c r="NYG78" s="348"/>
      <c r="NYH78" s="349"/>
      <c r="NYJ78" s="347"/>
      <c r="NYK78" s="350"/>
      <c r="NYL78" s="350"/>
      <c r="NYM78" s="348"/>
      <c r="NYN78" s="348"/>
      <c r="NYO78" s="348"/>
      <c r="NYP78" s="349"/>
      <c r="NYR78" s="347"/>
      <c r="NYS78" s="350"/>
      <c r="NYT78" s="350"/>
      <c r="NYU78" s="348"/>
      <c r="NYV78" s="348"/>
      <c r="NYW78" s="348"/>
      <c r="NYX78" s="349"/>
      <c r="NYZ78" s="347"/>
      <c r="NZA78" s="350"/>
      <c r="NZB78" s="350"/>
      <c r="NZC78" s="348"/>
      <c r="NZD78" s="348"/>
      <c r="NZE78" s="348"/>
      <c r="NZF78" s="349"/>
      <c r="NZH78" s="347"/>
      <c r="NZI78" s="350"/>
      <c r="NZJ78" s="350"/>
      <c r="NZK78" s="348"/>
      <c r="NZL78" s="348"/>
      <c r="NZM78" s="348"/>
      <c r="NZN78" s="349"/>
      <c r="NZP78" s="347"/>
      <c r="NZQ78" s="350"/>
      <c r="NZR78" s="350"/>
      <c r="NZS78" s="348"/>
      <c r="NZT78" s="348"/>
      <c r="NZU78" s="348"/>
      <c r="NZV78" s="349"/>
      <c r="NZX78" s="347"/>
      <c r="NZY78" s="350"/>
      <c r="NZZ78" s="350"/>
      <c r="OAA78" s="348"/>
      <c r="OAB78" s="348"/>
      <c r="OAC78" s="348"/>
      <c r="OAD78" s="349"/>
      <c r="OAF78" s="347"/>
      <c r="OAG78" s="350"/>
      <c r="OAH78" s="350"/>
      <c r="OAI78" s="348"/>
      <c r="OAJ78" s="348"/>
      <c r="OAK78" s="348"/>
      <c r="OAL78" s="349"/>
      <c r="OAN78" s="347"/>
      <c r="OAO78" s="350"/>
      <c r="OAP78" s="350"/>
      <c r="OAQ78" s="348"/>
      <c r="OAR78" s="348"/>
      <c r="OAS78" s="348"/>
      <c r="OAT78" s="349"/>
      <c r="OAV78" s="347"/>
      <c r="OAW78" s="350"/>
      <c r="OAX78" s="350"/>
      <c r="OAY78" s="348"/>
      <c r="OAZ78" s="348"/>
      <c r="OBA78" s="348"/>
      <c r="OBB78" s="349"/>
      <c r="OBD78" s="347"/>
      <c r="OBE78" s="350"/>
      <c r="OBF78" s="350"/>
      <c r="OBG78" s="348"/>
      <c r="OBH78" s="348"/>
      <c r="OBI78" s="348"/>
      <c r="OBJ78" s="349"/>
      <c r="OBL78" s="347"/>
      <c r="OBM78" s="350"/>
      <c r="OBN78" s="350"/>
      <c r="OBO78" s="348"/>
      <c r="OBP78" s="348"/>
      <c r="OBQ78" s="348"/>
      <c r="OBR78" s="349"/>
      <c r="OBT78" s="347"/>
      <c r="OBU78" s="350"/>
      <c r="OBV78" s="350"/>
      <c r="OBW78" s="348"/>
      <c r="OBX78" s="348"/>
      <c r="OBY78" s="348"/>
      <c r="OBZ78" s="349"/>
      <c r="OCB78" s="347"/>
      <c r="OCC78" s="350"/>
      <c r="OCD78" s="350"/>
      <c r="OCE78" s="348"/>
      <c r="OCF78" s="348"/>
      <c r="OCG78" s="348"/>
      <c r="OCH78" s="349"/>
      <c r="OCJ78" s="347"/>
      <c r="OCK78" s="350"/>
      <c r="OCL78" s="350"/>
      <c r="OCM78" s="348"/>
      <c r="OCN78" s="348"/>
      <c r="OCO78" s="348"/>
      <c r="OCP78" s="349"/>
      <c r="OCR78" s="347"/>
      <c r="OCS78" s="350"/>
      <c r="OCT78" s="350"/>
      <c r="OCU78" s="348"/>
      <c r="OCV78" s="348"/>
      <c r="OCW78" s="348"/>
      <c r="OCX78" s="349"/>
      <c r="OCZ78" s="347"/>
      <c r="ODA78" s="350"/>
      <c r="ODB78" s="350"/>
      <c r="ODC78" s="348"/>
      <c r="ODD78" s="348"/>
      <c r="ODE78" s="348"/>
      <c r="ODF78" s="349"/>
      <c r="ODH78" s="347"/>
      <c r="ODI78" s="350"/>
      <c r="ODJ78" s="350"/>
      <c r="ODK78" s="348"/>
      <c r="ODL78" s="348"/>
      <c r="ODM78" s="348"/>
      <c r="ODN78" s="349"/>
      <c r="ODP78" s="347"/>
      <c r="ODQ78" s="350"/>
      <c r="ODR78" s="350"/>
      <c r="ODS78" s="348"/>
      <c r="ODT78" s="348"/>
      <c r="ODU78" s="348"/>
      <c r="ODV78" s="349"/>
      <c r="ODX78" s="347"/>
      <c r="ODY78" s="350"/>
      <c r="ODZ78" s="350"/>
      <c r="OEA78" s="348"/>
      <c r="OEB78" s="348"/>
      <c r="OEC78" s="348"/>
      <c r="OED78" s="349"/>
      <c r="OEF78" s="347"/>
      <c r="OEG78" s="350"/>
      <c r="OEH78" s="350"/>
      <c r="OEI78" s="348"/>
      <c r="OEJ78" s="348"/>
      <c r="OEK78" s="348"/>
      <c r="OEL78" s="349"/>
      <c r="OEN78" s="347"/>
      <c r="OEO78" s="350"/>
      <c r="OEP78" s="350"/>
      <c r="OEQ78" s="348"/>
      <c r="OER78" s="348"/>
      <c r="OES78" s="348"/>
      <c r="OET78" s="349"/>
      <c r="OEV78" s="347"/>
      <c r="OEW78" s="350"/>
      <c r="OEX78" s="350"/>
      <c r="OEY78" s="348"/>
      <c r="OEZ78" s="348"/>
      <c r="OFA78" s="348"/>
      <c r="OFB78" s="349"/>
      <c r="OFD78" s="347"/>
      <c r="OFE78" s="350"/>
      <c r="OFF78" s="350"/>
      <c r="OFG78" s="348"/>
      <c r="OFH78" s="348"/>
      <c r="OFI78" s="348"/>
      <c r="OFJ78" s="349"/>
      <c r="OFL78" s="347"/>
      <c r="OFM78" s="350"/>
      <c r="OFN78" s="350"/>
      <c r="OFO78" s="348"/>
      <c r="OFP78" s="348"/>
      <c r="OFQ78" s="348"/>
      <c r="OFR78" s="349"/>
      <c r="OFT78" s="347"/>
      <c r="OFU78" s="350"/>
      <c r="OFV78" s="350"/>
      <c r="OFW78" s="348"/>
      <c r="OFX78" s="348"/>
      <c r="OFY78" s="348"/>
      <c r="OFZ78" s="349"/>
      <c r="OGB78" s="347"/>
      <c r="OGC78" s="350"/>
      <c r="OGD78" s="350"/>
      <c r="OGE78" s="348"/>
      <c r="OGF78" s="348"/>
      <c r="OGG78" s="348"/>
      <c r="OGH78" s="349"/>
      <c r="OGJ78" s="347"/>
      <c r="OGK78" s="350"/>
      <c r="OGL78" s="350"/>
      <c r="OGM78" s="348"/>
      <c r="OGN78" s="348"/>
      <c r="OGO78" s="348"/>
      <c r="OGP78" s="349"/>
      <c r="OGR78" s="347"/>
      <c r="OGS78" s="350"/>
      <c r="OGT78" s="350"/>
      <c r="OGU78" s="348"/>
      <c r="OGV78" s="348"/>
      <c r="OGW78" s="348"/>
      <c r="OGX78" s="349"/>
      <c r="OGZ78" s="347"/>
      <c r="OHA78" s="350"/>
      <c r="OHB78" s="350"/>
      <c r="OHC78" s="348"/>
      <c r="OHD78" s="348"/>
      <c r="OHE78" s="348"/>
      <c r="OHF78" s="349"/>
      <c r="OHH78" s="347"/>
      <c r="OHI78" s="350"/>
      <c r="OHJ78" s="350"/>
      <c r="OHK78" s="348"/>
      <c r="OHL78" s="348"/>
      <c r="OHM78" s="348"/>
      <c r="OHN78" s="349"/>
      <c r="OHP78" s="347"/>
      <c r="OHQ78" s="350"/>
      <c r="OHR78" s="350"/>
      <c r="OHS78" s="348"/>
      <c r="OHT78" s="348"/>
      <c r="OHU78" s="348"/>
      <c r="OHV78" s="349"/>
      <c r="OHX78" s="347"/>
      <c r="OHY78" s="350"/>
      <c r="OHZ78" s="350"/>
      <c r="OIA78" s="348"/>
      <c r="OIB78" s="348"/>
      <c r="OIC78" s="348"/>
      <c r="OID78" s="349"/>
      <c r="OIF78" s="347"/>
      <c r="OIG78" s="350"/>
      <c r="OIH78" s="350"/>
      <c r="OII78" s="348"/>
      <c r="OIJ78" s="348"/>
      <c r="OIK78" s="348"/>
      <c r="OIL78" s="349"/>
      <c r="OIN78" s="347"/>
      <c r="OIO78" s="350"/>
      <c r="OIP78" s="350"/>
      <c r="OIQ78" s="348"/>
      <c r="OIR78" s="348"/>
      <c r="OIS78" s="348"/>
      <c r="OIT78" s="349"/>
      <c r="OIV78" s="347"/>
      <c r="OIW78" s="350"/>
      <c r="OIX78" s="350"/>
      <c r="OIY78" s="348"/>
      <c r="OIZ78" s="348"/>
      <c r="OJA78" s="348"/>
      <c r="OJB78" s="349"/>
      <c r="OJD78" s="347"/>
      <c r="OJE78" s="350"/>
      <c r="OJF78" s="350"/>
      <c r="OJG78" s="348"/>
      <c r="OJH78" s="348"/>
      <c r="OJI78" s="348"/>
      <c r="OJJ78" s="349"/>
      <c r="OJL78" s="347"/>
      <c r="OJM78" s="350"/>
      <c r="OJN78" s="350"/>
      <c r="OJO78" s="348"/>
      <c r="OJP78" s="348"/>
      <c r="OJQ78" s="348"/>
      <c r="OJR78" s="349"/>
      <c r="OJT78" s="347"/>
      <c r="OJU78" s="350"/>
      <c r="OJV78" s="350"/>
      <c r="OJW78" s="348"/>
      <c r="OJX78" s="348"/>
      <c r="OJY78" s="348"/>
      <c r="OJZ78" s="349"/>
      <c r="OKB78" s="347"/>
      <c r="OKC78" s="350"/>
      <c r="OKD78" s="350"/>
      <c r="OKE78" s="348"/>
      <c r="OKF78" s="348"/>
      <c r="OKG78" s="348"/>
      <c r="OKH78" s="349"/>
      <c r="OKJ78" s="347"/>
      <c r="OKK78" s="350"/>
      <c r="OKL78" s="350"/>
      <c r="OKM78" s="348"/>
      <c r="OKN78" s="348"/>
      <c r="OKO78" s="348"/>
      <c r="OKP78" s="349"/>
      <c r="OKR78" s="347"/>
      <c r="OKS78" s="350"/>
      <c r="OKT78" s="350"/>
      <c r="OKU78" s="348"/>
      <c r="OKV78" s="348"/>
      <c r="OKW78" s="348"/>
      <c r="OKX78" s="349"/>
      <c r="OKZ78" s="347"/>
      <c r="OLA78" s="350"/>
      <c r="OLB78" s="350"/>
      <c r="OLC78" s="348"/>
      <c r="OLD78" s="348"/>
      <c r="OLE78" s="348"/>
      <c r="OLF78" s="349"/>
      <c r="OLH78" s="347"/>
      <c r="OLI78" s="350"/>
      <c r="OLJ78" s="350"/>
      <c r="OLK78" s="348"/>
      <c r="OLL78" s="348"/>
      <c r="OLM78" s="348"/>
      <c r="OLN78" s="349"/>
      <c r="OLP78" s="347"/>
      <c r="OLQ78" s="350"/>
      <c r="OLR78" s="350"/>
      <c r="OLS78" s="348"/>
      <c r="OLT78" s="348"/>
      <c r="OLU78" s="348"/>
      <c r="OLV78" s="349"/>
      <c r="OLX78" s="347"/>
      <c r="OLY78" s="350"/>
      <c r="OLZ78" s="350"/>
      <c r="OMA78" s="348"/>
      <c r="OMB78" s="348"/>
      <c r="OMC78" s="348"/>
      <c r="OMD78" s="349"/>
      <c r="OMF78" s="347"/>
      <c r="OMG78" s="350"/>
      <c r="OMH78" s="350"/>
      <c r="OMI78" s="348"/>
      <c r="OMJ78" s="348"/>
      <c r="OMK78" s="348"/>
      <c r="OML78" s="349"/>
      <c r="OMN78" s="347"/>
      <c r="OMO78" s="350"/>
      <c r="OMP78" s="350"/>
      <c r="OMQ78" s="348"/>
      <c r="OMR78" s="348"/>
      <c r="OMS78" s="348"/>
      <c r="OMT78" s="349"/>
      <c r="OMV78" s="347"/>
      <c r="OMW78" s="350"/>
      <c r="OMX78" s="350"/>
      <c r="OMY78" s="348"/>
      <c r="OMZ78" s="348"/>
      <c r="ONA78" s="348"/>
      <c r="ONB78" s="349"/>
      <c r="OND78" s="347"/>
      <c r="ONE78" s="350"/>
      <c r="ONF78" s="350"/>
      <c r="ONG78" s="348"/>
      <c r="ONH78" s="348"/>
      <c r="ONI78" s="348"/>
      <c r="ONJ78" s="349"/>
      <c r="ONL78" s="347"/>
      <c r="ONM78" s="350"/>
      <c r="ONN78" s="350"/>
      <c r="ONO78" s="348"/>
      <c r="ONP78" s="348"/>
      <c r="ONQ78" s="348"/>
      <c r="ONR78" s="349"/>
      <c r="ONT78" s="347"/>
      <c r="ONU78" s="350"/>
      <c r="ONV78" s="350"/>
      <c r="ONW78" s="348"/>
      <c r="ONX78" s="348"/>
      <c r="ONY78" s="348"/>
      <c r="ONZ78" s="349"/>
      <c r="OOB78" s="347"/>
      <c r="OOC78" s="350"/>
      <c r="OOD78" s="350"/>
      <c r="OOE78" s="348"/>
      <c r="OOF78" s="348"/>
      <c r="OOG78" s="348"/>
      <c r="OOH78" s="349"/>
      <c r="OOJ78" s="347"/>
      <c r="OOK78" s="350"/>
      <c r="OOL78" s="350"/>
      <c r="OOM78" s="348"/>
      <c r="OON78" s="348"/>
      <c r="OOO78" s="348"/>
      <c r="OOP78" s="349"/>
      <c r="OOR78" s="347"/>
      <c r="OOS78" s="350"/>
      <c r="OOT78" s="350"/>
      <c r="OOU78" s="348"/>
      <c r="OOV78" s="348"/>
      <c r="OOW78" s="348"/>
      <c r="OOX78" s="349"/>
      <c r="OOZ78" s="347"/>
      <c r="OPA78" s="350"/>
      <c r="OPB78" s="350"/>
      <c r="OPC78" s="348"/>
      <c r="OPD78" s="348"/>
      <c r="OPE78" s="348"/>
      <c r="OPF78" s="349"/>
      <c r="OPH78" s="347"/>
      <c r="OPI78" s="350"/>
      <c r="OPJ78" s="350"/>
      <c r="OPK78" s="348"/>
      <c r="OPL78" s="348"/>
      <c r="OPM78" s="348"/>
      <c r="OPN78" s="349"/>
      <c r="OPP78" s="347"/>
      <c r="OPQ78" s="350"/>
      <c r="OPR78" s="350"/>
      <c r="OPS78" s="348"/>
      <c r="OPT78" s="348"/>
      <c r="OPU78" s="348"/>
      <c r="OPV78" s="349"/>
      <c r="OPX78" s="347"/>
      <c r="OPY78" s="350"/>
      <c r="OPZ78" s="350"/>
      <c r="OQA78" s="348"/>
      <c r="OQB78" s="348"/>
      <c r="OQC78" s="348"/>
      <c r="OQD78" s="349"/>
      <c r="OQF78" s="347"/>
      <c r="OQG78" s="350"/>
      <c r="OQH78" s="350"/>
      <c r="OQI78" s="348"/>
      <c r="OQJ78" s="348"/>
      <c r="OQK78" s="348"/>
      <c r="OQL78" s="349"/>
      <c r="OQN78" s="347"/>
      <c r="OQO78" s="350"/>
      <c r="OQP78" s="350"/>
      <c r="OQQ78" s="348"/>
      <c r="OQR78" s="348"/>
      <c r="OQS78" s="348"/>
      <c r="OQT78" s="349"/>
      <c r="OQV78" s="347"/>
      <c r="OQW78" s="350"/>
      <c r="OQX78" s="350"/>
      <c r="OQY78" s="348"/>
      <c r="OQZ78" s="348"/>
      <c r="ORA78" s="348"/>
      <c r="ORB78" s="349"/>
      <c r="ORD78" s="347"/>
      <c r="ORE78" s="350"/>
      <c r="ORF78" s="350"/>
      <c r="ORG78" s="348"/>
      <c r="ORH78" s="348"/>
      <c r="ORI78" s="348"/>
      <c r="ORJ78" s="349"/>
      <c r="ORL78" s="347"/>
      <c r="ORM78" s="350"/>
      <c r="ORN78" s="350"/>
      <c r="ORO78" s="348"/>
      <c r="ORP78" s="348"/>
      <c r="ORQ78" s="348"/>
      <c r="ORR78" s="349"/>
      <c r="ORT78" s="347"/>
      <c r="ORU78" s="350"/>
      <c r="ORV78" s="350"/>
      <c r="ORW78" s="348"/>
      <c r="ORX78" s="348"/>
      <c r="ORY78" s="348"/>
      <c r="ORZ78" s="349"/>
      <c r="OSB78" s="347"/>
      <c r="OSC78" s="350"/>
      <c r="OSD78" s="350"/>
      <c r="OSE78" s="348"/>
      <c r="OSF78" s="348"/>
      <c r="OSG78" s="348"/>
      <c r="OSH78" s="349"/>
      <c r="OSJ78" s="347"/>
      <c r="OSK78" s="350"/>
      <c r="OSL78" s="350"/>
      <c r="OSM78" s="348"/>
      <c r="OSN78" s="348"/>
      <c r="OSO78" s="348"/>
      <c r="OSP78" s="349"/>
      <c r="OSR78" s="347"/>
      <c r="OSS78" s="350"/>
      <c r="OST78" s="350"/>
      <c r="OSU78" s="348"/>
      <c r="OSV78" s="348"/>
      <c r="OSW78" s="348"/>
      <c r="OSX78" s="349"/>
      <c r="OSZ78" s="347"/>
      <c r="OTA78" s="350"/>
      <c r="OTB78" s="350"/>
      <c r="OTC78" s="348"/>
      <c r="OTD78" s="348"/>
      <c r="OTE78" s="348"/>
      <c r="OTF78" s="349"/>
      <c r="OTH78" s="347"/>
      <c r="OTI78" s="350"/>
      <c r="OTJ78" s="350"/>
      <c r="OTK78" s="348"/>
      <c r="OTL78" s="348"/>
      <c r="OTM78" s="348"/>
      <c r="OTN78" s="349"/>
      <c r="OTP78" s="347"/>
      <c r="OTQ78" s="350"/>
      <c r="OTR78" s="350"/>
      <c r="OTS78" s="348"/>
      <c r="OTT78" s="348"/>
      <c r="OTU78" s="348"/>
      <c r="OTV78" s="349"/>
      <c r="OTX78" s="347"/>
      <c r="OTY78" s="350"/>
      <c r="OTZ78" s="350"/>
      <c r="OUA78" s="348"/>
      <c r="OUB78" s="348"/>
      <c r="OUC78" s="348"/>
      <c r="OUD78" s="349"/>
      <c r="OUF78" s="347"/>
      <c r="OUG78" s="350"/>
      <c r="OUH78" s="350"/>
      <c r="OUI78" s="348"/>
      <c r="OUJ78" s="348"/>
      <c r="OUK78" s="348"/>
      <c r="OUL78" s="349"/>
      <c r="OUN78" s="347"/>
      <c r="OUO78" s="350"/>
      <c r="OUP78" s="350"/>
      <c r="OUQ78" s="348"/>
      <c r="OUR78" s="348"/>
      <c r="OUS78" s="348"/>
      <c r="OUT78" s="349"/>
      <c r="OUV78" s="347"/>
      <c r="OUW78" s="350"/>
      <c r="OUX78" s="350"/>
      <c r="OUY78" s="348"/>
      <c r="OUZ78" s="348"/>
      <c r="OVA78" s="348"/>
      <c r="OVB78" s="349"/>
      <c r="OVD78" s="347"/>
      <c r="OVE78" s="350"/>
      <c r="OVF78" s="350"/>
      <c r="OVG78" s="348"/>
      <c r="OVH78" s="348"/>
      <c r="OVI78" s="348"/>
      <c r="OVJ78" s="349"/>
      <c r="OVL78" s="347"/>
      <c r="OVM78" s="350"/>
      <c r="OVN78" s="350"/>
      <c r="OVO78" s="348"/>
      <c r="OVP78" s="348"/>
      <c r="OVQ78" s="348"/>
      <c r="OVR78" s="349"/>
      <c r="OVT78" s="347"/>
      <c r="OVU78" s="350"/>
      <c r="OVV78" s="350"/>
      <c r="OVW78" s="348"/>
      <c r="OVX78" s="348"/>
      <c r="OVY78" s="348"/>
      <c r="OVZ78" s="349"/>
      <c r="OWB78" s="347"/>
      <c r="OWC78" s="350"/>
      <c r="OWD78" s="350"/>
      <c r="OWE78" s="348"/>
      <c r="OWF78" s="348"/>
      <c r="OWG78" s="348"/>
      <c r="OWH78" s="349"/>
      <c r="OWJ78" s="347"/>
      <c r="OWK78" s="350"/>
      <c r="OWL78" s="350"/>
      <c r="OWM78" s="348"/>
      <c r="OWN78" s="348"/>
      <c r="OWO78" s="348"/>
      <c r="OWP78" s="349"/>
      <c r="OWR78" s="347"/>
      <c r="OWS78" s="350"/>
      <c r="OWT78" s="350"/>
      <c r="OWU78" s="348"/>
      <c r="OWV78" s="348"/>
      <c r="OWW78" s="348"/>
      <c r="OWX78" s="349"/>
      <c r="OWZ78" s="347"/>
      <c r="OXA78" s="350"/>
      <c r="OXB78" s="350"/>
      <c r="OXC78" s="348"/>
      <c r="OXD78" s="348"/>
      <c r="OXE78" s="348"/>
      <c r="OXF78" s="349"/>
      <c r="OXH78" s="347"/>
      <c r="OXI78" s="350"/>
      <c r="OXJ78" s="350"/>
      <c r="OXK78" s="348"/>
      <c r="OXL78" s="348"/>
      <c r="OXM78" s="348"/>
      <c r="OXN78" s="349"/>
      <c r="OXP78" s="347"/>
      <c r="OXQ78" s="350"/>
      <c r="OXR78" s="350"/>
      <c r="OXS78" s="348"/>
      <c r="OXT78" s="348"/>
      <c r="OXU78" s="348"/>
      <c r="OXV78" s="349"/>
      <c r="OXX78" s="347"/>
      <c r="OXY78" s="350"/>
      <c r="OXZ78" s="350"/>
      <c r="OYA78" s="348"/>
      <c r="OYB78" s="348"/>
      <c r="OYC78" s="348"/>
      <c r="OYD78" s="349"/>
      <c r="OYF78" s="347"/>
      <c r="OYG78" s="350"/>
      <c r="OYH78" s="350"/>
      <c r="OYI78" s="348"/>
      <c r="OYJ78" s="348"/>
      <c r="OYK78" s="348"/>
      <c r="OYL78" s="349"/>
      <c r="OYN78" s="347"/>
      <c r="OYO78" s="350"/>
      <c r="OYP78" s="350"/>
      <c r="OYQ78" s="348"/>
      <c r="OYR78" s="348"/>
      <c r="OYS78" s="348"/>
      <c r="OYT78" s="349"/>
      <c r="OYV78" s="347"/>
      <c r="OYW78" s="350"/>
      <c r="OYX78" s="350"/>
      <c r="OYY78" s="348"/>
      <c r="OYZ78" s="348"/>
      <c r="OZA78" s="348"/>
      <c r="OZB78" s="349"/>
      <c r="OZD78" s="347"/>
      <c r="OZE78" s="350"/>
      <c r="OZF78" s="350"/>
      <c r="OZG78" s="348"/>
      <c r="OZH78" s="348"/>
      <c r="OZI78" s="348"/>
      <c r="OZJ78" s="349"/>
      <c r="OZL78" s="347"/>
      <c r="OZM78" s="350"/>
      <c r="OZN78" s="350"/>
      <c r="OZO78" s="348"/>
      <c r="OZP78" s="348"/>
      <c r="OZQ78" s="348"/>
      <c r="OZR78" s="349"/>
      <c r="OZT78" s="347"/>
      <c r="OZU78" s="350"/>
      <c r="OZV78" s="350"/>
      <c r="OZW78" s="348"/>
      <c r="OZX78" s="348"/>
      <c r="OZY78" s="348"/>
      <c r="OZZ78" s="349"/>
      <c r="PAB78" s="347"/>
      <c r="PAC78" s="350"/>
      <c r="PAD78" s="350"/>
      <c r="PAE78" s="348"/>
      <c r="PAF78" s="348"/>
      <c r="PAG78" s="348"/>
      <c r="PAH78" s="349"/>
      <c r="PAJ78" s="347"/>
      <c r="PAK78" s="350"/>
      <c r="PAL78" s="350"/>
      <c r="PAM78" s="348"/>
      <c r="PAN78" s="348"/>
      <c r="PAO78" s="348"/>
      <c r="PAP78" s="349"/>
      <c r="PAR78" s="347"/>
      <c r="PAS78" s="350"/>
      <c r="PAT78" s="350"/>
      <c r="PAU78" s="348"/>
      <c r="PAV78" s="348"/>
      <c r="PAW78" s="348"/>
      <c r="PAX78" s="349"/>
      <c r="PAZ78" s="347"/>
      <c r="PBA78" s="350"/>
      <c r="PBB78" s="350"/>
      <c r="PBC78" s="348"/>
      <c r="PBD78" s="348"/>
      <c r="PBE78" s="348"/>
      <c r="PBF78" s="349"/>
      <c r="PBH78" s="347"/>
      <c r="PBI78" s="350"/>
      <c r="PBJ78" s="350"/>
      <c r="PBK78" s="348"/>
      <c r="PBL78" s="348"/>
      <c r="PBM78" s="348"/>
      <c r="PBN78" s="349"/>
      <c r="PBP78" s="347"/>
      <c r="PBQ78" s="350"/>
      <c r="PBR78" s="350"/>
      <c r="PBS78" s="348"/>
      <c r="PBT78" s="348"/>
      <c r="PBU78" s="348"/>
      <c r="PBV78" s="349"/>
      <c r="PBX78" s="347"/>
      <c r="PBY78" s="350"/>
      <c r="PBZ78" s="350"/>
      <c r="PCA78" s="348"/>
      <c r="PCB78" s="348"/>
      <c r="PCC78" s="348"/>
      <c r="PCD78" s="349"/>
      <c r="PCF78" s="347"/>
      <c r="PCG78" s="350"/>
      <c r="PCH78" s="350"/>
      <c r="PCI78" s="348"/>
      <c r="PCJ78" s="348"/>
      <c r="PCK78" s="348"/>
      <c r="PCL78" s="349"/>
      <c r="PCN78" s="347"/>
      <c r="PCO78" s="350"/>
      <c r="PCP78" s="350"/>
      <c r="PCQ78" s="348"/>
      <c r="PCR78" s="348"/>
      <c r="PCS78" s="348"/>
      <c r="PCT78" s="349"/>
      <c r="PCV78" s="347"/>
      <c r="PCW78" s="350"/>
      <c r="PCX78" s="350"/>
      <c r="PCY78" s="348"/>
      <c r="PCZ78" s="348"/>
      <c r="PDA78" s="348"/>
      <c r="PDB78" s="349"/>
      <c r="PDD78" s="347"/>
      <c r="PDE78" s="350"/>
      <c r="PDF78" s="350"/>
      <c r="PDG78" s="348"/>
      <c r="PDH78" s="348"/>
      <c r="PDI78" s="348"/>
      <c r="PDJ78" s="349"/>
      <c r="PDL78" s="347"/>
      <c r="PDM78" s="350"/>
      <c r="PDN78" s="350"/>
      <c r="PDO78" s="348"/>
      <c r="PDP78" s="348"/>
      <c r="PDQ78" s="348"/>
      <c r="PDR78" s="349"/>
      <c r="PDT78" s="347"/>
      <c r="PDU78" s="350"/>
      <c r="PDV78" s="350"/>
      <c r="PDW78" s="348"/>
      <c r="PDX78" s="348"/>
      <c r="PDY78" s="348"/>
      <c r="PDZ78" s="349"/>
      <c r="PEB78" s="347"/>
      <c r="PEC78" s="350"/>
      <c r="PED78" s="350"/>
      <c r="PEE78" s="348"/>
      <c r="PEF78" s="348"/>
      <c r="PEG78" s="348"/>
      <c r="PEH78" s="349"/>
      <c r="PEJ78" s="347"/>
      <c r="PEK78" s="350"/>
      <c r="PEL78" s="350"/>
      <c r="PEM78" s="348"/>
      <c r="PEN78" s="348"/>
      <c r="PEO78" s="348"/>
      <c r="PEP78" s="349"/>
      <c r="PER78" s="347"/>
      <c r="PES78" s="350"/>
      <c r="PET78" s="350"/>
      <c r="PEU78" s="348"/>
      <c r="PEV78" s="348"/>
      <c r="PEW78" s="348"/>
      <c r="PEX78" s="349"/>
      <c r="PEZ78" s="347"/>
      <c r="PFA78" s="350"/>
      <c r="PFB78" s="350"/>
      <c r="PFC78" s="348"/>
      <c r="PFD78" s="348"/>
      <c r="PFE78" s="348"/>
      <c r="PFF78" s="349"/>
      <c r="PFH78" s="347"/>
      <c r="PFI78" s="350"/>
      <c r="PFJ78" s="350"/>
      <c r="PFK78" s="348"/>
      <c r="PFL78" s="348"/>
      <c r="PFM78" s="348"/>
      <c r="PFN78" s="349"/>
      <c r="PFP78" s="347"/>
      <c r="PFQ78" s="350"/>
      <c r="PFR78" s="350"/>
      <c r="PFS78" s="348"/>
      <c r="PFT78" s="348"/>
      <c r="PFU78" s="348"/>
      <c r="PFV78" s="349"/>
      <c r="PFX78" s="347"/>
      <c r="PFY78" s="350"/>
      <c r="PFZ78" s="350"/>
      <c r="PGA78" s="348"/>
      <c r="PGB78" s="348"/>
      <c r="PGC78" s="348"/>
      <c r="PGD78" s="349"/>
      <c r="PGF78" s="347"/>
      <c r="PGG78" s="350"/>
      <c r="PGH78" s="350"/>
      <c r="PGI78" s="348"/>
      <c r="PGJ78" s="348"/>
      <c r="PGK78" s="348"/>
      <c r="PGL78" s="349"/>
      <c r="PGN78" s="347"/>
      <c r="PGO78" s="350"/>
      <c r="PGP78" s="350"/>
      <c r="PGQ78" s="348"/>
      <c r="PGR78" s="348"/>
      <c r="PGS78" s="348"/>
      <c r="PGT78" s="349"/>
      <c r="PGV78" s="347"/>
      <c r="PGW78" s="350"/>
      <c r="PGX78" s="350"/>
      <c r="PGY78" s="348"/>
      <c r="PGZ78" s="348"/>
      <c r="PHA78" s="348"/>
      <c r="PHB78" s="349"/>
      <c r="PHD78" s="347"/>
      <c r="PHE78" s="350"/>
      <c r="PHF78" s="350"/>
      <c r="PHG78" s="348"/>
      <c r="PHH78" s="348"/>
      <c r="PHI78" s="348"/>
      <c r="PHJ78" s="349"/>
      <c r="PHL78" s="347"/>
      <c r="PHM78" s="350"/>
      <c r="PHN78" s="350"/>
      <c r="PHO78" s="348"/>
      <c r="PHP78" s="348"/>
      <c r="PHQ78" s="348"/>
      <c r="PHR78" s="349"/>
      <c r="PHT78" s="347"/>
      <c r="PHU78" s="350"/>
      <c r="PHV78" s="350"/>
      <c r="PHW78" s="348"/>
      <c r="PHX78" s="348"/>
      <c r="PHY78" s="348"/>
      <c r="PHZ78" s="349"/>
      <c r="PIB78" s="347"/>
      <c r="PIC78" s="350"/>
      <c r="PID78" s="350"/>
      <c r="PIE78" s="348"/>
      <c r="PIF78" s="348"/>
      <c r="PIG78" s="348"/>
      <c r="PIH78" s="349"/>
      <c r="PIJ78" s="347"/>
      <c r="PIK78" s="350"/>
      <c r="PIL78" s="350"/>
      <c r="PIM78" s="348"/>
      <c r="PIN78" s="348"/>
      <c r="PIO78" s="348"/>
      <c r="PIP78" s="349"/>
      <c r="PIR78" s="347"/>
      <c r="PIS78" s="350"/>
      <c r="PIT78" s="350"/>
      <c r="PIU78" s="348"/>
      <c r="PIV78" s="348"/>
      <c r="PIW78" s="348"/>
      <c r="PIX78" s="349"/>
      <c r="PIZ78" s="347"/>
      <c r="PJA78" s="350"/>
      <c r="PJB78" s="350"/>
      <c r="PJC78" s="348"/>
      <c r="PJD78" s="348"/>
      <c r="PJE78" s="348"/>
      <c r="PJF78" s="349"/>
      <c r="PJH78" s="347"/>
      <c r="PJI78" s="350"/>
      <c r="PJJ78" s="350"/>
      <c r="PJK78" s="348"/>
      <c r="PJL78" s="348"/>
      <c r="PJM78" s="348"/>
      <c r="PJN78" s="349"/>
      <c r="PJP78" s="347"/>
      <c r="PJQ78" s="350"/>
      <c r="PJR78" s="350"/>
      <c r="PJS78" s="348"/>
      <c r="PJT78" s="348"/>
      <c r="PJU78" s="348"/>
      <c r="PJV78" s="349"/>
      <c r="PJX78" s="347"/>
      <c r="PJY78" s="350"/>
      <c r="PJZ78" s="350"/>
      <c r="PKA78" s="348"/>
      <c r="PKB78" s="348"/>
      <c r="PKC78" s="348"/>
      <c r="PKD78" s="349"/>
      <c r="PKF78" s="347"/>
      <c r="PKG78" s="350"/>
      <c r="PKH78" s="350"/>
      <c r="PKI78" s="348"/>
      <c r="PKJ78" s="348"/>
      <c r="PKK78" s="348"/>
      <c r="PKL78" s="349"/>
      <c r="PKN78" s="347"/>
      <c r="PKO78" s="350"/>
      <c r="PKP78" s="350"/>
      <c r="PKQ78" s="348"/>
      <c r="PKR78" s="348"/>
      <c r="PKS78" s="348"/>
      <c r="PKT78" s="349"/>
      <c r="PKV78" s="347"/>
      <c r="PKW78" s="350"/>
      <c r="PKX78" s="350"/>
      <c r="PKY78" s="348"/>
      <c r="PKZ78" s="348"/>
      <c r="PLA78" s="348"/>
      <c r="PLB78" s="349"/>
      <c r="PLD78" s="347"/>
      <c r="PLE78" s="350"/>
      <c r="PLF78" s="350"/>
      <c r="PLG78" s="348"/>
      <c r="PLH78" s="348"/>
      <c r="PLI78" s="348"/>
      <c r="PLJ78" s="349"/>
      <c r="PLL78" s="347"/>
      <c r="PLM78" s="350"/>
      <c r="PLN78" s="350"/>
      <c r="PLO78" s="348"/>
      <c r="PLP78" s="348"/>
      <c r="PLQ78" s="348"/>
      <c r="PLR78" s="349"/>
      <c r="PLT78" s="347"/>
      <c r="PLU78" s="350"/>
      <c r="PLV78" s="350"/>
      <c r="PLW78" s="348"/>
      <c r="PLX78" s="348"/>
      <c r="PLY78" s="348"/>
      <c r="PLZ78" s="349"/>
      <c r="PMB78" s="347"/>
      <c r="PMC78" s="350"/>
      <c r="PMD78" s="350"/>
      <c r="PME78" s="348"/>
      <c r="PMF78" s="348"/>
      <c r="PMG78" s="348"/>
      <c r="PMH78" s="349"/>
      <c r="PMJ78" s="347"/>
      <c r="PMK78" s="350"/>
      <c r="PML78" s="350"/>
      <c r="PMM78" s="348"/>
      <c r="PMN78" s="348"/>
      <c r="PMO78" s="348"/>
      <c r="PMP78" s="349"/>
      <c r="PMR78" s="347"/>
      <c r="PMS78" s="350"/>
      <c r="PMT78" s="350"/>
      <c r="PMU78" s="348"/>
      <c r="PMV78" s="348"/>
      <c r="PMW78" s="348"/>
      <c r="PMX78" s="349"/>
      <c r="PMZ78" s="347"/>
      <c r="PNA78" s="350"/>
      <c r="PNB78" s="350"/>
      <c r="PNC78" s="348"/>
      <c r="PND78" s="348"/>
      <c r="PNE78" s="348"/>
      <c r="PNF78" s="349"/>
      <c r="PNH78" s="347"/>
      <c r="PNI78" s="350"/>
      <c r="PNJ78" s="350"/>
      <c r="PNK78" s="348"/>
      <c r="PNL78" s="348"/>
      <c r="PNM78" s="348"/>
      <c r="PNN78" s="349"/>
      <c r="PNP78" s="347"/>
      <c r="PNQ78" s="350"/>
      <c r="PNR78" s="350"/>
      <c r="PNS78" s="348"/>
      <c r="PNT78" s="348"/>
      <c r="PNU78" s="348"/>
      <c r="PNV78" s="349"/>
      <c r="PNX78" s="347"/>
      <c r="PNY78" s="350"/>
      <c r="PNZ78" s="350"/>
      <c r="POA78" s="348"/>
      <c r="POB78" s="348"/>
      <c r="POC78" s="348"/>
      <c r="POD78" s="349"/>
      <c r="POF78" s="347"/>
      <c r="POG78" s="350"/>
      <c r="POH78" s="350"/>
      <c r="POI78" s="348"/>
      <c r="POJ78" s="348"/>
      <c r="POK78" s="348"/>
      <c r="POL78" s="349"/>
      <c r="PON78" s="347"/>
      <c r="POO78" s="350"/>
      <c r="POP78" s="350"/>
      <c r="POQ78" s="348"/>
      <c r="POR78" s="348"/>
      <c r="POS78" s="348"/>
      <c r="POT78" s="349"/>
      <c r="POV78" s="347"/>
      <c r="POW78" s="350"/>
      <c r="POX78" s="350"/>
      <c r="POY78" s="348"/>
      <c r="POZ78" s="348"/>
      <c r="PPA78" s="348"/>
      <c r="PPB78" s="349"/>
      <c r="PPD78" s="347"/>
      <c r="PPE78" s="350"/>
      <c r="PPF78" s="350"/>
      <c r="PPG78" s="348"/>
      <c r="PPH78" s="348"/>
      <c r="PPI78" s="348"/>
      <c r="PPJ78" s="349"/>
      <c r="PPL78" s="347"/>
      <c r="PPM78" s="350"/>
      <c r="PPN78" s="350"/>
      <c r="PPO78" s="348"/>
      <c r="PPP78" s="348"/>
      <c r="PPQ78" s="348"/>
      <c r="PPR78" s="349"/>
      <c r="PPT78" s="347"/>
      <c r="PPU78" s="350"/>
      <c r="PPV78" s="350"/>
      <c r="PPW78" s="348"/>
      <c r="PPX78" s="348"/>
      <c r="PPY78" s="348"/>
      <c r="PPZ78" s="349"/>
      <c r="PQB78" s="347"/>
      <c r="PQC78" s="350"/>
      <c r="PQD78" s="350"/>
      <c r="PQE78" s="348"/>
      <c r="PQF78" s="348"/>
      <c r="PQG78" s="348"/>
      <c r="PQH78" s="349"/>
      <c r="PQJ78" s="347"/>
      <c r="PQK78" s="350"/>
      <c r="PQL78" s="350"/>
      <c r="PQM78" s="348"/>
      <c r="PQN78" s="348"/>
      <c r="PQO78" s="348"/>
      <c r="PQP78" s="349"/>
      <c r="PQR78" s="347"/>
      <c r="PQS78" s="350"/>
      <c r="PQT78" s="350"/>
      <c r="PQU78" s="348"/>
      <c r="PQV78" s="348"/>
      <c r="PQW78" s="348"/>
      <c r="PQX78" s="349"/>
      <c r="PQZ78" s="347"/>
      <c r="PRA78" s="350"/>
      <c r="PRB78" s="350"/>
      <c r="PRC78" s="348"/>
      <c r="PRD78" s="348"/>
      <c r="PRE78" s="348"/>
      <c r="PRF78" s="349"/>
      <c r="PRH78" s="347"/>
      <c r="PRI78" s="350"/>
      <c r="PRJ78" s="350"/>
      <c r="PRK78" s="348"/>
      <c r="PRL78" s="348"/>
      <c r="PRM78" s="348"/>
      <c r="PRN78" s="349"/>
      <c r="PRP78" s="347"/>
      <c r="PRQ78" s="350"/>
      <c r="PRR78" s="350"/>
      <c r="PRS78" s="348"/>
      <c r="PRT78" s="348"/>
      <c r="PRU78" s="348"/>
      <c r="PRV78" s="349"/>
      <c r="PRX78" s="347"/>
      <c r="PRY78" s="350"/>
      <c r="PRZ78" s="350"/>
      <c r="PSA78" s="348"/>
      <c r="PSB78" s="348"/>
      <c r="PSC78" s="348"/>
      <c r="PSD78" s="349"/>
      <c r="PSF78" s="347"/>
      <c r="PSG78" s="350"/>
      <c r="PSH78" s="350"/>
      <c r="PSI78" s="348"/>
      <c r="PSJ78" s="348"/>
      <c r="PSK78" s="348"/>
      <c r="PSL78" s="349"/>
      <c r="PSN78" s="347"/>
      <c r="PSO78" s="350"/>
      <c r="PSP78" s="350"/>
      <c r="PSQ78" s="348"/>
      <c r="PSR78" s="348"/>
      <c r="PSS78" s="348"/>
      <c r="PST78" s="349"/>
      <c r="PSV78" s="347"/>
      <c r="PSW78" s="350"/>
      <c r="PSX78" s="350"/>
      <c r="PSY78" s="348"/>
      <c r="PSZ78" s="348"/>
      <c r="PTA78" s="348"/>
      <c r="PTB78" s="349"/>
      <c r="PTD78" s="347"/>
      <c r="PTE78" s="350"/>
      <c r="PTF78" s="350"/>
      <c r="PTG78" s="348"/>
      <c r="PTH78" s="348"/>
      <c r="PTI78" s="348"/>
      <c r="PTJ78" s="349"/>
      <c r="PTL78" s="347"/>
      <c r="PTM78" s="350"/>
      <c r="PTN78" s="350"/>
      <c r="PTO78" s="348"/>
      <c r="PTP78" s="348"/>
      <c r="PTQ78" s="348"/>
      <c r="PTR78" s="349"/>
      <c r="PTT78" s="347"/>
      <c r="PTU78" s="350"/>
      <c r="PTV78" s="350"/>
      <c r="PTW78" s="348"/>
      <c r="PTX78" s="348"/>
      <c r="PTY78" s="348"/>
      <c r="PTZ78" s="349"/>
      <c r="PUB78" s="347"/>
      <c r="PUC78" s="350"/>
      <c r="PUD78" s="350"/>
      <c r="PUE78" s="348"/>
      <c r="PUF78" s="348"/>
      <c r="PUG78" s="348"/>
      <c r="PUH78" s="349"/>
      <c r="PUJ78" s="347"/>
      <c r="PUK78" s="350"/>
      <c r="PUL78" s="350"/>
      <c r="PUM78" s="348"/>
      <c r="PUN78" s="348"/>
      <c r="PUO78" s="348"/>
      <c r="PUP78" s="349"/>
      <c r="PUR78" s="347"/>
      <c r="PUS78" s="350"/>
      <c r="PUT78" s="350"/>
      <c r="PUU78" s="348"/>
      <c r="PUV78" s="348"/>
      <c r="PUW78" s="348"/>
      <c r="PUX78" s="349"/>
      <c r="PUZ78" s="347"/>
      <c r="PVA78" s="350"/>
      <c r="PVB78" s="350"/>
      <c r="PVC78" s="348"/>
      <c r="PVD78" s="348"/>
      <c r="PVE78" s="348"/>
      <c r="PVF78" s="349"/>
      <c r="PVH78" s="347"/>
      <c r="PVI78" s="350"/>
      <c r="PVJ78" s="350"/>
      <c r="PVK78" s="348"/>
      <c r="PVL78" s="348"/>
      <c r="PVM78" s="348"/>
      <c r="PVN78" s="349"/>
      <c r="PVP78" s="347"/>
      <c r="PVQ78" s="350"/>
      <c r="PVR78" s="350"/>
      <c r="PVS78" s="348"/>
      <c r="PVT78" s="348"/>
      <c r="PVU78" s="348"/>
      <c r="PVV78" s="349"/>
      <c r="PVX78" s="347"/>
      <c r="PVY78" s="350"/>
      <c r="PVZ78" s="350"/>
      <c r="PWA78" s="348"/>
      <c r="PWB78" s="348"/>
      <c r="PWC78" s="348"/>
      <c r="PWD78" s="349"/>
      <c r="PWF78" s="347"/>
      <c r="PWG78" s="350"/>
      <c r="PWH78" s="350"/>
      <c r="PWI78" s="348"/>
      <c r="PWJ78" s="348"/>
      <c r="PWK78" s="348"/>
      <c r="PWL78" s="349"/>
      <c r="PWN78" s="347"/>
      <c r="PWO78" s="350"/>
      <c r="PWP78" s="350"/>
      <c r="PWQ78" s="348"/>
      <c r="PWR78" s="348"/>
      <c r="PWS78" s="348"/>
      <c r="PWT78" s="349"/>
      <c r="PWV78" s="347"/>
      <c r="PWW78" s="350"/>
      <c r="PWX78" s="350"/>
      <c r="PWY78" s="348"/>
      <c r="PWZ78" s="348"/>
      <c r="PXA78" s="348"/>
      <c r="PXB78" s="349"/>
      <c r="PXD78" s="347"/>
      <c r="PXE78" s="350"/>
      <c r="PXF78" s="350"/>
      <c r="PXG78" s="348"/>
      <c r="PXH78" s="348"/>
      <c r="PXI78" s="348"/>
      <c r="PXJ78" s="349"/>
      <c r="PXL78" s="347"/>
      <c r="PXM78" s="350"/>
      <c r="PXN78" s="350"/>
      <c r="PXO78" s="348"/>
      <c r="PXP78" s="348"/>
      <c r="PXQ78" s="348"/>
      <c r="PXR78" s="349"/>
      <c r="PXT78" s="347"/>
      <c r="PXU78" s="350"/>
      <c r="PXV78" s="350"/>
      <c r="PXW78" s="348"/>
      <c r="PXX78" s="348"/>
      <c r="PXY78" s="348"/>
      <c r="PXZ78" s="349"/>
      <c r="PYB78" s="347"/>
      <c r="PYC78" s="350"/>
      <c r="PYD78" s="350"/>
      <c r="PYE78" s="348"/>
      <c r="PYF78" s="348"/>
      <c r="PYG78" s="348"/>
      <c r="PYH78" s="349"/>
      <c r="PYJ78" s="347"/>
      <c r="PYK78" s="350"/>
      <c r="PYL78" s="350"/>
      <c r="PYM78" s="348"/>
      <c r="PYN78" s="348"/>
      <c r="PYO78" s="348"/>
      <c r="PYP78" s="349"/>
      <c r="PYR78" s="347"/>
      <c r="PYS78" s="350"/>
      <c r="PYT78" s="350"/>
      <c r="PYU78" s="348"/>
      <c r="PYV78" s="348"/>
      <c r="PYW78" s="348"/>
      <c r="PYX78" s="349"/>
      <c r="PYZ78" s="347"/>
      <c r="PZA78" s="350"/>
      <c r="PZB78" s="350"/>
      <c r="PZC78" s="348"/>
      <c r="PZD78" s="348"/>
      <c r="PZE78" s="348"/>
      <c r="PZF78" s="349"/>
      <c r="PZH78" s="347"/>
      <c r="PZI78" s="350"/>
      <c r="PZJ78" s="350"/>
      <c r="PZK78" s="348"/>
      <c r="PZL78" s="348"/>
      <c r="PZM78" s="348"/>
      <c r="PZN78" s="349"/>
      <c r="PZP78" s="347"/>
      <c r="PZQ78" s="350"/>
      <c r="PZR78" s="350"/>
      <c r="PZS78" s="348"/>
      <c r="PZT78" s="348"/>
      <c r="PZU78" s="348"/>
      <c r="PZV78" s="349"/>
      <c r="PZX78" s="347"/>
      <c r="PZY78" s="350"/>
      <c r="PZZ78" s="350"/>
      <c r="QAA78" s="348"/>
      <c r="QAB78" s="348"/>
      <c r="QAC78" s="348"/>
      <c r="QAD78" s="349"/>
      <c r="QAF78" s="347"/>
      <c r="QAG78" s="350"/>
      <c r="QAH78" s="350"/>
      <c r="QAI78" s="348"/>
      <c r="QAJ78" s="348"/>
      <c r="QAK78" s="348"/>
      <c r="QAL78" s="349"/>
      <c r="QAN78" s="347"/>
      <c r="QAO78" s="350"/>
      <c r="QAP78" s="350"/>
      <c r="QAQ78" s="348"/>
      <c r="QAR78" s="348"/>
      <c r="QAS78" s="348"/>
      <c r="QAT78" s="349"/>
      <c r="QAV78" s="347"/>
      <c r="QAW78" s="350"/>
      <c r="QAX78" s="350"/>
      <c r="QAY78" s="348"/>
      <c r="QAZ78" s="348"/>
      <c r="QBA78" s="348"/>
      <c r="QBB78" s="349"/>
      <c r="QBD78" s="347"/>
      <c r="QBE78" s="350"/>
      <c r="QBF78" s="350"/>
      <c r="QBG78" s="348"/>
      <c r="QBH78" s="348"/>
      <c r="QBI78" s="348"/>
      <c r="QBJ78" s="349"/>
      <c r="QBL78" s="347"/>
      <c r="QBM78" s="350"/>
      <c r="QBN78" s="350"/>
      <c r="QBO78" s="348"/>
      <c r="QBP78" s="348"/>
      <c r="QBQ78" s="348"/>
      <c r="QBR78" s="349"/>
      <c r="QBT78" s="347"/>
      <c r="QBU78" s="350"/>
      <c r="QBV78" s="350"/>
      <c r="QBW78" s="348"/>
      <c r="QBX78" s="348"/>
      <c r="QBY78" s="348"/>
      <c r="QBZ78" s="349"/>
      <c r="QCB78" s="347"/>
      <c r="QCC78" s="350"/>
      <c r="QCD78" s="350"/>
      <c r="QCE78" s="348"/>
      <c r="QCF78" s="348"/>
      <c r="QCG78" s="348"/>
      <c r="QCH78" s="349"/>
      <c r="QCJ78" s="347"/>
      <c r="QCK78" s="350"/>
      <c r="QCL78" s="350"/>
      <c r="QCM78" s="348"/>
      <c r="QCN78" s="348"/>
      <c r="QCO78" s="348"/>
      <c r="QCP78" s="349"/>
      <c r="QCR78" s="347"/>
      <c r="QCS78" s="350"/>
      <c r="QCT78" s="350"/>
      <c r="QCU78" s="348"/>
      <c r="QCV78" s="348"/>
      <c r="QCW78" s="348"/>
      <c r="QCX78" s="349"/>
      <c r="QCZ78" s="347"/>
      <c r="QDA78" s="350"/>
      <c r="QDB78" s="350"/>
      <c r="QDC78" s="348"/>
      <c r="QDD78" s="348"/>
      <c r="QDE78" s="348"/>
      <c r="QDF78" s="349"/>
      <c r="QDH78" s="347"/>
      <c r="QDI78" s="350"/>
      <c r="QDJ78" s="350"/>
      <c r="QDK78" s="348"/>
      <c r="QDL78" s="348"/>
      <c r="QDM78" s="348"/>
      <c r="QDN78" s="349"/>
      <c r="QDP78" s="347"/>
      <c r="QDQ78" s="350"/>
      <c r="QDR78" s="350"/>
      <c r="QDS78" s="348"/>
      <c r="QDT78" s="348"/>
      <c r="QDU78" s="348"/>
      <c r="QDV78" s="349"/>
      <c r="QDX78" s="347"/>
      <c r="QDY78" s="350"/>
      <c r="QDZ78" s="350"/>
      <c r="QEA78" s="348"/>
      <c r="QEB78" s="348"/>
      <c r="QEC78" s="348"/>
      <c r="QED78" s="349"/>
      <c r="QEF78" s="347"/>
      <c r="QEG78" s="350"/>
      <c r="QEH78" s="350"/>
      <c r="QEI78" s="348"/>
      <c r="QEJ78" s="348"/>
      <c r="QEK78" s="348"/>
      <c r="QEL78" s="349"/>
      <c r="QEN78" s="347"/>
      <c r="QEO78" s="350"/>
      <c r="QEP78" s="350"/>
      <c r="QEQ78" s="348"/>
      <c r="QER78" s="348"/>
      <c r="QES78" s="348"/>
      <c r="QET78" s="349"/>
      <c r="QEV78" s="347"/>
      <c r="QEW78" s="350"/>
      <c r="QEX78" s="350"/>
      <c r="QEY78" s="348"/>
      <c r="QEZ78" s="348"/>
      <c r="QFA78" s="348"/>
      <c r="QFB78" s="349"/>
      <c r="QFD78" s="347"/>
      <c r="QFE78" s="350"/>
      <c r="QFF78" s="350"/>
      <c r="QFG78" s="348"/>
      <c r="QFH78" s="348"/>
      <c r="QFI78" s="348"/>
      <c r="QFJ78" s="349"/>
      <c r="QFL78" s="347"/>
      <c r="QFM78" s="350"/>
      <c r="QFN78" s="350"/>
      <c r="QFO78" s="348"/>
      <c r="QFP78" s="348"/>
      <c r="QFQ78" s="348"/>
      <c r="QFR78" s="349"/>
      <c r="QFT78" s="347"/>
      <c r="QFU78" s="350"/>
      <c r="QFV78" s="350"/>
      <c r="QFW78" s="348"/>
      <c r="QFX78" s="348"/>
      <c r="QFY78" s="348"/>
      <c r="QFZ78" s="349"/>
      <c r="QGB78" s="347"/>
      <c r="QGC78" s="350"/>
      <c r="QGD78" s="350"/>
      <c r="QGE78" s="348"/>
      <c r="QGF78" s="348"/>
      <c r="QGG78" s="348"/>
      <c r="QGH78" s="349"/>
      <c r="QGJ78" s="347"/>
      <c r="QGK78" s="350"/>
      <c r="QGL78" s="350"/>
      <c r="QGM78" s="348"/>
      <c r="QGN78" s="348"/>
      <c r="QGO78" s="348"/>
      <c r="QGP78" s="349"/>
      <c r="QGR78" s="347"/>
      <c r="QGS78" s="350"/>
      <c r="QGT78" s="350"/>
      <c r="QGU78" s="348"/>
      <c r="QGV78" s="348"/>
      <c r="QGW78" s="348"/>
      <c r="QGX78" s="349"/>
      <c r="QGZ78" s="347"/>
      <c r="QHA78" s="350"/>
      <c r="QHB78" s="350"/>
      <c r="QHC78" s="348"/>
      <c r="QHD78" s="348"/>
      <c r="QHE78" s="348"/>
      <c r="QHF78" s="349"/>
      <c r="QHH78" s="347"/>
      <c r="QHI78" s="350"/>
      <c r="QHJ78" s="350"/>
      <c r="QHK78" s="348"/>
      <c r="QHL78" s="348"/>
      <c r="QHM78" s="348"/>
      <c r="QHN78" s="349"/>
      <c r="QHP78" s="347"/>
      <c r="QHQ78" s="350"/>
      <c r="QHR78" s="350"/>
      <c r="QHS78" s="348"/>
      <c r="QHT78" s="348"/>
      <c r="QHU78" s="348"/>
      <c r="QHV78" s="349"/>
      <c r="QHX78" s="347"/>
      <c r="QHY78" s="350"/>
      <c r="QHZ78" s="350"/>
      <c r="QIA78" s="348"/>
      <c r="QIB78" s="348"/>
      <c r="QIC78" s="348"/>
      <c r="QID78" s="349"/>
      <c r="QIF78" s="347"/>
      <c r="QIG78" s="350"/>
      <c r="QIH78" s="350"/>
      <c r="QII78" s="348"/>
      <c r="QIJ78" s="348"/>
      <c r="QIK78" s="348"/>
      <c r="QIL78" s="349"/>
      <c r="QIN78" s="347"/>
      <c r="QIO78" s="350"/>
      <c r="QIP78" s="350"/>
      <c r="QIQ78" s="348"/>
      <c r="QIR78" s="348"/>
      <c r="QIS78" s="348"/>
      <c r="QIT78" s="349"/>
      <c r="QIV78" s="347"/>
      <c r="QIW78" s="350"/>
      <c r="QIX78" s="350"/>
      <c r="QIY78" s="348"/>
      <c r="QIZ78" s="348"/>
      <c r="QJA78" s="348"/>
      <c r="QJB78" s="349"/>
      <c r="QJD78" s="347"/>
      <c r="QJE78" s="350"/>
      <c r="QJF78" s="350"/>
      <c r="QJG78" s="348"/>
      <c r="QJH78" s="348"/>
      <c r="QJI78" s="348"/>
      <c r="QJJ78" s="349"/>
      <c r="QJL78" s="347"/>
      <c r="QJM78" s="350"/>
      <c r="QJN78" s="350"/>
      <c r="QJO78" s="348"/>
      <c r="QJP78" s="348"/>
      <c r="QJQ78" s="348"/>
      <c r="QJR78" s="349"/>
      <c r="QJT78" s="347"/>
      <c r="QJU78" s="350"/>
      <c r="QJV78" s="350"/>
      <c r="QJW78" s="348"/>
      <c r="QJX78" s="348"/>
      <c r="QJY78" s="348"/>
      <c r="QJZ78" s="349"/>
      <c r="QKB78" s="347"/>
      <c r="QKC78" s="350"/>
      <c r="QKD78" s="350"/>
      <c r="QKE78" s="348"/>
      <c r="QKF78" s="348"/>
      <c r="QKG78" s="348"/>
      <c r="QKH78" s="349"/>
      <c r="QKJ78" s="347"/>
      <c r="QKK78" s="350"/>
      <c r="QKL78" s="350"/>
      <c r="QKM78" s="348"/>
      <c r="QKN78" s="348"/>
      <c r="QKO78" s="348"/>
      <c r="QKP78" s="349"/>
      <c r="QKR78" s="347"/>
      <c r="QKS78" s="350"/>
      <c r="QKT78" s="350"/>
      <c r="QKU78" s="348"/>
      <c r="QKV78" s="348"/>
      <c r="QKW78" s="348"/>
      <c r="QKX78" s="349"/>
      <c r="QKZ78" s="347"/>
      <c r="QLA78" s="350"/>
      <c r="QLB78" s="350"/>
      <c r="QLC78" s="348"/>
      <c r="QLD78" s="348"/>
      <c r="QLE78" s="348"/>
      <c r="QLF78" s="349"/>
      <c r="QLH78" s="347"/>
      <c r="QLI78" s="350"/>
      <c r="QLJ78" s="350"/>
      <c r="QLK78" s="348"/>
      <c r="QLL78" s="348"/>
      <c r="QLM78" s="348"/>
      <c r="QLN78" s="349"/>
      <c r="QLP78" s="347"/>
      <c r="QLQ78" s="350"/>
      <c r="QLR78" s="350"/>
      <c r="QLS78" s="348"/>
      <c r="QLT78" s="348"/>
      <c r="QLU78" s="348"/>
      <c r="QLV78" s="349"/>
      <c r="QLX78" s="347"/>
      <c r="QLY78" s="350"/>
      <c r="QLZ78" s="350"/>
      <c r="QMA78" s="348"/>
      <c r="QMB78" s="348"/>
      <c r="QMC78" s="348"/>
      <c r="QMD78" s="349"/>
      <c r="QMF78" s="347"/>
      <c r="QMG78" s="350"/>
      <c r="QMH78" s="350"/>
      <c r="QMI78" s="348"/>
      <c r="QMJ78" s="348"/>
      <c r="QMK78" s="348"/>
      <c r="QML78" s="349"/>
      <c r="QMN78" s="347"/>
      <c r="QMO78" s="350"/>
      <c r="QMP78" s="350"/>
      <c r="QMQ78" s="348"/>
      <c r="QMR78" s="348"/>
      <c r="QMS78" s="348"/>
      <c r="QMT78" s="349"/>
      <c r="QMV78" s="347"/>
      <c r="QMW78" s="350"/>
      <c r="QMX78" s="350"/>
      <c r="QMY78" s="348"/>
      <c r="QMZ78" s="348"/>
      <c r="QNA78" s="348"/>
      <c r="QNB78" s="349"/>
      <c r="QND78" s="347"/>
      <c r="QNE78" s="350"/>
      <c r="QNF78" s="350"/>
      <c r="QNG78" s="348"/>
      <c r="QNH78" s="348"/>
      <c r="QNI78" s="348"/>
      <c r="QNJ78" s="349"/>
      <c r="QNL78" s="347"/>
      <c r="QNM78" s="350"/>
      <c r="QNN78" s="350"/>
      <c r="QNO78" s="348"/>
      <c r="QNP78" s="348"/>
      <c r="QNQ78" s="348"/>
      <c r="QNR78" s="349"/>
      <c r="QNT78" s="347"/>
      <c r="QNU78" s="350"/>
      <c r="QNV78" s="350"/>
      <c r="QNW78" s="348"/>
      <c r="QNX78" s="348"/>
      <c r="QNY78" s="348"/>
      <c r="QNZ78" s="349"/>
      <c r="QOB78" s="347"/>
      <c r="QOC78" s="350"/>
      <c r="QOD78" s="350"/>
      <c r="QOE78" s="348"/>
      <c r="QOF78" s="348"/>
      <c r="QOG78" s="348"/>
      <c r="QOH78" s="349"/>
      <c r="QOJ78" s="347"/>
      <c r="QOK78" s="350"/>
      <c r="QOL78" s="350"/>
      <c r="QOM78" s="348"/>
      <c r="QON78" s="348"/>
      <c r="QOO78" s="348"/>
      <c r="QOP78" s="349"/>
      <c r="QOR78" s="347"/>
      <c r="QOS78" s="350"/>
      <c r="QOT78" s="350"/>
      <c r="QOU78" s="348"/>
      <c r="QOV78" s="348"/>
      <c r="QOW78" s="348"/>
      <c r="QOX78" s="349"/>
      <c r="QOZ78" s="347"/>
      <c r="QPA78" s="350"/>
      <c r="QPB78" s="350"/>
      <c r="QPC78" s="348"/>
      <c r="QPD78" s="348"/>
      <c r="QPE78" s="348"/>
      <c r="QPF78" s="349"/>
      <c r="QPH78" s="347"/>
      <c r="QPI78" s="350"/>
      <c r="QPJ78" s="350"/>
      <c r="QPK78" s="348"/>
      <c r="QPL78" s="348"/>
      <c r="QPM78" s="348"/>
      <c r="QPN78" s="349"/>
      <c r="QPP78" s="347"/>
      <c r="QPQ78" s="350"/>
      <c r="QPR78" s="350"/>
      <c r="QPS78" s="348"/>
      <c r="QPT78" s="348"/>
      <c r="QPU78" s="348"/>
      <c r="QPV78" s="349"/>
      <c r="QPX78" s="347"/>
      <c r="QPY78" s="350"/>
      <c r="QPZ78" s="350"/>
      <c r="QQA78" s="348"/>
      <c r="QQB78" s="348"/>
      <c r="QQC78" s="348"/>
      <c r="QQD78" s="349"/>
      <c r="QQF78" s="347"/>
      <c r="QQG78" s="350"/>
      <c r="QQH78" s="350"/>
      <c r="QQI78" s="348"/>
      <c r="QQJ78" s="348"/>
      <c r="QQK78" s="348"/>
      <c r="QQL78" s="349"/>
      <c r="QQN78" s="347"/>
      <c r="QQO78" s="350"/>
      <c r="QQP78" s="350"/>
      <c r="QQQ78" s="348"/>
      <c r="QQR78" s="348"/>
      <c r="QQS78" s="348"/>
      <c r="QQT78" s="349"/>
      <c r="QQV78" s="347"/>
      <c r="QQW78" s="350"/>
      <c r="QQX78" s="350"/>
      <c r="QQY78" s="348"/>
      <c r="QQZ78" s="348"/>
      <c r="QRA78" s="348"/>
      <c r="QRB78" s="349"/>
      <c r="QRD78" s="347"/>
      <c r="QRE78" s="350"/>
      <c r="QRF78" s="350"/>
      <c r="QRG78" s="348"/>
      <c r="QRH78" s="348"/>
      <c r="QRI78" s="348"/>
      <c r="QRJ78" s="349"/>
      <c r="QRL78" s="347"/>
      <c r="QRM78" s="350"/>
      <c r="QRN78" s="350"/>
      <c r="QRO78" s="348"/>
      <c r="QRP78" s="348"/>
      <c r="QRQ78" s="348"/>
      <c r="QRR78" s="349"/>
      <c r="QRT78" s="347"/>
      <c r="QRU78" s="350"/>
      <c r="QRV78" s="350"/>
      <c r="QRW78" s="348"/>
      <c r="QRX78" s="348"/>
      <c r="QRY78" s="348"/>
      <c r="QRZ78" s="349"/>
      <c r="QSB78" s="347"/>
      <c r="QSC78" s="350"/>
      <c r="QSD78" s="350"/>
      <c r="QSE78" s="348"/>
      <c r="QSF78" s="348"/>
      <c r="QSG78" s="348"/>
      <c r="QSH78" s="349"/>
      <c r="QSJ78" s="347"/>
      <c r="QSK78" s="350"/>
      <c r="QSL78" s="350"/>
      <c r="QSM78" s="348"/>
      <c r="QSN78" s="348"/>
      <c r="QSO78" s="348"/>
      <c r="QSP78" s="349"/>
      <c r="QSR78" s="347"/>
      <c r="QSS78" s="350"/>
      <c r="QST78" s="350"/>
      <c r="QSU78" s="348"/>
      <c r="QSV78" s="348"/>
      <c r="QSW78" s="348"/>
      <c r="QSX78" s="349"/>
      <c r="QSZ78" s="347"/>
      <c r="QTA78" s="350"/>
      <c r="QTB78" s="350"/>
      <c r="QTC78" s="348"/>
      <c r="QTD78" s="348"/>
      <c r="QTE78" s="348"/>
      <c r="QTF78" s="349"/>
      <c r="QTH78" s="347"/>
      <c r="QTI78" s="350"/>
      <c r="QTJ78" s="350"/>
      <c r="QTK78" s="348"/>
      <c r="QTL78" s="348"/>
      <c r="QTM78" s="348"/>
      <c r="QTN78" s="349"/>
      <c r="QTP78" s="347"/>
      <c r="QTQ78" s="350"/>
      <c r="QTR78" s="350"/>
      <c r="QTS78" s="348"/>
      <c r="QTT78" s="348"/>
      <c r="QTU78" s="348"/>
      <c r="QTV78" s="349"/>
      <c r="QTX78" s="347"/>
      <c r="QTY78" s="350"/>
      <c r="QTZ78" s="350"/>
      <c r="QUA78" s="348"/>
      <c r="QUB78" s="348"/>
      <c r="QUC78" s="348"/>
      <c r="QUD78" s="349"/>
      <c r="QUF78" s="347"/>
      <c r="QUG78" s="350"/>
      <c r="QUH78" s="350"/>
      <c r="QUI78" s="348"/>
      <c r="QUJ78" s="348"/>
      <c r="QUK78" s="348"/>
      <c r="QUL78" s="349"/>
      <c r="QUN78" s="347"/>
      <c r="QUO78" s="350"/>
      <c r="QUP78" s="350"/>
      <c r="QUQ78" s="348"/>
      <c r="QUR78" s="348"/>
      <c r="QUS78" s="348"/>
      <c r="QUT78" s="349"/>
      <c r="QUV78" s="347"/>
      <c r="QUW78" s="350"/>
      <c r="QUX78" s="350"/>
      <c r="QUY78" s="348"/>
      <c r="QUZ78" s="348"/>
      <c r="QVA78" s="348"/>
      <c r="QVB78" s="349"/>
      <c r="QVD78" s="347"/>
      <c r="QVE78" s="350"/>
      <c r="QVF78" s="350"/>
      <c r="QVG78" s="348"/>
      <c r="QVH78" s="348"/>
      <c r="QVI78" s="348"/>
      <c r="QVJ78" s="349"/>
      <c r="QVL78" s="347"/>
      <c r="QVM78" s="350"/>
      <c r="QVN78" s="350"/>
      <c r="QVO78" s="348"/>
      <c r="QVP78" s="348"/>
      <c r="QVQ78" s="348"/>
      <c r="QVR78" s="349"/>
      <c r="QVT78" s="347"/>
      <c r="QVU78" s="350"/>
      <c r="QVV78" s="350"/>
      <c r="QVW78" s="348"/>
      <c r="QVX78" s="348"/>
      <c r="QVY78" s="348"/>
      <c r="QVZ78" s="349"/>
      <c r="QWB78" s="347"/>
      <c r="QWC78" s="350"/>
      <c r="QWD78" s="350"/>
      <c r="QWE78" s="348"/>
      <c r="QWF78" s="348"/>
      <c r="QWG78" s="348"/>
      <c r="QWH78" s="349"/>
      <c r="QWJ78" s="347"/>
      <c r="QWK78" s="350"/>
      <c r="QWL78" s="350"/>
      <c r="QWM78" s="348"/>
      <c r="QWN78" s="348"/>
      <c r="QWO78" s="348"/>
      <c r="QWP78" s="349"/>
      <c r="QWR78" s="347"/>
      <c r="QWS78" s="350"/>
      <c r="QWT78" s="350"/>
      <c r="QWU78" s="348"/>
      <c r="QWV78" s="348"/>
      <c r="QWW78" s="348"/>
      <c r="QWX78" s="349"/>
      <c r="QWZ78" s="347"/>
      <c r="QXA78" s="350"/>
      <c r="QXB78" s="350"/>
      <c r="QXC78" s="348"/>
      <c r="QXD78" s="348"/>
      <c r="QXE78" s="348"/>
      <c r="QXF78" s="349"/>
      <c r="QXH78" s="347"/>
      <c r="QXI78" s="350"/>
      <c r="QXJ78" s="350"/>
      <c r="QXK78" s="348"/>
      <c r="QXL78" s="348"/>
      <c r="QXM78" s="348"/>
      <c r="QXN78" s="349"/>
      <c r="QXP78" s="347"/>
      <c r="QXQ78" s="350"/>
      <c r="QXR78" s="350"/>
      <c r="QXS78" s="348"/>
      <c r="QXT78" s="348"/>
      <c r="QXU78" s="348"/>
      <c r="QXV78" s="349"/>
      <c r="QXX78" s="347"/>
      <c r="QXY78" s="350"/>
      <c r="QXZ78" s="350"/>
      <c r="QYA78" s="348"/>
      <c r="QYB78" s="348"/>
      <c r="QYC78" s="348"/>
      <c r="QYD78" s="349"/>
      <c r="QYF78" s="347"/>
      <c r="QYG78" s="350"/>
      <c r="QYH78" s="350"/>
      <c r="QYI78" s="348"/>
      <c r="QYJ78" s="348"/>
      <c r="QYK78" s="348"/>
      <c r="QYL78" s="349"/>
      <c r="QYN78" s="347"/>
      <c r="QYO78" s="350"/>
      <c r="QYP78" s="350"/>
      <c r="QYQ78" s="348"/>
      <c r="QYR78" s="348"/>
      <c r="QYS78" s="348"/>
      <c r="QYT78" s="349"/>
      <c r="QYV78" s="347"/>
      <c r="QYW78" s="350"/>
      <c r="QYX78" s="350"/>
      <c r="QYY78" s="348"/>
      <c r="QYZ78" s="348"/>
      <c r="QZA78" s="348"/>
      <c r="QZB78" s="349"/>
      <c r="QZD78" s="347"/>
      <c r="QZE78" s="350"/>
      <c r="QZF78" s="350"/>
      <c r="QZG78" s="348"/>
      <c r="QZH78" s="348"/>
      <c r="QZI78" s="348"/>
      <c r="QZJ78" s="349"/>
      <c r="QZL78" s="347"/>
      <c r="QZM78" s="350"/>
      <c r="QZN78" s="350"/>
      <c r="QZO78" s="348"/>
      <c r="QZP78" s="348"/>
      <c r="QZQ78" s="348"/>
      <c r="QZR78" s="349"/>
      <c r="QZT78" s="347"/>
      <c r="QZU78" s="350"/>
      <c r="QZV78" s="350"/>
      <c r="QZW78" s="348"/>
      <c r="QZX78" s="348"/>
      <c r="QZY78" s="348"/>
      <c r="QZZ78" s="349"/>
      <c r="RAB78" s="347"/>
      <c r="RAC78" s="350"/>
      <c r="RAD78" s="350"/>
      <c r="RAE78" s="348"/>
      <c r="RAF78" s="348"/>
      <c r="RAG78" s="348"/>
      <c r="RAH78" s="349"/>
      <c r="RAJ78" s="347"/>
      <c r="RAK78" s="350"/>
      <c r="RAL78" s="350"/>
      <c r="RAM78" s="348"/>
      <c r="RAN78" s="348"/>
      <c r="RAO78" s="348"/>
      <c r="RAP78" s="349"/>
      <c r="RAR78" s="347"/>
      <c r="RAS78" s="350"/>
      <c r="RAT78" s="350"/>
      <c r="RAU78" s="348"/>
      <c r="RAV78" s="348"/>
      <c r="RAW78" s="348"/>
      <c r="RAX78" s="349"/>
      <c r="RAZ78" s="347"/>
      <c r="RBA78" s="350"/>
      <c r="RBB78" s="350"/>
      <c r="RBC78" s="348"/>
      <c r="RBD78" s="348"/>
      <c r="RBE78" s="348"/>
      <c r="RBF78" s="349"/>
      <c r="RBH78" s="347"/>
      <c r="RBI78" s="350"/>
      <c r="RBJ78" s="350"/>
      <c r="RBK78" s="348"/>
      <c r="RBL78" s="348"/>
      <c r="RBM78" s="348"/>
      <c r="RBN78" s="349"/>
      <c r="RBP78" s="347"/>
      <c r="RBQ78" s="350"/>
      <c r="RBR78" s="350"/>
      <c r="RBS78" s="348"/>
      <c r="RBT78" s="348"/>
      <c r="RBU78" s="348"/>
      <c r="RBV78" s="349"/>
      <c r="RBX78" s="347"/>
      <c r="RBY78" s="350"/>
      <c r="RBZ78" s="350"/>
      <c r="RCA78" s="348"/>
      <c r="RCB78" s="348"/>
      <c r="RCC78" s="348"/>
      <c r="RCD78" s="349"/>
      <c r="RCF78" s="347"/>
      <c r="RCG78" s="350"/>
      <c r="RCH78" s="350"/>
      <c r="RCI78" s="348"/>
      <c r="RCJ78" s="348"/>
      <c r="RCK78" s="348"/>
      <c r="RCL78" s="349"/>
      <c r="RCN78" s="347"/>
      <c r="RCO78" s="350"/>
      <c r="RCP78" s="350"/>
      <c r="RCQ78" s="348"/>
      <c r="RCR78" s="348"/>
      <c r="RCS78" s="348"/>
      <c r="RCT78" s="349"/>
      <c r="RCV78" s="347"/>
      <c r="RCW78" s="350"/>
      <c r="RCX78" s="350"/>
      <c r="RCY78" s="348"/>
      <c r="RCZ78" s="348"/>
      <c r="RDA78" s="348"/>
      <c r="RDB78" s="349"/>
      <c r="RDD78" s="347"/>
      <c r="RDE78" s="350"/>
      <c r="RDF78" s="350"/>
      <c r="RDG78" s="348"/>
      <c r="RDH78" s="348"/>
      <c r="RDI78" s="348"/>
      <c r="RDJ78" s="349"/>
      <c r="RDL78" s="347"/>
      <c r="RDM78" s="350"/>
      <c r="RDN78" s="350"/>
      <c r="RDO78" s="348"/>
      <c r="RDP78" s="348"/>
      <c r="RDQ78" s="348"/>
      <c r="RDR78" s="349"/>
      <c r="RDT78" s="347"/>
      <c r="RDU78" s="350"/>
      <c r="RDV78" s="350"/>
      <c r="RDW78" s="348"/>
      <c r="RDX78" s="348"/>
      <c r="RDY78" s="348"/>
      <c r="RDZ78" s="349"/>
      <c r="REB78" s="347"/>
      <c r="REC78" s="350"/>
      <c r="RED78" s="350"/>
      <c r="REE78" s="348"/>
      <c r="REF78" s="348"/>
      <c r="REG78" s="348"/>
      <c r="REH78" s="349"/>
      <c r="REJ78" s="347"/>
      <c r="REK78" s="350"/>
      <c r="REL78" s="350"/>
      <c r="REM78" s="348"/>
      <c r="REN78" s="348"/>
      <c r="REO78" s="348"/>
      <c r="REP78" s="349"/>
      <c r="RER78" s="347"/>
      <c r="RES78" s="350"/>
      <c r="RET78" s="350"/>
      <c r="REU78" s="348"/>
      <c r="REV78" s="348"/>
      <c r="REW78" s="348"/>
      <c r="REX78" s="349"/>
      <c r="REZ78" s="347"/>
      <c r="RFA78" s="350"/>
      <c r="RFB78" s="350"/>
      <c r="RFC78" s="348"/>
      <c r="RFD78" s="348"/>
      <c r="RFE78" s="348"/>
      <c r="RFF78" s="349"/>
      <c r="RFH78" s="347"/>
      <c r="RFI78" s="350"/>
      <c r="RFJ78" s="350"/>
      <c r="RFK78" s="348"/>
      <c r="RFL78" s="348"/>
      <c r="RFM78" s="348"/>
      <c r="RFN78" s="349"/>
      <c r="RFP78" s="347"/>
      <c r="RFQ78" s="350"/>
      <c r="RFR78" s="350"/>
      <c r="RFS78" s="348"/>
      <c r="RFT78" s="348"/>
      <c r="RFU78" s="348"/>
      <c r="RFV78" s="349"/>
      <c r="RFX78" s="347"/>
      <c r="RFY78" s="350"/>
      <c r="RFZ78" s="350"/>
      <c r="RGA78" s="348"/>
      <c r="RGB78" s="348"/>
      <c r="RGC78" s="348"/>
      <c r="RGD78" s="349"/>
      <c r="RGF78" s="347"/>
      <c r="RGG78" s="350"/>
      <c r="RGH78" s="350"/>
      <c r="RGI78" s="348"/>
      <c r="RGJ78" s="348"/>
      <c r="RGK78" s="348"/>
      <c r="RGL78" s="349"/>
      <c r="RGN78" s="347"/>
      <c r="RGO78" s="350"/>
      <c r="RGP78" s="350"/>
      <c r="RGQ78" s="348"/>
      <c r="RGR78" s="348"/>
      <c r="RGS78" s="348"/>
      <c r="RGT78" s="349"/>
      <c r="RGV78" s="347"/>
      <c r="RGW78" s="350"/>
      <c r="RGX78" s="350"/>
      <c r="RGY78" s="348"/>
      <c r="RGZ78" s="348"/>
      <c r="RHA78" s="348"/>
      <c r="RHB78" s="349"/>
      <c r="RHD78" s="347"/>
      <c r="RHE78" s="350"/>
      <c r="RHF78" s="350"/>
      <c r="RHG78" s="348"/>
      <c r="RHH78" s="348"/>
      <c r="RHI78" s="348"/>
      <c r="RHJ78" s="349"/>
      <c r="RHL78" s="347"/>
      <c r="RHM78" s="350"/>
      <c r="RHN78" s="350"/>
      <c r="RHO78" s="348"/>
      <c r="RHP78" s="348"/>
      <c r="RHQ78" s="348"/>
      <c r="RHR78" s="349"/>
      <c r="RHT78" s="347"/>
      <c r="RHU78" s="350"/>
      <c r="RHV78" s="350"/>
      <c r="RHW78" s="348"/>
      <c r="RHX78" s="348"/>
      <c r="RHY78" s="348"/>
      <c r="RHZ78" s="349"/>
      <c r="RIB78" s="347"/>
      <c r="RIC78" s="350"/>
      <c r="RID78" s="350"/>
      <c r="RIE78" s="348"/>
      <c r="RIF78" s="348"/>
      <c r="RIG78" s="348"/>
      <c r="RIH78" s="349"/>
      <c r="RIJ78" s="347"/>
      <c r="RIK78" s="350"/>
      <c r="RIL78" s="350"/>
      <c r="RIM78" s="348"/>
      <c r="RIN78" s="348"/>
      <c r="RIO78" s="348"/>
      <c r="RIP78" s="349"/>
      <c r="RIR78" s="347"/>
      <c r="RIS78" s="350"/>
      <c r="RIT78" s="350"/>
      <c r="RIU78" s="348"/>
      <c r="RIV78" s="348"/>
      <c r="RIW78" s="348"/>
      <c r="RIX78" s="349"/>
      <c r="RIZ78" s="347"/>
      <c r="RJA78" s="350"/>
      <c r="RJB78" s="350"/>
      <c r="RJC78" s="348"/>
      <c r="RJD78" s="348"/>
      <c r="RJE78" s="348"/>
      <c r="RJF78" s="349"/>
      <c r="RJH78" s="347"/>
      <c r="RJI78" s="350"/>
      <c r="RJJ78" s="350"/>
      <c r="RJK78" s="348"/>
      <c r="RJL78" s="348"/>
      <c r="RJM78" s="348"/>
      <c r="RJN78" s="349"/>
      <c r="RJP78" s="347"/>
      <c r="RJQ78" s="350"/>
      <c r="RJR78" s="350"/>
      <c r="RJS78" s="348"/>
      <c r="RJT78" s="348"/>
      <c r="RJU78" s="348"/>
      <c r="RJV78" s="349"/>
      <c r="RJX78" s="347"/>
      <c r="RJY78" s="350"/>
      <c r="RJZ78" s="350"/>
      <c r="RKA78" s="348"/>
      <c r="RKB78" s="348"/>
      <c r="RKC78" s="348"/>
      <c r="RKD78" s="349"/>
      <c r="RKF78" s="347"/>
      <c r="RKG78" s="350"/>
      <c r="RKH78" s="350"/>
      <c r="RKI78" s="348"/>
      <c r="RKJ78" s="348"/>
      <c r="RKK78" s="348"/>
      <c r="RKL78" s="349"/>
      <c r="RKN78" s="347"/>
      <c r="RKO78" s="350"/>
      <c r="RKP78" s="350"/>
      <c r="RKQ78" s="348"/>
      <c r="RKR78" s="348"/>
      <c r="RKS78" s="348"/>
      <c r="RKT78" s="349"/>
      <c r="RKV78" s="347"/>
      <c r="RKW78" s="350"/>
      <c r="RKX78" s="350"/>
      <c r="RKY78" s="348"/>
      <c r="RKZ78" s="348"/>
      <c r="RLA78" s="348"/>
      <c r="RLB78" s="349"/>
      <c r="RLD78" s="347"/>
      <c r="RLE78" s="350"/>
      <c r="RLF78" s="350"/>
      <c r="RLG78" s="348"/>
      <c r="RLH78" s="348"/>
      <c r="RLI78" s="348"/>
      <c r="RLJ78" s="349"/>
      <c r="RLL78" s="347"/>
      <c r="RLM78" s="350"/>
      <c r="RLN78" s="350"/>
      <c r="RLO78" s="348"/>
      <c r="RLP78" s="348"/>
      <c r="RLQ78" s="348"/>
      <c r="RLR78" s="349"/>
      <c r="RLT78" s="347"/>
      <c r="RLU78" s="350"/>
      <c r="RLV78" s="350"/>
      <c r="RLW78" s="348"/>
      <c r="RLX78" s="348"/>
      <c r="RLY78" s="348"/>
      <c r="RLZ78" s="349"/>
      <c r="RMB78" s="347"/>
      <c r="RMC78" s="350"/>
      <c r="RMD78" s="350"/>
      <c r="RME78" s="348"/>
      <c r="RMF78" s="348"/>
      <c r="RMG78" s="348"/>
      <c r="RMH78" s="349"/>
      <c r="RMJ78" s="347"/>
      <c r="RMK78" s="350"/>
      <c r="RML78" s="350"/>
      <c r="RMM78" s="348"/>
      <c r="RMN78" s="348"/>
      <c r="RMO78" s="348"/>
      <c r="RMP78" s="349"/>
      <c r="RMR78" s="347"/>
      <c r="RMS78" s="350"/>
      <c r="RMT78" s="350"/>
      <c r="RMU78" s="348"/>
      <c r="RMV78" s="348"/>
      <c r="RMW78" s="348"/>
      <c r="RMX78" s="349"/>
      <c r="RMZ78" s="347"/>
      <c r="RNA78" s="350"/>
      <c r="RNB78" s="350"/>
      <c r="RNC78" s="348"/>
      <c r="RND78" s="348"/>
      <c r="RNE78" s="348"/>
      <c r="RNF78" s="349"/>
      <c r="RNH78" s="347"/>
      <c r="RNI78" s="350"/>
      <c r="RNJ78" s="350"/>
      <c r="RNK78" s="348"/>
      <c r="RNL78" s="348"/>
      <c r="RNM78" s="348"/>
      <c r="RNN78" s="349"/>
      <c r="RNP78" s="347"/>
      <c r="RNQ78" s="350"/>
      <c r="RNR78" s="350"/>
      <c r="RNS78" s="348"/>
      <c r="RNT78" s="348"/>
      <c r="RNU78" s="348"/>
      <c r="RNV78" s="349"/>
      <c r="RNX78" s="347"/>
      <c r="RNY78" s="350"/>
      <c r="RNZ78" s="350"/>
      <c r="ROA78" s="348"/>
      <c r="ROB78" s="348"/>
      <c r="ROC78" s="348"/>
      <c r="ROD78" s="349"/>
      <c r="ROF78" s="347"/>
      <c r="ROG78" s="350"/>
      <c r="ROH78" s="350"/>
      <c r="ROI78" s="348"/>
      <c r="ROJ78" s="348"/>
      <c r="ROK78" s="348"/>
      <c r="ROL78" s="349"/>
      <c r="RON78" s="347"/>
      <c r="ROO78" s="350"/>
      <c r="ROP78" s="350"/>
      <c r="ROQ78" s="348"/>
      <c r="ROR78" s="348"/>
      <c r="ROS78" s="348"/>
      <c r="ROT78" s="349"/>
      <c r="ROV78" s="347"/>
      <c r="ROW78" s="350"/>
      <c r="ROX78" s="350"/>
      <c r="ROY78" s="348"/>
      <c r="ROZ78" s="348"/>
      <c r="RPA78" s="348"/>
      <c r="RPB78" s="349"/>
      <c r="RPD78" s="347"/>
      <c r="RPE78" s="350"/>
      <c r="RPF78" s="350"/>
      <c r="RPG78" s="348"/>
      <c r="RPH78" s="348"/>
      <c r="RPI78" s="348"/>
      <c r="RPJ78" s="349"/>
      <c r="RPL78" s="347"/>
      <c r="RPM78" s="350"/>
      <c r="RPN78" s="350"/>
      <c r="RPO78" s="348"/>
      <c r="RPP78" s="348"/>
      <c r="RPQ78" s="348"/>
      <c r="RPR78" s="349"/>
      <c r="RPT78" s="347"/>
      <c r="RPU78" s="350"/>
      <c r="RPV78" s="350"/>
      <c r="RPW78" s="348"/>
      <c r="RPX78" s="348"/>
      <c r="RPY78" s="348"/>
      <c r="RPZ78" s="349"/>
      <c r="RQB78" s="347"/>
      <c r="RQC78" s="350"/>
      <c r="RQD78" s="350"/>
      <c r="RQE78" s="348"/>
      <c r="RQF78" s="348"/>
      <c r="RQG78" s="348"/>
      <c r="RQH78" s="349"/>
      <c r="RQJ78" s="347"/>
      <c r="RQK78" s="350"/>
      <c r="RQL78" s="350"/>
      <c r="RQM78" s="348"/>
      <c r="RQN78" s="348"/>
      <c r="RQO78" s="348"/>
      <c r="RQP78" s="349"/>
      <c r="RQR78" s="347"/>
      <c r="RQS78" s="350"/>
      <c r="RQT78" s="350"/>
      <c r="RQU78" s="348"/>
      <c r="RQV78" s="348"/>
      <c r="RQW78" s="348"/>
      <c r="RQX78" s="349"/>
      <c r="RQZ78" s="347"/>
      <c r="RRA78" s="350"/>
      <c r="RRB78" s="350"/>
      <c r="RRC78" s="348"/>
      <c r="RRD78" s="348"/>
      <c r="RRE78" s="348"/>
      <c r="RRF78" s="349"/>
      <c r="RRH78" s="347"/>
      <c r="RRI78" s="350"/>
      <c r="RRJ78" s="350"/>
      <c r="RRK78" s="348"/>
      <c r="RRL78" s="348"/>
      <c r="RRM78" s="348"/>
      <c r="RRN78" s="349"/>
      <c r="RRP78" s="347"/>
      <c r="RRQ78" s="350"/>
      <c r="RRR78" s="350"/>
      <c r="RRS78" s="348"/>
      <c r="RRT78" s="348"/>
      <c r="RRU78" s="348"/>
      <c r="RRV78" s="349"/>
      <c r="RRX78" s="347"/>
      <c r="RRY78" s="350"/>
      <c r="RRZ78" s="350"/>
      <c r="RSA78" s="348"/>
      <c r="RSB78" s="348"/>
      <c r="RSC78" s="348"/>
      <c r="RSD78" s="349"/>
      <c r="RSF78" s="347"/>
      <c r="RSG78" s="350"/>
      <c r="RSH78" s="350"/>
      <c r="RSI78" s="348"/>
      <c r="RSJ78" s="348"/>
      <c r="RSK78" s="348"/>
      <c r="RSL78" s="349"/>
      <c r="RSN78" s="347"/>
      <c r="RSO78" s="350"/>
      <c r="RSP78" s="350"/>
      <c r="RSQ78" s="348"/>
      <c r="RSR78" s="348"/>
      <c r="RSS78" s="348"/>
      <c r="RST78" s="349"/>
      <c r="RSV78" s="347"/>
      <c r="RSW78" s="350"/>
      <c r="RSX78" s="350"/>
      <c r="RSY78" s="348"/>
      <c r="RSZ78" s="348"/>
      <c r="RTA78" s="348"/>
      <c r="RTB78" s="349"/>
      <c r="RTD78" s="347"/>
      <c r="RTE78" s="350"/>
      <c r="RTF78" s="350"/>
      <c r="RTG78" s="348"/>
      <c r="RTH78" s="348"/>
      <c r="RTI78" s="348"/>
      <c r="RTJ78" s="349"/>
      <c r="RTL78" s="347"/>
      <c r="RTM78" s="350"/>
      <c r="RTN78" s="350"/>
      <c r="RTO78" s="348"/>
      <c r="RTP78" s="348"/>
      <c r="RTQ78" s="348"/>
      <c r="RTR78" s="349"/>
      <c r="RTT78" s="347"/>
      <c r="RTU78" s="350"/>
      <c r="RTV78" s="350"/>
      <c r="RTW78" s="348"/>
      <c r="RTX78" s="348"/>
      <c r="RTY78" s="348"/>
      <c r="RTZ78" s="349"/>
      <c r="RUB78" s="347"/>
      <c r="RUC78" s="350"/>
      <c r="RUD78" s="350"/>
      <c r="RUE78" s="348"/>
      <c r="RUF78" s="348"/>
      <c r="RUG78" s="348"/>
      <c r="RUH78" s="349"/>
      <c r="RUJ78" s="347"/>
      <c r="RUK78" s="350"/>
      <c r="RUL78" s="350"/>
      <c r="RUM78" s="348"/>
      <c r="RUN78" s="348"/>
      <c r="RUO78" s="348"/>
      <c r="RUP78" s="349"/>
      <c r="RUR78" s="347"/>
      <c r="RUS78" s="350"/>
      <c r="RUT78" s="350"/>
      <c r="RUU78" s="348"/>
      <c r="RUV78" s="348"/>
      <c r="RUW78" s="348"/>
      <c r="RUX78" s="349"/>
      <c r="RUZ78" s="347"/>
      <c r="RVA78" s="350"/>
      <c r="RVB78" s="350"/>
      <c r="RVC78" s="348"/>
      <c r="RVD78" s="348"/>
      <c r="RVE78" s="348"/>
      <c r="RVF78" s="349"/>
      <c r="RVH78" s="347"/>
      <c r="RVI78" s="350"/>
      <c r="RVJ78" s="350"/>
      <c r="RVK78" s="348"/>
      <c r="RVL78" s="348"/>
      <c r="RVM78" s="348"/>
      <c r="RVN78" s="349"/>
      <c r="RVP78" s="347"/>
      <c r="RVQ78" s="350"/>
      <c r="RVR78" s="350"/>
      <c r="RVS78" s="348"/>
      <c r="RVT78" s="348"/>
      <c r="RVU78" s="348"/>
      <c r="RVV78" s="349"/>
      <c r="RVX78" s="347"/>
      <c r="RVY78" s="350"/>
      <c r="RVZ78" s="350"/>
      <c r="RWA78" s="348"/>
      <c r="RWB78" s="348"/>
      <c r="RWC78" s="348"/>
      <c r="RWD78" s="349"/>
      <c r="RWF78" s="347"/>
      <c r="RWG78" s="350"/>
      <c r="RWH78" s="350"/>
      <c r="RWI78" s="348"/>
      <c r="RWJ78" s="348"/>
      <c r="RWK78" s="348"/>
      <c r="RWL78" s="349"/>
      <c r="RWN78" s="347"/>
      <c r="RWO78" s="350"/>
      <c r="RWP78" s="350"/>
      <c r="RWQ78" s="348"/>
      <c r="RWR78" s="348"/>
      <c r="RWS78" s="348"/>
      <c r="RWT78" s="349"/>
      <c r="RWV78" s="347"/>
      <c r="RWW78" s="350"/>
      <c r="RWX78" s="350"/>
      <c r="RWY78" s="348"/>
      <c r="RWZ78" s="348"/>
      <c r="RXA78" s="348"/>
      <c r="RXB78" s="349"/>
      <c r="RXD78" s="347"/>
      <c r="RXE78" s="350"/>
      <c r="RXF78" s="350"/>
      <c r="RXG78" s="348"/>
      <c r="RXH78" s="348"/>
      <c r="RXI78" s="348"/>
      <c r="RXJ78" s="349"/>
      <c r="RXL78" s="347"/>
      <c r="RXM78" s="350"/>
      <c r="RXN78" s="350"/>
      <c r="RXO78" s="348"/>
      <c r="RXP78" s="348"/>
      <c r="RXQ78" s="348"/>
      <c r="RXR78" s="349"/>
      <c r="RXT78" s="347"/>
      <c r="RXU78" s="350"/>
      <c r="RXV78" s="350"/>
      <c r="RXW78" s="348"/>
      <c r="RXX78" s="348"/>
      <c r="RXY78" s="348"/>
      <c r="RXZ78" s="349"/>
      <c r="RYB78" s="347"/>
      <c r="RYC78" s="350"/>
      <c r="RYD78" s="350"/>
      <c r="RYE78" s="348"/>
      <c r="RYF78" s="348"/>
      <c r="RYG78" s="348"/>
      <c r="RYH78" s="349"/>
      <c r="RYJ78" s="347"/>
      <c r="RYK78" s="350"/>
      <c r="RYL78" s="350"/>
      <c r="RYM78" s="348"/>
      <c r="RYN78" s="348"/>
      <c r="RYO78" s="348"/>
      <c r="RYP78" s="349"/>
      <c r="RYR78" s="347"/>
      <c r="RYS78" s="350"/>
      <c r="RYT78" s="350"/>
      <c r="RYU78" s="348"/>
      <c r="RYV78" s="348"/>
      <c r="RYW78" s="348"/>
      <c r="RYX78" s="349"/>
      <c r="RYZ78" s="347"/>
      <c r="RZA78" s="350"/>
      <c r="RZB78" s="350"/>
      <c r="RZC78" s="348"/>
      <c r="RZD78" s="348"/>
      <c r="RZE78" s="348"/>
      <c r="RZF78" s="349"/>
      <c r="RZH78" s="347"/>
      <c r="RZI78" s="350"/>
      <c r="RZJ78" s="350"/>
      <c r="RZK78" s="348"/>
      <c r="RZL78" s="348"/>
      <c r="RZM78" s="348"/>
      <c r="RZN78" s="349"/>
      <c r="RZP78" s="347"/>
      <c r="RZQ78" s="350"/>
      <c r="RZR78" s="350"/>
      <c r="RZS78" s="348"/>
      <c r="RZT78" s="348"/>
      <c r="RZU78" s="348"/>
      <c r="RZV78" s="349"/>
      <c r="RZX78" s="347"/>
      <c r="RZY78" s="350"/>
      <c r="RZZ78" s="350"/>
      <c r="SAA78" s="348"/>
      <c r="SAB78" s="348"/>
      <c r="SAC78" s="348"/>
      <c r="SAD78" s="349"/>
      <c r="SAF78" s="347"/>
      <c r="SAG78" s="350"/>
      <c r="SAH78" s="350"/>
      <c r="SAI78" s="348"/>
      <c r="SAJ78" s="348"/>
      <c r="SAK78" s="348"/>
      <c r="SAL78" s="349"/>
      <c r="SAN78" s="347"/>
      <c r="SAO78" s="350"/>
      <c r="SAP78" s="350"/>
      <c r="SAQ78" s="348"/>
      <c r="SAR78" s="348"/>
      <c r="SAS78" s="348"/>
      <c r="SAT78" s="349"/>
      <c r="SAV78" s="347"/>
      <c r="SAW78" s="350"/>
      <c r="SAX78" s="350"/>
      <c r="SAY78" s="348"/>
      <c r="SAZ78" s="348"/>
      <c r="SBA78" s="348"/>
      <c r="SBB78" s="349"/>
      <c r="SBD78" s="347"/>
      <c r="SBE78" s="350"/>
      <c r="SBF78" s="350"/>
      <c r="SBG78" s="348"/>
      <c r="SBH78" s="348"/>
      <c r="SBI78" s="348"/>
      <c r="SBJ78" s="349"/>
      <c r="SBL78" s="347"/>
      <c r="SBM78" s="350"/>
      <c r="SBN78" s="350"/>
      <c r="SBO78" s="348"/>
      <c r="SBP78" s="348"/>
      <c r="SBQ78" s="348"/>
      <c r="SBR78" s="349"/>
      <c r="SBT78" s="347"/>
      <c r="SBU78" s="350"/>
      <c r="SBV78" s="350"/>
      <c r="SBW78" s="348"/>
      <c r="SBX78" s="348"/>
      <c r="SBY78" s="348"/>
      <c r="SBZ78" s="349"/>
      <c r="SCB78" s="347"/>
      <c r="SCC78" s="350"/>
      <c r="SCD78" s="350"/>
      <c r="SCE78" s="348"/>
      <c r="SCF78" s="348"/>
      <c r="SCG78" s="348"/>
      <c r="SCH78" s="349"/>
      <c r="SCJ78" s="347"/>
      <c r="SCK78" s="350"/>
      <c r="SCL78" s="350"/>
      <c r="SCM78" s="348"/>
      <c r="SCN78" s="348"/>
      <c r="SCO78" s="348"/>
      <c r="SCP78" s="349"/>
      <c r="SCR78" s="347"/>
      <c r="SCS78" s="350"/>
      <c r="SCT78" s="350"/>
      <c r="SCU78" s="348"/>
      <c r="SCV78" s="348"/>
      <c r="SCW78" s="348"/>
      <c r="SCX78" s="349"/>
      <c r="SCZ78" s="347"/>
      <c r="SDA78" s="350"/>
      <c r="SDB78" s="350"/>
      <c r="SDC78" s="348"/>
      <c r="SDD78" s="348"/>
      <c r="SDE78" s="348"/>
      <c r="SDF78" s="349"/>
      <c r="SDH78" s="347"/>
      <c r="SDI78" s="350"/>
      <c r="SDJ78" s="350"/>
      <c r="SDK78" s="348"/>
      <c r="SDL78" s="348"/>
      <c r="SDM78" s="348"/>
      <c r="SDN78" s="349"/>
      <c r="SDP78" s="347"/>
      <c r="SDQ78" s="350"/>
      <c r="SDR78" s="350"/>
      <c r="SDS78" s="348"/>
      <c r="SDT78" s="348"/>
      <c r="SDU78" s="348"/>
      <c r="SDV78" s="349"/>
      <c r="SDX78" s="347"/>
      <c r="SDY78" s="350"/>
      <c r="SDZ78" s="350"/>
      <c r="SEA78" s="348"/>
      <c r="SEB78" s="348"/>
      <c r="SEC78" s="348"/>
      <c r="SED78" s="349"/>
      <c r="SEF78" s="347"/>
      <c r="SEG78" s="350"/>
      <c r="SEH78" s="350"/>
      <c r="SEI78" s="348"/>
      <c r="SEJ78" s="348"/>
      <c r="SEK78" s="348"/>
      <c r="SEL78" s="349"/>
      <c r="SEN78" s="347"/>
      <c r="SEO78" s="350"/>
      <c r="SEP78" s="350"/>
      <c r="SEQ78" s="348"/>
      <c r="SER78" s="348"/>
      <c r="SES78" s="348"/>
      <c r="SET78" s="349"/>
      <c r="SEV78" s="347"/>
      <c r="SEW78" s="350"/>
      <c r="SEX78" s="350"/>
      <c r="SEY78" s="348"/>
      <c r="SEZ78" s="348"/>
      <c r="SFA78" s="348"/>
      <c r="SFB78" s="349"/>
      <c r="SFD78" s="347"/>
      <c r="SFE78" s="350"/>
      <c r="SFF78" s="350"/>
      <c r="SFG78" s="348"/>
      <c r="SFH78" s="348"/>
      <c r="SFI78" s="348"/>
      <c r="SFJ78" s="349"/>
      <c r="SFL78" s="347"/>
      <c r="SFM78" s="350"/>
      <c r="SFN78" s="350"/>
      <c r="SFO78" s="348"/>
      <c r="SFP78" s="348"/>
      <c r="SFQ78" s="348"/>
      <c r="SFR78" s="349"/>
      <c r="SFT78" s="347"/>
      <c r="SFU78" s="350"/>
      <c r="SFV78" s="350"/>
      <c r="SFW78" s="348"/>
      <c r="SFX78" s="348"/>
      <c r="SFY78" s="348"/>
      <c r="SFZ78" s="349"/>
      <c r="SGB78" s="347"/>
      <c r="SGC78" s="350"/>
      <c r="SGD78" s="350"/>
      <c r="SGE78" s="348"/>
      <c r="SGF78" s="348"/>
      <c r="SGG78" s="348"/>
      <c r="SGH78" s="349"/>
      <c r="SGJ78" s="347"/>
      <c r="SGK78" s="350"/>
      <c r="SGL78" s="350"/>
      <c r="SGM78" s="348"/>
      <c r="SGN78" s="348"/>
      <c r="SGO78" s="348"/>
      <c r="SGP78" s="349"/>
      <c r="SGR78" s="347"/>
      <c r="SGS78" s="350"/>
      <c r="SGT78" s="350"/>
      <c r="SGU78" s="348"/>
      <c r="SGV78" s="348"/>
      <c r="SGW78" s="348"/>
      <c r="SGX78" s="349"/>
      <c r="SGZ78" s="347"/>
      <c r="SHA78" s="350"/>
      <c r="SHB78" s="350"/>
      <c r="SHC78" s="348"/>
      <c r="SHD78" s="348"/>
      <c r="SHE78" s="348"/>
      <c r="SHF78" s="349"/>
      <c r="SHH78" s="347"/>
      <c r="SHI78" s="350"/>
      <c r="SHJ78" s="350"/>
      <c r="SHK78" s="348"/>
      <c r="SHL78" s="348"/>
      <c r="SHM78" s="348"/>
      <c r="SHN78" s="349"/>
      <c r="SHP78" s="347"/>
      <c r="SHQ78" s="350"/>
      <c r="SHR78" s="350"/>
      <c r="SHS78" s="348"/>
      <c r="SHT78" s="348"/>
      <c r="SHU78" s="348"/>
      <c r="SHV78" s="349"/>
      <c r="SHX78" s="347"/>
      <c r="SHY78" s="350"/>
      <c r="SHZ78" s="350"/>
      <c r="SIA78" s="348"/>
      <c r="SIB78" s="348"/>
      <c r="SIC78" s="348"/>
      <c r="SID78" s="349"/>
      <c r="SIF78" s="347"/>
      <c r="SIG78" s="350"/>
      <c r="SIH78" s="350"/>
      <c r="SII78" s="348"/>
      <c r="SIJ78" s="348"/>
      <c r="SIK78" s="348"/>
      <c r="SIL78" s="349"/>
      <c r="SIN78" s="347"/>
      <c r="SIO78" s="350"/>
      <c r="SIP78" s="350"/>
      <c r="SIQ78" s="348"/>
      <c r="SIR78" s="348"/>
      <c r="SIS78" s="348"/>
      <c r="SIT78" s="349"/>
      <c r="SIV78" s="347"/>
      <c r="SIW78" s="350"/>
      <c r="SIX78" s="350"/>
      <c r="SIY78" s="348"/>
      <c r="SIZ78" s="348"/>
      <c r="SJA78" s="348"/>
      <c r="SJB78" s="349"/>
      <c r="SJD78" s="347"/>
      <c r="SJE78" s="350"/>
      <c r="SJF78" s="350"/>
      <c r="SJG78" s="348"/>
      <c r="SJH78" s="348"/>
      <c r="SJI78" s="348"/>
      <c r="SJJ78" s="349"/>
      <c r="SJL78" s="347"/>
      <c r="SJM78" s="350"/>
      <c r="SJN78" s="350"/>
      <c r="SJO78" s="348"/>
      <c r="SJP78" s="348"/>
      <c r="SJQ78" s="348"/>
      <c r="SJR78" s="349"/>
      <c r="SJT78" s="347"/>
      <c r="SJU78" s="350"/>
      <c r="SJV78" s="350"/>
      <c r="SJW78" s="348"/>
      <c r="SJX78" s="348"/>
      <c r="SJY78" s="348"/>
      <c r="SJZ78" s="349"/>
      <c r="SKB78" s="347"/>
      <c r="SKC78" s="350"/>
      <c r="SKD78" s="350"/>
      <c r="SKE78" s="348"/>
      <c r="SKF78" s="348"/>
      <c r="SKG78" s="348"/>
      <c r="SKH78" s="349"/>
      <c r="SKJ78" s="347"/>
      <c r="SKK78" s="350"/>
      <c r="SKL78" s="350"/>
      <c r="SKM78" s="348"/>
      <c r="SKN78" s="348"/>
      <c r="SKO78" s="348"/>
      <c r="SKP78" s="349"/>
      <c r="SKR78" s="347"/>
      <c r="SKS78" s="350"/>
      <c r="SKT78" s="350"/>
      <c r="SKU78" s="348"/>
      <c r="SKV78" s="348"/>
      <c r="SKW78" s="348"/>
      <c r="SKX78" s="349"/>
      <c r="SKZ78" s="347"/>
      <c r="SLA78" s="350"/>
      <c r="SLB78" s="350"/>
      <c r="SLC78" s="348"/>
      <c r="SLD78" s="348"/>
      <c r="SLE78" s="348"/>
      <c r="SLF78" s="349"/>
      <c r="SLH78" s="347"/>
      <c r="SLI78" s="350"/>
      <c r="SLJ78" s="350"/>
      <c r="SLK78" s="348"/>
      <c r="SLL78" s="348"/>
      <c r="SLM78" s="348"/>
      <c r="SLN78" s="349"/>
      <c r="SLP78" s="347"/>
      <c r="SLQ78" s="350"/>
      <c r="SLR78" s="350"/>
      <c r="SLS78" s="348"/>
      <c r="SLT78" s="348"/>
      <c r="SLU78" s="348"/>
      <c r="SLV78" s="349"/>
      <c r="SLX78" s="347"/>
      <c r="SLY78" s="350"/>
      <c r="SLZ78" s="350"/>
      <c r="SMA78" s="348"/>
      <c r="SMB78" s="348"/>
      <c r="SMC78" s="348"/>
      <c r="SMD78" s="349"/>
      <c r="SMF78" s="347"/>
      <c r="SMG78" s="350"/>
      <c r="SMH78" s="350"/>
      <c r="SMI78" s="348"/>
      <c r="SMJ78" s="348"/>
      <c r="SMK78" s="348"/>
      <c r="SML78" s="349"/>
      <c r="SMN78" s="347"/>
      <c r="SMO78" s="350"/>
      <c r="SMP78" s="350"/>
      <c r="SMQ78" s="348"/>
      <c r="SMR78" s="348"/>
      <c r="SMS78" s="348"/>
      <c r="SMT78" s="349"/>
      <c r="SMV78" s="347"/>
      <c r="SMW78" s="350"/>
      <c r="SMX78" s="350"/>
      <c r="SMY78" s="348"/>
      <c r="SMZ78" s="348"/>
      <c r="SNA78" s="348"/>
      <c r="SNB78" s="349"/>
      <c r="SND78" s="347"/>
      <c r="SNE78" s="350"/>
      <c r="SNF78" s="350"/>
      <c r="SNG78" s="348"/>
      <c r="SNH78" s="348"/>
      <c r="SNI78" s="348"/>
      <c r="SNJ78" s="349"/>
      <c r="SNL78" s="347"/>
      <c r="SNM78" s="350"/>
      <c r="SNN78" s="350"/>
      <c r="SNO78" s="348"/>
      <c r="SNP78" s="348"/>
      <c r="SNQ78" s="348"/>
      <c r="SNR78" s="349"/>
      <c r="SNT78" s="347"/>
      <c r="SNU78" s="350"/>
      <c r="SNV78" s="350"/>
      <c r="SNW78" s="348"/>
      <c r="SNX78" s="348"/>
      <c r="SNY78" s="348"/>
      <c r="SNZ78" s="349"/>
      <c r="SOB78" s="347"/>
      <c r="SOC78" s="350"/>
      <c r="SOD78" s="350"/>
      <c r="SOE78" s="348"/>
      <c r="SOF78" s="348"/>
      <c r="SOG78" s="348"/>
      <c r="SOH78" s="349"/>
      <c r="SOJ78" s="347"/>
      <c r="SOK78" s="350"/>
      <c r="SOL78" s="350"/>
      <c r="SOM78" s="348"/>
      <c r="SON78" s="348"/>
      <c r="SOO78" s="348"/>
      <c r="SOP78" s="349"/>
      <c r="SOR78" s="347"/>
      <c r="SOS78" s="350"/>
      <c r="SOT78" s="350"/>
      <c r="SOU78" s="348"/>
      <c r="SOV78" s="348"/>
      <c r="SOW78" s="348"/>
      <c r="SOX78" s="349"/>
      <c r="SOZ78" s="347"/>
      <c r="SPA78" s="350"/>
      <c r="SPB78" s="350"/>
      <c r="SPC78" s="348"/>
      <c r="SPD78" s="348"/>
      <c r="SPE78" s="348"/>
      <c r="SPF78" s="349"/>
      <c r="SPH78" s="347"/>
      <c r="SPI78" s="350"/>
      <c r="SPJ78" s="350"/>
      <c r="SPK78" s="348"/>
      <c r="SPL78" s="348"/>
      <c r="SPM78" s="348"/>
      <c r="SPN78" s="349"/>
      <c r="SPP78" s="347"/>
      <c r="SPQ78" s="350"/>
      <c r="SPR78" s="350"/>
      <c r="SPS78" s="348"/>
      <c r="SPT78" s="348"/>
      <c r="SPU78" s="348"/>
      <c r="SPV78" s="349"/>
      <c r="SPX78" s="347"/>
      <c r="SPY78" s="350"/>
      <c r="SPZ78" s="350"/>
      <c r="SQA78" s="348"/>
      <c r="SQB78" s="348"/>
      <c r="SQC78" s="348"/>
      <c r="SQD78" s="349"/>
      <c r="SQF78" s="347"/>
      <c r="SQG78" s="350"/>
      <c r="SQH78" s="350"/>
      <c r="SQI78" s="348"/>
      <c r="SQJ78" s="348"/>
      <c r="SQK78" s="348"/>
      <c r="SQL78" s="349"/>
      <c r="SQN78" s="347"/>
      <c r="SQO78" s="350"/>
      <c r="SQP78" s="350"/>
      <c r="SQQ78" s="348"/>
      <c r="SQR78" s="348"/>
      <c r="SQS78" s="348"/>
      <c r="SQT78" s="349"/>
      <c r="SQV78" s="347"/>
      <c r="SQW78" s="350"/>
      <c r="SQX78" s="350"/>
      <c r="SQY78" s="348"/>
      <c r="SQZ78" s="348"/>
      <c r="SRA78" s="348"/>
      <c r="SRB78" s="349"/>
      <c r="SRD78" s="347"/>
      <c r="SRE78" s="350"/>
      <c r="SRF78" s="350"/>
      <c r="SRG78" s="348"/>
      <c r="SRH78" s="348"/>
      <c r="SRI78" s="348"/>
      <c r="SRJ78" s="349"/>
      <c r="SRL78" s="347"/>
      <c r="SRM78" s="350"/>
      <c r="SRN78" s="350"/>
      <c r="SRO78" s="348"/>
      <c r="SRP78" s="348"/>
      <c r="SRQ78" s="348"/>
      <c r="SRR78" s="349"/>
      <c r="SRT78" s="347"/>
      <c r="SRU78" s="350"/>
      <c r="SRV78" s="350"/>
      <c r="SRW78" s="348"/>
      <c r="SRX78" s="348"/>
      <c r="SRY78" s="348"/>
      <c r="SRZ78" s="349"/>
      <c r="SSB78" s="347"/>
      <c r="SSC78" s="350"/>
      <c r="SSD78" s="350"/>
      <c r="SSE78" s="348"/>
      <c r="SSF78" s="348"/>
      <c r="SSG78" s="348"/>
      <c r="SSH78" s="349"/>
      <c r="SSJ78" s="347"/>
      <c r="SSK78" s="350"/>
      <c r="SSL78" s="350"/>
      <c r="SSM78" s="348"/>
      <c r="SSN78" s="348"/>
      <c r="SSO78" s="348"/>
      <c r="SSP78" s="349"/>
      <c r="SSR78" s="347"/>
      <c r="SSS78" s="350"/>
      <c r="SST78" s="350"/>
      <c r="SSU78" s="348"/>
      <c r="SSV78" s="348"/>
      <c r="SSW78" s="348"/>
      <c r="SSX78" s="349"/>
      <c r="SSZ78" s="347"/>
      <c r="STA78" s="350"/>
      <c r="STB78" s="350"/>
      <c r="STC78" s="348"/>
      <c r="STD78" s="348"/>
      <c r="STE78" s="348"/>
      <c r="STF78" s="349"/>
      <c r="STH78" s="347"/>
      <c r="STI78" s="350"/>
      <c r="STJ78" s="350"/>
      <c r="STK78" s="348"/>
      <c r="STL78" s="348"/>
      <c r="STM78" s="348"/>
      <c r="STN78" s="349"/>
      <c r="STP78" s="347"/>
      <c r="STQ78" s="350"/>
      <c r="STR78" s="350"/>
      <c r="STS78" s="348"/>
      <c r="STT78" s="348"/>
      <c r="STU78" s="348"/>
      <c r="STV78" s="349"/>
      <c r="STX78" s="347"/>
      <c r="STY78" s="350"/>
      <c r="STZ78" s="350"/>
      <c r="SUA78" s="348"/>
      <c r="SUB78" s="348"/>
      <c r="SUC78" s="348"/>
      <c r="SUD78" s="349"/>
      <c r="SUF78" s="347"/>
      <c r="SUG78" s="350"/>
      <c r="SUH78" s="350"/>
      <c r="SUI78" s="348"/>
      <c r="SUJ78" s="348"/>
      <c r="SUK78" s="348"/>
      <c r="SUL78" s="349"/>
      <c r="SUN78" s="347"/>
      <c r="SUO78" s="350"/>
      <c r="SUP78" s="350"/>
      <c r="SUQ78" s="348"/>
      <c r="SUR78" s="348"/>
      <c r="SUS78" s="348"/>
      <c r="SUT78" s="349"/>
      <c r="SUV78" s="347"/>
      <c r="SUW78" s="350"/>
      <c r="SUX78" s="350"/>
      <c r="SUY78" s="348"/>
      <c r="SUZ78" s="348"/>
      <c r="SVA78" s="348"/>
      <c r="SVB78" s="349"/>
      <c r="SVD78" s="347"/>
      <c r="SVE78" s="350"/>
      <c r="SVF78" s="350"/>
      <c r="SVG78" s="348"/>
      <c r="SVH78" s="348"/>
      <c r="SVI78" s="348"/>
      <c r="SVJ78" s="349"/>
      <c r="SVL78" s="347"/>
      <c r="SVM78" s="350"/>
      <c r="SVN78" s="350"/>
      <c r="SVO78" s="348"/>
      <c r="SVP78" s="348"/>
      <c r="SVQ78" s="348"/>
      <c r="SVR78" s="349"/>
      <c r="SVT78" s="347"/>
      <c r="SVU78" s="350"/>
      <c r="SVV78" s="350"/>
      <c r="SVW78" s="348"/>
      <c r="SVX78" s="348"/>
      <c r="SVY78" s="348"/>
      <c r="SVZ78" s="349"/>
      <c r="SWB78" s="347"/>
      <c r="SWC78" s="350"/>
      <c r="SWD78" s="350"/>
      <c r="SWE78" s="348"/>
      <c r="SWF78" s="348"/>
      <c r="SWG78" s="348"/>
      <c r="SWH78" s="349"/>
      <c r="SWJ78" s="347"/>
      <c r="SWK78" s="350"/>
      <c r="SWL78" s="350"/>
      <c r="SWM78" s="348"/>
      <c r="SWN78" s="348"/>
      <c r="SWO78" s="348"/>
      <c r="SWP78" s="349"/>
      <c r="SWR78" s="347"/>
      <c r="SWS78" s="350"/>
      <c r="SWT78" s="350"/>
      <c r="SWU78" s="348"/>
      <c r="SWV78" s="348"/>
      <c r="SWW78" s="348"/>
      <c r="SWX78" s="349"/>
      <c r="SWZ78" s="347"/>
      <c r="SXA78" s="350"/>
      <c r="SXB78" s="350"/>
      <c r="SXC78" s="348"/>
      <c r="SXD78" s="348"/>
      <c r="SXE78" s="348"/>
      <c r="SXF78" s="349"/>
      <c r="SXH78" s="347"/>
      <c r="SXI78" s="350"/>
      <c r="SXJ78" s="350"/>
      <c r="SXK78" s="348"/>
      <c r="SXL78" s="348"/>
      <c r="SXM78" s="348"/>
      <c r="SXN78" s="349"/>
      <c r="SXP78" s="347"/>
      <c r="SXQ78" s="350"/>
      <c r="SXR78" s="350"/>
      <c r="SXS78" s="348"/>
      <c r="SXT78" s="348"/>
      <c r="SXU78" s="348"/>
      <c r="SXV78" s="349"/>
      <c r="SXX78" s="347"/>
      <c r="SXY78" s="350"/>
      <c r="SXZ78" s="350"/>
      <c r="SYA78" s="348"/>
      <c r="SYB78" s="348"/>
      <c r="SYC78" s="348"/>
      <c r="SYD78" s="349"/>
      <c r="SYF78" s="347"/>
      <c r="SYG78" s="350"/>
      <c r="SYH78" s="350"/>
      <c r="SYI78" s="348"/>
      <c r="SYJ78" s="348"/>
      <c r="SYK78" s="348"/>
      <c r="SYL78" s="349"/>
      <c r="SYN78" s="347"/>
      <c r="SYO78" s="350"/>
      <c r="SYP78" s="350"/>
      <c r="SYQ78" s="348"/>
      <c r="SYR78" s="348"/>
      <c r="SYS78" s="348"/>
      <c r="SYT78" s="349"/>
      <c r="SYV78" s="347"/>
      <c r="SYW78" s="350"/>
      <c r="SYX78" s="350"/>
      <c r="SYY78" s="348"/>
      <c r="SYZ78" s="348"/>
      <c r="SZA78" s="348"/>
      <c r="SZB78" s="349"/>
      <c r="SZD78" s="347"/>
      <c r="SZE78" s="350"/>
      <c r="SZF78" s="350"/>
      <c r="SZG78" s="348"/>
      <c r="SZH78" s="348"/>
      <c r="SZI78" s="348"/>
      <c r="SZJ78" s="349"/>
      <c r="SZL78" s="347"/>
      <c r="SZM78" s="350"/>
      <c r="SZN78" s="350"/>
      <c r="SZO78" s="348"/>
      <c r="SZP78" s="348"/>
      <c r="SZQ78" s="348"/>
      <c r="SZR78" s="349"/>
      <c r="SZT78" s="347"/>
      <c r="SZU78" s="350"/>
      <c r="SZV78" s="350"/>
      <c r="SZW78" s="348"/>
      <c r="SZX78" s="348"/>
      <c r="SZY78" s="348"/>
      <c r="SZZ78" s="349"/>
      <c r="TAB78" s="347"/>
      <c r="TAC78" s="350"/>
      <c r="TAD78" s="350"/>
      <c r="TAE78" s="348"/>
      <c r="TAF78" s="348"/>
      <c r="TAG78" s="348"/>
      <c r="TAH78" s="349"/>
      <c r="TAJ78" s="347"/>
      <c r="TAK78" s="350"/>
      <c r="TAL78" s="350"/>
      <c r="TAM78" s="348"/>
      <c r="TAN78" s="348"/>
      <c r="TAO78" s="348"/>
      <c r="TAP78" s="349"/>
      <c r="TAR78" s="347"/>
      <c r="TAS78" s="350"/>
      <c r="TAT78" s="350"/>
      <c r="TAU78" s="348"/>
      <c r="TAV78" s="348"/>
      <c r="TAW78" s="348"/>
      <c r="TAX78" s="349"/>
      <c r="TAZ78" s="347"/>
      <c r="TBA78" s="350"/>
      <c r="TBB78" s="350"/>
      <c r="TBC78" s="348"/>
      <c r="TBD78" s="348"/>
      <c r="TBE78" s="348"/>
      <c r="TBF78" s="349"/>
      <c r="TBH78" s="347"/>
      <c r="TBI78" s="350"/>
      <c r="TBJ78" s="350"/>
      <c r="TBK78" s="348"/>
      <c r="TBL78" s="348"/>
      <c r="TBM78" s="348"/>
      <c r="TBN78" s="349"/>
      <c r="TBP78" s="347"/>
      <c r="TBQ78" s="350"/>
      <c r="TBR78" s="350"/>
      <c r="TBS78" s="348"/>
      <c r="TBT78" s="348"/>
      <c r="TBU78" s="348"/>
      <c r="TBV78" s="349"/>
      <c r="TBX78" s="347"/>
      <c r="TBY78" s="350"/>
      <c r="TBZ78" s="350"/>
      <c r="TCA78" s="348"/>
      <c r="TCB78" s="348"/>
      <c r="TCC78" s="348"/>
      <c r="TCD78" s="349"/>
      <c r="TCF78" s="347"/>
      <c r="TCG78" s="350"/>
      <c r="TCH78" s="350"/>
      <c r="TCI78" s="348"/>
      <c r="TCJ78" s="348"/>
      <c r="TCK78" s="348"/>
      <c r="TCL78" s="349"/>
      <c r="TCN78" s="347"/>
      <c r="TCO78" s="350"/>
      <c r="TCP78" s="350"/>
      <c r="TCQ78" s="348"/>
      <c r="TCR78" s="348"/>
      <c r="TCS78" s="348"/>
      <c r="TCT78" s="349"/>
      <c r="TCV78" s="347"/>
      <c r="TCW78" s="350"/>
      <c r="TCX78" s="350"/>
      <c r="TCY78" s="348"/>
      <c r="TCZ78" s="348"/>
      <c r="TDA78" s="348"/>
      <c r="TDB78" s="349"/>
      <c r="TDD78" s="347"/>
      <c r="TDE78" s="350"/>
      <c r="TDF78" s="350"/>
      <c r="TDG78" s="348"/>
      <c r="TDH78" s="348"/>
      <c r="TDI78" s="348"/>
      <c r="TDJ78" s="349"/>
      <c r="TDL78" s="347"/>
      <c r="TDM78" s="350"/>
      <c r="TDN78" s="350"/>
      <c r="TDO78" s="348"/>
      <c r="TDP78" s="348"/>
      <c r="TDQ78" s="348"/>
      <c r="TDR78" s="349"/>
      <c r="TDT78" s="347"/>
      <c r="TDU78" s="350"/>
      <c r="TDV78" s="350"/>
      <c r="TDW78" s="348"/>
      <c r="TDX78" s="348"/>
      <c r="TDY78" s="348"/>
      <c r="TDZ78" s="349"/>
      <c r="TEB78" s="347"/>
      <c r="TEC78" s="350"/>
      <c r="TED78" s="350"/>
      <c r="TEE78" s="348"/>
      <c r="TEF78" s="348"/>
      <c r="TEG78" s="348"/>
      <c r="TEH78" s="349"/>
      <c r="TEJ78" s="347"/>
      <c r="TEK78" s="350"/>
      <c r="TEL78" s="350"/>
      <c r="TEM78" s="348"/>
      <c r="TEN78" s="348"/>
      <c r="TEO78" s="348"/>
      <c r="TEP78" s="349"/>
      <c r="TER78" s="347"/>
      <c r="TES78" s="350"/>
      <c r="TET78" s="350"/>
      <c r="TEU78" s="348"/>
      <c r="TEV78" s="348"/>
      <c r="TEW78" s="348"/>
      <c r="TEX78" s="349"/>
      <c r="TEZ78" s="347"/>
      <c r="TFA78" s="350"/>
      <c r="TFB78" s="350"/>
      <c r="TFC78" s="348"/>
      <c r="TFD78" s="348"/>
      <c r="TFE78" s="348"/>
      <c r="TFF78" s="349"/>
      <c r="TFH78" s="347"/>
      <c r="TFI78" s="350"/>
      <c r="TFJ78" s="350"/>
      <c r="TFK78" s="348"/>
      <c r="TFL78" s="348"/>
      <c r="TFM78" s="348"/>
      <c r="TFN78" s="349"/>
      <c r="TFP78" s="347"/>
      <c r="TFQ78" s="350"/>
      <c r="TFR78" s="350"/>
      <c r="TFS78" s="348"/>
      <c r="TFT78" s="348"/>
      <c r="TFU78" s="348"/>
      <c r="TFV78" s="349"/>
      <c r="TFX78" s="347"/>
      <c r="TFY78" s="350"/>
      <c r="TFZ78" s="350"/>
      <c r="TGA78" s="348"/>
      <c r="TGB78" s="348"/>
      <c r="TGC78" s="348"/>
      <c r="TGD78" s="349"/>
      <c r="TGF78" s="347"/>
      <c r="TGG78" s="350"/>
      <c r="TGH78" s="350"/>
      <c r="TGI78" s="348"/>
      <c r="TGJ78" s="348"/>
      <c r="TGK78" s="348"/>
      <c r="TGL78" s="349"/>
      <c r="TGN78" s="347"/>
      <c r="TGO78" s="350"/>
      <c r="TGP78" s="350"/>
      <c r="TGQ78" s="348"/>
      <c r="TGR78" s="348"/>
      <c r="TGS78" s="348"/>
      <c r="TGT78" s="349"/>
      <c r="TGV78" s="347"/>
      <c r="TGW78" s="350"/>
      <c r="TGX78" s="350"/>
      <c r="TGY78" s="348"/>
      <c r="TGZ78" s="348"/>
      <c r="THA78" s="348"/>
      <c r="THB78" s="349"/>
      <c r="THD78" s="347"/>
      <c r="THE78" s="350"/>
      <c r="THF78" s="350"/>
      <c r="THG78" s="348"/>
      <c r="THH78" s="348"/>
      <c r="THI78" s="348"/>
      <c r="THJ78" s="349"/>
      <c r="THL78" s="347"/>
      <c r="THM78" s="350"/>
      <c r="THN78" s="350"/>
      <c r="THO78" s="348"/>
      <c r="THP78" s="348"/>
      <c r="THQ78" s="348"/>
      <c r="THR78" s="349"/>
      <c r="THT78" s="347"/>
      <c r="THU78" s="350"/>
      <c r="THV78" s="350"/>
      <c r="THW78" s="348"/>
      <c r="THX78" s="348"/>
      <c r="THY78" s="348"/>
      <c r="THZ78" s="349"/>
      <c r="TIB78" s="347"/>
      <c r="TIC78" s="350"/>
      <c r="TID78" s="350"/>
      <c r="TIE78" s="348"/>
      <c r="TIF78" s="348"/>
      <c r="TIG78" s="348"/>
      <c r="TIH78" s="349"/>
      <c r="TIJ78" s="347"/>
      <c r="TIK78" s="350"/>
      <c r="TIL78" s="350"/>
      <c r="TIM78" s="348"/>
      <c r="TIN78" s="348"/>
      <c r="TIO78" s="348"/>
      <c r="TIP78" s="349"/>
      <c r="TIR78" s="347"/>
      <c r="TIS78" s="350"/>
      <c r="TIT78" s="350"/>
      <c r="TIU78" s="348"/>
      <c r="TIV78" s="348"/>
      <c r="TIW78" s="348"/>
      <c r="TIX78" s="349"/>
      <c r="TIZ78" s="347"/>
      <c r="TJA78" s="350"/>
      <c r="TJB78" s="350"/>
      <c r="TJC78" s="348"/>
      <c r="TJD78" s="348"/>
      <c r="TJE78" s="348"/>
      <c r="TJF78" s="349"/>
      <c r="TJH78" s="347"/>
      <c r="TJI78" s="350"/>
      <c r="TJJ78" s="350"/>
      <c r="TJK78" s="348"/>
      <c r="TJL78" s="348"/>
      <c r="TJM78" s="348"/>
      <c r="TJN78" s="349"/>
      <c r="TJP78" s="347"/>
      <c r="TJQ78" s="350"/>
      <c r="TJR78" s="350"/>
      <c r="TJS78" s="348"/>
      <c r="TJT78" s="348"/>
      <c r="TJU78" s="348"/>
      <c r="TJV78" s="349"/>
      <c r="TJX78" s="347"/>
      <c r="TJY78" s="350"/>
      <c r="TJZ78" s="350"/>
      <c r="TKA78" s="348"/>
      <c r="TKB78" s="348"/>
      <c r="TKC78" s="348"/>
      <c r="TKD78" s="349"/>
      <c r="TKF78" s="347"/>
      <c r="TKG78" s="350"/>
      <c r="TKH78" s="350"/>
      <c r="TKI78" s="348"/>
      <c r="TKJ78" s="348"/>
      <c r="TKK78" s="348"/>
      <c r="TKL78" s="349"/>
      <c r="TKN78" s="347"/>
      <c r="TKO78" s="350"/>
      <c r="TKP78" s="350"/>
      <c r="TKQ78" s="348"/>
      <c r="TKR78" s="348"/>
      <c r="TKS78" s="348"/>
      <c r="TKT78" s="349"/>
      <c r="TKV78" s="347"/>
      <c r="TKW78" s="350"/>
      <c r="TKX78" s="350"/>
      <c r="TKY78" s="348"/>
      <c r="TKZ78" s="348"/>
      <c r="TLA78" s="348"/>
      <c r="TLB78" s="349"/>
      <c r="TLD78" s="347"/>
      <c r="TLE78" s="350"/>
      <c r="TLF78" s="350"/>
      <c r="TLG78" s="348"/>
      <c r="TLH78" s="348"/>
      <c r="TLI78" s="348"/>
      <c r="TLJ78" s="349"/>
      <c r="TLL78" s="347"/>
      <c r="TLM78" s="350"/>
      <c r="TLN78" s="350"/>
      <c r="TLO78" s="348"/>
      <c r="TLP78" s="348"/>
      <c r="TLQ78" s="348"/>
      <c r="TLR78" s="349"/>
      <c r="TLT78" s="347"/>
      <c r="TLU78" s="350"/>
      <c r="TLV78" s="350"/>
      <c r="TLW78" s="348"/>
      <c r="TLX78" s="348"/>
      <c r="TLY78" s="348"/>
      <c r="TLZ78" s="349"/>
      <c r="TMB78" s="347"/>
      <c r="TMC78" s="350"/>
      <c r="TMD78" s="350"/>
      <c r="TME78" s="348"/>
      <c r="TMF78" s="348"/>
      <c r="TMG78" s="348"/>
      <c r="TMH78" s="349"/>
      <c r="TMJ78" s="347"/>
      <c r="TMK78" s="350"/>
      <c r="TML78" s="350"/>
      <c r="TMM78" s="348"/>
      <c r="TMN78" s="348"/>
      <c r="TMO78" s="348"/>
      <c r="TMP78" s="349"/>
      <c r="TMR78" s="347"/>
      <c r="TMS78" s="350"/>
      <c r="TMT78" s="350"/>
      <c r="TMU78" s="348"/>
      <c r="TMV78" s="348"/>
      <c r="TMW78" s="348"/>
      <c r="TMX78" s="349"/>
      <c r="TMZ78" s="347"/>
      <c r="TNA78" s="350"/>
      <c r="TNB78" s="350"/>
      <c r="TNC78" s="348"/>
      <c r="TND78" s="348"/>
      <c r="TNE78" s="348"/>
      <c r="TNF78" s="349"/>
      <c r="TNH78" s="347"/>
      <c r="TNI78" s="350"/>
      <c r="TNJ78" s="350"/>
      <c r="TNK78" s="348"/>
      <c r="TNL78" s="348"/>
      <c r="TNM78" s="348"/>
      <c r="TNN78" s="349"/>
      <c r="TNP78" s="347"/>
      <c r="TNQ78" s="350"/>
      <c r="TNR78" s="350"/>
      <c r="TNS78" s="348"/>
      <c r="TNT78" s="348"/>
      <c r="TNU78" s="348"/>
      <c r="TNV78" s="349"/>
      <c r="TNX78" s="347"/>
      <c r="TNY78" s="350"/>
      <c r="TNZ78" s="350"/>
      <c r="TOA78" s="348"/>
      <c r="TOB78" s="348"/>
      <c r="TOC78" s="348"/>
      <c r="TOD78" s="349"/>
      <c r="TOF78" s="347"/>
      <c r="TOG78" s="350"/>
      <c r="TOH78" s="350"/>
      <c r="TOI78" s="348"/>
      <c r="TOJ78" s="348"/>
      <c r="TOK78" s="348"/>
      <c r="TOL78" s="349"/>
      <c r="TON78" s="347"/>
      <c r="TOO78" s="350"/>
      <c r="TOP78" s="350"/>
      <c r="TOQ78" s="348"/>
      <c r="TOR78" s="348"/>
      <c r="TOS78" s="348"/>
      <c r="TOT78" s="349"/>
      <c r="TOV78" s="347"/>
      <c r="TOW78" s="350"/>
      <c r="TOX78" s="350"/>
      <c r="TOY78" s="348"/>
      <c r="TOZ78" s="348"/>
      <c r="TPA78" s="348"/>
      <c r="TPB78" s="349"/>
      <c r="TPD78" s="347"/>
      <c r="TPE78" s="350"/>
      <c r="TPF78" s="350"/>
      <c r="TPG78" s="348"/>
      <c r="TPH78" s="348"/>
      <c r="TPI78" s="348"/>
      <c r="TPJ78" s="349"/>
      <c r="TPL78" s="347"/>
      <c r="TPM78" s="350"/>
      <c r="TPN78" s="350"/>
      <c r="TPO78" s="348"/>
      <c r="TPP78" s="348"/>
      <c r="TPQ78" s="348"/>
      <c r="TPR78" s="349"/>
      <c r="TPT78" s="347"/>
      <c r="TPU78" s="350"/>
      <c r="TPV78" s="350"/>
      <c r="TPW78" s="348"/>
      <c r="TPX78" s="348"/>
      <c r="TPY78" s="348"/>
      <c r="TPZ78" s="349"/>
      <c r="TQB78" s="347"/>
      <c r="TQC78" s="350"/>
      <c r="TQD78" s="350"/>
      <c r="TQE78" s="348"/>
      <c r="TQF78" s="348"/>
      <c r="TQG78" s="348"/>
      <c r="TQH78" s="349"/>
      <c r="TQJ78" s="347"/>
      <c r="TQK78" s="350"/>
      <c r="TQL78" s="350"/>
      <c r="TQM78" s="348"/>
      <c r="TQN78" s="348"/>
      <c r="TQO78" s="348"/>
      <c r="TQP78" s="349"/>
      <c r="TQR78" s="347"/>
      <c r="TQS78" s="350"/>
      <c r="TQT78" s="350"/>
      <c r="TQU78" s="348"/>
      <c r="TQV78" s="348"/>
      <c r="TQW78" s="348"/>
      <c r="TQX78" s="349"/>
      <c r="TQZ78" s="347"/>
      <c r="TRA78" s="350"/>
      <c r="TRB78" s="350"/>
      <c r="TRC78" s="348"/>
      <c r="TRD78" s="348"/>
      <c r="TRE78" s="348"/>
      <c r="TRF78" s="349"/>
      <c r="TRH78" s="347"/>
      <c r="TRI78" s="350"/>
      <c r="TRJ78" s="350"/>
      <c r="TRK78" s="348"/>
      <c r="TRL78" s="348"/>
      <c r="TRM78" s="348"/>
      <c r="TRN78" s="349"/>
      <c r="TRP78" s="347"/>
      <c r="TRQ78" s="350"/>
      <c r="TRR78" s="350"/>
      <c r="TRS78" s="348"/>
      <c r="TRT78" s="348"/>
      <c r="TRU78" s="348"/>
      <c r="TRV78" s="349"/>
      <c r="TRX78" s="347"/>
      <c r="TRY78" s="350"/>
      <c r="TRZ78" s="350"/>
      <c r="TSA78" s="348"/>
      <c r="TSB78" s="348"/>
      <c r="TSC78" s="348"/>
      <c r="TSD78" s="349"/>
      <c r="TSF78" s="347"/>
      <c r="TSG78" s="350"/>
      <c r="TSH78" s="350"/>
      <c r="TSI78" s="348"/>
      <c r="TSJ78" s="348"/>
      <c r="TSK78" s="348"/>
      <c r="TSL78" s="349"/>
      <c r="TSN78" s="347"/>
      <c r="TSO78" s="350"/>
      <c r="TSP78" s="350"/>
      <c r="TSQ78" s="348"/>
      <c r="TSR78" s="348"/>
      <c r="TSS78" s="348"/>
      <c r="TST78" s="349"/>
      <c r="TSV78" s="347"/>
      <c r="TSW78" s="350"/>
      <c r="TSX78" s="350"/>
      <c r="TSY78" s="348"/>
      <c r="TSZ78" s="348"/>
      <c r="TTA78" s="348"/>
      <c r="TTB78" s="349"/>
      <c r="TTD78" s="347"/>
      <c r="TTE78" s="350"/>
      <c r="TTF78" s="350"/>
      <c r="TTG78" s="348"/>
      <c r="TTH78" s="348"/>
      <c r="TTI78" s="348"/>
      <c r="TTJ78" s="349"/>
      <c r="TTL78" s="347"/>
      <c r="TTM78" s="350"/>
      <c r="TTN78" s="350"/>
      <c r="TTO78" s="348"/>
      <c r="TTP78" s="348"/>
      <c r="TTQ78" s="348"/>
      <c r="TTR78" s="349"/>
      <c r="TTT78" s="347"/>
      <c r="TTU78" s="350"/>
      <c r="TTV78" s="350"/>
      <c r="TTW78" s="348"/>
      <c r="TTX78" s="348"/>
      <c r="TTY78" s="348"/>
      <c r="TTZ78" s="349"/>
      <c r="TUB78" s="347"/>
      <c r="TUC78" s="350"/>
      <c r="TUD78" s="350"/>
      <c r="TUE78" s="348"/>
      <c r="TUF78" s="348"/>
      <c r="TUG78" s="348"/>
      <c r="TUH78" s="349"/>
      <c r="TUJ78" s="347"/>
      <c r="TUK78" s="350"/>
      <c r="TUL78" s="350"/>
      <c r="TUM78" s="348"/>
      <c r="TUN78" s="348"/>
      <c r="TUO78" s="348"/>
      <c r="TUP78" s="349"/>
      <c r="TUR78" s="347"/>
      <c r="TUS78" s="350"/>
      <c r="TUT78" s="350"/>
      <c r="TUU78" s="348"/>
      <c r="TUV78" s="348"/>
      <c r="TUW78" s="348"/>
      <c r="TUX78" s="349"/>
      <c r="TUZ78" s="347"/>
      <c r="TVA78" s="350"/>
      <c r="TVB78" s="350"/>
      <c r="TVC78" s="348"/>
      <c r="TVD78" s="348"/>
      <c r="TVE78" s="348"/>
      <c r="TVF78" s="349"/>
      <c r="TVH78" s="347"/>
      <c r="TVI78" s="350"/>
      <c r="TVJ78" s="350"/>
      <c r="TVK78" s="348"/>
      <c r="TVL78" s="348"/>
      <c r="TVM78" s="348"/>
      <c r="TVN78" s="349"/>
      <c r="TVP78" s="347"/>
      <c r="TVQ78" s="350"/>
      <c r="TVR78" s="350"/>
      <c r="TVS78" s="348"/>
      <c r="TVT78" s="348"/>
      <c r="TVU78" s="348"/>
      <c r="TVV78" s="349"/>
      <c r="TVX78" s="347"/>
      <c r="TVY78" s="350"/>
      <c r="TVZ78" s="350"/>
      <c r="TWA78" s="348"/>
      <c r="TWB78" s="348"/>
      <c r="TWC78" s="348"/>
      <c r="TWD78" s="349"/>
      <c r="TWF78" s="347"/>
      <c r="TWG78" s="350"/>
      <c r="TWH78" s="350"/>
      <c r="TWI78" s="348"/>
      <c r="TWJ78" s="348"/>
      <c r="TWK78" s="348"/>
      <c r="TWL78" s="349"/>
      <c r="TWN78" s="347"/>
      <c r="TWO78" s="350"/>
      <c r="TWP78" s="350"/>
      <c r="TWQ78" s="348"/>
      <c r="TWR78" s="348"/>
      <c r="TWS78" s="348"/>
      <c r="TWT78" s="349"/>
      <c r="TWV78" s="347"/>
      <c r="TWW78" s="350"/>
      <c r="TWX78" s="350"/>
      <c r="TWY78" s="348"/>
      <c r="TWZ78" s="348"/>
      <c r="TXA78" s="348"/>
      <c r="TXB78" s="349"/>
      <c r="TXD78" s="347"/>
      <c r="TXE78" s="350"/>
      <c r="TXF78" s="350"/>
      <c r="TXG78" s="348"/>
      <c r="TXH78" s="348"/>
      <c r="TXI78" s="348"/>
      <c r="TXJ78" s="349"/>
      <c r="TXL78" s="347"/>
      <c r="TXM78" s="350"/>
      <c r="TXN78" s="350"/>
      <c r="TXO78" s="348"/>
      <c r="TXP78" s="348"/>
      <c r="TXQ78" s="348"/>
      <c r="TXR78" s="349"/>
      <c r="TXT78" s="347"/>
      <c r="TXU78" s="350"/>
      <c r="TXV78" s="350"/>
      <c r="TXW78" s="348"/>
      <c r="TXX78" s="348"/>
      <c r="TXY78" s="348"/>
      <c r="TXZ78" s="349"/>
      <c r="TYB78" s="347"/>
      <c r="TYC78" s="350"/>
      <c r="TYD78" s="350"/>
      <c r="TYE78" s="348"/>
      <c r="TYF78" s="348"/>
      <c r="TYG78" s="348"/>
      <c r="TYH78" s="349"/>
      <c r="TYJ78" s="347"/>
      <c r="TYK78" s="350"/>
      <c r="TYL78" s="350"/>
      <c r="TYM78" s="348"/>
      <c r="TYN78" s="348"/>
      <c r="TYO78" s="348"/>
      <c r="TYP78" s="349"/>
      <c r="TYR78" s="347"/>
      <c r="TYS78" s="350"/>
      <c r="TYT78" s="350"/>
      <c r="TYU78" s="348"/>
      <c r="TYV78" s="348"/>
      <c r="TYW78" s="348"/>
      <c r="TYX78" s="349"/>
      <c r="TYZ78" s="347"/>
      <c r="TZA78" s="350"/>
      <c r="TZB78" s="350"/>
      <c r="TZC78" s="348"/>
      <c r="TZD78" s="348"/>
      <c r="TZE78" s="348"/>
      <c r="TZF78" s="349"/>
      <c r="TZH78" s="347"/>
      <c r="TZI78" s="350"/>
      <c r="TZJ78" s="350"/>
      <c r="TZK78" s="348"/>
      <c r="TZL78" s="348"/>
      <c r="TZM78" s="348"/>
      <c r="TZN78" s="349"/>
      <c r="TZP78" s="347"/>
      <c r="TZQ78" s="350"/>
      <c r="TZR78" s="350"/>
      <c r="TZS78" s="348"/>
      <c r="TZT78" s="348"/>
      <c r="TZU78" s="348"/>
      <c r="TZV78" s="349"/>
      <c r="TZX78" s="347"/>
      <c r="TZY78" s="350"/>
      <c r="TZZ78" s="350"/>
      <c r="UAA78" s="348"/>
      <c r="UAB78" s="348"/>
      <c r="UAC78" s="348"/>
      <c r="UAD78" s="349"/>
      <c r="UAF78" s="347"/>
      <c r="UAG78" s="350"/>
      <c r="UAH78" s="350"/>
      <c r="UAI78" s="348"/>
      <c r="UAJ78" s="348"/>
      <c r="UAK78" s="348"/>
      <c r="UAL78" s="349"/>
      <c r="UAN78" s="347"/>
      <c r="UAO78" s="350"/>
      <c r="UAP78" s="350"/>
      <c r="UAQ78" s="348"/>
      <c r="UAR78" s="348"/>
      <c r="UAS78" s="348"/>
      <c r="UAT78" s="349"/>
      <c r="UAV78" s="347"/>
      <c r="UAW78" s="350"/>
      <c r="UAX78" s="350"/>
      <c r="UAY78" s="348"/>
      <c r="UAZ78" s="348"/>
      <c r="UBA78" s="348"/>
      <c r="UBB78" s="349"/>
      <c r="UBD78" s="347"/>
      <c r="UBE78" s="350"/>
      <c r="UBF78" s="350"/>
      <c r="UBG78" s="348"/>
      <c r="UBH78" s="348"/>
      <c r="UBI78" s="348"/>
      <c r="UBJ78" s="349"/>
      <c r="UBL78" s="347"/>
      <c r="UBM78" s="350"/>
      <c r="UBN78" s="350"/>
      <c r="UBO78" s="348"/>
      <c r="UBP78" s="348"/>
      <c r="UBQ78" s="348"/>
      <c r="UBR78" s="349"/>
      <c r="UBT78" s="347"/>
      <c r="UBU78" s="350"/>
      <c r="UBV78" s="350"/>
      <c r="UBW78" s="348"/>
      <c r="UBX78" s="348"/>
      <c r="UBY78" s="348"/>
      <c r="UBZ78" s="349"/>
      <c r="UCB78" s="347"/>
      <c r="UCC78" s="350"/>
      <c r="UCD78" s="350"/>
      <c r="UCE78" s="348"/>
      <c r="UCF78" s="348"/>
      <c r="UCG78" s="348"/>
      <c r="UCH78" s="349"/>
      <c r="UCJ78" s="347"/>
      <c r="UCK78" s="350"/>
      <c r="UCL78" s="350"/>
      <c r="UCM78" s="348"/>
      <c r="UCN78" s="348"/>
      <c r="UCO78" s="348"/>
      <c r="UCP78" s="349"/>
      <c r="UCR78" s="347"/>
      <c r="UCS78" s="350"/>
      <c r="UCT78" s="350"/>
      <c r="UCU78" s="348"/>
      <c r="UCV78" s="348"/>
      <c r="UCW78" s="348"/>
      <c r="UCX78" s="349"/>
      <c r="UCZ78" s="347"/>
      <c r="UDA78" s="350"/>
      <c r="UDB78" s="350"/>
      <c r="UDC78" s="348"/>
      <c r="UDD78" s="348"/>
      <c r="UDE78" s="348"/>
      <c r="UDF78" s="349"/>
      <c r="UDH78" s="347"/>
      <c r="UDI78" s="350"/>
      <c r="UDJ78" s="350"/>
      <c r="UDK78" s="348"/>
      <c r="UDL78" s="348"/>
      <c r="UDM78" s="348"/>
      <c r="UDN78" s="349"/>
      <c r="UDP78" s="347"/>
      <c r="UDQ78" s="350"/>
      <c r="UDR78" s="350"/>
      <c r="UDS78" s="348"/>
      <c r="UDT78" s="348"/>
      <c r="UDU78" s="348"/>
      <c r="UDV78" s="349"/>
      <c r="UDX78" s="347"/>
      <c r="UDY78" s="350"/>
      <c r="UDZ78" s="350"/>
      <c r="UEA78" s="348"/>
      <c r="UEB78" s="348"/>
      <c r="UEC78" s="348"/>
      <c r="UED78" s="349"/>
      <c r="UEF78" s="347"/>
      <c r="UEG78" s="350"/>
      <c r="UEH78" s="350"/>
      <c r="UEI78" s="348"/>
      <c r="UEJ78" s="348"/>
      <c r="UEK78" s="348"/>
      <c r="UEL78" s="349"/>
      <c r="UEN78" s="347"/>
      <c r="UEO78" s="350"/>
      <c r="UEP78" s="350"/>
      <c r="UEQ78" s="348"/>
      <c r="UER78" s="348"/>
      <c r="UES78" s="348"/>
      <c r="UET78" s="349"/>
      <c r="UEV78" s="347"/>
      <c r="UEW78" s="350"/>
      <c r="UEX78" s="350"/>
      <c r="UEY78" s="348"/>
      <c r="UEZ78" s="348"/>
      <c r="UFA78" s="348"/>
      <c r="UFB78" s="349"/>
      <c r="UFD78" s="347"/>
      <c r="UFE78" s="350"/>
      <c r="UFF78" s="350"/>
      <c r="UFG78" s="348"/>
      <c r="UFH78" s="348"/>
      <c r="UFI78" s="348"/>
      <c r="UFJ78" s="349"/>
      <c r="UFL78" s="347"/>
      <c r="UFM78" s="350"/>
      <c r="UFN78" s="350"/>
      <c r="UFO78" s="348"/>
      <c r="UFP78" s="348"/>
      <c r="UFQ78" s="348"/>
      <c r="UFR78" s="349"/>
      <c r="UFT78" s="347"/>
      <c r="UFU78" s="350"/>
      <c r="UFV78" s="350"/>
      <c r="UFW78" s="348"/>
      <c r="UFX78" s="348"/>
      <c r="UFY78" s="348"/>
      <c r="UFZ78" s="349"/>
      <c r="UGB78" s="347"/>
      <c r="UGC78" s="350"/>
      <c r="UGD78" s="350"/>
      <c r="UGE78" s="348"/>
      <c r="UGF78" s="348"/>
      <c r="UGG78" s="348"/>
      <c r="UGH78" s="349"/>
      <c r="UGJ78" s="347"/>
      <c r="UGK78" s="350"/>
      <c r="UGL78" s="350"/>
      <c r="UGM78" s="348"/>
      <c r="UGN78" s="348"/>
      <c r="UGO78" s="348"/>
      <c r="UGP78" s="349"/>
      <c r="UGR78" s="347"/>
      <c r="UGS78" s="350"/>
      <c r="UGT78" s="350"/>
      <c r="UGU78" s="348"/>
      <c r="UGV78" s="348"/>
      <c r="UGW78" s="348"/>
      <c r="UGX78" s="349"/>
      <c r="UGZ78" s="347"/>
      <c r="UHA78" s="350"/>
      <c r="UHB78" s="350"/>
      <c r="UHC78" s="348"/>
      <c r="UHD78" s="348"/>
      <c r="UHE78" s="348"/>
      <c r="UHF78" s="349"/>
      <c r="UHH78" s="347"/>
      <c r="UHI78" s="350"/>
      <c r="UHJ78" s="350"/>
      <c r="UHK78" s="348"/>
      <c r="UHL78" s="348"/>
      <c r="UHM78" s="348"/>
      <c r="UHN78" s="349"/>
      <c r="UHP78" s="347"/>
      <c r="UHQ78" s="350"/>
      <c r="UHR78" s="350"/>
      <c r="UHS78" s="348"/>
      <c r="UHT78" s="348"/>
      <c r="UHU78" s="348"/>
      <c r="UHV78" s="349"/>
      <c r="UHX78" s="347"/>
      <c r="UHY78" s="350"/>
      <c r="UHZ78" s="350"/>
      <c r="UIA78" s="348"/>
      <c r="UIB78" s="348"/>
      <c r="UIC78" s="348"/>
      <c r="UID78" s="349"/>
      <c r="UIF78" s="347"/>
      <c r="UIG78" s="350"/>
      <c r="UIH78" s="350"/>
      <c r="UII78" s="348"/>
      <c r="UIJ78" s="348"/>
      <c r="UIK78" s="348"/>
      <c r="UIL78" s="349"/>
      <c r="UIN78" s="347"/>
      <c r="UIO78" s="350"/>
      <c r="UIP78" s="350"/>
      <c r="UIQ78" s="348"/>
      <c r="UIR78" s="348"/>
      <c r="UIS78" s="348"/>
      <c r="UIT78" s="349"/>
      <c r="UIV78" s="347"/>
      <c r="UIW78" s="350"/>
      <c r="UIX78" s="350"/>
      <c r="UIY78" s="348"/>
      <c r="UIZ78" s="348"/>
      <c r="UJA78" s="348"/>
      <c r="UJB78" s="349"/>
      <c r="UJD78" s="347"/>
      <c r="UJE78" s="350"/>
      <c r="UJF78" s="350"/>
      <c r="UJG78" s="348"/>
      <c r="UJH78" s="348"/>
      <c r="UJI78" s="348"/>
      <c r="UJJ78" s="349"/>
      <c r="UJL78" s="347"/>
      <c r="UJM78" s="350"/>
      <c r="UJN78" s="350"/>
      <c r="UJO78" s="348"/>
      <c r="UJP78" s="348"/>
      <c r="UJQ78" s="348"/>
      <c r="UJR78" s="349"/>
      <c r="UJT78" s="347"/>
      <c r="UJU78" s="350"/>
      <c r="UJV78" s="350"/>
      <c r="UJW78" s="348"/>
      <c r="UJX78" s="348"/>
      <c r="UJY78" s="348"/>
      <c r="UJZ78" s="349"/>
      <c r="UKB78" s="347"/>
      <c r="UKC78" s="350"/>
      <c r="UKD78" s="350"/>
      <c r="UKE78" s="348"/>
      <c r="UKF78" s="348"/>
      <c r="UKG78" s="348"/>
      <c r="UKH78" s="349"/>
      <c r="UKJ78" s="347"/>
      <c r="UKK78" s="350"/>
      <c r="UKL78" s="350"/>
      <c r="UKM78" s="348"/>
      <c r="UKN78" s="348"/>
      <c r="UKO78" s="348"/>
      <c r="UKP78" s="349"/>
      <c r="UKR78" s="347"/>
      <c r="UKS78" s="350"/>
      <c r="UKT78" s="350"/>
      <c r="UKU78" s="348"/>
      <c r="UKV78" s="348"/>
      <c r="UKW78" s="348"/>
      <c r="UKX78" s="349"/>
      <c r="UKZ78" s="347"/>
      <c r="ULA78" s="350"/>
      <c r="ULB78" s="350"/>
      <c r="ULC78" s="348"/>
      <c r="ULD78" s="348"/>
      <c r="ULE78" s="348"/>
      <c r="ULF78" s="349"/>
      <c r="ULH78" s="347"/>
      <c r="ULI78" s="350"/>
      <c r="ULJ78" s="350"/>
      <c r="ULK78" s="348"/>
      <c r="ULL78" s="348"/>
      <c r="ULM78" s="348"/>
      <c r="ULN78" s="349"/>
      <c r="ULP78" s="347"/>
      <c r="ULQ78" s="350"/>
      <c r="ULR78" s="350"/>
      <c r="ULS78" s="348"/>
      <c r="ULT78" s="348"/>
      <c r="ULU78" s="348"/>
      <c r="ULV78" s="349"/>
      <c r="ULX78" s="347"/>
      <c r="ULY78" s="350"/>
      <c r="ULZ78" s="350"/>
      <c r="UMA78" s="348"/>
      <c r="UMB78" s="348"/>
      <c r="UMC78" s="348"/>
      <c r="UMD78" s="349"/>
      <c r="UMF78" s="347"/>
      <c r="UMG78" s="350"/>
      <c r="UMH78" s="350"/>
      <c r="UMI78" s="348"/>
      <c r="UMJ78" s="348"/>
      <c r="UMK78" s="348"/>
      <c r="UML78" s="349"/>
      <c r="UMN78" s="347"/>
      <c r="UMO78" s="350"/>
      <c r="UMP78" s="350"/>
      <c r="UMQ78" s="348"/>
      <c r="UMR78" s="348"/>
      <c r="UMS78" s="348"/>
      <c r="UMT78" s="349"/>
      <c r="UMV78" s="347"/>
      <c r="UMW78" s="350"/>
      <c r="UMX78" s="350"/>
      <c r="UMY78" s="348"/>
      <c r="UMZ78" s="348"/>
      <c r="UNA78" s="348"/>
      <c r="UNB78" s="349"/>
      <c r="UND78" s="347"/>
      <c r="UNE78" s="350"/>
      <c r="UNF78" s="350"/>
      <c r="UNG78" s="348"/>
      <c r="UNH78" s="348"/>
      <c r="UNI78" s="348"/>
      <c r="UNJ78" s="349"/>
      <c r="UNL78" s="347"/>
      <c r="UNM78" s="350"/>
      <c r="UNN78" s="350"/>
      <c r="UNO78" s="348"/>
      <c r="UNP78" s="348"/>
      <c r="UNQ78" s="348"/>
      <c r="UNR78" s="349"/>
      <c r="UNT78" s="347"/>
      <c r="UNU78" s="350"/>
      <c r="UNV78" s="350"/>
      <c r="UNW78" s="348"/>
      <c r="UNX78" s="348"/>
      <c r="UNY78" s="348"/>
      <c r="UNZ78" s="349"/>
      <c r="UOB78" s="347"/>
      <c r="UOC78" s="350"/>
      <c r="UOD78" s="350"/>
      <c r="UOE78" s="348"/>
      <c r="UOF78" s="348"/>
      <c r="UOG78" s="348"/>
      <c r="UOH78" s="349"/>
      <c r="UOJ78" s="347"/>
      <c r="UOK78" s="350"/>
      <c r="UOL78" s="350"/>
      <c r="UOM78" s="348"/>
      <c r="UON78" s="348"/>
      <c r="UOO78" s="348"/>
      <c r="UOP78" s="349"/>
      <c r="UOR78" s="347"/>
      <c r="UOS78" s="350"/>
      <c r="UOT78" s="350"/>
      <c r="UOU78" s="348"/>
      <c r="UOV78" s="348"/>
      <c r="UOW78" s="348"/>
      <c r="UOX78" s="349"/>
      <c r="UOZ78" s="347"/>
      <c r="UPA78" s="350"/>
      <c r="UPB78" s="350"/>
      <c r="UPC78" s="348"/>
      <c r="UPD78" s="348"/>
      <c r="UPE78" s="348"/>
      <c r="UPF78" s="349"/>
      <c r="UPH78" s="347"/>
      <c r="UPI78" s="350"/>
      <c r="UPJ78" s="350"/>
      <c r="UPK78" s="348"/>
      <c r="UPL78" s="348"/>
      <c r="UPM78" s="348"/>
      <c r="UPN78" s="349"/>
      <c r="UPP78" s="347"/>
      <c r="UPQ78" s="350"/>
      <c r="UPR78" s="350"/>
      <c r="UPS78" s="348"/>
      <c r="UPT78" s="348"/>
      <c r="UPU78" s="348"/>
      <c r="UPV78" s="349"/>
      <c r="UPX78" s="347"/>
      <c r="UPY78" s="350"/>
      <c r="UPZ78" s="350"/>
      <c r="UQA78" s="348"/>
      <c r="UQB78" s="348"/>
      <c r="UQC78" s="348"/>
      <c r="UQD78" s="349"/>
      <c r="UQF78" s="347"/>
      <c r="UQG78" s="350"/>
      <c r="UQH78" s="350"/>
      <c r="UQI78" s="348"/>
      <c r="UQJ78" s="348"/>
      <c r="UQK78" s="348"/>
      <c r="UQL78" s="349"/>
      <c r="UQN78" s="347"/>
      <c r="UQO78" s="350"/>
      <c r="UQP78" s="350"/>
      <c r="UQQ78" s="348"/>
      <c r="UQR78" s="348"/>
      <c r="UQS78" s="348"/>
      <c r="UQT78" s="349"/>
      <c r="UQV78" s="347"/>
      <c r="UQW78" s="350"/>
      <c r="UQX78" s="350"/>
      <c r="UQY78" s="348"/>
      <c r="UQZ78" s="348"/>
      <c r="URA78" s="348"/>
      <c r="URB78" s="349"/>
      <c r="URD78" s="347"/>
      <c r="URE78" s="350"/>
      <c r="URF78" s="350"/>
      <c r="URG78" s="348"/>
      <c r="URH78" s="348"/>
      <c r="URI78" s="348"/>
      <c r="URJ78" s="349"/>
      <c r="URL78" s="347"/>
      <c r="URM78" s="350"/>
      <c r="URN78" s="350"/>
      <c r="URO78" s="348"/>
      <c r="URP78" s="348"/>
      <c r="URQ78" s="348"/>
      <c r="URR78" s="349"/>
      <c r="URT78" s="347"/>
      <c r="URU78" s="350"/>
      <c r="URV78" s="350"/>
      <c r="URW78" s="348"/>
      <c r="URX78" s="348"/>
      <c r="URY78" s="348"/>
      <c r="URZ78" s="349"/>
      <c r="USB78" s="347"/>
      <c r="USC78" s="350"/>
      <c r="USD78" s="350"/>
      <c r="USE78" s="348"/>
      <c r="USF78" s="348"/>
      <c r="USG78" s="348"/>
      <c r="USH78" s="349"/>
      <c r="USJ78" s="347"/>
      <c r="USK78" s="350"/>
      <c r="USL78" s="350"/>
      <c r="USM78" s="348"/>
      <c r="USN78" s="348"/>
      <c r="USO78" s="348"/>
      <c r="USP78" s="349"/>
      <c r="USR78" s="347"/>
      <c r="USS78" s="350"/>
      <c r="UST78" s="350"/>
      <c r="USU78" s="348"/>
      <c r="USV78" s="348"/>
      <c r="USW78" s="348"/>
      <c r="USX78" s="349"/>
      <c r="USZ78" s="347"/>
      <c r="UTA78" s="350"/>
      <c r="UTB78" s="350"/>
      <c r="UTC78" s="348"/>
      <c r="UTD78" s="348"/>
      <c r="UTE78" s="348"/>
      <c r="UTF78" s="349"/>
      <c r="UTH78" s="347"/>
      <c r="UTI78" s="350"/>
      <c r="UTJ78" s="350"/>
      <c r="UTK78" s="348"/>
      <c r="UTL78" s="348"/>
      <c r="UTM78" s="348"/>
      <c r="UTN78" s="349"/>
      <c r="UTP78" s="347"/>
      <c r="UTQ78" s="350"/>
      <c r="UTR78" s="350"/>
      <c r="UTS78" s="348"/>
      <c r="UTT78" s="348"/>
      <c r="UTU78" s="348"/>
      <c r="UTV78" s="349"/>
      <c r="UTX78" s="347"/>
      <c r="UTY78" s="350"/>
      <c r="UTZ78" s="350"/>
      <c r="UUA78" s="348"/>
      <c r="UUB78" s="348"/>
      <c r="UUC78" s="348"/>
      <c r="UUD78" s="349"/>
      <c r="UUF78" s="347"/>
      <c r="UUG78" s="350"/>
      <c r="UUH78" s="350"/>
      <c r="UUI78" s="348"/>
      <c r="UUJ78" s="348"/>
      <c r="UUK78" s="348"/>
      <c r="UUL78" s="349"/>
      <c r="UUN78" s="347"/>
      <c r="UUO78" s="350"/>
      <c r="UUP78" s="350"/>
      <c r="UUQ78" s="348"/>
      <c r="UUR78" s="348"/>
      <c r="UUS78" s="348"/>
      <c r="UUT78" s="349"/>
      <c r="UUV78" s="347"/>
      <c r="UUW78" s="350"/>
      <c r="UUX78" s="350"/>
      <c r="UUY78" s="348"/>
      <c r="UUZ78" s="348"/>
      <c r="UVA78" s="348"/>
      <c r="UVB78" s="349"/>
      <c r="UVD78" s="347"/>
      <c r="UVE78" s="350"/>
      <c r="UVF78" s="350"/>
      <c r="UVG78" s="348"/>
      <c r="UVH78" s="348"/>
      <c r="UVI78" s="348"/>
      <c r="UVJ78" s="349"/>
      <c r="UVL78" s="347"/>
      <c r="UVM78" s="350"/>
      <c r="UVN78" s="350"/>
      <c r="UVO78" s="348"/>
      <c r="UVP78" s="348"/>
      <c r="UVQ78" s="348"/>
      <c r="UVR78" s="349"/>
      <c r="UVT78" s="347"/>
      <c r="UVU78" s="350"/>
      <c r="UVV78" s="350"/>
      <c r="UVW78" s="348"/>
      <c r="UVX78" s="348"/>
      <c r="UVY78" s="348"/>
      <c r="UVZ78" s="349"/>
      <c r="UWB78" s="347"/>
      <c r="UWC78" s="350"/>
      <c r="UWD78" s="350"/>
      <c r="UWE78" s="348"/>
      <c r="UWF78" s="348"/>
      <c r="UWG78" s="348"/>
      <c r="UWH78" s="349"/>
      <c r="UWJ78" s="347"/>
      <c r="UWK78" s="350"/>
      <c r="UWL78" s="350"/>
      <c r="UWM78" s="348"/>
      <c r="UWN78" s="348"/>
      <c r="UWO78" s="348"/>
      <c r="UWP78" s="349"/>
      <c r="UWR78" s="347"/>
      <c r="UWS78" s="350"/>
      <c r="UWT78" s="350"/>
      <c r="UWU78" s="348"/>
      <c r="UWV78" s="348"/>
      <c r="UWW78" s="348"/>
      <c r="UWX78" s="349"/>
      <c r="UWZ78" s="347"/>
      <c r="UXA78" s="350"/>
      <c r="UXB78" s="350"/>
      <c r="UXC78" s="348"/>
      <c r="UXD78" s="348"/>
      <c r="UXE78" s="348"/>
      <c r="UXF78" s="349"/>
      <c r="UXH78" s="347"/>
      <c r="UXI78" s="350"/>
      <c r="UXJ78" s="350"/>
      <c r="UXK78" s="348"/>
      <c r="UXL78" s="348"/>
      <c r="UXM78" s="348"/>
      <c r="UXN78" s="349"/>
      <c r="UXP78" s="347"/>
      <c r="UXQ78" s="350"/>
      <c r="UXR78" s="350"/>
      <c r="UXS78" s="348"/>
      <c r="UXT78" s="348"/>
      <c r="UXU78" s="348"/>
      <c r="UXV78" s="349"/>
      <c r="UXX78" s="347"/>
      <c r="UXY78" s="350"/>
      <c r="UXZ78" s="350"/>
      <c r="UYA78" s="348"/>
      <c r="UYB78" s="348"/>
      <c r="UYC78" s="348"/>
      <c r="UYD78" s="349"/>
      <c r="UYF78" s="347"/>
      <c r="UYG78" s="350"/>
      <c r="UYH78" s="350"/>
      <c r="UYI78" s="348"/>
      <c r="UYJ78" s="348"/>
      <c r="UYK78" s="348"/>
      <c r="UYL78" s="349"/>
      <c r="UYN78" s="347"/>
      <c r="UYO78" s="350"/>
      <c r="UYP78" s="350"/>
      <c r="UYQ78" s="348"/>
      <c r="UYR78" s="348"/>
      <c r="UYS78" s="348"/>
      <c r="UYT78" s="349"/>
      <c r="UYV78" s="347"/>
      <c r="UYW78" s="350"/>
      <c r="UYX78" s="350"/>
      <c r="UYY78" s="348"/>
      <c r="UYZ78" s="348"/>
      <c r="UZA78" s="348"/>
      <c r="UZB78" s="349"/>
      <c r="UZD78" s="347"/>
      <c r="UZE78" s="350"/>
      <c r="UZF78" s="350"/>
      <c r="UZG78" s="348"/>
      <c r="UZH78" s="348"/>
      <c r="UZI78" s="348"/>
      <c r="UZJ78" s="349"/>
      <c r="UZL78" s="347"/>
      <c r="UZM78" s="350"/>
      <c r="UZN78" s="350"/>
      <c r="UZO78" s="348"/>
      <c r="UZP78" s="348"/>
      <c r="UZQ78" s="348"/>
      <c r="UZR78" s="349"/>
      <c r="UZT78" s="347"/>
      <c r="UZU78" s="350"/>
      <c r="UZV78" s="350"/>
      <c r="UZW78" s="348"/>
      <c r="UZX78" s="348"/>
      <c r="UZY78" s="348"/>
      <c r="UZZ78" s="349"/>
      <c r="VAB78" s="347"/>
      <c r="VAC78" s="350"/>
      <c r="VAD78" s="350"/>
      <c r="VAE78" s="348"/>
      <c r="VAF78" s="348"/>
      <c r="VAG78" s="348"/>
      <c r="VAH78" s="349"/>
      <c r="VAJ78" s="347"/>
      <c r="VAK78" s="350"/>
      <c r="VAL78" s="350"/>
      <c r="VAM78" s="348"/>
      <c r="VAN78" s="348"/>
      <c r="VAO78" s="348"/>
      <c r="VAP78" s="349"/>
      <c r="VAR78" s="347"/>
      <c r="VAS78" s="350"/>
      <c r="VAT78" s="350"/>
      <c r="VAU78" s="348"/>
      <c r="VAV78" s="348"/>
      <c r="VAW78" s="348"/>
      <c r="VAX78" s="349"/>
      <c r="VAZ78" s="347"/>
      <c r="VBA78" s="350"/>
      <c r="VBB78" s="350"/>
      <c r="VBC78" s="348"/>
      <c r="VBD78" s="348"/>
      <c r="VBE78" s="348"/>
      <c r="VBF78" s="349"/>
      <c r="VBH78" s="347"/>
      <c r="VBI78" s="350"/>
      <c r="VBJ78" s="350"/>
      <c r="VBK78" s="348"/>
      <c r="VBL78" s="348"/>
      <c r="VBM78" s="348"/>
      <c r="VBN78" s="349"/>
      <c r="VBP78" s="347"/>
      <c r="VBQ78" s="350"/>
      <c r="VBR78" s="350"/>
      <c r="VBS78" s="348"/>
      <c r="VBT78" s="348"/>
      <c r="VBU78" s="348"/>
      <c r="VBV78" s="349"/>
      <c r="VBX78" s="347"/>
      <c r="VBY78" s="350"/>
      <c r="VBZ78" s="350"/>
      <c r="VCA78" s="348"/>
      <c r="VCB78" s="348"/>
      <c r="VCC78" s="348"/>
      <c r="VCD78" s="349"/>
      <c r="VCF78" s="347"/>
      <c r="VCG78" s="350"/>
      <c r="VCH78" s="350"/>
      <c r="VCI78" s="348"/>
      <c r="VCJ78" s="348"/>
      <c r="VCK78" s="348"/>
      <c r="VCL78" s="349"/>
      <c r="VCN78" s="347"/>
      <c r="VCO78" s="350"/>
      <c r="VCP78" s="350"/>
      <c r="VCQ78" s="348"/>
      <c r="VCR78" s="348"/>
      <c r="VCS78" s="348"/>
      <c r="VCT78" s="349"/>
      <c r="VCV78" s="347"/>
      <c r="VCW78" s="350"/>
      <c r="VCX78" s="350"/>
      <c r="VCY78" s="348"/>
      <c r="VCZ78" s="348"/>
      <c r="VDA78" s="348"/>
      <c r="VDB78" s="349"/>
      <c r="VDD78" s="347"/>
      <c r="VDE78" s="350"/>
      <c r="VDF78" s="350"/>
      <c r="VDG78" s="348"/>
      <c r="VDH78" s="348"/>
      <c r="VDI78" s="348"/>
      <c r="VDJ78" s="349"/>
      <c r="VDL78" s="347"/>
      <c r="VDM78" s="350"/>
      <c r="VDN78" s="350"/>
      <c r="VDO78" s="348"/>
      <c r="VDP78" s="348"/>
      <c r="VDQ78" s="348"/>
      <c r="VDR78" s="349"/>
      <c r="VDT78" s="347"/>
      <c r="VDU78" s="350"/>
      <c r="VDV78" s="350"/>
      <c r="VDW78" s="348"/>
      <c r="VDX78" s="348"/>
      <c r="VDY78" s="348"/>
      <c r="VDZ78" s="349"/>
      <c r="VEB78" s="347"/>
      <c r="VEC78" s="350"/>
      <c r="VED78" s="350"/>
      <c r="VEE78" s="348"/>
      <c r="VEF78" s="348"/>
      <c r="VEG78" s="348"/>
      <c r="VEH78" s="349"/>
      <c r="VEJ78" s="347"/>
      <c r="VEK78" s="350"/>
      <c r="VEL78" s="350"/>
      <c r="VEM78" s="348"/>
      <c r="VEN78" s="348"/>
      <c r="VEO78" s="348"/>
      <c r="VEP78" s="349"/>
      <c r="VER78" s="347"/>
      <c r="VES78" s="350"/>
      <c r="VET78" s="350"/>
      <c r="VEU78" s="348"/>
      <c r="VEV78" s="348"/>
      <c r="VEW78" s="348"/>
      <c r="VEX78" s="349"/>
      <c r="VEZ78" s="347"/>
      <c r="VFA78" s="350"/>
      <c r="VFB78" s="350"/>
      <c r="VFC78" s="348"/>
      <c r="VFD78" s="348"/>
      <c r="VFE78" s="348"/>
      <c r="VFF78" s="349"/>
      <c r="VFH78" s="347"/>
      <c r="VFI78" s="350"/>
      <c r="VFJ78" s="350"/>
      <c r="VFK78" s="348"/>
      <c r="VFL78" s="348"/>
      <c r="VFM78" s="348"/>
      <c r="VFN78" s="349"/>
      <c r="VFP78" s="347"/>
      <c r="VFQ78" s="350"/>
      <c r="VFR78" s="350"/>
      <c r="VFS78" s="348"/>
      <c r="VFT78" s="348"/>
      <c r="VFU78" s="348"/>
      <c r="VFV78" s="349"/>
      <c r="VFX78" s="347"/>
      <c r="VFY78" s="350"/>
      <c r="VFZ78" s="350"/>
      <c r="VGA78" s="348"/>
      <c r="VGB78" s="348"/>
      <c r="VGC78" s="348"/>
      <c r="VGD78" s="349"/>
      <c r="VGF78" s="347"/>
      <c r="VGG78" s="350"/>
      <c r="VGH78" s="350"/>
      <c r="VGI78" s="348"/>
      <c r="VGJ78" s="348"/>
      <c r="VGK78" s="348"/>
      <c r="VGL78" s="349"/>
      <c r="VGN78" s="347"/>
      <c r="VGO78" s="350"/>
      <c r="VGP78" s="350"/>
      <c r="VGQ78" s="348"/>
      <c r="VGR78" s="348"/>
      <c r="VGS78" s="348"/>
      <c r="VGT78" s="349"/>
      <c r="VGV78" s="347"/>
      <c r="VGW78" s="350"/>
      <c r="VGX78" s="350"/>
      <c r="VGY78" s="348"/>
      <c r="VGZ78" s="348"/>
      <c r="VHA78" s="348"/>
      <c r="VHB78" s="349"/>
      <c r="VHD78" s="347"/>
      <c r="VHE78" s="350"/>
      <c r="VHF78" s="350"/>
      <c r="VHG78" s="348"/>
      <c r="VHH78" s="348"/>
      <c r="VHI78" s="348"/>
      <c r="VHJ78" s="349"/>
      <c r="VHL78" s="347"/>
      <c r="VHM78" s="350"/>
      <c r="VHN78" s="350"/>
      <c r="VHO78" s="348"/>
      <c r="VHP78" s="348"/>
      <c r="VHQ78" s="348"/>
      <c r="VHR78" s="349"/>
      <c r="VHT78" s="347"/>
      <c r="VHU78" s="350"/>
      <c r="VHV78" s="350"/>
      <c r="VHW78" s="348"/>
      <c r="VHX78" s="348"/>
      <c r="VHY78" s="348"/>
      <c r="VHZ78" s="349"/>
      <c r="VIB78" s="347"/>
      <c r="VIC78" s="350"/>
      <c r="VID78" s="350"/>
      <c r="VIE78" s="348"/>
      <c r="VIF78" s="348"/>
      <c r="VIG78" s="348"/>
      <c r="VIH78" s="349"/>
      <c r="VIJ78" s="347"/>
      <c r="VIK78" s="350"/>
      <c r="VIL78" s="350"/>
      <c r="VIM78" s="348"/>
      <c r="VIN78" s="348"/>
      <c r="VIO78" s="348"/>
      <c r="VIP78" s="349"/>
      <c r="VIR78" s="347"/>
      <c r="VIS78" s="350"/>
      <c r="VIT78" s="350"/>
      <c r="VIU78" s="348"/>
      <c r="VIV78" s="348"/>
      <c r="VIW78" s="348"/>
      <c r="VIX78" s="349"/>
      <c r="VIZ78" s="347"/>
      <c r="VJA78" s="350"/>
      <c r="VJB78" s="350"/>
      <c r="VJC78" s="348"/>
      <c r="VJD78" s="348"/>
      <c r="VJE78" s="348"/>
      <c r="VJF78" s="349"/>
      <c r="VJH78" s="347"/>
      <c r="VJI78" s="350"/>
      <c r="VJJ78" s="350"/>
      <c r="VJK78" s="348"/>
      <c r="VJL78" s="348"/>
      <c r="VJM78" s="348"/>
      <c r="VJN78" s="349"/>
      <c r="VJP78" s="347"/>
      <c r="VJQ78" s="350"/>
      <c r="VJR78" s="350"/>
      <c r="VJS78" s="348"/>
      <c r="VJT78" s="348"/>
      <c r="VJU78" s="348"/>
      <c r="VJV78" s="349"/>
      <c r="VJX78" s="347"/>
      <c r="VJY78" s="350"/>
      <c r="VJZ78" s="350"/>
      <c r="VKA78" s="348"/>
      <c r="VKB78" s="348"/>
      <c r="VKC78" s="348"/>
      <c r="VKD78" s="349"/>
      <c r="VKF78" s="347"/>
      <c r="VKG78" s="350"/>
      <c r="VKH78" s="350"/>
      <c r="VKI78" s="348"/>
      <c r="VKJ78" s="348"/>
      <c r="VKK78" s="348"/>
      <c r="VKL78" s="349"/>
      <c r="VKN78" s="347"/>
      <c r="VKO78" s="350"/>
      <c r="VKP78" s="350"/>
      <c r="VKQ78" s="348"/>
      <c r="VKR78" s="348"/>
      <c r="VKS78" s="348"/>
      <c r="VKT78" s="349"/>
      <c r="VKV78" s="347"/>
      <c r="VKW78" s="350"/>
      <c r="VKX78" s="350"/>
      <c r="VKY78" s="348"/>
      <c r="VKZ78" s="348"/>
      <c r="VLA78" s="348"/>
      <c r="VLB78" s="349"/>
      <c r="VLD78" s="347"/>
      <c r="VLE78" s="350"/>
      <c r="VLF78" s="350"/>
      <c r="VLG78" s="348"/>
      <c r="VLH78" s="348"/>
      <c r="VLI78" s="348"/>
      <c r="VLJ78" s="349"/>
      <c r="VLL78" s="347"/>
      <c r="VLM78" s="350"/>
      <c r="VLN78" s="350"/>
      <c r="VLO78" s="348"/>
      <c r="VLP78" s="348"/>
      <c r="VLQ78" s="348"/>
      <c r="VLR78" s="349"/>
      <c r="VLT78" s="347"/>
      <c r="VLU78" s="350"/>
      <c r="VLV78" s="350"/>
      <c r="VLW78" s="348"/>
      <c r="VLX78" s="348"/>
      <c r="VLY78" s="348"/>
      <c r="VLZ78" s="349"/>
      <c r="VMB78" s="347"/>
      <c r="VMC78" s="350"/>
      <c r="VMD78" s="350"/>
      <c r="VME78" s="348"/>
      <c r="VMF78" s="348"/>
      <c r="VMG78" s="348"/>
      <c r="VMH78" s="349"/>
      <c r="VMJ78" s="347"/>
      <c r="VMK78" s="350"/>
      <c r="VML78" s="350"/>
      <c r="VMM78" s="348"/>
      <c r="VMN78" s="348"/>
      <c r="VMO78" s="348"/>
      <c r="VMP78" s="349"/>
      <c r="VMR78" s="347"/>
      <c r="VMS78" s="350"/>
      <c r="VMT78" s="350"/>
      <c r="VMU78" s="348"/>
      <c r="VMV78" s="348"/>
      <c r="VMW78" s="348"/>
      <c r="VMX78" s="349"/>
      <c r="VMZ78" s="347"/>
      <c r="VNA78" s="350"/>
      <c r="VNB78" s="350"/>
      <c r="VNC78" s="348"/>
      <c r="VND78" s="348"/>
      <c r="VNE78" s="348"/>
      <c r="VNF78" s="349"/>
      <c r="VNH78" s="347"/>
      <c r="VNI78" s="350"/>
      <c r="VNJ78" s="350"/>
      <c r="VNK78" s="348"/>
      <c r="VNL78" s="348"/>
      <c r="VNM78" s="348"/>
      <c r="VNN78" s="349"/>
      <c r="VNP78" s="347"/>
      <c r="VNQ78" s="350"/>
      <c r="VNR78" s="350"/>
      <c r="VNS78" s="348"/>
      <c r="VNT78" s="348"/>
      <c r="VNU78" s="348"/>
      <c r="VNV78" s="349"/>
      <c r="VNX78" s="347"/>
      <c r="VNY78" s="350"/>
      <c r="VNZ78" s="350"/>
      <c r="VOA78" s="348"/>
      <c r="VOB78" s="348"/>
      <c r="VOC78" s="348"/>
      <c r="VOD78" s="349"/>
      <c r="VOF78" s="347"/>
      <c r="VOG78" s="350"/>
      <c r="VOH78" s="350"/>
      <c r="VOI78" s="348"/>
      <c r="VOJ78" s="348"/>
      <c r="VOK78" s="348"/>
      <c r="VOL78" s="349"/>
      <c r="VON78" s="347"/>
      <c r="VOO78" s="350"/>
      <c r="VOP78" s="350"/>
      <c r="VOQ78" s="348"/>
      <c r="VOR78" s="348"/>
      <c r="VOS78" s="348"/>
      <c r="VOT78" s="349"/>
      <c r="VOV78" s="347"/>
      <c r="VOW78" s="350"/>
      <c r="VOX78" s="350"/>
      <c r="VOY78" s="348"/>
      <c r="VOZ78" s="348"/>
      <c r="VPA78" s="348"/>
      <c r="VPB78" s="349"/>
      <c r="VPD78" s="347"/>
      <c r="VPE78" s="350"/>
      <c r="VPF78" s="350"/>
      <c r="VPG78" s="348"/>
      <c r="VPH78" s="348"/>
      <c r="VPI78" s="348"/>
      <c r="VPJ78" s="349"/>
      <c r="VPL78" s="347"/>
      <c r="VPM78" s="350"/>
      <c r="VPN78" s="350"/>
      <c r="VPO78" s="348"/>
      <c r="VPP78" s="348"/>
      <c r="VPQ78" s="348"/>
      <c r="VPR78" s="349"/>
      <c r="VPT78" s="347"/>
      <c r="VPU78" s="350"/>
      <c r="VPV78" s="350"/>
      <c r="VPW78" s="348"/>
      <c r="VPX78" s="348"/>
      <c r="VPY78" s="348"/>
      <c r="VPZ78" s="349"/>
      <c r="VQB78" s="347"/>
      <c r="VQC78" s="350"/>
      <c r="VQD78" s="350"/>
      <c r="VQE78" s="348"/>
      <c r="VQF78" s="348"/>
      <c r="VQG78" s="348"/>
      <c r="VQH78" s="349"/>
      <c r="VQJ78" s="347"/>
      <c r="VQK78" s="350"/>
      <c r="VQL78" s="350"/>
      <c r="VQM78" s="348"/>
      <c r="VQN78" s="348"/>
      <c r="VQO78" s="348"/>
      <c r="VQP78" s="349"/>
      <c r="VQR78" s="347"/>
      <c r="VQS78" s="350"/>
      <c r="VQT78" s="350"/>
      <c r="VQU78" s="348"/>
      <c r="VQV78" s="348"/>
      <c r="VQW78" s="348"/>
      <c r="VQX78" s="349"/>
      <c r="VQZ78" s="347"/>
      <c r="VRA78" s="350"/>
      <c r="VRB78" s="350"/>
      <c r="VRC78" s="348"/>
      <c r="VRD78" s="348"/>
      <c r="VRE78" s="348"/>
      <c r="VRF78" s="349"/>
      <c r="VRH78" s="347"/>
      <c r="VRI78" s="350"/>
      <c r="VRJ78" s="350"/>
      <c r="VRK78" s="348"/>
      <c r="VRL78" s="348"/>
      <c r="VRM78" s="348"/>
      <c r="VRN78" s="349"/>
      <c r="VRP78" s="347"/>
      <c r="VRQ78" s="350"/>
      <c r="VRR78" s="350"/>
      <c r="VRS78" s="348"/>
      <c r="VRT78" s="348"/>
      <c r="VRU78" s="348"/>
      <c r="VRV78" s="349"/>
      <c r="VRX78" s="347"/>
      <c r="VRY78" s="350"/>
      <c r="VRZ78" s="350"/>
      <c r="VSA78" s="348"/>
      <c r="VSB78" s="348"/>
      <c r="VSC78" s="348"/>
      <c r="VSD78" s="349"/>
      <c r="VSF78" s="347"/>
      <c r="VSG78" s="350"/>
      <c r="VSH78" s="350"/>
      <c r="VSI78" s="348"/>
      <c r="VSJ78" s="348"/>
      <c r="VSK78" s="348"/>
      <c r="VSL78" s="349"/>
      <c r="VSN78" s="347"/>
      <c r="VSO78" s="350"/>
      <c r="VSP78" s="350"/>
      <c r="VSQ78" s="348"/>
      <c r="VSR78" s="348"/>
      <c r="VSS78" s="348"/>
      <c r="VST78" s="349"/>
      <c r="VSV78" s="347"/>
      <c r="VSW78" s="350"/>
      <c r="VSX78" s="350"/>
      <c r="VSY78" s="348"/>
      <c r="VSZ78" s="348"/>
      <c r="VTA78" s="348"/>
      <c r="VTB78" s="349"/>
      <c r="VTD78" s="347"/>
      <c r="VTE78" s="350"/>
      <c r="VTF78" s="350"/>
      <c r="VTG78" s="348"/>
      <c r="VTH78" s="348"/>
      <c r="VTI78" s="348"/>
      <c r="VTJ78" s="349"/>
      <c r="VTL78" s="347"/>
      <c r="VTM78" s="350"/>
      <c r="VTN78" s="350"/>
      <c r="VTO78" s="348"/>
      <c r="VTP78" s="348"/>
      <c r="VTQ78" s="348"/>
      <c r="VTR78" s="349"/>
      <c r="VTT78" s="347"/>
      <c r="VTU78" s="350"/>
      <c r="VTV78" s="350"/>
      <c r="VTW78" s="348"/>
      <c r="VTX78" s="348"/>
      <c r="VTY78" s="348"/>
      <c r="VTZ78" s="349"/>
      <c r="VUB78" s="347"/>
      <c r="VUC78" s="350"/>
      <c r="VUD78" s="350"/>
      <c r="VUE78" s="348"/>
      <c r="VUF78" s="348"/>
      <c r="VUG78" s="348"/>
      <c r="VUH78" s="349"/>
      <c r="VUJ78" s="347"/>
      <c r="VUK78" s="350"/>
      <c r="VUL78" s="350"/>
      <c r="VUM78" s="348"/>
      <c r="VUN78" s="348"/>
      <c r="VUO78" s="348"/>
      <c r="VUP78" s="349"/>
      <c r="VUR78" s="347"/>
      <c r="VUS78" s="350"/>
      <c r="VUT78" s="350"/>
      <c r="VUU78" s="348"/>
      <c r="VUV78" s="348"/>
      <c r="VUW78" s="348"/>
      <c r="VUX78" s="349"/>
      <c r="VUZ78" s="347"/>
      <c r="VVA78" s="350"/>
      <c r="VVB78" s="350"/>
      <c r="VVC78" s="348"/>
      <c r="VVD78" s="348"/>
      <c r="VVE78" s="348"/>
      <c r="VVF78" s="349"/>
      <c r="VVH78" s="347"/>
      <c r="VVI78" s="350"/>
      <c r="VVJ78" s="350"/>
      <c r="VVK78" s="348"/>
      <c r="VVL78" s="348"/>
      <c r="VVM78" s="348"/>
      <c r="VVN78" s="349"/>
      <c r="VVP78" s="347"/>
      <c r="VVQ78" s="350"/>
      <c r="VVR78" s="350"/>
      <c r="VVS78" s="348"/>
      <c r="VVT78" s="348"/>
      <c r="VVU78" s="348"/>
      <c r="VVV78" s="349"/>
      <c r="VVX78" s="347"/>
      <c r="VVY78" s="350"/>
      <c r="VVZ78" s="350"/>
      <c r="VWA78" s="348"/>
      <c r="VWB78" s="348"/>
      <c r="VWC78" s="348"/>
      <c r="VWD78" s="349"/>
      <c r="VWF78" s="347"/>
      <c r="VWG78" s="350"/>
      <c r="VWH78" s="350"/>
      <c r="VWI78" s="348"/>
      <c r="VWJ78" s="348"/>
      <c r="VWK78" s="348"/>
      <c r="VWL78" s="349"/>
      <c r="VWN78" s="347"/>
      <c r="VWO78" s="350"/>
      <c r="VWP78" s="350"/>
      <c r="VWQ78" s="348"/>
      <c r="VWR78" s="348"/>
      <c r="VWS78" s="348"/>
      <c r="VWT78" s="349"/>
      <c r="VWV78" s="347"/>
      <c r="VWW78" s="350"/>
      <c r="VWX78" s="350"/>
      <c r="VWY78" s="348"/>
      <c r="VWZ78" s="348"/>
      <c r="VXA78" s="348"/>
      <c r="VXB78" s="349"/>
      <c r="VXD78" s="347"/>
      <c r="VXE78" s="350"/>
      <c r="VXF78" s="350"/>
      <c r="VXG78" s="348"/>
      <c r="VXH78" s="348"/>
      <c r="VXI78" s="348"/>
      <c r="VXJ78" s="349"/>
      <c r="VXL78" s="347"/>
      <c r="VXM78" s="350"/>
      <c r="VXN78" s="350"/>
      <c r="VXO78" s="348"/>
      <c r="VXP78" s="348"/>
      <c r="VXQ78" s="348"/>
      <c r="VXR78" s="349"/>
      <c r="VXT78" s="347"/>
      <c r="VXU78" s="350"/>
      <c r="VXV78" s="350"/>
      <c r="VXW78" s="348"/>
      <c r="VXX78" s="348"/>
      <c r="VXY78" s="348"/>
      <c r="VXZ78" s="349"/>
      <c r="VYB78" s="347"/>
      <c r="VYC78" s="350"/>
      <c r="VYD78" s="350"/>
      <c r="VYE78" s="348"/>
      <c r="VYF78" s="348"/>
      <c r="VYG78" s="348"/>
      <c r="VYH78" s="349"/>
      <c r="VYJ78" s="347"/>
      <c r="VYK78" s="350"/>
      <c r="VYL78" s="350"/>
      <c r="VYM78" s="348"/>
      <c r="VYN78" s="348"/>
      <c r="VYO78" s="348"/>
      <c r="VYP78" s="349"/>
      <c r="VYR78" s="347"/>
      <c r="VYS78" s="350"/>
      <c r="VYT78" s="350"/>
      <c r="VYU78" s="348"/>
      <c r="VYV78" s="348"/>
      <c r="VYW78" s="348"/>
      <c r="VYX78" s="349"/>
      <c r="VYZ78" s="347"/>
      <c r="VZA78" s="350"/>
      <c r="VZB78" s="350"/>
      <c r="VZC78" s="348"/>
      <c r="VZD78" s="348"/>
      <c r="VZE78" s="348"/>
      <c r="VZF78" s="349"/>
      <c r="VZH78" s="347"/>
      <c r="VZI78" s="350"/>
      <c r="VZJ78" s="350"/>
      <c r="VZK78" s="348"/>
      <c r="VZL78" s="348"/>
      <c r="VZM78" s="348"/>
      <c r="VZN78" s="349"/>
      <c r="VZP78" s="347"/>
      <c r="VZQ78" s="350"/>
      <c r="VZR78" s="350"/>
      <c r="VZS78" s="348"/>
      <c r="VZT78" s="348"/>
      <c r="VZU78" s="348"/>
      <c r="VZV78" s="349"/>
      <c r="VZX78" s="347"/>
      <c r="VZY78" s="350"/>
      <c r="VZZ78" s="350"/>
      <c r="WAA78" s="348"/>
      <c r="WAB78" s="348"/>
      <c r="WAC78" s="348"/>
      <c r="WAD78" s="349"/>
      <c r="WAF78" s="347"/>
      <c r="WAG78" s="350"/>
      <c r="WAH78" s="350"/>
      <c r="WAI78" s="348"/>
      <c r="WAJ78" s="348"/>
      <c r="WAK78" s="348"/>
      <c r="WAL78" s="349"/>
      <c r="WAN78" s="347"/>
      <c r="WAO78" s="350"/>
      <c r="WAP78" s="350"/>
      <c r="WAQ78" s="348"/>
      <c r="WAR78" s="348"/>
      <c r="WAS78" s="348"/>
      <c r="WAT78" s="349"/>
      <c r="WAV78" s="347"/>
      <c r="WAW78" s="350"/>
      <c r="WAX78" s="350"/>
      <c r="WAY78" s="348"/>
      <c r="WAZ78" s="348"/>
      <c r="WBA78" s="348"/>
      <c r="WBB78" s="349"/>
      <c r="WBD78" s="347"/>
      <c r="WBE78" s="350"/>
      <c r="WBF78" s="350"/>
      <c r="WBG78" s="348"/>
      <c r="WBH78" s="348"/>
      <c r="WBI78" s="348"/>
      <c r="WBJ78" s="349"/>
      <c r="WBL78" s="347"/>
      <c r="WBM78" s="350"/>
      <c r="WBN78" s="350"/>
      <c r="WBO78" s="348"/>
      <c r="WBP78" s="348"/>
      <c r="WBQ78" s="348"/>
      <c r="WBR78" s="349"/>
      <c r="WBT78" s="347"/>
      <c r="WBU78" s="350"/>
      <c r="WBV78" s="350"/>
      <c r="WBW78" s="348"/>
      <c r="WBX78" s="348"/>
      <c r="WBY78" s="348"/>
      <c r="WBZ78" s="349"/>
      <c r="WCB78" s="347"/>
      <c r="WCC78" s="350"/>
      <c r="WCD78" s="350"/>
      <c r="WCE78" s="348"/>
      <c r="WCF78" s="348"/>
      <c r="WCG78" s="348"/>
      <c r="WCH78" s="349"/>
      <c r="WCJ78" s="347"/>
      <c r="WCK78" s="350"/>
      <c r="WCL78" s="350"/>
      <c r="WCM78" s="348"/>
      <c r="WCN78" s="348"/>
      <c r="WCO78" s="348"/>
      <c r="WCP78" s="349"/>
      <c r="WCR78" s="347"/>
      <c r="WCS78" s="350"/>
      <c r="WCT78" s="350"/>
      <c r="WCU78" s="348"/>
      <c r="WCV78" s="348"/>
      <c r="WCW78" s="348"/>
      <c r="WCX78" s="349"/>
      <c r="WCZ78" s="347"/>
      <c r="WDA78" s="350"/>
      <c r="WDB78" s="350"/>
      <c r="WDC78" s="348"/>
      <c r="WDD78" s="348"/>
      <c r="WDE78" s="348"/>
      <c r="WDF78" s="349"/>
      <c r="WDH78" s="347"/>
      <c r="WDI78" s="350"/>
      <c r="WDJ78" s="350"/>
      <c r="WDK78" s="348"/>
      <c r="WDL78" s="348"/>
      <c r="WDM78" s="348"/>
      <c r="WDN78" s="349"/>
      <c r="WDP78" s="347"/>
      <c r="WDQ78" s="350"/>
      <c r="WDR78" s="350"/>
      <c r="WDS78" s="348"/>
      <c r="WDT78" s="348"/>
      <c r="WDU78" s="348"/>
      <c r="WDV78" s="349"/>
      <c r="WDX78" s="347"/>
      <c r="WDY78" s="350"/>
      <c r="WDZ78" s="350"/>
      <c r="WEA78" s="348"/>
      <c r="WEB78" s="348"/>
      <c r="WEC78" s="348"/>
      <c r="WED78" s="349"/>
      <c r="WEF78" s="347"/>
      <c r="WEG78" s="350"/>
      <c r="WEH78" s="350"/>
      <c r="WEI78" s="348"/>
      <c r="WEJ78" s="348"/>
      <c r="WEK78" s="348"/>
      <c r="WEL78" s="349"/>
      <c r="WEN78" s="347"/>
      <c r="WEO78" s="350"/>
      <c r="WEP78" s="350"/>
      <c r="WEQ78" s="348"/>
      <c r="WER78" s="348"/>
      <c r="WES78" s="348"/>
      <c r="WET78" s="349"/>
      <c r="WEV78" s="347"/>
      <c r="WEW78" s="350"/>
      <c r="WEX78" s="350"/>
      <c r="WEY78" s="348"/>
      <c r="WEZ78" s="348"/>
      <c r="WFA78" s="348"/>
      <c r="WFB78" s="349"/>
      <c r="WFD78" s="347"/>
      <c r="WFE78" s="350"/>
      <c r="WFF78" s="350"/>
      <c r="WFG78" s="348"/>
      <c r="WFH78" s="348"/>
      <c r="WFI78" s="348"/>
      <c r="WFJ78" s="349"/>
      <c r="WFL78" s="347"/>
      <c r="WFM78" s="350"/>
      <c r="WFN78" s="350"/>
      <c r="WFO78" s="348"/>
      <c r="WFP78" s="348"/>
      <c r="WFQ78" s="348"/>
      <c r="WFR78" s="349"/>
      <c r="WFT78" s="347"/>
      <c r="WFU78" s="350"/>
      <c r="WFV78" s="350"/>
      <c r="WFW78" s="348"/>
      <c r="WFX78" s="348"/>
      <c r="WFY78" s="348"/>
      <c r="WFZ78" s="349"/>
      <c r="WGB78" s="347"/>
      <c r="WGC78" s="350"/>
      <c r="WGD78" s="350"/>
      <c r="WGE78" s="348"/>
      <c r="WGF78" s="348"/>
      <c r="WGG78" s="348"/>
      <c r="WGH78" s="349"/>
      <c r="WGJ78" s="347"/>
      <c r="WGK78" s="350"/>
      <c r="WGL78" s="350"/>
      <c r="WGM78" s="348"/>
      <c r="WGN78" s="348"/>
      <c r="WGO78" s="348"/>
      <c r="WGP78" s="349"/>
      <c r="WGR78" s="347"/>
      <c r="WGS78" s="350"/>
      <c r="WGT78" s="350"/>
      <c r="WGU78" s="348"/>
      <c r="WGV78" s="348"/>
      <c r="WGW78" s="348"/>
      <c r="WGX78" s="349"/>
      <c r="WGZ78" s="347"/>
      <c r="WHA78" s="350"/>
      <c r="WHB78" s="350"/>
      <c r="WHC78" s="348"/>
      <c r="WHD78" s="348"/>
      <c r="WHE78" s="348"/>
      <c r="WHF78" s="349"/>
      <c r="WHH78" s="347"/>
      <c r="WHI78" s="350"/>
      <c r="WHJ78" s="350"/>
      <c r="WHK78" s="348"/>
      <c r="WHL78" s="348"/>
      <c r="WHM78" s="348"/>
      <c r="WHN78" s="349"/>
      <c r="WHP78" s="347"/>
      <c r="WHQ78" s="350"/>
      <c r="WHR78" s="350"/>
      <c r="WHS78" s="348"/>
      <c r="WHT78" s="348"/>
      <c r="WHU78" s="348"/>
      <c r="WHV78" s="349"/>
      <c r="WHX78" s="347"/>
      <c r="WHY78" s="350"/>
      <c r="WHZ78" s="350"/>
      <c r="WIA78" s="348"/>
      <c r="WIB78" s="348"/>
      <c r="WIC78" s="348"/>
      <c r="WID78" s="349"/>
      <c r="WIF78" s="347"/>
      <c r="WIG78" s="350"/>
      <c r="WIH78" s="350"/>
      <c r="WII78" s="348"/>
      <c r="WIJ78" s="348"/>
      <c r="WIK78" s="348"/>
      <c r="WIL78" s="349"/>
      <c r="WIN78" s="347"/>
      <c r="WIO78" s="350"/>
      <c r="WIP78" s="350"/>
      <c r="WIQ78" s="348"/>
      <c r="WIR78" s="348"/>
      <c r="WIS78" s="348"/>
      <c r="WIT78" s="349"/>
      <c r="WIV78" s="347"/>
      <c r="WIW78" s="350"/>
      <c r="WIX78" s="350"/>
      <c r="WIY78" s="348"/>
      <c r="WIZ78" s="348"/>
      <c r="WJA78" s="348"/>
      <c r="WJB78" s="349"/>
      <c r="WJD78" s="347"/>
      <c r="WJE78" s="350"/>
      <c r="WJF78" s="350"/>
      <c r="WJG78" s="348"/>
      <c r="WJH78" s="348"/>
      <c r="WJI78" s="348"/>
      <c r="WJJ78" s="349"/>
      <c r="WJL78" s="347"/>
      <c r="WJM78" s="350"/>
      <c r="WJN78" s="350"/>
      <c r="WJO78" s="348"/>
      <c r="WJP78" s="348"/>
      <c r="WJQ78" s="348"/>
      <c r="WJR78" s="349"/>
      <c r="WJT78" s="347"/>
      <c r="WJU78" s="350"/>
      <c r="WJV78" s="350"/>
      <c r="WJW78" s="348"/>
      <c r="WJX78" s="348"/>
      <c r="WJY78" s="348"/>
      <c r="WJZ78" s="349"/>
      <c r="WKB78" s="347"/>
      <c r="WKC78" s="350"/>
      <c r="WKD78" s="350"/>
      <c r="WKE78" s="348"/>
      <c r="WKF78" s="348"/>
      <c r="WKG78" s="348"/>
      <c r="WKH78" s="349"/>
      <c r="WKJ78" s="347"/>
      <c r="WKK78" s="350"/>
      <c r="WKL78" s="350"/>
      <c r="WKM78" s="348"/>
      <c r="WKN78" s="348"/>
      <c r="WKO78" s="348"/>
      <c r="WKP78" s="349"/>
      <c r="WKR78" s="347"/>
      <c r="WKS78" s="350"/>
      <c r="WKT78" s="350"/>
      <c r="WKU78" s="348"/>
      <c r="WKV78" s="348"/>
      <c r="WKW78" s="348"/>
      <c r="WKX78" s="349"/>
      <c r="WKZ78" s="347"/>
      <c r="WLA78" s="350"/>
      <c r="WLB78" s="350"/>
      <c r="WLC78" s="348"/>
      <c r="WLD78" s="348"/>
      <c r="WLE78" s="348"/>
      <c r="WLF78" s="349"/>
      <c r="WLH78" s="347"/>
      <c r="WLI78" s="350"/>
      <c r="WLJ78" s="350"/>
      <c r="WLK78" s="348"/>
      <c r="WLL78" s="348"/>
      <c r="WLM78" s="348"/>
      <c r="WLN78" s="349"/>
      <c r="WLP78" s="347"/>
      <c r="WLQ78" s="350"/>
      <c r="WLR78" s="350"/>
      <c r="WLS78" s="348"/>
      <c r="WLT78" s="348"/>
      <c r="WLU78" s="348"/>
      <c r="WLV78" s="349"/>
      <c r="WLX78" s="347"/>
      <c r="WLY78" s="350"/>
      <c r="WLZ78" s="350"/>
      <c r="WMA78" s="348"/>
      <c r="WMB78" s="348"/>
      <c r="WMC78" s="348"/>
      <c r="WMD78" s="349"/>
      <c r="WMF78" s="347"/>
      <c r="WMG78" s="350"/>
      <c r="WMH78" s="350"/>
      <c r="WMI78" s="348"/>
      <c r="WMJ78" s="348"/>
      <c r="WMK78" s="348"/>
      <c r="WML78" s="349"/>
      <c r="WMN78" s="347"/>
      <c r="WMO78" s="350"/>
      <c r="WMP78" s="350"/>
      <c r="WMQ78" s="348"/>
      <c r="WMR78" s="348"/>
      <c r="WMS78" s="348"/>
      <c r="WMT78" s="349"/>
      <c r="WMV78" s="347"/>
      <c r="WMW78" s="350"/>
      <c r="WMX78" s="350"/>
      <c r="WMY78" s="348"/>
      <c r="WMZ78" s="348"/>
      <c r="WNA78" s="348"/>
      <c r="WNB78" s="349"/>
      <c r="WND78" s="347"/>
      <c r="WNE78" s="350"/>
      <c r="WNF78" s="350"/>
      <c r="WNG78" s="348"/>
      <c r="WNH78" s="348"/>
      <c r="WNI78" s="348"/>
      <c r="WNJ78" s="349"/>
      <c r="WNL78" s="347"/>
      <c r="WNM78" s="350"/>
      <c r="WNN78" s="350"/>
      <c r="WNO78" s="348"/>
      <c r="WNP78" s="348"/>
      <c r="WNQ78" s="348"/>
      <c r="WNR78" s="349"/>
      <c r="WNT78" s="347"/>
      <c r="WNU78" s="350"/>
      <c r="WNV78" s="350"/>
      <c r="WNW78" s="348"/>
      <c r="WNX78" s="348"/>
      <c r="WNY78" s="348"/>
      <c r="WNZ78" s="349"/>
      <c r="WOB78" s="347"/>
      <c r="WOC78" s="350"/>
      <c r="WOD78" s="350"/>
      <c r="WOE78" s="348"/>
      <c r="WOF78" s="348"/>
      <c r="WOG78" s="348"/>
      <c r="WOH78" s="349"/>
      <c r="WOJ78" s="347"/>
      <c r="WOK78" s="350"/>
      <c r="WOL78" s="350"/>
      <c r="WOM78" s="348"/>
      <c r="WON78" s="348"/>
      <c r="WOO78" s="348"/>
      <c r="WOP78" s="349"/>
      <c r="WOR78" s="347"/>
      <c r="WOS78" s="350"/>
      <c r="WOT78" s="350"/>
      <c r="WOU78" s="348"/>
      <c r="WOV78" s="348"/>
      <c r="WOW78" s="348"/>
      <c r="WOX78" s="349"/>
      <c r="WOZ78" s="347"/>
      <c r="WPA78" s="350"/>
      <c r="WPB78" s="350"/>
      <c r="WPC78" s="348"/>
      <c r="WPD78" s="348"/>
      <c r="WPE78" s="348"/>
      <c r="WPF78" s="349"/>
      <c r="WPH78" s="347"/>
      <c r="WPI78" s="350"/>
      <c r="WPJ78" s="350"/>
      <c r="WPK78" s="348"/>
      <c r="WPL78" s="348"/>
      <c r="WPM78" s="348"/>
      <c r="WPN78" s="349"/>
      <c r="WPP78" s="347"/>
      <c r="WPQ78" s="350"/>
      <c r="WPR78" s="350"/>
      <c r="WPS78" s="348"/>
      <c r="WPT78" s="348"/>
      <c r="WPU78" s="348"/>
      <c r="WPV78" s="349"/>
      <c r="WPX78" s="347"/>
      <c r="WPY78" s="350"/>
      <c r="WPZ78" s="350"/>
      <c r="WQA78" s="348"/>
      <c r="WQB78" s="348"/>
      <c r="WQC78" s="348"/>
      <c r="WQD78" s="349"/>
      <c r="WQF78" s="347"/>
      <c r="WQG78" s="350"/>
      <c r="WQH78" s="350"/>
      <c r="WQI78" s="348"/>
      <c r="WQJ78" s="348"/>
      <c r="WQK78" s="348"/>
      <c r="WQL78" s="349"/>
      <c r="WQN78" s="347"/>
      <c r="WQO78" s="350"/>
      <c r="WQP78" s="350"/>
      <c r="WQQ78" s="348"/>
      <c r="WQR78" s="348"/>
      <c r="WQS78" s="348"/>
      <c r="WQT78" s="349"/>
      <c r="WQV78" s="347"/>
      <c r="WQW78" s="350"/>
      <c r="WQX78" s="350"/>
      <c r="WQY78" s="348"/>
      <c r="WQZ78" s="348"/>
      <c r="WRA78" s="348"/>
      <c r="WRB78" s="349"/>
      <c r="WRD78" s="347"/>
      <c r="WRE78" s="350"/>
      <c r="WRF78" s="350"/>
      <c r="WRG78" s="348"/>
      <c r="WRH78" s="348"/>
      <c r="WRI78" s="348"/>
      <c r="WRJ78" s="349"/>
      <c r="WRL78" s="347"/>
      <c r="WRM78" s="350"/>
      <c r="WRN78" s="350"/>
      <c r="WRO78" s="348"/>
      <c r="WRP78" s="348"/>
      <c r="WRQ78" s="348"/>
      <c r="WRR78" s="349"/>
      <c r="WRT78" s="347"/>
      <c r="WRU78" s="350"/>
      <c r="WRV78" s="350"/>
      <c r="WRW78" s="348"/>
      <c r="WRX78" s="348"/>
      <c r="WRY78" s="348"/>
      <c r="WRZ78" s="349"/>
      <c r="WSB78" s="347"/>
      <c r="WSC78" s="350"/>
      <c r="WSD78" s="350"/>
      <c r="WSE78" s="348"/>
      <c r="WSF78" s="348"/>
      <c r="WSG78" s="348"/>
      <c r="WSH78" s="349"/>
      <c r="WSJ78" s="347"/>
      <c r="WSK78" s="350"/>
      <c r="WSL78" s="350"/>
      <c r="WSM78" s="348"/>
      <c r="WSN78" s="348"/>
      <c r="WSO78" s="348"/>
      <c r="WSP78" s="349"/>
      <c r="WSR78" s="347"/>
      <c r="WSS78" s="350"/>
      <c r="WST78" s="350"/>
      <c r="WSU78" s="348"/>
      <c r="WSV78" s="348"/>
      <c r="WSW78" s="348"/>
      <c r="WSX78" s="349"/>
      <c r="WSZ78" s="347"/>
      <c r="WTA78" s="350"/>
      <c r="WTB78" s="350"/>
      <c r="WTC78" s="348"/>
      <c r="WTD78" s="348"/>
      <c r="WTE78" s="348"/>
      <c r="WTF78" s="349"/>
      <c r="WTH78" s="347"/>
      <c r="WTI78" s="350"/>
      <c r="WTJ78" s="350"/>
      <c r="WTK78" s="348"/>
      <c r="WTL78" s="348"/>
      <c r="WTM78" s="348"/>
      <c r="WTN78" s="349"/>
      <c r="WTP78" s="347"/>
      <c r="WTQ78" s="350"/>
      <c r="WTR78" s="350"/>
      <c r="WTS78" s="348"/>
      <c r="WTT78" s="348"/>
      <c r="WTU78" s="348"/>
      <c r="WTV78" s="349"/>
      <c r="WTX78" s="347"/>
      <c r="WTY78" s="350"/>
      <c r="WTZ78" s="350"/>
      <c r="WUA78" s="348"/>
      <c r="WUB78" s="348"/>
      <c r="WUC78" s="348"/>
      <c r="WUD78" s="349"/>
      <c r="WUF78" s="347"/>
      <c r="WUG78" s="350"/>
      <c r="WUH78" s="350"/>
      <c r="WUI78" s="348"/>
      <c r="WUJ78" s="348"/>
      <c r="WUK78" s="348"/>
      <c r="WUL78" s="349"/>
      <c r="WUN78" s="347"/>
      <c r="WUO78" s="350"/>
      <c r="WUP78" s="350"/>
      <c r="WUQ78" s="348"/>
      <c r="WUR78" s="348"/>
      <c r="WUS78" s="348"/>
      <c r="WUT78" s="349"/>
      <c r="WUV78" s="347"/>
      <c r="WUW78" s="350"/>
      <c r="WUX78" s="350"/>
      <c r="WUY78" s="348"/>
      <c r="WUZ78" s="348"/>
      <c r="WVA78" s="348"/>
      <c r="WVB78" s="349"/>
      <c r="WVD78" s="347"/>
      <c r="WVE78" s="350"/>
      <c r="WVF78" s="350"/>
      <c r="WVG78" s="348"/>
      <c r="WVH78" s="348"/>
      <c r="WVI78" s="348"/>
      <c r="WVJ78" s="349"/>
      <c r="WVL78" s="347"/>
      <c r="WVM78" s="350"/>
      <c r="WVN78" s="350"/>
      <c r="WVO78" s="348"/>
      <c r="WVP78" s="348"/>
      <c r="WVQ78" s="348"/>
      <c r="WVR78" s="349"/>
      <c r="WVT78" s="347"/>
      <c r="WVU78" s="350"/>
      <c r="WVV78" s="350"/>
      <c r="WVW78" s="348"/>
      <c r="WVX78" s="348"/>
      <c r="WVY78" s="348"/>
      <c r="WVZ78" s="349"/>
      <c r="WWB78" s="347"/>
      <c r="WWC78" s="350"/>
      <c r="WWD78" s="350"/>
      <c r="WWE78" s="348"/>
      <c r="WWF78" s="348"/>
      <c r="WWG78" s="348"/>
      <c r="WWH78" s="349"/>
      <c r="WWJ78" s="347"/>
      <c r="WWK78" s="350"/>
      <c r="WWL78" s="350"/>
      <c r="WWM78" s="348"/>
      <c r="WWN78" s="348"/>
      <c r="WWO78" s="348"/>
      <c r="WWP78" s="349"/>
      <c r="WWR78" s="347"/>
      <c r="WWS78" s="350"/>
      <c r="WWT78" s="350"/>
      <c r="WWU78" s="348"/>
      <c r="WWV78" s="348"/>
      <c r="WWW78" s="348"/>
      <c r="WWX78" s="349"/>
      <c r="WWZ78" s="347"/>
      <c r="WXA78" s="350"/>
      <c r="WXB78" s="350"/>
      <c r="WXC78" s="348"/>
      <c r="WXD78" s="348"/>
      <c r="WXE78" s="348"/>
      <c r="WXF78" s="349"/>
      <c r="WXH78" s="347"/>
      <c r="WXI78" s="350"/>
      <c r="WXJ78" s="350"/>
      <c r="WXK78" s="348"/>
      <c r="WXL78" s="348"/>
      <c r="WXM78" s="348"/>
      <c r="WXN78" s="349"/>
      <c r="WXP78" s="347"/>
      <c r="WXQ78" s="350"/>
      <c r="WXR78" s="350"/>
      <c r="WXS78" s="348"/>
      <c r="WXT78" s="348"/>
      <c r="WXU78" s="348"/>
      <c r="WXV78" s="349"/>
      <c r="WXX78" s="347"/>
      <c r="WXY78" s="350"/>
      <c r="WXZ78" s="350"/>
      <c r="WYA78" s="348"/>
      <c r="WYB78" s="348"/>
      <c r="WYC78" s="348"/>
      <c r="WYD78" s="349"/>
      <c r="WYF78" s="347"/>
      <c r="WYG78" s="350"/>
      <c r="WYH78" s="350"/>
      <c r="WYI78" s="348"/>
      <c r="WYJ78" s="348"/>
      <c r="WYK78" s="348"/>
      <c r="WYL78" s="349"/>
      <c r="WYN78" s="347"/>
      <c r="WYO78" s="350"/>
      <c r="WYP78" s="350"/>
      <c r="WYQ78" s="348"/>
      <c r="WYR78" s="348"/>
      <c r="WYS78" s="348"/>
      <c r="WYT78" s="349"/>
      <c r="WYV78" s="347"/>
      <c r="WYW78" s="350"/>
      <c r="WYX78" s="350"/>
      <c r="WYY78" s="348"/>
      <c r="WYZ78" s="348"/>
      <c r="WZA78" s="348"/>
      <c r="WZB78" s="349"/>
      <c r="WZD78" s="347"/>
      <c r="WZE78" s="350"/>
      <c r="WZF78" s="350"/>
      <c r="WZG78" s="348"/>
      <c r="WZH78" s="348"/>
      <c r="WZI78" s="348"/>
      <c r="WZJ78" s="349"/>
      <c r="WZL78" s="347"/>
      <c r="WZM78" s="350"/>
      <c r="WZN78" s="350"/>
      <c r="WZO78" s="348"/>
      <c r="WZP78" s="348"/>
      <c r="WZQ78" s="348"/>
      <c r="WZR78" s="349"/>
      <c r="WZT78" s="347"/>
      <c r="WZU78" s="350"/>
      <c r="WZV78" s="350"/>
      <c r="WZW78" s="348"/>
      <c r="WZX78" s="348"/>
      <c r="WZY78" s="348"/>
      <c r="WZZ78" s="349"/>
      <c r="XAB78" s="347"/>
      <c r="XAC78" s="350"/>
      <c r="XAD78" s="350"/>
      <c r="XAE78" s="348"/>
      <c r="XAF78" s="348"/>
      <c r="XAG78" s="348"/>
      <c r="XAH78" s="349"/>
      <c r="XAJ78" s="347"/>
      <c r="XAK78" s="350"/>
      <c r="XAL78" s="350"/>
      <c r="XAM78" s="348"/>
      <c r="XAN78" s="348"/>
      <c r="XAO78" s="348"/>
      <c r="XAP78" s="349"/>
      <c r="XAR78" s="347"/>
      <c r="XAS78" s="350"/>
      <c r="XAT78" s="350"/>
      <c r="XAU78" s="348"/>
      <c r="XAV78" s="348"/>
      <c r="XAW78" s="348"/>
      <c r="XAX78" s="349"/>
      <c r="XAZ78" s="347"/>
      <c r="XBA78" s="350"/>
      <c r="XBB78" s="350"/>
      <c r="XBC78" s="348"/>
      <c r="XBD78" s="348"/>
      <c r="XBE78" s="348"/>
      <c r="XBF78" s="349"/>
      <c r="XBH78" s="347"/>
      <c r="XBI78" s="350"/>
      <c r="XBJ78" s="350"/>
      <c r="XBK78" s="348"/>
      <c r="XBL78" s="348"/>
      <c r="XBM78" s="348"/>
      <c r="XBN78" s="349"/>
      <c r="XBP78" s="347"/>
      <c r="XBQ78" s="350"/>
      <c r="XBR78" s="350"/>
      <c r="XBS78" s="348"/>
      <c r="XBT78" s="348"/>
      <c r="XBU78" s="348"/>
      <c r="XBV78" s="349"/>
      <c r="XBX78" s="347"/>
      <c r="XBY78" s="350"/>
      <c r="XBZ78" s="350"/>
      <c r="XCA78" s="348"/>
      <c r="XCB78" s="348"/>
      <c r="XCC78" s="348"/>
      <c r="XCD78" s="349"/>
      <c r="XCF78" s="347"/>
      <c r="XCG78" s="350"/>
      <c r="XCH78" s="350"/>
      <c r="XCI78" s="348"/>
      <c r="XCJ78" s="348"/>
      <c r="XCK78" s="348"/>
      <c r="XCL78" s="349"/>
      <c r="XCN78" s="347"/>
      <c r="XCO78" s="350"/>
      <c r="XCP78" s="350"/>
      <c r="XCQ78" s="348"/>
      <c r="XCR78" s="348"/>
      <c r="XCS78" s="348"/>
      <c r="XCT78" s="349"/>
      <c r="XCV78" s="347"/>
      <c r="XCW78" s="350"/>
      <c r="XCX78" s="350"/>
      <c r="XCY78" s="348"/>
      <c r="XCZ78" s="348"/>
      <c r="XDA78" s="348"/>
      <c r="XDB78" s="349"/>
      <c r="XDD78" s="347"/>
      <c r="XDE78" s="350"/>
      <c r="XDF78" s="350"/>
      <c r="XDG78" s="348"/>
      <c r="XDH78" s="348"/>
      <c r="XDI78" s="348"/>
      <c r="XDJ78" s="349"/>
      <c r="XDL78" s="347"/>
      <c r="XDM78" s="350"/>
      <c r="XDN78" s="350"/>
      <c r="XDO78" s="348"/>
      <c r="XDP78" s="348"/>
      <c r="XDQ78" s="348"/>
      <c r="XDR78" s="349"/>
      <c r="XDT78" s="347"/>
      <c r="XDU78" s="350"/>
      <c r="XDV78" s="350"/>
      <c r="XDW78" s="348"/>
      <c r="XDX78" s="348"/>
      <c r="XDY78" s="348"/>
      <c r="XDZ78" s="349"/>
      <c r="XEB78" s="347"/>
      <c r="XEC78" s="350"/>
      <c r="XED78" s="350"/>
      <c r="XEE78" s="348"/>
      <c r="XEF78" s="348"/>
      <c r="XEG78" s="348"/>
      <c r="XEH78" s="349"/>
      <c r="XEJ78" s="347"/>
      <c r="XEK78" s="350"/>
      <c r="XEL78" s="350"/>
      <c r="XEM78" s="348"/>
      <c r="XEN78" s="348"/>
      <c r="XEO78" s="348"/>
      <c r="XEP78" s="349"/>
      <c r="XER78" s="347"/>
      <c r="XES78" s="350"/>
      <c r="XET78" s="350"/>
      <c r="XEU78" s="348"/>
      <c r="XEV78" s="348"/>
      <c r="XEW78" s="348"/>
      <c r="XEX78" s="349"/>
      <c r="XEZ78" s="347"/>
      <c r="XFA78" s="350"/>
      <c r="XFB78" s="350"/>
      <c r="XFC78" s="348"/>
      <c r="XFD78" s="348"/>
    </row>
    <row r="79" spans="1:16384" ht="25.5" customHeight="1">
      <c r="A79" s="390">
        <f t="shared" si="38"/>
        <v>79</v>
      </c>
      <c r="B79" s="1208"/>
      <c r="C79" s="1157"/>
      <c r="D79" s="1146" t="s">
        <v>291</v>
      </c>
      <c r="E79" s="1147"/>
      <c r="F79" s="1148"/>
      <c r="G79" s="343">
        <f ca="1">ABS(ROUND(SUMIFS('BP CONTABLE'!$C:$C,'BP CONTABLE'!$E:$E,CELL("contenido",A79),'BP CONTABLE'!$D:$D,CELL("contenido",D79)),0))</f>
        <v>0</v>
      </c>
      <c r="H79" s="345"/>
      <c r="I79" s="343">
        <f t="shared" ref="I79:I83" ca="1" si="40">+IF(G79&gt;M79,(G79-M79),0)</f>
        <v>0</v>
      </c>
      <c r="J79" s="343">
        <f t="shared" ref="J79:J83" ca="1" si="41">+IF(G79&lt;M79,(M79-G79),0)</f>
        <v>0</v>
      </c>
      <c r="K79" s="345">
        <f t="shared" ref="K79:K83" ca="1" si="42">G79+H79-I79+J79</f>
        <v>0</v>
      </c>
      <c r="L79" s="347"/>
      <c r="M79" s="345">
        <f ca="1">ABS(ROUND(SUMIFS('BP FISCAL'!$C:$C,'BP FISCAL'!$E:$E,CELL("contenido",A79),'BP FISCAL'!$D:$D,CELL("contenido",D79)),0))</f>
        <v>0</v>
      </c>
      <c r="N79" s="348"/>
      <c r="O79" s="345"/>
      <c r="P79" s="348"/>
      <c r="Q79" s="345">
        <f t="shared" ca="1" si="21"/>
        <v>0</v>
      </c>
      <c r="R79" s="339"/>
      <c r="S79" s="345"/>
      <c r="T79" s="348"/>
      <c r="U79" s="345"/>
      <c r="V79" s="348"/>
      <c r="W79" s="345"/>
      <c r="X79" s="348"/>
      <c r="Y79" s="348"/>
      <c r="Z79" s="349"/>
      <c r="AB79" s="347"/>
      <c r="AC79" s="350"/>
      <c r="AD79" s="350"/>
      <c r="AE79" s="348"/>
      <c r="AF79" s="348"/>
      <c r="AG79" s="348"/>
      <c r="AH79" s="349"/>
      <c r="AJ79" s="347"/>
      <c r="AK79" s="350"/>
      <c r="AL79" s="350"/>
      <c r="AM79" s="348"/>
      <c r="AN79" s="348"/>
      <c r="AO79" s="348"/>
      <c r="AP79" s="349"/>
      <c r="AR79" s="347"/>
      <c r="AS79" s="350"/>
      <c r="AT79" s="350"/>
      <c r="AU79" s="348"/>
      <c r="AV79" s="348"/>
      <c r="AW79" s="348"/>
      <c r="AX79" s="349"/>
      <c r="AZ79" s="347"/>
      <c r="BA79" s="350"/>
      <c r="BB79" s="350"/>
      <c r="BC79" s="348"/>
      <c r="BD79" s="348"/>
      <c r="BE79" s="348"/>
      <c r="BF79" s="349"/>
      <c r="BH79" s="347"/>
      <c r="BI79" s="350"/>
      <c r="BJ79" s="350"/>
      <c r="BK79" s="348"/>
      <c r="BL79" s="348"/>
      <c r="BM79" s="348"/>
      <c r="BN79" s="349"/>
      <c r="BP79" s="347"/>
      <c r="BQ79" s="350"/>
      <c r="BR79" s="350"/>
      <c r="BS79" s="348"/>
      <c r="BT79" s="348"/>
      <c r="BU79" s="348"/>
      <c r="BV79" s="349"/>
      <c r="BX79" s="347"/>
      <c r="BY79" s="350"/>
      <c r="BZ79" s="350"/>
      <c r="CA79" s="348"/>
      <c r="CB79" s="348"/>
      <c r="CC79" s="348"/>
      <c r="CD79" s="349"/>
      <c r="CF79" s="347"/>
      <c r="CG79" s="350"/>
      <c r="CH79" s="350"/>
      <c r="CI79" s="348"/>
      <c r="CJ79" s="348"/>
      <c r="CK79" s="348"/>
      <c r="CL79" s="349"/>
      <c r="CN79" s="347"/>
      <c r="CO79" s="350"/>
      <c r="CP79" s="350"/>
      <c r="CQ79" s="348"/>
      <c r="CR79" s="348"/>
      <c r="CS79" s="348"/>
      <c r="CT79" s="349"/>
      <c r="CV79" s="347"/>
      <c r="CW79" s="350"/>
      <c r="CX79" s="350"/>
      <c r="CY79" s="348"/>
      <c r="CZ79" s="348"/>
      <c r="DA79" s="348"/>
      <c r="DB79" s="349"/>
      <c r="DD79" s="347"/>
      <c r="DE79" s="350"/>
      <c r="DF79" s="350"/>
      <c r="DG79" s="348"/>
      <c r="DH79" s="348"/>
      <c r="DI79" s="348"/>
      <c r="DJ79" s="349"/>
      <c r="DL79" s="347"/>
      <c r="DM79" s="350"/>
      <c r="DN79" s="350"/>
      <c r="DO79" s="348"/>
      <c r="DP79" s="348"/>
      <c r="DQ79" s="348"/>
      <c r="DR79" s="349"/>
      <c r="DT79" s="347"/>
      <c r="DU79" s="350"/>
      <c r="DV79" s="350"/>
      <c r="DW79" s="348"/>
      <c r="DX79" s="348"/>
      <c r="DY79" s="348"/>
      <c r="DZ79" s="349"/>
      <c r="EB79" s="347"/>
      <c r="EC79" s="350"/>
      <c r="ED79" s="350"/>
      <c r="EE79" s="348"/>
      <c r="EF79" s="348"/>
      <c r="EG79" s="348"/>
      <c r="EH79" s="349"/>
      <c r="EJ79" s="347"/>
      <c r="EK79" s="350"/>
      <c r="EL79" s="350"/>
      <c r="EM79" s="348"/>
      <c r="EN79" s="348"/>
      <c r="EO79" s="348"/>
      <c r="EP79" s="349"/>
      <c r="ER79" s="347"/>
      <c r="ES79" s="350"/>
      <c r="ET79" s="350"/>
      <c r="EU79" s="348"/>
      <c r="EV79" s="348"/>
      <c r="EW79" s="348"/>
      <c r="EX79" s="349"/>
      <c r="EZ79" s="347"/>
      <c r="FA79" s="350"/>
      <c r="FB79" s="350"/>
      <c r="FC79" s="348"/>
      <c r="FD79" s="348"/>
      <c r="FE79" s="348"/>
      <c r="FF79" s="349"/>
      <c r="FH79" s="347"/>
      <c r="FI79" s="350"/>
      <c r="FJ79" s="350"/>
      <c r="FK79" s="348"/>
      <c r="FL79" s="348"/>
      <c r="FM79" s="348"/>
      <c r="FN79" s="349"/>
      <c r="FP79" s="347"/>
      <c r="FQ79" s="350"/>
      <c r="FR79" s="350"/>
      <c r="FS79" s="348"/>
      <c r="FT79" s="348"/>
      <c r="FU79" s="348"/>
      <c r="FV79" s="349"/>
      <c r="FX79" s="347"/>
      <c r="FY79" s="350"/>
      <c r="FZ79" s="350"/>
      <c r="GA79" s="348"/>
      <c r="GB79" s="348"/>
      <c r="GC79" s="348"/>
      <c r="GD79" s="349"/>
      <c r="GF79" s="347"/>
      <c r="GG79" s="350"/>
      <c r="GH79" s="350"/>
      <c r="GI79" s="348"/>
      <c r="GJ79" s="348"/>
      <c r="GK79" s="348"/>
      <c r="GL79" s="349"/>
      <c r="GN79" s="347"/>
      <c r="GO79" s="350"/>
      <c r="GP79" s="350"/>
      <c r="GQ79" s="348"/>
      <c r="GR79" s="348"/>
      <c r="GS79" s="348"/>
      <c r="GT79" s="349"/>
      <c r="GV79" s="347"/>
      <c r="GW79" s="350"/>
      <c r="GX79" s="350"/>
      <c r="GY79" s="348"/>
      <c r="GZ79" s="348"/>
      <c r="HA79" s="348"/>
      <c r="HB79" s="349"/>
      <c r="HD79" s="347"/>
      <c r="HE79" s="350"/>
      <c r="HF79" s="350"/>
      <c r="HG79" s="348"/>
      <c r="HH79" s="348"/>
      <c r="HI79" s="348"/>
      <c r="HJ79" s="349"/>
      <c r="HL79" s="347"/>
      <c r="HM79" s="350"/>
      <c r="HN79" s="350"/>
      <c r="HO79" s="348"/>
      <c r="HP79" s="348"/>
      <c r="HQ79" s="348"/>
      <c r="HR79" s="349"/>
      <c r="HT79" s="347"/>
      <c r="HU79" s="350"/>
      <c r="HV79" s="350"/>
      <c r="HW79" s="348"/>
      <c r="HX79" s="348"/>
      <c r="HY79" s="348"/>
      <c r="HZ79" s="349"/>
      <c r="IB79" s="347"/>
      <c r="IC79" s="350"/>
      <c r="ID79" s="350"/>
      <c r="IE79" s="348"/>
      <c r="IF79" s="348"/>
      <c r="IG79" s="348"/>
      <c r="IH79" s="349"/>
      <c r="IJ79" s="347"/>
      <c r="IK79" s="350"/>
      <c r="IL79" s="350"/>
      <c r="IM79" s="348"/>
      <c r="IN79" s="348"/>
      <c r="IO79" s="348"/>
      <c r="IP79" s="349"/>
      <c r="IR79" s="347"/>
      <c r="IS79" s="350"/>
      <c r="IT79" s="350"/>
      <c r="IU79" s="348"/>
      <c r="IV79" s="348"/>
      <c r="IW79" s="348"/>
      <c r="IX79" s="349"/>
      <c r="IZ79" s="347"/>
      <c r="JA79" s="350"/>
      <c r="JB79" s="350"/>
      <c r="JC79" s="348"/>
      <c r="JD79" s="348"/>
      <c r="JE79" s="348"/>
      <c r="JF79" s="349"/>
      <c r="JH79" s="347"/>
      <c r="JI79" s="350"/>
      <c r="JJ79" s="350"/>
      <c r="JK79" s="348"/>
      <c r="JL79" s="348"/>
      <c r="JM79" s="348"/>
      <c r="JN79" s="349"/>
      <c r="JP79" s="347"/>
      <c r="JQ79" s="350"/>
      <c r="JR79" s="350"/>
      <c r="JS79" s="348"/>
      <c r="JT79" s="348"/>
      <c r="JU79" s="348"/>
      <c r="JV79" s="349"/>
      <c r="JX79" s="347"/>
      <c r="JY79" s="350"/>
      <c r="JZ79" s="350"/>
      <c r="KA79" s="348"/>
      <c r="KB79" s="348"/>
      <c r="KC79" s="348"/>
      <c r="KD79" s="349"/>
      <c r="KF79" s="347"/>
      <c r="KG79" s="350"/>
      <c r="KH79" s="350"/>
      <c r="KI79" s="348"/>
      <c r="KJ79" s="348"/>
      <c r="KK79" s="348"/>
      <c r="KL79" s="349"/>
      <c r="KN79" s="347"/>
      <c r="KO79" s="350"/>
      <c r="KP79" s="350"/>
      <c r="KQ79" s="348"/>
      <c r="KR79" s="348"/>
      <c r="KS79" s="348"/>
      <c r="KT79" s="349"/>
      <c r="KV79" s="347"/>
      <c r="KW79" s="350"/>
      <c r="KX79" s="350"/>
      <c r="KY79" s="348"/>
      <c r="KZ79" s="348"/>
      <c r="LA79" s="348"/>
      <c r="LB79" s="349"/>
      <c r="LD79" s="347"/>
      <c r="LE79" s="350"/>
      <c r="LF79" s="350"/>
      <c r="LG79" s="348"/>
      <c r="LH79" s="348"/>
      <c r="LI79" s="348"/>
      <c r="LJ79" s="349"/>
      <c r="LL79" s="347"/>
      <c r="LM79" s="350"/>
      <c r="LN79" s="350"/>
      <c r="LO79" s="348"/>
      <c r="LP79" s="348"/>
      <c r="LQ79" s="348"/>
      <c r="LR79" s="349"/>
      <c r="LT79" s="347"/>
      <c r="LU79" s="350"/>
      <c r="LV79" s="350"/>
      <c r="LW79" s="348"/>
      <c r="LX79" s="348"/>
      <c r="LY79" s="348"/>
      <c r="LZ79" s="349"/>
      <c r="MB79" s="347"/>
      <c r="MC79" s="350"/>
      <c r="MD79" s="350"/>
      <c r="ME79" s="348"/>
      <c r="MF79" s="348"/>
      <c r="MG79" s="348"/>
      <c r="MH79" s="349"/>
      <c r="MJ79" s="347"/>
      <c r="MK79" s="350"/>
      <c r="ML79" s="350"/>
      <c r="MM79" s="348"/>
      <c r="MN79" s="348"/>
      <c r="MO79" s="348"/>
      <c r="MP79" s="349"/>
      <c r="MR79" s="347"/>
      <c r="MS79" s="350"/>
      <c r="MT79" s="350"/>
      <c r="MU79" s="348"/>
      <c r="MV79" s="348"/>
      <c r="MW79" s="348"/>
      <c r="MX79" s="349"/>
      <c r="MZ79" s="347"/>
      <c r="NA79" s="350"/>
      <c r="NB79" s="350"/>
      <c r="NC79" s="348"/>
      <c r="ND79" s="348"/>
      <c r="NE79" s="348"/>
      <c r="NF79" s="349"/>
      <c r="NH79" s="347"/>
      <c r="NI79" s="350"/>
      <c r="NJ79" s="350"/>
      <c r="NK79" s="348"/>
      <c r="NL79" s="348"/>
      <c r="NM79" s="348"/>
      <c r="NN79" s="349"/>
      <c r="NP79" s="347"/>
      <c r="NQ79" s="350"/>
      <c r="NR79" s="350"/>
      <c r="NS79" s="348"/>
      <c r="NT79" s="348"/>
      <c r="NU79" s="348"/>
      <c r="NV79" s="349"/>
      <c r="NX79" s="347"/>
      <c r="NY79" s="350"/>
      <c r="NZ79" s="350"/>
      <c r="OA79" s="348"/>
      <c r="OB79" s="348"/>
      <c r="OC79" s="348"/>
      <c r="OD79" s="349"/>
      <c r="OF79" s="347"/>
      <c r="OG79" s="350"/>
      <c r="OH79" s="350"/>
      <c r="OI79" s="348"/>
      <c r="OJ79" s="348"/>
      <c r="OK79" s="348"/>
      <c r="OL79" s="349"/>
      <c r="ON79" s="347"/>
      <c r="OO79" s="350"/>
      <c r="OP79" s="350"/>
      <c r="OQ79" s="348"/>
      <c r="OR79" s="348"/>
      <c r="OS79" s="348"/>
      <c r="OT79" s="349"/>
      <c r="OV79" s="347"/>
      <c r="OW79" s="350"/>
      <c r="OX79" s="350"/>
      <c r="OY79" s="348"/>
      <c r="OZ79" s="348"/>
      <c r="PA79" s="348"/>
      <c r="PB79" s="349"/>
      <c r="PD79" s="347"/>
      <c r="PE79" s="350"/>
      <c r="PF79" s="350"/>
      <c r="PG79" s="348"/>
      <c r="PH79" s="348"/>
      <c r="PI79" s="348"/>
      <c r="PJ79" s="349"/>
      <c r="PL79" s="347"/>
      <c r="PM79" s="350"/>
      <c r="PN79" s="350"/>
      <c r="PO79" s="348"/>
      <c r="PP79" s="348"/>
      <c r="PQ79" s="348"/>
      <c r="PR79" s="349"/>
      <c r="PT79" s="347"/>
      <c r="PU79" s="350"/>
      <c r="PV79" s="350"/>
      <c r="PW79" s="348"/>
      <c r="PX79" s="348"/>
      <c r="PY79" s="348"/>
      <c r="PZ79" s="349"/>
      <c r="QB79" s="347"/>
      <c r="QC79" s="350"/>
      <c r="QD79" s="350"/>
      <c r="QE79" s="348"/>
      <c r="QF79" s="348"/>
      <c r="QG79" s="348"/>
      <c r="QH79" s="349"/>
      <c r="QJ79" s="347"/>
      <c r="QK79" s="350"/>
      <c r="QL79" s="350"/>
      <c r="QM79" s="348"/>
      <c r="QN79" s="348"/>
      <c r="QO79" s="348"/>
      <c r="QP79" s="349"/>
      <c r="QR79" s="347"/>
      <c r="QS79" s="350"/>
      <c r="QT79" s="350"/>
      <c r="QU79" s="348"/>
      <c r="QV79" s="348"/>
      <c r="QW79" s="348"/>
      <c r="QX79" s="349"/>
      <c r="QZ79" s="347"/>
      <c r="RA79" s="350"/>
      <c r="RB79" s="350"/>
      <c r="RC79" s="348"/>
      <c r="RD79" s="348"/>
      <c r="RE79" s="348"/>
      <c r="RF79" s="349"/>
      <c r="RH79" s="347"/>
      <c r="RI79" s="350"/>
      <c r="RJ79" s="350"/>
      <c r="RK79" s="348"/>
      <c r="RL79" s="348"/>
      <c r="RM79" s="348"/>
      <c r="RN79" s="349"/>
      <c r="RP79" s="347"/>
      <c r="RQ79" s="350"/>
      <c r="RR79" s="350"/>
      <c r="RS79" s="348"/>
      <c r="RT79" s="348"/>
      <c r="RU79" s="348"/>
      <c r="RV79" s="349"/>
      <c r="RX79" s="347"/>
      <c r="RY79" s="350"/>
      <c r="RZ79" s="350"/>
      <c r="SA79" s="348"/>
      <c r="SB79" s="348"/>
      <c r="SC79" s="348"/>
      <c r="SD79" s="349"/>
      <c r="SF79" s="347"/>
      <c r="SG79" s="350"/>
      <c r="SH79" s="350"/>
      <c r="SI79" s="348"/>
      <c r="SJ79" s="348"/>
      <c r="SK79" s="348"/>
      <c r="SL79" s="349"/>
      <c r="SN79" s="347"/>
      <c r="SO79" s="350"/>
      <c r="SP79" s="350"/>
      <c r="SQ79" s="348"/>
      <c r="SR79" s="348"/>
      <c r="SS79" s="348"/>
      <c r="ST79" s="349"/>
      <c r="SV79" s="347"/>
      <c r="SW79" s="350"/>
      <c r="SX79" s="350"/>
      <c r="SY79" s="348"/>
      <c r="SZ79" s="348"/>
      <c r="TA79" s="348"/>
      <c r="TB79" s="349"/>
      <c r="TD79" s="347"/>
      <c r="TE79" s="350"/>
      <c r="TF79" s="350"/>
      <c r="TG79" s="348"/>
      <c r="TH79" s="348"/>
      <c r="TI79" s="348"/>
      <c r="TJ79" s="349"/>
      <c r="TL79" s="347"/>
      <c r="TM79" s="350"/>
      <c r="TN79" s="350"/>
      <c r="TO79" s="348"/>
      <c r="TP79" s="348"/>
      <c r="TQ79" s="348"/>
      <c r="TR79" s="349"/>
      <c r="TT79" s="347"/>
      <c r="TU79" s="350"/>
      <c r="TV79" s="350"/>
      <c r="TW79" s="348"/>
      <c r="TX79" s="348"/>
      <c r="TY79" s="348"/>
      <c r="TZ79" s="349"/>
      <c r="UB79" s="347"/>
      <c r="UC79" s="350"/>
      <c r="UD79" s="350"/>
      <c r="UE79" s="348"/>
      <c r="UF79" s="348"/>
      <c r="UG79" s="348"/>
      <c r="UH79" s="349"/>
      <c r="UJ79" s="347"/>
      <c r="UK79" s="350"/>
      <c r="UL79" s="350"/>
      <c r="UM79" s="348"/>
      <c r="UN79" s="348"/>
      <c r="UO79" s="348"/>
      <c r="UP79" s="349"/>
      <c r="UR79" s="347"/>
      <c r="US79" s="350"/>
      <c r="UT79" s="350"/>
      <c r="UU79" s="348"/>
      <c r="UV79" s="348"/>
      <c r="UW79" s="348"/>
      <c r="UX79" s="349"/>
      <c r="UZ79" s="347"/>
      <c r="VA79" s="350"/>
      <c r="VB79" s="350"/>
      <c r="VC79" s="348"/>
      <c r="VD79" s="348"/>
      <c r="VE79" s="348"/>
      <c r="VF79" s="349"/>
      <c r="VH79" s="347"/>
      <c r="VI79" s="350"/>
      <c r="VJ79" s="350"/>
      <c r="VK79" s="348"/>
      <c r="VL79" s="348"/>
      <c r="VM79" s="348"/>
      <c r="VN79" s="349"/>
      <c r="VP79" s="347"/>
      <c r="VQ79" s="350"/>
      <c r="VR79" s="350"/>
      <c r="VS79" s="348"/>
      <c r="VT79" s="348"/>
      <c r="VU79" s="348"/>
      <c r="VV79" s="349"/>
      <c r="VX79" s="347"/>
      <c r="VY79" s="350"/>
      <c r="VZ79" s="350"/>
      <c r="WA79" s="348"/>
      <c r="WB79" s="348"/>
      <c r="WC79" s="348"/>
      <c r="WD79" s="349"/>
      <c r="WF79" s="347"/>
      <c r="WG79" s="350"/>
      <c r="WH79" s="350"/>
      <c r="WI79" s="348"/>
      <c r="WJ79" s="348"/>
      <c r="WK79" s="348"/>
      <c r="WL79" s="349"/>
      <c r="WN79" s="347"/>
      <c r="WO79" s="350"/>
      <c r="WP79" s="350"/>
      <c r="WQ79" s="348"/>
      <c r="WR79" s="348"/>
      <c r="WS79" s="348"/>
      <c r="WT79" s="349"/>
      <c r="WV79" s="347"/>
      <c r="WW79" s="350"/>
      <c r="WX79" s="350"/>
      <c r="WY79" s="348"/>
      <c r="WZ79" s="348"/>
      <c r="XA79" s="348"/>
      <c r="XB79" s="349"/>
      <c r="XD79" s="347"/>
      <c r="XE79" s="350"/>
      <c r="XF79" s="350"/>
      <c r="XG79" s="348"/>
      <c r="XH79" s="348"/>
      <c r="XI79" s="348"/>
      <c r="XJ79" s="349"/>
      <c r="XL79" s="347"/>
      <c r="XM79" s="350"/>
      <c r="XN79" s="350"/>
      <c r="XO79" s="348"/>
      <c r="XP79" s="348"/>
      <c r="XQ79" s="348"/>
      <c r="XR79" s="349"/>
      <c r="XT79" s="347"/>
      <c r="XU79" s="350"/>
      <c r="XV79" s="350"/>
      <c r="XW79" s="348"/>
      <c r="XX79" s="348"/>
      <c r="XY79" s="348"/>
      <c r="XZ79" s="349"/>
      <c r="YB79" s="347"/>
      <c r="YC79" s="350"/>
      <c r="YD79" s="350"/>
      <c r="YE79" s="348"/>
      <c r="YF79" s="348"/>
      <c r="YG79" s="348"/>
      <c r="YH79" s="349"/>
      <c r="YJ79" s="347"/>
      <c r="YK79" s="350"/>
      <c r="YL79" s="350"/>
      <c r="YM79" s="348"/>
      <c r="YN79" s="348"/>
      <c r="YO79" s="348"/>
      <c r="YP79" s="349"/>
      <c r="YR79" s="347"/>
      <c r="YS79" s="350"/>
      <c r="YT79" s="350"/>
      <c r="YU79" s="348"/>
      <c r="YV79" s="348"/>
      <c r="YW79" s="348"/>
      <c r="YX79" s="349"/>
      <c r="YZ79" s="347"/>
      <c r="ZA79" s="350"/>
      <c r="ZB79" s="350"/>
      <c r="ZC79" s="348"/>
      <c r="ZD79" s="348"/>
      <c r="ZE79" s="348"/>
      <c r="ZF79" s="349"/>
      <c r="ZH79" s="347"/>
      <c r="ZI79" s="350"/>
      <c r="ZJ79" s="350"/>
      <c r="ZK79" s="348"/>
      <c r="ZL79" s="348"/>
      <c r="ZM79" s="348"/>
      <c r="ZN79" s="349"/>
      <c r="ZP79" s="347"/>
      <c r="ZQ79" s="350"/>
      <c r="ZR79" s="350"/>
      <c r="ZS79" s="348"/>
      <c r="ZT79" s="348"/>
      <c r="ZU79" s="348"/>
      <c r="ZV79" s="349"/>
      <c r="ZX79" s="347"/>
      <c r="ZY79" s="350"/>
      <c r="ZZ79" s="350"/>
      <c r="AAA79" s="348"/>
      <c r="AAB79" s="348"/>
      <c r="AAC79" s="348"/>
      <c r="AAD79" s="349"/>
      <c r="AAF79" s="347"/>
      <c r="AAG79" s="350"/>
      <c r="AAH79" s="350"/>
      <c r="AAI79" s="348"/>
      <c r="AAJ79" s="348"/>
      <c r="AAK79" s="348"/>
      <c r="AAL79" s="349"/>
      <c r="AAN79" s="347"/>
      <c r="AAO79" s="350"/>
      <c r="AAP79" s="350"/>
      <c r="AAQ79" s="348"/>
      <c r="AAR79" s="348"/>
      <c r="AAS79" s="348"/>
      <c r="AAT79" s="349"/>
      <c r="AAV79" s="347"/>
      <c r="AAW79" s="350"/>
      <c r="AAX79" s="350"/>
      <c r="AAY79" s="348"/>
      <c r="AAZ79" s="348"/>
      <c r="ABA79" s="348"/>
      <c r="ABB79" s="349"/>
      <c r="ABD79" s="347"/>
      <c r="ABE79" s="350"/>
      <c r="ABF79" s="350"/>
      <c r="ABG79" s="348"/>
      <c r="ABH79" s="348"/>
      <c r="ABI79" s="348"/>
      <c r="ABJ79" s="349"/>
      <c r="ABL79" s="347"/>
      <c r="ABM79" s="350"/>
      <c r="ABN79" s="350"/>
      <c r="ABO79" s="348"/>
      <c r="ABP79" s="348"/>
      <c r="ABQ79" s="348"/>
      <c r="ABR79" s="349"/>
      <c r="ABT79" s="347"/>
      <c r="ABU79" s="350"/>
      <c r="ABV79" s="350"/>
      <c r="ABW79" s="348"/>
      <c r="ABX79" s="348"/>
      <c r="ABY79" s="348"/>
      <c r="ABZ79" s="349"/>
      <c r="ACB79" s="347"/>
      <c r="ACC79" s="350"/>
      <c r="ACD79" s="350"/>
      <c r="ACE79" s="348"/>
      <c r="ACF79" s="348"/>
      <c r="ACG79" s="348"/>
      <c r="ACH79" s="349"/>
      <c r="ACJ79" s="347"/>
      <c r="ACK79" s="350"/>
      <c r="ACL79" s="350"/>
      <c r="ACM79" s="348"/>
      <c r="ACN79" s="348"/>
      <c r="ACO79" s="348"/>
      <c r="ACP79" s="349"/>
      <c r="ACR79" s="347"/>
      <c r="ACS79" s="350"/>
      <c r="ACT79" s="350"/>
      <c r="ACU79" s="348"/>
      <c r="ACV79" s="348"/>
      <c r="ACW79" s="348"/>
      <c r="ACX79" s="349"/>
      <c r="ACZ79" s="347"/>
      <c r="ADA79" s="350"/>
      <c r="ADB79" s="350"/>
      <c r="ADC79" s="348"/>
      <c r="ADD79" s="348"/>
      <c r="ADE79" s="348"/>
      <c r="ADF79" s="349"/>
      <c r="ADH79" s="347"/>
      <c r="ADI79" s="350"/>
      <c r="ADJ79" s="350"/>
      <c r="ADK79" s="348"/>
      <c r="ADL79" s="348"/>
      <c r="ADM79" s="348"/>
      <c r="ADN79" s="349"/>
      <c r="ADP79" s="347"/>
      <c r="ADQ79" s="350"/>
      <c r="ADR79" s="350"/>
      <c r="ADS79" s="348"/>
      <c r="ADT79" s="348"/>
      <c r="ADU79" s="348"/>
      <c r="ADV79" s="349"/>
      <c r="ADX79" s="347"/>
      <c r="ADY79" s="350"/>
      <c r="ADZ79" s="350"/>
      <c r="AEA79" s="348"/>
      <c r="AEB79" s="348"/>
      <c r="AEC79" s="348"/>
      <c r="AED79" s="349"/>
      <c r="AEF79" s="347"/>
      <c r="AEG79" s="350"/>
      <c r="AEH79" s="350"/>
      <c r="AEI79" s="348"/>
      <c r="AEJ79" s="348"/>
      <c r="AEK79" s="348"/>
      <c r="AEL79" s="349"/>
      <c r="AEN79" s="347"/>
      <c r="AEO79" s="350"/>
      <c r="AEP79" s="350"/>
      <c r="AEQ79" s="348"/>
      <c r="AER79" s="348"/>
      <c r="AES79" s="348"/>
      <c r="AET79" s="349"/>
      <c r="AEV79" s="347"/>
      <c r="AEW79" s="350"/>
      <c r="AEX79" s="350"/>
      <c r="AEY79" s="348"/>
      <c r="AEZ79" s="348"/>
      <c r="AFA79" s="348"/>
      <c r="AFB79" s="349"/>
      <c r="AFD79" s="347"/>
      <c r="AFE79" s="350"/>
      <c r="AFF79" s="350"/>
      <c r="AFG79" s="348"/>
      <c r="AFH79" s="348"/>
      <c r="AFI79" s="348"/>
      <c r="AFJ79" s="349"/>
      <c r="AFL79" s="347"/>
      <c r="AFM79" s="350"/>
      <c r="AFN79" s="350"/>
      <c r="AFO79" s="348"/>
      <c r="AFP79" s="348"/>
      <c r="AFQ79" s="348"/>
      <c r="AFR79" s="349"/>
      <c r="AFT79" s="347"/>
      <c r="AFU79" s="350"/>
      <c r="AFV79" s="350"/>
      <c r="AFW79" s="348"/>
      <c r="AFX79" s="348"/>
      <c r="AFY79" s="348"/>
      <c r="AFZ79" s="349"/>
      <c r="AGB79" s="347"/>
      <c r="AGC79" s="350"/>
      <c r="AGD79" s="350"/>
      <c r="AGE79" s="348"/>
      <c r="AGF79" s="348"/>
      <c r="AGG79" s="348"/>
      <c r="AGH79" s="349"/>
      <c r="AGJ79" s="347"/>
      <c r="AGK79" s="350"/>
      <c r="AGL79" s="350"/>
      <c r="AGM79" s="348"/>
      <c r="AGN79" s="348"/>
      <c r="AGO79" s="348"/>
      <c r="AGP79" s="349"/>
      <c r="AGR79" s="347"/>
      <c r="AGS79" s="350"/>
      <c r="AGT79" s="350"/>
      <c r="AGU79" s="348"/>
      <c r="AGV79" s="348"/>
      <c r="AGW79" s="348"/>
      <c r="AGX79" s="349"/>
      <c r="AGZ79" s="347"/>
      <c r="AHA79" s="350"/>
      <c r="AHB79" s="350"/>
      <c r="AHC79" s="348"/>
      <c r="AHD79" s="348"/>
      <c r="AHE79" s="348"/>
      <c r="AHF79" s="349"/>
      <c r="AHH79" s="347"/>
      <c r="AHI79" s="350"/>
      <c r="AHJ79" s="350"/>
      <c r="AHK79" s="348"/>
      <c r="AHL79" s="348"/>
      <c r="AHM79" s="348"/>
      <c r="AHN79" s="349"/>
      <c r="AHP79" s="347"/>
      <c r="AHQ79" s="350"/>
      <c r="AHR79" s="350"/>
      <c r="AHS79" s="348"/>
      <c r="AHT79" s="348"/>
      <c r="AHU79" s="348"/>
      <c r="AHV79" s="349"/>
      <c r="AHX79" s="347"/>
      <c r="AHY79" s="350"/>
      <c r="AHZ79" s="350"/>
      <c r="AIA79" s="348"/>
      <c r="AIB79" s="348"/>
      <c r="AIC79" s="348"/>
      <c r="AID79" s="349"/>
      <c r="AIF79" s="347"/>
      <c r="AIG79" s="350"/>
      <c r="AIH79" s="350"/>
      <c r="AII79" s="348"/>
      <c r="AIJ79" s="348"/>
      <c r="AIK79" s="348"/>
      <c r="AIL79" s="349"/>
      <c r="AIN79" s="347"/>
      <c r="AIO79" s="350"/>
      <c r="AIP79" s="350"/>
      <c r="AIQ79" s="348"/>
      <c r="AIR79" s="348"/>
      <c r="AIS79" s="348"/>
      <c r="AIT79" s="349"/>
      <c r="AIV79" s="347"/>
      <c r="AIW79" s="350"/>
      <c r="AIX79" s="350"/>
      <c r="AIY79" s="348"/>
      <c r="AIZ79" s="348"/>
      <c r="AJA79" s="348"/>
      <c r="AJB79" s="349"/>
      <c r="AJD79" s="347"/>
      <c r="AJE79" s="350"/>
      <c r="AJF79" s="350"/>
      <c r="AJG79" s="348"/>
      <c r="AJH79" s="348"/>
      <c r="AJI79" s="348"/>
      <c r="AJJ79" s="349"/>
      <c r="AJL79" s="347"/>
      <c r="AJM79" s="350"/>
      <c r="AJN79" s="350"/>
      <c r="AJO79" s="348"/>
      <c r="AJP79" s="348"/>
      <c r="AJQ79" s="348"/>
      <c r="AJR79" s="349"/>
      <c r="AJT79" s="347"/>
      <c r="AJU79" s="350"/>
      <c r="AJV79" s="350"/>
      <c r="AJW79" s="348"/>
      <c r="AJX79" s="348"/>
      <c r="AJY79" s="348"/>
      <c r="AJZ79" s="349"/>
      <c r="AKB79" s="347"/>
      <c r="AKC79" s="350"/>
      <c r="AKD79" s="350"/>
      <c r="AKE79" s="348"/>
      <c r="AKF79" s="348"/>
      <c r="AKG79" s="348"/>
      <c r="AKH79" s="349"/>
      <c r="AKJ79" s="347"/>
      <c r="AKK79" s="350"/>
      <c r="AKL79" s="350"/>
      <c r="AKM79" s="348"/>
      <c r="AKN79" s="348"/>
      <c r="AKO79" s="348"/>
      <c r="AKP79" s="349"/>
      <c r="AKR79" s="347"/>
      <c r="AKS79" s="350"/>
      <c r="AKT79" s="350"/>
      <c r="AKU79" s="348"/>
      <c r="AKV79" s="348"/>
      <c r="AKW79" s="348"/>
      <c r="AKX79" s="349"/>
      <c r="AKZ79" s="347"/>
      <c r="ALA79" s="350"/>
      <c r="ALB79" s="350"/>
      <c r="ALC79" s="348"/>
      <c r="ALD79" s="348"/>
      <c r="ALE79" s="348"/>
      <c r="ALF79" s="349"/>
      <c r="ALH79" s="347"/>
      <c r="ALI79" s="350"/>
      <c r="ALJ79" s="350"/>
      <c r="ALK79" s="348"/>
      <c r="ALL79" s="348"/>
      <c r="ALM79" s="348"/>
      <c r="ALN79" s="349"/>
      <c r="ALP79" s="347"/>
      <c r="ALQ79" s="350"/>
      <c r="ALR79" s="350"/>
      <c r="ALS79" s="348"/>
      <c r="ALT79" s="348"/>
      <c r="ALU79" s="348"/>
      <c r="ALV79" s="349"/>
      <c r="ALX79" s="347"/>
      <c r="ALY79" s="350"/>
      <c r="ALZ79" s="350"/>
      <c r="AMA79" s="348"/>
      <c r="AMB79" s="348"/>
      <c r="AMC79" s="348"/>
      <c r="AMD79" s="349"/>
      <c r="AMF79" s="347"/>
      <c r="AMG79" s="350"/>
      <c r="AMH79" s="350"/>
      <c r="AMI79" s="348"/>
      <c r="AMJ79" s="348"/>
      <c r="AMK79" s="348"/>
      <c r="AML79" s="349"/>
      <c r="AMN79" s="347"/>
      <c r="AMO79" s="350"/>
      <c r="AMP79" s="350"/>
      <c r="AMQ79" s="348"/>
      <c r="AMR79" s="348"/>
      <c r="AMS79" s="348"/>
      <c r="AMT79" s="349"/>
      <c r="AMV79" s="347"/>
      <c r="AMW79" s="350"/>
      <c r="AMX79" s="350"/>
      <c r="AMY79" s="348"/>
      <c r="AMZ79" s="348"/>
      <c r="ANA79" s="348"/>
      <c r="ANB79" s="349"/>
      <c r="AND79" s="347"/>
      <c r="ANE79" s="350"/>
      <c r="ANF79" s="350"/>
      <c r="ANG79" s="348"/>
      <c r="ANH79" s="348"/>
      <c r="ANI79" s="348"/>
      <c r="ANJ79" s="349"/>
      <c r="ANL79" s="347"/>
      <c r="ANM79" s="350"/>
      <c r="ANN79" s="350"/>
      <c r="ANO79" s="348"/>
      <c r="ANP79" s="348"/>
      <c r="ANQ79" s="348"/>
      <c r="ANR79" s="349"/>
      <c r="ANT79" s="347"/>
      <c r="ANU79" s="350"/>
      <c r="ANV79" s="350"/>
      <c r="ANW79" s="348"/>
      <c r="ANX79" s="348"/>
      <c r="ANY79" s="348"/>
      <c r="ANZ79" s="349"/>
      <c r="AOB79" s="347"/>
      <c r="AOC79" s="350"/>
      <c r="AOD79" s="350"/>
      <c r="AOE79" s="348"/>
      <c r="AOF79" s="348"/>
      <c r="AOG79" s="348"/>
      <c r="AOH79" s="349"/>
      <c r="AOJ79" s="347"/>
      <c r="AOK79" s="350"/>
      <c r="AOL79" s="350"/>
      <c r="AOM79" s="348"/>
      <c r="AON79" s="348"/>
      <c r="AOO79" s="348"/>
      <c r="AOP79" s="349"/>
      <c r="AOR79" s="347"/>
      <c r="AOS79" s="350"/>
      <c r="AOT79" s="350"/>
      <c r="AOU79" s="348"/>
      <c r="AOV79" s="348"/>
      <c r="AOW79" s="348"/>
      <c r="AOX79" s="349"/>
      <c r="AOZ79" s="347"/>
      <c r="APA79" s="350"/>
      <c r="APB79" s="350"/>
      <c r="APC79" s="348"/>
      <c r="APD79" s="348"/>
      <c r="APE79" s="348"/>
      <c r="APF79" s="349"/>
      <c r="APH79" s="347"/>
      <c r="API79" s="350"/>
      <c r="APJ79" s="350"/>
      <c r="APK79" s="348"/>
      <c r="APL79" s="348"/>
      <c r="APM79" s="348"/>
      <c r="APN79" s="349"/>
      <c r="APP79" s="347"/>
      <c r="APQ79" s="350"/>
      <c r="APR79" s="350"/>
      <c r="APS79" s="348"/>
      <c r="APT79" s="348"/>
      <c r="APU79" s="348"/>
      <c r="APV79" s="349"/>
      <c r="APX79" s="347"/>
      <c r="APY79" s="350"/>
      <c r="APZ79" s="350"/>
      <c r="AQA79" s="348"/>
      <c r="AQB79" s="348"/>
      <c r="AQC79" s="348"/>
      <c r="AQD79" s="349"/>
      <c r="AQF79" s="347"/>
      <c r="AQG79" s="350"/>
      <c r="AQH79" s="350"/>
      <c r="AQI79" s="348"/>
      <c r="AQJ79" s="348"/>
      <c r="AQK79" s="348"/>
      <c r="AQL79" s="349"/>
      <c r="AQN79" s="347"/>
      <c r="AQO79" s="350"/>
      <c r="AQP79" s="350"/>
      <c r="AQQ79" s="348"/>
      <c r="AQR79" s="348"/>
      <c r="AQS79" s="348"/>
      <c r="AQT79" s="349"/>
      <c r="AQV79" s="347"/>
      <c r="AQW79" s="350"/>
      <c r="AQX79" s="350"/>
      <c r="AQY79" s="348"/>
      <c r="AQZ79" s="348"/>
      <c r="ARA79" s="348"/>
      <c r="ARB79" s="349"/>
      <c r="ARD79" s="347"/>
      <c r="ARE79" s="350"/>
      <c r="ARF79" s="350"/>
      <c r="ARG79" s="348"/>
      <c r="ARH79" s="348"/>
      <c r="ARI79" s="348"/>
      <c r="ARJ79" s="349"/>
      <c r="ARL79" s="347"/>
      <c r="ARM79" s="350"/>
      <c r="ARN79" s="350"/>
      <c r="ARO79" s="348"/>
      <c r="ARP79" s="348"/>
      <c r="ARQ79" s="348"/>
      <c r="ARR79" s="349"/>
      <c r="ART79" s="347"/>
      <c r="ARU79" s="350"/>
      <c r="ARV79" s="350"/>
      <c r="ARW79" s="348"/>
      <c r="ARX79" s="348"/>
      <c r="ARY79" s="348"/>
      <c r="ARZ79" s="349"/>
      <c r="ASB79" s="347"/>
      <c r="ASC79" s="350"/>
      <c r="ASD79" s="350"/>
      <c r="ASE79" s="348"/>
      <c r="ASF79" s="348"/>
      <c r="ASG79" s="348"/>
      <c r="ASH79" s="349"/>
      <c r="ASJ79" s="347"/>
      <c r="ASK79" s="350"/>
      <c r="ASL79" s="350"/>
      <c r="ASM79" s="348"/>
      <c r="ASN79" s="348"/>
      <c r="ASO79" s="348"/>
      <c r="ASP79" s="349"/>
      <c r="ASR79" s="347"/>
      <c r="ASS79" s="350"/>
      <c r="AST79" s="350"/>
      <c r="ASU79" s="348"/>
      <c r="ASV79" s="348"/>
      <c r="ASW79" s="348"/>
      <c r="ASX79" s="349"/>
      <c r="ASZ79" s="347"/>
      <c r="ATA79" s="350"/>
      <c r="ATB79" s="350"/>
      <c r="ATC79" s="348"/>
      <c r="ATD79" s="348"/>
      <c r="ATE79" s="348"/>
      <c r="ATF79" s="349"/>
      <c r="ATH79" s="347"/>
      <c r="ATI79" s="350"/>
      <c r="ATJ79" s="350"/>
      <c r="ATK79" s="348"/>
      <c r="ATL79" s="348"/>
      <c r="ATM79" s="348"/>
      <c r="ATN79" s="349"/>
      <c r="ATP79" s="347"/>
      <c r="ATQ79" s="350"/>
      <c r="ATR79" s="350"/>
      <c r="ATS79" s="348"/>
      <c r="ATT79" s="348"/>
      <c r="ATU79" s="348"/>
      <c r="ATV79" s="349"/>
      <c r="ATX79" s="347"/>
      <c r="ATY79" s="350"/>
      <c r="ATZ79" s="350"/>
      <c r="AUA79" s="348"/>
      <c r="AUB79" s="348"/>
      <c r="AUC79" s="348"/>
      <c r="AUD79" s="349"/>
      <c r="AUF79" s="347"/>
      <c r="AUG79" s="350"/>
      <c r="AUH79" s="350"/>
      <c r="AUI79" s="348"/>
      <c r="AUJ79" s="348"/>
      <c r="AUK79" s="348"/>
      <c r="AUL79" s="349"/>
      <c r="AUN79" s="347"/>
      <c r="AUO79" s="350"/>
      <c r="AUP79" s="350"/>
      <c r="AUQ79" s="348"/>
      <c r="AUR79" s="348"/>
      <c r="AUS79" s="348"/>
      <c r="AUT79" s="349"/>
      <c r="AUV79" s="347"/>
      <c r="AUW79" s="350"/>
      <c r="AUX79" s="350"/>
      <c r="AUY79" s="348"/>
      <c r="AUZ79" s="348"/>
      <c r="AVA79" s="348"/>
      <c r="AVB79" s="349"/>
      <c r="AVD79" s="347"/>
      <c r="AVE79" s="350"/>
      <c r="AVF79" s="350"/>
      <c r="AVG79" s="348"/>
      <c r="AVH79" s="348"/>
      <c r="AVI79" s="348"/>
      <c r="AVJ79" s="349"/>
      <c r="AVL79" s="347"/>
      <c r="AVM79" s="350"/>
      <c r="AVN79" s="350"/>
      <c r="AVO79" s="348"/>
      <c r="AVP79" s="348"/>
      <c r="AVQ79" s="348"/>
      <c r="AVR79" s="349"/>
      <c r="AVT79" s="347"/>
      <c r="AVU79" s="350"/>
      <c r="AVV79" s="350"/>
      <c r="AVW79" s="348"/>
      <c r="AVX79" s="348"/>
      <c r="AVY79" s="348"/>
      <c r="AVZ79" s="349"/>
      <c r="AWB79" s="347"/>
      <c r="AWC79" s="350"/>
      <c r="AWD79" s="350"/>
      <c r="AWE79" s="348"/>
      <c r="AWF79" s="348"/>
      <c r="AWG79" s="348"/>
      <c r="AWH79" s="349"/>
      <c r="AWJ79" s="347"/>
      <c r="AWK79" s="350"/>
      <c r="AWL79" s="350"/>
      <c r="AWM79" s="348"/>
      <c r="AWN79" s="348"/>
      <c r="AWO79" s="348"/>
      <c r="AWP79" s="349"/>
      <c r="AWR79" s="347"/>
      <c r="AWS79" s="350"/>
      <c r="AWT79" s="350"/>
      <c r="AWU79" s="348"/>
      <c r="AWV79" s="348"/>
      <c r="AWW79" s="348"/>
      <c r="AWX79" s="349"/>
      <c r="AWZ79" s="347"/>
      <c r="AXA79" s="350"/>
      <c r="AXB79" s="350"/>
      <c r="AXC79" s="348"/>
      <c r="AXD79" s="348"/>
      <c r="AXE79" s="348"/>
      <c r="AXF79" s="349"/>
      <c r="AXH79" s="347"/>
      <c r="AXI79" s="350"/>
      <c r="AXJ79" s="350"/>
      <c r="AXK79" s="348"/>
      <c r="AXL79" s="348"/>
      <c r="AXM79" s="348"/>
      <c r="AXN79" s="349"/>
      <c r="AXP79" s="347"/>
      <c r="AXQ79" s="350"/>
      <c r="AXR79" s="350"/>
      <c r="AXS79" s="348"/>
      <c r="AXT79" s="348"/>
      <c r="AXU79" s="348"/>
      <c r="AXV79" s="349"/>
      <c r="AXX79" s="347"/>
      <c r="AXY79" s="350"/>
      <c r="AXZ79" s="350"/>
      <c r="AYA79" s="348"/>
      <c r="AYB79" s="348"/>
      <c r="AYC79" s="348"/>
      <c r="AYD79" s="349"/>
      <c r="AYF79" s="347"/>
      <c r="AYG79" s="350"/>
      <c r="AYH79" s="350"/>
      <c r="AYI79" s="348"/>
      <c r="AYJ79" s="348"/>
      <c r="AYK79" s="348"/>
      <c r="AYL79" s="349"/>
      <c r="AYN79" s="347"/>
      <c r="AYO79" s="350"/>
      <c r="AYP79" s="350"/>
      <c r="AYQ79" s="348"/>
      <c r="AYR79" s="348"/>
      <c r="AYS79" s="348"/>
      <c r="AYT79" s="349"/>
      <c r="AYV79" s="347"/>
      <c r="AYW79" s="350"/>
      <c r="AYX79" s="350"/>
      <c r="AYY79" s="348"/>
      <c r="AYZ79" s="348"/>
      <c r="AZA79" s="348"/>
      <c r="AZB79" s="349"/>
      <c r="AZD79" s="347"/>
      <c r="AZE79" s="350"/>
      <c r="AZF79" s="350"/>
      <c r="AZG79" s="348"/>
      <c r="AZH79" s="348"/>
      <c r="AZI79" s="348"/>
      <c r="AZJ79" s="349"/>
      <c r="AZL79" s="347"/>
      <c r="AZM79" s="350"/>
      <c r="AZN79" s="350"/>
      <c r="AZO79" s="348"/>
      <c r="AZP79" s="348"/>
      <c r="AZQ79" s="348"/>
      <c r="AZR79" s="349"/>
      <c r="AZT79" s="347"/>
      <c r="AZU79" s="350"/>
      <c r="AZV79" s="350"/>
      <c r="AZW79" s="348"/>
      <c r="AZX79" s="348"/>
      <c r="AZY79" s="348"/>
      <c r="AZZ79" s="349"/>
      <c r="BAB79" s="347"/>
      <c r="BAC79" s="350"/>
      <c r="BAD79" s="350"/>
      <c r="BAE79" s="348"/>
      <c r="BAF79" s="348"/>
      <c r="BAG79" s="348"/>
      <c r="BAH79" s="349"/>
      <c r="BAJ79" s="347"/>
      <c r="BAK79" s="350"/>
      <c r="BAL79" s="350"/>
      <c r="BAM79" s="348"/>
      <c r="BAN79" s="348"/>
      <c r="BAO79" s="348"/>
      <c r="BAP79" s="349"/>
      <c r="BAR79" s="347"/>
      <c r="BAS79" s="350"/>
      <c r="BAT79" s="350"/>
      <c r="BAU79" s="348"/>
      <c r="BAV79" s="348"/>
      <c r="BAW79" s="348"/>
      <c r="BAX79" s="349"/>
      <c r="BAZ79" s="347"/>
      <c r="BBA79" s="350"/>
      <c r="BBB79" s="350"/>
      <c r="BBC79" s="348"/>
      <c r="BBD79" s="348"/>
      <c r="BBE79" s="348"/>
      <c r="BBF79" s="349"/>
      <c r="BBH79" s="347"/>
      <c r="BBI79" s="350"/>
      <c r="BBJ79" s="350"/>
      <c r="BBK79" s="348"/>
      <c r="BBL79" s="348"/>
      <c r="BBM79" s="348"/>
      <c r="BBN79" s="349"/>
      <c r="BBP79" s="347"/>
      <c r="BBQ79" s="350"/>
      <c r="BBR79" s="350"/>
      <c r="BBS79" s="348"/>
      <c r="BBT79" s="348"/>
      <c r="BBU79" s="348"/>
      <c r="BBV79" s="349"/>
      <c r="BBX79" s="347"/>
      <c r="BBY79" s="350"/>
      <c r="BBZ79" s="350"/>
      <c r="BCA79" s="348"/>
      <c r="BCB79" s="348"/>
      <c r="BCC79" s="348"/>
      <c r="BCD79" s="349"/>
      <c r="BCF79" s="347"/>
      <c r="BCG79" s="350"/>
      <c r="BCH79" s="350"/>
      <c r="BCI79" s="348"/>
      <c r="BCJ79" s="348"/>
      <c r="BCK79" s="348"/>
      <c r="BCL79" s="349"/>
      <c r="BCN79" s="347"/>
      <c r="BCO79" s="350"/>
      <c r="BCP79" s="350"/>
      <c r="BCQ79" s="348"/>
      <c r="BCR79" s="348"/>
      <c r="BCS79" s="348"/>
      <c r="BCT79" s="349"/>
      <c r="BCV79" s="347"/>
      <c r="BCW79" s="350"/>
      <c r="BCX79" s="350"/>
      <c r="BCY79" s="348"/>
      <c r="BCZ79" s="348"/>
      <c r="BDA79" s="348"/>
      <c r="BDB79" s="349"/>
      <c r="BDD79" s="347"/>
      <c r="BDE79" s="350"/>
      <c r="BDF79" s="350"/>
      <c r="BDG79" s="348"/>
      <c r="BDH79" s="348"/>
      <c r="BDI79" s="348"/>
      <c r="BDJ79" s="349"/>
      <c r="BDL79" s="347"/>
      <c r="BDM79" s="350"/>
      <c r="BDN79" s="350"/>
      <c r="BDO79" s="348"/>
      <c r="BDP79" s="348"/>
      <c r="BDQ79" s="348"/>
      <c r="BDR79" s="349"/>
      <c r="BDT79" s="347"/>
      <c r="BDU79" s="350"/>
      <c r="BDV79" s="350"/>
      <c r="BDW79" s="348"/>
      <c r="BDX79" s="348"/>
      <c r="BDY79" s="348"/>
      <c r="BDZ79" s="349"/>
      <c r="BEB79" s="347"/>
      <c r="BEC79" s="350"/>
      <c r="BED79" s="350"/>
      <c r="BEE79" s="348"/>
      <c r="BEF79" s="348"/>
      <c r="BEG79" s="348"/>
      <c r="BEH79" s="349"/>
      <c r="BEJ79" s="347"/>
      <c r="BEK79" s="350"/>
      <c r="BEL79" s="350"/>
      <c r="BEM79" s="348"/>
      <c r="BEN79" s="348"/>
      <c r="BEO79" s="348"/>
      <c r="BEP79" s="349"/>
      <c r="BER79" s="347"/>
      <c r="BES79" s="350"/>
      <c r="BET79" s="350"/>
      <c r="BEU79" s="348"/>
      <c r="BEV79" s="348"/>
      <c r="BEW79" s="348"/>
      <c r="BEX79" s="349"/>
      <c r="BEZ79" s="347"/>
      <c r="BFA79" s="350"/>
      <c r="BFB79" s="350"/>
      <c r="BFC79" s="348"/>
      <c r="BFD79" s="348"/>
      <c r="BFE79" s="348"/>
      <c r="BFF79" s="349"/>
      <c r="BFH79" s="347"/>
      <c r="BFI79" s="350"/>
      <c r="BFJ79" s="350"/>
      <c r="BFK79" s="348"/>
      <c r="BFL79" s="348"/>
      <c r="BFM79" s="348"/>
      <c r="BFN79" s="349"/>
      <c r="BFP79" s="347"/>
      <c r="BFQ79" s="350"/>
      <c r="BFR79" s="350"/>
      <c r="BFS79" s="348"/>
      <c r="BFT79" s="348"/>
      <c r="BFU79" s="348"/>
      <c r="BFV79" s="349"/>
      <c r="BFX79" s="347"/>
      <c r="BFY79" s="350"/>
      <c r="BFZ79" s="350"/>
      <c r="BGA79" s="348"/>
      <c r="BGB79" s="348"/>
      <c r="BGC79" s="348"/>
      <c r="BGD79" s="349"/>
      <c r="BGF79" s="347"/>
      <c r="BGG79" s="350"/>
      <c r="BGH79" s="350"/>
      <c r="BGI79" s="348"/>
      <c r="BGJ79" s="348"/>
      <c r="BGK79" s="348"/>
      <c r="BGL79" s="349"/>
      <c r="BGN79" s="347"/>
      <c r="BGO79" s="350"/>
      <c r="BGP79" s="350"/>
      <c r="BGQ79" s="348"/>
      <c r="BGR79" s="348"/>
      <c r="BGS79" s="348"/>
      <c r="BGT79" s="349"/>
      <c r="BGV79" s="347"/>
      <c r="BGW79" s="350"/>
      <c r="BGX79" s="350"/>
      <c r="BGY79" s="348"/>
      <c r="BGZ79" s="348"/>
      <c r="BHA79" s="348"/>
      <c r="BHB79" s="349"/>
      <c r="BHD79" s="347"/>
      <c r="BHE79" s="350"/>
      <c r="BHF79" s="350"/>
      <c r="BHG79" s="348"/>
      <c r="BHH79" s="348"/>
      <c r="BHI79" s="348"/>
      <c r="BHJ79" s="349"/>
      <c r="BHL79" s="347"/>
      <c r="BHM79" s="350"/>
      <c r="BHN79" s="350"/>
      <c r="BHO79" s="348"/>
      <c r="BHP79" s="348"/>
      <c r="BHQ79" s="348"/>
      <c r="BHR79" s="349"/>
      <c r="BHT79" s="347"/>
      <c r="BHU79" s="350"/>
      <c r="BHV79" s="350"/>
      <c r="BHW79" s="348"/>
      <c r="BHX79" s="348"/>
      <c r="BHY79" s="348"/>
      <c r="BHZ79" s="349"/>
      <c r="BIB79" s="347"/>
      <c r="BIC79" s="350"/>
      <c r="BID79" s="350"/>
      <c r="BIE79" s="348"/>
      <c r="BIF79" s="348"/>
      <c r="BIG79" s="348"/>
      <c r="BIH79" s="349"/>
      <c r="BIJ79" s="347"/>
      <c r="BIK79" s="350"/>
      <c r="BIL79" s="350"/>
      <c r="BIM79" s="348"/>
      <c r="BIN79" s="348"/>
      <c r="BIO79" s="348"/>
      <c r="BIP79" s="349"/>
      <c r="BIR79" s="347"/>
      <c r="BIS79" s="350"/>
      <c r="BIT79" s="350"/>
      <c r="BIU79" s="348"/>
      <c r="BIV79" s="348"/>
      <c r="BIW79" s="348"/>
      <c r="BIX79" s="349"/>
      <c r="BIZ79" s="347"/>
      <c r="BJA79" s="350"/>
      <c r="BJB79" s="350"/>
      <c r="BJC79" s="348"/>
      <c r="BJD79" s="348"/>
      <c r="BJE79" s="348"/>
      <c r="BJF79" s="349"/>
      <c r="BJH79" s="347"/>
      <c r="BJI79" s="350"/>
      <c r="BJJ79" s="350"/>
      <c r="BJK79" s="348"/>
      <c r="BJL79" s="348"/>
      <c r="BJM79" s="348"/>
      <c r="BJN79" s="349"/>
      <c r="BJP79" s="347"/>
      <c r="BJQ79" s="350"/>
      <c r="BJR79" s="350"/>
      <c r="BJS79" s="348"/>
      <c r="BJT79" s="348"/>
      <c r="BJU79" s="348"/>
      <c r="BJV79" s="349"/>
      <c r="BJX79" s="347"/>
      <c r="BJY79" s="350"/>
      <c r="BJZ79" s="350"/>
      <c r="BKA79" s="348"/>
      <c r="BKB79" s="348"/>
      <c r="BKC79" s="348"/>
      <c r="BKD79" s="349"/>
      <c r="BKF79" s="347"/>
      <c r="BKG79" s="350"/>
      <c r="BKH79" s="350"/>
      <c r="BKI79" s="348"/>
      <c r="BKJ79" s="348"/>
      <c r="BKK79" s="348"/>
      <c r="BKL79" s="349"/>
      <c r="BKN79" s="347"/>
      <c r="BKO79" s="350"/>
      <c r="BKP79" s="350"/>
      <c r="BKQ79" s="348"/>
      <c r="BKR79" s="348"/>
      <c r="BKS79" s="348"/>
      <c r="BKT79" s="349"/>
      <c r="BKV79" s="347"/>
      <c r="BKW79" s="350"/>
      <c r="BKX79" s="350"/>
      <c r="BKY79" s="348"/>
      <c r="BKZ79" s="348"/>
      <c r="BLA79" s="348"/>
      <c r="BLB79" s="349"/>
      <c r="BLD79" s="347"/>
      <c r="BLE79" s="350"/>
      <c r="BLF79" s="350"/>
      <c r="BLG79" s="348"/>
      <c r="BLH79" s="348"/>
      <c r="BLI79" s="348"/>
      <c r="BLJ79" s="349"/>
      <c r="BLL79" s="347"/>
      <c r="BLM79" s="350"/>
      <c r="BLN79" s="350"/>
      <c r="BLO79" s="348"/>
      <c r="BLP79" s="348"/>
      <c r="BLQ79" s="348"/>
      <c r="BLR79" s="349"/>
      <c r="BLT79" s="347"/>
      <c r="BLU79" s="350"/>
      <c r="BLV79" s="350"/>
      <c r="BLW79" s="348"/>
      <c r="BLX79" s="348"/>
      <c r="BLY79" s="348"/>
      <c r="BLZ79" s="349"/>
      <c r="BMB79" s="347"/>
      <c r="BMC79" s="350"/>
      <c r="BMD79" s="350"/>
      <c r="BME79" s="348"/>
      <c r="BMF79" s="348"/>
      <c r="BMG79" s="348"/>
      <c r="BMH79" s="349"/>
      <c r="BMJ79" s="347"/>
      <c r="BMK79" s="350"/>
      <c r="BML79" s="350"/>
      <c r="BMM79" s="348"/>
      <c r="BMN79" s="348"/>
      <c r="BMO79" s="348"/>
      <c r="BMP79" s="349"/>
      <c r="BMR79" s="347"/>
      <c r="BMS79" s="350"/>
      <c r="BMT79" s="350"/>
      <c r="BMU79" s="348"/>
      <c r="BMV79" s="348"/>
      <c r="BMW79" s="348"/>
      <c r="BMX79" s="349"/>
      <c r="BMZ79" s="347"/>
      <c r="BNA79" s="350"/>
      <c r="BNB79" s="350"/>
      <c r="BNC79" s="348"/>
      <c r="BND79" s="348"/>
      <c r="BNE79" s="348"/>
      <c r="BNF79" s="349"/>
      <c r="BNH79" s="347"/>
      <c r="BNI79" s="350"/>
      <c r="BNJ79" s="350"/>
      <c r="BNK79" s="348"/>
      <c r="BNL79" s="348"/>
      <c r="BNM79" s="348"/>
      <c r="BNN79" s="349"/>
      <c r="BNP79" s="347"/>
      <c r="BNQ79" s="350"/>
      <c r="BNR79" s="350"/>
      <c r="BNS79" s="348"/>
      <c r="BNT79" s="348"/>
      <c r="BNU79" s="348"/>
      <c r="BNV79" s="349"/>
      <c r="BNX79" s="347"/>
      <c r="BNY79" s="350"/>
      <c r="BNZ79" s="350"/>
      <c r="BOA79" s="348"/>
      <c r="BOB79" s="348"/>
      <c r="BOC79" s="348"/>
      <c r="BOD79" s="349"/>
      <c r="BOF79" s="347"/>
      <c r="BOG79" s="350"/>
      <c r="BOH79" s="350"/>
      <c r="BOI79" s="348"/>
      <c r="BOJ79" s="348"/>
      <c r="BOK79" s="348"/>
      <c r="BOL79" s="349"/>
      <c r="BON79" s="347"/>
      <c r="BOO79" s="350"/>
      <c r="BOP79" s="350"/>
      <c r="BOQ79" s="348"/>
      <c r="BOR79" s="348"/>
      <c r="BOS79" s="348"/>
      <c r="BOT79" s="349"/>
      <c r="BOV79" s="347"/>
      <c r="BOW79" s="350"/>
      <c r="BOX79" s="350"/>
      <c r="BOY79" s="348"/>
      <c r="BOZ79" s="348"/>
      <c r="BPA79" s="348"/>
      <c r="BPB79" s="349"/>
      <c r="BPD79" s="347"/>
      <c r="BPE79" s="350"/>
      <c r="BPF79" s="350"/>
      <c r="BPG79" s="348"/>
      <c r="BPH79" s="348"/>
      <c r="BPI79" s="348"/>
      <c r="BPJ79" s="349"/>
      <c r="BPL79" s="347"/>
      <c r="BPM79" s="350"/>
      <c r="BPN79" s="350"/>
      <c r="BPO79" s="348"/>
      <c r="BPP79" s="348"/>
      <c r="BPQ79" s="348"/>
      <c r="BPR79" s="349"/>
      <c r="BPT79" s="347"/>
      <c r="BPU79" s="350"/>
      <c r="BPV79" s="350"/>
      <c r="BPW79" s="348"/>
      <c r="BPX79" s="348"/>
      <c r="BPY79" s="348"/>
      <c r="BPZ79" s="349"/>
      <c r="BQB79" s="347"/>
      <c r="BQC79" s="350"/>
      <c r="BQD79" s="350"/>
      <c r="BQE79" s="348"/>
      <c r="BQF79" s="348"/>
      <c r="BQG79" s="348"/>
      <c r="BQH79" s="349"/>
      <c r="BQJ79" s="347"/>
      <c r="BQK79" s="350"/>
      <c r="BQL79" s="350"/>
      <c r="BQM79" s="348"/>
      <c r="BQN79" s="348"/>
      <c r="BQO79" s="348"/>
      <c r="BQP79" s="349"/>
      <c r="BQR79" s="347"/>
      <c r="BQS79" s="350"/>
      <c r="BQT79" s="350"/>
      <c r="BQU79" s="348"/>
      <c r="BQV79" s="348"/>
      <c r="BQW79" s="348"/>
      <c r="BQX79" s="349"/>
      <c r="BQZ79" s="347"/>
      <c r="BRA79" s="350"/>
      <c r="BRB79" s="350"/>
      <c r="BRC79" s="348"/>
      <c r="BRD79" s="348"/>
      <c r="BRE79" s="348"/>
      <c r="BRF79" s="349"/>
      <c r="BRH79" s="347"/>
      <c r="BRI79" s="350"/>
      <c r="BRJ79" s="350"/>
      <c r="BRK79" s="348"/>
      <c r="BRL79" s="348"/>
      <c r="BRM79" s="348"/>
      <c r="BRN79" s="349"/>
      <c r="BRP79" s="347"/>
      <c r="BRQ79" s="350"/>
      <c r="BRR79" s="350"/>
      <c r="BRS79" s="348"/>
      <c r="BRT79" s="348"/>
      <c r="BRU79" s="348"/>
      <c r="BRV79" s="349"/>
      <c r="BRX79" s="347"/>
      <c r="BRY79" s="350"/>
      <c r="BRZ79" s="350"/>
      <c r="BSA79" s="348"/>
      <c r="BSB79" s="348"/>
      <c r="BSC79" s="348"/>
      <c r="BSD79" s="349"/>
      <c r="BSF79" s="347"/>
      <c r="BSG79" s="350"/>
      <c r="BSH79" s="350"/>
      <c r="BSI79" s="348"/>
      <c r="BSJ79" s="348"/>
      <c r="BSK79" s="348"/>
      <c r="BSL79" s="349"/>
      <c r="BSN79" s="347"/>
      <c r="BSO79" s="350"/>
      <c r="BSP79" s="350"/>
      <c r="BSQ79" s="348"/>
      <c r="BSR79" s="348"/>
      <c r="BSS79" s="348"/>
      <c r="BST79" s="349"/>
      <c r="BSV79" s="347"/>
      <c r="BSW79" s="350"/>
      <c r="BSX79" s="350"/>
      <c r="BSY79" s="348"/>
      <c r="BSZ79" s="348"/>
      <c r="BTA79" s="348"/>
      <c r="BTB79" s="349"/>
      <c r="BTD79" s="347"/>
      <c r="BTE79" s="350"/>
      <c r="BTF79" s="350"/>
      <c r="BTG79" s="348"/>
      <c r="BTH79" s="348"/>
      <c r="BTI79" s="348"/>
      <c r="BTJ79" s="349"/>
      <c r="BTL79" s="347"/>
      <c r="BTM79" s="350"/>
      <c r="BTN79" s="350"/>
      <c r="BTO79" s="348"/>
      <c r="BTP79" s="348"/>
      <c r="BTQ79" s="348"/>
      <c r="BTR79" s="349"/>
      <c r="BTT79" s="347"/>
      <c r="BTU79" s="350"/>
      <c r="BTV79" s="350"/>
      <c r="BTW79" s="348"/>
      <c r="BTX79" s="348"/>
      <c r="BTY79" s="348"/>
      <c r="BTZ79" s="349"/>
      <c r="BUB79" s="347"/>
      <c r="BUC79" s="350"/>
      <c r="BUD79" s="350"/>
      <c r="BUE79" s="348"/>
      <c r="BUF79" s="348"/>
      <c r="BUG79" s="348"/>
      <c r="BUH79" s="349"/>
      <c r="BUJ79" s="347"/>
      <c r="BUK79" s="350"/>
      <c r="BUL79" s="350"/>
      <c r="BUM79" s="348"/>
      <c r="BUN79" s="348"/>
      <c r="BUO79" s="348"/>
      <c r="BUP79" s="349"/>
      <c r="BUR79" s="347"/>
      <c r="BUS79" s="350"/>
      <c r="BUT79" s="350"/>
      <c r="BUU79" s="348"/>
      <c r="BUV79" s="348"/>
      <c r="BUW79" s="348"/>
      <c r="BUX79" s="349"/>
      <c r="BUZ79" s="347"/>
      <c r="BVA79" s="350"/>
      <c r="BVB79" s="350"/>
      <c r="BVC79" s="348"/>
      <c r="BVD79" s="348"/>
      <c r="BVE79" s="348"/>
      <c r="BVF79" s="349"/>
      <c r="BVH79" s="347"/>
      <c r="BVI79" s="350"/>
      <c r="BVJ79" s="350"/>
      <c r="BVK79" s="348"/>
      <c r="BVL79" s="348"/>
      <c r="BVM79" s="348"/>
      <c r="BVN79" s="349"/>
      <c r="BVP79" s="347"/>
      <c r="BVQ79" s="350"/>
      <c r="BVR79" s="350"/>
      <c r="BVS79" s="348"/>
      <c r="BVT79" s="348"/>
      <c r="BVU79" s="348"/>
      <c r="BVV79" s="349"/>
      <c r="BVX79" s="347"/>
      <c r="BVY79" s="350"/>
      <c r="BVZ79" s="350"/>
      <c r="BWA79" s="348"/>
      <c r="BWB79" s="348"/>
      <c r="BWC79" s="348"/>
      <c r="BWD79" s="349"/>
      <c r="BWF79" s="347"/>
      <c r="BWG79" s="350"/>
      <c r="BWH79" s="350"/>
      <c r="BWI79" s="348"/>
      <c r="BWJ79" s="348"/>
      <c r="BWK79" s="348"/>
      <c r="BWL79" s="349"/>
      <c r="BWN79" s="347"/>
      <c r="BWO79" s="350"/>
      <c r="BWP79" s="350"/>
      <c r="BWQ79" s="348"/>
      <c r="BWR79" s="348"/>
      <c r="BWS79" s="348"/>
      <c r="BWT79" s="349"/>
      <c r="BWV79" s="347"/>
      <c r="BWW79" s="350"/>
      <c r="BWX79" s="350"/>
      <c r="BWY79" s="348"/>
      <c r="BWZ79" s="348"/>
      <c r="BXA79" s="348"/>
      <c r="BXB79" s="349"/>
      <c r="BXD79" s="347"/>
      <c r="BXE79" s="350"/>
      <c r="BXF79" s="350"/>
      <c r="BXG79" s="348"/>
      <c r="BXH79" s="348"/>
      <c r="BXI79" s="348"/>
      <c r="BXJ79" s="349"/>
      <c r="BXL79" s="347"/>
      <c r="BXM79" s="350"/>
      <c r="BXN79" s="350"/>
      <c r="BXO79" s="348"/>
      <c r="BXP79" s="348"/>
      <c r="BXQ79" s="348"/>
      <c r="BXR79" s="349"/>
      <c r="BXT79" s="347"/>
      <c r="BXU79" s="350"/>
      <c r="BXV79" s="350"/>
      <c r="BXW79" s="348"/>
      <c r="BXX79" s="348"/>
      <c r="BXY79" s="348"/>
      <c r="BXZ79" s="349"/>
      <c r="BYB79" s="347"/>
      <c r="BYC79" s="350"/>
      <c r="BYD79" s="350"/>
      <c r="BYE79" s="348"/>
      <c r="BYF79" s="348"/>
      <c r="BYG79" s="348"/>
      <c r="BYH79" s="349"/>
      <c r="BYJ79" s="347"/>
      <c r="BYK79" s="350"/>
      <c r="BYL79" s="350"/>
      <c r="BYM79" s="348"/>
      <c r="BYN79" s="348"/>
      <c r="BYO79" s="348"/>
      <c r="BYP79" s="349"/>
      <c r="BYR79" s="347"/>
      <c r="BYS79" s="350"/>
      <c r="BYT79" s="350"/>
      <c r="BYU79" s="348"/>
      <c r="BYV79" s="348"/>
      <c r="BYW79" s="348"/>
      <c r="BYX79" s="349"/>
      <c r="BYZ79" s="347"/>
      <c r="BZA79" s="350"/>
      <c r="BZB79" s="350"/>
      <c r="BZC79" s="348"/>
      <c r="BZD79" s="348"/>
      <c r="BZE79" s="348"/>
      <c r="BZF79" s="349"/>
      <c r="BZH79" s="347"/>
      <c r="BZI79" s="350"/>
      <c r="BZJ79" s="350"/>
      <c r="BZK79" s="348"/>
      <c r="BZL79" s="348"/>
      <c r="BZM79" s="348"/>
      <c r="BZN79" s="349"/>
      <c r="BZP79" s="347"/>
      <c r="BZQ79" s="350"/>
      <c r="BZR79" s="350"/>
      <c r="BZS79" s="348"/>
      <c r="BZT79" s="348"/>
      <c r="BZU79" s="348"/>
      <c r="BZV79" s="349"/>
      <c r="BZX79" s="347"/>
      <c r="BZY79" s="350"/>
      <c r="BZZ79" s="350"/>
      <c r="CAA79" s="348"/>
      <c r="CAB79" s="348"/>
      <c r="CAC79" s="348"/>
      <c r="CAD79" s="349"/>
      <c r="CAF79" s="347"/>
      <c r="CAG79" s="350"/>
      <c r="CAH79" s="350"/>
      <c r="CAI79" s="348"/>
      <c r="CAJ79" s="348"/>
      <c r="CAK79" s="348"/>
      <c r="CAL79" s="349"/>
      <c r="CAN79" s="347"/>
      <c r="CAO79" s="350"/>
      <c r="CAP79" s="350"/>
      <c r="CAQ79" s="348"/>
      <c r="CAR79" s="348"/>
      <c r="CAS79" s="348"/>
      <c r="CAT79" s="349"/>
      <c r="CAV79" s="347"/>
      <c r="CAW79" s="350"/>
      <c r="CAX79" s="350"/>
      <c r="CAY79" s="348"/>
      <c r="CAZ79" s="348"/>
      <c r="CBA79" s="348"/>
      <c r="CBB79" s="349"/>
      <c r="CBD79" s="347"/>
      <c r="CBE79" s="350"/>
      <c r="CBF79" s="350"/>
      <c r="CBG79" s="348"/>
      <c r="CBH79" s="348"/>
      <c r="CBI79" s="348"/>
      <c r="CBJ79" s="349"/>
      <c r="CBL79" s="347"/>
      <c r="CBM79" s="350"/>
      <c r="CBN79" s="350"/>
      <c r="CBO79" s="348"/>
      <c r="CBP79" s="348"/>
      <c r="CBQ79" s="348"/>
      <c r="CBR79" s="349"/>
      <c r="CBT79" s="347"/>
      <c r="CBU79" s="350"/>
      <c r="CBV79" s="350"/>
      <c r="CBW79" s="348"/>
      <c r="CBX79" s="348"/>
      <c r="CBY79" s="348"/>
      <c r="CBZ79" s="349"/>
      <c r="CCB79" s="347"/>
      <c r="CCC79" s="350"/>
      <c r="CCD79" s="350"/>
      <c r="CCE79" s="348"/>
      <c r="CCF79" s="348"/>
      <c r="CCG79" s="348"/>
      <c r="CCH79" s="349"/>
      <c r="CCJ79" s="347"/>
      <c r="CCK79" s="350"/>
      <c r="CCL79" s="350"/>
      <c r="CCM79" s="348"/>
      <c r="CCN79" s="348"/>
      <c r="CCO79" s="348"/>
      <c r="CCP79" s="349"/>
      <c r="CCR79" s="347"/>
      <c r="CCS79" s="350"/>
      <c r="CCT79" s="350"/>
      <c r="CCU79" s="348"/>
      <c r="CCV79" s="348"/>
      <c r="CCW79" s="348"/>
      <c r="CCX79" s="349"/>
      <c r="CCZ79" s="347"/>
      <c r="CDA79" s="350"/>
      <c r="CDB79" s="350"/>
      <c r="CDC79" s="348"/>
      <c r="CDD79" s="348"/>
      <c r="CDE79" s="348"/>
      <c r="CDF79" s="349"/>
      <c r="CDH79" s="347"/>
      <c r="CDI79" s="350"/>
      <c r="CDJ79" s="350"/>
      <c r="CDK79" s="348"/>
      <c r="CDL79" s="348"/>
      <c r="CDM79" s="348"/>
      <c r="CDN79" s="349"/>
      <c r="CDP79" s="347"/>
      <c r="CDQ79" s="350"/>
      <c r="CDR79" s="350"/>
      <c r="CDS79" s="348"/>
      <c r="CDT79" s="348"/>
      <c r="CDU79" s="348"/>
      <c r="CDV79" s="349"/>
      <c r="CDX79" s="347"/>
      <c r="CDY79" s="350"/>
      <c r="CDZ79" s="350"/>
      <c r="CEA79" s="348"/>
      <c r="CEB79" s="348"/>
      <c r="CEC79" s="348"/>
      <c r="CED79" s="349"/>
      <c r="CEF79" s="347"/>
      <c r="CEG79" s="350"/>
      <c r="CEH79" s="350"/>
      <c r="CEI79" s="348"/>
      <c r="CEJ79" s="348"/>
      <c r="CEK79" s="348"/>
      <c r="CEL79" s="349"/>
      <c r="CEN79" s="347"/>
      <c r="CEO79" s="350"/>
      <c r="CEP79" s="350"/>
      <c r="CEQ79" s="348"/>
      <c r="CER79" s="348"/>
      <c r="CES79" s="348"/>
      <c r="CET79" s="349"/>
      <c r="CEV79" s="347"/>
      <c r="CEW79" s="350"/>
      <c r="CEX79" s="350"/>
      <c r="CEY79" s="348"/>
      <c r="CEZ79" s="348"/>
      <c r="CFA79" s="348"/>
      <c r="CFB79" s="349"/>
      <c r="CFD79" s="347"/>
      <c r="CFE79" s="350"/>
      <c r="CFF79" s="350"/>
      <c r="CFG79" s="348"/>
      <c r="CFH79" s="348"/>
      <c r="CFI79" s="348"/>
      <c r="CFJ79" s="349"/>
      <c r="CFL79" s="347"/>
      <c r="CFM79" s="350"/>
      <c r="CFN79" s="350"/>
      <c r="CFO79" s="348"/>
      <c r="CFP79" s="348"/>
      <c r="CFQ79" s="348"/>
      <c r="CFR79" s="349"/>
      <c r="CFT79" s="347"/>
      <c r="CFU79" s="350"/>
      <c r="CFV79" s="350"/>
      <c r="CFW79" s="348"/>
      <c r="CFX79" s="348"/>
      <c r="CFY79" s="348"/>
      <c r="CFZ79" s="349"/>
      <c r="CGB79" s="347"/>
      <c r="CGC79" s="350"/>
      <c r="CGD79" s="350"/>
      <c r="CGE79" s="348"/>
      <c r="CGF79" s="348"/>
      <c r="CGG79" s="348"/>
      <c r="CGH79" s="349"/>
      <c r="CGJ79" s="347"/>
      <c r="CGK79" s="350"/>
      <c r="CGL79" s="350"/>
      <c r="CGM79" s="348"/>
      <c r="CGN79" s="348"/>
      <c r="CGO79" s="348"/>
      <c r="CGP79" s="349"/>
      <c r="CGR79" s="347"/>
      <c r="CGS79" s="350"/>
      <c r="CGT79" s="350"/>
      <c r="CGU79" s="348"/>
      <c r="CGV79" s="348"/>
      <c r="CGW79" s="348"/>
      <c r="CGX79" s="349"/>
      <c r="CGZ79" s="347"/>
      <c r="CHA79" s="350"/>
      <c r="CHB79" s="350"/>
      <c r="CHC79" s="348"/>
      <c r="CHD79" s="348"/>
      <c r="CHE79" s="348"/>
      <c r="CHF79" s="349"/>
      <c r="CHH79" s="347"/>
      <c r="CHI79" s="350"/>
      <c r="CHJ79" s="350"/>
      <c r="CHK79" s="348"/>
      <c r="CHL79" s="348"/>
      <c r="CHM79" s="348"/>
      <c r="CHN79" s="349"/>
      <c r="CHP79" s="347"/>
      <c r="CHQ79" s="350"/>
      <c r="CHR79" s="350"/>
      <c r="CHS79" s="348"/>
      <c r="CHT79" s="348"/>
      <c r="CHU79" s="348"/>
      <c r="CHV79" s="349"/>
      <c r="CHX79" s="347"/>
      <c r="CHY79" s="350"/>
      <c r="CHZ79" s="350"/>
      <c r="CIA79" s="348"/>
      <c r="CIB79" s="348"/>
      <c r="CIC79" s="348"/>
      <c r="CID79" s="349"/>
      <c r="CIF79" s="347"/>
      <c r="CIG79" s="350"/>
      <c r="CIH79" s="350"/>
      <c r="CII79" s="348"/>
      <c r="CIJ79" s="348"/>
      <c r="CIK79" s="348"/>
      <c r="CIL79" s="349"/>
      <c r="CIN79" s="347"/>
      <c r="CIO79" s="350"/>
      <c r="CIP79" s="350"/>
      <c r="CIQ79" s="348"/>
      <c r="CIR79" s="348"/>
      <c r="CIS79" s="348"/>
      <c r="CIT79" s="349"/>
      <c r="CIV79" s="347"/>
      <c r="CIW79" s="350"/>
      <c r="CIX79" s="350"/>
      <c r="CIY79" s="348"/>
      <c r="CIZ79" s="348"/>
      <c r="CJA79" s="348"/>
      <c r="CJB79" s="349"/>
      <c r="CJD79" s="347"/>
      <c r="CJE79" s="350"/>
      <c r="CJF79" s="350"/>
      <c r="CJG79" s="348"/>
      <c r="CJH79" s="348"/>
      <c r="CJI79" s="348"/>
      <c r="CJJ79" s="349"/>
      <c r="CJL79" s="347"/>
      <c r="CJM79" s="350"/>
      <c r="CJN79" s="350"/>
      <c r="CJO79" s="348"/>
      <c r="CJP79" s="348"/>
      <c r="CJQ79" s="348"/>
      <c r="CJR79" s="349"/>
      <c r="CJT79" s="347"/>
      <c r="CJU79" s="350"/>
      <c r="CJV79" s="350"/>
      <c r="CJW79" s="348"/>
      <c r="CJX79" s="348"/>
      <c r="CJY79" s="348"/>
      <c r="CJZ79" s="349"/>
      <c r="CKB79" s="347"/>
      <c r="CKC79" s="350"/>
      <c r="CKD79" s="350"/>
      <c r="CKE79" s="348"/>
      <c r="CKF79" s="348"/>
      <c r="CKG79" s="348"/>
      <c r="CKH79" s="349"/>
      <c r="CKJ79" s="347"/>
      <c r="CKK79" s="350"/>
      <c r="CKL79" s="350"/>
      <c r="CKM79" s="348"/>
      <c r="CKN79" s="348"/>
      <c r="CKO79" s="348"/>
      <c r="CKP79" s="349"/>
      <c r="CKR79" s="347"/>
      <c r="CKS79" s="350"/>
      <c r="CKT79" s="350"/>
      <c r="CKU79" s="348"/>
      <c r="CKV79" s="348"/>
      <c r="CKW79" s="348"/>
      <c r="CKX79" s="349"/>
      <c r="CKZ79" s="347"/>
      <c r="CLA79" s="350"/>
      <c r="CLB79" s="350"/>
      <c r="CLC79" s="348"/>
      <c r="CLD79" s="348"/>
      <c r="CLE79" s="348"/>
      <c r="CLF79" s="349"/>
      <c r="CLH79" s="347"/>
      <c r="CLI79" s="350"/>
      <c r="CLJ79" s="350"/>
      <c r="CLK79" s="348"/>
      <c r="CLL79" s="348"/>
      <c r="CLM79" s="348"/>
      <c r="CLN79" s="349"/>
      <c r="CLP79" s="347"/>
      <c r="CLQ79" s="350"/>
      <c r="CLR79" s="350"/>
      <c r="CLS79" s="348"/>
      <c r="CLT79" s="348"/>
      <c r="CLU79" s="348"/>
      <c r="CLV79" s="349"/>
      <c r="CLX79" s="347"/>
      <c r="CLY79" s="350"/>
      <c r="CLZ79" s="350"/>
      <c r="CMA79" s="348"/>
      <c r="CMB79" s="348"/>
      <c r="CMC79" s="348"/>
      <c r="CMD79" s="349"/>
      <c r="CMF79" s="347"/>
      <c r="CMG79" s="350"/>
      <c r="CMH79" s="350"/>
      <c r="CMI79" s="348"/>
      <c r="CMJ79" s="348"/>
      <c r="CMK79" s="348"/>
      <c r="CML79" s="349"/>
      <c r="CMN79" s="347"/>
      <c r="CMO79" s="350"/>
      <c r="CMP79" s="350"/>
      <c r="CMQ79" s="348"/>
      <c r="CMR79" s="348"/>
      <c r="CMS79" s="348"/>
      <c r="CMT79" s="349"/>
      <c r="CMV79" s="347"/>
      <c r="CMW79" s="350"/>
      <c r="CMX79" s="350"/>
      <c r="CMY79" s="348"/>
      <c r="CMZ79" s="348"/>
      <c r="CNA79" s="348"/>
      <c r="CNB79" s="349"/>
      <c r="CND79" s="347"/>
      <c r="CNE79" s="350"/>
      <c r="CNF79" s="350"/>
      <c r="CNG79" s="348"/>
      <c r="CNH79" s="348"/>
      <c r="CNI79" s="348"/>
      <c r="CNJ79" s="349"/>
      <c r="CNL79" s="347"/>
      <c r="CNM79" s="350"/>
      <c r="CNN79" s="350"/>
      <c r="CNO79" s="348"/>
      <c r="CNP79" s="348"/>
      <c r="CNQ79" s="348"/>
      <c r="CNR79" s="349"/>
      <c r="CNT79" s="347"/>
      <c r="CNU79" s="350"/>
      <c r="CNV79" s="350"/>
      <c r="CNW79" s="348"/>
      <c r="CNX79" s="348"/>
      <c r="CNY79" s="348"/>
      <c r="CNZ79" s="349"/>
      <c r="COB79" s="347"/>
      <c r="COC79" s="350"/>
      <c r="COD79" s="350"/>
      <c r="COE79" s="348"/>
      <c r="COF79" s="348"/>
      <c r="COG79" s="348"/>
      <c r="COH79" s="349"/>
      <c r="COJ79" s="347"/>
      <c r="COK79" s="350"/>
      <c r="COL79" s="350"/>
      <c r="COM79" s="348"/>
      <c r="CON79" s="348"/>
      <c r="COO79" s="348"/>
      <c r="COP79" s="349"/>
      <c r="COR79" s="347"/>
      <c r="COS79" s="350"/>
      <c r="COT79" s="350"/>
      <c r="COU79" s="348"/>
      <c r="COV79" s="348"/>
      <c r="COW79" s="348"/>
      <c r="COX79" s="349"/>
      <c r="COZ79" s="347"/>
      <c r="CPA79" s="350"/>
      <c r="CPB79" s="350"/>
      <c r="CPC79" s="348"/>
      <c r="CPD79" s="348"/>
      <c r="CPE79" s="348"/>
      <c r="CPF79" s="349"/>
      <c r="CPH79" s="347"/>
      <c r="CPI79" s="350"/>
      <c r="CPJ79" s="350"/>
      <c r="CPK79" s="348"/>
      <c r="CPL79" s="348"/>
      <c r="CPM79" s="348"/>
      <c r="CPN79" s="349"/>
      <c r="CPP79" s="347"/>
      <c r="CPQ79" s="350"/>
      <c r="CPR79" s="350"/>
      <c r="CPS79" s="348"/>
      <c r="CPT79" s="348"/>
      <c r="CPU79" s="348"/>
      <c r="CPV79" s="349"/>
      <c r="CPX79" s="347"/>
      <c r="CPY79" s="350"/>
      <c r="CPZ79" s="350"/>
      <c r="CQA79" s="348"/>
      <c r="CQB79" s="348"/>
      <c r="CQC79" s="348"/>
      <c r="CQD79" s="349"/>
      <c r="CQF79" s="347"/>
      <c r="CQG79" s="350"/>
      <c r="CQH79" s="350"/>
      <c r="CQI79" s="348"/>
      <c r="CQJ79" s="348"/>
      <c r="CQK79" s="348"/>
      <c r="CQL79" s="349"/>
      <c r="CQN79" s="347"/>
      <c r="CQO79" s="350"/>
      <c r="CQP79" s="350"/>
      <c r="CQQ79" s="348"/>
      <c r="CQR79" s="348"/>
      <c r="CQS79" s="348"/>
      <c r="CQT79" s="349"/>
      <c r="CQV79" s="347"/>
      <c r="CQW79" s="350"/>
      <c r="CQX79" s="350"/>
      <c r="CQY79" s="348"/>
      <c r="CQZ79" s="348"/>
      <c r="CRA79" s="348"/>
      <c r="CRB79" s="349"/>
      <c r="CRD79" s="347"/>
      <c r="CRE79" s="350"/>
      <c r="CRF79" s="350"/>
      <c r="CRG79" s="348"/>
      <c r="CRH79" s="348"/>
      <c r="CRI79" s="348"/>
      <c r="CRJ79" s="349"/>
      <c r="CRL79" s="347"/>
      <c r="CRM79" s="350"/>
      <c r="CRN79" s="350"/>
      <c r="CRO79" s="348"/>
      <c r="CRP79" s="348"/>
      <c r="CRQ79" s="348"/>
      <c r="CRR79" s="349"/>
      <c r="CRT79" s="347"/>
      <c r="CRU79" s="350"/>
      <c r="CRV79" s="350"/>
      <c r="CRW79" s="348"/>
      <c r="CRX79" s="348"/>
      <c r="CRY79" s="348"/>
      <c r="CRZ79" s="349"/>
      <c r="CSB79" s="347"/>
      <c r="CSC79" s="350"/>
      <c r="CSD79" s="350"/>
      <c r="CSE79" s="348"/>
      <c r="CSF79" s="348"/>
      <c r="CSG79" s="348"/>
      <c r="CSH79" s="349"/>
      <c r="CSJ79" s="347"/>
      <c r="CSK79" s="350"/>
      <c r="CSL79" s="350"/>
      <c r="CSM79" s="348"/>
      <c r="CSN79" s="348"/>
      <c r="CSO79" s="348"/>
      <c r="CSP79" s="349"/>
      <c r="CSR79" s="347"/>
      <c r="CSS79" s="350"/>
      <c r="CST79" s="350"/>
      <c r="CSU79" s="348"/>
      <c r="CSV79" s="348"/>
      <c r="CSW79" s="348"/>
      <c r="CSX79" s="349"/>
      <c r="CSZ79" s="347"/>
      <c r="CTA79" s="350"/>
      <c r="CTB79" s="350"/>
      <c r="CTC79" s="348"/>
      <c r="CTD79" s="348"/>
      <c r="CTE79" s="348"/>
      <c r="CTF79" s="349"/>
      <c r="CTH79" s="347"/>
      <c r="CTI79" s="350"/>
      <c r="CTJ79" s="350"/>
      <c r="CTK79" s="348"/>
      <c r="CTL79" s="348"/>
      <c r="CTM79" s="348"/>
      <c r="CTN79" s="349"/>
      <c r="CTP79" s="347"/>
      <c r="CTQ79" s="350"/>
      <c r="CTR79" s="350"/>
      <c r="CTS79" s="348"/>
      <c r="CTT79" s="348"/>
      <c r="CTU79" s="348"/>
      <c r="CTV79" s="349"/>
      <c r="CTX79" s="347"/>
      <c r="CTY79" s="350"/>
      <c r="CTZ79" s="350"/>
      <c r="CUA79" s="348"/>
      <c r="CUB79" s="348"/>
      <c r="CUC79" s="348"/>
      <c r="CUD79" s="349"/>
      <c r="CUF79" s="347"/>
      <c r="CUG79" s="350"/>
      <c r="CUH79" s="350"/>
      <c r="CUI79" s="348"/>
      <c r="CUJ79" s="348"/>
      <c r="CUK79" s="348"/>
      <c r="CUL79" s="349"/>
      <c r="CUN79" s="347"/>
      <c r="CUO79" s="350"/>
      <c r="CUP79" s="350"/>
      <c r="CUQ79" s="348"/>
      <c r="CUR79" s="348"/>
      <c r="CUS79" s="348"/>
      <c r="CUT79" s="349"/>
      <c r="CUV79" s="347"/>
      <c r="CUW79" s="350"/>
      <c r="CUX79" s="350"/>
      <c r="CUY79" s="348"/>
      <c r="CUZ79" s="348"/>
      <c r="CVA79" s="348"/>
      <c r="CVB79" s="349"/>
      <c r="CVD79" s="347"/>
      <c r="CVE79" s="350"/>
      <c r="CVF79" s="350"/>
      <c r="CVG79" s="348"/>
      <c r="CVH79" s="348"/>
      <c r="CVI79" s="348"/>
      <c r="CVJ79" s="349"/>
      <c r="CVL79" s="347"/>
      <c r="CVM79" s="350"/>
      <c r="CVN79" s="350"/>
      <c r="CVO79" s="348"/>
      <c r="CVP79" s="348"/>
      <c r="CVQ79" s="348"/>
      <c r="CVR79" s="349"/>
      <c r="CVT79" s="347"/>
      <c r="CVU79" s="350"/>
      <c r="CVV79" s="350"/>
      <c r="CVW79" s="348"/>
      <c r="CVX79" s="348"/>
      <c r="CVY79" s="348"/>
      <c r="CVZ79" s="349"/>
      <c r="CWB79" s="347"/>
      <c r="CWC79" s="350"/>
      <c r="CWD79" s="350"/>
      <c r="CWE79" s="348"/>
      <c r="CWF79" s="348"/>
      <c r="CWG79" s="348"/>
      <c r="CWH79" s="349"/>
      <c r="CWJ79" s="347"/>
      <c r="CWK79" s="350"/>
      <c r="CWL79" s="350"/>
      <c r="CWM79" s="348"/>
      <c r="CWN79" s="348"/>
      <c r="CWO79" s="348"/>
      <c r="CWP79" s="349"/>
      <c r="CWR79" s="347"/>
      <c r="CWS79" s="350"/>
      <c r="CWT79" s="350"/>
      <c r="CWU79" s="348"/>
      <c r="CWV79" s="348"/>
      <c r="CWW79" s="348"/>
      <c r="CWX79" s="349"/>
      <c r="CWZ79" s="347"/>
      <c r="CXA79" s="350"/>
      <c r="CXB79" s="350"/>
      <c r="CXC79" s="348"/>
      <c r="CXD79" s="348"/>
      <c r="CXE79" s="348"/>
      <c r="CXF79" s="349"/>
      <c r="CXH79" s="347"/>
      <c r="CXI79" s="350"/>
      <c r="CXJ79" s="350"/>
      <c r="CXK79" s="348"/>
      <c r="CXL79" s="348"/>
      <c r="CXM79" s="348"/>
      <c r="CXN79" s="349"/>
      <c r="CXP79" s="347"/>
      <c r="CXQ79" s="350"/>
      <c r="CXR79" s="350"/>
      <c r="CXS79" s="348"/>
      <c r="CXT79" s="348"/>
      <c r="CXU79" s="348"/>
      <c r="CXV79" s="349"/>
      <c r="CXX79" s="347"/>
      <c r="CXY79" s="350"/>
      <c r="CXZ79" s="350"/>
      <c r="CYA79" s="348"/>
      <c r="CYB79" s="348"/>
      <c r="CYC79" s="348"/>
      <c r="CYD79" s="349"/>
      <c r="CYF79" s="347"/>
      <c r="CYG79" s="350"/>
      <c r="CYH79" s="350"/>
      <c r="CYI79" s="348"/>
      <c r="CYJ79" s="348"/>
      <c r="CYK79" s="348"/>
      <c r="CYL79" s="349"/>
      <c r="CYN79" s="347"/>
      <c r="CYO79" s="350"/>
      <c r="CYP79" s="350"/>
      <c r="CYQ79" s="348"/>
      <c r="CYR79" s="348"/>
      <c r="CYS79" s="348"/>
      <c r="CYT79" s="349"/>
      <c r="CYV79" s="347"/>
      <c r="CYW79" s="350"/>
      <c r="CYX79" s="350"/>
      <c r="CYY79" s="348"/>
      <c r="CYZ79" s="348"/>
      <c r="CZA79" s="348"/>
      <c r="CZB79" s="349"/>
      <c r="CZD79" s="347"/>
      <c r="CZE79" s="350"/>
      <c r="CZF79" s="350"/>
      <c r="CZG79" s="348"/>
      <c r="CZH79" s="348"/>
      <c r="CZI79" s="348"/>
      <c r="CZJ79" s="349"/>
      <c r="CZL79" s="347"/>
      <c r="CZM79" s="350"/>
      <c r="CZN79" s="350"/>
      <c r="CZO79" s="348"/>
      <c r="CZP79" s="348"/>
      <c r="CZQ79" s="348"/>
      <c r="CZR79" s="349"/>
      <c r="CZT79" s="347"/>
      <c r="CZU79" s="350"/>
      <c r="CZV79" s="350"/>
      <c r="CZW79" s="348"/>
      <c r="CZX79" s="348"/>
      <c r="CZY79" s="348"/>
      <c r="CZZ79" s="349"/>
      <c r="DAB79" s="347"/>
      <c r="DAC79" s="350"/>
      <c r="DAD79" s="350"/>
      <c r="DAE79" s="348"/>
      <c r="DAF79" s="348"/>
      <c r="DAG79" s="348"/>
      <c r="DAH79" s="349"/>
      <c r="DAJ79" s="347"/>
      <c r="DAK79" s="350"/>
      <c r="DAL79" s="350"/>
      <c r="DAM79" s="348"/>
      <c r="DAN79" s="348"/>
      <c r="DAO79" s="348"/>
      <c r="DAP79" s="349"/>
      <c r="DAR79" s="347"/>
      <c r="DAS79" s="350"/>
      <c r="DAT79" s="350"/>
      <c r="DAU79" s="348"/>
      <c r="DAV79" s="348"/>
      <c r="DAW79" s="348"/>
      <c r="DAX79" s="349"/>
      <c r="DAZ79" s="347"/>
      <c r="DBA79" s="350"/>
      <c r="DBB79" s="350"/>
      <c r="DBC79" s="348"/>
      <c r="DBD79" s="348"/>
      <c r="DBE79" s="348"/>
      <c r="DBF79" s="349"/>
      <c r="DBH79" s="347"/>
      <c r="DBI79" s="350"/>
      <c r="DBJ79" s="350"/>
      <c r="DBK79" s="348"/>
      <c r="DBL79" s="348"/>
      <c r="DBM79" s="348"/>
      <c r="DBN79" s="349"/>
      <c r="DBP79" s="347"/>
      <c r="DBQ79" s="350"/>
      <c r="DBR79" s="350"/>
      <c r="DBS79" s="348"/>
      <c r="DBT79" s="348"/>
      <c r="DBU79" s="348"/>
      <c r="DBV79" s="349"/>
      <c r="DBX79" s="347"/>
      <c r="DBY79" s="350"/>
      <c r="DBZ79" s="350"/>
      <c r="DCA79" s="348"/>
      <c r="DCB79" s="348"/>
      <c r="DCC79" s="348"/>
      <c r="DCD79" s="349"/>
      <c r="DCF79" s="347"/>
      <c r="DCG79" s="350"/>
      <c r="DCH79" s="350"/>
      <c r="DCI79" s="348"/>
      <c r="DCJ79" s="348"/>
      <c r="DCK79" s="348"/>
      <c r="DCL79" s="349"/>
      <c r="DCN79" s="347"/>
      <c r="DCO79" s="350"/>
      <c r="DCP79" s="350"/>
      <c r="DCQ79" s="348"/>
      <c r="DCR79" s="348"/>
      <c r="DCS79" s="348"/>
      <c r="DCT79" s="349"/>
      <c r="DCV79" s="347"/>
      <c r="DCW79" s="350"/>
      <c r="DCX79" s="350"/>
      <c r="DCY79" s="348"/>
      <c r="DCZ79" s="348"/>
      <c r="DDA79" s="348"/>
      <c r="DDB79" s="349"/>
      <c r="DDD79" s="347"/>
      <c r="DDE79" s="350"/>
      <c r="DDF79" s="350"/>
      <c r="DDG79" s="348"/>
      <c r="DDH79" s="348"/>
      <c r="DDI79" s="348"/>
      <c r="DDJ79" s="349"/>
      <c r="DDL79" s="347"/>
      <c r="DDM79" s="350"/>
      <c r="DDN79" s="350"/>
      <c r="DDO79" s="348"/>
      <c r="DDP79" s="348"/>
      <c r="DDQ79" s="348"/>
      <c r="DDR79" s="349"/>
      <c r="DDT79" s="347"/>
      <c r="DDU79" s="350"/>
      <c r="DDV79" s="350"/>
      <c r="DDW79" s="348"/>
      <c r="DDX79" s="348"/>
      <c r="DDY79" s="348"/>
      <c r="DDZ79" s="349"/>
      <c r="DEB79" s="347"/>
      <c r="DEC79" s="350"/>
      <c r="DED79" s="350"/>
      <c r="DEE79" s="348"/>
      <c r="DEF79" s="348"/>
      <c r="DEG79" s="348"/>
      <c r="DEH79" s="349"/>
      <c r="DEJ79" s="347"/>
      <c r="DEK79" s="350"/>
      <c r="DEL79" s="350"/>
      <c r="DEM79" s="348"/>
      <c r="DEN79" s="348"/>
      <c r="DEO79" s="348"/>
      <c r="DEP79" s="349"/>
      <c r="DER79" s="347"/>
      <c r="DES79" s="350"/>
      <c r="DET79" s="350"/>
      <c r="DEU79" s="348"/>
      <c r="DEV79" s="348"/>
      <c r="DEW79" s="348"/>
      <c r="DEX79" s="349"/>
      <c r="DEZ79" s="347"/>
      <c r="DFA79" s="350"/>
      <c r="DFB79" s="350"/>
      <c r="DFC79" s="348"/>
      <c r="DFD79" s="348"/>
      <c r="DFE79" s="348"/>
      <c r="DFF79" s="349"/>
      <c r="DFH79" s="347"/>
      <c r="DFI79" s="350"/>
      <c r="DFJ79" s="350"/>
      <c r="DFK79" s="348"/>
      <c r="DFL79" s="348"/>
      <c r="DFM79" s="348"/>
      <c r="DFN79" s="349"/>
      <c r="DFP79" s="347"/>
      <c r="DFQ79" s="350"/>
      <c r="DFR79" s="350"/>
      <c r="DFS79" s="348"/>
      <c r="DFT79" s="348"/>
      <c r="DFU79" s="348"/>
      <c r="DFV79" s="349"/>
      <c r="DFX79" s="347"/>
      <c r="DFY79" s="350"/>
      <c r="DFZ79" s="350"/>
      <c r="DGA79" s="348"/>
      <c r="DGB79" s="348"/>
      <c r="DGC79" s="348"/>
      <c r="DGD79" s="349"/>
      <c r="DGF79" s="347"/>
      <c r="DGG79" s="350"/>
      <c r="DGH79" s="350"/>
      <c r="DGI79" s="348"/>
      <c r="DGJ79" s="348"/>
      <c r="DGK79" s="348"/>
      <c r="DGL79" s="349"/>
      <c r="DGN79" s="347"/>
      <c r="DGO79" s="350"/>
      <c r="DGP79" s="350"/>
      <c r="DGQ79" s="348"/>
      <c r="DGR79" s="348"/>
      <c r="DGS79" s="348"/>
      <c r="DGT79" s="349"/>
      <c r="DGV79" s="347"/>
      <c r="DGW79" s="350"/>
      <c r="DGX79" s="350"/>
      <c r="DGY79" s="348"/>
      <c r="DGZ79" s="348"/>
      <c r="DHA79" s="348"/>
      <c r="DHB79" s="349"/>
      <c r="DHD79" s="347"/>
      <c r="DHE79" s="350"/>
      <c r="DHF79" s="350"/>
      <c r="DHG79" s="348"/>
      <c r="DHH79" s="348"/>
      <c r="DHI79" s="348"/>
      <c r="DHJ79" s="349"/>
      <c r="DHL79" s="347"/>
      <c r="DHM79" s="350"/>
      <c r="DHN79" s="350"/>
      <c r="DHO79" s="348"/>
      <c r="DHP79" s="348"/>
      <c r="DHQ79" s="348"/>
      <c r="DHR79" s="349"/>
      <c r="DHT79" s="347"/>
      <c r="DHU79" s="350"/>
      <c r="DHV79" s="350"/>
      <c r="DHW79" s="348"/>
      <c r="DHX79" s="348"/>
      <c r="DHY79" s="348"/>
      <c r="DHZ79" s="349"/>
      <c r="DIB79" s="347"/>
      <c r="DIC79" s="350"/>
      <c r="DID79" s="350"/>
      <c r="DIE79" s="348"/>
      <c r="DIF79" s="348"/>
      <c r="DIG79" s="348"/>
      <c r="DIH79" s="349"/>
      <c r="DIJ79" s="347"/>
      <c r="DIK79" s="350"/>
      <c r="DIL79" s="350"/>
      <c r="DIM79" s="348"/>
      <c r="DIN79" s="348"/>
      <c r="DIO79" s="348"/>
      <c r="DIP79" s="349"/>
      <c r="DIR79" s="347"/>
      <c r="DIS79" s="350"/>
      <c r="DIT79" s="350"/>
      <c r="DIU79" s="348"/>
      <c r="DIV79" s="348"/>
      <c r="DIW79" s="348"/>
      <c r="DIX79" s="349"/>
      <c r="DIZ79" s="347"/>
      <c r="DJA79" s="350"/>
      <c r="DJB79" s="350"/>
      <c r="DJC79" s="348"/>
      <c r="DJD79" s="348"/>
      <c r="DJE79" s="348"/>
      <c r="DJF79" s="349"/>
      <c r="DJH79" s="347"/>
      <c r="DJI79" s="350"/>
      <c r="DJJ79" s="350"/>
      <c r="DJK79" s="348"/>
      <c r="DJL79" s="348"/>
      <c r="DJM79" s="348"/>
      <c r="DJN79" s="349"/>
      <c r="DJP79" s="347"/>
      <c r="DJQ79" s="350"/>
      <c r="DJR79" s="350"/>
      <c r="DJS79" s="348"/>
      <c r="DJT79" s="348"/>
      <c r="DJU79" s="348"/>
      <c r="DJV79" s="349"/>
      <c r="DJX79" s="347"/>
      <c r="DJY79" s="350"/>
      <c r="DJZ79" s="350"/>
      <c r="DKA79" s="348"/>
      <c r="DKB79" s="348"/>
      <c r="DKC79" s="348"/>
      <c r="DKD79" s="349"/>
      <c r="DKF79" s="347"/>
      <c r="DKG79" s="350"/>
      <c r="DKH79" s="350"/>
      <c r="DKI79" s="348"/>
      <c r="DKJ79" s="348"/>
      <c r="DKK79" s="348"/>
      <c r="DKL79" s="349"/>
      <c r="DKN79" s="347"/>
      <c r="DKO79" s="350"/>
      <c r="DKP79" s="350"/>
      <c r="DKQ79" s="348"/>
      <c r="DKR79" s="348"/>
      <c r="DKS79" s="348"/>
      <c r="DKT79" s="349"/>
      <c r="DKV79" s="347"/>
      <c r="DKW79" s="350"/>
      <c r="DKX79" s="350"/>
      <c r="DKY79" s="348"/>
      <c r="DKZ79" s="348"/>
      <c r="DLA79" s="348"/>
      <c r="DLB79" s="349"/>
      <c r="DLD79" s="347"/>
      <c r="DLE79" s="350"/>
      <c r="DLF79" s="350"/>
      <c r="DLG79" s="348"/>
      <c r="DLH79" s="348"/>
      <c r="DLI79" s="348"/>
      <c r="DLJ79" s="349"/>
      <c r="DLL79" s="347"/>
      <c r="DLM79" s="350"/>
      <c r="DLN79" s="350"/>
      <c r="DLO79" s="348"/>
      <c r="DLP79" s="348"/>
      <c r="DLQ79" s="348"/>
      <c r="DLR79" s="349"/>
      <c r="DLT79" s="347"/>
      <c r="DLU79" s="350"/>
      <c r="DLV79" s="350"/>
      <c r="DLW79" s="348"/>
      <c r="DLX79" s="348"/>
      <c r="DLY79" s="348"/>
      <c r="DLZ79" s="349"/>
      <c r="DMB79" s="347"/>
      <c r="DMC79" s="350"/>
      <c r="DMD79" s="350"/>
      <c r="DME79" s="348"/>
      <c r="DMF79" s="348"/>
      <c r="DMG79" s="348"/>
      <c r="DMH79" s="349"/>
      <c r="DMJ79" s="347"/>
      <c r="DMK79" s="350"/>
      <c r="DML79" s="350"/>
      <c r="DMM79" s="348"/>
      <c r="DMN79" s="348"/>
      <c r="DMO79" s="348"/>
      <c r="DMP79" s="349"/>
      <c r="DMR79" s="347"/>
      <c r="DMS79" s="350"/>
      <c r="DMT79" s="350"/>
      <c r="DMU79" s="348"/>
      <c r="DMV79" s="348"/>
      <c r="DMW79" s="348"/>
      <c r="DMX79" s="349"/>
      <c r="DMZ79" s="347"/>
      <c r="DNA79" s="350"/>
      <c r="DNB79" s="350"/>
      <c r="DNC79" s="348"/>
      <c r="DND79" s="348"/>
      <c r="DNE79" s="348"/>
      <c r="DNF79" s="349"/>
      <c r="DNH79" s="347"/>
      <c r="DNI79" s="350"/>
      <c r="DNJ79" s="350"/>
      <c r="DNK79" s="348"/>
      <c r="DNL79" s="348"/>
      <c r="DNM79" s="348"/>
      <c r="DNN79" s="349"/>
      <c r="DNP79" s="347"/>
      <c r="DNQ79" s="350"/>
      <c r="DNR79" s="350"/>
      <c r="DNS79" s="348"/>
      <c r="DNT79" s="348"/>
      <c r="DNU79" s="348"/>
      <c r="DNV79" s="349"/>
      <c r="DNX79" s="347"/>
      <c r="DNY79" s="350"/>
      <c r="DNZ79" s="350"/>
      <c r="DOA79" s="348"/>
      <c r="DOB79" s="348"/>
      <c r="DOC79" s="348"/>
      <c r="DOD79" s="349"/>
      <c r="DOF79" s="347"/>
      <c r="DOG79" s="350"/>
      <c r="DOH79" s="350"/>
      <c r="DOI79" s="348"/>
      <c r="DOJ79" s="348"/>
      <c r="DOK79" s="348"/>
      <c r="DOL79" s="349"/>
      <c r="DON79" s="347"/>
      <c r="DOO79" s="350"/>
      <c r="DOP79" s="350"/>
      <c r="DOQ79" s="348"/>
      <c r="DOR79" s="348"/>
      <c r="DOS79" s="348"/>
      <c r="DOT79" s="349"/>
      <c r="DOV79" s="347"/>
      <c r="DOW79" s="350"/>
      <c r="DOX79" s="350"/>
      <c r="DOY79" s="348"/>
      <c r="DOZ79" s="348"/>
      <c r="DPA79" s="348"/>
      <c r="DPB79" s="349"/>
      <c r="DPD79" s="347"/>
      <c r="DPE79" s="350"/>
      <c r="DPF79" s="350"/>
      <c r="DPG79" s="348"/>
      <c r="DPH79" s="348"/>
      <c r="DPI79" s="348"/>
      <c r="DPJ79" s="349"/>
      <c r="DPL79" s="347"/>
      <c r="DPM79" s="350"/>
      <c r="DPN79" s="350"/>
      <c r="DPO79" s="348"/>
      <c r="DPP79" s="348"/>
      <c r="DPQ79" s="348"/>
      <c r="DPR79" s="349"/>
      <c r="DPT79" s="347"/>
      <c r="DPU79" s="350"/>
      <c r="DPV79" s="350"/>
      <c r="DPW79" s="348"/>
      <c r="DPX79" s="348"/>
      <c r="DPY79" s="348"/>
      <c r="DPZ79" s="349"/>
      <c r="DQB79" s="347"/>
      <c r="DQC79" s="350"/>
      <c r="DQD79" s="350"/>
      <c r="DQE79" s="348"/>
      <c r="DQF79" s="348"/>
      <c r="DQG79" s="348"/>
      <c r="DQH79" s="349"/>
      <c r="DQJ79" s="347"/>
      <c r="DQK79" s="350"/>
      <c r="DQL79" s="350"/>
      <c r="DQM79" s="348"/>
      <c r="DQN79" s="348"/>
      <c r="DQO79" s="348"/>
      <c r="DQP79" s="349"/>
      <c r="DQR79" s="347"/>
      <c r="DQS79" s="350"/>
      <c r="DQT79" s="350"/>
      <c r="DQU79" s="348"/>
      <c r="DQV79" s="348"/>
      <c r="DQW79" s="348"/>
      <c r="DQX79" s="349"/>
      <c r="DQZ79" s="347"/>
      <c r="DRA79" s="350"/>
      <c r="DRB79" s="350"/>
      <c r="DRC79" s="348"/>
      <c r="DRD79" s="348"/>
      <c r="DRE79" s="348"/>
      <c r="DRF79" s="349"/>
      <c r="DRH79" s="347"/>
      <c r="DRI79" s="350"/>
      <c r="DRJ79" s="350"/>
      <c r="DRK79" s="348"/>
      <c r="DRL79" s="348"/>
      <c r="DRM79" s="348"/>
      <c r="DRN79" s="349"/>
      <c r="DRP79" s="347"/>
      <c r="DRQ79" s="350"/>
      <c r="DRR79" s="350"/>
      <c r="DRS79" s="348"/>
      <c r="DRT79" s="348"/>
      <c r="DRU79" s="348"/>
      <c r="DRV79" s="349"/>
      <c r="DRX79" s="347"/>
      <c r="DRY79" s="350"/>
      <c r="DRZ79" s="350"/>
      <c r="DSA79" s="348"/>
      <c r="DSB79" s="348"/>
      <c r="DSC79" s="348"/>
      <c r="DSD79" s="349"/>
      <c r="DSF79" s="347"/>
      <c r="DSG79" s="350"/>
      <c r="DSH79" s="350"/>
      <c r="DSI79" s="348"/>
      <c r="DSJ79" s="348"/>
      <c r="DSK79" s="348"/>
      <c r="DSL79" s="349"/>
      <c r="DSN79" s="347"/>
      <c r="DSO79" s="350"/>
      <c r="DSP79" s="350"/>
      <c r="DSQ79" s="348"/>
      <c r="DSR79" s="348"/>
      <c r="DSS79" s="348"/>
      <c r="DST79" s="349"/>
      <c r="DSV79" s="347"/>
      <c r="DSW79" s="350"/>
      <c r="DSX79" s="350"/>
      <c r="DSY79" s="348"/>
      <c r="DSZ79" s="348"/>
      <c r="DTA79" s="348"/>
      <c r="DTB79" s="349"/>
      <c r="DTD79" s="347"/>
      <c r="DTE79" s="350"/>
      <c r="DTF79" s="350"/>
      <c r="DTG79" s="348"/>
      <c r="DTH79" s="348"/>
      <c r="DTI79" s="348"/>
      <c r="DTJ79" s="349"/>
      <c r="DTL79" s="347"/>
      <c r="DTM79" s="350"/>
      <c r="DTN79" s="350"/>
      <c r="DTO79" s="348"/>
      <c r="DTP79" s="348"/>
      <c r="DTQ79" s="348"/>
      <c r="DTR79" s="349"/>
      <c r="DTT79" s="347"/>
      <c r="DTU79" s="350"/>
      <c r="DTV79" s="350"/>
      <c r="DTW79" s="348"/>
      <c r="DTX79" s="348"/>
      <c r="DTY79" s="348"/>
      <c r="DTZ79" s="349"/>
      <c r="DUB79" s="347"/>
      <c r="DUC79" s="350"/>
      <c r="DUD79" s="350"/>
      <c r="DUE79" s="348"/>
      <c r="DUF79" s="348"/>
      <c r="DUG79" s="348"/>
      <c r="DUH79" s="349"/>
      <c r="DUJ79" s="347"/>
      <c r="DUK79" s="350"/>
      <c r="DUL79" s="350"/>
      <c r="DUM79" s="348"/>
      <c r="DUN79" s="348"/>
      <c r="DUO79" s="348"/>
      <c r="DUP79" s="349"/>
      <c r="DUR79" s="347"/>
      <c r="DUS79" s="350"/>
      <c r="DUT79" s="350"/>
      <c r="DUU79" s="348"/>
      <c r="DUV79" s="348"/>
      <c r="DUW79" s="348"/>
      <c r="DUX79" s="349"/>
      <c r="DUZ79" s="347"/>
      <c r="DVA79" s="350"/>
      <c r="DVB79" s="350"/>
      <c r="DVC79" s="348"/>
      <c r="DVD79" s="348"/>
      <c r="DVE79" s="348"/>
      <c r="DVF79" s="349"/>
      <c r="DVH79" s="347"/>
      <c r="DVI79" s="350"/>
      <c r="DVJ79" s="350"/>
      <c r="DVK79" s="348"/>
      <c r="DVL79" s="348"/>
      <c r="DVM79" s="348"/>
      <c r="DVN79" s="349"/>
      <c r="DVP79" s="347"/>
      <c r="DVQ79" s="350"/>
      <c r="DVR79" s="350"/>
      <c r="DVS79" s="348"/>
      <c r="DVT79" s="348"/>
      <c r="DVU79" s="348"/>
      <c r="DVV79" s="349"/>
      <c r="DVX79" s="347"/>
      <c r="DVY79" s="350"/>
      <c r="DVZ79" s="350"/>
      <c r="DWA79" s="348"/>
      <c r="DWB79" s="348"/>
      <c r="DWC79" s="348"/>
      <c r="DWD79" s="349"/>
      <c r="DWF79" s="347"/>
      <c r="DWG79" s="350"/>
      <c r="DWH79" s="350"/>
      <c r="DWI79" s="348"/>
      <c r="DWJ79" s="348"/>
      <c r="DWK79" s="348"/>
      <c r="DWL79" s="349"/>
      <c r="DWN79" s="347"/>
      <c r="DWO79" s="350"/>
      <c r="DWP79" s="350"/>
      <c r="DWQ79" s="348"/>
      <c r="DWR79" s="348"/>
      <c r="DWS79" s="348"/>
      <c r="DWT79" s="349"/>
      <c r="DWV79" s="347"/>
      <c r="DWW79" s="350"/>
      <c r="DWX79" s="350"/>
      <c r="DWY79" s="348"/>
      <c r="DWZ79" s="348"/>
      <c r="DXA79" s="348"/>
      <c r="DXB79" s="349"/>
      <c r="DXD79" s="347"/>
      <c r="DXE79" s="350"/>
      <c r="DXF79" s="350"/>
      <c r="DXG79" s="348"/>
      <c r="DXH79" s="348"/>
      <c r="DXI79" s="348"/>
      <c r="DXJ79" s="349"/>
      <c r="DXL79" s="347"/>
      <c r="DXM79" s="350"/>
      <c r="DXN79" s="350"/>
      <c r="DXO79" s="348"/>
      <c r="DXP79" s="348"/>
      <c r="DXQ79" s="348"/>
      <c r="DXR79" s="349"/>
      <c r="DXT79" s="347"/>
      <c r="DXU79" s="350"/>
      <c r="DXV79" s="350"/>
      <c r="DXW79" s="348"/>
      <c r="DXX79" s="348"/>
      <c r="DXY79" s="348"/>
      <c r="DXZ79" s="349"/>
      <c r="DYB79" s="347"/>
      <c r="DYC79" s="350"/>
      <c r="DYD79" s="350"/>
      <c r="DYE79" s="348"/>
      <c r="DYF79" s="348"/>
      <c r="DYG79" s="348"/>
      <c r="DYH79" s="349"/>
      <c r="DYJ79" s="347"/>
      <c r="DYK79" s="350"/>
      <c r="DYL79" s="350"/>
      <c r="DYM79" s="348"/>
      <c r="DYN79" s="348"/>
      <c r="DYO79" s="348"/>
      <c r="DYP79" s="349"/>
      <c r="DYR79" s="347"/>
      <c r="DYS79" s="350"/>
      <c r="DYT79" s="350"/>
      <c r="DYU79" s="348"/>
      <c r="DYV79" s="348"/>
      <c r="DYW79" s="348"/>
      <c r="DYX79" s="349"/>
      <c r="DYZ79" s="347"/>
      <c r="DZA79" s="350"/>
      <c r="DZB79" s="350"/>
      <c r="DZC79" s="348"/>
      <c r="DZD79" s="348"/>
      <c r="DZE79" s="348"/>
      <c r="DZF79" s="349"/>
      <c r="DZH79" s="347"/>
      <c r="DZI79" s="350"/>
      <c r="DZJ79" s="350"/>
      <c r="DZK79" s="348"/>
      <c r="DZL79" s="348"/>
      <c r="DZM79" s="348"/>
      <c r="DZN79" s="349"/>
      <c r="DZP79" s="347"/>
      <c r="DZQ79" s="350"/>
      <c r="DZR79" s="350"/>
      <c r="DZS79" s="348"/>
      <c r="DZT79" s="348"/>
      <c r="DZU79" s="348"/>
      <c r="DZV79" s="349"/>
      <c r="DZX79" s="347"/>
      <c r="DZY79" s="350"/>
      <c r="DZZ79" s="350"/>
      <c r="EAA79" s="348"/>
      <c r="EAB79" s="348"/>
      <c r="EAC79" s="348"/>
      <c r="EAD79" s="349"/>
      <c r="EAF79" s="347"/>
      <c r="EAG79" s="350"/>
      <c r="EAH79" s="350"/>
      <c r="EAI79" s="348"/>
      <c r="EAJ79" s="348"/>
      <c r="EAK79" s="348"/>
      <c r="EAL79" s="349"/>
      <c r="EAN79" s="347"/>
      <c r="EAO79" s="350"/>
      <c r="EAP79" s="350"/>
      <c r="EAQ79" s="348"/>
      <c r="EAR79" s="348"/>
      <c r="EAS79" s="348"/>
      <c r="EAT79" s="349"/>
      <c r="EAV79" s="347"/>
      <c r="EAW79" s="350"/>
      <c r="EAX79" s="350"/>
      <c r="EAY79" s="348"/>
      <c r="EAZ79" s="348"/>
      <c r="EBA79" s="348"/>
      <c r="EBB79" s="349"/>
      <c r="EBD79" s="347"/>
      <c r="EBE79" s="350"/>
      <c r="EBF79" s="350"/>
      <c r="EBG79" s="348"/>
      <c r="EBH79" s="348"/>
      <c r="EBI79" s="348"/>
      <c r="EBJ79" s="349"/>
      <c r="EBL79" s="347"/>
      <c r="EBM79" s="350"/>
      <c r="EBN79" s="350"/>
      <c r="EBO79" s="348"/>
      <c r="EBP79" s="348"/>
      <c r="EBQ79" s="348"/>
      <c r="EBR79" s="349"/>
      <c r="EBT79" s="347"/>
      <c r="EBU79" s="350"/>
      <c r="EBV79" s="350"/>
      <c r="EBW79" s="348"/>
      <c r="EBX79" s="348"/>
      <c r="EBY79" s="348"/>
      <c r="EBZ79" s="349"/>
      <c r="ECB79" s="347"/>
      <c r="ECC79" s="350"/>
      <c r="ECD79" s="350"/>
      <c r="ECE79" s="348"/>
      <c r="ECF79" s="348"/>
      <c r="ECG79" s="348"/>
      <c r="ECH79" s="349"/>
      <c r="ECJ79" s="347"/>
      <c r="ECK79" s="350"/>
      <c r="ECL79" s="350"/>
      <c r="ECM79" s="348"/>
      <c r="ECN79" s="348"/>
      <c r="ECO79" s="348"/>
      <c r="ECP79" s="349"/>
      <c r="ECR79" s="347"/>
      <c r="ECS79" s="350"/>
      <c r="ECT79" s="350"/>
      <c r="ECU79" s="348"/>
      <c r="ECV79" s="348"/>
      <c r="ECW79" s="348"/>
      <c r="ECX79" s="349"/>
      <c r="ECZ79" s="347"/>
      <c r="EDA79" s="350"/>
      <c r="EDB79" s="350"/>
      <c r="EDC79" s="348"/>
      <c r="EDD79" s="348"/>
      <c r="EDE79" s="348"/>
      <c r="EDF79" s="349"/>
      <c r="EDH79" s="347"/>
      <c r="EDI79" s="350"/>
      <c r="EDJ79" s="350"/>
      <c r="EDK79" s="348"/>
      <c r="EDL79" s="348"/>
      <c r="EDM79" s="348"/>
      <c r="EDN79" s="349"/>
      <c r="EDP79" s="347"/>
      <c r="EDQ79" s="350"/>
      <c r="EDR79" s="350"/>
      <c r="EDS79" s="348"/>
      <c r="EDT79" s="348"/>
      <c r="EDU79" s="348"/>
      <c r="EDV79" s="349"/>
      <c r="EDX79" s="347"/>
      <c r="EDY79" s="350"/>
      <c r="EDZ79" s="350"/>
      <c r="EEA79" s="348"/>
      <c r="EEB79" s="348"/>
      <c r="EEC79" s="348"/>
      <c r="EED79" s="349"/>
      <c r="EEF79" s="347"/>
      <c r="EEG79" s="350"/>
      <c r="EEH79" s="350"/>
      <c r="EEI79" s="348"/>
      <c r="EEJ79" s="348"/>
      <c r="EEK79" s="348"/>
      <c r="EEL79" s="349"/>
      <c r="EEN79" s="347"/>
      <c r="EEO79" s="350"/>
      <c r="EEP79" s="350"/>
      <c r="EEQ79" s="348"/>
      <c r="EER79" s="348"/>
      <c r="EES79" s="348"/>
      <c r="EET79" s="349"/>
      <c r="EEV79" s="347"/>
      <c r="EEW79" s="350"/>
      <c r="EEX79" s="350"/>
      <c r="EEY79" s="348"/>
      <c r="EEZ79" s="348"/>
      <c r="EFA79" s="348"/>
      <c r="EFB79" s="349"/>
      <c r="EFD79" s="347"/>
      <c r="EFE79" s="350"/>
      <c r="EFF79" s="350"/>
      <c r="EFG79" s="348"/>
      <c r="EFH79" s="348"/>
      <c r="EFI79" s="348"/>
      <c r="EFJ79" s="349"/>
      <c r="EFL79" s="347"/>
      <c r="EFM79" s="350"/>
      <c r="EFN79" s="350"/>
      <c r="EFO79" s="348"/>
      <c r="EFP79" s="348"/>
      <c r="EFQ79" s="348"/>
      <c r="EFR79" s="349"/>
      <c r="EFT79" s="347"/>
      <c r="EFU79" s="350"/>
      <c r="EFV79" s="350"/>
      <c r="EFW79" s="348"/>
      <c r="EFX79" s="348"/>
      <c r="EFY79" s="348"/>
      <c r="EFZ79" s="349"/>
      <c r="EGB79" s="347"/>
      <c r="EGC79" s="350"/>
      <c r="EGD79" s="350"/>
      <c r="EGE79" s="348"/>
      <c r="EGF79" s="348"/>
      <c r="EGG79" s="348"/>
      <c r="EGH79" s="349"/>
      <c r="EGJ79" s="347"/>
      <c r="EGK79" s="350"/>
      <c r="EGL79" s="350"/>
      <c r="EGM79" s="348"/>
      <c r="EGN79" s="348"/>
      <c r="EGO79" s="348"/>
      <c r="EGP79" s="349"/>
      <c r="EGR79" s="347"/>
      <c r="EGS79" s="350"/>
      <c r="EGT79" s="350"/>
      <c r="EGU79" s="348"/>
      <c r="EGV79" s="348"/>
      <c r="EGW79" s="348"/>
      <c r="EGX79" s="349"/>
      <c r="EGZ79" s="347"/>
      <c r="EHA79" s="350"/>
      <c r="EHB79" s="350"/>
      <c r="EHC79" s="348"/>
      <c r="EHD79" s="348"/>
      <c r="EHE79" s="348"/>
      <c r="EHF79" s="349"/>
      <c r="EHH79" s="347"/>
      <c r="EHI79" s="350"/>
      <c r="EHJ79" s="350"/>
      <c r="EHK79" s="348"/>
      <c r="EHL79" s="348"/>
      <c r="EHM79" s="348"/>
      <c r="EHN79" s="349"/>
      <c r="EHP79" s="347"/>
      <c r="EHQ79" s="350"/>
      <c r="EHR79" s="350"/>
      <c r="EHS79" s="348"/>
      <c r="EHT79" s="348"/>
      <c r="EHU79" s="348"/>
      <c r="EHV79" s="349"/>
      <c r="EHX79" s="347"/>
      <c r="EHY79" s="350"/>
      <c r="EHZ79" s="350"/>
      <c r="EIA79" s="348"/>
      <c r="EIB79" s="348"/>
      <c r="EIC79" s="348"/>
      <c r="EID79" s="349"/>
      <c r="EIF79" s="347"/>
      <c r="EIG79" s="350"/>
      <c r="EIH79" s="350"/>
      <c r="EII79" s="348"/>
      <c r="EIJ79" s="348"/>
      <c r="EIK79" s="348"/>
      <c r="EIL79" s="349"/>
      <c r="EIN79" s="347"/>
      <c r="EIO79" s="350"/>
      <c r="EIP79" s="350"/>
      <c r="EIQ79" s="348"/>
      <c r="EIR79" s="348"/>
      <c r="EIS79" s="348"/>
      <c r="EIT79" s="349"/>
      <c r="EIV79" s="347"/>
      <c r="EIW79" s="350"/>
      <c r="EIX79" s="350"/>
      <c r="EIY79" s="348"/>
      <c r="EIZ79" s="348"/>
      <c r="EJA79" s="348"/>
      <c r="EJB79" s="349"/>
      <c r="EJD79" s="347"/>
      <c r="EJE79" s="350"/>
      <c r="EJF79" s="350"/>
      <c r="EJG79" s="348"/>
      <c r="EJH79" s="348"/>
      <c r="EJI79" s="348"/>
      <c r="EJJ79" s="349"/>
      <c r="EJL79" s="347"/>
      <c r="EJM79" s="350"/>
      <c r="EJN79" s="350"/>
      <c r="EJO79" s="348"/>
      <c r="EJP79" s="348"/>
      <c r="EJQ79" s="348"/>
      <c r="EJR79" s="349"/>
      <c r="EJT79" s="347"/>
      <c r="EJU79" s="350"/>
      <c r="EJV79" s="350"/>
      <c r="EJW79" s="348"/>
      <c r="EJX79" s="348"/>
      <c r="EJY79" s="348"/>
      <c r="EJZ79" s="349"/>
      <c r="EKB79" s="347"/>
      <c r="EKC79" s="350"/>
      <c r="EKD79" s="350"/>
      <c r="EKE79" s="348"/>
      <c r="EKF79" s="348"/>
      <c r="EKG79" s="348"/>
      <c r="EKH79" s="349"/>
      <c r="EKJ79" s="347"/>
      <c r="EKK79" s="350"/>
      <c r="EKL79" s="350"/>
      <c r="EKM79" s="348"/>
      <c r="EKN79" s="348"/>
      <c r="EKO79" s="348"/>
      <c r="EKP79" s="349"/>
      <c r="EKR79" s="347"/>
      <c r="EKS79" s="350"/>
      <c r="EKT79" s="350"/>
      <c r="EKU79" s="348"/>
      <c r="EKV79" s="348"/>
      <c r="EKW79" s="348"/>
      <c r="EKX79" s="349"/>
      <c r="EKZ79" s="347"/>
      <c r="ELA79" s="350"/>
      <c r="ELB79" s="350"/>
      <c r="ELC79" s="348"/>
      <c r="ELD79" s="348"/>
      <c r="ELE79" s="348"/>
      <c r="ELF79" s="349"/>
      <c r="ELH79" s="347"/>
      <c r="ELI79" s="350"/>
      <c r="ELJ79" s="350"/>
      <c r="ELK79" s="348"/>
      <c r="ELL79" s="348"/>
      <c r="ELM79" s="348"/>
      <c r="ELN79" s="349"/>
      <c r="ELP79" s="347"/>
      <c r="ELQ79" s="350"/>
      <c r="ELR79" s="350"/>
      <c r="ELS79" s="348"/>
      <c r="ELT79" s="348"/>
      <c r="ELU79" s="348"/>
      <c r="ELV79" s="349"/>
      <c r="ELX79" s="347"/>
      <c r="ELY79" s="350"/>
      <c r="ELZ79" s="350"/>
      <c r="EMA79" s="348"/>
      <c r="EMB79" s="348"/>
      <c r="EMC79" s="348"/>
      <c r="EMD79" s="349"/>
      <c r="EMF79" s="347"/>
      <c r="EMG79" s="350"/>
      <c r="EMH79" s="350"/>
      <c r="EMI79" s="348"/>
      <c r="EMJ79" s="348"/>
      <c r="EMK79" s="348"/>
      <c r="EML79" s="349"/>
      <c r="EMN79" s="347"/>
      <c r="EMO79" s="350"/>
      <c r="EMP79" s="350"/>
      <c r="EMQ79" s="348"/>
      <c r="EMR79" s="348"/>
      <c r="EMS79" s="348"/>
      <c r="EMT79" s="349"/>
      <c r="EMV79" s="347"/>
      <c r="EMW79" s="350"/>
      <c r="EMX79" s="350"/>
      <c r="EMY79" s="348"/>
      <c r="EMZ79" s="348"/>
      <c r="ENA79" s="348"/>
      <c r="ENB79" s="349"/>
      <c r="END79" s="347"/>
      <c r="ENE79" s="350"/>
      <c r="ENF79" s="350"/>
      <c r="ENG79" s="348"/>
      <c r="ENH79" s="348"/>
      <c r="ENI79" s="348"/>
      <c r="ENJ79" s="349"/>
      <c r="ENL79" s="347"/>
      <c r="ENM79" s="350"/>
      <c r="ENN79" s="350"/>
      <c r="ENO79" s="348"/>
      <c r="ENP79" s="348"/>
      <c r="ENQ79" s="348"/>
      <c r="ENR79" s="349"/>
      <c r="ENT79" s="347"/>
      <c r="ENU79" s="350"/>
      <c r="ENV79" s="350"/>
      <c r="ENW79" s="348"/>
      <c r="ENX79" s="348"/>
      <c r="ENY79" s="348"/>
      <c r="ENZ79" s="349"/>
      <c r="EOB79" s="347"/>
      <c r="EOC79" s="350"/>
      <c r="EOD79" s="350"/>
      <c r="EOE79" s="348"/>
      <c r="EOF79" s="348"/>
      <c r="EOG79" s="348"/>
      <c r="EOH79" s="349"/>
      <c r="EOJ79" s="347"/>
      <c r="EOK79" s="350"/>
      <c r="EOL79" s="350"/>
      <c r="EOM79" s="348"/>
      <c r="EON79" s="348"/>
      <c r="EOO79" s="348"/>
      <c r="EOP79" s="349"/>
      <c r="EOR79" s="347"/>
      <c r="EOS79" s="350"/>
      <c r="EOT79" s="350"/>
      <c r="EOU79" s="348"/>
      <c r="EOV79" s="348"/>
      <c r="EOW79" s="348"/>
      <c r="EOX79" s="349"/>
      <c r="EOZ79" s="347"/>
      <c r="EPA79" s="350"/>
      <c r="EPB79" s="350"/>
      <c r="EPC79" s="348"/>
      <c r="EPD79" s="348"/>
      <c r="EPE79" s="348"/>
      <c r="EPF79" s="349"/>
      <c r="EPH79" s="347"/>
      <c r="EPI79" s="350"/>
      <c r="EPJ79" s="350"/>
      <c r="EPK79" s="348"/>
      <c r="EPL79" s="348"/>
      <c r="EPM79" s="348"/>
      <c r="EPN79" s="349"/>
      <c r="EPP79" s="347"/>
      <c r="EPQ79" s="350"/>
      <c r="EPR79" s="350"/>
      <c r="EPS79" s="348"/>
      <c r="EPT79" s="348"/>
      <c r="EPU79" s="348"/>
      <c r="EPV79" s="349"/>
      <c r="EPX79" s="347"/>
      <c r="EPY79" s="350"/>
      <c r="EPZ79" s="350"/>
      <c r="EQA79" s="348"/>
      <c r="EQB79" s="348"/>
      <c r="EQC79" s="348"/>
      <c r="EQD79" s="349"/>
      <c r="EQF79" s="347"/>
      <c r="EQG79" s="350"/>
      <c r="EQH79" s="350"/>
      <c r="EQI79" s="348"/>
      <c r="EQJ79" s="348"/>
      <c r="EQK79" s="348"/>
      <c r="EQL79" s="349"/>
      <c r="EQN79" s="347"/>
      <c r="EQO79" s="350"/>
      <c r="EQP79" s="350"/>
      <c r="EQQ79" s="348"/>
      <c r="EQR79" s="348"/>
      <c r="EQS79" s="348"/>
      <c r="EQT79" s="349"/>
      <c r="EQV79" s="347"/>
      <c r="EQW79" s="350"/>
      <c r="EQX79" s="350"/>
      <c r="EQY79" s="348"/>
      <c r="EQZ79" s="348"/>
      <c r="ERA79" s="348"/>
      <c r="ERB79" s="349"/>
      <c r="ERD79" s="347"/>
      <c r="ERE79" s="350"/>
      <c r="ERF79" s="350"/>
      <c r="ERG79" s="348"/>
      <c r="ERH79" s="348"/>
      <c r="ERI79" s="348"/>
      <c r="ERJ79" s="349"/>
      <c r="ERL79" s="347"/>
      <c r="ERM79" s="350"/>
      <c r="ERN79" s="350"/>
      <c r="ERO79" s="348"/>
      <c r="ERP79" s="348"/>
      <c r="ERQ79" s="348"/>
      <c r="ERR79" s="349"/>
      <c r="ERT79" s="347"/>
      <c r="ERU79" s="350"/>
      <c r="ERV79" s="350"/>
      <c r="ERW79" s="348"/>
      <c r="ERX79" s="348"/>
      <c r="ERY79" s="348"/>
      <c r="ERZ79" s="349"/>
      <c r="ESB79" s="347"/>
      <c r="ESC79" s="350"/>
      <c r="ESD79" s="350"/>
      <c r="ESE79" s="348"/>
      <c r="ESF79" s="348"/>
      <c r="ESG79" s="348"/>
      <c r="ESH79" s="349"/>
      <c r="ESJ79" s="347"/>
      <c r="ESK79" s="350"/>
      <c r="ESL79" s="350"/>
      <c r="ESM79" s="348"/>
      <c r="ESN79" s="348"/>
      <c r="ESO79" s="348"/>
      <c r="ESP79" s="349"/>
      <c r="ESR79" s="347"/>
      <c r="ESS79" s="350"/>
      <c r="EST79" s="350"/>
      <c r="ESU79" s="348"/>
      <c r="ESV79" s="348"/>
      <c r="ESW79" s="348"/>
      <c r="ESX79" s="349"/>
      <c r="ESZ79" s="347"/>
      <c r="ETA79" s="350"/>
      <c r="ETB79" s="350"/>
      <c r="ETC79" s="348"/>
      <c r="ETD79" s="348"/>
      <c r="ETE79" s="348"/>
      <c r="ETF79" s="349"/>
      <c r="ETH79" s="347"/>
      <c r="ETI79" s="350"/>
      <c r="ETJ79" s="350"/>
      <c r="ETK79" s="348"/>
      <c r="ETL79" s="348"/>
      <c r="ETM79" s="348"/>
      <c r="ETN79" s="349"/>
      <c r="ETP79" s="347"/>
      <c r="ETQ79" s="350"/>
      <c r="ETR79" s="350"/>
      <c r="ETS79" s="348"/>
      <c r="ETT79" s="348"/>
      <c r="ETU79" s="348"/>
      <c r="ETV79" s="349"/>
      <c r="ETX79" s="347"/>
      <c r="ETY79" s="350"/>
      <c r="ETZ79" s="350"/>
      <c r="EUA79" s="348"/>
      <c r="EUB79" s="348"/>
      <c r="EUC79" s="348"/>
      <c r="EUD79" s="349"/>
      <c r="EUF79" s="347"/>
      <c r="EUG79" s="350"/>
      <c r="EUH79" s="350"/>
      <c r="EUI79" s="348"/>
      <c r="EUJ79" s="348"/>
      <c r="EUK79" s="348"/>
      <c r="EUL79" s="349"/>
      <c r="EUN79" s="347"/>
      <c r="EUO79" s="350"/>
      <c r="EUP79" s="350"/>
      <c r="EUQ79" s="348"/>
      <c r="EUR79" s="348"/>
      <c r="EUS79" s="348"/>
      <c r="EUT79" s="349"/>
      <c r="EUV79" s="347"/>
      <c r="EUW79" s="350"/>
      <c r="EUX79" s="350"/>
      <c r="EUY79" s="348"/>
      <c r="EUZ79" s="348"/>
      <c r="EVA79" s="348"/>
      <c r="EVB79" s="349"/>
      <c r="EVD79" s="347"/>
      <c r="EVE79" s="350"/>
      <c r="EVF79" s="350"/>
      <c r="EVG79" s="348"/>
      <c r="EVH79" s="348"/>
      <c r="EVI79" s="348"/>
      <c r="EVJ79" s="349"/>
      <c r="EVL79" s="347"/>
      <c r="EVM79" s="350"/>
      <c r="EVN79" s="350"/>
      <c r="EVO79" s="348"/>
      <c r="EVP79" s="348"/>
      <c r="EVQ79" s="348"/>
      <c r="EVR79" s="349"/>
      <c r="EVT79" s="347"/>
      <c r="EVU79" s="350"/>
      <c r="EVV79" s="350"/>
      <c r="EVW79" s="348"/>
      <c r="EVX79" s="348"/>
      <c r="EVY79" s="348"/>
      <c r="EVZ79" s="349"/>
      <c r="EWB79" s="347"/>
      <c r="EWC79" s="350"/>
      <c r="EWD79" s="350"/>
      <c r="EWE79" s="348"/>
      <c r="EWF79" s="348"/>
      <c r="EWG79" s="348"/>
      <c r="EWH79" s="349"/>
      <c r="EWJ79" s="347"/>
      <c r="EWK79" s="350"/>
      <c r="EWL79" s="350"/>
      <c r="EWM79" s="348"/>
      <c r="EWN79" s="348"/>
      <c r="EWO79" s="348"/>
      <c r="EWP79" s="349"/>
      <c r="EWR79" s="347"/>
      <c r="EWS79" s="350"/>
      <c r="EWT79" s="350"/>
      <c r="EWU79" s="348"/>
      <c r="EWV79" s="348"/>
      <c r="EWW79" s="348"/>
      <c r="EWX79" s="349"/>
      <c r="EWZ79" s="347"/>
      <c r="EXA79" s="350"/>
      <c r="EXB79" s="350"/>
      <c r="EXC79" s="348"/>
      <c r="EXD79" s="348"/>
      <c r="EXE79" s="348"/>
      <c r="EXF79" s="349"/>
      <c r="EXH79" s="347"/>
      <c r="EXI79" s="350"/>
      <c r="EXJ79" s="350"/>
      <c r="EXK79" s="348"/>
      <c r="EXL79" s="348"/>
      <c r="EXM79" s="348"/>
      <c r="EXN79" s="349"/>
      <c r="EXP79" s="347"/>
      <c r="EXQ79" s="350"/>
      <c r="EXR79" s="350"/>
      <c r="EXS79" s="348"/>
      <c r="EXT79" s="348"/>
      <c r="EXU79" s="348"/>
      <c r="EXV79" s="349"/>
      <c r="EXX79" s="347"/>
      <c r="EXY79" s="350"/>
      <c r="EXZ79" s="350"/>
      <c r="EYA79" s="348"/>
      <c r="EYB79" s="348"/>
      <c r="EYC79" s="348"/>
      <c r="EYD79" s="349"/>
      <c r="EYF79" s="347"/>
      <c r="EYG79" s="350"/>
      <c r="EYH79" s="350"/>
      <c r="EYI79" s="348"/>
      <c r="EYJ79" s="348"/>
      <c r="EYK79" s="348"/>
      <c r="EYL79" s="349"/>
      <c r="EYN79" s="347"/>
      <c r="EYO79" s="350"/>
      <c r="EYP79" s="350"/>
      <c r="EYQ79" s="348"/>
      <c r="EYR79" s="348"/>
      <c r="EYS79" s="348"/>
      <c r="EYT79" s="349"/>
      <c r="EYV79" s="347"/>
      <c r="EYW79" s="350"/>
      <c r="EYX79" s="350"/>
      <c r="EYY79" s="348"/>
      <c r="EYZ79" s="348"/>
      <c r="EZA79" s="348"/>
      <c r="EZB79" s="349"/>
      <c r="EZD79" s="347"/>
      <c r="EZE79" s="350"/>
      <c r="EZF79" s="350"/>
      <c r="EZG79" s="348"/>
      <c r="EZH79" s="348"/>
      <c r="EZI79" s="348"/>
      <c r="EZJ79" s="349"/>
      <c r="EZL79" s="347"/>
      <c r="EZM79" s="350"/>
      <c r="EZN79" s="350"/>
      <c r="EZO79" s="348"/>
      <c r="EZP79" s="348"/>
      <c r="EZQ79" s="348"/>
      <c r="EZR79" s="349"/>
      <c r="EZT79" s="347"/>
      <c r="EZU79" s="350"/>
      <c r="EZV79" s="350"/>
      <c r="EZW79" s="348"/>
      <c r="EZX79" s="348"/>
      <c r="EZY79" s="348"/>
      <c r="EZZ79" s="349"/>
      <c r="FAB79" s="347"/>
      <c r="FAC79" s="350"/>
      <c r="FAD79" s="350"/>
      <c r="FAE79" s="348"/>
      <c r="FAF79" s="348"/>
      <c r="FAG79" s="348"/>
      <c r="FAH79" s="349"/>
      <c r="FAJ79" s="347"/>
      <c r="FAK79" s="350"/>
      <c r="FAL79" s="350"/>
      <c r="FAM79" s="348"/>
      <c r="FAN79" s="348"/>
      <c r="FAO79" s="348"/>
      <c r="FAP79" s="349"/>
      <c r="FAR79" s="347"/>
      <c r="FAS79" s="350"/>
      <c r="FAT79" s="350"/>
      <c r="FAU79" s="348"/>
      <c r="FAV79" s="348"/>
      <c r="FAW79" s="348"/>
      <c r="FAX79" s="349"/>
      <c r="FAZ79" s="347"/>
      <c r="FBA79" s="350"/>
      <c r="FBB79" s="350"/>
      <c r="FBC79" s="348"/>
      <c r="FBD79" s="348"/>
      <c r="FBE79" s="348"/>
      <c r="FBF79" s="349"/>
      <c r="FBH79" s="347"/>
      <c r="FBI79" s="350"/>
      <c r="FBJ79" s="350"/>
      <c r="FBK79" s="348"/>
      <c r="FBL79" s="348"/>
      <c r="FBM79" s="348"/>
      <c r="FBN79" s="349"/>
      <c r="FBP79" s="347"/>
      <c r="FBQ79" s="350"/>
      <c r="FBR79" s="350"/>
      <c r="FBS79" s="348"/>
      <c r="FBT79" s="348"/>
      <c r="FBU79" s="348"/>
      <c r="FBV79" s="349"/>
      <c r="FBX79" s="347"/>
      <c r="FBY79" s="350"/>
      <c r="FBZ79" s="350"/>
      <c r="FCA79" s="348"/>
      <c r="FCB79" s="348"/>
      <c r="FCC79" s="348"/>
      <c r="FCD79" s="349"/>
      <c r="FCF79" s="347"/>
      <c r="FCG79" s="350"/>
      <c r="FCH79" s="350"/>
      <c r="FCI79" s="348"/>
      <c r="FCJ79" s="348"/>
      <c r="FCK79" s="348"/>
      <c r="FCL79" s="349"/>
      <c r="FCN79" s="347"/>
      <c r="FCO79" s="350"/>
      <c r="FCP79" s="350"/>
      <c r="FCQ79" s="348"/>
      <c r="FCR79" s="348"/>
      <c r="FCS79" s="348"/>
      <c r="FCT79" s="349"/>
      <c r="FCV79" s="347"/>
      <c r="FCW79" s="350"/>
      <c r="FCX79" s="350"/>
      <c r="FCY79" s="348"/>
      <c r="FCZ79" s="348"/>
      <c r="FDA79" s="348"/>
      <c r="FDB79" s="349"/>
      <c r="FDD79" s="347"/>
      <c r="FDE79" s="350"/>
      <c r="FDF79" s="350"/>
      <c r="FDG79" s="348"/>
      <c r="FDH79" s="348"/>
      <c r="FDI79" s="348"/>
      <c r="FDJ79" s="349"/>
      <c r="FDL79" s="347"/>
      <c r="FDM79" s="350"/>
      <c r="FDN79" s="350"/>
      <c r="FDO79" s="348"/>
      <c r="FDP79" s="348"/>
      <c r="FDQ79" s="348"/>
      <c r="FDR79" s="349"/>
      <c r="FDT79" s="347"/>
      <c r="FDU79" s="350"/>
      <c r="FDV79" s="350"/>
      <c r="FDW79" s="348"/>
      <c r="FDX79" s="348"/>
      <c r="FDY79" s="348"/>
      <c r="FDZ79" s="349"/>
      <c r="FEB79" s="347"/>
      <c r="FEC79" s="350"/>
      <c r="FED79" s="350"/>
      <c r="FEE79" s="348"/>
      <c r="FEF79" s="348"/>
      <c r="FEG79" s="348"/>
      <c r="FEH79" s="349"/>
      <c r="FEJ79" s="347"/>
      <c r="FEK79" s="350"/>
      <c r="FEL79" s="350"/>
      <c r="FEM79" s="348"/>
      <c r="FEN79" s="348"/>
      <c r="FEO79" s="348"/>
      <c r="FEP79" s="349"/>
      <c r="FER79" s="347"/>
      <c r="FES79" s="350"/>
      <c r="FET79" s="350"/>
      <c r="FEU79" s="348"/>
      <c r="FEV79" s="348"/>
      <c r="FEW79" s="348"/>
      <c r="FEX79" s="349"/>
      <c r="FEZ79" s="347"/>
      <c r="FFA79" s="350"/>
      <c r="FFB79" s="350"/>
      <c r="FFC79" s="348"/>
      <c r="FFD79" s="348"/>
      <c r="FFE79" s="348"/>
      <c r="FFF79" s="349"/>
      <c r="FFH79" s="347"/>
      <c r="FFI79" s="350"/>
      <c r="FFJ79" s="350"/>
      <c r="FFK79" s="348"/>
      <c r="FFL79" s="348"/>
      <c r="FFM79" s="348"/>
      <c r="FFN79" s="349"/>
      <c r="FFP79" s="347"/>
      <c r="FFQ79" s="350"/>
      <c r="FFR79" s="350"/>
      <c r="FFS79" s="348"/>
      <c r="FFT79" s="348"/>
      <c r="FFU79" s="348"/>
      <c r="FFV79" s="349"/>
      <c r="FFX79" s="347"/>
      <c r="FFY79" s="350"/>
      <c r="FFZ79" s="350"/>
      <c r="FGA79" s="348"/>
      <c r="FGB79" s="348"/>
      <c r="FGC79" s="348"/>
      <c r="FGD79" s="349"/>
      <c r="FGF79" s="347"/>
      <c r="FGG79" s="350"/>
      <c r="FGH79" s="350"/>
      <c r="FGI79" s="348"/>
      <c r="FGJ79" s="348"/>
      <c r="FGK79" s="348"/>
      <c r="FGL79" s="349"/>
      <c r="FGN79" s="347"/>
      <c r="FGO79" s="350"/>
      <c r="FGP79" s="350"/>
      <c r="FGQ79" s="348"/>
      <c r="FGR79" s="348"/>
      <c r="FGS79" s="348"/>
      <c r="FGT79" s="349"/>
      <c r="FGV79" s="347"/>
      <c r="FGW79" s="350"/>
      <c r="FGX79" s="350"/>
      <c r="FGY79" s="348"/>
      <c r="FGZ79" s="348"/>
      <c r="FHA79" s="348"/>
      <c r="FHB79" s="349"/>
      <c r="FHD79" s="347"/>
      <c r="FHE79" s="350"/>
      <c r="FHF79" s="350"/>
      <c r="FHG79" s="348"/>
      <c r="FHH79" s="348"/>
      <c r="FHI79" s="348"/>
      <c r="FHJ79" s="349"/>
      <c r="FHL79" s="347"/>
      <c r="FHM79" s="350"/>
      <c r="FHN79" s="350"/>
      <c r="FHO79" s="348"/>
      <c r="FHP79" s="348"/>
      <c r="FHQ79" s="348"/>
      <c r="FHR79" s="349"/>
      <c r="FHT79" s="347"/>
      <c r="FHU79" s="350"/>
      <c r="FHV79" s="350"/>
      <c r="FHW79" s="348"/>
      <c r="FHX79" s="348"/>
      <c r="FHY79" s="348"/>
      <c r="FHZ79" s="349"/>
      <c r="FIB79" s="347"/>
      <c r="FIC79" s="350"/>
      <c r="FID79" s="350"/>
      <c r="FIE79" s="348"/>
      <c r="FIF79" s="348"/>
      <c r="FIG79" s="348"/>
      <c r="FIH79" s="349"/>
      <c r="FIJ79" s="347"/>
      <c r="FIK79" s="350"/>
      <c r="FIL79" s="350"/>
      <c r="FIM79" s="348"/>
      <c r="FIN79" s="348"/>
      <c r="FIO79" s="348"/>
      <c r="FIP79" s="349"/>
      <c r="FIR79" s="347"/>
      <c r="FIS79" s="350"/>
      <c r="FIT79" s="350"/>
      <c r="FIU79" s="348"/>
      <c r="FIV79" s="348"/>
      <c r="FIW79" s="348"/>
      <c r="FIX79" s="349"/>
      <c r="FIZ79" s="347"/>
      <c r="FJA79" s="350"/>
      <c r="FJB79" s="350"/>
      <c r="FJC79" s="348"/>
      <c r="FJD79" s="348"/>
      <c r="FJE79" s="348"/>
      <c r="FJF79" s="349"/>
      <c r="FJH79" s="347"/>
      <c r="FJI79" s="350"/>
      <c r="FJJ79" s="350"/>
      <c r="FJK79" s="348"/>
      <c r="FJL79" s="348"/>
      <c r="FJM79" s="348"/>
      <c r="FJN79" s="349"/>
      <c r="FJP79" s="347"/>
      <c r="FJQ79" s="350"/>
      <c r="FJR79" s="350"/>
      <c r="FJS79" s="348"/>
      <c r="FJT79" s="348"/>
      <c r="FJU79" s="348"/>
      <c r="FJV79" s="349"/>
      <c r="FJX79" s="347"/>
      <c r="FJY79" s="350"/>
      <c r="FJZ79" s="350"/>
      <c r="FKA79" s="348"/>
      <c r="FKB79" s="348"/>
      <c r="FKC79" s="348"/>
      <c r="FKD79" s="349"/>
      <c r="FKF79" s="347"/>
      <c r="FKG79" s="350"/>
      <c r="FKH79" s="350"/>
      <c r="FKI79" s="348"/>
      <c r="FKJ79" s="348"/>
      <c r="FKK79" s="348"/>
      <c r="FKL79" s="349"/>
      <c r="FKN79" s="347"/>
      <c r="FKO79" s="350"/>
      <c r="FKP79" s="350"/>
      <c r="FKQ79" s="348"/>
      <c r="FKR79" s="348"/>
      <c r="FKS79" s="348"/>
      <c r="FKT79" s="349"/>
      <c r="FKV79" s="347"/>
      <c r="FKW79" s="350"/>
      <c r="FKX79" s="350"/>
      <c r="FKY79" s="348"/>
      <c r="FKZ79" s="348"/>
      <c r="FLA79" s="348"/>
      <c r="FLB79" s="349"/>
      <c r="FLD79" s="347"/>
      <c r="FLE79" s="350"/>
      <c r="FLF79" s="350"/>
      <c r="FLG79" s="348"/>
      <c r="FLH79" s="348"/>
      <c r="FLI79" s="348"/>
      <c r="FLJ79" s="349"/>
      <c r="FLL79" s="347"/>
      <c r="FLM79" s="350"/>
      <c r="FLN79" s="350"/>
      <c r="FLO79" s="348"/>
      <c r="FLP79" s="348"/>
      <c r="FLQ79" s="348"/>
      <c r="FLR79" s="349"/>
      <c r="FLT79" s="347"/>
      <c r="FLU79" s="350"/>
      <c r="FLV79" s="350"/>
      <c r="FLW79" s="348"/>
      <c r="FLX79" s="348"/>
      <c r="FLY79" s="348"/>
      <c r="FLZ79" s="349"/>
      <c r="FMB79" s="347"/>
      <c r="FMC79" s="350"/>
      <c r="FMD79" s="350"/>
      <c r="FME79" s="348"/>
      <c r="FMF79" s="348"/>
      <c r="FMG79" s="348"/>
      <c r="FMH79" s="349"/>
      <c r="FMJ79" s="347"/>
      <c r="FMK79" s="350"/>
      <c r="FML79" s="350"/>
      <c r="FMM79" s="348"/>
      <c r="FMN79" s="348"/>
      <c r="FMO79" s="348"/>
      <c r="FMP79" s="349"/>
      <c r="FMR79" s="347"/>
      <c r="FMS79" s="350"/>
      <c r="FMT79" s="350"/>
      <c r="FMU79" s="348"/>
      <c r="FMV79" s="348"/>
      <c r="FMW79" s="348"/>
      <c r="FMX79" s="349"/>
      <c r="FMZ79" s="347"/>
      <c r="FNA79" s="350"/>
      <c r="FNB79" s="350"/>
      <c r="FNC79" s="348"/>
      <c r="FND79" s="348"/>
      <c r="FNE79" s="348"/>
      <c r="FNF79" s="349"/>
      <c r="FNH79" s="347"/>
      <c r="FNI79" s="350"/>
      <c r="FNJ79" s="350"/>
      <c r="FNK79" s="348"/>
      <c r="FNL79" s="348"/>
      <c r="FNM79" s="348"/>
      <c r="FNN79" s="349"/>
      <c r="FNP79" s="347"/>
      <c r="FNQ79" s="350"/>
      <c r="FNR79" s="350"/>
      <c r="FNS79" s="348"/>
      <c r="FNT79" s="348"/>
      <c r="FNU79" s="348"/>
      <c r="FNV79" s="349"/>
      <c r="FNX79" s="347"/>
      <c r="FNY79" s="350"/>
      <c r="FNZ79" s="350"/>
      <c r="FOA79" s="348"/>
      <c r="FOB79" s="348"/>
      <c r="FOC79" s="348"/>
      <c r="FOD79" s="349"/>
      <c r="FOF79" s="347"/>
      <c r="FOG79" s="350"/>
      <c r="FOH79" s="350"/>
      <c r="FOI79" s="348"/>
      <c r="FOJ79" s="348"/>
      <c r="FOK79" s="348"/>
      <c r="FOL79" s="349"/>
      <c r="FON79" s="347"/>
      <c r="FOO79" s="350"/>
      <c r="FOP79" s="350"/>
      <c r="FOQ79" s="348"/>
      <c r="FOR79" s="348"/>
      <c r="FOS79" s="348"/>
      <c r="FOT79" s="349"/>
      <c r="FOV79" s="347"/>
      <c r="FOW79" s="350"/>
      <c r="FOX79" s="350"/>
      <c r="FOY79" s="348"/>
      <c r="FOZ79" s="348"/>
      <c r="FPA79" s="348"/>
      <c r="FPB79" s="349"/>
      <c r="FPD79" s="347"/>
      <c r="FPE79" s="350"/>
      <c r="FPF79" s="350"/>
      <c r="FPG79" s="348"/>
      <c r="FPH79" s="348"/>
      <c r="FPI79" s="348"/>
      <c r="FPJ79" s="349"/>
      <c r="FPL79" s="347"/>
      <c r="FPM79" s="350"/>
      <c r="FPN79" s="350"/>
      <c r="FPO79" s="348"/>
      <c r="FPP79" s="348"/>
      <c r="FPQ79" s="348"/>
      <c r="FPR79" s="349"/>
      <c r="FPT79" s="347"/>
      <c r="FPU79" s="350"/>
      <c r="FPV79" s="350"/>
      <c r="FPW79" s="348"/>
      <c r="FPX79" s="348"/>
      <c r="FPY79" s="348"/>
      <c r="FPZ79" s="349"/>
      <c r="FQB79" s="347"/>
      <c r="FQC79" s="350"/>
      <c r="FQD79" s="350"/>
      <c r="FQE79" s="348"/>
      <c r="FQF79" s="348"/>
      <c r="FQG79" s="348"/>
      <c r="FQH79" s="349"/>
      <c r="FQJ79" s="347"/>
      <c r="FQK79" s="350"/>
      <c r="FQL79" s="350"/>
      <c r="FQM79" s="348"/>
      <c r="FQN79" s="348"/>
      <c r="FQO79" s="348"/>
      <c r="FQP79" s="349"/>
      <c r="FQR79" s="347"/>
      <c r="FQS79" s="350"/>
      <c r="FQT79" s="350"/>
      <c r="FQU79" s="348"/>
      <c r="FQV79" s="348"/>
      <c r="FQW79" s="348"/>
      <c r="FQX79" s="349"/>
      <c r="FQZ79" s="347"/>
      <c r="FRA79" s="350"/>
      <c r="FRB79" s="350"/>
      <c r="FRC79" s="348"/>
      <c r="FRD79" s="348"/>
      <c r="FRE79" s="348"/>
      <c r="FRF79" s="349"/>
      <c r="FRH79" s="347"/>
      <c r="FRI79" s="350"/>
      <c r="FRJ79" s="350"/>
      <c r="FRK79" s="348"/>
      <c r="FRL79" s="348"/>
      <c r="FRM79" s="348"/>
      <c r="FRN79" s="349"/>
      <c r="FRP79" s="347"/>
      <c r="FRQ79" s="350"/>
      <c r="FRR79" s="350"/>
      <c r="FRS79" s="348"/>
      <c r="FRT79" s="348"/>
      <c r="FRU79" s="348"/>
      <c r="FRV79" s="349"/>
      <c r="FRX79" s="347"/>
      <c r="FRY79" s="350"/>
      <c r="FRZ79" s="350"/>
      <c r="FSA79" s="348"/>
      <c r="FSB79" s="348"/>
      <c r="FSC79" s="348"/>
      <c r="FSD79" s="349"/>
      <c r="FSF79" s="347"/>
      <c r="FSG79" s="350"/>
      <c r="FSH79" s="350"/>
      <c r="FSI79" s="348"/>
      <c r="FSJ79" s="348"/>
      <c r="FSK79" s="348"/>
      <c r="FSL79" s="349"/>
      <c r="FSN79" s="347"/>
      <c r="FSO79" s="350"/>
      <c r="FSP79" s="350"/>
      <c r="FSQ79" s="348"/>
      <c r="FSR79" s="348"/>
      <c r="FSS79" s="348"/>
      <c r="FST79" s="349"/>
      <c r="FSV79" s="347"/>
      <c r="FSW79" s="350"/>
      <c r="FSX79" s="350"/>
      <c r="FSY79" s="348"/>
      <c r="FSZ79" s="348"/>
      <c r="FTA79" s="348"/>
      <c r="FTB79" s="349"/>
      <c r="FTD79" s="347"/>
      <c r="FTE79" s="350"/>
      <c r="FTF79" s="350"/>
      <c r="FTG79" s="348"/>
      <c r="FTH79" s="348"/>
      <c r="FTI79" s="348"/>
      <c r="FTJ79" s="349"/>
      <c r="FTL79" s="347"/>
      <c r="FTM79" s="350"/>
      <c r="FTN79" s="350"/>
      <c r="FTO79" s="348"/>
      <c r="FTP79" s="348"/>
      <c r="FTQ79" s="348"/>
      <c r="FTR79" s="349"/>
      <c r="FTT79" s="347"/>
      <c r="FTU79" s="350"/>
      <c r="FTV79" s="350"/>
      <c r="FTW79" s="348"/>
      <c r="FTX79" s="348"/>
      <c r="FTY79" s="348"/>
      <c r="FTZ79" s="349"/>
      <c r="FUB79" s="347"/>
      <c r="FUC79" s="350"/>
      <c r="FUD79" s="350"/>
      <c r="FUE79" s="348"/>
      <c r="FUF79" s="348"/>
      <c r="FUG79" s="348"/>
      <c r="FUH79" s="349"/>
      <c r="FUJ79" s="347"/>
      <c r="FUK79" s="350"/>
      <c r="FUL79" s="350"/>
      <c r="FUM79" s="348"/>
      <c r="FUN79" s="348"/>
      <c r="FUO79" s="348"/>
      <c r="FUP79" s="349"/>
      <c r="FUR79" s="347"/>
      <c r="FUS79" s="350"/>
      <c r="FUT79" s="350"/>
      <c r="FUU79" s="348"/>
      <c r="FUV79" s="348"/>
      <c r="FUW79" s="348"/>
      <c r="FUX79" s="349"/>
      <c r="FUZ79" s="347"/>
      <c r="FVA79" s="350"/>
      <c r="FVB79" s="350"/>
      <c r="FVC79" s="348"/>
      <c r="FVD79" s="348"/>
      <c r="FVE79" s="348"/>
      <c r="FVF79" s="349"/>
      <c r="FVH79" s="347"/>
      <c r="FVI79" s="350"/>
      <c r="FVJ79" s="350"/>
      <c r="FVK79" s="348"/>
      <c r="FVL79" s="348"/>
      <c r="FVM79" s="348"/>
      <c r="FVN79" s="349"/>
      <c r="FVP79" s="347"/>
      <c r="FVQ79" s="350"/>
      <c r="FVR79" s="350"/>
      <c r="FVS79" s="348"/>
      <c r="FVT79" s="348"/>
      <c r="FVU79" s="348"/>
      <c r="FVV79" s="349"/>
      <c r="FVX79" s="347"/>
      <c r="FVY79" s="350"/>
      <c r="FVZ79" s="350"/>
      <c r="FWA79" s="348"/>
      <c r="FWB79" s="348"/>
      <c r="FWC79" s="348"/>
      <c r="FWD79" s="349"/>
      <c r="FWF79" s="347"/>
      <c r="FWG79" s="350"/>
      <c r="FWH79" s="350"/>
      <c r="FWI79" s="348"/>
      <c r="FWJ79" s="348"/>
      <c r="FWK79" s="348"/>
      <c r="FWL79" s="349"/>
      <c r="FWN79" s="347"/>
      <c r="FWO79" s="350"/>
      <c r="FWP79" s="350"/>
      <c r="FWQ79" s="348"/>
      <c r="FWR79" s="348"/>
      <c r="FWS79" s="348"/>
      <c r="FWT79" s="349"/>
      <c r="FWV79" s="347"/>
      <c r="FWW79" s="350"/>
      <c r="FWX79" s="350"/>
      <c r="FWY79" s="348"/>
      <c r="FWZ79" s="348"/>
      <c r="FXA79" s="348"/>
      <c r="FXB79" s="349"/>
      <c r="FXD79" s="347"/>
      <c r="FXE79" s="350"/>
      <c r="FXF79" s="350"/>
      <c r="FXG79" s="348"/>
      <c r="FXH79" s="348"/>
      <c r="FXI79" s="348"/>
      <c r="FXJ79" s="349"/>
      <c r="FXL79" s="347"/>
      <c r="FXM79" s="350"/>
      <c r="FXN79" s="350"/>
      <c r="FXO79" s="348"/>
      <c r="FXP79" s="348"/>
      <c r="FXQ79" s="348"/>
      <c r="FXR79" s="349"/>
      <c r="FXT79" s="347"/>
      <c r="FXU79" s="350"/>
      <c r="FXV79" s="350"/>
      <c r="FXW79" s="348"/>
      <c r="FXX79" s="348"/>
      <c r="FXY79" s="348"/>
      <c r="FXZ79" s="349"/>
      <c r="FYB79" s="347"/>
      <c r="FYC79" s="350"/>
      <c r="FYD79" s="350"/>
      <c r="FYE79" s="348"/>
      <c r="FYF79" s="348"/>
      <c r="FYG79" s="348"/>
      <c r="FYH79" s="349"/>
      <c r="FYJ79" s="347"/>
      <c r="FYK79" s="350"/>
      <c r="FYL79" s="350"/>
      <c r="FYM79" s="348"/>
      <c r="FYN79" s="348"/>
      <c r="FYO79" s="348"/>
      <c r="FYP79" s="349"/>
      <c r="FYR79" s="347"/>
      <c r="FYS79" s="350"/>
      <c r="FYT79" s="350"/>
      <c r="FYU79" s="348"/>
      <c r="FYV79" s="348"/>
      <c r="FYW79" s="348"/>
      <c r="FYX79" s="349"/>
      <c r="FYZ79" s="347"/>
      <c r="FZA79" s="350"/>
      <c r="FZB79" s="350"/>
      <c r="FZC79" s="348"/>
      <c r="FZD79" s="348"/>
      <c r="FZE79" s="348"/>
      <c r="FZF79" s="349"/>
      <c r="FZH79" s="347"/>
      <c r="FZI79" s="350"/>
      <c r="FZJ79" s="350"/>
      <c r="FZK79" s="348"/>
      <c r="FZL79" s="348"/>
      <c r="FZM79" s="348"/>
      <c r="FZN79" s="349"/>
      <c r="FZP79" s="347"/>
      <c r="FZQ79" s="350"/>
      <c r="FZR79" s="350"/>
      <c r="FZS79" s="348"/>
      <c r="FZT79" s="348"/>
      <c r="FZU79" s="348"/>
      <c r="FZV79" s="349"/>
      <c r="FZX79" s="347"/>
      <c r="FZY79" s="350"/>
      <c r="FZZ79" s="350"/>
      <c r="GAA79" s="348"/>
      <c r="GAB79" s="348"/>
      <c r="GAC79" s="348"/>
      <c r="GAD79" s="349"/>
      <c r="GAF79" s="347"/>
      <c r="GAG79" s="350"/>
      <c r="GAH79" s="350"/>
      <c r="GAI79" s="348"/>
      <c r="GAJ79" s="348"/>
      <c r="GAK79" s="348"/>
      <c r="GAL79" s="349"/>
      <c r="GAN79" s="347"/>
      <c r="GAO79" s="350"/>
      <c r="GAP79" s="350"/>
      <c r="GAQ79" s="348"/>
      <c r="GAR79" s="348"/>
      <c r="GAS79" s="348"/>
      <c r="GAT79" s="349"/>
      <c r="GAV79" s="347"/>
      <c r="GAW79" s="350"/>
      <c r="GAX79" s="350"/>
      <c r="GAY79" s="348"/>
      <c r="GAZ79" s="348"/>
      <c r="GBA79" s="348"/>
      <c r="GBB79" s="349"/>
      <c r="GBD79" s="347"/>
      <c r="GBE79" s="350"/>
      <c r="GBF79" s="350"/>
      <c r="GBG79" s="348"/>
      <c r="GBH79" s="348"/>
      <c r="GBI79" s="348"/>
      <c r="GBJ79" s="349"/>
      <c r="GBL79" s="347"/>
      <c r="GBM79" s="350"/>
      <c r="GBN79" s="350"/>
      <c r="GBO79" s="348"/>
      <c r="GBP79" s="348"/>
      <c r="GBQ79" s="348"/>
      <c r="GBR79" s="349"/>
      <c r="GBT79" s="347"/>
      <c r="GBU79" s="350"/>
      <c r="GBV79" s="350"/>
      <c r="GBW79" s="348"/>
      <c r="GBX79" s="348"/>
      <c r="GBY79" s="348"/>
      <c r="GBZ79" s="349"/>
      <c r="GCB79" s="347"/>
      <c r="GCC79" s="350"/>
      <c r="GCD79" s="350"/>
      <c r="GCE79" s="348"/>
      <c r="GCF79" s="348"/>
      <c r="GCG79" s="348"/>
      <c r="GCH79" s="349"/>
      <c r="GCJ79" s="347"/>
      <c r="GCK79" s="350"/>
      <c r="GCL79" s="350"/>
      <c r="GCM79" s="348"/>
      <c r="GCN79" s="348"/>
      <c r="GCO79" s="348"/>
      <c r="GCP79" s="349"/>
      <c r="GCR79" s="347"/>
      <c r="GCS79" s="350"/>
      <c r="GCT79" s="350"/>
      <c r="GCU79" s="348"/>
      <c r="GCV79" s="348"/>
      <c r="GCW79" s="348"/>
      <c r="GCX79" s="349"/>
      <c r="GCZ79" s="347"/>
      <c r="GDA79" s="350"/>
      <c r="GDB79" s="350"/>
      <c r="GDC79" s="348"/>
      <c r="GDD79" s="348"/>
      <c r="GDE79" s="348"/>
      <c r="GDF79" s="349"/>
      <c r="GDH79" s="347"/>
      <c r="GDI79" s="350"/>
      <c r="GDJ79" s="350"/>
      <c r="GDK79" s="348"/>
      <c r="GDL79" s="348"/>
      <c r="GDM79" s="348"/>
      <c r="GDN79" s="349"/>
      <c r="GDP79" s="347"/>
      <c r="GDQ79" s="350"/>
      <c r="GDR79" s="350"/>
      <c r="GDS79" s="348"/>
      <c r="GDT79" s="348"/>
      <c r="GDU79" s="348"/>
      <c r="GDV79" s="349"/>
      <c r="GDX79" s="347"/>
      <c r="GDY79" s="350"/>
      <c r="GDZ79" s="350"/>
      <c r="GEA79" s="348"/>
      <c r="GEB79" s="348"/>
      <c r="GEC79" s="348"/>
      <c r="GED79" s="349"/>
      <c r="GEF79" s="347"/>
      <c r="GEG79" s="350"/>
      <c r="GEH79" s="350"/>
      <c r="GEI79" s="348"/>
      <c r="GEJ79" s="348"/>
      <c r="GEK79" s="348"/>
      <c r="GEL79" s="349"/>
      <c r="GEN79" s="347"/>
      <c r="GEO79" s="350"/>
      <c r="GEP79" s="350"/>
      <c r="GEQ79" s="348"/>
      <c r="GER79" s="348"/>
      <c r="GES79" s="348"/>
      <c r="GET79" s="349"/>
      <c r="GEV79" s="347"/>
      <c r="GEW79" s="350"/>
      <c r="GEX79" s="350"/>
      <c r="GEY79" s="348"/>
      <c r="GEZ79" s="348"/>
      <c r="GFA79" s="348"/>
      <c r="GFB79" s="349"/>
      <c r="GFD79" s="347"/>
      <c r="GFE79" s="350"/>
      <c r="GFF79" s="350"/>
      <c r="GFG79" s="348"/>
      <c r="GFH79" s="348"/>
      <c r="GFI79" s="348"/>
      <c r="GFJ79" s="349"/>
      <c r="GFL79" s="347"/>
      <c r="GFM79" s="350"/>
      <c r="GFN79" s="350"/>
      <c r="GFO79" s="348"/>
      <c r="GFP79" s="348"/>
      <c r="GFQ79" s="348"/>
      <c r="GFR79" s="349"/>
      <c r="GFT79" s="347"/>
      <c r="GFU79" s="350"/>
      <c r="GFV79" s="350"/>
      <c r="GFW79" s="348"/>
      <c r="GFX79" s="348"/>
      <c r="GFY79" s="348"/>
      <c r="GFZ79" s="349"/>
      <c r="GGB79" s="347"/>
      <c r="GGC79" s="350"/>
      <c r="GGD79" s="350"/>
      <c r="GGE79" s="348"/>
      <c r="GGF79" s="348"/>
      <c r="GGG79" s="348"/>
      <c r="GGH79" s="349"/>
      <c r="GGJ79" s="347"/>
      <c r="GGK79" s="350"/>
      <c r="GGL79" s="350"/>
      <c r="GGM79" s="348"/>
      <c r="GGN79" s="348"/>
      <c r="GGO79" s="348"/>
      <c r="GGP79" s="349"/>
      <c r="GGR79" s="347"/>
      <c r="GGS79" s="350"/>
      <c r="GGT79" s="350"/>
      <c r="GGU79" s="348"/>
      <c r="GGV79" s="348"/>
      <c r="GGW79" s="348"/>
      <c r="GGX79" s="349"/>
      <c r="GGZ79" s="347"/>
      <c r="GHA79" s="350"/>
      <c r="GHB79" s="350"/>
      <c r="GHC79" s="348"/>
      <c r="GHD79" s="348"/>
      <c r="GHE79" s="348"/>
      <c r="GHF79" s="349"/>
      <c r="GHH79" s="347"/>
      <c r="GHI79" s="350"/>
      <c r="GHJ79" s="350"/>
      <c r="GHK79" s="348"/>
      <c r="GHL79" s="348"/>
      <c r="GHM79" s="348"/>
      <c r="GHN79" s="349"/>
      <c r="GHP79" s="347"/>
      <c r="GHQ79" s="350"/>
      <c r="GHR79" s="350"/>
      <c r="GHS79" s="348"/>
      <c r="GHT79" s="348"/>
      <c r="GHU79" s="348"/>
      <c r="GHV79" s="349"/>
      <c r="GHX79" s="347"/>
      <c r="GHY79" s="350"/>
      <c r="GHZ79" s="350"/>
      <c r="GIA79" s="348"/>
      <c r="GIB79" s="348"/>
      <c r="GIC79" s="348"/>
      <c r="GID79" s="349"/>
      <c r="GIF79" s="347"/>
      <c r="GIG79" s="350"/>
      <c r="GIH79" s="350"/>
      <c r="GII79" s="348"/>
      <c r="GIJ79" s="348"/>
      <c r="GIK79" s="348"/>
      <c r="GIL79" s="349"/>
      <c r="GIN79" s="347"/>
      <c r="GIO79" s="350"/>
      <c r="GIP79" s="350"/>
      <c r="GIQ79" s="348"/>
      <c r="GIR79" s="348"/>
      <c r="GIS79" s="348"/>
      <c r="GIT79" s="349"/>
      <c r="GIV79" s="347"/>
      <c r="GIW79" s="350"/>
      <c r="GIX79" s="350"/>
      <c r="GIY79" s="348"/>
      <c r="GIZ79" s="348"/>
      <c r="GJA79" s="348"/>
      <c r="GJB79" s="349"/>
      <c r="GJD79" s="347"/>
      <c r="GJE79" s="350"/>
      <c r="GJF79" s="350"/>
      <c r="GJG79" s="348"/>
      <c r="GJH79" s="348"/>
      <c r="GJI79" s="348"/>
      <c r="GJJ79" s="349"/>
      <c r="GJL79" s="347"/>
      <c r="GJM79" s="350"/>
      <c r="GJN79" s="350"/>
      <c r="GJO79" s="348"/>
      <c r="GJP79" s="348"/>
      <c r="GJQ79" s="348"/>
      <c r="GJR79" s="349"/>
      <c r="GJT79" s="347"/>
      <c r="GJU79" s="350"/>
      <c r="GJV79" s="350"/>
      <c r="GJW79" s="348"/>
      <c r="GJX79" s="348"/>
      <c r="GJY79" s="348"/>
      <c r="GJZ79" s="349"/>
      <c r="GKB79" s="347"/>
      <c r="GKC79" s="350"/>
      <c r="GKD79" s="350"/>
      <c r="GKE79" s="348"/>
      <c r="GKF79" s="348"/>
      <c r="GKG79" s="348"/>
      <c r="GKH79" s="349"/>
      <c r="GKJ79" s="347"/>
      <c r="GKK79" s="350"/>
      <c r="GKL79" s="350"/>
      <c r="GKM79" s="348"/>
      <c r="GKN79" s="348"/>
      <c r="GKO79" s="348"/>
      <c r="GKP79" s="349"/>
      <c r="GKR79" s="347"/>
      <c r="GKS79" s="350"/>
      <c r="GKT79" s="350"/>
      <c r="GKU79" s="348"/>
      <c r="GKV79" s="348"/>
      <c r="GKW79" s="348"/>
      <c r="GKX79" s="349"/>
      <c r="GKZ79" s="347"/>
      <c r="GLA79" s="350"/>
      <c r="GLB79" s="350"/>
      <c r="GLC79" s="348"/>
      <c r="GLD79" s="348"/>
      <c r="GLE79" s="348"/>
      <c r="GLF79" s="349"/>
      <c r="GLH79" s="347"/>
      <c r="GLI79" s="350"/>
      <c r="GLJ79" s="350"/>
      <c r="GLK79" s="348"/>
      <c r="GLL79" s="348"/>
      <c r="GLM79" s="348"/>
      <c r="GLN79" s="349"/>
      <c r="GLP79" s="347"/>
      <c r="GLQ79" s="350"/>
      <c r="GLR79" s="350"/>
      <c r="GLS79" s="348"/>
      <c r="GLT79" s="348"/>
      <c r="GLU79" s="348"/>
      <c r="GLV79" s="349"/>
      <c r="GLX79" s="347"/>
      <c r="GLY79" s="350"/>
      <c r="GLZ79" s="350"/>
      <c r="GMA79" s="348"/>
      <c r="GMB79" s="348"/>
      <c r="GMC79" s="348"/>
      <c r="GMD79" s="349"/>
      <c r="GMF79" s="347"/>
      <c r="GMG79" s="350"/>
      <c r="GMH79" s="350"/>
      <c r="GMI79" s="348"/>
      <c r="GMJ79" s="348"/>
      <c r="GMK79" s="348"/>
      <c r="GML79" s="349"/>
      <c r="GMN79" s="347"/>
      <c r="GMO79" s="350"/>
      <c r="GMP79" s="350"/>
      <c r="GMQ79" s="348"/>
      <c r="GMR79" s="348"/>
      <c r="GMS79" s="348"/>
      <c r="GMT79" s="349"/>
      <c r="GMV79" s="347"/>
      <c r="GMW79" s="350"/>
      <c r="GMX79" s="350"/>
      <c r="GMY79" s="348"/>
      <c r="GMZ79" s="348"/>
      <c r="GNA79" s="348"/>
      <c r="GNB79" s="349"/>
      <c r="GND79" s="347"/>
      <c r="GNE79" s="350"/>
      <c r="GNF79" s="350"/>
      <c r="GNG79" s="348"/>
      <c r="GNH79" s="348"/>
      <c r="GNI79" s="348"/>
      <c r="GNJ79" s="349"/>
      <c r="GNL79" s="347"/>
      <c r="GNM79" s="350"/>
      <c r="GNN79" s="350"/>
      <c r="GNO79" s="348"/>
      <c r="GNP79" s="348"/>
      <c r="GNQ79" s="348"/>
      <c r="GNR79" s="349"/>
      <c r="GNT79" s="347"/>
      <c r="GNU79" s="350"/>
      <c r="GNV79" s="350"/>
      <c r="GNW79" s="348"/>
      <c r="GNX79" s="348"/>
      <c r="GNY79" s="348"/>
      <c r="GNZ79" s="349"/>
      <c r="GOB79" s="347"/>
      <c r="GOC79" s="350"/>
      <c r="GOD79" s="350"/>
      <c r="GOE79" s="348"/>
      <c r="GOF79" s="348"/>
      <c r="GOG79" s="348"/>
      <c r="GOH79" s="349"/>
      <c r="GOJ79" s="347"/>
      <c r="GOK79" s="350"/>
      <c r="GOL79" s="350"/>
      <c r="GOM79" s="348"/>
      <c r="GON79" s="348"/>
      <c r="GOO79" s="348"/>
      <c r="GOP79" s="349"/>
      <c r="GOR79" s="347"/>
      <c r="GOS79" s="350"/>
      <c r="GOT79" s="350"/>
      <c r="GOU79" s="348"/>
      <c r="GOV79" s="348"/>
      <c r="GOW79" s="348"/>
      <c r="GOX79" s="349"/>
      <c r="GOZ79" s="347"/>
      <c r="GPA79" s="350"/>
      <c r="GPB79" s="350"/>
      <c r="GPC79" s="348"/>
      <c r="GPD79" s="348"/>
      <c r="GPE79" s="348"/>
      <c r="GPF79" s="349"/>
      <c r="GPH79" s="347"/>
      <c r="GPI79" s="350"/>
      <c r="GPJ79" s="350"/>
      <c r="GPK79" s="348"/>
      <c r="GPL79" s="348"/>
      <c r="GPM79" s="348"/>
      <c r="GPN79" s="349"/>
      <c r="GPP79" s="347"/>
      <c r="GPQ79" s="350"/>
      <c r="GPR79" s="350"/>
      <c r="GPS79" s="348"/>
      <c r="GPT79" s="348"/>
      <c r="GPU79" s="348"/>
      <c r="GPV79" s="349"/>
      <c r="GPX79" s="347"/>
      <c r="GPY79" s="350"/>
      <c r="GPZ79" s="350"/>
      <c r="GQA79" s="348"/>
      <c r="GQB79" s="348"/>
      <c r="GQC79" s="348"/>
      <c r="GQD79" s="349"/>
      <c r="GQF79" s="347"/>
      <c r="GQG79" s="350"/>
      <c r="GQH79" s="350"/>
      <c r="GQI79" s="348"/>
      <c r="GQJ79" s="348"/>
      <c r="GQK79" s="348"/>
      <c r="GQL79" s="349"/>
      <c r="GQN79" s="347"/>
      <c r="GQO79" s="350"/>
      <c r="GQP79" s="350"/>
      <c r="GQQ79" s="348"/>
      <c r="GQR79" s="348"/>
      <c r="GQS79" s="348"/>
      <c r="GQT79" s="349"/>
      <c r="GQV79" s="347"/>
      <c r="GQW79" s="350"/>
      <c r="GQX79" s="350"/>
      <c r="GQY79" s="348"/>
      <c r="GQZ79" s="348"/>
      <c r="GRA79" s="348"/>
      <c r="GRB79" s="349"/>
      <c r="GRD79" s="347"/>
      <c r="GRE79" s="350"/>
      <c r="GRF79" s="350"/>
      <c r="GRG79" s="348"/>
      <c r="GRH79" s="348"/>
      <c r="GRI79" s="348"/>
      <c r="GRJ79" s="349"/>
      <c r="GRL79" s="347"/>
      <c r="GRM79" s="350"/>
      <c r="GRN79" s="350"/>
      <c r="GRO79" s="348"/>
      <c r="GRP79" s="348"/>
      <c r="GRQ79" s="348"/>
      <c r="GRR79" s="349"/>
      <c r="GRT79" s="347"/>
      <c r="GRU79" s="350"/>
      <c r="GRV79" s="350"/>
      <c r="GRW79" s="348"/>
      <c r="GRX79" s="348"/>
      <c r="GRY79" s="348"/>
      <c r="GRZ79" s="349"/>
      <c r="GSB79" s="347"/>
      <c r="GSC79" s="350"/>
      <c r="GSD79" s="350"/>
      <c r="GSE79" s="348"/>
      <c r="GSF79" s="348"/>
      <c r="GSG79" s="348"/>
      <c r="GSH79" s="349"/>
      <c r="GSJ79" s="347"/>
      <c r="GSK79" s="350"/>
      <c r="GSL79" s="350"/>
      <c r="GSM79" s="348"/>
      <c r="GSN79" s="348"/>
      <c r="GSO79" s="348"/>
      <c r="GSP79" s="349"/>
      <c r="GSR79" s="347"/>
      <c r="GSS79" s="350"/>
      <c r="GST79" s="350"/>
      <c r="GSU79" s="348"/>
      <c r="GSV79" s="348"/>
      <c r="GSW79" s="348"/>
      <c r="GSX79" s="349"/>
      <c r="GSZ79" s="347"/>
      <c r="GTA79" s="350"/>
      <c r="GTB79" s="350"/>
      <c r="GTC79" s="348"/>
      <c r="GTD79" s="348"/>
      <c r="GTE79" s="348"/>
      <c r="GTF79" s="349"/>
      <c r="GTH79" s="347"/>
      <c r="GTI79" s="350"/>
      <c r="GTJ79" s="350"/>
      <c r="GTK79" s="348"/>
      <c r="GTL79" s="348"/>
      <c r="GTM79" s="348"/>
      <c r="GTN79" s="349"/>
      <c r="GTP79" s="347"/>
      <c r="GTQ79" s="350"/>
      <c r="GTR79" s="350"/>
      <c r="GTS79" s="348"/>
      <c r="GTT79" s="348"/>
      <c r="GTU79" s="348"/>
      <c r="GTV79" s="349"/>
      <c r="GTX79" s="347"/>
      <c r="GTY79" s="350"/>
      <c r="GTZ79" s="350"/>
      <c r="GUA79" s="348"/>
      <c r="GUB79" s="348"/>
      <c r="GUC79" s="348"/>
      <c r="GUD79" s="349"/>
      <c r="GUF79" s="347"/>
      <c r="GUG79" s="350"/>
      <c r="GUH79" s="350"/>
      <c r="GUI79" s="348"/>
      <c r="GUJ79" s="348"/>
      <c r="GUK79" s="348"/>
      <c r="GUL79" s="349"/>
      <c r="GUN79" s="347"/>
      <c r="GUO79" s="350"/>
      <c r="GUP79" s="350"/>
      <c r="GUQ79" s="348"/>
      <c r="GUR79" s="348"/>
      <c r="GUS79" s="348"/>
      <c r="GUT79" s="349"/>
      <c r="GUV79" s="347"/>
      <c r="GUW79" s="350"/>
      <c r="GUX79" s="350"/>
      <c r="GUY79" s="348"/>
      <c r="GUZ79" s="348"/>
      <c r="GVA79" s="348"/>
      <c r="GVB79" s="349"/>
      <c r="GVD79" s="347"/>
      <c r="GVE79" s="350"/>
      <c r="GVF79" s="350"/>
      <c r="GVG79" s="348"/>
      <c r="GVH79" s="348"/>
      <c r="GVI79" s="348"/>
      <c r="GVJ79" s="349"/>
      <c r="GVL79" s="347"/>
      <c r="GVM79" s="350"/>
      <c r="GVN79" s="350"/>
      <c r="GVO79" s="348"/>
      <c r="GVP79" s="348"/>
      <c r="GVQ79" s="348"/>
      <c r="GVR79" s="349"/>
      <c r="GVT79" s="347"/>
      <c r="GVU79" s="350"/>
      <c r="GVV79" s="350"/>
      <c r="GVW79" s="348"/>
      <c r="GVX79" s="348"/>
      <c r="GVY79" s="348"/>
      <c r="GVZ79" s="349"/>
      <c r="GWB79" s="347"/>
      <c r="GWC79" s="350"/>
      <c r="GWD79" s="350"/>
      <c r="GWE79" s="348"/>
      <c r="GWF79" s="348"/>
      <c r="GWG79" s="348"/>
      <c r="GWH79" s="349"/>
      <c r="GWJ79" s="347"/>
      <c r="GWK79" s="350"/>
      <c r="GWL79" s="350"/>
      <c r="GWM79" s="348"/>
      <c r="GWN79" s="348"/>
      <c r="GWO79" s="348"/>
      <c r="GWP79" s="349"/>
      <c r="GWR79" s="347"/>
      <c r="GWS79" s="350"/>
      <c r="GWT79" s="350"/>
      <c r="GWU79" s="348"/>
      <c r="GWV79" s="348"/>
      <c r="GWW79" s="348"/>
      <c r="GWX79" s="349"/>
      <c r="GWZ79" s="347"/>
      <c r="GXA79" s="350"/>
      <c r="GXB79" s="350"/>
      <c r="GXC79" s="348"/>
      <c r="GXD79" s="348"/>
      <c r="GXE79" s="348"/>
      <c r="GXF79" s="349"/>
      <c r="GXH79" s="347"/>
      <c r="GXI79" s="350"/>
      <c r="GXJ79" s="350"/>
      <c r="GXK79" s="348"/>
      <c r="GXL79" s="348"/>
      <c r="GXM79" s="348"/>
      <c r="GXN79" s="349"/>
      <c r="GXP79" s="347"/>
      <c r="GXQ79" s="350"/>
      <c r="GXR79" s="350"/>
      <c r="GXS79" s="348"/>
      <c r="GXT79" s="348"/>
      <c r="GXU79" s="348"/>
      <c r="GXV79" s="349"/>
      <c r="GXX79" s="347"/>
      <c r="GXY79" s="350"/>
      <c r="GXZ79" s="350"/>
      <c r="GYA79" s="348"/>
      <c r="GYB79" s="348"/>
      <c r="GYC79" s="348"/>
      <c r="GYD79" s="349"/>
      <c r="GYF79" s="347"/>
      <c r="GYG79" s="350"/>
      <c r="GYH79" s="350"/>
      <c r="GYI79" s="348"/>
      <c r="GYJ79" s="348"/>
      <c r="GYK79" s="348"/>
      <c r="GYL79" s="349"/>
      <c r="GYN79" s="347"/>
      <c r="GYO79" s="350"/>
      <c r="GYP79" s="350"/>
      <c r="GYQ79" s="348"/>
      <c r="GYR79" s="348"/>
      <c r="GYS79" s="348"/>
      <c r="GYT79" s="349"/>
      <c r="GYV79" s="347"/>
      <c r="GYW79" s="350"/>
      <c r="GYX79" s="350"/>
      <c r="GYY79" s="348"/>
      <c r="GYZ79" s="348"/>
      <c r="GZA79" s="348"/>
      <c r="GZB79" s="349"/>
      <c r="GZD79" s="347"/>
      <c r="GZE79" s="350"/>
      <c r="GZF79" s="350"/>
      <c r="GZG79" s="348"/>
      <c r="GZH79" s="348"/>
      <c r="GZI79" s="348"/>
      <c r="GZJ79" s="349"/>
      <c r="GZL79" s="347"/>
      <c r="GZM79" s="350"/>
      <c r="GZN79" s="350"/>
      <c r="GZO79" s="348"/>
      <c r="GZP79" s="348"/>
      <c r="GZQ79" s="348"/>
      <c r="GZR79" s="349"/>
      <c r="GZT79" s="347"/>
      <c r="GZU79" s="350"/>
      <c r="GZV79" s="350"/>
      <c r="GZW79" s="348"/>
      <c r="GZX79" s="348"/>
      <c r="GZY79" s="348"/>
      <c r="GZZ79" s="349"/>
      <c r="HAB79" s="347"/>
      <c r="HAC79" s="350"/>
      <c r="HAD79" s="350"/>
      <c r="HAE79" s="348"/>
      <c r="HAF79" s="348"/>
      <c r="HAG79" s="348"/>
      <c r="HAH79" s="349"/>
      <c r="HAJ79" s="347"/>
      <c r="HAK79" s="350"/>
      <c r="HAL79" s="350"/>
      <c r="HAM79" s="348"/>
      <c r="HAN79" s="348"/>
      <c r="HAO79" s="348"/>
      <c r="HAP79" s="349"/>
      <c r="HAR79" s="347"/>
      <c r="HAS79" s="350"/>
      <c r="HAT79" s="350"/>
      <c r="HAU79" s="348"/>
      <c r="HAV79" s="348"/>
      <c r="HAW79" s="348"/>
      <c r="HAX79" s="349"/>
      <c r="HAZ79" s="347"/>
      <c r="HBA79" s="350"/>
      <c r="HBB79" s="350"/>
      <c r="HBC79" s="348"/>
      <c r="HBD79" s="348"/>
      <c r="HBE79" s="348"/>
      <c r="HBF79" s="349"/>
      <c r="HBH79" s="347"/>
      <c r="HBI79" s="350"/>
      <c r="HBJ79" s="350"/>
      <c r="HBK79" s="348"/>
      <c r="HBL79" s="348"/>
      <c r="HBM79" s="348"/>
      <c r="HBN79" s="349"/>
      <c r="HBP79" s="347"/>
      <c r="HBQ79" s="350"/>
      <c r="HBR79" s="350"/>
      <c r="HBS79" s="348"/>
      <c r="HBT79" s="348"/>
      <c r="HBU79" s="348"/>
      <c r="HBV79" s="349"/>
      <c r="HBX79" s="347"/>
      <c r="HBY79" s="350"/>
      <c r="HBZ79" s="350"/>
      <c r="HCA79" s="348"/>
      <c r="HCB79" s="348"/>
      <c r="HCC79" s="348"/>
      <c r="HCD79" s="349"/>
      <c r="HCF79" s="347"/>
      <c r="HCG79" s="350"/>
      <c r="HCH79" s="350"/>
      <c r="HCI79" s="348"/>
      <c r="HCJ79" s="348"/>
      <c r="HCK79" s="348"/>
      <c r="HCL79" s="349"/>
      <c r="HCN79" s="347"/>
      <c r="HCO79" s="350"/>
      <c r="HCP79" s="350"/>
      <c r="HCQ79" s="348"/>
      <c r="HCR79" s="348"/>
      <c r="HCS79" s="348"/>
      <c r="HCT79" s="349"/>
      <c r="HCV79" s="347"/>
      <c r="HCW79" s="350"/>
      <c r="HCX79" s="350"/>
      <c r="HCY79" s="348"/>
      <c r="HCZ79" s="348"/>
      <c r="HDA79" s="348"/>
      <c r="HDB79" s="349"/>
      <c r="HDD79" s="347"/>
      <c r="HDE79" s="350"/>
      <c r="HDF79" s="350"/>
      <c r="HDG79" s="348"/>
      <c r="HDH79" s="348"/>
      <c r="HDI79" s="348"/>
      <c r="HDJ79" s="349"/>
      <c r="HDL79" s="347"/>
      <c r="HDM79" s="350"/>
      <c r="HDN79" s="350"/>
      <c r="HDO79" s="348"/>
      <c r="HDP79" s="348"/>
      <c r="HDQ79" s="348"/>
      <c r="HDR79" s="349"/>
      <c r="HDT79" s="347"/>
      <c r="HDU79" s="350"/>
      <c r="HDV79" s="350"/>
      <c r="HDW79" s="348"/>
      <c r="HDX79" s="348"/>
      <c r="HDY79" s="348"/>
      <c r="HDZ79" s="349"/>
      <c r="HEB79" s="347"/>
      <c r="HEC79" s="350"/>
      <c r="HED79" s="350"/>
      <c r="HEE79" s="348"/>
      <c r="HEF79" s="348"/>
      <c r="HEG79" s="348"/>
      <c r="HEH79" s="349"/>
      <c r="HEJ79" s="347"/>
      <c r="HEK79" s="350"/>
      <c r="HEL79" s="350"/>
      <c r="HEM79" s="348"/>
      <c r="HEN79" s="348"/>
      <c r="HEO79" s="348"/>
      <c r="HEP79" s="349"/>
      <c r="HER79" s="347"/>
      <c r="HES79" s="350"/>
      <c r="HET79" s="350"/>
      <c r="HEU79" s="348"/>
      <c r="HEV79" s="348"/>
      <c r="HEW79" s="348"/>
      <c r="HEX79" s="349"/>
      <c r="HEZ79" s="347"/>
      <c r="HFA79" s="350"/>
      <c r="HFB79" s="350"/>
      <c r="HFC79" s="348"/>
      <c r="HFD79" s="348"/>
      <c r="HFE79" s="348"/>
      <c r="HFF79" s="349"/>
      <c r="HFH79" s="347"/>
      <c r="HFI79" s="350"/>
      <c r="HFJ79" s="350"/>
      <c r="HFK79" s="348"/>
      <c r="HFL79" s="348"/>
      <c r="HFM79" s="348"/>
      <c r="HFN79" s="349"/>
      <c r="HFP79" s="347"/>
      <c r="HFQ79" s="350"/>
      <c r="HFR79" s="350"/>
      <c r="HFS79" s="348"/>
      <c r="HFT79" s="348"/>
      <c r="HFU79" s="348"/>
      <c r="HFV79" s="349"/>
      <c r="HFX79" s="347"/>
      <c r="HFY79" s="350"/>
      <c r="HFZ79" s="350"/>
      <c r="HGA79" s="348"/>
      <c r="HGB79" s="348"/>
      <c r="HGC79" s="348"/>
      <c r="HGD79" s="349"/>
      <c r="HGF79" s="347"/>
      <c r="HGG79" s="350"/>
      <c r="HGH79" s="350"/>
      <c r="HGI79" s="348"/>
      <c r="HGJ79" s="348"/>
      <c r="HGK79" s="348"/>
      <c r="HGL79" s="349"/>
      <c r="HGN79" s="347"/>
      <c r="HGO79" s="350"/>
      <c r="HGP79" s="350"/>
      <c r="HGQ79" s="348"/>
      <c r="HGR79" s="348"/>
      <c r="HGS79" s="348"/>
      <c r="HGT79" s="349"/>
      <c r="HGV79" s="347"/>
      <c r="HGW79" s="350"/>
      <c r="HGX79" s="350"/>
      <c r="HGY79" s="348"/>
      <c r="HGZ79" s="348"/>
      <c r="HHA79" s="348"/>
      <c r="HHB79" s="349"/>
      <c r="HHD79" s="347"/>
      <c r="HHE79" s="350"/>
      <c r="HHF79" s="350"/>
      <c r="HHG79" s="348"/>
      <c r="HHH79" s="348"/>
      <c r="HHI79" s="348"/>
      <c r="HHJ79" s="349"/>
      <c r="HHL79" s="347"/>
      <c r="HHM79" s="350"/>
      <c r="HHN79" s="350"/>
      <c r="HHO79" s="348"/>
      <c r="HHP79" s="348"/>
      <c r="HHQ79" s="348"/>
      <c r="HHR79" s="349"/>
      <c r="HHT79" s="347"/>
      <c r="HHU79" s="350"/>
      <c r="HHV79" s="350"/>
      <c r="HHW79" s="348"/>
      <c r="HHX79" s="348"/>
      <c r="HHY79" s="348"/>
      <c r="HHZ79" s="349"/>
      <c r="HIB79" s="347"/>
      <c r="HIC79" s="350"/>
      <c r="HID79" s="350"/>
      <c r="HIE79" s="348"/>
      <c r="HIF79" s="348"/>
      <c r="HIG79" s="348"/>
      <c r="HIH79" s="349"/>
      <c r="HIJ79" s="347"/>
      <c r="HIK79" s="350"/>
      <c r="HIL79" s="350"/>
      <c r="HIM79" s="348"/>
      <c r="HIN79" s="348"/>
      <c r="HIO79" s="348"/>
      <c r="HIP79" s="349"/>
      <c r="HIR79" s="347"/>
      <c r="HIS79" s="350"/>
      <c r="HIT79" s="350"/>
      <c r="HIU79" s="348"/>
      <c r="HIV79" s="348"/>
      <c r="HIW79" s="348"/>
      <c r="HIX79" s="349"/>
      <c r="HIZ79" s="347"/>
      <c r="HJA79" s="350"/>
      <c r="HJB79" s="350"/>
      <c r="HJC79" s="348"/>
      <c r="HJD79" s="348"/>
      <c r="HJE79" s="348"/>
      <c r="HJF79" s="349"/>
      <c r="HJH79" s="347"/>
      <c r="HJI79" s="350"/>
      <c r="HJJ79" s="350"/>
      <c r="HJK79" s="348"/>
      <c r="HJL79" s="348"/>
      <c r="HJM79" s="348"/>
      <c r="HJN79" s="349"/>
      <c r="HJP79" s="347"/>
      <c r="HJQ79" s="350"/>
      <c r="HJR79" s="350"/>
      <c r="HJS79" s="348"/>
      <c r="HJT79" s="348"/>
      <c r="HJU79" s="348"/>
      <c r="HJV79" s="349"/>
      <c r="HJX79" s="347"/>
      <c r="HJY79" s="350"/>
      <c r="HJZ79" s="350"/>
      <c r="HKA79" s="348"/>
      <c r="HKB79" s="348"/>
      <c r="HKC79" s="348"/>
      <c r="HKD79" s="349"/>
      <c r="HKF79" s="347"/>
      <c r="HKG79" s="350"/>
      <c r="HKH79" s="350"/>
      <c r="HKI79" s="348"/>
      <c r="HKJ79" s="348"/>
      <c r="HKK79" s="348"/>
      <c r="HKL79" s="349"/>
      <c r="HKN79" s="347"/>
      <c r="HKO79" s="350"/>
      <c r="HKP79" s="350"/>
      <c r="HKQ79" s="348"/>
      <c r="HKR79" s="348"/>
      <c r="HKS79" s="348"/>
      <c r="HKT79" s="349"/>
      <c r="HKV79" s="347"/>
      <c r="HKW79" s="350"/>
      <c r="HKX79" s="350"/>
      <c r="HKY79" s="348"/>
      <c r="HKZ79" s="348"/>
      <c r="HLA79" s="348"/>
      <c r="HLB79" s="349"/>
      <c r="HLD79" s="347"/>
      <c r="HLE79" s="350"/>
      <c r="HLF79" s="350"/>
      <c r="HLG79" s="348"/>
      <c r="HLH79" s="348"/>
      <c r="HLI79" s="348"/>
      <c r="HLJ79" s="349"/>
      <c r="HLL79" s="347"/>
      <c r="HLM79" s="350"/>
      <c r="HLN79" s="350"/>
      <c r="HLO79" s="348"/>
      <c r="HLP79" s="348"/>
      <c r="HLQ79" s="348"/>
      <c r="HLR79" s="349"/>
      <c r="HLT79" s="347"/>
      <c r="HLU79" s="350"/>
      <c r="HLV79" s="350"/>
      <c r="HLW79" s="348"/>
      <c r="HLX79" s="348"/>
      <c r="HLY79" s="348"/>
      <c r="HLZ79" s="349"/>
      <c r="HMB79" s="347"/>
      <c r="HMC79" s="350"/>
      <c r="HMD79" s="350"/>
      <c r="HME79" s="348"/>
      <c r="HMF79" s="348"/>
      <c r="HMG79" s="348"/>
      <c r="HMH79" s="349"/>
      <c r="HMJ79" s="347"/>
      <c r="HMK79" s="350"/>
      <c r="HML79" s="350"/>
      <c r="HMM79" s="348"/>
      <c r="HMN79" s="348"/>
      <c r="HMO79" s="348"/>
      <c r="HMP79" s="349"/>
      <c r="HMR79" s="347"/>
      <c r="HMS79" s="350"/>
      <c r="HMT79" s="350"/>
      <c r="HMU79" s="348"/>
      <c r="HMV79" s="348"/>
      <c r="HMW79" s="348"/>
      <c r="HMX79" s="349"/>
      <c r="HMZ79" s="347"/>
      <c r="HNA79" s="350"/>
      <c r="HNB79" s="350"/>
      <c r="HNC79" s="348"/>
      <c r="HND79" s="348"/>
      <c r="HNE79" s="348"/>
      <c r="HNF79" s="349"/>
      <c r="HNH79" s="347"/>
      <c r="HNI79" s="350"/>
      <c r="HNJ79" s="350"/>
      <c r="HNK79" s="348"/>
      <c r="HNL79" s="348"/>
      <c r="HNM79" s="348"/>
      <c r="HNN79" s="349"/>
      <c r="HNP79" s="347"/>
      <c r="HNQ79" s="350"/>
      <c r="HNR79" s="350"/>
      <c r="HNS79" s="348"/>
      <c r="HNT79" s="348"/>
      <c r="HNU79" s="348"/>
      <c r="HNV79" s="349"/>
      <c r="HNX79" s="347"/>
      <c r="HNY79" s="350"/>
      <c r="HNZ79" s="350"/>
      <c r="HOA79" s="348"/>
      <c r="HOB79" s="348"/>
      <c r="HOC79" s="348"/>
      <c r="HOD79" s="349"/>
      <c r="HOF79" s="347"/>
      <c r="HOG79" s="350"/>
      <c r="HOH79" s="350"/>
      <c r="HOI79" s="348"/>
      <c r="HOJ79" s="348"/>
      <c r="HOK79" s="348"/>
      <c r="HOL79" s="349"/>
      <c r="HON79" s="347"/>
      <c r="HOO79" s="350"/>
      <c r="HOP79" s="350"/>
      <c r="HOQ79" s="348"/>
      <c r="HOR79" s="348"/>
      <c r="HOS79" s="348"/>
      <c r="HOT79" s="349"/>
      <c r="HOV79" s="347"/>
      <c r="HOW79" s="350"/>
      <c r="HOX79" s="350"/>
      <c r="HOY79" s="348"/>
      <c r="HOZ79" s="348"/>
      <c r="HPA79" s="348"/>
      <c r="HPB79" s="349"/>
      <c r="HPD79" s="347"/>
      <c r="HPE79" s="350"/>
      <c r="HPF79" s="350"/>
      <c r="HPG79" s="348"/>
      <c r="HPH79" s="348"/>
      <c r="HPI79" s="348"/>
      <c r="HPJ79" s="349"/>
      <c r="HPL79" s="347"/>
      <c r="HPM79" s="350"/>
      <c r="HPN79" s="350"/>
      <c r="HPO79" s="348"/>
      <c r="HPP79" s="348"/>
      <c r="HPQ79" s="348"/>
      <c r="HPR79" s="349"/>
      <c r="HPT79" s="347"/>
      <c r="HPU79" s="350"/>
      <c r="HPV79" s="350"/>
      <c r="HPW79" s="348"/>
      <c r="HPX79" s="348"/>
      <c r="HPY79" s="348"/>
      <c r="HPZ79" s="349"/>
      <c r="HQB79" s="347"/>
      <c r="HQC79" s="350"/>
      <c r="HQD79" s="350"/>
      <c r="HQE79" s="348"/>
      <c r="HQF79" s="348"/>
      <c r="HQG79" s="348"/>
      <c r="HQH79" s="349"/>
      <c r="HQJ79" s="347"/>
      <c r="HQK79" s="350"/>
      <c r="HQL79" s="350"/>
      <c r="HQM79" s="348"/>
      <c r="HQN79" s="348"/>
      <c r="HQO79" s="348"/>
      <c r="HQP79" s="349"/>
      <c r="HQR79" s="347"/>
      <c r="HQS79" s="350"/>
      <c r="HQT79" s="350"/>
      <c r="HQU79" s="348"/>
      <c r="HQV79" s="348"/>
      <c r="HQW79" s="348"/>
      <c r="HQX79" s="349"/>
      <c r="HQZ79" s="347"/>
      <c r="HRA79" s="350"/>
      <c r="HRB79" s="350"/>
      <c r="HRC79" s="348"/>
      <c r="HRD79" s="348"/>
      <c r="HRE79" s="348"/>
      <c r="HRF79" s="349"/>
      <c r="HRH79" s="347"/>
      <c r="HRI79" s="350"/>
      <c r="HRJ79" s="350"/>
      <c r="HRK79" s="348"/>
      <c r="HRL79" s="348"/>
      <c r="HRM79" s="348"/>
      <c r="HRN79" s="349"/>
      <c r="HRP79" s="347"/>
      <c r="HRQ79" s="350"/>
      <c r="HRR79" s="350"/>
      <c r="HRS79" s="348"/>
      <c r="HRT79" s="348"/>
      <c r="HRU79" s="348"/>
      <c r="HRV79" s="349"/>
      <c r="HRX79" s="347"/>
      <c r="HRY79" s="350"/>
      <c r="HRZ79" s="350"/>
      <c r="HSA79" s="348"/>
      <c r="HSB79" s="348"/>
      <c r="HSC79" s="348"/>
      <c r="HSD79" s="349"/>
      <c r="HSF79" s="347"/>
      <c r="HSG79" s="350"/>
      <c r="HSH79" s="350"/>
      <c r="HSI79" s="348"/>
      <c r="HSJ79" s="348"/>
      <c r="HSK79" s="348"/>
      <c r="HSL79" s="349"/>
      <c r="HSN79" s="347"/>
      <c r="HSO79" s="350"/>
      <c r="HSP79" s="350"/>
      <c r="HSQ79" s="348"/>
      <c r="HSR79" s="348"/>
      <c r="HSS79" s="348"/>
      <c r="HST79" s="349"/>
      <c r="HSV79" s="347"/>
      <c r="HSW79" s="350"/>
      <c r="HSX79" s="350"/>
      <c r="HSY79" s="348"/>
      <c r="HSZ79" s="348"/>
      <c r="HTA79" s="348"/>
      <c r="HTB79" s="349"/>
      <c r="HTD79" s="347"/>
      <c r="HTE79" s="350"/>
      <c r="HTF79" s="350"/>
      <c r="HTG79" s="348"/>
      <c r="HTH79" s="348"/>
      <c r="HTI79" s="348"/>
      <c r="HTJ79" s="349"/>
      <c r="HTL79" s="347"/>
      <c r="HTM79" s="350"/>
      <c r="HTN79" s="350"/>
      <c r="HTO79" s="348"/>
      <c r="HTP79" s="348"/>
      <c r="HTQ79" s="348"/>
      <c r="HTR79" s="349"/>
      <c r="HTT79" s="347"/>
      <c r="HTU79" s="350"/>
      <c r="HTV79" s="350"/>
      <c r="HTW79" s="348"/>
      <c r="HTX79" s="348"/>
      <c r="HTY79" s="348"/>
      <c r="HTZ79" s="349"/>
      <c r="HUB79" s="347"/>
      <c r="HUC79" s="350"/>
      <c r="HUD79" s="350"/>
      <c r="HUE79" s="348"/>
      <c r="HUF79" s="348"/>
      <c r="HUG79" s="348"/>
      <c r="HUH79" s="349"/>
      <c r="HUJ79" s="347"/>
      <c r="HUK79" s="350"/>
      <c r="HUL79" s="350"/>
      <c r="HUM79" s="348"/>
      <c r="HUN79" s="348"/>
      <c r="HUO79" s="348"/>
      <c r="HUP79" s="349"/>
      <c r="HUR79" s="347"/>
      <c r="HUS79" s="350"/>
      <c r="HUT79" s="350"/>
      <c r="HUU79" s="348"/>
      <c r="HUV79" s="348"/>
      <c r="HUW79" s="348"/>
      <c r="HUX79" s="349"/>
      <c r="HUZ79" s="347"/>
      <c r="HVA79" s="350"/>
      <c r="HVB79" s="350"/>
      <c r="HVC79" s="348"/>
      <c r="HVD79" s="348"/>
      <c r="HVE79" s="348"/>
      <c r="HVF79" s="349"/>
      <c r="HVH79" s="347"/>
      <c r="HVI79" s="350"/>
      <c r="HVJ79" s="350"/>
      <c r="HVK79" s="348"/>
      <c r="HVL79" s="348"/>
      <c r="HVM79" s="348"/>
      <c r="HVN79" s="349"/>
      <c r="HVP79" s="347"/>
      <c r="HVQ79" s="350"/>
      <c r="HVR79" s="350"/>
      <c r="HVS79" s="348"/>
      <c r="HVT79" s="348"/>
      <c r="HVU79" s="348"/>
      <c r="HVV79" s="349"/>
      <c r="HVX79" s="347"/>
      <c r="HVY79" s="350"/>
      <c r="HVZ79" s="350"/>
      <c r="HWA79" s="348"/>
      <c r="HWB79" s="348"/>
      <c r="HWC79" s="348"/>
      <c r="HWD79" s="349"/>
      <c r="HWF79" s="347"/>
      <c r="HWG79" s="350"/>
      <c r="HWH79" s="350"/>
      <c r="HWI79" s="348"/>
      <c r="HWJ79" s="348"/>
      <c r="HWK79" s="348"/>
      <c r="HWL79" s="349"/>
      <c r="HWN79" s="347"/>
      <c r="HWO79" s="350"/>
      <c r="HWP79" s="350"/>
      <c r="HWQ79" s="348"/>
      <c r="HWR79" s="348"/>
      <c r="HWS79" s="348"/>
      <c r="HWT79" s="349"/>
      <c r="HWV79" s="347"/>
      <c r="HWW79" s="350"/>
      <c r="HWX79" s="350"/>
      <c r="HWY79" s="348"/>
      <c r="HWZ79" s="348"/>
      <c r="HXA79" s="348"/>
      <c r="HXB79" s="349"/>
      <c r="HXD79" s="347"/>
      <c r="HXE79" s="350"/>
      <c r="HXF79" s="350"/>
      <c r="HXG79" s="348"/>
      <c r="HXH79" s="348"/>
      <c r="HXI79" s="348"/>
      <c r="HXJ79" s="349"/>
      <c r="HXL79" s="347"/>
      <c r="HXM79" s="350"/>
      <c r="HXN79" s="350"/>
      <c r="HXO79" s="348"/>
      <c r="HXP79" s="348"/>
      <c r="HXQ79" s="348"/>
      <c r="HXR79" s="349"/>
      <c r="HXT79" s="347"/>
      <c r="HXU79" s="350"/>
      <c r="HXV79" s="350"/>
      <c r="HXW79" s="348"/>
      <c r="HXX79" s="348"/>
      <c r="HXY79" s="348"/>
      <c r="HXZ79" s="349"/>
      <c r="HYB79" s="347"/>
      <c r="HYC79" s="350"/>
      <c r="HYD79" s="350"/>
      <c r="HYE79" s="348"/>
      <c r="HYF79" s="348"/>
      <c r="HYG79" s="348"/>
      <c r="HYH79" s="349"/>
      <c r="HYJ79" s="347"/>
      <c r="HYK79" s="350"/>
      <c r="HYL79" s="350"/>
      <c r="HYM79" s="348"/>
      <c r="HYN79" s="348"/>
      <c r="HYO79" s="348"/>
      <c r="HYP79" s="349"/>
      <c r="HYR79" s="347"/>
      <c r="HYS79" s="350"/>
      <c r="HYT79" s="350"/>
      <c r="HYU79" s="348"/>
      <c r="HYV79" s="348"/>
      <c r="HYW79" s="348"/>
      <c r="HYX79" s="349"/>
      <c r="HYZ79" s="347"/>
      <c r="HZA79" s="350"/>
      <c r="HZB79" s="350"/>
      <c r="HZC79" s="348"/>
      <c r="HZD79" s="348"/>
      <c r="HZE79" s="348"/>
      <c r="HZF79" s="349"/>
      <c r="HZH79" s="347"/>
      <c r="HZI79" s="350"/>
      <c r="HZJ79" s="350"/>
      <c r="HZK79" s="348"/>
      <c r="HZL79" s="348"/>
      <c r="HZM79" s="348"/>
      <c r="HZN79" s="349"/>
      <c r="HZP79" s="347"/>
      <c r="HZQ79" s="350"/>
      <c r="HZR79" s="350"/>
      <c r="HZS79" s="348"/>
      <c r="HZT79" s="348"/>
      <c r="HZU79" s="348"/>
      <c r="HZV79" s="349"/>
      <c r="HZX79" s="347"/>
      <c r="HZY79" s="350"/>
      <c r="HZZ79" s="350"/>
      <c r="IAA79" s="348"/>
      <c r="IAB79" s="348"/>
      <c r="IAC79" s="348"/>
      <c r="IAD79" s="349"/>
      <c r="IAF79" s="347"/>
      <c r="IAG79" s="350"/>
      <c r="IAH79" s="350"/>
      <c r="IAI79" s="348"/>
      <c r="IAJ79" s="348"/>
      <c r="IAK79" s="348"/>
      <c r="IAL79" s="349"/>
      <c r="IAN79" s="347"/>
      <c r="IAO79" s="350"/>
      <c r="IAP79" s="350"/>
      <c r="IAQ79" s="348"/>
      <c r="IAR79" s="348"/>
      <c r="IAS79" s="348"/>
      <c r="IAT79" s="349"/>
      <c r="IAV79" s="347"/>
      <c r="IAW79" s="350"/>
      <c r="IAX79" s="350"/>
      <c r="IAY79" s="348"/>
      <c r="IAZ79" s="348"/>
      <c r="IBA79" s="348"/>
      <c r="IBB79" s="349"/>
      <c r="IBD79" s="347"/>
      <c r="IBE79" s="350"/>
      <c r="IBF79" s="350"/>
      <c r="IBG79" s="348"/>
      <c r="IBH79" s="348"/>
      <c r="IBI79" s="348"/>
      <c r="IBJ79" s="349"/>
      <c r="IBL79" s="347"/>
      <c r="IBM79" s="350"/>
      <c r="IBN79" s="350"/>
      <c r="IBO79" s="348"/>
      <c r="IBP79" s="348"/>
      <c r="IBQ79" s="348"/>
      <c r="IBR79" s="349"/>
      <c r="IBT79" s="347"/>
      <c r="IBU79" s="350"/>
      <c r="IBV79" s="350"/>
      <c r="IBW79" s="348"/>
      <c r="IBX79" s="348"/>
      <c r="IBY79" s="348"/>
      <c r="IBZ79" s="349"/>
      <c r="ICB79" s="347"/>
      <c r="ICC79" s="350"/>
      <c r="ICD79" s="350"/>
      <c r="ICE79" s="348"/>
      <c r="ICF79" s="348"/>
      <c r="ICG79" s="348"/>
      <c r="ICH79" s="349"/>
      <c r="ICJ79" s="347"/>
      <c r="ICK79" s="350"/>
      <c r="ICL79" s="350"/>
      <c r="ICM79" s="348"/>
      <c r="ICN79" s="348"/>
      <c r="ICO79" s="348"/>
      <c r="ICP79" s="349"/>
      <c r="ICR79" s="347"/>
      <c r="ICS79" s="350"/>
      <c r="ICT79" s="350"/>
      <c r="ICU79" s="348"/>
      <c r="ICV79" s="348"/>
      <c r="ICW79" s="348"/>
      <c r="ICX79" s="349"/>
      <c r="ICZ79" s="347"/>
      <c r="IDA79" s="350"/>
      <c r="IDB79" s="350"/>
      <c r="IDC79" s="348"/>
      <c r="IDD79" s="348"/>
      <c r="IDE79" s="348"/>
      <c r="IDF79" s="349"/>
      <c r="IDH79" s="347"/>
      <c r="IDI79" s="350"/>
      <c r="IDJ79" s="350"/>
      <c r="IDK79" s="348"/>
      <c r="IDL79" s="348"/>
      <c r="IDM79" s="348"/>
      <c r="IDN79" s="349"/>
      <c r="IDP79" s="347"/>
      <c r="IDQ79" s="350"/>
      <c r="IDR79" s="350"/>
      <c r="IDS79" s="348"/>
      <c r="IDT79" s="348"/>
      <c r="IDU79" s="348"/>
      <c r="IDV79" s="349"/>
      <c r="IDX79" s="347"/>
      <c r="IDY79" s="350"/>
      <c r="IDZ79" s="350"/>
      <c r="IEA79" s="348"/>
      <c r="IEB79" s="348"/>
      <c r="IEC79" s="348"/>
      <c r="IED79" s="349"/>
      <c r="IEF79" s="347"/>
      <c r="IEG79" s="350"/>
      <c r="IEH79" s="350"/>
      <c r="IEI79" s="348"/>
      <c r="IEJ79" s="348"/>
      <c r="IEK79" s="348"/>
      <c r="IEL79" s="349"/>
      <c r="IEN79" s="347"/>
      <c r="IEO79" s="350"/>
      <c r="IEP79" s="350"/>
      <c r="IEQ79" s="348"/>
      <c r="IER79" s="348"/>
      <c r="IES79" s="348"/>
      <c r="IET79" s="349"/>
      <c r="IEV79" s="347"/>
      <c r="IEW79" s="350"/>
      <c r="IEX79" s="350"/>
      <c r="IEY79" s="348"/>
      <c r="IEZ79" s="348"/>
      <c r="IFA79" s="348"/>
      <c r="IFB79" s="349"/>
      <c r="IFD79" s="347"/>
      <c r="IFE79" s="350"/>
      <c r="IFF79" s="350"/>
      <c r="IFG79" s="348"/>
      <c r="IFH79" s="348"/>
      <c r="IFI79" s="348"/>
      <c r="IFJ79" s="349"/>
      <c r="IFL79" s="347"/>
      <c r="IFM79" s="350"/>
      <c r="IFN79" s="350"/>
      <c r="IFO79" s="348"/>
      <c r="IFP79" s="348"/>
      <c r="IFQ79" s="348"/>
      <c r="IFR79" s="349"/>
      <c r="IFT79" s="347"/>
      <c r="IFU79" s="350"/>
      <c r="IFV79" s="350"/>
      <c r="IFW79" s="348"/>
      <c r="IFX79" s="348"/>
      <c r="IFY79" s="348"/>
      <c r="IFZ79" s="349"/>
      <c r="IGB79" s="347"/>
      <c r="IGC79" s="350"/>
      <c r="IGD79" s="350"/>
      <c r="IGE79" s="348"/>
      <c r="IGF79" s="348"/>
      <c r="IGG79" s="348"/>
      <c r="IGH79" s="349"/>
      <c r="IGJ79" s="347"/>
      <c r="IGK79" s="350"/>
      <c r="IGL79" s="350"/>
      <c r="IGM79" s="348"/>
      <c r="IGN79" s="348"/>
      <c r="IGO79" s="348"/>
      <c r="IGP79" s="349"/>
      <c r="IGR79" s="347"/>
      <c r="IGS79" s="350"/>
      <c r="IGT79" s="350"/>
      <c r="IGU79" s="348"/>
      <c r="IGV79" s="348"/>
      <c r="IGW79" s="348"/>
      <c r="IGX79" s="349"/>
      <c r="IGZ79" s="347"/>
      <c r="IHA79" s="350"/>
      <c r="IHB79" s="350"/>
      <c r="IHC79" s="348"/>
      <c r="IHD79" s="348"/>
      <c r="IHE79" s="348"/>
      <c r="IHF79" s="349"/>
      <c r="IHH79" s="347"/>
      <c r="IHI79" s="350"/>
      <c r="IHJ79" s="350"/>
      <c r="IHK79" s="348"/>
      <c r="IHL79" s="348"/>
      <c r="IHM79" s="348"/>
      <c r="IHN79" s="349"/>
      <c r="IHP79" s="347"/>
      <c r="IHQ79" s="350"/>
      <c r="IHR79" s="350"/>
      <c r="IHS79" s="348"/>
      <c r="IHT79" s="348"/>
      <c r="IHU79" s="348"/>
      <c r="IHV79" s="349"/>
      <c r="IHX79" s="347"/>
      <c r="IHY79" s="350"/>
      <c r="IHZ79" s="350"/>
      <c r="IIA79" s="348"/>
      <c r="IIB79" s="348"/>
      <c r="IIC79" s="348"/>
      <c r="IID79" s="349"/>
      <c r="IIF79" s="347"/>
      <c r="IIG79" s="350"/>
      <c r="IIH79" s="350"/>
      <c r="III79" s="348"/>
      <c r="IIJ79" s="348"/>
      <c r="IIK79" s="348"/>
      <c r="IIL79" s="349"/>
      <c r="IIN79" s="347"/>
      <c r="IIO79" s="350"/>
      <c r="IIP79" s="350"/>
      <c r="IIQ79" s="348"/>
      <c r="IIR79" s="348"/>
      <c r="IIS79" s="348"/>
      <c r="IIT79" s="349"/>
      <c r="IIV79" s="347"/>
      <c r="IIW79" s="350"/>
      <c r="IIX79" s="350"/>
      <c r="IIY79" s="348"/>
      <c r="IIZ79" s="348"/>
      <c r="IJA79" s="348"/>
      <c r="IJB79" s="349"/>
      <c r="IJD79" s="347"/>
      <c r="IJE79" s="350"/>
      <c r="IJF79" s="350"/>
      <c r="IJG79" s="348"/>
      <c r="IJH79" s="348"/>
      <c r="IJI79" s="348"/>
      <c r="IJJ79" s="349"/>
      <c r="IJL79" s="347"/>
      <c r="IJM79" s="350"/>
      <c r="IJN79" s="350"/>
      <c r="IJO79" s="348"/>
      <c r="IJP79" s="348"/>
      <c r="IJQ79" s="348"/>
      <c r="IJR79" s="349"/>
      <c r="IJT79" s="347"/>
      <c r="IJU79" s="350"/>
      <c r="IJV79" s="350"/>
      <c r="IJW79" s="348"/>
      <c r="IJX79" s="348"/>
      <c r="IJY79" s="348"/>
      <c r="IJZ79" s="349"/>
      <c r="IKB79" s="347"/>
      <c r="IKC79" s="350"/>
      <c r="IKD79" s="350"/>
      <c r="IKE79" s="348"/>
      <c r="IKF79" s="348"/>
      <c r="IKG79" s="348"/>
      <c r="IKH79" s="349"/>
      <c r="IKJ79" s="347"/>
      <c r="IKK79" s="350"/>
      <c r="IKL79" s="350"/>
      <c r="IKM79" s="348"/>
      <c r="IKN79" s="348"/>
      <c r="IKO79" s="348"/>
      <c r="IKP79" s="349"/>
      <c r="IKR79" s="347"/>
      <c r="IKS79" s="350"/>
      <c r="IKT79" s="350"/>
      <c r="IKU79" s="348"/>
      <c r="IKV79" s="348"/>
      <c r="IKW79" s="348"/>
      <c r="IKX79" s="349"/>
      <c r="IKZ79" s="347"/>
      <c r="ILA79" s="350"/>
      <c r="ILB79" s="350"/>
      <c r="ILC79" s="348"/>
      <c r="ILD79" s="348"/>
      <c r="ILE79" s="348"/>
      <c r="ILF79" s="349"/>
      <c r="ILH79" s="347"/>
      <c r="ILI79" s="350"/>
      <c r="ILJ79" s="350"/>
      <c r="ILK79" s="348"/>
      <c r="ILL79" s="348"/>
      <c r="ILM79" s="348"/>
      <c r="ILN79" s="349"/>
      <c r="ILP79" s="347"/>
      <c r="ILQ79" s="350"/>
      <c r="ILR79" s="350"/>
      <c r="ILS79" s="348"/>
      <c r="ILT79" s="348"/>
      <c r="ILU79" s="348"/>
      <c r="ILV79" s="349"/>
      <c r="ILX79" s="347"/>
      <c r="ILY79" s="350"/>
      <c r="ILZ79" s="350"/>
      <c r="IMA79" s="348"/>
      <c r="IMB79" s="348"/>
      <c r="IMC79" s="348"/>
      <c r="IMD79" s="349"/>
      <c r="IMF79" s="347"/>
      <c r="IMG79" s="350"/>
      <c r="IMH79" s="350"/>
      <c r="IMI79" s="348"/>
      <c r="IMJ79" s="348"/>
      <c r="IMK79" s="348"/>
      <c r="IML79" s="349"/>
      <c r="IMN79" s="347"/>
      <c r="IMO79" s="350"/>
      <c r="IMP79" s="350"/>
      <c r="IMQ79" s="348"/>
      <c r="IMR79" s="348"/>
      <c r="IMS79" s="348"/>
      <c r="IMT79" s="349"/>
      <c r="IMV79" s="347"/>
      <c r="IMW79" s="350"/>
      <c r="IMX79" s="350"/>
      <c r="IMY79" s="348"/>
      <c r="IMZ79" s="348"/>
      <c r="INA79" s="348"/>
      <c r="INB79" s="349"/>
      <c r="IND79" s="347"/>
      <c r="INE79" s="350"/>
      <c r="INF79" s="350"/>
      <c r="ING79" s="348"/>
      <c r="INH79" s="348"/>
      <c r="INI79" s="348"/>
      <c r="INJ79" s="349"/>
      <c r="INL79" s="347"/>
      <c r="INM79" s="350"/>
      <c r="INN79" s="350"/>
      <c r="INO79" s="348"/>
      <c r="INP79" s="348"/>
      <c r="INQ79" s="348"/>
      <c r="INR79" s="349"/>
      <c r="INT79" s="347"/>
      <c r="INU79" s="350"/>
      <c r="INV79" s="350"/>
      <c r="INW79" s="348"/>
      <c r="INX79" s="348"/>
      <c r="INY79" s="348"/>
      <c r="INZ79" s="349"/>
      <c r="IOB79" s="347"/>
      <c r="IOC79" s="350"/>
      <c r="IOD79" s="350"/>
      <c r="IOE79" s="348"/>
      <c r="IOF79" s="348"/>
      <c r="IOG79" s="348"/>
      <c r="IOH79" s="349"/>
      <c r="IOJ79" s="347"/>
      <c r="IOK79" s="350"/>
      <c r="IOL79" s="350"/>
      <c r="IOM79" s="348"/>
      <c r="ION79" s="348"/>
      <c r="IOO79" s="348"/>
      <c r="IOP79" s="349"/>
      <c r="IOR79" s="347"/>
      <c r="IOS79" s="350"/>
      <c r="IOT79" s="350"/>
      <c r="IOU79" s="348"/>
      <c r="IOV79" s="348"/>
      <c r="IOW79" s="348"/>
      <c r="IOX79" s="349"/>
      <c r="IOZ79" s="347"/>
      <c r="IPA79" s="350"/>
      <c r="IPB79" s="350"/>
      <c r="IPC79" s="348"/>
      <c r="IPD79" s="348"/>
      <c r="IPE79" s="348"/>
      <c r="IPF79" s="349"/>
      <c r="IPH79" s="347"/>
      <c r="IPI79" s="350"/>
      <c r="IPJ79" s="350"/>
      <c r="IPK79" s="348"/>
      <c r="IPL79" s="348"/>
      <c r="IPM79" s="348"/>
      <c r="IPN79" s="349"/>
      <c r="IPP79" s="347"/>
      <c r="IPQ79" s="350"/>
      <c r="IPR79" s="350"/>
      <c r="IPS79" s="348"/>
      <c r="IPT79" s="348"/>
      <c r="IPU79" s="348"/>
      <c r="IPV79" s="349"/>
      <c r="IPX79" s="347"/>
      <c r="IPY79" s="350"/>
      <c r="IPZ79" s="350"/>
      <c r="IQA79" s="348"/>
      <c r="IQB79" s="348"/>
      <c r="IQC79" s="348"/>
      <c r="IQD79" s="349"/>
      <c r="IQF79" s="347"/>
      <c r="IQG79" s="350"/>
      <c r="IQH79" s="350"/>
      <c r="IQI79" s="348"/>
      <c r="IQJ79" s="348"/>
      <c r="IQK79" s="348"/>
      <c r="IQL79" s="349"/>
      <c r="IQN79" s="347"/>
      <c r="IQO79" s="350"/>
      <c r="IQP79" s="350"/>
      <c r="IQQ79" s="348"/>
      <c r="IQR79" s="348"/>
      <c r="IQS79" s="348"/>
      <c r="IQT79" s="349"/>
      <c r="IQV79" s="347"/>
      <c r="IQW79" s="350"/>
      <c r="IQX79" s="350"/>
      <c r="IQY79" s="348"/>
      <c r="IQZ79" s="348"/>
      <c r="IRA79" s="348"/>
      <c r="IRB79" s="349"/>
      <c r="IRD79" s="347"/>
      <c r="IRE79" s="350"/>
      <c r="IRF79" s="350"/>
      <c r="IRG79" s="348"/>
      <c r="IRH79" s="348"/>
      <c r="IRI79" s="348"/>
      <c r="IRJ79" s="349"/>
      <c r="IRL79" s="347"/>
      <c r="IRM79" s="350"/>
      <c r="IRN79" s="350"/>
      <c r="IRO79" s="348"/>
      <c r="IRP79" s="348"/>
      <c r="IRQ79" s="348"/>
      <c r="IRR79" s="349"/>
      <c r="IRT79" s="347"/>
      <c r="IRU79" s="350"/>
      <c r="IRV79" s="350"/>
      <c r="IRW79" s="348"/>
      <c r="IRX79" s="348"/>
      <c r="IRY79" s="348"/>
      <c r="IRZ79" s="349"/>
      <c r="ISB79" s="347"/>
      <c r="ISC79" s="350"/>
      <c r="ISD79" s="350"/>
      <c r="ISE79" s="348"/>
      <c r="ISF79" s="348"/>
      <c r="ISG79" s="348"/>
      <c r="ISH79" s="349"/>
      <c r="ISJ79" s="347"/>
      <c r="ISK79" s="350"/>
      <c r="ISL79" s="350"/>
      <c r="ISM79" s="348"/>
      <c r="ISN79" s="348"/>
      <c r="ISO79" s="348"/>
      <c r="ISP79" s="349"/>
      <c r="ISR79" s="347"/>
      <c r="ISS79" s="350"/>
      <c r="IST79" s="350"/>
      <c r="ISU79" s="348"/>
      <c r="ISV79" s="348"/>
      <c r="ISW79" s="348"/>
      <c r="ISX79" s="349"/>
      <c r="ISZ79" s="347"/>
      <c r="ITA79" s="350"/>
      <c r="ITB79" s="350"/>
      <c r="ITC79" s="348"/>
      <c r="ITD79" s="348"/>
      <c r="ITE79" s="348"/>
      <c r="ITF79" s="349"/>
      <c r="ITH79" s="347"/>
      <c r="ITI79" s="350"/>
      <c r="ITJ79" s="350"/>
      <c r="ITK79" s="348"/>
      <c r="ITL79" s="348"/>
      <c r="ITM79" s="348"/>
      <c r="ITN79" s="349"/>
      <c r="ITP79" s="347"/>
      <c r="ITQ79" s="350"/>
      <c r="ITR79" s="350"/>
      <c r="ITS79" s="348"/>
      <c r="ITT79" s="348"/>
      <c r="ITU79" s="348"/>
      <c r="ITV79" s="349"/>
      <c r="ITX79" s="347"/>
      <c r="ITY79" s="350"/>
      <c r="ITZ79" s="350"/>
      <c r="IUA79" s="348"/>
      <c r="IUB79" s="348"/>
      <c r="IUC79" s="348"/>
      <c r="IUD79" s="349"/>
      <c r="IUF79" s="347"/>
      <c r="IUG79" s="350"/>
      <c r="IUH79" s="350"/>
      <c r="IUI79" s="348"/>
      <c r="IUJ79" s="348"/>
      <c r="IUK79" s="348"/>
      <c r="IUL79" s="349"/>
      <c r="IUN79" s="347"/>
      <c r="IUO79" s="350"/>
      <c r="IUP79" s="350"/>
      <c r="IUQ79" s="348"/>
      <c r="IUR79" s="348"/>
      <c r="IUS79" s="348"/>
      <c r="IUT79" s="349"/>
      <c r="IUV79" s="347"/>
      <c r="IUW79" s="350"/>
      <c r="IUX79" s="350"/>
      <c r="IUY79" s="348"/>
      <c r="IUZ79" s="348"/>
      <c r="IVA79" s="348"/>
      <c r="IVB79" s="349"/>
      <c r="IVD79" s="347"/>
      <c r="IVE79" s="350"/>
      <c r="IVF79" s="350"/>
      <c r="IVG79" s="348"/>
      <c r="IVH79" s="348"/>
      <c r="IVI79" s="348"/>
      <c r="IVJ79" s="349"/>
      <c r="IVL79" s="347"/>
      <c r="IVM79" s="350"/>
      <c r="IVN79" s="350"/>
      <c r="IVO79" s="348"/>
      <c r="IVP79" s="348"/>
      <c r="IVQ79" s="348"/>
      <c r="IVR79" s="349"/>
      <c r="IVT79" s="347"/>
      <c r="IVU79" s="350"/>
      <c r="IVV79" s="350"/>
      <c r="IVW79" s="348"/>
      <c r="IVX79" s="348"/>
      <c r="IVY79" s="348"/>
      <c r="IVZ79" s="349"/>
      <c r="IWB79" s="347"/>
      <c r="IWC79" s="350"/>
      <c r="IWD79" s="350"/>
      <c r="IWE79" s="348"/>
      <c r="IWF79" s="348"/>
      <c r="IWG79" s="348"/>
      <c r="IWH79" s="349"/>
      <c r="IWJ79" s="347"/>
      <c r="IWK79" s="350"/>
      <c r="IWL79" s="350"/>
      <c r="IWM79" s="348"/>
      <c r="IWN79" s="348"/>
      <c r="IWO79" s="348"/>
      <c r="IWP79" s="349"/>
      <c r="IWR79" s="347"/>
      <c r="IWS79" s="350"/>
      <c r="IWT79" s="350"/>
      <c r="IWU79" s="348"/>
      <c r="IWV79" s="348"/>
      <c r="IWW79" s="348"/>
      <c r="IWX79" s="349"/>
      <c r="IWZ79" s="347"/>
      <c r="IXA79" s="350"/>
      <c r="IXB79" s="350"/>
      <c r="IXC79" s="348"/>
      <c r="IXD79" s="348"/>
      <c r="IXE79" s="348"/>
      <c r="IXF79" s="349"/>
      <c r="IXH79" s="347"/>
      <c r="IXI79" s="350"/>
      <c r="IXJ79" s="350"/>
      <c r="IXK79" s="348"/>
      <c r="IXL79" s="348"/>
      <c r="IXM79" s="348"/>
      <c r="IXN79" s="349"/>
      <c r="IXP79" s="347"/>
      <c r="IXQ79" s="350"/>
      <c r="IXR79" s="350"/>
      <c r="IXS79" s="348"/>
      <c r="IXT79" s="348"/>
      <c r="IXU79" s="348"/>
      <c r="IXV79" s="349"/>
      <c r="IXX79" s="347"/>
      <c r="IXY79" s="350"/>
      <c r="IXZ79" s="350"/>
      <c r="IYA79" s="348"/>
      <c r="IYB79" s="348"/>
      <c r="IYC79" s="348"/>
      <c r="IYD79" s="349"/>
      <c r="IYF79" s="347"/>
      <c r="IYG79" s="350"/>
      <c r="IYH79" s="350"/>
      <c r="IYI79" s="348"/>
      <c r="IYJ79" s="348"/>
      <c r="IYK79" s="348"/>
      <c r="IYL79" s="349"/>
      <c r="IYN79" s="347"/>
      <c r="IYO79" s="350"/>
      <c r="IYP79" s="350"/>
      <c r="IYQ79" s="348"/>
      <c r="IYR79" s="348"/>
      <c r="IYS79" s="348"/>
      <c r="IYT79" s="349"/>
      <c r="IYV79" s="347"/>
      <c r="IYW79" s="350"/>
      <c r="IYX79" s="350"/>
      <c r="IYY79" s="348"/>
      <c r="IYZ79" s="348"/>
      <c r="IZA79" s="348"/>
      <c r="IZB79" s="349"/>
      <c r="IZD79" s="347"/>
      <c r="IZE79" s="350"/>
      <c r="IZF79" s="350"/>
      <c r="IZG79" s="348"/>
      <c r="IZH79" s="348"/>
      <c r="IZI79" s="348"/>
      <c r="IZJ79" s="349"/>
      <c r="IZL79" s="347"/>
      <c r="IZM79" s="350"/>
      <c r="IZN79" s="350"/>
      <c r="IZO79" s="348"/>
      <c r="IZP79" s="348"/>
      <c r="IZQ79" s="348"/>
      <c r="IZR79" s="349"/>
      <c r="IZT79" s="347"/>
      <c r="IZU79" s="350"/>
      <c r="IZV79" s="350"/>
      <c r="IZW79" s="348"/>
      <c r="IZX79" s="348"/>
      <c r="IZY79" s="348"/>
      <c r="IZZ79" s="349"/>
      <c r="JAB79" s="347"/>
      <c r="JAC79" s="350"/>
      <c r="JAD79" s="350"/>
      <c r="JAE79" s="348"/>
      <c r="JAF79" s="348"/>
      <c r="JAG79" s="348"/>
      <c r="JAH79" s="349"/>
      <c r="JAJ79" s="347"/>
      <c r="JAK79" s="350"/>
      <c r="JAL79" s="350"/>
      <c r="JAM79" s="348"/>
      <c r="JAN79" s="348"/>
      <c r="JAO79" s="348"/>
      <c r="JAP79" s="349"/>
      <c r="JAR79" s="347"/>
      <c r="JAS79" s="350"/>
      <c r="JAT79" s="350"/>
      <c r="JAU79" s="348"/>
      <c r="JAV79" s="348"/>
      <c r="JAW79" s="348"/>
      <c r="JAX79" s="349"/>
      <c r="JAZ79" s="347"/>
      <c r="JBA79" s="350"/>
      <c r="JBB79" s="350"/>
      <c r="JBC79" s="348"/>
      <c r="JBD79" s="348"/>
      <c r="JBE79" s="348"/>
      <c r="JBF79" s="349"/>
      <c r="JBH79" s="347"/>
      <c r="JBI79" s="350"/>
      <c r="JBJ79" s="350"/>
      <c r="JBK79" s="348"/>
      <c r="JBL79" s="348"/>
      <c r="JBM79" s="348"/>
      <c r="JBN79" s="349"/>
      <c r="JBP79" s="347"/>
      <c r="JBQ79" s="350"/>
      <c r="JBR79" s="350"/>
      <c r="JBS79" s="348"/>
      <c r="JBT79" s="348"/>
      <c r="JBU79" s="348"/>
      <c r="JBV79" s="349"/>
      <c r="JBX79" s="347"/>
      <c r="JBY79" s="350"/>
      <c r="JBZ79" s="350"/>
      <c r="JCA79" s="348"/>
      <c r="JCB79" s="348"/>
      <c r="JCC79" s="348"/>
      <c r="JCD79" s="349"/>
      <c r="JCF79" s="347"/>
      <c r="JCG79" s="350"/>
      <c r="JCH79" s="350"/>
      <c r="JCI79" s="348"/>
      <c r="JCJ79" s="348"/>
      <c r="JCK79" s="348"/>
      <c r="JCL79" s="349"/>
      <c r="JCN79" s="347"/>
      <c r="JCO79" s="350"/>
      <c r="JCP79" s="350"/>
      <c r="JCQ79" s="348"/>
      <c r="JCR79" s="348"/>
      <c r="JCS79" s="348"/>
      <c r="JCT79" s="349"/>
      <c r="JCV79" s="347"/>
      <c r="JCW79" s="350"/>
      <c r="JCX79" s="350"/>
      <c r="JCY79" s="348"/>
      <c r="JCZ79" s="348"/>
      <c r="JDA79" s="348"/>
      <c r="JDB79" s="349"/>
      <c r="JDD79" s="347"/>
      <c r="JDE79" s="350"/>
      <c r="JDF79" s="350"/>
      <c r="JDG79" s="348"/>
      <c r="JDH79" s="348"/>
      <c r="JDI79" s="348"/>
      <c r="JDJ79" s="349"/>
      <c r="JDL79" s="347"/>
      <c r="JDM79" s="350"/>
      <c r="JDN79" s="350"/>
      <c r="JDO79" s="348"/>
      <c r="JDP79" s="348"/>
      <c r="JDQ79" s="348"/>
      <c r="JDR79" s="349"/>
      <c r="JDT79" s="347"/>
      <c r="JDU79" s="350"/>
      <c r="JDV79" s="350"/>
      <c r="JDW79" s="348"/>
      <c r="JDX79" s="348"/>
      <c r="JDY79" s="348"/>
      <c r="JDZ79" s="349"/>
      <c r="JEB79" s="347"/>
      <c r="JEC79" s="350"/>
      <c r="JED79" s="350"/>
      <c r="JEE79" s="348"/>
      <c r="JEF79" s="348"/>
      <c r="JEG79" s="348"/>
      <c r="JEH79" s="349"/>
      <c r="JEJ79" s="347"/>
      <c r="JEK79" s="350"/>
      <c r="JEL79" s="350"/>
      <c r="JEM79" s="348"/>
      <c r="JEN79" s="348"/>
      <c r="JEO79" s="348"/>
      <c r="JEP79" s="349"/>
      <c r="JER79" s="347"/>
      <c r="JES79" s="350"/>
      <c r="JET79" s="350"/>
      <c r="JEU79" s="348"/>
      <c r="JEV79" s="348"/>
      <c r="JEW79" s="348"/>
      <c r="JEX79" s="349"/>
      <c r="JEZ79" s="347"/>
      <c r="JFA79" s="350"/>
      <c r="JFB79" s="350"/>
      <c r="JFC79" s="348"/>
      <c r="JFD79" s="348"/>
      <c r="JFE79" s="348"/>
      <c r="JFF79" s="349"/>
      <c r="JFH79" s="347"/>
      <c r="JFI79" s="350"/>
      <c r="JFJ79" s="350"/>
      <c r="JFK79" s="348"/>
      <c r="JFL79" s="348"/>
      <c r="JFM79" s="348"/>
      <c r="JFN79" s="349"/>
      <c r="JFP79" s="347"/>
      <c r="JFQ79" s="350"/>
      <c r="JFR79" s="350"/>
      <c r="JFS79" s="348"/>
      <c r="JFT79" s="348"/>
      <c r="JFU79" s="348"/>
      <c r="JFV79" s="349"/>
      <c r="JFX79" s="347"/>
      <c r="JFY79" s="350"/>
      <c r="JFZ79" s="350"/>
      <c r="JGA79" s="348"/>
      <c r="JGB79" s="348"/>
      <c r="JGC79" s="348"/>
      <c r="JGD79" s="349"/>
      <c r="JGF79" s="347"/>
      <c r="JGG79" s="350"/>
      <c r="JGH79" s="350"/>
      <c r="JGI79" s="348"/>
      <c r="JGJ79" s="348"/>
      <c r="JGK79" s="348"/>
      <c r="JGL79" s="349"/>
      <c r="JGN79" s="347"/>
      <c r="JGO79" s="350"/>
      <c r="JGP79" s="350"/>
      <c r="JGQ79" s="348"/>
      <c r="JGR79" s="348"/>
      <c r="JGS79" s="348"/>
      <c r="JGT79" s="349"/>
      <c r="JGV79" s="347"/>
      <c r="JGW79" s="350"/>
      <c r="JGX79" s="350"/>
      <c r="JGY79" s="348"/>
      <c r="JGZ79" s="348"/>
      <c r="JHA79" s="348"/>
      <c r="JHB79" s="349"/>
      <c r="JHD79" s="347"/>
      <c r="JHE79" s="350"/>
      <c r="JHF79" s="350"/>
      <c r="JHG79" s="348"/>
      <c r="JHH79" s="348"/>
      <c r="JHI79" s="348"/>
      <c r="JHJ79" s="349"/>
      <c r="JHL79" s="347"/>
      <c r="JHM79" s="350"/>
      <c r="JHN79" s="350"/>
      <c r="JHO79" s="348"/>
      <c r="JHP79" s="348"/>
      <c r="JHQ79" s="348"/>
      <c r="JHR79" s="349"/>
      <c r="JHT79" s="347"/>
      <c r="JHU79" s="350"/>
      <c r="JHV79" s="350"/>
      <c r="JHW79" s="348"/>
      <c r="JHX79" s="348"/>
      <c r="JHY79" s="348"/>
      <c r="JHZ79" s="349"/>
      <c r="JIB79" s="347"/>
      <c r="JIC79" s="350"/>
      <c r="JID79" s="350"/>
      <c r="JIE79" s="348"/>
      <c r="JIF79" s="348"/>
      <c r="JIG79" s="348"/>
      <c r="JIH79" s="349"/>
      <c r="JIJ79" s="347"/>
      <c r="JIK79" s="350"/>
      <c r="JIL79" s="350"/>
      <c r="JIM79" s="348"/>
      <c r="JIN79" s="348"/>
      <c r="JIO79" s="348"/>
      <c r="JIP79" s="349"/>
      <c r="JIR79" s="347"/>
      <c r="JIS79" s="350"/>
      <c r="JIT79" s="350"/>
      <c r="JIU79" s="348"/>
      <c r="JIV79" s="348"/>
      <c r="JIW79" s="348"/>
      <c r="JIX79" s="349"/>
      <c r="JIZ79" s="347"/>
      <c r="JJA79" s="350"/>
      <c r="JJB79" s="350"/>
      <c r="JJC79" s="348"/>
      <c r="JJD79" s="348"/>
      <c r="JJE79" s="348"/>
      <c r="JJF79" s="349"/>
      <c r="JJH79" s="347"/>
      <c r="JJI79" s="350"/>
      <c r="JJJ79" s="350"/>
      <c r="JJK79" s="348"/>
      <c r="JJL79" s="348"/>
      <c r="JJM79" s="348"/>
      <c r="JJN79" s="349"/>
      <c r="JJP79" s="347"/>
      <c r="JJQ79" s="350"/>
      <c r="JJR79" s="350"/>
      <c r="JJS79" s="348"/>
      <c r="JJT79" s="348"/>
      <c r="JJU79" s="348"/>
      <c r="JJV79" s="349"/>
      <c r="JJX79" s="347"/>
      <c r="JJY79" s="350"/>
      <c r="JJZ79" s="350"/>
      <c r="JKA79" s="348"/>
      <c r="JKB79" s="348"/>
      <c r="JKC79" s="348"/>
      <c r="JKD79" s="349"/>
      <c r="JKF79" s="347"/>
      <c r="JKG79" s="350"/>
      <c r="JKH79" s="350"/>
      <c r="JKI79" s="348"/>
      <c r="JKJ79" s="348"/>
      <c r="JKK79" s="348"/>
      <c r="JKL79" s="349"/>
      <c r="JKN79" s="347"/>
      <c r="JKO79" s="350"/>
      <c r="JKP79" s="350"/>
      <c r="JKQ79" s="348"/>
      <c r="JKR79" s="348"/>
      <c r="JKS79" s="348"/>
      <c r="JKT79" s="349"/>
      <c r="JKV79" s="347"/>
      <c r="JKW79" s="350"/>
      <c r="JKX79" s="350"/>
      <c r="JKY79" s="348"/>
      <c r="JKZ79" s="348"/>
      <c r="JLA79" s="348"/>
      <c r="JLB79" s="349"/>
      <c r="JLD79" s="347"/>
      <c r="JLE79" s="350"/>
      <c r="JLF79" s="350"/>
      <c r="JLG79" s="348"/>
      <c r="JLH79" s="348"/>
      <c r="JLI79" s="348"/>
      <c r="JLJ79" s="349"/>
      <c r="JLL79" s="347"/>
      <c r="JLM79" s="350"/>
      <c r="JLN79" s="350"/>
      <c r="JLO79" s="348"/>
      <c r="JLP79" s="348"/>
      <c r="JLQ79" s="348"/>
      <c r="JLR79" s="349"/>
      <c r="JLT79" s="347"/>
      <c r="JLU79" s="350"/>
      <c r="JLV79" s="350"/>
      <c r="JLW79" s="348"/>
      <c r="JLX79" s="348"/>
      <c r="JLY79" s="348"/>
      <c r="JLZ79" s="349"/>
      <c r="JMB79" s="347"/>
      <c r="JMC79" s="350"/>
      <c r="JMD79" s="350"/>
      <c r="JME79" s="348"/>
      <c r="JMF79" s="348"/>
      <c r="JMG79" s="348"/>
      <c r="JMH79" s="349"/>
      <c r="JMJ79" s="347"/>
      <c r="JMK79" s="350"/>
      <c r="JML79" s="350"/>
      <c r="JMM79" s="348"/>
      <c r="JMN79" s="348"/>
      <c r="JMO79" s="348"/>
      <c r="JMP79" s="349"/>
      <c r="JMR79" s="347"/>
      <c r="JMS79" s="350"/>
      <c r="JMT79" s="350"/>
      <c r="JMU79" s="348"/>
      <c r="JMV79" s="348"/>
      <c r="JMW79" s="348"/>
      <c r="JMX79" s="349"/>
      <c r="JMZ79" s="347"/>
      <c r="JNA79" s="350"/>
      <c r="JNB79" s="350"/>
      <c r="JNC79" s="348"/>
      <c r="JND79" s="348"/>
      <c r="JNE79" s="348"/>
      <c r="JNF79" s="349"/>
      <c r="JNH79" s="347"/>
      <c r="JNI79" s="350"/>
      <c r="JNJ79" s="350"/>
      <c r="JNK79" s="348"/>
      <c r="JNL79" s="348"/>
      <c r="JNM79" s="348"/>
      <c r="JNN79" s="349"/>
      <c r="JNP79" s="347"/>
      <c r="JNQ79" s="350"/>
      <c r="JNR79" s="350"/>
      <c r="JNS79" s="348"/>
      <c r="JNT79" s="348"/>
      <c r="JNU79" s="348"/>
      <c r="JNV79" s="349"/>
      <c r="JNX79" s="347"/>
      <c r="JNY79" s="350"/>
      <c r="JNZ79" s="350"/>
      <c r="JOA79" s="348"/>
      <c r="JOB79" s="348"/>
      <c r="JOC79" s="348"/>
      <c r="JOD79" s="349"/>
      <c r="JOF79" s="347"/>
      <c r="JOG79" s="350"/>
      <c r="JOH79" s="350"/>
      <c r="JOI79" s="348"/>
      <c r="JOJ79" s="348"/>
      <c r="JOK79" s="348"/>
      <c r="JOL79" s="349"/>
      <c r="JON79" s="347"/>
      <c r="JOO79" s="350"/>
      <c r="JOP79" s="350"/>
      <c r="JOQ79" s="348"/>
      <c r="JOR79" s="348"/>
      <c r="JOS79" s="348"/>
      <c r="JOT79" s="349"/>
      <c r="JOV79" s="347"/>
      <c r="JOW79" s="350"/>
      <c r="JOX79" s="350"/>
      <c r="JOY79" s="348"/>
      <c r="JOZ79" s="348"/>
      <c r="JPA79" s="348"/>
      <c r="JPB79" s="349"/>
      <c r="JPD79" s="347"/>
      <c r="JPE79" s="350"/>
      <c r="JPF79" s="350"/>
      <c r="JPG79" s="348"/>
      <c r="JPH79" s="348"/>
      <c r="JPI79" s="348"/>
      <c r="JPJ79" s="349"/>
      <c r="JPL79" s="347"/>
      <c r="JPM79" s="350"/>
      <c r="JPN79" s="350"/>
      <c r="JPO79" s="348"/>
      <c r="JPP79" s="348"/>
      <c r="JPQ79" s="348"/>
      <c r="JPR79" s="349"/>
      <c r="JPT79" s="347"/>
      <c r="JPU79" s="350"/>
      <c r="JPV79" s="350"/>
      <c r="JPW79" s="348"/>
      <c r="JPX79" s="348"/>
      <c r="JPY79" s="348"/>
      <c r="JPZ79" s="349"/>
      <c r="JQB79" s="347"/>
      <c r="JQC79" s="350"/>
      <c r="JQD79" s="350"/>
      <c r="JQE79" s="348"/>
      <c r="JQF79" s="348"/>
      <c r="JQG79" s="348"/>
      <c r="JQH79" s="349"/>
      <c r="JQJ79" s="347"/>
      <c r="JQK79" s="350"/>
      <c r="JQL79" s="350"/>
      <c r="JQM79" s="348"/>
      <c r="JQN79" s="348"/>
      <c r="JQO79" s="348"/>
      <c r="JQP79" s="349"/>
      <c r="JQR79" s="347"/>
      <c r="JQS79" s="350"/>
      <c r="JQT79" s="350"/>
      <c r="JQU79" s="348"/>
      <c r="JQV79" s="348"/>
      <c r="JQW79" s="348"/>
      <c r="JQX79" s="349"/>
      <c r="JQZ79" s="347"/>
      <c r="JRA79" s="350"/>
      <c r="JRB79" s="350"/>
      <c r="JRC79" s="348"/>
      <c r="JRD79" s="348"/>
      <c r="JRE79" s="348"/>
      <c r="JRF79" s="349"/>
      <c r="JRH79" s="347"/>
      <c r="JRI79" s="350"/>
      <c r="JRJ79" s="350"/>
      <c r="JRK79" s="348"/>
      <c r="JRL79" s="348"/>
      <c r="JRM79" s="348"/>
      <c r="JRN79" s="349"/>
      <c r="JRP79" s="347"/>
      <c r="JRQ79" s="350"/>
      <c r="JRR79" s="350"/>
      <c r="JRS79" s="348"/>
      <c r="JRT79" s="348"/>
      <c r="JRU79" s="348"/>
      <c r="JRV79" s="349"/>
      <c r="JRX79" s="347"/>
      <c r="JRY79" s="350"/>
      <c r="JRZ79" s="350"/>
      <c r="JSA79" s="348"/>
      <c r="JSB79" s="348"/>
      <c r="JSC79" s="348"/>
      <c r="JSD79" s="349"/>
      <c r="JSF79" s="347"/>
      <c r="JSG79" s="350"/>
      <c r="JSH79" s="350"/>
      <c r="JSI79" s="348"/>
      <c r="JSJ79" s="348"/>
      <c r="JSK79" s="348"/>
      <c r="JSL79" s="349"/>
      <c r="JSN79" s="347"/>
      <c r="JSO79" s="350"/>
      <c r="JSP79" s="350"/>
      <c r="JSQ79" s="348"/>
      <c r="JSR79" s="348"/>
      <c r="JSS79" s="348"/>
      <c r="JST79" s="349"/>
      <c r="JSV79" s="347"/>
      <c r="JSW79" s="350"/>
      <c r="JSX79" s="350"/>
      <c r="JSY79" s="348"/>
      <c r="JSZ79" s="348"/>
      <c r="JTA79" s="348"/>
      <c r="JTB79" s="349"/>
      <c r="JTD79" s="347"/>
      <c r="JTE79" s="350"/>
      <c r="JTF79" s="350"/>
      <c r="JTG79" s="348"/>
      <c r="JTH79" s="348"/>
      <c r="JTI79" s="348"/>
      <c r="JTJ79" s="349"/>
      <c r="JTL79" s="347"/>
      <c r="JTM79" s="350"/>
      <c r="JTN79" s="350"/>
      <c r="JTO79" s="348"/>
      <c r="JTP79" s="348"/>
      <c r="JTQ79" s="348"/>
      <c r="JTR79" s="349"/>
      <c r="JTT79" s="347"/>
      <c r="JTU79" s="350"/>
      <c r="JTV79" s="350"/>
      <c r="JTW79" s="348"/>
      <c r="JTX79" s="348"/>
      <c r="JTY79" s="348"/>
      <c r="JTZ79" s="349"/>
      <c r="JUB79" s="347"/>
      <c r="JUC79" s="350"/>
      <c r="JUD79" s="350"/>
      <c r="JUE79" s="348"/>
      <c r="JUF79" s="348"/>
      <c r="JUG79" s="348"/>
      <c r="JUH79" s="349"/>
      <c r="JUJ79" s="347"/>
      <c r="JUK79" s="350"/>
      <c r="JUL79" s="350"/>
      <c r="JUM79" s="348"/>
      <c r="JUN79" s="348"/>
      <c r="JUO79" s="348"/>
      <c r="JUP79" s="349"/>
      <c r="JUR79" s="347"/>
      <c r="JUS79" s="350"/>
      <c r="JUT79" s="350"/>
      <c r="JUU79" s="348"/>
      <c r="JUV79" s="348"/>
      <c r="JUW79" s="348"/>
      <c r="JUX79" s="349"/>
      <c r="JUZ79" s="347"/>
      <c r="JVA79" s="350"/>
      <c r="JVB79" s="350"/>
      <c r="JVC79" s="348"/>
      <c r="JVD79" s="348"/>
      <c r="JVE79" s="348"/>
      <c r="JVF79" s="349"/>
      <c r="JVH79" s="347"/>
      <c r="JVI79" s="350"/>
      <c r="JVJ79" s="350"/>
      <c r="JVK79" s="348"/>
      <c r="JVL79" s="348"/>
      <c r="JVM79" s="348"/>
      <c r="JVN79" s="349"/>
      <c r="JVP79" s="347"/>
      <c r="JVQ79" s="350"/>
      <c r="JVR79" s="350"/>
      <c r="JVS79" s="348"/>
      <c r="JVT79" s="348"/>
      <c r="JVU79" s="348"/>
      <c r="JVV79" s="349"/>
      <c r="JVX79" s="347"/>
      <c r="JVY79" s="350"/>
      <c r="JVZ79" s="350"/>
      <c r="JWA79" s="348"/>
      <c r="JWB79" s="348"/>
      <c r="JWC79" s="348"/>
      <c r="JWD79" s="349"/>
      <c r="JWF79" s="347"/>
      <c r="JWG79" s="350"/>
      <c r="JWH79" s="350"/>
      <c r="JWI79" s="348"/>
      <c r="JWJ79" s="348"/>
      <c r="JWK79" s="348"/>
      <c r="JWL79" s="349"/>
      <c r="JWN79" s="347"/>
      <c r="JWO79" s="350"/>
      <c r="JWP79" s="350"/>
      <c r="JWQ79" s="348"/>
      <c r="JWR79" s="348"/>
      <c r="JWS79" s="348"/>
      <c r="JWT79" s="349"/>
      <c r="JWV79" s="347"/>
      <c r="JWW79" s="350"/>
      <c r="JWX79" s="350"/>
      <c r="JWY79" s="348"/>
      <c r="JWZ79" s="348"/>
      <c r="JXA79" s="348"/>
      <c r="JXB79" s="349"/>
      <c r="JXD79" s="347"/>
      <c r="JXE79" s="350"/>
      <c r="JXF79" s="350"/>
      <c r="JXG79" s="348"/>
      <c r="JXH79" s="348"/>
      <c r="JXI79" s="348"/>
      <c r="JXJ79" s="349"/>
      <c r="JXL79" s="347"/>
      <c r="JXM79" s="350"/>
      <c r="JXN79" s="350"/>
      <c r="JXO79" s="348"/>
      <c r="JXP79" s="348"/>
      <c r="JXQ79" s="348"/>
      <c r="JXR79" s="349"/>
      <c r="JXT79" s="347"/>
      <c r="JXU79" s="350"/>
      <c r="JXV79" s="350"/>
      <c r="JXW79" s="348"/>
      <c r="JXX79" s="348"/>
      <c r="JXY79" s="348"/>
      <c r="JXZ79" s="349"/>
      <c r="JYB79" s="347"/>
      <c r="JYC79" s="350"/>
      <c r="JYD79" s="350"/>
      <c r="JYE79" s="348"/>
      <c r="JYF79" s="348"/>
      <c r="JYG79" s="348"/>
      <c r="JYH79" s="349"/>
      <c r="JYJ79" s="347"/>
      <c r="JYK79" s="350"/>
      <c r="JYL79" s="350"/>
      <c r="JYM79" s="348"/>
      <c r="JYN79" s="348"/>
      <c r="JYO79" s="348"/>
      <c r="JYP79" s="349"/>
      <c r="JYR79" s="347"/>
      <c r="JYS79" s="350"/>
      <c r="JYT79" s="350"/>
      <c r="JYU79" s="348"/>
      <c r="JYV79" s="348"/>
      <c r="JYW79" s="348"/>
      <c r="JYX79" s="349"/>
      <c r="JYZ79" s="347"/>
      <c r="JZA79" s="350"/>
      <c r="JZB79" s="350"/>
      <c r="JZC79" s="348"/>
      <c r="JZD79" s="348"/>
      <c r="JZE79" s="348"/>
      <c r="JZF79" s="349"/>
      <c r="JZH79" s="347"/>
      <c r="JZI79" s="350"/>
      <c r="JZJ79" s="350"/>
      <c r="JZK79" s="348"/>
      <c r="JZL79" s="348"/>
      <c r="JZM79" s="348"/>
      <c r="JZN79" s="349"/>
      <c r="JZP79" s="347"/>
      <c r="JZQ79" s="350"/>
      <c r="JZR79" s="350"/>
      <c r="JZS79" s="348"/>
      <c r="JZT79" s="348"/>
      <c r="JZU79" s="348"/>
      <c r="JZV79" s="349"/>
      <c r="JZX79" s="347"/>
      <c r="JZY79" s="350"/>
      <c r="JZZ79" s="350"/>
      <c r="KAA79" s="348"/>
      <c r="KAB79" s="348"/>
      <c r="KAC79" s="348"/>
      <c r="KAD79" s="349"/>
      <c r="KAF79" s="347"/>
      <c r="KAG79" s="350"/>
      <c r="KAH79" s="350"/>
      <c r="KAI79" s="348"/>
      <c r="KAJ79" s="348"/>
      <c r="KAK79" s="348"/>
      <c r="KAL79" s="349"/>
      <c r="KAN79" s="347"/>
      <c r="KAO79" s="350"/>
      <c r="KAP79" s="350"/>
      <c r="KAQ79" s="348"/>
      <c r="KAR79" s="348"/>
      <c r="KAS79" s="348"/>
      <c r="KAT79" s="349"/>
      <c r="KAV79" s="347"/>
      <c r="KAW79" s="350"/>
      <c r="KAX79" s="350"/>
      <c r="KAY79" s="348"/>
      <c r="KAZ79" s="348"/>
      <c r="KBA79" s="348"/>
      <c r="KBB79" s="349"/>
      <c r="KBD79" s="347"/>
      <c r="KBE79" s="350"/>
      <c r="KBF79" s="350"/>
      <c r="KBG79" s="348"/>
      <c r="KBH79" s="348"/>
      <c r="KBI79" s="348"/>
      <c r="KBJ79" s="349"/>
      <c r="KBL79" s="347"/>
      <c r="KBM79" s="350"/>
      <c r="KBN79" s="350"/>
      <c r="KBO79" s="348"/>
      <c r="KBP79" s="348"/>
      <c r="KBQ79" s="348"/>
      <c r="KBR79" s="349"/>
      <c r="KBT79" s="347"/>
      <c r="KBU79" s="350"/>
      <c r="KBV79" s="350"/>
      <c r="KBW79" s="348"/>
      <c r="KBX79" s="348"/>
      <c r="KBY79" s="348"/>
      <c r="KBZ79" s="349"/>
      <c r="KCB79" s="347"/>
      <c r="KCC79" s="350"/>
      <c r="KCD79" s="350"/>
      <c r="KCE79" s="348"/>
      <c r="KCF79" s="348"/>
      <c r="KCG79" s="348"/>
      <c r="KCH79" s="349"/>
      <c r="KCJ79" s="347"/>
      <c r="KCK79" s="350"/>
      <c r="KCL79" s="350"/>
      <c r="KCM79" s="348"/>
      <c r="KCN79" s="348"/>
      <c r="KCO79" s="348"/>
      <c r="KCP79" s="349"/>
      <c r="KCR79" s="347"/>
      <c r="KCS79" s="350"/>
      <c r="KCT79" s="350"/>
      <c r="KCU79" s="348"/>
      <c r="KCV79" s="348"/>
      <c r="KCW79" s="348"/>
      <c r="KCX79" s="349"/>
      <c r="KCZ79" s="347"/>
      <c r="KDA79" s="350"/>
      <c r="KDB79" s="350"/>
      <c r="KDC79" s="348"/>
      <c r="KDD79" s="348"/>
      <c r="KDE79" s="348"/>
      <c r="KDF79" s="349"/>
      <c r="KDH79" s="347"/>
      <c r="KDI79" s="350"/>
      <c r="KDJ79" s="350"/>
      <c r="KDK79" s="348"/>
      <c r="KDL79" s="348"/>
      <c r="KDM79" s="348"/>
      <c r="KDN79" s="349"/>
      <c r="KDP79" s="347"/>
      <c r="KDQ79" s="350"/>
      <c r="KDR79" s="350"/>
      <c r="KDS79" s="348"/>
      <c r="KDT79" s="348"/>
      <c r="KDU79" s="348"/>
      <c r="KDV79" s="349"/>
      <c r="KDX79" s="347"/>
      <c r="KDY79" s="350"/>
      <c r="KDZ79" s="350"/>
      <c r="KEA79" s="348"/>
      <c r="KEB79" s="348"/>
      <c r="KEC79" s="348"/>
      <c r="KED79" s="349"/>
      <c r="KEF79" s="347"/>
      <c r="KEG79" s="350"/>
      <c r="KEH79" s="350"/>
      <c r="KEI79" s="348"/>
      <c r="KEJ79" s="348"/>
      <c r="KEK79" s="348"/>
      <c r="KEL79" s="349"/>
      <c r="KEN79" s="347"/>
      <c r="KEO79" s="350"/>
      <c r="KEP79" s="350"/>
      <c r="KEQ79" s="348"/>
      <c r="KER79" s="348"/>
      <c r="KES79" s="348"/>
      <c r="KET79" s="349"/>
      <c r="KEV79" s="347"/>
      <c r="KEW79" s="350"/>
      <c r="KEX79" s="350"/>
      <c r="KEY79" s="348"/>
      <c r="KEZ79" s="348"/>
      <c r="KFA79" s="348"/>
      <c r="KFB79" s="349"/>
      <c r="KFD79" s="347"/>
      <c r="KFE79" s="350"/>
      <c r="KFF79" s="350"/>
      <c r="KFG79" s="348"/>
      <c r="KFH79" s="348"/>
      <c r="KFI79" s="348"/>
      <c r="KFJ79" s="349"/>
      <c r="KFL79" s="347"/>
      <c r="KFM79" s="350"/>
      <c r="KFN79" s="350"/>
      <c r="KFO79" s="348"/>
      <c r="KFP79" s="348"/>
      <c r="KFQ79" s="348"/>
      <c r="KFR79" s="349"/>
      <c r="KFT79" s="347"/>
      <c r="KFU79" s="350"/>
      <c r="KFV79" s="350"/>
      <c r="KFW79" s="348"/>
      <c r="KFX79" s="348"/>
      <c r="KFY79" s="348"/>
      <c r="KFZ79" s="349"/>
      <c r="KGB79" s="347"/>
      <c r="KGC79" s="350"/>
      <c r="KGD79" s="350"/>
      <c r="KGE79" s="348"/>
      <c r="KGF79" s="348"/>
      <c r="KGG79" s="348"/>
      <c r="KGH79" s="349"/>
      <c r="KGJ79" s="347"/>
      <c r="KGK79" s="350"/>
      <c r="KGL79" s="350"/>
      <c r="KGM79" s="348"/>
      <c r="KGN79" s="348"/>
      <c r="KGO79" s="348"/>
      <c r="KGP79" s="349"/>
      <c r="KGR79" s="347"/>
      <c r="KGS79" s="350"/>
      <c r="KGT79" s="350"/>
      <c r="KGU79" s="348"/>
      <c r="KGV79" s="348"/>
      <c r="KGW79" s="348"/>
      <c r="KGX79" s="349"/>
      <c r="KGZ79" s="347"/>
      <c r="KHA79" s="350"/>
      <c r="KHB79" s="350"/>
      <c r="KHC79" s="348"/>
      <c r="KHD79" s="348"/>
      <c r="KHE79" s="348"/>
      <c r="KHF79" s="349"/>
      <c r="KHH79" s="347"/>
      <c r="KHI79" s="350"/>
      <c r="KHJ79" s="350"/>
      <c r="KHK79" s="348"/>
      <c r="KHL79" s="348"/>
      <c r="KHM79" s="348"/>
      <c r="KHN79" s="349"/>
      <c r="KHP79" s="347"/>
      <c r="KHQ79" s="350"/>
      <c r="KHR79" s="350"/>
      <c r="KHS79" s="348"/>
      <c r="KHT79" s="348"/>
      <c r="KHU79" s="348"/>
      <c r="KHV79" s="349"/>
      <c r="KHX79" s="347"/>
      <c r="KHY79" s="350"/>
      <c r="KHZ79" s="350"/>
      <c r="KIA79" s="348"/>
      <c r="KIB79" s="348"/>
      <c r="KIC79" s="348"/>
      <c r="KID79" s="349"/>
      <c r="KIF79" s="347"/>
      <c r="KIG79" s="350"/>
      <c r="KIH79" s="350"/>
      <c r="KII79" s="348"/>
      <c r="KIJ79" s="348"/>
      <c r="KIK79" s="348"/>
      <c r="KIL79" s="349"/>
      <c r="KIN79" s="347"/>
      <c r="KIO79" s="350"/>
      <c r="KIP79" s="350"/>
      <c r="KIQ79" s="348"/>
      <c r="KIR79" s="348"/>
      <c r="KIS79" s="348"/>
      <c r="KIT79" s="349"/>
      <c r="KIV79" s="347"/>
      <c r="KIW79" s="350"/>
      <c r="KIX79" s="350"/>
      <c r="KIY79" s="348"/>
      <c r="KIZ79" s="348"/>
      <c r="KJA79" s="348"/>
      <c r="KJB79" s="349"/>
      <c r="KJD79" s="347"/>
      <c r="KJE79" s="350"/>
      <c r="KJF79" s="350"/>
      <c r="KJG79" s="348"/>
      <c r="KJH79" s="348"/>
      <c r="KJI79" s="348"/>
      <c r="KJJ79" s="349"/>
      <c r="KJL79" s="347"/>
      <c r="KJM79" s="350"/>
      <c r="KJN79" s="350"/>
      <c r="KJO79" s="348"/>
      <c r="KJP79" s="348"/>
      <c r="KJQ79" s="348"/>
      <c r="KJR79" s="349"/>
      <c r="KJT79" s="347"/>
      <c r="KJU79" s="350"/>
      <c r="KJV79" s="350"/>
      <c r="KJW79" s="348"/>
      <c r="KJX79" s="348"/>
      <c r="KJY79" s="348"/>
      <c r="KJZ79" s="349"/>
      <c r="KKB79" s="347"/>
      <c r="KKC79" s="350"/>
      <c r="KKD79" s="350"/>
      <c r="KKE79" s="348"/>
      <c r="KKF79" s="348"/>
      <c r="KKG79" s="348"/>
      <c r="KKH79" s="349"/>
      <c r="KKJ79" s="347"/>
      <c r="KKK79" s="350"/>
      <c r="KKL79" s="350"/>
      <c r="KKM79" s="348"/>
      <c r="KKN79" s="348"/>
      <c r="KKO79" s="348"/>
      <c r="KKP79" s="349"/>
      <c r="KKR79" s="347"/>
      <c r="KKS79" s="350"/>
      <c r="KKT79" s="350"/>
      <c r="KKU79" s="348"/>
      <c r="KKV79" s="348"/>
      <c r="KKW79" s="348"/>
      <c r="KKX79" s="349"/>
      <c r="KKZ79" s="347"/>
      <c r="KLA79" s="350"/>
      <c r="KLB79" s="350"/>
      <c r="KLC79" s="348"/>
      <c r="KLD79" s="348"/>
      <c r="KLE79" s="348"/>
      <c r="KLF79" s="349"/>
      <c r="KLH79" s="347"/>
      <c r="KLI79" s="350"/>
      <c r="KLJ79" s="350"/>
      <c r="KLK79" s="348"/>
      <c r="KLL79" s="348"/>
      <c r="KLM79" s="348"/>
      <c r="KLN79" s="349"/>
      <c r="KLP79" s="347"/>
      <c r="KLQ79" s="350"/>
      <c r="KLR79" s="350"/>
      <c r="KLS79" s="348"/>
      <c r="KLT79" s="348"/>
      <c r="KLU79" s="348"/>
      <c r="KLV79" s="349"/>
      <c r="KLX79" s="347"/>
      <c r="KLY79" s="350"/>
      <c r="KLZ79" s="350"/>
      <c r="KMA79" s="348"/>
      <c r="KMB79" s="348"/>
      <c r="KMC79" s="348"/>
      <c r="KMD79" s="349"/>
      <c r="KMF79" s="347"/>
      <c r="KMG79" s="350"/>
      <c r="KMH79" s="350"/>
      <c r="KMI79" s="348"/>
      <c r="KMJ79" s="348"/>
      <c r="KMK79" s="348"/>
      <c r="KML79" s="349"/>
      <c r="KMN79" s="347"/>
      <c r="KMO79" s="350"/>
      <c r="KMP79" s="350"/>
      <c r="KMQ79" s="348"/>
      <c r="KMR79" s="348"/>
      <c r="KMS79" s="348"/>
      <c r="KMT79" s="349"/>
      <c r="KMV79" s="347"/>
      <c r="KMW79" s="350"/>
      <c r="KMX79" s="350"/>
      <c r="KMY79" s="348"/>
      <c r="KMZ79" s="348"/>
      <c r="KNA79" s="348"/>
      <c r="KNB79" s="349"/>
      <c r="KND79" s="347"/>
      <c r="KNE79" s="350"/>
      <c r="KNF79" s="350"/>
      <c r="KNG79" s="348"/>
      <c r="KNH79" s="348"/>
      <c r="KNI79" s="348"/>
      <c r="KNJ79" s="349"/>
      <c r="KNL79" s="347"/>
      <c r="KNM79" s="350"/>
      <c r="KNN79" s="350"/>
      <c r="KNO79" s="348"/>
      <c r="KNP79" s="348"/>
      <c r="KNQ79" s="348"/>
      <c r="KNR79" s="349"/>
      <c r="KNT79" s="347"/>
      <c r="KNU79" s="350"/>
      <c r="KNV79" s="350"/>
      <c r="KNW79" s="348"/>
      <c r="KNX79" s="348"/>
      <c r="KNY79" s="348"/>
      <c r="KNZ79" s="349"/>
      <c r="KOB79" s="347"/>
      <c r="KOC79" s="350"/>
      <c r="KOD79" s="350"/>
      <c r="KOE79" s="348"/>
      <c r="KOF79" s="348"/>
      <c r="KOG79" s="348"/>
      <c r="KOH79" s="349"/>
      <c r="KOJ79" s="347"/>
      <c r="KOK79" s="350"/>
      <c r="KOL79" s="350"/>
      <c r="KOM79" s="348"/>
      <c r="KON79" s="348"/>
      <c r="KOO79" s="348"/>
      <c r="KOP79" s="349"/>
      <c r="KOR79" s="347"/>
      <c r="KOS79" s="350"/>
      <c r="KOT79" s="350"/>
      <c r="KOU79" s="348"/>
      <c r="KOV79" s="348"/>
      <c r="KOW79" s="348"/>
      <c r="KOX79" s="349"/>
      <c r="KOZ79" s="347"/>
      <c r="KPA79" s="350"/>
      <c r="KPB79" s="350"/>
      <c r="KPC79" s="348"/>
      <c r="KPD79" s="348"/>
      <c r="KPE79" s="348"/>
      <c r="KPF79" s="349"/>
      <c r="KPH79" s="347"/>
      <c r="KPI79" s="350"/>
      <c r="KPJ79" s="350"/>
      <c r="KPK79" s="348"/>
      <c r="KPL79" s="348"/>
      <c r="KPM79" s="348"/>
      <c r="KPN79" s="349"/>
      <c r="KPP79" s="347"/>
      <c r="KPQ79" s="350"/>
      <c r="KPR79" s="350"/>
      <c r="KPS79" s="348"/>
      <c r="KPT79" s="348"/>
      <c r="KPU79" s="348"/>
      <c r="KPV79" s="349"/>
      <c r="KPX79" s="347"/>
      <c r="KPY79" s="350"/>
      <c r="KPZ79" s="350"/>
      <c r="KQA79" s="348"/>
      <c r="KQB79" s="348"/>
      <c r="KQC79" s="348"/>
      <c r="KQD79" s="349"/>
      <c r="KQF79" s="347"/>
      <c r="KQG79" s="350"/>
      <c r="KQH79" s="350"/>
      <c r="KQI79" s="348"/>
      <c r="KQJ79" s="348"/>
      <c r="KQK79" s="348"/>
      <c r="KQL79" s="349"/>
      <c r="KQN79" s="347"/>
      <c r="KQO79" s="350"/>
      <c r="KQP79" s="350"/>
      <c r="KQQ79" s="348"/>
      <c r="KQR79" s="348"/>
      <c r="KQS79" s="348"/>
      <c r="KQT79" s="349"/>
      <c r="KQV79" s="347"/>
      <c r="KQW79" s="350"/>
      <c r="KQX79" s="350"/>
      <c r="KQY79" s="348"/>
      <c r="KQZ79" s="348"/>
      <c r="KRA79" s="348"/>
      <c r="KRB79" s="349"/>
      <c r="KRD79" s="347"/>
      <c r="KRE79" s="350"/>
      <c r="KRF79" s="350"/>
      <c r="KRG79" s="348"/>
      <c r="KRH79" s="348"/>
      <c r="KRI79" s="348"/>
      <c r="KRJ79" s="349"/>
      <c r="KRL79" s="347"/>
      <c r="KRM79" s="350"/>
      <c r="KRN79" s="350"/>
      <c r="KRO79" s="348"/>
      <c r="KRP79" s="348"/>
      <c r="KRQ79" s="348"/>
      <c r="KRR79" s="349"/>
      <c r="KRT79" s="347"/>
      <c r="KRU79" s="350"/>
      <c r="KRV79" s="350"/>
      <c r="KRW79" s="348"/>
      <c r="KRX79" s="348"/>
      <c r="KRY79" s="348"/>
      <c r="KRZ79" s="349"/>
      <c r="KSB79" s="347"/>
      <c r="KSC79" s="350"/>
      <c r="KSD79" s="350"/>
      <c r="KSE79" s="348"/>
      <c r="KSF79" s="348"/>
      <c r="KSG79" s="348"/>
      <c r="KSH79" s="349"/>
      <c r="KSJ79" s="347"/>
      <c r="KSK79" s="350"/>
      <c r="KSL79" s="350"/>
      <c r="KSM79" s="348"/>
      <c r="KSN79" s="348"/>
      <c r="KSO79" s="348"/>
      <c r="KSP79" s="349"/>
      <c r="KSR79" s="347"/>
      <c r="KSS79" s="350"/>
      <c r="KST79" s="350"/>
      <c r="KSU79" s="348"/>
      <c r="KSV79" s="348"/>
      <c r="KSW79" s="348"/>
      <c r="KSX79" s="349"/>
      <c r="KSZ79" s="347"/>
      <c r="KTA79" s="350"/>
      <c r="KTB79" s="350"/>
      <c r="KTC79" s="348"/>
      <c r="KTD79" s="348"/>
      <c r="KTE79" s="348"/>
      <c r="KTF79" s="349"/>
      <c r="KTH79" s="347"/>
      <c r="KTI79" s="350"/>
      <c r="KTJ79" s="350"/>
      <c r="KTK79" s="348"/>
      <c r="KTL79" s="348"/>
      <c r="KTM79" s="348"/>
      <c r="KTN79" s="349"/>
      <c r="KTP79" s="347"/>
      <c r="KTQ79" s="350"/>
      <c r="KTR79" s="350"/>
      <c r="KTS79" s="348"/>
      <c r="KTT79" s="348"/>
      <c r="KTU79" s="348"/>
      <c r="KTV79" s="349"/>
      <c r="KTX79" s="347"/>
      <c r="KTY79" s="350"/>
      <c r="KTZ79" s="350"/>
      <c r="KUA79" s="348"/>
      <c r="KUB79" s="348"/>
      <c r="KUC79" s="348"/>
      <c r="KUD79" s="349"/>
      <c r="KUF79" s="347"/>
      <c r="KUG79" s="350"/>
      <c r="KUH79" s="350"/>
      <c r="KUI79" s="348"/>
      <c r="KUJ79" s="348"/>
      <c r="KUK79" s="348"/>
      <c r="KUL79" s="349"/>
      <c r="KUN79" s="347"/>
      <c r="KUO79" s="350"/>
      <c r="KUP79" s="350"/>
      <c r="KUQ79" s="348"/>
      <c r="KUR79" s="348"/>
      <c r="KUS79" s="348"/>
      <c r="KUT79" s="349"/>
      <c r="KUV79" s="347"/>
      <c r="KUW79" s="350"/>
      <c r="KUX79" s="350"/>
      <c r="KUY79" s="348"/>
      <c r="KUZ79" s="348"/>
      <c r="KVA79" s="348"/>
      <c r="KVB79" s="349"/>
      <c r="KVD79" s="347"/>
      <c r="KVE79" s="350"/>
      <c r="KVF79" s="350"/>
      <c r="KVG79" s="348"/>
      <c r="KVH79" s="348"/>
      <c r="KVI79" s="348"/>
      <c r="KVJ79" s="349"/>
      <c r="KVL79" s="347"/>
      <c r="KVM79" s="350"/>
      <c r="KVN79" s="350"/>
      <c r="KVO79" s="348"/>
      <c r="KVP79" s="348"/>
      <c r="KVQ79" s="348"/>
      <c r="KVR79" s="349"/>
      <c r="KVT79" s="347"/>
      <c r="KVU79" s="350"/>
      <c r="KVV79" s="350"/>
      <c r="KVW79" s="348"/>
      <c r="KVX79" s="348"/>
      <c r="KVY79" s="348"/>
      <c r="KVZ79" s="349"/>
      <c r="KWB79" s="347"/>
      <c r="KWC79" s="350"/>
      <c r="KWD79" s="350"/>
      <c r="KWE79" s="348"/>
      <c r="KWF79" s="348"/>
      <c r="KWG79" s="348"/>
      <c r="KWH79" s="349"/>
      <c r="KWJ79" s="347"/>
      <c r="KWK79" s="350"/>
      <c r="KWL79" s="350"/>
      <c r="KWM79" s="348"/>
      <c r="KWN79" s="348"/>
      <c r="KWO79" s="348"/>
      <c r="KWP79" s="349"/>
      <c r="KWR79" s="347"/>
      <c r="KWS79" s="350"/>
      <c r="KWT79" s="350"/>
      <c r="KWU79" s="348"/>
      <c r="KWV79" s="348"/>
      <c r="KWW79" s="348"/>
      <c r="KWX79" s="349"/>
      <c r="KWZ79" s="347"/>
      <c r="KXA79" s="350"/>
      <c r="KXB79" s="350"/>
      <c r="KXC79" s="348"/>
      <c r="KXD79" s="348"/>
      <c r="KXE79" s="348"/>
      <c r="KXF79" s="349"/>
      <c r="KXH79" s="347"/>
      <c r="KXI79" s="350"/>
      <c r="KXJ79" s="350"/>
      <c r="KXK79" s="348"/>
      <c r="KXL79" s="348"/>
      <c r="KXM79" s="348"/>
      <c r="KXN79" s="349"/>
      <c r="KXP79" s="347"/>
      <c r="KXQ79" s="350"/>
      <c r="KXR79" s="350"/>
      <c r="KXS79" s="348"/>
      <c r="KXT79" s="348"/>
      <c r="KXU79" s="348"/>
      <c r="KXV79" s="349"/>
      <c r="KXX79" s="347"/>
      <c r="KXY79" s="350"/>
      <c r="KXZ79" s="350"/>
      <c r="KYA79" s="348"/>
      <c r="KYB79" s="348"/>
      <c r="KYC79" s="348"/>
      <c r="KYD79" s="349"/>
      <c r="KYF79" s="347"/>
      <c r="KYG79" s="350"/>
      <c r="KYH79" s="350"/>
      <c r="KYI79" s="348"/>
      <c r="KYJ79" s="348"/>
      <c r="KYK79" s="348"/>
      <c r="KYL79" s="349"/>
      <c r="KYN79" s="347"/>
      <c r="KYO79" s="350"/>
      <c r="KYP79" s="350"/>
      <c r="KYQ79" s="348"/>
      <c r="KYR79" s="348"/>
      <c r="KYS79" s="348"/>
      <c r="KYT79" s="349"/>
      <c r="KYV79" s="347"/>
      <c r="KYW79" s="350"/>
      <c r="KYX79" s="350"/>
      <c r="KYY79" s="348"/>
      <c r="KYZ79" s="348"/>
      <c r="KZA79" s="348"/>
      <c r="KZB79" s="349"/>
      <c r="KZD79" s="347"/>
      <c r="KZE79" s="350"/>
      <c r="KZF79" s="350"/>
      <c r="KZG79" s="348"/>
      <c r="KZH79" s="348"/>
      <c r="KZI79" s="348"/>
      <c r="KZJ79" s="349"/>
      <c r="KZL79" s="347"/>
      <c r="KZM79" s="350"/>
      <c r="KZN79" s="350"/>
      <c r="KZO79" s="348"/>
      <c r="KZP79" s="348"/>
      <c r="KZQ79" s="348"/>
      <c r="KZR79" s="349"/>
      <c r="KZT79" s="347"/>
      <c r="KZU79" s="350"/>
      <c r="KZV79" s="350"/>
      <c r="KZW79" s="348"/>
      <c r="KZX79" s="348"/>
      <c r="KZY79" s="348"/>
      <c r="KZZ79" s="349"/>
      <c r="LAB79" s="347"/>
      <c r="LAC79" s="350"/>
      <c r="LAD79" s="350"/>
      <c r="LAE79" s="348"/>
      <c r="LAF79" s="348"/>
      <c r="LAG79" s="348"/>
      <c r="LAH79" s="349"/>
      <c r="LAJ79" s="347"/>
      <c r="LAK79" s="350"/>
      <c r="LAL79" s="350"/>
      <c r="LAM79" s="348"/>
      <c r="LAN79" s="348"/>
      <c r="LAO79" s="348"/>
      <c r="LAP79" s="349"/>
      <c r="LAR79" s="347"/>
      <c r="LAS79" s="350"/>
      <c r="LAT79" s="350"/>
      <c r="LAU79" s="348"/>
      <c r="LAV79" s="348"/>
      <c r="LAW79" s="348"/>
      <c r="LAX79" s="349"/>
      <c r="LAZ79" s="347"/>
      <c r="LBA79" s="350"/>
      <c r="LBB79" s="350"/>
      <c r="LBC79" s="348"/>
      <c r="LBD79" s="348"/>
      <c r="LBE79" s="348"/>
      <c r="LBF79" s="349"/>
      <c r="LBH79" s="347"/>
      <c r="LBI79" s="350"/>
      <c r="LBJ79" s="350"/>
      <c r="LBK79" s="348"/>
      <c r="LBL79" s="348"/>
      <c r="LBM79" s="348"/>
      <c r="LBN79" s="349"/>
      <c r="LBP79" s="347"/>
      <c r="LBQ79" s="350"/>
      <c r="LBR79" s="350"/>
      <c r="LBS79" s="348"/>
      <c r="LBT79" s="348"/>
      <c r="LBU79" s="348"/>
      <c r="LBV79" s="349"/>
      <c r="LBX79" s="347"/>
      <c r="LBY79" s="350"/>
      <c r="LBZ79" s="350"/>
      <c r="LCA79" s="348"/>
      <c r="LCB79" s="348"/>
      <c r="LCC79" s="348"/>
      <c r="LCD79" s="349"/>
      <c r="LCF79" s="347"/>
      <c r="LCG79" s="350"/>
      <c r="LCH79" s="350"/>
      <c r="LCI79" s="348"/>
      <c r="LCJ79" s="348"/>
      <c r="LCK79" s="348"/>
      <c r="LCL79" s="349"/>
      <c r="LCN79" s="347"/>
      <c r="LCO79" s="350"/>
      <c r="LCP79" s="350"/>
      <c r="LCQ79" s="348"/>
      <c r="LCR79" s="348"/>
      <c r="LCS79" s="348"/>
      <c r="LCT79" s="349"/>
      <c r="LCV79" s="347"/>
      <c r="LCW79" s="350"/>
      <c r="LCX79" s="350"/>
      <c r="LCY79" s="348"/>
      <c r="LCZ79" s="348"/>
      <c r="LDA79" s="348"/>
      <c r="LDB79" s="349"/>
      <c r="LDD79" s="347"/>
      <c r="LDE79" s="350"/>
      <c r="LDF79" s="350"/>
      <c r="LDG79" s="348"/>
      <c r="LDH79" s="348"/>
      <c r="LDI79" s="348"/>
      <c r="LDJ79" s="349"/>
      <c r="LDL79" s="347"/>
      <c r="LDM79" s="350"/>
      <c r="LDN79" s="350"/>
      <c r="LDO79" s="348"/>
      <c r="LDP79" s="348"/>
      <c r="LDQ79" s="348"/>
      <c r="LDR79" s="349"/>
      <c r="LDT79" s="347"/>
      <c r="LDU79" s="350"/>
      <c r="LDV79" s="350"/>
      <c r="LDW79" s="348"/>
      <c r="LDX79" s="348"/>
      <c r="LDY79" s="348"/>
      <c r="LDZ79" s="349"/>
      <c r="LEB79" s="347"/>
      <c r="LEC79" s="350"/>
      <c r="LED79" s="350"/>
      <c r="LEE79" s="348"/>
      <c r="LEF79" s="348"/>
      <c r="LEG79" s="348"/>
      <c r="LEH79" s="349"/>
      <c r="LEJ79" s="347"/>
      <c r="LEK79" s="350"/>
      <c r="LEL79" s="350"/>
      <c r="LEM79" s="348"/>
      <c r="LEN79" s="348"/>
      <c r="LEO79" s="348"/>
      <c r="LEP79" s="349"/>
      <c r="LER79" s="347"/>
      <c r="LES79" s="350"/>
      <c r="LET79" s="350"/>
      <c r="LEU79" s="348"/>
      <c r="LEV79" s="348"/>
      <c r="LEW79" s="348"/>
      <c r="LEX79" s="349"/>
      <c r="LEZ79" s="347"/>
      <c r="LFA79" s="350"/>
      <c r="LFB79" s="350"/>
      <c r="LFC79" s="348"/>
      <c r="LFD79" s="348"/>
      <c r="LFE79" s="348"/>
      <c r="LFF79" s="349"/>
      <c r="LFH79" s="347"/>
      <c r="LFI79" s="350"/>
      <c r="LFJ79" s="350"/>
      <c r="LFK79" s="348"/>
      <c r="LFL79" s="348"/>
      <c r="LFM79" s="348"/>
      <c r="LFN79" s="349"/>
      <c r="LFP79" s="347"/>
      <c r="LFQ79" s="350"/>
      <c r="LFR79" s="350"/>
      <c r="LFS79" s="348"/>
      <c r="LFT79" s="348"/>
      <c r="LFU79" s="348"/>
      <c r="LFV79" s="349"/>
      <c r="LFX79" s="347"/>
      <c r="LFY79" s="350"/>
      <c r="LFZ79" s="350"/>
      <c r="LGA79" s="348"/>
      <c r="LGB79" s="348"/>
      <c r="LGC79" s="348"/>
      <c r="LGD79" s="349"/>
      <c r="LGF79" s="347"/>
      <c r="LGG79" s="350"/>
      <c r="LGH79" s="350"/>
      <c r="LGI79" s="348"/>
      <c r="LGJ79" s="348"/>
      <c r="LGK79" s="348"/>
      <c r="LGL79" s="349"/>
      <c r="LGN79" s="347"/>
      <c r="LGO79" s="350"/>
      <c r="LGP79" s="350"/>
      <c r="LGQ79" s="348"/>
      <c r="LGR79" s="348"/>
      <c r="LGS79" s="348"/>
      <c r="LGT79" s="349"/>
      <c r="LGV79" s="347"/>
      <c r="LGW79" s="350"/>
      <c r="LGX79" s="350"/>
      <c r="LGY79" s="348"/>
      <c r="LGZ79" s="348"/>
      <c r="LHA79" s="348"/>
      <c r="LHB79" s="349"/>
      <c r="LHD79" s="347"/>
      <c r="LHE79" s="350"/>
      <c r="LHF79" s="350"/>
      <c r="LHG79" s="348"/>
      <c r="LHH79" s="348"/>
      <c r="LHI79" s="348"/>
      <c r="LHJ79" s="349"/>
      <c r="LHL79" s="347"/>
      <c r="LHM79" s="350"/>
      <c r="LHN79" s="350"/>
      <c r="LHO79" s="348"/>
      <c r="LHP79" s="348"/>
      <c r="LHQ79" s="348"/>
      <c r="LHR79" s="349"/>
      <c r="LHT79" s="347"/>
      <c r="LHU79" s="350"/>
      <c r="LHV79" s="350"/>
      <c r="LHW79" s="348"/>
      <c r="LHX79" s="348"/>
      <c r="LHY79" s="348"/>
      <c r="LHZ79" s="349"/>
      <c r="LIB79" s="347"/>
      <c r="LIC79" s="350"/>
      <c r="LID79" s="350"/>
      <c r="LIE79" s="348"/>
      <c r="LIF79" s="348"/>
      <c r="LIG79" s="348"/>
      <c r="LIH79" s="349"/>
      <c r="LIJ79" s="347"/>
      <c r="LIK79" s="350"/>
      <c r="LIL79" s="350"/>
      <c r="LIM79" s="348"/>
      <c r="LIN79" s="348"/>
      <c r="LIO79" s="348"/>
      <c r="LIP79" s="349"/>
      <c r="LIR79" s="347"/>
      <c r="LIS79" s="350"/>
      <c r="LIT79" s="350"/>
      <c r="LIU79" s="348"/>
      <c r="LIV79" s="348"/>
      <c r="LIW79" s="348"/>
      <c r="LIX79" s="349"/>
      <c r="LIZ79" s="347"/>
      <c r="LJA79" s="350"/>
      <c r="LJB79" s="350"/>
      <c r="LJC79" s="348"/>
      <c r="LJD79" s="348"/>
      <c r="LJE79" s="348"/>
      <c r="LJF79" s="349"/>
      <c r="LJH79" s="347"/>
      <c r="LJI79" s="350"/>
      <c r="LJJ79" s="350"/>
      <c r="LJK79" s="348"/>
      <c r="LJL79" s="348"/>
      <c r="LJM79" s="348"/>
      <c r="LJN79" s="349"/>
      <c r="LJP79" s="347"/>
      <c r="LJQ79" s="350"/>
      <c r="LJR79" s="350"/>
      <c r="LJS79" s="348"/>
      <c r="LJT79" s="348"/>
      <c r="LJU79" s="348"/>
      <c r="LJV79" s="349"/>
      <c r="LJX79" s="347"/>
      <c r="LJY79" s="350"/>
      <c r="LJZ79" s="350"/>
      <c r="LKA79" s="348"/>
      <c r="LKB79" s="348"/>
      <c r="LKC79" s="348"/>
      <c r="LKD79" s="349"/>
      <c r="LKF79" s="347"/>
      <c r="LKG79" s="350"/>
      <c r="LKH79" s="350"/>
      <c r="LKI79" s="348"/>
      <c r="LKJ79" s="348"/>
      <c r="LKK79" s="348"/>
      <c r="LKL79" s="349"/>
      <c r="LKN79" s="347"/>
      <c r="LKO79" s="350"/>
      <c r="LKP79" s="350"/>
      <c r="LKQ79" s="348"/>
      <c r="LKR79" s="348"/>
      <c r="LKS79" s="348"/>
      <c r="LKT79" s="349"/>
      <c r="LKV79" s="347"/>
      <c r="LKW79" s="350"/>
      <c r="LKX79" s="350"/>
      <c r="LKY79" s="348"/>
      <c r="LKZ79" s="348"/>
      <c r="LLA79" s="348"/>
      <c r="LLB79" s="349"/>
      <c r="LLD79" s="347"/>
      <c r="LLE79" s="350"/>
      <c r="LLF79" s="350"/>
      <c r="LLG79" s="348"/>
      <c r="LLH79" s="348"/>
      <c r="LLI79" s="348"/>
      <c r="LLJ79" s="349"/>
      <c r="LLL79" s="347"/>
      <c r="LLM79" s="350"/>
      <c r="LLN79" s="350"/>
      <c r="LLO79" s="348"/>
      <c r="LLP79" s="348"/>
      <c r="LLQ79" s="348"/>
      <c r="LLR79" s="349"/>
      <c r="LLT79" s="347"/>
      <c r="LLU79" s="350"/>
      <c r="LLV79" s="350"/>
      <c r="LLW79" s="348"/>
      <c r="LLX79" s="348"/>
      <c r="LLY79" s="348"/>
      <c r="LLZ79" s="349"/>
      <c r="LMB79" s="347"/>
      <c r="LMC79" s="350"/>
      <c r="LMD79" s="350"/>
      <c r="LME79" s="348"/>
      <c r="LMF79" s="348"/>
      <c r="LMG79" s="348"/>
      <c r="LMH79" s="349"/>
      <c r="LMJ79" s="347"/>
      <c r="LMK79" s="350"/>
      <c r="LML79" s="350"/>
      <c r="LMM79" s="348"/>
      <c r="LMN79" s="348"/>
      <c r="LMO79" s="348"/>
      <c r="LMP79" s="349"/>
      <c r="LMR79" s="347"/>
      <c r="LMS79" s="350"/>
      <c r="LMT79" s="350"/>
      <c r="LMU79" s="348"/>
      <c r="LMV79" s="348"/>
      <c r="LMW79" s="348"/>
      <c r="LMX79" s="349"/>
      <c r="LMZ79" s="347"/>
      <c r="LNA79" s="350"/>
      <c r="LNB79" s="350"/>
      <c r="LNC79" s="348"/>
      <c r="LND79" s="348"/>
      <c r="LNE79" s="348"/>
      <c r="LNF79" s="349"/>
      <c r="LNH79" s="347"/>
      <c r="LNI79" s="350"/>
      <c r="LNJ79" s="350"/>
      <c r="LNK79" s="348"/>
      <c r="LNL79" s="348"/>
      <c r="LNM79" s="348"/>
      <c r="LNN79" s="349"/>
      <c r="LNP79" s="347"/>
      <c r="LNQ79" s="350"/>
      <c r="LNR79" s="350"/>
      <c r="LNS79" s="348"/>
      <c r="LNT79" s="348"/>
      <c r="LNU79" s="348"/>
      <c r="LNV79" s="349"/>
      <c r="LNX79" s="347"/>
      <c r="LNY79" s="350"/>
      <c r="LNZ79" s="350"/>
      <c r="LOA79" s="348"/>
      <c r="LOB79" s="348"/>
      <c r="LOC79" s="348"/>
      <c r="LOD79" s="349"/>
      <c r="LOF79" s="347"/>
      <c r="LOG79" s="350"/>
      <c r="LOH79" s="350"/>
      <c r="LOI79" s="348"/>
      <c r="LOJ79" s="348"/>
      <c r="LOK79" s="348"/>
      <c r="LOL79" s="349"/>
      <c r="LON79" s="347"/>
      <c r="LOO79" s="350"/>
      <c r="LOP79" s="350"/>
      <c r="LOQ79" s="348"/>
      <c r="LOR79" s="348"/>
      <c r="LOS79" s="348"/>
      <c r="LOT79" s="349"/>
      <c r="LOV79" s="347"/>
      <c r="LOW79" s="350"/>
      <c r="LOX79" s="350"/>
      <c r="LOY79" s="348"/>
      <c r="LOZ79" s="348"/>
      <c r="LPA79" s="348"/>
      <c r="LPB79" s="349"/>
      <c r="LPD79" s="347"/>
      <c r="LPE79" s="350"/>
      <c r="LPF79" s="350"/>
      <c r="LPG79" s="348"/>
      <c r="LPH79" s="348"/>
      <c r="LPI79" s="348"/>
      <c r="LPJ79" s="349"/>
      <c r="LPL79" s="347"/>
      <c r="LPM79" s="350"/>
      <c r="LPN79" s="350"/>
      <c r="LPO79" s="348"/>
      <c r="LPP79" s="348"/>
      <c r="LPQ79" s="348"/>
      <c r="LPR79" s="349"/>
      <c r="LPT79" s="347"/>
      <c r="LPU79" s="350"/>
      <c r="LPV79" s="350"/>
      <c r="LPW79" s="348"/>
      <c r="LPX79" s="348"/>
      <c r="LPY79" s="348"/>
      <c r="LPZ79" s="349"/>
      <c r="LQB79" s="347"/>
      <c r="LQC79" s="350"/>
      <c r="LQD79" s="350"/>
      <c r="LQE79" s="348"/>
      <c r="LQF79" s="348"/>
      <c r="LQG79" s="348"/>
      <c r="LQH79" s="349"/>
      <c r="LQJ79" s="347"/>
      <c r="LQK79" s="350"/>
      <c r="LQL79" s="350"/>
      <c r="LQM79" s="348"/>
      <c r="LQN79" s="348"/>
      <c r="LQO79" s="348"/>
      <c r="LQP79" s="349"/>
      <c r="LQR79" s="347"/>
      <c r="LQS79" s="350"/>
      <c r="LQT79" s="350"/>
      <c r="LQU79" s="348"/>
      <c r="LQV79" s="348"/>
      <c r="LQW79" s="348"/>
      <c r="LQX79" s="349"/>
      <c r="LQZ79" s="347"/>
      <c r="LRA79" s="350"/>
      <c r="LRB79" s="350"/>
      <c r="LRC79" s="348"/>
      <c r="LRD79" s="348"/>
      <c r="LRE79" s="348"/>
      <c r="LRF79" s="349"/>
      <c r="LRH79" s="347"/>
      <c r="LRI79" s="350"/>
      <c r="LRJ79" s="350"/>
      <c r="LRK79" s="348"/>
      <c r="LRL79" s="348"/>
      <c r="LRM79" s="348"/>
      <c r="LRN79" s="349"/>
      <c r="LRP79" s="347"/>
      <c r="LRQ79" s="350"/>
      <c r="LRR79" s="350"/>
      <c r="LRS79" s="348"/>
      <c r="LRT79" s="348"/>
      <c r="LRU79" s="348"/>
      <c r="LRV79" s="349"/>
      <c r="LRX79" s="347"/>
      <c r="LRY79" s="350"/>
      <c r="LRZ79" s="350"/>
      <c r="LSA79" s="348"/>
      <c r="LSB79" s="348"/>
      <c r="LSC79" s="348"/>
      <c r="LSD79" s="349"/>
      <c r="LSF79" s="347"/>
      <c r="LSG79" s="350"/>
      <c r="LSH79" s="350"/>
      <c r="LSI79" s="348"/>
      <c r="LSJ79" s="348"/>
      <c r="LSK79" s="348"/>
      <c r="LSL79" s="349"/>
      <c r="LSN79" s="347"/>
      <c r="LSO79" s="350"/>
      <c r="LSP79" s="350"/>
      <c r="LSQ79" s="348"/>
      <c r="LSR79" s="348"/>
      <c r="LSS79" s="348"/>
      <c r="LST79" s="349"/>
      <c r="LSV79" s="347"/>
      <c r="LSW79" s="350"/>
      <c r="LSX79" s="350"/>
      <c r="LSY79" s="348"/>
      <c r="LSZ79" s="348"/>
      <c r="LTA79" s="348"/>
      <c r="LTB79" s="349"/>
      <c r="LTD79" s="347"/>
      <c r="LTE79" s="350"/>
      <c r="LTF79" s="350"/>
      <c r="LTG79" s="348"/>
      <c r="LTH79" s="348"/>
      <c r="LTI79" s="348"/>
      <c r="LTJ79" s="349"/>
      <c r="LTL79" s="347"/>
      <c r="LTM79" s="350"/>
      <c r="LTN79" s="350"/>
      <c r="LTO79" s="348"/>
      <c r="LTP79" s="348"/>
      <c r="LTQ79" s="348"/>
      <c r="LTR79" s="349"/>
      <c r="LTT79" s="347"/>
      <c r="LTU79" s="350"/>
      <c r="LTV79" s="350"/>
      <c r="LTW79" s="348"/>
      <c r="LTX79" s="348"/>
      <c r="LTY79" s="348"/>
      <c r="LTZ79" s="349"/>
      <c r="LUB79" s="347"/>
      <c r="LUC79" s="350"/>
      <c r="LUD79" s="350"/>
      <c r="LUE79" s="348"/>
      <c r="LUF79" s="348"/>
      <c r="LUG79" s="348"/>
      <c r="LUH79" s="349"/>
      <c r="LUJ79" s="347"/>
      <c r="LUK79" s="350"/>
      <c r="LUL79" s="350"/>
      <c r="LUM79" s="348"/>
      <c r="LUN79" s="348"/>
      <c r="LUO79" s="348"/>
      <c r="LUP79" s="349"/>
      <c r="LUR79" s="347"/>
      <c r="LUS79" s="350"/>
      <c r="LUT79" s="350"/>
      <c r="LUU79" s="348"/>
      <c r="LUV79" s="348"/>
      <c r="LUW79" s="348"/>
      <c r="LUX79" s="349"/>
      <c r="LUZ79" s="347"/>
      <c r="LVA79" s="350"/>
      <c r="LVB79" s="350"/>
      <c r="LVC79" s="348"/>
      <c r="LVD79" s="348"/>
      <c r="LVE79" s="348"/>
      <c r="LVF79" s="349"/>
      <c r="LVH79" s="347"/>
      <c r="LVI79" s="350"/>
      <c r="LVJ79" s="350"/>
      <c r="LVK79" s="348"/>
      <c r="LVL79" s="348"/>
      <c r="LVM79" s="348"/>
      <c r="LVN79" s="349"/>
      <c r="LVP79" s="347"/>
      <c r="LVQ79" s="350"/>
      <c r="LVR79" s="350"/>
      <c r="LVS79" s="348"/>
      <c r="LVT79" s="348"/>
      <c r="LVU79" s="348"/>
      <c r="LVV79" s="349"/>
      <c r="LVX79" s="347"/>
      <c r="LVY79" s="350"/>
      <c r="LVZ79" s="350"/>
      <c r="LWA79" s="348"/>
      <c r="LWB79" s="348"/>
      <c r="LWC79" s="348"/>
      <c r="LWD79" s="349"/>
      <c r="LWF79" s="347"/>
      <c r="LWG79" s="350"/>
      <c r="LWH79" s="350"/>
      <c r="LWI79" s="348"/>
      <c r="LWJ79" s="348"/>
      <c r="LWK79" s="348"/>
      <c r="LWL79" s="349"/>
      <c r="LWN79" s="347"/>
      <c r="LWO79" s="350"/>
      <c r="LWP79" s="350"/>
      <c r="LWQ79" s="348"/>
      <c r="LWR79" s="348"/>
      <c r="LWS79" s="348"/>
      <c r="LWT79" s="349"/>
      <c r="LWV79" s="347"/>
      <c r="LWW79" s="350"/>
      <c r="LWX79" s="350"/>
      <c r="LWY79" s="348"/>
      <c r="LWZ79" s="348"/>
      <c r="LXA79" s="348"/>
      <c r="LXB79" s="349"/>
      <c r="LXD79" s="347"/>
      <c r="LXE79" s="350"/>
      <c r="LXF79" s="350"/>
      <c r="LXG79" s="348"/>
      <c r="LXH79" s="348"/>
      <c r="LXI79" s="348"/>
      <c r="LXJ79" s="349"/>
      <c r="LXL79" s="347"/>
      <c r="LXM79" s="350"/>
      <c r="LXN79" s="350"/>
      <c r="LXO79" s="348"/>
      <c r="LXP79" s="348"/>
      <c r="LXQ79" s="348"/>
      <c r="LXR79" s="349"/>
      <c r="LXT79" s="347"/>
      <c r="LXU79" s="350"/>
      <c r="LXV79" s="350"/>
      <c r="LXW79" s="348"/>
      <c r="LXX79" s="348"/>
      <c r="LXY79" s="348"/>
      <c r="LXZ79" s="349"/>
      <c r="LYB79" s="347"/>
      <c r="LYC79" s="350"/>
      <c r="LYD79" s="350"/>
      <c r="LYE79" s="348"/>
      <c r="LYF79" s="348"/>
      <c r="LYG79" s="348"/>
      <c r="LYH79" s="349"/>
      <c r="LYJ79" s="347"/>
      <c r="LYK79" s="350"/>
      <c r="LYL79" s="350"/>
      <c r="LYM79" s="348"/>
      <c r="LYN79" s="348"/>
      <c r="LYO79" s="348"/>
      <c r="LYP79" s="349"/>
      <c r="LYR79" s="347"/>
      <c r="LYS79" s="350"/>
      <c r="LYT79" s="350"/>
      <c r="LYU79" s="348"/>
      <c r="LYV79" s="348"/>
      <c r="LYW79" s="348"/>
      <c r="LYX79" s="349"/>
      <c r="LYZ79" s="347"/>
      <c r="LZA79" s="350"/>
      <c r="LZB79" s="350"/>
      <c r="LZC79" s="348"/>
      <c r="LZD79" s="348"/>
      <c r="LZE79" s="348"/>
      <c r="LZF79" s="349"/>
      <c r="LZH79" s="347"/>
      <c r="LZI79" s="350"/>
      <c r="LZJ79" s="350"/>
      <c r="LZK79" s="348"/>
      <c r="LZL79" s="348"/>
      <c r="LZM79" s="348"/>
      <c r="LZN79" s="349"/>
      <c r="LZP79" s="347"/>
      <c r="LZQ79" s="350"/>
      <c r="LZR79" s="350"/>
      <c r="LZS79" s="348"/>
      <c r="LZT79" s="348"/>
      <c r="LZU79" s="348"/>
      <c r="LZV79" s="349"/>
      <c r="LZX79" s="347"/>
      <c r="LZY79" s="350"/>
      <c r="LZZ79" s="350"/>
      <c r="MAA79" s="348"/>
      <c r="MAB79" s="348"/>
      <c r="MAC79" s="348"/>
      <c r="MAD79" s="349"/>
      <c r="MAF79" s="347"/>
      <c r="MAG79" s="350"/>
      <c r="MAH79" s="350"/>
      <c r="MAI79" s="348"/>
      <c r="MAJ79" s="348"/>
      <c r="MAK79" s="348"/>
      <c r="MAL79" s="349"/>
      <c r="MAN79" s="347"/>
      <c r="MAO79" s="350"/>
      <c r="MAP79" s="350"/>
      <c r="MAQ79" s="348"/>
      <c r="MAR79" s="348"/>
      <c r="MAS79" s="348"/>
      <c r="MAT79" s="349"/>
      <c r="MAV79" s="347"/>
      <c r="MAW79" s="350"/>
      <c r="MAX79" s="350"/>
      <c r="MAY79" s="348"/>
      <c r="MAZ79" s="348"/>
      <c r="MBA79" s="348"/>
      <c r="MBB79" s="349"/>
      <c r="MBD79" s="347"/>
      <c r="MBE79" s="350"/>
      <c r="MBF79" s="350"/>
      <c r="MBG79" s="348"/>
      <c r="MBH79" s="348"/>
      <c r="MBI79" s="348"/>
      <c r="MBJ79" s="349"/>
      <c r="MBL79" s="347"/>
      <c r="MBM79" s="350"/>
      <c r="MBN79" s="350"/>
      <c r="MBO79" s="348"/>
      <c r="MBP79" s="348"/>
      <c r="MBQ79" s="348"/>
      <c r="MBR79" s="349"/>
      <c r="MBT79" s="347"/>
      <c r="MBU79" s="350"/>
      <c r="MBV79" s="350"/>
      <c r="MBW79" s="348"/>
      <c r="MBX79" s="348"/>
      <c r="MBY79" s="348"/>
      <c r="MBZ79" s="349"/>
      <c r="MCB79" s="347"/>
      <c r="MCC79" s="350"/>
      <c r="MCD79" s="350"/>
      <c r="MCE79" s="348"/>
      <c r="MCF79" s="348"/>
      <c r="MCG79" s="348"/>
      <c r="MCH79" s="349"/>
      <c r="MCJ79" s="347"/>
      <c r="MCK79" s="350"/>
      <c r="MCL79" s="350"/>
      <c r="MCM79" s="348"/>
      <c r="MCN79" s="348"/>
      <c r="MCO79" s="348"/>
      <c r="MCP79" s="349"/>
      <c r="MCR79" s="347"/>
      <c r="MCS79" s="350"/>
      <c r="MCT79" s="350"/>
      <c r="MCU79" s="348"/>
      <c r="MCV79" s="348"/>
      <c r="MCW79" s="348"/>
      <c r="MCX79" s="349"/>
      <c r="MCZ79" s="347"/>
      <c r="MDA79" s="350"/>
      <c r="MDB79" s="350"/>
      <c r="MDC79" s="348"/>
      <c r="MDD79" s="348"/>
      <c r="MDE79" s="348"/>
      <c r="MDF79" s="349"/>
      <c r="MDH79" s="347"/>
      <c r="MDI79" s="350"/>
      <c r="MDJ79" s="350"/>
      <c r="MDK79" s="348"/>
      <c r="MDL79" s="348"/>
      <c r="MDM79" s="348"/>
      <c r="MDN79" s="349"/>
      <c r="MDP79" s="347"/>
      <c r="MDQ79" s="350"/>
      <c r="MDR79" s="350"/>
      <c r="MDS79" s="348"/>
      <c r="MDT79" s="348"/>
      <c r="MDU79" s="348"/>
      <c r="MDV79" s="349"/>
      <c r="MDX79" s="347"/>
      <c r="MDY79" s="350"/>
      <c r="MDZ79" s="350"/>
      <c r="MEA79" s="348"/>
      <c r="MEB79" s="348"/>
      <c r="MEC79" s="348"/>
      <c r="MED79" s="349"/>
      <c r="MEF79" s="347"/>
      <c r="MEG79" s="350"/>
      <c r="MEH79" s="350"/>
      <c r="MEI79" s="348"/>
      <c r="MEJ79" s="348"/>
      <c r="MEK79" s="348"/>
      <c r="MEL79" s="349"/>
      <c r="MEN79" s="347"/>
      <c r="MEO79" s="350"/>
      <c r="MEP79" s="350"/>
      <c r="MEQ79" s="348"/>
      <c r="MER79" s="348"/>
      <c r="MES79" s="348"/>
      <c r="MET79" s="349"/>
      <c r="MEV79" s="347"/>
      <c r="MEW79" s="350"/>
      <c r="MEX79" s="350"/>
      <c r="MEY79" s="348"/>
      <c r="MEZ79" s="348"/>
      <c r="MFA79" s="348"/>
      <c r="MFB79" s="349"/>
      <c r="MFD79" s="347"/>
      <c r="MFE79" s="350"/>
      <c r="MFF79" s="350"/>
      <c r="MFG79" s="348"/>
      <c r="MFH79" s="348"/>
      <c r="MFI79" s="348"/>
      <c r="MFJ79" s="349"/>
      <c r="MFL79" s="347"/>
      <c r="MFM79" s="350"/>
      <c r="MFN79" s="350"/>
      <c r="MFO79" s="348"/>
      <c r="MFP79" s="348"/>
      <c r="MFQ79" s="348"/>
      <c r="MFR79" s="349"/>
      <c r="MFT79" s="347"/>
      <c r="MFU79" s="350"/>
      <c r="MFV79" s="350"/>
      <c r="MFW79" s="348"/>
      <c r="MFX79" s="348"/>
      <c r="MFY79" s="348"/>
      <c r="MFZ79" s="349"/>
      <c r="MGB79" s="347"/>
      <c r="MGC79" s="350"/>
      <c r="MGD79" s="350"/>
      <c r="MGE79" s="348"/>
      <c r="MGF79" s="348"/>
      <c r="MGG79" s="348"/>
      <c r="MGH79" s="349"/>
      <c r="MGJ79" s="347"/>
      <c r="MGK79" s="350"/>
      <c r="MGL79" s="350"/>
      <c r="MGM79" s="348"/>
      <c r="MGN79" s="348"/>
      <c r="MGO79" s="348"/>
      <c r="MGP79" s="349"/>
      <c r="MGR79" s="347"/>
      <c r="MGS79" s="350"/>
      <c r="MGT79" s="350"/>
      <c r="MGU79" s="348"/>
      <c r="MGV79" s="348"/>
      <c r="MGW79" s="348"/>
      <c r="MGX79" s="349"/>
      <c r="MGZ79" s="347"/>
      <c r="MHA79" s="350"/>
      <c r="MHB79" s="350"/>
      <c r="MHC79" s="348"/>
      <c r="MHD79" s="348"/>
      <c r="MHE79" s="348"/>
      <c r="MHF79" s="349"/>
      <c r="MHH79" s="347"/>
      <c r="MHI79" s="350"/>
      <c r="MHJ79" s="350"/>
      <c r="MHK79" s="348"/>
      <c r="MHL79" s="348"/>
      <c r="MHM79" s="348"/>
      <c r="MHN79" s="349"/>
      <c r="MHP79" s="347"/>
      <c r="MHQ79" s="350"/>
      <c r="MHR79" s="350"/>
      <c r="MHS79" s="348"/>
      <c r="MHT79" s="348"/>
      <c r="MHU79" s="348"/>
      <c r="MHV79" s="349"/>
      <c r="MHX79" s="347"/>
      <c r="MHY79" s="350"/>
      <c r="MHZ79" s="350"/>
      <c r="MIA79" s="348"/>
      <c r="MIB79" s="348"/>
      <c r="MIC79" s="348"/>
      <c r="MID79" s="349"/>
      <c r="MIF79" s="347"/>
      <c r="MIG79" s="350"/>
      <c r="MIH79" s="350"/>
      <c r="MII79" s="348"/>
      <c r="MIJ79" s="348"/>
      <c r="MIK79" s="348"/>
      <c r="MIL79" s="349"/>
      <c r="MIN79" s="347"/>
      <c r="MIO79" s="350"/>
      <c r="MIP79" s="350"/>
      <c r="MIQ79" s="348"/>
      <c r="MIR79" s="348"/>
      <c r="MIS79" s="348"/>
      <c r="MIT79" s="349"/>
      <c r="MIV79" s="347"/>
      <c r="MIW79" s="350"/>
      <c r="MIX79" s="350"/>
      <c r="MIY79" s="348"/>
      <c r="MIZ79" s="348"/>
      <c r="MJA79" s="348"/>
      <c r="MJB79" s="349"/>
      <c r="MJD79" s="347"/>
      <c r="MJE79" s="350"/>
      <c r="MJF79" s="350"/>
      <c r="MJG79" s="348"/>
      <c r="MJH79" s="348"/>
      <c r="MJI79" s="348"/>
      <c r="MJJ79" s="349"/>
      <c r="MJL79" s="347"/>
      <c r="MJM79" s="350"/>
      <c r="MJN79" s="350"/>
      <c r="MJO79" s="348"/>
      <c r="MJP79" s="348"/>
      <c r="MJQ79" s="348"/>
      <c r="MJR79" s="349"/>
      <c r="MJT79" s="347"/>
      <c r="MJU79" s="350"/>
      <c r="MJV79" s="350"/>
      <c r="MJW79" s="348"/>
      <c r="MJX79" s="348"/>
      <c r="MJY79" s="348"/>
      <c r="MJZ79" s="349"/>
      <c r="MKB79" s="347"/>
      <c r="MKC79" s="350"/>
      <c r="MKD79" s="350"/>
      <c r="MKE79" s="348"/>
      <c r="MKF79" s="348"/>
      <c r="MKG79" s="348"/>
      <c r="MKH79" s="349"/>
      <c r="MKJ79" s="347"/>
      <c r="MKK79" s="350"/>
      <c r="MKL79" s="350"/>
      <c r="MKM79" s="348"/>
      <c r="MKN79" s="348"/>
      <c r="MKO79" s="348"/>
      <c r="MKP79" s="349"/>
      <c r="MKR79" s="347"/>
      <c r="MKS79" s="350"/>
      <c r="MKT79" s="350"/>
      <c r="MKU79" s="348"/>
      <c r="MKV79" s="348"/>
      <c r="MKW79" s="348"/>
      <c r="MKX79" s="349"/>
      <c r="MKZ79" s="347"/>
      <c r="MLA79" s="350"/>
      <c r="MLB79" s="350"/>
      <c r="MLC79" s="348"/>
      <c r="MLD79" s="348"/>
      <c r="MLE79" s="348"/>
      <c r="MLF79" s="349"/>
      <c r="MLH79" s="347"/>
      <c r="MLI79" s="350"/>
      <c r="MLJ79" s="350"/>
      <c r="MLK79" s="348"/>
      <c r="MLL79" s="348"/>
      <c r="MLM79" s="348"/>
      <c r="MLN79" s="349"/>
      <c r="MLP79" s="347"/>
      <c r="MLQ79" s="350"/>
      <c r="MLR79" s="350"/>
      <c r="MLS79" s="348"/>
      <c r="MLT79" s="348"/>
      <c r="MLU79" s="348"/>
      <c r="MLV79" s="349"/>
      <c r="MLX79" s="347"/>
      <c r="MLY79" s="350"/>
      <c r="MLZ79" s="350"/>
      <c r="MMA79" s="348"/>
      <c r="MMB79" s="348"/>
      <c r="MMC79" s="348"/>
      <c r="MMD79" s="349"/>
      <c r="MMF79" s="347"/>
      <c r="MMG79" s="350"/>
      <c r="MMH79" s="350"/>
      <c r="MMI79" s="348"/>
      <c r="MMJ79" s="348"/>
      <c r="MMK79" s="348"/>
      <c r="MML79" s="349"/>
      <c r="MMN79" s="347"/>
      <c r="MMO79" s="350"/>
      <c r="MMP79" s="350"/>
      <c r="MMQ79" s="348"/>
      <c r="MMR79" s="348"/>
      <c r="MMS79" s="348"/>
      <c r="MMT79" s="349"/>
      <c r="MMV79" s="347"/>
      <c r="MMW79" s="350"/>
      <c r="MMX79" s="350"/>
      <c r="MMY79" s="348"/>
      <c r="MMZ79" s="348"/>
      <c r="MNA79" s="348"/>
      <c r="MNB79" s="349"/>
      <c r="MND79" s="347"/>
      <c r="MNE79" s="350"/>
      <c r="MNF79" s="350"/>
      <c r="MNG79" s="348"/>
      <c r="MNH79" s="348"/>
      <c r="MNI79" s="348"/>
      <c r="MNJ79" s="349"/>
      <c r="MNL79" s="347"/>
      <c r="MNM79" s="350"/>
      <c r="MNN79" s="350"/>
      <c r="MNO79" s="348"/>
      <c r="MNP79" s="348"/>
      <c r="MNQ79" s="348"/>
      <c r="MNR79" s="349"/>
      <c r="MNT79" s="347"/>
      <c r="MNU79" s="350"/>
      <c r="MNV79" s="350"/>
      <c r="MNW79" s="348"/>
      <c r="MNX79" s="348"/>
      <c r="MNY79" s="348"/>
      <c r="MNZ79" s="349"/>
      <c r="MOB79" s="347"/>
      <c r="MOC79" s="350"/>
      <c r="MOD79" s="350"/>
      <c r="MOE79" s="348"/>
      <c r="MOF79" s="348"/>
      <c r="MOG79" s="348"/>
      <c r="MOH79" s="349"/>
      <c r="MOJ79" s="347"/>
      <c r="MOK79" s="350"/>
      <c r="MOL79" s="350"/>
      <c r="MOM79" s="348"/>
      <c r="MON79" s="348"/>
      <c r="MOO79" s="348"/>
      <c r="MOP79" s="349"/>
      <c r="MOR79" s="347"/>
      <c r="MOS79" s="350"/>
      <c r="MOT79" s="350"/>
      <c r="MOU79" s="348"/>
      <c r="MOV79" s="348"/>
      <c r="MOW79" s="348"/>
      <c r="MOX79" s="349"/>
      <c r="MOZ79" s="347"/>
      <c r="MPA79" s="350"/>
      <c r="MPB79" s="350"/>
      <c r="MPC79" s="348"/>
      <c r="MPD79" s="348"/>
      <c r="MPE79" s="348"/>
      <c r="MPF79" s="349"/>
      <c r="MPH79" s="347"/>
      <c r="MPI79" s="350"/>
      <c r="MPJ79" s="350"/>
      <c r="MPK79" s="348"/>
      <c r="MPL79" s="348"/>
      <c r="MPM79" s="348"/>
      <c r="MPN79" s="349"/>
      <c r="MPP79" s="347"/>
      <c r="MPQ79" s="350"/>
      <c r="MPR79" s="350"/>
      <c r="MPS79" s="348"/>
      <c r="MPT79" s="348"/>
      <c r="MPU79" s="348"/>
      <c r="MPV79" s="349"/>
      <c r="MPX79" s="347"/>
      <c r="MPY79" s="350"/>
      <c r="MPZ79" s="350"/>
      <c r="MQA79" s="348"/>
      <c r="MQB79" s="348"/>
      <c r="MQC79" s="348"/>
      <c r="MQD79" s="349"/>
      <c r="MQF79" s="347"/>
      <c r="MQG79" s="350"/>
      <c r="MQH79" s="350"/>
      <c r="MQI79" s="348"/>
      <c r="MQJ79" s="348"/>
      <c r="MQK79" s="348"/>
      <c r="MQL79" s="349"/>
      <c r="MQN79" s="347"/>
      <c r="MQO79" s="350"/>
      <c r="MQP79" s="350"/>
      <c r="MQQ79" s="348"/>
      <c r="MQR79" s="348"/>
      <c r="MQS79" s="348"/>
      <c r="MQT79" s="349"/>
      <c r="MQV79" s="347"/>
      <c r="MQW79" s="350"/>
      <c r="MQX79" s="350"/>
      <c r="MQY79" s="348"/>
      <c r="MQZ79" s="348"/>
      <c r="MRA79" s="348"/>
      <c r="MRB79" s="349"/>
      <c r="MRD79" s="347"/>
      <c r="MRE79" s="350"/>
      <c r="MRF79" s="350"/>
      <c r="MRG79" s="348"/>
      <c r="MRH79" s="348"/>
      <c r="MRI79" s="348"/>
      <c r="MRJ79" s="349"/>
      <c r="MRL79" s="347"/>
      <c r="MRM79" s="350"/>
      <c r="MRN79" s="350"/>
      <c r="MRO79" s="348"/>
      <c r="MRP79" s="348"/>
      <c r="MRQ79" s="348"/>
      <c r="MRR79" s="349"/>
      <c r="MRT79" s="347"/>
      <c r="MRU79" s="350"/>
      <c r="MRV79" s="350"/>
      <c r="MRW79" s="348"/>
      <c r="MRX79" s="348"/>
      <c r="MRY79" s="348"/>
      <c r="MRZ79" s="349"/>
      <c r="MSB79" s="347"/>
      <c r="MSC79" s="350"/>
      <c r="MSD79" s="350"/>
      <c r="MSE79" s="348"/>
      <c r="MSF79" s="348"/>
      <c r="MSG79" s="348"/>
      <c r="MSH79" s="349"/>
      <c r="MSJ79" s="347"/>
      <c r="MSK79" s="350"/>
      <c r="MSL79" s="350"/>
      <c r="MSM79" s="348"/>
      <c r="MSN79" s="348"/>
      <c r="MSO79" s="348"/>
      <c r="MSP79" s="349"/>
      <c r="MSR79" s="347"/>
      <c r="MSS79" s="350"/>
      <c r="MST79" s="350"/>
      <c r="MSU79" s="348"/>
      <c r="MSV79" s="348"/>
      <c r="MSW79" s="348"/>
      <c r="MSX79" s="349"/>
      <c r="MSZ79" s="347"/>
      <c r="MTA79" s="350"/>
      <c r="MTB79" s="350"/>
      <c r="MTC79" s="348"/>
      <c r="MTD79" s="348"/>
      <c r="MTE79" s="348"/>
      <c r="MTF79" s="349"/>
      <c r="MTH79" s="347"/>
      <c r="MTI79" s="350"/>
      <c r="MTJ79" s="350"/>
      <c r="MTK79" s="348"/>
      <c r="MTL79" s="348"/>
      <c r="MTM79" s="348"/>
      <c r="MTN79" s="349"/>
      <c r="MTP79" s="347"/>
      <c r="MTQ79" s="350"/>
      <c r="MTR79" s="350"/>
      <c r="MTS79" s="348"/>
      <c r="MTT79" s="348"/>
      <c r="MTU79" s="348"/>
      <c r="MTV79" s="349"/>
      <c r="MTX79" s="347"/>
      <c r="MTY79" s="350"/>
      <c r="MTZ79" s="350"/>
      <c r="MUA79" s="348"/>
      <c r="MUB79" s="348"/>
      <c r="MUC79" s="348"/>
      <c r="MUD79" s="349"/>
      <c r="MUF79" s="347"/>
      <c r="MUG79" s="350"/>
      <c r="MUH79" s="350"/>
      <c r="MUI79" s="348"/>
      <c r="MUJ79" s="348"/>
      <c r="MUK79" s="348"/>
      <c r="MUL79" s="349"/>
      <c r="MUN79" s="347"/>
      <c r="MUO79" s="350"/>
      <c r="MUP79" s="350"/>
      <c r="MUQ79" s="348"/>
      <c r="MUR79" s="348"/>
      <c r="MUS79" s="348"/>
      <c r="MUT79" s="349"/>
      <c r="MUV79" s="347"/>
      <c r="MUW79" s="350"/>
      <c r="MUX79" s="350"/>
      <c r="MUY79" s="348"/>
      <c r="MUZ79" s="348"/>
      <c r="MVA79" s="348"/>
      <c r="MVB79" s="349"/>
      <c r="MVD79" s="347"/>
      <c r="MVE79" s="350"/>
      <c r="MVF79" s="350"/>
      <c r="MVG79" s="348"/>
      <c r="MVH79" s="348"/>
      <c r="MVI79" s="348"/>
      <c r="MVJ79" s="349"/>
      <c r="MVL79" s="347"/>
      <c r="MVM79" s="350"/>
      <c r="MVN79" s="350"/>
      <c r="MVO79" s="348"/>
      <c r="MVP79" s="348"/>
      <c r="MVQ79" s="348"/>
      <c r="MVR79" s="349"/>
      <c r="MVT79" s="347"/>
      <c r="MVU79" s="350"/>
      <c r="MVV79" s="350"/>
      <c r="MVW79" s="348"/>
      <c r="MVX79" s="348"/>
      <c r="MVY79" s="348"/>
      <c r="MVZ79" s="349"/>
      <c r="MWB79" s="347"/>
      <c r="MWC79" s="350"/>
      <c r="MWD79" s="350"/>
      <c r="MWE79" s="348"/>
      <c r="MWF79" s="348"/>
      <c r="MWG79" s="348"/>
      <c r="MWH79" s="349"/>
      <c r="MWJ79" s="347"/>
      <c r="MWK79" s="350"/>
      <c r="MWL79" s="350"/>
      <c r="MWM79" s="348"/>
      <c r="MWN79" s="348"/>
      <c r="MWO79" s="348"/>
      <c r="MWP79" s="349"/>
      <c r="MWR79" s="347"/>
      <c r="MWS79" s="350"/>
      <c r="MWT79" s="350"/>
      <c r="MWU79" s="348"/>
      <c r="MWV79" s="348"/>
      <c r="MWW79" s="348"/>
      <c r="MWX79" s="349"/>
      <c r="MWZ79" s="347"/>
      <c r="MXA79" s="350"/>
      <c r="MXB79" s="350"/>
      <c r="MXC79" s="348"/>
      <c r="MXD79" s="348"/>
      <c r="MXE79" s="348"/>
      <c r="MXF79" s="349"/>
      <c r="MXH79" s="347"/>
      <c r="MXI79" s="350"/>
      <c r="MXJ79" s="350"/>
      <c r="MXK79" s="348"/>
      <c r="MXL79" s="348"/>
      <c r="MXM79" s="348"/>
      <c r="MXN79" s="349"/>
      <c r="MXP79" s="347"/>
      <c r="MXQ79" s="350"/>
      <c r="MXR79" s="350"/>
      <c r="MXS79" s="348"/>
      <c r="MXT79" s="348"/>
      <c r="MXU79" s="348"/>
      <c r="MXV79" s="349"/>
      <c r="MXX79" s="347"/>
      <c r="MXY79" s="350"/>
      <c r="MXZ79" s="350"/>
      <c r="MYA79" s="348"/>
      <c r="MYB79" s="348"/>
      <c r="MYC79" s="348"/>
      <c r="MYD79" s="349"/>
      <c r="MYF79" s="347"/>
      <c r="MYG79" s="350"/>
      <c r="MYH79" s="350"/>
      <c r="MYI79" s="348"/>
      <c r="MYJ79" s="348"/>
      <c r="MYK79" s="348"/>
      <c r="MYL79" s="349"/>
      <c r="MYN79" s="347"/>
      <c r="MYO79" s="350"/>
      <c r="MYP79" s="350"/>
      <c r="MYQ79" s="348"/>
      <c r="MYR79" s="348"/>
      <c r="MYS79" s="348"/>
      <c r="MYT79" s="349"/>
      <c r="MYV79" s="347"/>
      <c r="MYW79" s="350"/>
      <c r="MYX79" s="350"/>
      <c r="MYY79" s="348"/>
      <c r="MYZ79" s="348"/>
      <c r="MZA79" s="348"/>
      <c r="MZB79" s="349"/>
      <c r="MZD79" s="347"/>
      <c r="MZE79" s="350"/>
      <c r="MZF79" s="350"/>
      <c r="MZG79" s="348"/>
      <c r="MZH79" s="348"/>
      <c r="MZI79" s="348"/>
      <c r="MZJ79" s="349"/>
      <c r="MZL79" s="347"/>
      <c r="MZM79" s="350"/>
      <c r="MZN79" s="350"/>
      <c r="MZO79" s="348"/>
      <c r="MZP79" s="348"/>
      <c r="MZQ79" s="348"/>
      <c r="MZR79" s="349"/>
      <c r="MZT79" s="347"/>
      <c r="MZU79" s="350"/>
      <c r="MZV79" s="350"/>
      <c r="MZW79" s="348"/>
      <c r="MZX79" s="348"/>
      <c r="MZY79" s="348"/>
      <c r="MZZ79" s="349"/>
      <c r="NAB79" s="347"/>
      <c r="NAC79" s="350"/>
      <c r="NAD79" s="350"/>
      <c r="NAE79" s="348"/>
      <c r="NAF79" s="348"/>
      <c r="NAG79" s="348"/>
      <c r="NAH79" s="349"/>
      <c r="NAJ79" s="347"/>
      <c r="NAK79" s="350"/>
      <c r="NAL79" s="350"/>
      <c r="NAM79" s="348"/>
      <c r="NAN79" s="348"/>
      <c r="NAO79" s="348"/>
      <c r="NAP79" s="349"/>
      <c r="NAR79" s="347"/>
      <c r="NAS79" s="350"/>
      <c r="NAT79" s="350"/>
      <c r="NAU79" s="348"/>
      <c r="NAV79" s="348"/>
      <c r="NAW79" s="348"/>
      <c r="NAX79" s="349"/>
      <c r="NAZ79" s="347"/>
      <c r="NBA79" s="350"/>
      <c r="NBB79" s="350"/>
      <c r="NBC79" s="348"/>
      <c r="NBD79" s="348"/>
      <c r="NBE79" s="348"/>
      <c r="NBF79" s="349"/>
      <c r="NBH79" s="347"/>
      <c r="NBI79" s="350"/>
      <c r="NBJ79" s="350"/>
      <c r="NBK79" s="348"/>
      <c r="NBL79" s="348"/>
      <c r="NBM79" s="348"/>
      <c r="NBN79" s="349"/>
      <c r="NBP79" s="347"/>
      <c r="NBQ79" s="350"/>
      <c r="NBR79" s="350"/>
      <c r="NBS79" s="348"/>
      <c r="NBT79" s="348"/>
      <c r="NBU79" s="348"/>
      <c r="NBV79" s="349"/>
      <c r="NBX79" s="347"/>
      <c r="NBY79" s="350"/>
      <c r="NBZ79" s="350"/>
      <c r="NCA79" s="348"/>
      <c r="NCB79" s="348"/>
      <c r="NCC79" s="348"/>
      <c r="NCD79" s="349"/>
      <c r="NCF79" s="347"/>
      <c r="NCG79" s="350"/>
      <c r="NCH79" s="350"/>
      <c r="NCI79" s="348"/>
      <c r="NCJ79" s="348"/>
      <c r="NCK79" s="348"/>
      <c r="NCL79" s="349"/>
      <c r="NCN79" s="347"/>
      <c r="NCO79" s="350"/>
      <c r="NCP79" s="350"/>
      <c r="NCQ79" s="348"/>
      <c r="NCR79" s="348"/>
      <c r="NCS79" s="348"/>
      <c r="NCT79" s="349"/>
      <c r="NCV79" s="347"/>
      <c r="NCW79" s="350"/>
      <c r="NCX79" s="350"/>
      <c r="NCY79" s="348"/>
      <c r="NCZ79" s="348"/>
      <c r="NDA79" s="348"/>
      <c r="NDB79" s="349"/>
      <c r="NDD79" s="347"/>
      <c r="NDE79" s="350"/>
      <c r="NDF79" s="350"/>
      <c r="NDG79" s="348"/>
      <c r="NDH79" s="348"/>
      <c r="NDI79" s="348"/>
      <c r="NDJ79" s="349"/>
      <c r="NDL79" s="347"/>
      <c r="NDM79" s="350"/>
      <c r="NDN79" s="350"/>
      <c r="NDO79" s="348"/>
      <c r="NDP79" s="348"/>
      <c r="NDQ79" s="348"/>
      <c r="NDR79" s="349"/>
      <c r="NDT79" s="347"/>
      <c r="NDU79" s="350"/>
      <c r="NDV79" s="350"/>
      <c r="NDW79" s="348"/>
      <c r="NDX79" s="348"/>
      <c r="NDY79" s="348"/>
      <c r="NDZ79" s="349"/>
      <c r="NEB79" s="347"/>
      <c r="NEC79" s="350"/>
      <c r="NED79" s="350"/>
      <c r="NEE79" s="348"/>
      <c r="NEF79" s="348"/>
      <c r="NEG79" s="348"/>
      <c r="NEH79" s="349"/>
      <c r="NEJ79" s="347"/>
      <c r="NEK79" s="350"/>
      <c r="NEL79" s="350"/>
      <c r="NEM79" s="348"/>
      <c r="NEN79" s="348"/>
      <c r="NEO79" s="348"/>
      <c r="NEP79" s="349"/>
      <c r="NER79" s="347"/>
      <c r="NES79" s="350"/>
      <c r="NET79" s="350"/>
      <c r="NEU79" s="348"/>
      <c r="NEV79" s="348"/>
      <c r="NEW79" s="348"/>
      <c r="NEX79" s="349"/>
      <c r="NEZ79" s="347"/>
      <c r="NFA79" s="350"/>
      <c r="NFB79" s="350"/>
      <c r="NFC79" s="348"/>
      <c r="NFD79" s="348"/>
      <c r="NFE79" s="348"/>
      <c r="NFF79" s="349"/>
      <c r="NFH79" s="347"/>
      <c r="NFI79" s="350"/>
      <c r="NFJ79" s="350"/>
      <c r="NFK79" s="348"/>
      <c r="NFL79" s="348"/>
      <c r="NFM79" s="348"/>
      <c r="NFN79" s="349"/>
      <c r="NFP79" s="347"/>
      <c r="NFQ79" s="350"/>
      <c r="NFR79" s="350"/>
      <c r="NFS79" s="348"/>
      <c r="NFT79" s="348"/>
      <c r="NFU79" s="348"/>
      <c r="NFV79" s="349"/>
      <c r="NFX79" s="347"/>
      <c r="NFY79" s="350"/>
      <c r="NFZ79" s="350"/>
      <c r="NGA79" s="348"/>
      <c r="NGB79" s="348"/>
      <c r="NGC79" s="348"/>
      <c r="NGD79" s="349"/>
      <c r="NGF79" s="347"/>
      <c r="NGG79" s="350"/>
      <c r="NGH79" s="350"/>
      <c r="NGI79" s="348"/>
      <c r="NGJ79" s="348"/>
      <c r="NGK79" s="348"/>
      <c r="NGL79" s="349"/>
      <c r="NGN79" s="347"/>
      <c r="NGO79" s="350"/>
      <c r="NGP79" s="350"/>
      <c r="NGQ79" s="348"/>
      <c r="NGR79" s="348"/>
      <c r="NGS79" s="348"/>
      <c r="NGT79" s="349"/>
      <c r="NGV79" s="347"/>
      <c r="NGW79" s="350"/>
      <c r="NGX79" s="350"/>
      <c r="NGY79" s="348"/>
      <c r="NGZ79" s="348"/>
      <c r="NHA79" s="348"/>
      <c r="NHB79" s="349"/>
      <c r="NHD79" s="347"/>
      <c r="NHE79" s="350"/>
      <c r="NHF79" s="350"/>
      <c r="NHG79" s="348"/>
      <c r="NHH79" s="348"/>
      <c r="NHI79" s="348"/>
      <c r="NHJ79" s="349"/>
      <c r="NHL79" s="347"/>
      <c r="NHM79" s="350"/>
      <c r="NHN79" s="350"/>
      <c r="NHO79" s="348"/>
      <c r="NHP79" s="348"/>
      <c r="NHQ79" s="348"/>
      <c r="NHR79" s="349"/>
      <c r="NHT79" s="347"/>
      <c r="NHU79" s="350"/>
      <c r="NHV79" s="350"/>
      <c r="NHW79" s="348"/>
      <c r="NHX79" s="348"/>
      <c r="NHY79" s="348"/>
      <c r="NHZ79" s="349"/>
      <c r="NIB79" s="347"/>
      <c r="NIC79" s="350"/>
      <c r="NID79" s="350"/>
      <c r="NIE79" s="348"/>
      <c r="NIF79" s="348"/>
      <c r="NIG79" s="348"/>
      <c r="NIH79" s="349"/>
      <c r="NIJ79" s="347"/>
      <c r="NIK79" s="350"/>
      <c r="NIL79" s="350"/>
      <c r="NIM79" s="348"/>
      <c r="NIN79" s="348"/>
      <c r="NIO79" s="348"/>
      <c r="NIP79" s="349"/>
      <c r="NIR79" s="347"/>
      <c r="NIS79" s="350"/>
      <c r="NIT79" s="350"/>
      <c r="NIU79" s="348"/>
      <c r="NIV79" s="348"/>
      <c r="NIW79" s="348"/>
      <c r="NIX79" s="349"/>
      <c r="NIZ79" s="347"/>
      <c r="NJA79" s="350"/>
      <c r="NJB79" s="350"/>
      <c r="NJC79" s="348"/>
      <c r="NJD79" s="348"/>
      <c r="NJE79" s="348"/>
      <c r="NJF79" s="349"/>
      <c r="NJH79" s="347"/>
      <c r="NJI79" s="350"/>
      <c r="NJJ79" s="350"/>
      <c r="NJK79" s="348"/>
      <c r="NJL79" s="348"/>
      <c r="NJM79" s="348"/>
      <c r="NJN79" s="349"/>
      <c r="NJP79" s="347"/>
      <c r="NJQ79" s="350"/>
      <c r="NJR79" s="350"/>
      <c r="NJS79" s="348"/>
      <c r="NJT79" s="348"/>
      <c r="NJU79" s="348"/>
      <c r="NJV79" s="349"/>
      <c r="NJX79" s="347"/>
      <c r="NJY79" s="350"/>
      <c r="NJZ79" s="350"/>
      <c r="NKA79" s="348"/>
      <c r="NKB79" s="348"/>
      <c r="NKC79" s="348"/>
      <c r="NKD79" s="349"/>
      <c r="NKF79" s="347"/>
      <c r="NKG79" s="350"/>
      <c r="NKH79" s="350"/>
      <c r="NKI79" s="348"/>
      <c r="NKJ79" s="348"/>
      <c r="NKK79" s="348"/>
      <c r="NKL79" s="349"/>
      <c r="NKN79" s="347"/>
      <c r="NKO79" s="350"/>
      <c r="NKP79" s="350"/>
      <c r="NKQ79" s="348"/>
      <c r="NKR79" s="348"/>
      <c r="NKS79" s="348"/>
      <c r="NKT79" s="349"/>
      <c r="NKV79" s="347"/>
      <c r="NKW79" s="350"/>
      <c r="NKX79" s="350"/>
      <c r="NKY79" s="348"/>
      <c r="NKZ79" s="348"/>
      <c r="NLA79" s="348"/>
      <c r="NLB79" s="349"/>
      <c r="NLD79" s="347"/>
      <c r="NLE79" s="350"/>
      <c r="NLF79" s="350"/>
      <c r="NLG79" s="348"/>
      <c r="NLH79" s="348"/>
      <c r="NLI79" s="348"/>
      <c r="NLJ79" s="349"/>
      <c r="NLL79" s="347"/>
      <c r="NLM79" s="350"/>
      <c r="NLN79" s="350"/>
      <c r="NLO79" s="348"/>
      <c r="NLP79" s="348"/>
      <c r="NLQ79" s="348"/>
      <c r="NLR79" s="349"/>
      <c r="NLT79" s="347"/>
      <c r="NLU79" s="350"/>
      <c r="NLV79" s="350"/>
      <c r="NLW79" s="348"/>
      <c r="NLX79" s="348"/>
      <c r="NLY79" s="348"/>
      <c r="NLZ79" s="349"/>
      <c r="NMB79" s="347"/>
      <c r="NMC79" s="350"/>
      <c r="NMD79" s="350"/>
      <c r="NME79" s="348"/>
      <c r="NMF79" s="348"/>
      <c r="NMG79" s="348"/>
      <c r="NMH79" s="349"/>
      <c r="NMJ79" s="347"/>
      <c r="NMK79" s="350"/>
      <c r="NML79" s="350"/>
      <c r="NMM79" s="348"/>
      <c r="NMN79" s="348"/>
      <c r="NMO79" s="348"/>
      <c r="NMP79" s="349"/>
      <c r="NMR79" s="347"/>
      <c r="NMS79" s="350"/>
      <c r="NMT79" s="350"/>
      <c r="NMU79" s="348"/>
      <c r="NMV79" s="348"/>
      <c r="NMW79" s="348"/>
      <c r="NMX79" s="349"/>
      <c r="NMZ79" s="347"/>
      <c r="NNA79" s="350"/>
      <c r="NNB79" s="350"/>
      <c r="NNC79" s="348"/>
      <c r="NND79" s="348"/>
      <c r="NNE79" s="348"/>
      <c r="NNF79" s="349"/>
      <c r="NNH79" s="347"/>
      <c r="NNI79" s="350"/>
      <c r="NNJ79" s="350"/>
      <c r="NNK79" s="348"/>
      <c r="NNL79" s="348"/>
      <c r="NNM79" s="348"/>
      <c r="NNN79" s="349"/>
      <c r="NNP79" s="347"/>
      <c r="NNQ79" s="350"/>
      <c r="NNR79" s="350"/>
      <c r="NNS79" s="348"/>
      <c r="NNT79" s="348"/>
      <c r="NNU79" s="348"/>
      <c r="NNV79" s="349"/>
      <c r="NNX79" s="347"/>
      <c r="NNY79" s="350"/>
      <c r="NNZ79" s="350"/>
      <c r="NOA79" s="348"/>
      <c r="NOB79" s="348"/>
      <c r="NOC79" s="348"/>
      <c r="NOD79" s="349"/>
      <c r="NOF79" s="347"/>
      <c r="NOG79" s="350"/>
      <c r="NOH79" s="350"/>
      <c r="NOI79" s="348"/>
      <c r="NOJ79" s="348"/>
      <c r="NOK79" s="348"/>
      <c r="NOL79" s="349"/>
      <c r="NON79" s="347"/>
      <c r="NOO79" s="350"/>
      <c r="NOP79" s="350"/>
      <c r="NOQ79" s="348"/>
      <c r="NOR79" s="348"/>
      <c r="NOS79" s="348"/>
      <c r="NOT79" s="349"/>
      <c r="NOV79" s="347"/>
      <c r="NOW79" s="350"/>
      <c r="NOX79" s="350"/>
      <c r="NOY79" s="348"/>
      <c r="NOZ79" s="348"/>
      <c r="NPA79" s="348"/>
      <c r="NPB79" s="349"/>
      <c r="NPD79" s="347"/>
      <c r="NPE79" s="350"/>
      <c r="NPF79" s="350"/>
      <c r="NPG79" s="348"/>
      <c r="NPH79" s="348"/>
      <c r="NPI79" s="348"/>
      <c r="NPJ79" s="349"/>
      <c r="NPL79" s="347"/>
      <c r="NPM79" s="350"/>
      <c r="NPN79" s="350"/>
      <c r="NPO79" s="348"/>
      <c r="NPP79" s="348"/>
      <c r="NPQ79" s="348"/>
      <c r="NPR79" s="349"/>
      <c r="NPT79" s="347"/>
      <c r="NPU79" s="350"/>
      <c r="NPV79" s="350"/>
      <c r="NPW79" s="348"/>
      <c r="NPX79" s="348"/>
      <c r="NPY79" s="348"/>
      <c r="NPZ79" s="349"/>
      <c r="NQB79" s="347"/>
      <c r="NQC79" s="350"/>
      <c r="NQD79" s="350"/>
      <c r="NQE79" s="348"/>
      <c r="NQF79" s="348"/>
      <c r="NQG79" s="348"/>
      <c r="NQH79" s="349"/>
      <c r="NQJ79" s="347"/>
      <c r="NQK79" s="350"/>
      <c r="NQL79" s="350"/>
      <c r="NQM79" s="348"/>
      <c r="NQN79" s="348"/>
      <c r="NQO79" s="348"/>
      <c r="NQP79" s="349"/>
      <c r="NQR79" s="347"/>
      <c r="NQS79" s="350"/>
      <c r="NQT79" s="350"/>
      <c r="NQU79" s="348"/>
      <c r="NQV79" s="348"/>
      <c r="NQW79" s="348"/>
      <c r="NQX79" s="349"/>
      <c r="NQZ79" s="347"/>
      <c r="NRA79" s="350"/>
      <c r="NRB79" s="350"/>
      <c r="NRC79" s="348"/>
      <c r="NRD79" s="348"/>
      <c r="NRE79" s="348"/>
      <c r="NRF79" s="349"/>
      <c r="NRH79" s="347"/>
      <c r="NRI79" s="350"/>
      <c r="NRJ79" s="350"/>
      <c r="NRK79" s="348"/>
      <c r="NRL79" s="348"/>
      <c r="NRM79" s="348"/>
      <c r="NRN79" s="349"/>
      <c r="NRP79" s="347"/>
      <c r="NRQ79" s="350"/>
      <c r="NRR79" s="350"/>
      <c r="NRS79" s="348"/>
      <c r="NRT79" s="348"/>
      <c r="NRU79" s="348"/>
      <c r="NRV79" s="349"/>
      <c r="NRX79" s="347"/>
      <c r="NRY79" s="350"/>
      <c r="NRZ79" s="350"/>
      <c r="NSA79" s="348"/>
      <c r="NSB79" s="348"/>
      <c r="NSC79" s="348"/>
      <c r="NSD79" s="349"/>
      <c r="NSF79" s="347"/>
      <c r="NSG79" s="350"/>
      <c r="NSH79" s="350"/>
      <c r="NSI79" s="348"/>
      <c r="NSJ79" s="348"/>
      <c r="NSK79" s="348"/>
      <c r="NSL79" s="349"/>
      <c r="NSN79" s="347"/>
      <c r="NSO79" s="350"/>
      <c r="NSP79" s="350"/>
      <c r="NSQ79" s="348"/>
      <c r="NSR79" s="348"/>
      <c r="NSS79" s="348"/>
      <c r="NST79" s="349"/>
      <c r="NSV79" s="347"/>
      <c r="NSW79" s="350"/>
      <c r="NSX79" s="350"/>
      <c r="NSY79" s="348"/>
      <c r="NSZ79" s="348"/>
      <c r="NTA79" s="348"/>
      <c r="NTB79" s="349"/>
      <c r="NTD79" s="347"/>
      <c r="NTE79" s="350"/>
      <c r="NTF79" s="350"/>
      <c r="NTG79" s="348"/>
      <c r="NTH79" s="348"/>
      <c r="NTI79" s="348"/>
      <c r="NTJ79" s="349"/>
      <c r="NTL79" s="347"/>
      <c r="NTM79" s="350"/>
      <c r="NTN79" s="350"/>
      <c r="NTO79" s="348"/>
      <c r="NTP79" s="348"/>
      <c r="NTQ79" s="348"/>
      <c r="NTR79" s="349"/>
      <c r="NTT79" s="347"/>
      <c r="NTU79" s="350"/>
      <c r="NTV79" s="350"/>
      <c r="NTW79" s="348"/>
      <c r="NTX79" s="348"/>
      <c r="NTY79" s="348"/>
      <c r="NTZ79" s="349"/>
      <c r="NUB79" s="347"/>
      <c r="NUC79" s="350"/>
      <c r="NUD79" s="350"/>
      <c r="NUE79" s="348"/>
      <c r="NUF79" s="348"/>
      <c r="NUG79" s="348"/>
      <c r="NUH79" s="349"/>
      <c r="NUJ79" s="347"/>
      <c r="NUK79" s="350"/>
      <c r="NUL79" s="350"/>
      <c r="NUM79" s="348"/>
      <c r="NUN79" s="348"/>
      <c r="NUO79" s="348"/>
      <c r="NUP79" s="349"/>
      <c r="NUR79" s="347"/>
      <c r="NUS79" s="350"/>
      <c r="NUT79" s="350"/>
      <c r="NUU79" s="348"/>
      <c r="NUV79" s="348"/>
      <c r="NUW79" s="348"/>
      <c r="NUX79" s="349"/>
      <c r="NUZ79" s="347"/>
      <c r="NVA79" s="350"/>
      <c r="NVB79" s="350"/>
      <c r="NVC79" s="348"/>
      <c r="NVD79" s="348"/>
      <c r="NVE79" s="348"/>
      <c r="NVF79" s="349"/>
      <c r="NVH79" s="347"/>
      <c r="NVI79" s="350"/>
      <c r="NVJ79" s="350"/>
      <c r="NVK79" s="348"/>
      <c r="NVL79" s="348"/>
      <c r="NVM79" s="348"/>
      <c r="NVN79" s="349"/>
      <c r="NVP79" s="347"/>
      <c r="NVQ79" s="350"/>
      <c r="NVR79" s="350"/>
      <c r="NVS79" s="348"/>
      <c r="NVT79" s="348"/>
      <c r="NVU79" s="348"/>
      <c r="NVV79" s="349"/>
      <c r="NVX79" s="347"/>
      <c r="NVY79" s="350"/>
      <c r="NVZ79" s="350"/>
      <c r="NWA79" s="348"/>
      <c r="NWB79" s="348"/>
      <c r="NWC79" s="348"/>
      <c r="NWD79" s="349"/>
      <c r="NWF79" s="347"/>
      <c r="NWG79" s="350"/>
      <c r="NWH79" s="350"/>
      <c r="NWI79" s="348"/>
      <c r="NWJ79" s="348"/>
      <c r="NWK79" s="348"/>
      <c r="NWL79" s="349"/>
      <c r="NWN79" s="347"/>
      <c r="NWO79" s="350"/>
      <c r="NWP79" s="350"/>
      <c r="NWQ79" s="348"/>
      <c r="NWR79" s="348"/>
      <c r="NWS79" s="348"/>
      <c r="NWT79" s="349"/>
      <c r="NWV79" s="347"/>
      <c r="NWW79" s="350"/>
      <c r="NWX79" s="350"/>
      <c r="NWY79" s="348"/>
      <c r="NWZ79" s="348"/>
      <c r="NXA79" s="348"/>
      <c r="NXB79" s="349"/>
      <c r="NXD79" s="347"/>
      <c r="NXE79" s="350"/>
      <c r="NXF79" s="350"/>
      <c r="NXG79" s="348"/>
      <c r="NXH79" s="348"/>
      <c r="NXI79" s="348"/>
      <c r="NXJ79" s="349"/>
      <c r="NXL79" s="347"/>
      <c r="NXM79" s="350"/>
      <c r="NXN79" s="350"/>
      <c r="NXO79" s="348"/>
      <c r="NXP79" s="348"/>
      <c r="NXQ79" s="348"/>
      <c r="NXR79" s="349"/>
      <c r="NXT79" s="347"/>
      <c r="NXU79" s="350"/>
      <c r="NXV79" s="350"/>
      <c r="NXW79" s="348"/>
      <c r="NXX79" s="348"/>
      <c r="NXY79" s="348"/>
      <c r="NXZ79" s="349"/>
      <c r="NYB79" s="347"/>
      <c r="NYC79" s="350"/>
      <c r="NYD79" s="350"/>
      <c r="NYE79" s="348"/>
      <c r="NYF79" s="348"/>
      <c r="NYG79" s="348"/>
      <c r="NYH79" s="349"/>
      <c r="NYJ79" s="347"/>
      <c r="NYK79" s="350"/>
      <c r="NYL79" s="350"/>
      <c r="NYM79" s="348"/>
      <c r="NYN79" s="348"/>
      <c r="NYO79" s="348"/>
      <c r="NYP79" s="349"/>
      <c r="NYR79" s="347"/>
      <c r="NYS79" s="350"/>
      <c r="NYT79" s="350"/>
      <c r="NYU79" s="348"/>
      <c r="NYV79" s="348"/>
      <c r="NYW79" s="348"/>
      <c r="NYX79" s="349"/>
      <c r="NYZ79" s="347"/>
      <c r="NZA79" s="350"/>
      <c r="NZB79" s="350"/>
      <c r="NZC79" s="348"/>
      <c r="NZD79" s="348"/>
      <c r="NZE79" s="348"/>
      <c r="NZF79" s="349"/>
      <c r="NZH79" s="347"/>
      <c r="NZI79" s="350"/>
      <c r="NZJ79" s="350"/>
      <c r="NZK79" s="348"/>
      <c r="NZL79" s="348"/>
      <c r="NZM79" s="348"/>
      <c r="NZN79" s="349"/>
      <c r="NZP79" s="347"/>
      <c r="NZQ79" s="350"/>
      <c r="NZR79" s="350"/>
      <c r="NZS79" s="348"/>
      <c r="NZT79" s="348"/>
      <c r="NZU79" s="348"/>
      <c r="NZV79" s="349"/>
      <c r="NZX79" s="347"/>
      <c r="NZY79" s="350"/>
      <c r="NZZ79" s="350"/>
      <c r="OAA79" s="348"/>
      <c r="OAB79" s="348"/>
      <c r="OAC79" s="348"/>
      <c r="OAD79" s="349"/>
      <c r="OAF79" s="347"/>
      <c r="OAG79" s="350"/>
      <c r="OAH79" s="350"/>
      <c r="OAI79" s="348"/>
      <c r="OAJ79" s="348"/>
      <c r="OAK79" s="348"/>
      <c r="OAL79" s="349"/>
      <c r="OAN79" s="347"/>
      <c r="OAO79" s="350"/>
      <c r="OAP79" s="350"/>
      <c r="OAQ79" s="348"/>
      <c r="OAR79" s="348"/>
      <c r="OAS79" s="348"/>
      <c r="OAT79" s="349"/>
      <c r="OAV79" s="347"/>
      <c r="OAW79" s="350"/>
      <c r="OAX79" s="350"/>
      <c r="OAY79" s="348"/>
      <c r="OAZ79" s="348"/>
      <c r="OBA79" s="348"/>
      <c r="OBB79" s="349"/>
      <c r="OBD79" s="347"/>
      <c r="OBE79" s="350"/>
      <c r="OBF79" s="350"/>
      <c r="OBG79" s="348"/>
      <c r="OBH79" s="348"/>
      <c r="OBI79" s="348"/>
      <c r="OBJ79" s="349"/>
      <c r="OBL79" s="347"/>
      <c r="OBM79" s="350"/>
      <c r="OBN79" s="350"/>
      <c r="OBO79" s="348"/>
      <c r="OBP79" s="348"/>
      <c r="OBQ79" s="348"/>
      <c r="OBR79" s="349"/>
      <c r="OBT79" s="347"/>
      <c r="OBU79" s="350"/>
      <c r="OBV79" s="350"/>
      <c r="OBW79" s="348"/>
      <c r="OBX79" s="348"/>
      <c r="OBY79" s="348"/>
      <c r="OBZ79" s="349"/>
      <c r="OCB79" s="347"/>
      <c r="OCC79" s="350"/>
      <c r="OCD79" s="350"/>
      <c r="OCE79" s="348"/>
      <c r="OCF79" s="348"/>
      <c r="OCG79" s="348"/>
      <c r="OCH79" s="349"/>
      <c r="OCJ79" s="347"/>
      <c r="OCK79" s="350"/>
      <c r="OCL79" s="350"/>
      <c r="OCM79" s="348"/>
      <c r="OCN79" s="348"/>
      <c r="OCO79" s="348"/>
      <c r="OCP79" s="349"/>
      <c r="OCR79" s="347"/>
      <c r="OCS79" s="350"/>
      <c r="OCT79" s="350"/>
      <c r="OCU79" s="348"/>
      <c r="OCV79" s="348"/>
      <c r="OCW79" s="348"/>
      <c r="OCX79" s="349"/>
      <c r="OCZ79" s="347"/>
      <c r="ODA79" s="350"/>
      <c r="ODB79" s="350"/>
      <c r="ODC79" s="348"/>
      <c r="ODD79" s="348"/>
      <c r="ODE79" s="348"/>
      <c r="ODF79" s="349"/>
      <c r="ODH79" s="347"/>
      <c r="ODI79" s="350"/>
      <c r="ODJ79" s="350"/>
      <c r="ODK79" s="348"/>
      <c r="ODL79" s="348"/>
      <c r="ODM79" s="348"/>
      <c r="ODN79" s="349"/>
      <c r="ODP79" s="347"/>
      <c r="ODQ79" s="350"/>
      <c r="ODR79" s="350"/>
      <c r="ODS79" s="348"/>
      <c r="ODT79" s="348"/>
      <c r="ODU79" s="348"/>
      <c r="ODV79" s="349"/>
      <c r="ODX79" s="347"/>
      <c r="ODY79" s="350"/>
      <c r="ODZ79" s="350"/>
      <c r="OEA79" s="348"/>
      <c r="OEB79" s="348"/>
      <c r="OEC79" s="348"/>
      <c r="OED79" s="349"/>
      <c r="OEF79" s="347"/>
      <c r="OEG79" s="350"/>
      <c r="OEH79" s="350"/>
      <c r="OEI79" s="348"/>
      <c r="OEJ79" s="348"/>
      <c r="OEK79" s="348"/>
      <c r="OEL79" s="349"/>
      <c r="OEN79" s="347"/>
      <c r="OEO79" s="350"/>
      <c r="OEP79" s="350"/>
      <c r="OEQ79" s="348"/>
      <c r="OER79" s="348"/>
      <c r="OES79" s="348"/>
      <c r="OET79" s="349"/>
      <c r="OEV79" s="347"/>
      <c r="OEW79" s="350"/>
      <c r="OEX79" s="350"/>
      <c r="OEY79" s="348"/>
      <c r="OEZ79" s="348"/>
      <c r="OFA79" s="348"/>
      <c r="OFB79" s="349"/>
      <c r="OFD79" s="347"/>
      <c r="OFE79" s="350"/>
      <c r="OFF79" s="350"/>
      <c r="OFG79" s="348"/>
      <c r="OFH79" s="348"/>
      <c r="OFI79" s="348"/>
      <c r="OFJ79" s="349"/>
      <c r="OFL79" s="347"/>
      <c r="OFM79" s="350"/>
      <c r="OFN79" s="350"/>
      <c r="OFO79" s="348"/>
      <c r="OFP79" s="348"/>
      <c r="OFQ79" s="348"/>
      <c r="OFR79" s="349"/>
      <c r="OFT79" s="347"/>
      <c r="OFU79" s="350"/>
      <c r="OFV79" s="350"/>
      <c r="OFW79" s="348"/>
      <c r="OFX79" s="348"/>
      <c r="OFY79" s="348"/>
      <c r="OFZ79" s="349"/>
      <c r="OGB79" s="347"/>
      <c r="OGC79" s="350"/>
      <c r="OGD79" s="350"/>
      <c r="OGE79" s="348"/>
      <c r="OGF79" s="348"/>
      <c r="OGG79" s="348"/>
      <c r="OGH79" s="349"/>
      <c r="OGJ79" s="347"/>
      <c r="OGK79" s="350"/>
      <c r="OGL79" s="350"/>
      <c r="OGM79" s="348"/>
      <c r="OGN79" s="348"/>
      <c r="OGO79" s="348"/>
      <c r="OGP79" s="349"/>
      <c r="OGR79" s="347"/>
      <c r="OGS79" s="350"/>
      <c r="OGT79" s="350"/>
      <c r="OGU79" s="348"/>
      <c r="OGV79" s="348"/>
      <c r="OGW79" s="348"/>
      <c r="OGX79" s="349"/>
      <c r="OGZ79" s="347"/>
      <c r="OHA79" s="350"/>
      <c r="OHB79" s="350"/>
      <c r="OHC79" s="348"/>
      <c r="OHD79" s="348"/>
      <c r="OHE79" s="348"/>
      <c r="OHF79" s="349"/>
      <c r="OHH79" s="347"/>
      <c r="OHI79" s="350"/>
      <c r="OHJ79" s="350"/>
      <c r="OHK79" s="348"/>
      <c r="OHL79" s="348"/>
      <c r="OHM79" s="348"/>
      <c r="OHN79" s="349"/>
      <c r="OHP79" s="347"/>
      <c r="OHQ79" s="350"/>
      <c r="OHR79" s="350"/>
      <c r="OHS79" s="348"/>
      <c r="OHT79" s="348"/>
      <c r="OHU79" s="348"/>
      <c r="OHV79" s="349"/>
      <c r="OHX79" s="347"/>
      <c r="OHY79" s="350"/>
      <c r="OHZ79" s="350"/>
      <c r="OIA79" s="348"/>
      <c r="OIB79" s="348"/>
      <c r="OIC79" s="348"/>
      <c r="OID79" s="349"/>
      <c r="OIF79" s="347"/>
      <c r="OIG79" s="350"/>
      <c r="OIH79" s="350"/>
      <c r="OII79" s="348"/>
      <c r="OIJ79" s="348"/>
      <c r="OIK79" s="348"/>
      <c r="OIL79" s="349"/>
      <c r="OIN79" s="347"/>
      <c r="OIO79" s="350"/>
      <c r="OIP79" s="350"/>
      <c r="OIQ79" s="348"/>
      <c r="OIR79" s="348"/>
      <c r="OIS79" s="348"/>
      <c r="OIT79" s="349"/>
      <c r="OIV79" s="347"/>
      <c r="OIW79" s="350"/>
      <c r="OIX79" s="350"/>
      <c r="OIY79" s="348"/>
      <c r="OIZ79" s="348"/>
      <c r="OJA79" s="348"/>
      <c r="OJB79" s="349"/>
      <c r="OJD79" s="347"/>
      <c r="OJE79" s="350"/>
      <c r="OJF79" s="350"/>
      <c r="OJG79" s="348"/>
      <c r="OJH79" s="348"/>
      <c r="OJI79" s="348"/>
      <c r="OJJ79" s="349"/>
      <c r="OJL79" s="347"/>
      <c r="OJM79" s="350"/>
      <c r="OJN79" s="350"/>
      <c r="OJO79" s="348"/>
      <c r="OJP79" s="348"/>
      <c r="OJQ79" s="348"/>
      <c r="OJR79" s="349"/>
      <c r="OJT79" s="347"/>
      <c r="OJU79" s="350"/>
      <c r="OJV79" s="350"/>
      <c r="OJW79" s="348"/>
      <c r="OJX79" s="348"/>
      <c r="OJY79" s="348"/>
      <c r="OJZ79" s="349"/>
      <c r="OKB79" s="347"/>
      <c r="OKC79" s="350"/>
      <c r="OKD79" s="350"/>
      <c r="OKE79" s="348"/>
      <c r="OKF79" s="348"/>
      <c r="OKG79" s="348"/>
      <c r="OKH79" s="349"/>
      <c r="OKJ79" s="347"/>
      <c r="OKK79" s="350"/>
      <c r="OKL79" s="350"/>
      <c r="OKM79" s="348"/>
      <c r="OKN79" s="348"/>
      <c r="OKO79" s="348"/>
      <c r="OKP79" s="349"/>
      <c r="OKR79" s="347"/>
      <c r="OKS79" s="350"/>
      <c r="OKT79" s="350"/>
      <c r="OKU79" s="348"/>
      <c r="OKV79" s="348"/>
      <c r="OKW79" s="348"/>
      <c r="OKX79" s="349"/>
      <c r="OKZ79" s="347"/>
      <c r="OLA79" s="350"/>
      <c r="OLB79" s="350"/>
      <c r="OLC79" s="348"/>
      <c r="OLD79" s="348"/>
      <c r="OLE79" s="348"/>
      <c r="OLF79" s="349"/>
      <c r="OLH79" s="347"/>
      <c r="OLI79" s="350"/>
      <c r="OLJ79" s="350"/>
      <c r="OLK79" s="348"/>
      <c r="OLL79" s="348"/>
      <c r="OLM79" s="348"/>
      <c r="OLN79" s="349"/>
      <c r="OLP79" s="347"/>
      <c r="OLQ79" s="350"/>
      <c r="OLR79" s="350"/>
      <c r="OLS79" s="348"/>
      <c r="OLT79" s="348"/>
      <c r="OLU79" s="348"/>
      <c r="OLV79" s="349"/>
      <c r="OLX79" s="347"/>
      <c r="OLY79" s="350"/>
      <c r="OLZ79" s="350"/>
      <c r="OMA79" s="348"/>
      <c r="OMB79" s="348"/>
      <c r="OMC79" s="348"/>
      <c r="OMD79" s="349"/>
      <c r="OMF79" s="347"/>
      <c r="OMG79" s="350"/>
      <c r="OMH79" s="350"/>
      <c r="OMI79" s="348"/>
      <c r="OMJ79" s="348"/>
      <c r="OMK79" s="348"/>
      <c r="OML79" s="349"/>
      <c r="OMN79" s="347"/>
      <c r="OMO79" s="350"/>
      <c r="OMP79" s="350"/>
      <c r="OMQ79" s="348"/>
      <c r="OMR79" s="348"/>
      <c r="OMS79" s="348"/>
      <c r="OMT79" s="349"/>
      <c r="OMV79" s="347"/>
      <c r="OMW79" s="350"/>
      <c r="OMX79" s="350"/>
      <c r="OMY79" s="348"/>
      <c r="OMZ79" s="348"/>
      <c r="ONA79" s="348"/>
      <c r="ONB79" s="349"/>
      <c r="OND79" s="347"/>
      <c r="ONE79" s="350"/>
      <c r="ONF79" s="350"/>
      <c r="ONG79" s="348"/>
      <c r="ONH79" s="348"/>
      <c r="ONI79" s="348"/>
      <c r="ONJ79" s="349"/>
      <c r="ONL79" s="347"/>
      <c r="ONM79" s="350"/>
      <c r="ONN79" s="350"/>
      <c r="ONO79" s="348"/>
      <c r="ONP79" s="348"/>
      <c r="ONQ79" s="348"/>
      <c r="ONR79" s="349"/>
      <c r="ONT79" s="347"/>
      <c r="ONU79" s="350"/>
      <c r="ONV79" s="350"/>
      <c r="ONW79" s="348"/>
      <c r="ONX79" s="348"/>
      <c r="ONY79" s="348"/>
      <c r="ONZ79" s="349"/>
      <c r="OOB79" s="347"/>
      <c r="OOC79" s="350"/>
      <c r="OOD79" s="350"/>
      <c r="OOE79" s="348"/>
      <c r="OOF79" s="348"/>
      <c r="OOG79" s="348"/>
      <c r="OOH79" s="349"/>
      <c r="OOJ79" s="347"/>
      <c r="OOK79" s="350"/>
      <c r="OOL79" s="350"/>
      <c r="OOM79" s="348"/>
      <c r="OON79" s="348"/>
      <c r="OOO79" s="348"/>
      <c r="OOP79" s="349"/>
      <c r="OOR79" s="347"/>
      <c r="OOS79" s="350"/>
      <c r="OOT79" s="350"/>
      <c r="OOU79" s="348"/>
      <c r="OOV79" s="348"/>
      <c r="OOW79" s="348"/>
      <c r="OOX79" s="349"/>
      <c r="OOZ79" s="347"/>
      <c r="OPA79" s="350"/>
      <c r="OPB79" s="350"/>
      <c r="OPC79" s="348"/>
      <c r="OPD79" s="348"/>
      <c r="OPE79" s="348"/>
      <c r="OPF79" s="349"/>
      <c r="OPH79" s="347"/>
      <c r="OPI79" s="350"/>
      <c r="OPJ79" s="350"/>
      <c r="OPK79" s="348"/>
      <c r="OPL79" s="348"/>
      <c r="OPM79" s="348"/>
      <c r="OPN79" s="349"/>
      <c r="OPP79" s="347"/>
      <c r="OPQ79" s="350"/>
      <c r="OPR79" s="350"/>
      <c r="OPS79" s="348"/>
      <c r="OPT79" s="348"/>
      <c r="OPU79" s="348"/>
      <c r="OPV79" s="349"/>
      <c r="OPX79" s="347"/>
      <c r="OPY79" s="350"/>
      <c r="OPZ79" s="350"/>
      <c r="OQA79" s="348"/>
      <c r="OQB79" s="348"/>
      <c r="OQC79" s="348"/>
      <c r="OQD79" s="349"/>
      <c r="OQF79" s="347"/>
      <c r="OQG79" s="350"/>
      <c r="OQH79" s="350"/>
      <c r="OQI79" s="348"/>
      <c r="OQJ79" s="348"/>
      <c r="OQK79" s="348"/>
      <c r="OQL79" s="349"/>
      <c r="OQN79" s="347"/>
      <c r="OQO79" s="350"/>
      <c r="OQP79" s="350"/>
      <c r="OQQ79" s="348"/>
      <c r="OQR79" s="348"/>
      <c r="OQS79" s="348"/>
      <c r="OQT79" s="349"/>
      <c r="OQV79" s="347"/>
      <c r="OQW79" s="350"/>
      <c r="OQX79" s="350"/>
      <c r="OQY79" s="348"/>
      <c r="OQZ79" s="348"/>
      <c r="ORA79" s="348"/>
      <c r="ORB79" s="349"/>
      <c r="ORD79" s="347"/>
      <c r="ORE79" s="350"/>
      <c r="ORF79" s="350"/>
      <c r="ORG79" s="348"/>
      <c r="ORH79" s="348"/>
      <c r="ORI79" s="348"/>
      <c r="ORJ79" s="349"/>
      <c r="ORL79" s="347"/>
      <c r="ORM79" s="350"/>
      <c r="ORN79" s="350"/>
      <c r="ORO79" s="348"/>
      <c r="ORP79" s="348"/>
      <c r="ORQ79" s="348"/>
      <c r="ORR79" s="349"/>
      <c r="ORT79" s="347"/>
      <c r="ORU79" s="350"/>
      <c r="ORV79" s="350"/>
      <c r="ORW79" s="348"/>
      <c r="ORX79" s="348"/>
      <c r="ORY79" s="348"/>
      <c r="ORZ79" s="349"/>
      <c r="OSB79" s="347"/>
      <c r="OSC79" s="350"/>
      <c r="OSD79" s="350"/>
      <c r="OSE79" s="348"/>
      <c r="OSF79" s="348"/>
      <c r="OSG79" s="348"/>
      <c r="OSH79" s="349"/>
      <c r="OSJ79" s="347"/>
      <c r="OSK79" s="350"/>
      <c r="OSL79" s="350"/>
      <c r="OSM79" s="348"/>
      <c r="OSN79" s="348"/>
      <c r="OSO79" s="348"/>
      <c r="OSP79" s="349"/>
      <c r="OSR79" s="347"/>
      <c r="OSS79" s="350"/>
      <c r="OST79" s="350"/>
      <c r="OSU79" s="348"/>
      <c r="OSV79" s="348"/>
      <c r="OSW79" s="348"/>
      <c r="OSX79" s="349"/>
      <c r="OSZ79" s="347"/>
      <c r="OTA79" s="350"/>
      <c r="OTB79" s="350"/>
      <c r="OTC79" s="348"/>
      <c r="OTD79" s="348"/>
      <c r="OTE79" s="348"/>
      <c r="OTF79" s="349"/>
      <c r="OTH79" s="347"/>
      <c r="OTI79" s="350"/>
      <c r="OTJ79" s="350"/>
      <c r="OTK79" s="348"/>
      <c r="OTL79" s="348"/>
      <c r="OTM79" s="348"/>
      <c r="OTN79" s="349"/>
      <c r="OTP79" s="347"/>
      <c r="OTQ79" s="350"/>
      <c r="OTR79" s="350"/>
      <c r="OTS79" s="348"/>
      <c r="OTT79" s="348"/>
      <c r="OTU79" s="348"/>
      <c r="OTV79" s="349"/>
      <c r="OTX79" s="347"/>
      <c r="OTY79" s="350"/>
      <c r="OTZ79" s="350"/>
      <c r="OUA79" s="348"/>
      <c r="OUB79" s="348"/>
      <c r="OUC79" s="348"/>
      <c r="OUD79" s="349"/>
      <c r="OUF79" s="347"/>
      <c r="OUG79" s="350"/>
      <c r="OUH79" s="350"/>
      <c r="OUI79" s="348"/>
      <c r="OUJ79" s="348"/>
      <c r="OUK79" s="348"/>
      <c r="OUL79" s="349"/>
      <c r="OUN79" s="347"/>
      <c r="OUO79" s="350"/>
      <c r="OUP79" s="350"/>
      <c r="OUQ79" s="348"/>
      <c r="OUR79" s="348"/>
      <c r="OUS79" s="348"/>
      <c r="OUT79" s="349"/>
      <c r="OUV79" s="347"/>
      <c r="OUW79" s="350"/>
      <c r="OUX79" s="350"/>
      <c r="OUY79" s="348"/>
      <c r="OUZ79" s="348"/>
      <c r="OVA79" s="348"/>
      <c r="OVB79" s="349"/>
      <c r="OVD79" s="347"/>
      <c r="OVE79" s="350"/>
      <c r="OVF79" s="350"/>
      <c r="OVG79" s="348"/>
      <c r="OVH79" s="348"/>
      <c r="OVI79" s="348"/>
      <c r="OVJ79" s="349"/>
      <c r="OVL79" s="347"/>
      <c r="OVM79" s="350"/>
      <c r="OVN79" s="350"/>
      <c r="OVO79" s="348"/>
      <c r="OVP79" s="348"/>
      <c r="OVQ79" s="348"/>
      <c r="OVR79" s="349"/>
      <c r="OVT79" s="347"/>
      <c r="OVU79" s="350"/>
      <c r="OVV79" s="350"/>
      <c r="OVW79" s="348"/>
      <c r="OVX79" s="348"/>
      <c r="OVY79" s="348"/>
      <c r="OVZ79" s="349"/>
      <c r="OWB79" s="347"/>
      <c r="OWC79" s="350"/>
      <c r="OWD79" s="350"/>
      <c r="OWE79" s="348"/>
      <c r="OWF79" s="348"/>
      <c r="OWG79" s="348"/>
      <c r="OWH79" s="349"/>
      <c r="OWJ79" s="347"/>
      <c r="OWK79" s="350"/>
      <c r="OWL79" s="350"/>
      <c r="OWM79" s="348"/>
      <c r="OWN79" s="348"/>
      <c r="OWO79" s="348"/>
      <c r="OWP79" s="349"/>
      <c r="OWR79" s="347"/>
      <c r="OWS79" s="350"/>
      <c r="OWT79" s="350"/>
      <c r="OWU79" s="348"/>
      <c r="OWV79" s="348"/>
      <c r="OWW79" s="348"/>
      <c r="OWX79" s="349"/>
      <c r="OWZ79" s="347"/>
      <c r="OXA79" s="350"/>
      <c r="OXB79" s="350"/>
      <c r="OXC79" s="348"/>
      <c r="OXD79" s="348"/>
      <c r="OXE79" s="348"/>
      <c r="OXF79" s="349"/>
      <c r="OXH79" s="347"/>
      <c r="OXI79" s="350"/>
      <c r="OXJ79" s="350"/>
      <c r="OXK79" s="348"/>
      <c r="OXL79" s="348"/>
      <c r="OXM79" s="348"/>
      <c r="OXN79" s="349"/>
      <c r="OXP79" s="347"/>
      <c r="OXQ79" s="350"/>
      <c r="OXR79" s="350"/>
      <c r="OXS79" s="348"/>
      <c r="OXT79" s="348"/>
      <c r="OXU79" s="348"/>
      <c r="OXV79" s="349"/>
      <c r="OXX79" s="347"/>
      <c r="OXY79" s="350"/>
      <c r="OXZ79" s="350"/>
      <c r="OYA79" s="348"/>
      <c r="OYB79" s="348"/>
      <c r="OYC79" s="348"/>
      <c r="OYD79" s="349"/>
      <c r="OYF79" s="347"/>
      <c r="OYG79" s="350"/>
      <c r="OYH79" s="350"/>
      <c r="OYI79" s="348"/>
      <c r="OYJ79" s="348"/>
      <c r="OYK79" s="348"/>
      <c r="OYL79" s="349"/>
      <c r="OYN79" s="347"/>
      <c r="OYO79" s="350"/>
      <c r="OYP79" s="350"/>
      <c r="OYQ79" s="348"/>
      <c r="OYR79" s="348"/>
      <c r="OYS79" s="348"/>
      <c r="OYT79" s="349"/>
      <c r="OYV79" s="347"/>
      <c r="OYW79" s="350"/>
      <c r="OYX79" s="350"/>
      <c r="OYY79" s="348"/>
      <c r="OYZ79" s="348"/>
      <c r="OZA79" s="348"/>
      <c r="OZB79" s="349"/>
      <c r="OZD79" s="347"/>
      <c r="OZE79" s="350"/>
      <c r="OZF79" s="350"/>
      <c r="OZG79" s="348"/>
      <c r="OZH79" s="348"/>
      <c r="OZI79" s="348"/>
      <c r="OZJ79" s="349"/>
      <c r="OZL79" s="347"/>
      <c r="OZM79" s="350"/>
      <c r="OZN79" s="350"/>
      <c r="OZO79" s="348"/>
      <c r="OZP79" s="348"/>
      <c r="OZQ79" s="348"/>
      <c r="OZR79" s="349"/>
      <c r="OZT79" s="347"/>
      <c r="OZU79" s="350"/>
      <c r="OZV79" s="350"/>
      <c r="OZW79" s="348"/>
      <c r="OZX79" s="348"/>
      <c r="OZY79" s="348"/>
      <c r="OZZ79" s="349"/>
      <c r="PAB79" s="347"/>
      <c r="PAC79" s="350"/>
      <c r="PAD79" s="350"/>
      <c r="PAE79" s="348"/>
      <c r="PAF79" s="348"/>
      <c r="PAG79" s="348"/>
      <c r="PAH79" s="349"/>
      <c r="PAJ79" s="347"/>
      <c r="PAK79" s="350"/>
      <c r="PAL79" s="350"/>
      <c r="PAM79" s="348"/>
      <c r="PAN79" s="348"/>
      <c r="PAO79" s="348"/>
      <c r="PAP79" s="349"/>
      <c r="PAR79" s="347"/>
      <c r="PAS79" s="350"/>
      <c r="PAT79" s="350"/>
      <c r="PAU79" s="348"/>
      <c r="PAV79" s="348"/>
      <c r="PAW79" s="348"/>
      <c r="PAX79" s="349"/>
      <c r="PAZ79" s="347"/>
      <c r="PBA79" s="350"/>
      <c r="PBB79" s="350"/>
      <c r="PBC79" s="348"/>
      <c r="PBD79" s="348"/>
      <c r="PBE79" s="348"/>
      <c r="PBF79" s="349"/>
      <c r="PBH79" s="347"/>
      <c r="PBI79" s="350"/>
      <c r="PBJ79" s="350"/>
      <c r="PBK79" s="348"/>
      <c r="PBL79" s="348"/>
      <c r="PBM79" s="348"/>
      <c r="PBN79" s="349"/>
      <c r="PBP79" s="347"/>
      <c r="PBQ79" s="350"/>
      <c r="PBR79" s="350"/>
      <c r="PBS79" s="348"/>
      <c r="PBT79" s="348"/>
      <c r="PBU79" s="348"/>
      <c r="PBV79" s="349"/>
      <c r="PBX79" s="347"/>
      <c r="PBY79" s="350"/>
      <c r="PBZ79" s="350"/>
      <c r="PCA79" s="348"/>
      <c r="PCB79" s="348"/>
      <c r="PCC79" s="348"/>
      <c r="PCD79" s="349"/>
      <c r="PCF79" s="347"/>
      <c r="PCG79" s="350"/>
      <c r="PCH79" s="350"/>
      <c r="PCI79" s="348"/>
      <c r="PCJ79" s="348"/>
      <c r="PCK79" s="348"/>
      <c r="PCL79" s="349"/>
      <c r="PCN79" s="347"/>
      <c r="PCO79" s="350"/>
      <c r="PCP79" s="350"/>
      <c r="PCQ79" s="348"/>
      <c r="PCR79" s="348"/>
      <c r="PCS79" s="348"/>
      <c r="PCT79" s="349"/>
      <c r="PCV79" s="347"/>
      <c r="PCW79" s="350"/>
      <c r="PCX79" s="350"/>
      <c r="PCY79" s="348"/>
      <c r="PCZ79" s="348"/>
      <c r="PDA79" s="348"/>
      <c r="PDB79" s="349"/>
      <c r="PDD79" s="347"/>
      <c r="PDE79" s="350"/>
      <c r="PDF79" s="350"/>
      <c r="PDG79" s="348"/>
      <c r="PDH79" s="348"/>
      <c r="PDI79" s="348"/>
      <c r="PDJ79" s="349"/>
      <c r="PDL79" s="347"/>
      <c r="PDM79" s="350"/>
      <c r="PDN79" s="350"/>
      <c r="PDO79" s="348"/>
      <c r="PDP79" s="348"/>
      <c r="PDQ79" s="348"/>
      <c r="PDR79" s="349"/>
      <c r="PDT79" s="347"/>
      <c r="PDU79" s="350"/>
      <c r="PDV79" s="350"/>
      <c r="PDW79" s="348"/>
      <c r="PDX79" s="348"/>
      <c r="PDY79" s="348"/>
      <c r="PDZ79" s="349"/>
      <c r="PEB79" s="347"/>
      <c r="PEC79" s="350"/>
      <c r="PED79" s="350"/>
      <c r="PEE79" s="348"/>
      <c r="PEF79" s="348"/>
      <c r="PEG79" s="348"/>
      <c r="PEH79" s="349"/>
      <c r="PEJ79" s="347"/>
      <c r="PEK79" s="350"/>
      <c r="PEL79" s="350"/>
      <c r="PEM79" s="348"/>
      <c r="PEN79" s="348"/>
      <c r="PEO79" s="348"/>
      <c r="PEP79" s="349"/>
      <c r="PER79" s="347"/>
      <c r="PES79" s="350"/>
      <c r="PET79" s="350"/>
      <c r="PEU79" s="348"/>
      <c r="PEV79" s="348"/>
      <c r="PEW79" s="348"/>
      <c r="PEX79" s="349"/>
      <c r="PEZ79" s="347"/>
      <c r="PFA79" s="350"/>
      <c r="PFB79" s="350"/>
      <c r="PFC79" s="348"/>
      <c r="PFD79" s="348"/>
      <c r="PFE79" s="348"/>
      <c r="PFF79" s="349"/>
      <c r="PFH79" s="347"/>
      <c r="PFI79" s="350"/>
      <c r="PFJ79" s="350"/>
      <c r="PFK79" s="348"/>
      <c r="PFL79" s="348"/>
      <c r="PFM79" s="348"/>
      <c r="PFN79" s="349"/>
      <c r="PFP79" s="347"/>
      <c r="PFQ79" s="350"/>
      <c r="PFR79" s="350"/>
      <c r="PFS79" s="348"/>
      <c r="PFT79" s="348"/>
      <c r="PFU79" s="348"/>
      <c r="PFV79" s="349"/>
      <c r="PFX79" s="347"/>
      <c r="PFY79" s="350"/>
      <c r="PFZ79" s="350"/>
      <c r="PGA79" s="348"/>
      <c r="PGB79" s="348"/>
      <c r="PGC79" s="348"/>
      <c r="PGD79" s="349"/>
      <c r="PGF79" s="347"/>
      <c r="PGG79" s="350"/>
      <c r="PGH79" s="350"/>
      <c r="PGI79" s="348"/>
      <c r="PGJ79" s="348"/>
      <c r="PGK79" s="348"/>
      <c r="PGL79" s="349"/>
      <c r="PGN79" s="347"/>
      <c r="PGO79" s="350"/>
      <c r="PGP79" s="350"/>
      <c r="PGQ79" s="348"/>
      <c r="PGR79" s="348"/>
      <c r="PGS79" s="348"/>
      <c r="PGT79" s="349"/>
      <c r="PGV79" s="347"/>
      <c r="PGW79" s="350"/>
      <c r="PGX79" s="350"/>
      <c r="PGY79" s="348"/>
      <c r="PGZ79" s="348"/>
      <c r="PHA79" s="348"/>
      <c r="PHB79" s="349"/>
      <c r="PHD79" s="347"/>
      <c r="PHE79" s="350"/>
      <c r="PHF79" s="350"/>
      <c r="PHG79" s="348"/>
      <c r="PHH79" s="348"/>
      <c r="PHI79" s="348"/>
      <c r="PHJ79" s="349"/>
      <c r="PHL79" s="347"/>
      <c r="PHM79" s="350"/>
      <c r="PHN79" s="350"/>
      <c r="PHO79" s="348"/>
      <c r="PHP79" s="348"/>
      <c r="PHQ79" s="348"/>
      <c r="PHR79" s="349"/>
      <c r="PHT79" s="347"/>
      <c r="PHU79" s="350"/>
      <c r="PHV79" s="350"/>
      <c r="PHW79" s="348"/>
      <c r="PHX79" s="348"/>
      <c r="PHY79" s="348"/>
      <c r="PHZ79" s="349"/>
      <c r="PIB79" s="347"/>
      <c r="PIC79" s="350"/>
      <c r="PID79" s="350"/>
      <c r="PIE79" s="348"/>
      <c r="PIF79" s="348"/>
      <c r="PIG79" s="348"/>
      <c r="PIH79" s="349"/>
      <c r="PIJ79" s="347"/>
      <c r="PIK79" s="350"/>
      <c r="PIL79" s="350"/>
      <c r="PIM79" s="348"/>
      <c r="PIN79" s="348"/>
      <c r="PIO79" s="348"/>
      <c r="PIP79" s="349"/>
      <c r="PIR79" s="347"/>
      <c r="PIS79" s="350"/>
      <c r="PIT79" s="350"/>
      <c r="PIU79" s="348"/>
      <c r="PIV79" s="348"/>
      <c r="PIW79" s="348"/>
      <c r="PIX79" s="349"/>
      <c r="PIZ79" s="347"/>
      <c r="PJA79" s="350"/>
      <c r="PJB79" s="350"/>
      <c r="PJC79" s="348"/>
      <c r="PJD79" s="348"/>
      <c r="PJE79" s="348"/>
      <c r="PJF79" s="349"/>
      <c r="PJH79" s="347"/>
      <c r="PJI79" s="350"/>
      <c r="PJJ79" s="350"/>
      <c r="PJK79" s="348"/>
      <c r="PJL79" s="348"/>
      <c r="PJM79" s="348"/>
      <c r="PJN79" s="349"/>
      <c r="PJP79" s="347"/>
      <c r="PJQ79" s="350"/>
      <c r="PJR79" s="350"/>
      <c r="PJS79" s="348"/>
      <c r="PJT79" s="348"/>
      <c r="PJU79" s="348"/>
      <c r="PJV79" s="349"/>
      <c r="PJX79" s="347"/>
      <c r="PJY79" s="350"/>
      <c r="PJZ79" s="350"/>
      <c r="PKA79" s="348"/>
      <c r="PKB79" s="348"/>
      <c r="PKC79" s="348"/>
      <c r="PKD79" s="349"/>
      <c r="PKF79" s="347"/>
      <c r="PKG79" s="350"/>
      <c r="PKH79" s="350"/>
      <c r="PKI79" s="348"/>
      <c r="PKJ79" s="348"/>
      <c r="PKK79" s="348"/>
      <c r="PKL79" s="349"/>
      <c r="PKN79" s="347"/>
      <c r="PKO79" s="350"/>
      <c r="PKP79" s="350"/>
      <c r="PKQ79" s="348"/>
      <c r="PKR79" s="348"/>
      <c r="PKS79" s="348"/>
      <c r="PKT79" s="349"/>
      <c r="PKV79" s="347"/>
      <c r="PKW79" s="350"/>
      <c r="PKX79" s="350"/>
      <c r="PKY79" s="348"/>
      <c r="PKZ79" s="348"/>
      <c r="PLA79" s="348"/>
      <c r="PLB79" s="349"/>
      <c r="PLD79" s="347"/>
      <c r="PLE79" s="350"/>
      <c r="PLF79" s="350"/>
      <c r="PLG79" s="348"/>
      <c r="PLH79" s="348"/>
      <c r="PLI79" s="348"/>
      <c r="PLJ79" s="349"/>
      <c r="PLL79" s="347"/>
      <c r="PLM79" s="350"/>
      <c r="PLN79" s="350"/>
      <c r="PLO79" s="348"/>
      <c r="PLP79" s="348"/>
      <c r="PLQ79" s="348"/>
      <c r="PLR79" s="349"/>
      <c r="PLT79" s="347"/>
      <c r="PLU79" s="350"/>
      <c r="PLV79" s="350"/>
      <c r="PLW79" s="348"/>
      <c r="PLX79" s="348"/>
      <c r="PLY79" s="348"/>
      <c r="PLZ79" s="349"/>
      <c r="PMB79" s="347"/>
      <c r="PMC79" s="350"/>
      <c r="PMD79" s="350"/>
      <c r="PME79" s="348"/>
      <c r="PMF79" s="348"/>
      <c r="PMG79" s="348"/>
      <c r="PMH79" s="349"/>
      <c r="PMJ79" s="347"/>
      <c r="PMK79" s="350"/>
      <c r="PML79" s="350"/>
      <c r="PMM79" s="348"/>
      <c r="PMN79" s="348"/>
      <c r="PMO79" s="348"/>
      <c r="PMP79" s="349"/>
      <c r="PMR79" s="347"/>
      <c r="PMS79" s="350"/>
      <c r="PMT79" s="350"/>
      <c r="PMU79" s="348"/>
      <c r="PMV79" s="348"/>
      <c r="PMW79" s="348"/>
      <c r="PMX79" s="349"/>
      <c r="PMZ79" s="347"/>
      <c r="PNA79" s="350"/>
      <c r="PNB79" s="350"/>
      <c r="PNC79" s="348"/>
      <c r="PND79" s="348"/>
      <c r="PNE79" s="348"/>
      <c r="PNF79" s="349"/>
      <c r="PNH79" s="347"/>
      <c r="PNI79" s="350"/>
      <c r="PNJ79" s="350"/>
      <c r="PNK79" s="348"/>
      <c r="PNL79" s="348"/>
      <c r="PNM79" s="348"/>
      <c r="PNN79" s="349"/>
      <c r="PNP79" s="347"/>
      <c r="PNQ79" s="350"/>
      <c r="PNR79" s="350"/>
      <c r="PNS79" s="348"/>
      <c r="PNT79" s="348"/>
      <c r="PNU79" s="348"/>
      <c r="PNV79" s="349"/>
      <c r="PNX79" s="347"/>
      <c r="PNY79" s="350"/>
      <c r="PNZ79" s="350"/>
      <c r="POA79" s="348"/>
      <c r="POB79" s="348"/>
      <c r="POC79" s="348"/>
      <c r="POD79" s="349"/>
      <c r="POF79" s="347"/>
      <c r="POG79" s="350"/>
      <c r="POH79" s="350"/>
      <c r="POI79" s="348"/>
      <c r="POJ79" s="348"/>
      <c r="POK79" s="348"/>
      <c r="POL79" s="349"/>
      <c r="PON79" s="347"/>
      <c r="POO79" s="350"/>
      <c r="POP79" s="350"/>
      <c r="POQ79" s="348"/>
      <c r="POR79" s="348"/>
      <c r="POS79" s="348"/>
      <c r="POT79" s="349"/>
      <c r="POV79" s="347"/>
      <c r="POW79" s="350"/>
      <c r="POX79" s="350"/>
      <c r="POY79" s="348"/>
      <c r="POZ79" s="348"/>
      <c r="PPA79" s="348"/>
      <c r="PPB79" s="349"/>
      <c r="PPD79" s="347"/>
      <c r="PPE79" s="350"/>
      <c r="PPF79" s="350"/>
      <c r="PPG79" s="348"/>
      <c r="PPH79" s="348"/>
      <c r="PPI79" s="348"/>
      <c r="PPJ79" s="349"/>
      <c r="PPL79" s="347"/>
      <c r="PPM79" s="350"/>
      <c r="PPN79" s="350"/>
      <c r="PPO79" s="348"/>
      <c r="PPP79" s="348"/>
      <c r="PPQ79" s="348"/>
      <c r="PPR79" s="349"/>
      <c r="PPT79" s="347"/>
      <c r="PPU79" s="350"/>
      <c r="PPV79" s="350"/>
      <c r="PPW79" s="348"/>
      <c r="PPX79" s="348"/>
      <c r="PPY79" s="348"/>
      <c r="PPZ79" s="349"/>
      <c r="PQB79" s="347"/>
      <c r="PQC79" s="350"/>
      <c r="PQD79" s="350"/>
      <c r="PQE79" s="348"/>
      <c r="PQF79" s="348"/>
      <c r="PQG79" s="348"/>
      <c r="PQH79" s="349"/>
      <c r="PQJ79" s="347"/>
      <c r="PQK79" s="350"/>
      <c r="PQL79" s="350"/>
      <c r="PQM79" s="348"/>
      <c r="PQN79" s="348"/>
      <c r="PQO79" s="348"/>
      <c r="PQP79" s="349"/>
      <c r="PQR79" s="347"/>
      <c r="PQS79" s="350"/>
      <c r="PQT79" s="350"/>
      <c r="PQU79" s="348"/>
      <c r="PQV79" s="348"/>
      <c r="PQW79" s="348"/>
      <c r="PQX79" s="349"/>
      <c r="PQZ79" s="347"/>
      <c r="PRA79" s="350"/>
      <c r="PRB79" s="350"/>
      <c r="PRC79" s="348"/>
      <c r="PRD79" s="348"/>
      <c r="PRE79" s="348"/>
      <c r="PRF79" s="349"/>
      <c r="PRH79" s="347"/>
      <c r="PRI79" s="350"/>
      <c r="PRJ79" s="350"/>
      <c r="PRK79" s="348"/>
      <c r="PRL79" s="348"/>
      <c r="PRM79" s="348"/>
      <c r="PRN79" s="349"/>
      <c r="PRP79" s="347"/>
      <c r="PRQ79" s="350"/>
      <c r="PRR79" s="350"/>
      <c r="PRS79" s="348"/>
      <c r="PRT79" s="348"/>
      <c r="PRU79" s="348"/>
      <c r="PRV79" s="349"/>
      <c r="PRX79" s="347"/>
      <c r="PRY79" s="350"/>
      <c r="PRZ79" s="350"/>
      <c r="PSA79" s="348"/>
      <c r="PSB79" s="348"/>
      <c r="PSC79" s="348"/>
      <c r="PSD79" s="349"/>
      <c r="PSF79" s="347"/>
      <c r="PSG79" s="350"/>
      <c r="PSH79" s="350"/>
      <c r="PSI79" s="348"/>
      <c r="PSJ79" s="348"/>
      <c r="PSK79" s="348"/>
      <c r="PSL79" s="349"/>
      <c r="PSN79" s="347"/>
      <c r="PSO79" s="350"/>
      <c r="PSP79" s="350"/>
      <c r="PSQ79" s="348"/>
      <c r="PSR79" s="348"/>
      <c r="PSS79" s="348"/>
      <c r="PST79" s="349"/>
      <c r="PSV79" s="347"/>
      <c r="PSW79" s="350"/>
      <c r="PSX79" s="350"/>
      <c r="PSY79" s="348"/>
      <c r="PSZ79" s="348"/>
      <c r="PTA79" s="348"/>
      <c r="PTB79" s="349"/>
      <c r="PTD79" s="347"/>
      <c r="PTE79" s="350"/>
      <c r="PTF79" s="350"/>
      <c r="PTG79" s="348"/>
      <c r="PTH79" s="348"/>
      <c r="PTI79" s="348"/>
      <c r="PTJ79" s="349"/>
      <c r="PTL79" s="347"/>
      <c r="PTM79" s="350"/>
      <c r="PTN79" s="350"/>
      <c r="PTO79" s="348"/>
      <c r="PTP79" s="348"/>
      <c r="PTQ79" s="348"/>
      <c r="PTR79" s="349"/>
      <c r="PTT79" s="347"/>
      <c r="PTU79" s="350"/>
      <c r="PTV79" s="350"/>
      <c r="PTW79" s="348"/>
      <c r="PTX79" s="348"/>
      <c r="PTY79" s="348"/>
      <c r="PTZ79" s="349"/>
      <c r="PUB79" s="347"/>
      <c r="PUC79" s="350"/>
      <c r="PUD79" s="350"/>
      <c r="PUE79" s="348"/>
      <c r="PUF79" s="348"/>
      <c r="PUG79" s="348"/>
      <c r="PUH79" s="349"/>
      <c r="PUJ79" s="347"/>
      <c r="PUK79" s="350"/>
      <c r="PUL79" s="350"/>
      <c r="PUM79" s="348"/>
      <c r="PUN79" s="348"/>
      <c r="PUO79" s="348"/>
      <c r="PUP79" s="349"/>
      <c r="PUR79" s="347"/>
      <c r="PUS79" s="350"/>
      <c r="PUT79" s="350"/>
      <c r="PUU79" s="348"/>
      <c r="PUV79" s="348"/>
      <c r="PUW79" s="348"/>
      <c r="PUX79" s="349"/>
      <c r="PUZ79" s="347"/>
      <c r="PVA79" s="350"/>
      <c r="PVB79" s="350"/>
      <c r="PVC79" s="348"/>
      <c r="PVD79" s="348"/>
      <c r="PVE79" s="348"/>
      <c r="PVF79" s="349"/>
      <c r="PVH79" s="347"/>
      <c r="PVI79" s="350"/>
      <c r="PVJ79" s="350"/>
      <c r="PVK79" s="348"/>
      <c r="PVL79" s="348"/>
      <c r="PVM79" s="348"/>
      <c r="PVN79" s="349"/>
      <c r="PVP79" s="347"/>
      <c r="PVQ79" s="350"/>
      <c r="PVR79" s="350"/>
      <c r="PVS79" s="348"/>
      <c r="PVT79" s="348"/>
      <c r="PVU79" s="348"/>
      <c r="PVV79" s="349"/>
      <c r="PVX79" s="347"/>
      <c r="PVY79" s="350"/>
      <c r="PVZ79" s="350"/>
      <c r="PWA79" s="348"/>
      <c r="PWB79" s="348"/>
      <c r="PWC79" s="348"/>
      <c r="PWD79" s="349"/>
      <c r="PWF79" s="347"/>
      <c r="PWG79" s="350"/>
      <c r="PWH79" s="350"/>
      <c r="PWI79" s="348"/>
      <c r="PWJ79" s="348"/>
      <c r="PWK79" s="348"/>
      <c r="PWL79" s="349"/>
      <c r="PWN79" s="347"/>
      <c r="PWO79" s="350"/>
      <c r="PWP79" s="350"/>
      <c r="PWQ79" s="348"/>
      <c r="PWR79" s="348"/>
      <c r="PWS79" s="348"/>
      <c r="PWT79" s="349"/>
      <c r="PWV79" s="347"/>
      <c r="PWW79" s="350"/>
      <c r="PWX79" s="350"/>
      <c r="PWY79" s="348"/>
      <c r="PWZ79" s="348"/>
      <c r="PXA79" s="348"/>
      <c r="PXB79" s="349"/>
      <c r="PXD79" s="347"/>
      <c r="PXE79" s="350"/>
      <c r="PXF79" s="350"/>
      <c r="PXG79" s="348"/>
      <c r="PXH79" s="348"/>
      <c r="PXI79" s="348"/>
      <c r="PXJ79" s="349"/>
      <c r="PXL79" s="347"/>
      <c r="PXM79" s="350"/>
      <c r="PXN79" s="350"/>
      <c r="PXO79" s="348"/>
      <c r="PXP79" s="348"/>
      <c r="PXQ79" s="348"/>
      <c r="PXR79" s="349"/>
      <c r="PXT79" s="347"/>
      <c r="PXU79" s="350"/>
      <c r="PXV79" s="350"/>
      <c r="PXW79" s="348"/>
      <c r="PXX79" s="348"/>
      <c r="PXY79" s="348"/>
      <c r="PXZ79" s="349"/>
      <c r="PYB79" s="347"/>
      <c r="PYC79" s="350"/>
      <c r="PYD79" s="350"/>
      <c r="PYE79" s="348"/>
      <c r="PYF79" s="348"/>
      <c r="PYG79" s="348"/>
      <c r="PYH79" s="349"/>
      <c r="PYJ79" s="347"/>
      <c r="PYK79" s="350"/>
      <c r="PYL79" s="350"/>
      <c r="PYM79" s="348"/>
      <c r="PYN79" s="348"/>
      <c r="PYO79" s="348"/>
      <c r="PYP79" s="349"/>
      <c r="PYR79" s="347"/>
      <c r="PYS79" s="350"/>
      <c r="PYT79" s="350"/>
      <c r="PYU79" s="348"/>
      <c r="PYV79" s="348"/>
      <c r="PYW79" s="348"/>
      <c r="PYX79" s="349"/>
      <c r="PYZ79" s="347"/>
      <c r="PZA79" s="350"/>
      <c r="PZB79" s="350"/>
      <c r="PZC79" s="348"/>
      <c r="PZD79" s="348"/>
      <c r="PZE79" s="348"/>
      <c r="PZF79" s="349"/>
      <c r="PZH79" s="347"/>
      <c r="PZI79" s="350"/>
      <c r="PZJ79" s="350"/>
      <c r="PZK79" s="348"/>
      <c r="PZL79" s="348"/>
      <c r="PZM79" s="348"/>
      <c r="PZN79" s="349"/>
      <c r="PZP79" s="347"/>
      <c r="PZQ79" s="350"/>
      <c r="PZR79" s="350"/>
      <c r="PZS79" s="348"/>
      <c r="PZT79" s="348"/>
      <c r="PZU79" s="348"/>
      <c r="PZV79" s="349"/>
      <c r="PZX79" s="347"/>
      <c r="PZY79" s="350"/>
      <c r="PZZ79" s="350"/>
      <c r="QAA79" s="348"/>
      <c r="QAB79" s="348"/>
      <c r="QAC79" s="348"/>
      <c r="QAD79" s="349"/>
      <c r="QAF79" s="347"/>
      <c r="QAG79" s="350"/>
      <c r="QAH79" s="350"/>
      <c r="QAI79" s="348"/>
      <c r="QAJ79" s="348"/>
      <c r="QAK79" s="348"/>
      <c r="QAL79" s="349"/>
      <c r="QAN79" s="347"/>
      <c r="QAO79" s="350"/>
      <c r="QAP79" s="350"/>
      <c r="QAQ79" s="348"/>
      <c r="QAR79" s="348"/>
      <c r="QAS79" s="348"/>
      <c r="QAT79" s="349"/>
      <c r="QAV79" s="347"/>
      <c r="QAW79" s="350"/>
      <c r="QAX79" s="350"/>
      <c r="QAY79" s="348"/>
      <c r="QAZ79" s="348"/>
      <c r="QBA79" s="348"/>
      <c r="QBB79" s="349"/>
      <c r="QBD79" s="347"/>
      <c r="QBE79" s="350"/>
      <c r="QBF79" s="350"/>
      <c r="QBG79" s="348"/>
      <c r="QBH79" s="348"/>
      <c r="QBI79" s="348"/>
      <c r="QBJ79" s="349"/>
      <c r="QBL79" s="347"/>
      <c r="QBM79" s="350"/>
      <c r="QBN79" s="350"/>
      <c r="QBO79" s="348"/>
      <c r="QBP79" s="348"/>
      <c r="QBQ79" s="348"/>
      <c r="QBR79" s="349"/>
      <c r="QBT79" s="347"/>
      <c r="QBU79" s="350"/>
      <c r="QBV79" s="350"/>
      <c r="QBW79" s="348"/>
      <c r="QBX79" s="348"/>
      <c r="QBY79" s="348"/>
      <c r="QBZ79" s="349"/>
      <c r="QCB79" s="347"/>
      <c r="QCC79" s="350"/>
      <c r="QCD79" s="350"/>
      <c r="QCE79" s="348"/>
      <c r="QCF79" s="348"/>
      <c r="QCG79" s="348"/>
      <c r="QCH79" s="349"/>
      <c r="QCJ79" s="347"/>
      <c r="QCK79" s="350"/>
      <c r="QCL79" s="350"/>
      <c r="QCM79" s="348"/>
      <c r="QCN79" s="348"/>
      <c r="QCO79" s="348"/>
      <c r="QCP79" s="349"/>
      <c r="QCR79" s="347"/>
      <c r="QCS79" s="350"/>
      <c r="QCT79" s="350"/>
      <c r="QCU79" s="348"/>
      <c r="QCV79" s="348"/>
      <c r="QCW79" s="348"/>
      <c r="QCX79" s="349"/>
      <c r="QCZ79" s="347"/>
      <c r="QDA79" s="350"/>
      <c r="QDB79" s="350"/>
      <c r="QDC79" s="348"/>
      <c r="QDD79" s="348"/>
      <c r="QDE79" s="348"/>
      <c r="QDF79" s="349"/>
      <c r="QDH79" s="347"/>
      <c r="QDI79" s="350"/>
      <c r="QDJ79" s="350"/>
      <c r="QDK79" s="348"/>
      <c r="QDL79" s="348"/>
      <c r="QDM79" s="348"/>
      <c r="QDN79" s="349"/>
      <c r="QDP79" s="347"/>
      <c r="QDQ79" s="350"/>
      <c r="QDR79" s="350"/>
      <c r="QDS79" s="348"/>
      <c r="QDT79" s="348"/>
      <c r="QDU79" s="348"/>
      <c r="QDV79" s="349"/>
      <c r="QDX79" s="347"/>
      <c r="QDY79" s="350"/>
      <c r="QDZ79" s="350"/>
      <c r="QEA79" s="348"/>
      <c r="QEB79" s="348"/>
      <c r="QEC79" s="348"/>
      <c r="QED79" s="349"/>
      <c r="QEF79" s="347"/>
      <c r="QEG79" s="350"/>
      <c r="QEH79" s="350"/>
      <c r="QEI79" s="348"/>
      <c r="QEJ79" s="348"/>
      <c r="QEK79" s="348"/>
      <c r="QEL79" s="349"/>
      <c r="QEN79" s="347"/>
      <c r="QEO79" s="350"/>
      <c r="QEP79" s="350"/>
      <c r="QEQ79" s="348"/>
      <c r="QER79" s="348"/>
      <c r="QES79" s="348"/>
      <c r="QET79" s="349"/>
      <c r="QEV79" s="347"/>
      <c r="QEW79" s="350"/>
      <c r="QEX79" s="350"/>
      <c r="QEY79" s="348"/>
      <c r="QEZ79" s="348"/>
      <c r="QFA79" s="348"/>
      <c r="QFB79" s="349"/>
      <c r="QFD79" s="347"/>
      <c r="QFE79" s="350"/>
      <c r="QFF79" s="350"/>
      <c r="QFG79" s="348"/>
      <c r="QFH79" s="348"/>
      <c r="QFI79" s="348"/>
      <c r="QFJ79" s="349"/>
      <c r="QFL79" s="347"/>
      <c r="QFM79" s="350"/>
      <c r="QFN79" s="350"/>
      <c r="QFO79" s="348"/>
      <c r="QFP79" s="348"/>
      <c r="QFQ79" s="348"/>
      <c r="QFR79" s="349"/>
      <c r="QFT79" s="347"/>
      <c r="QFU79" s="350"/>
      <c r="QFV79" s="350"/>
      <c r="QFW79" s="348"/>
      <c r="QFX79" s="348"/>
      <c r="QFY79" s="348"/>
      <c r="QFZ79" s="349"/>
      <c r="QGB79" s="347"/>
      <c r="QGC79" s="350"/>
      <c r="QGD79" s="350"/>
      <c r="QGE79" s="348"/>
      <c r="QGF79" s="348"/>
      <c r="QGG79" s="348"/>
      <c r="QGH79" s="349"/>
      <c r="QGJ79" s="347"/>
      <c r="QGK79" s="350"/>
      <c r="QGL79" s="350"/>
      <c r="QGM79" s="348"/>
      <c r="QGN79" s="348"/>
      <c r="QGO79" s="348"/>
      <c r="QGP79" s="349"/>
      <c r="QGR79" s="347"/>
      <c r="QGS79" s="350"/>
      <c r="QGT79" s="350"/>
      <c r="QGU79" s="348"/>
      <c r="QGV79" s="348"/>
      <c r="QGW79" s="348"/>
      <c r="QGX79" s="349"/>
      <c r="QGZ79" s="347"/>
      <c r="QHA79" s="350"/>
      <c r="QHB79" s="350"/>
      <c r="QHC79" s="348"/>
      <c r="QHD79" s="348"/>
      <c r="QHE79" s="348"/>
      <c r="QHF79" s="349"/>
      <c r="QHH79" s="347"/>
      <c r="QHI79" s="350"/>
      <c r="QHJ79" s="350"/>
      <c r="QHK79" s="348"/>
      <c r="QHL79" s="348"/>
      <c r="QHM79" s="348"/>
      <c r="QHN79" s="349"/>
      <c r="QHP79" s="347"/>
      <c r="QHQ79" s="350"/>
      <c r="QHR79" s="350"/>
      <c r="QHS79" s="348"/>
      <c r="QHT79" s="348"/>
      <c r="QHU79" s="348"/>
      <c r="QHV79" s="349"/>
      <c r="QHX79" s="347"/>
      <c r="QHY79" s="350"/>
      <c r="QHZ79" s="350"/>
      <c r="QIA79" s="348"/>
      <c r="QIB79" s="348"/>
      <c r="QIC79" s="348"/>
      <c r="QID79" s="349"/>
      <c r="QIF79" s="347"/>
      <c r="QIG79" s="350"/>
      <c r="QIH79" s="350"/>
      <c r="QII79" s="348"/>
      <c r="QIJ79" s="348"/>
      <c r="QIK79" s="348"/>
      <c r="QIL79" s="349"/>
      <c r="QIN79" s="347"/>
      <c r="QIO79" s="350"/>
      <c r="QIP79" s="350"/>
      <c r="QIQ79" s="348"/>
      <c r="QIR79" s="348"/>
      <c r="QIS79" s="348"/>
      <c r="QIT79" s="349"/>
      <c r="QIV79" s="347"/>
      <c r="QIW79" s="350"/>
      <c r="QIX79" s="350"/>
      <c r="QIY79" s="348"/>
      <c r="QIZ79" s="348"/>
      <c r="QJA79" s="348"/>
      <c r="QJB79" s="349"/>
      <c r="QJD79" s="347"/>
      <c r="QJE79" s="350"/>
      <c r="QJF79" s="350"/>
      <c r="QJG79" s="348"/>
      <c r="QJH79" s="348"/>
      <c r="QJI79" s="348"/>
      <c r="QJJ79" s="349"/>
      <c r="QJL79" s="347"/>
      <c r="QJM79" s="350"/>
      <c r="QJN79" s="350"/>
      <c r="QJO79" s="348"/>
      <c r="QJP79" s="348"/>
      <c r="QJQ79" s="348"/>
      <c r="QJR79" s="349"/>
      <c r="QJT79" s="347"/>
      <c r="QJU79" s="350"/>
      <c r="QJV79" s="350"/>
      <c r="QJW79" s="348"/>
      <c r="QJX79" s="348"/>
      <c r="QJY79" s="348"/>
      <c r="QJZ79" s="349"/>
      <c r="QKB79" s="347"/>
      <c r="QKC79" s="350"/>
      <c r="QKD79" s="350"/>
      <c r="QKE79" s="348"/>
      <c r="QKF79" s="348"/>
      <c r="QKG79" s="348"/>
      <c r="QKH79" s="349"/>
      <c r="QKJ79" s="347"/>
      <c r="QKK79" s="350"/>
      <c r="QKL79" s="350"/>
      <c r="QKM79" s="348"/>
      <c r="QKN79" s="348"/>
      <c r="QKO79" s="348"/>
      <c r="QKP79" s="349"/>
      <c r="QKR79" s="347"/>
      <c r="QKS79" s="350"/>
      <c r="QKT79" s="350"/>
      <c r="QKU79" s="348"/>
      <c r="QKV79" s="348"/>
      <c r="QKW79" s="348"/>
      <c r="QKX79" s="349"/>
      <c r="QKZ79" s="347"/>
      <c r="QLA79" s="350"/>
      <c r="QLB79" s="350"/>
      <c r="QLC79" s="348"/>
      <c r="QLD79" s="348"/>
      <c r="QLE79" s="348"/>
      <c r="QLF79" s="349"/>
      <c r="QLH79" s="347"/>
      <c r="QLI79" s="350"/>
      <c r="QLJ79" s="350"/>
      <c r="QLK79" s="348"/>
      <c r="QLL79" s="348"/>
      <c r="QLM79" s="348"/>
      <c r="QLN79" s="349"/>
      <c r="QLP79" s="347"/>
      <c r="QLQ79" s="350"/>
      <c r="QLR79" s="350"/>
      <c r="QLS79" s="348"/>
      <c r="QLT79" s="348"/>
      <c r="QLU79" s="348"/>
      <c r="QLV79" s="349"/>
      <c r="QLX79" s="347"/>
      <c r="QLY79" s="350"/>
      <c r="QLZ79" s="350"/>
      <c r="QMA79" s="348"/>
      <c r="QMB79" s="348"/>
      <c r="QMC79" s="348"/>
      <c r="QMD79" s="349"/>
      <c r="QMF79" s="347"/>
      <c r="QMG79" s="350"/>
      <c r="QMH79" s="350"/>
      <c r="QMI79" s="348"/>
      <c r="QMJ79" s="348"/>
      <c r="QMK79" s="348"/>
      <c r="QML79" s="349"/>
      <c r="QMN79" s="347"/>
      <c r="QMO79" s="350"/>
      <c r="QMP79" s="350"/>
      <c r="QMQ79" s="348"/>
      <c r="QMR79" s="348"/>
      <c r="QMS79" s="348"/>
      <c r="QMT79" s="349"/>
      <c r="QMV79" s="347"/>
      <c r="QMW79" s="350"/>
      <c r="QMX79" s="350"/>
      <c r="QMY79" s="348"/>
      <c r="QMZ79" s="348"/>
      <c r="QNA79" s="348"/>
      <c r="QNB79" s="349"/>
      <c r="QND79" s="347"/>
      <c r="QNE79" s="350"/>
      <c r="QNF79" s="350"/>
      <c r="QNG79" s="348"/>
      <c r="QNH79" s="348"/>
      <c r="QNI79" s="348"/>
      <c r="QNJ79" s="349"/>
      <c r="QNL79" s="347"/>
      <c r="QNM79" s="350"/>
      <c r="QNN79" s="350"/>
      <c r="QNO79" s="348"/>
      <c r="QNP79" s="348"/>
      <c r="QNQ79" s="348"/>
      <c r="QNR79" s="349"/>
      <c r="QNT79" s="347"/>
      <c r="QNU79" s="350"/>
      <c r="QNV79" s="350"/>
      <c r="QNW79" s="348"/>
      <c r="QNX79" s="348"/>
      <c r="QNY79" s="348"/>
      <c r="QNZ79" s="349"/>
      <c r="QOB79" s="347"/>
      <c r="QOC79" s="350"/>
      <c r="QOD79" s="350"/>
      <c r="QOE79" s="348"/>
      <c r="QOF79" s="348"/>
      <c r="QOG79" s="348"/>
      <c r="QOH79" s="349"/>
      <c r="QOJ79" s="347"/>
      <c r="QOK79" s="350"/>
      <c r="QOL79" s="350"/>
      <c r="QOM79" s="348"/>
      <c r="QON79" s="348"/>
      <c r="QOO79" s="348"/>
      <c r="QOP79" s="349"/>
      <c r="QOR79" s="347"/>
      <c r="QOS79" s="350"/>
      <c r="QOT79" s="350"/>
      <c r="QOU79" s="348"/>
      <c r="QOV79" s="348"/>
      <c r="QOW79" s="348"/>
      <c r="QOX79" s="349"/>
      <c r="QOZ79" s="347"/>
      <c r="QPA79" s="350"/>
      <c r="QPB79" s="350"/>
      <c r="QPC79" s="348"/>
      <c r="QPD79" s="348"/>
      <c r="QPE79" s="348"/>
      <c r="QPF79" s="349"/>
      <c r="QPH79" s="347"/>
      <c r="QPI79" s="350"/>
      <c r="QPJ79" s="350"/>
      <c r="QPK79" s="348"/>
      <c r="QPL79" s="348"/>
      <c r="QPM79" s="348"/>
      <c r="QPN79" s="349"/>
      <c r="QPP79" s="347"/>
      <c r="QPQ79" s="350"/>
      <c r="QPR79" s="350"/>
      <c r="QPS79" s="348"/>
      <c r="QPT79" s="348"/>
      <c r="QPU79" s="348"/>
      <c r="QPV79" s="349"/>
      <c r="QPX79" s="347"/>
      <c r="QPY79" s="350"/>
      <c r="QPZ79" s="350"/>
      <c r="QQA79" s="348"/>
      <c r="QQB79" s="348"/>
      <c r="QQC79" s="348"/>
      <c r="QQD79" s="349"/>
      <c r="QQF79" s="347"/>
      <c r="QQG79" s="350"/>
      <c r="QQH79" s="350"/>
      <c r="QQI79" s="348"/>
      <c r="QQJ79" s="348"/>
      <c r="QQK79" s="348"/>
      <c r="QQL79" s="349"/>
      <c r="QQN79" s="347"/>
      <c r="QQO79" s="350"/>
      <c r="QQP79" s="350"/>
      <c r="QQQ79" s="348"/>
      <c r="QQR79" s="348"/>
      <c r="QQS79" s="348"/>
      <c r="QQT79" s="349"/>
      <c r="QQV79" s="347"/>
      <c r="QQW79" s="350"/>
      <c r="QQX79" s="350"/>
      <c r="QQY79" s="348"/>
      <c r="QQZ79" s="348"/>
      <c r="QRA79" s="348"/>
      <c r="QRB79" s="349"/>
      <c r="QRD79" s="347"/>
      <c r="QRE79" s="350"/>
      <c r="QRF79" s="350"/>
      <c r="QRG79" s="348"/>
      <c r="QRH79" s="348"/>
      <c r="QRI79" s="348"/>
      <c r="QRJ79" s="349"/>
      <c r="QRL79" s="347"/>
      <c r="QRM79" s="350"/>
      <c r="QRN79" s="350"/>
      <c r="QRO79" s="348"/>
      <c r="QRP79" s="348"/>
      <c r="QRQ79" s="348"/>
      <c r="QRR79" s="349"/>
      <c r="QRT79" s="347"/>
      <c r="QRU79" s="350"/>
      <c r="QRV79" s="350"/>
      <c r="QRW79" s="348"/>
      <c r="QRX79" s="348"/>
      <c r="QRY79" s="348"/>
      <c r="QRZ79" s="349"/>
      <c r="QSB79" s="347"/>
      <c r="QSC79" s="350"/>
      <c r="QSD79" s="350"/>
      <c r="QSE79" s="348"/>
      <c r="QSF79" s="348"/>
      <c r="QSG79" s="348"/>
      <c r="QSH79" s="349"/>
      <c r="QSJ79" s="347"/>
      <c r="QSK79" s="350"/>
      <c r="QSL79" s="350"/>
      <c r="QSM79" s="348"/>
      <c r="QSN79" s="348"/>
      <c r="QSO79" s="348"/>
      <c r="QSP79" s="349"/>
      <c r="QSR79" s="347"/>
      <c r="QSS79" s="350"/>
      <c r="QST79" s="350"/>
      <c r="QSU79" s="348"/>
      <c r="QSV79" s="348"/>
      <c r="QSW79" s="348"/>
      <c r="QSX79" s="349"/>
      <c r="QSZ79" s="347"/>
      <c r="QTA79" s="350"/>
      <c r="QTB79" s="350"/>
      <c r="QTC79" s="348"/>
      <c r="QTD79" s="348"/>
      <c r="QTE79" s="348"/>
      <c r="QTF79" s="349"/>
      <c r="QTH79" s="347"/>
      <c r="QTI79" s="350"/>
      <c r="QTJ79" s="350"/>
      <c r="QTK79" s="348"/>
      <c r="QTL79" s="348"/>
      <c r="QTM79" s="348"/>
      <c r="QTN79" s="349"/>
      <c r="QTP79" s="347"/>
      <c r="QTQ79" s="350"/>
      <c r="QTR79" s="350"/>
      <c r="QTS79" s="348"/>
      <c r="QTT79" s="348"/>
      <c r="QTU79" s="348"/>
      <c r="QTV79" s="349"/>
      <c r="QTX79" s="347"/>
      <c r="QTY79" s="350"/>
      <c r="QTZ79" s="350"/>
      <c r="QUA79" s="348"/>
      <c r="QUB79" s="348"/>
      <c r="QUC79" s="348"/>
      <c r="QUD79" s="349"/>
      <c r="QUF79" s="347"/>
      <c r="QUG79" s="350"/>
      <c r="QUH79" s="350"/>
      <c r="QUI79" s="348"/>
      <c r="QUJ79" s="348"/>
      <c r="QUK79" s="348"/>
      <c r="QUL79" s="349"/>
      <c r="QUN79" s="347"/>
      <c r="QUO79" s="350"/>
      <c r="QUP79" s="350"/>
      <c r="QUQ79" s="348"/>
      <c r="QUR79" s="348"/>
      <c r="QUS79" s="348"/>
      <c r="QUT79" s="349"/>
      <c r="QUV79" s="347"/>
      <c r="QUW79" s="350"/>
      <c r="QUX79" s="350"/>
      <c r="QUY79" s="348"/>
      <c r="QUZ79" s="348"/>
      <c r="QVA79" s="348"/>
      <c r="QVB79" s="349"/>
      <c r="QVD79" s="347"/>
      <c r="QVE79" s="350"/>
      <c r="QVF79" s="350"/>
      <c r="QVG79" s="348"/>
      <c r="QVH79" s="348"/>
      <c r="QVI79" s="348"/>
      <c r="QVJ79" s="349"/>
      <c r="QVL79" s="347"/>
      <c r="QVM79" s="350"/>
      <c r="QVN79" s="350"/>
      <c r="QVO79" s="348"/>
      <c r="QVP79" s="348"/>
      <c r="QVQ79" s="348"/>
      <c r="QVR79" s="349"/>
      <c r="QVT79" s="347"/>
      <c r="QVU79" s="350"/>
      <c r="QVV79" s="350"/>
      <c r="QVW79" s="348"/>
      <c r="QVX79" s="348"/>
      <c r="QVY79" s="348"/>
      <c r="QVZ79" s="349"/>
      <c r="QWB79" s="347"/>
      <c r="QWC79" s="350"/>
      <c r="QWD79" s="350"/>
      <c r="QWE79" s="348"/>
      <c r="QWF79" s="348"/>
      <c r="QWG79" s="348"/>
      <c r="QWH79" s="349"/>
      <c r="QWJ79" s="347"/>
      <c r="QWK79" s="350"/>
      <c r="QWL79" s="350"/>
      <c r="QWM79" s="348"/>
      <c r="QWN79" s="348"/>
      <c r="QWO79" s="348"/>
      <c r="QWP79" s="349"/>
      <c r="QWR79" s="347"/>
      <c r="QWS79" s="350"/>
      <c r="QWT79" s="350"/>
      <c r="QWU79" s="348"/>
      <c r="QWV79" s="348"/>
      <c r="QWW79" s="348"/>
      <c r="QWX79" s="349"/>
      <c r="QWZ79" s="347"/>
      <c r="QXA79" s="350"/>
      <c r="QXB79" s="350"/>
      <c r="QXC79" s="348"/>
      <c r="QXD79" s="348"/>
      <c r="QXE79" s="348"/>
      <c r="QXF79" s="349"/>
      <c r="QXH79" s="347"/>
      <c r="QXI79" s="350"/>
      <c r="QXJ79" s="350"/>
      <c r="QXK79" s="348"/>
      <c r="QXL79" s="348"/>
      <c r="QXM79" s="348"/>
      <c r="QXN79" s="349"/>
      <c r="QXP79" s="347"/>
      <c r="QXQ79" s="350"/>
      <c r="QXR79" s="350"/>
      <c r="QXS79" s="348"/>
      <c r="QXT79" s="348"/>
      <c r="QXU79" s="348"/>
      <c r="QXV79" s="349"/>
      <c r="QXX79" s="347"/>
      <c r="QXY79" s="350"/>
      <c r="QXZ79" s="350"/>
      <c r="QYA79" s="348"/>
      <c r="QYB79" s="348"/>
      <c r="QYC79" s="348"/>
      <c r="QYD79" s="349"/>
      <c r="QYF79" s="347"/>
      <c r="QYG79" s="350"/>
      <c r="QYH79" s="350"/>
      <c r="QYI79" s="348"/>
      <c r="QYJ79" s="348"/>
      <c r="QYK79" s="348"/>
      <c r="QYL79" s="349"/>
      <c r="QYN79" s="347"/>
      <c r="QYO79" s="350"/>
      <c r="QYP79" s="350"/>
      <c r="QYQ79" s="348"/>
      <c r="QYR79" s="348"/>
      <c r="QYS79" s="348"/>
      <c r="QYT79" s="349"/>
      <c r="QYV79" s="347"/>
      <c r="QYW79" s="350"/>
      <c r="QYX79" s="350"/>
      <c r="QYY79" s="348"/>
      <c r="QYZ79" s="348"/>
      <c r="QZA79" s="348"/>
      <c r="QZB79" s="349"/>
      <c r="QZD79" s="347"/>
      <c r="QZE79" s="350"/>
      <c r="QZF79" s="350"/>
      <c r="QZG79" s="348"/>
      <c r="QZH79" s="348"/>
      <c r="QZI79" s="348"/>
      <c r="QZJ79" s="349"/>
      <c r="QZL79" s="347"/>
      <c r="QZM79" s="350"/>
      <c r="QZN79" s="350"/>
      <c r="QZO79" s="348"/>
      <c r="QZP79" s="348"/>
      <c r="QZQ79" s="348"/>
      <c r="QZR79" s="349"/>
      <c r="QZT79" s="347"/>
      <c r="QZU79" s="350"/>
      <c r="QZV79" s="350"/>
      <c r="QZW79" s="348"/>
      <c r="QZX79" s="348"/>
      <c r="QZY79" s="348"/>
      <c r="QZZ79" s="349"/>
      <c r="RAB79" s="347"/>
      <c r="RAC79" s="350"/>
      <c r="RAD79" s="350"/>
      <c r="RAE79" s="348"/>
      <c r="RAF79" s="348"/>
      <c r="RAG79" s="348"/>
      <c r="RAH79" s="349"/>
      <c r="RAJ79" s="347"/>
      <c r="RAK79" s="350"/>
      <c r="RAL79" s="350"/>
      <c r="RAM79" s="348"/>
      <c r="RAN79" s="348"/>
      <c r="RAO79" s="348"/>
      <c r="RAP79" s="349"/>
      <c r="RAR79" s="347"/>
      <c r="RAS79" s="350"/>
      <c r="RAT79" s="350"/>
      <c r="RAU79" s="348"/>
      <c r="RAV79" s="348"/>
      <c r="RAW79" s="348"/>
      <c r="RAX79" s="349"/>
      <c r="RAZ79" s="347"/>
      <c r="RBA79" s="350"/>
      <c r="RBB79" s="350"/>
      <c r="RBC79" s="348"/>
      <c r="RBD79" s="348"/>
      <c r="RBE79" s="348"/>
      <c r="RBF79" s="349"/>
      <c r="RBH79" s="347"/>
      <c r="RBI79" s="350"/>
      <c r="RBJ79" s="350"/>
      <c r="RBK79" s="348"/>
      <c r="RBL79" s="348"/>
      <c r="RBM79" s="348"/>
      <c r="RBN79" s="349"/>
      <c r="RBP79" s="347"/>
      <c r="RBQ79" s="350"/>
      <c r="RBR79" s="350"/>
      <c r="RBS79" s="348"/>
      <c r="RBT79" s="348"/>
      <c r="RBU79" s="348"/>
      <c r="RBV79" s="349"/>
      <c r="RBX79" s="347"/>
      <c r="RBY79" s="350"/>
      <c r="RBZ79" s="350"/>
      <c r="RCA79" s="348"/>
      <c r="RCB79" s="348"/>
      <c r="RCC79" s="348"/>
      <c r="RCD79" s="349"/>
      <c r="RCF79" s="347"/>
      <c r="RCG79" s="350"/>
      <c r="RCH79" s="350"/>
      <c r="RCI79" s="348"/>
      <c r="RCJ79" s="348"/>
      <c r="RCK79" s="348"/>
      <c r="RCL79" s="349"/>
      <c r="RCN79" s="347"/>
      <c r="RCO79" s="350"/>
      <c r="RCP79" s="350"/>
      <c r="RCQ79" s="348"/>
      <c r="RCR79" s="348"/>
      <c r="RCS79" s="348"/>
      <c r="RCT79" s="349"/>
      <c r="RCV79" s="347"/>
      <c r="RCW79" s="350"/>
      <c r="RCX79" s="350"/>
      <c r="RCY79" s="348"/>
      <c r="RCZ79" s="348"/>
      <c r="RDA79" s="348"/>
      <c r="RDB79" s="349"/>
      <c r="RDD79" s="347"/>
      <c r="RDE79" s="350"/>
      <c r="RDF79" s="350"/>
      <c r="RDG79" s="348"/>
      <c r="RDH79" s="348"/>
      <c r="RDI79" s="348"/>
      <c r="RDJ79" s="349"/>
      <c r="RDL79" s="347"/>
      <c r="RDM79" s="350"/>
      <c r="RDN79" s="350"/>
      <c r="RDO79" s="348"/>
      <c r="RDP79" s="348"/>
      <c r="RDQ79" s="348"/>
      <c r="RDR79" s="349"/>
      <c r="RDT79" s="347"/>
      <c r="RDU79" s="350"/>
      <c r="RDV79" s="350"/>
      <c r="RDW79" s="348"/>
      <c r="RDX79" s="348"/>
      <c r="RDY79" s="348"/>
      <c r="RDZ79" s="349"/>
      <c r="REB79" s="347"/>
      <c r="REC79" s="350"/>
      <c r="RED79" s="350"/>
      <c r="REE79" s="348"/>
      <c r="REF79" s="348"/>
      <c r="REG79" s="348"/>
      <c r="REH79" s="349"/>
      <c r="REJ79" s="347"/>
      <c r="REK79" s="350"/>
      <c r="REL79" s="350"/>
      <c r="REM79" s="348"/>
      <c r="REN79" s="348"/>
      <c r="REO79" s="348"/>
      <c r="REP79" s="349"/>
      <c r="RER79" s="347"/>
      <c r="RES79" s="350"/>
      <c r="RET79" s="350"/>
      <c r="REU79" s="348"/>
      <c r="REV79" s="348"/>
      <c r="REW79" s="348"/>
      <c r="REX79" s="349"/>
      <c r="REZ79" s="347"/>
      <c r="RFA79" s="350"/>
      <c r="RFB79" s="350"/>
      <c r="RFC79" s="348"/>
      <c r="RFD79" s="348"/>
      <c r="RFE79" s="348"/>
      <c r="RFF79" s="349"/>
      <c r="RFH79" s="347"/>
      <c r="RFI79" s="350"/>
      <c r="RFJ79" s="350"/>
      <c r="RFK79" s="348"/>
      <c r="RFL79" s="348"/>
      <c r="RFM79" s="348"/>
      <c r="RFN79" s="349"/>
      <c r="RFP79" s="347"/>
      <c r="RFQ79" s="350"/>
      <c r="RFR79" s="350"/>
      <c r="RFS79" s="348"/>
      <c r="RFT79" s="348"/>
      <c r="RFU79" s="348"/>
      <c r="RFV79" s="349"/>
      <c r="RFX79" s="347"/>
      <c r="RFY79" s="350"/>
      <c r="RFZ79" s="350"/>
      <c r="RGA79" s="348"/>
      <c r="RGB79" s="348"/>
      <c r="RGC79" s="348"/>
      <c r="RGD79" s="349"/>
      <c r="RGF79" s="347"/>
      <c r="RGG79" s="350"/>
      <c r="RGH79" s="350"/>
      <c r="RGI79" s="348"/>
      <c r="RGJ79" s="348"/>
      <c r="RGK79" s="348"/>
      <c r="RGL79" s="349"/>
      <c r="RGN79" s="347"/>
      <c r="RGO79" s="350"/>
      <c r="RGP79" s="350"/>
      <c r="RGQ79" s="348"/>
      <c r="RGR79" s="348"/>
      <c r="RGS79" s="348"/>
      <c r="RGT79" s="349"/>
      <c r="RGV79" s="347"/>
      <c r="RGW79" s="350"/>
      <c r="RGX79" s="350"/>
      <c r="RGY79" s="348"/>
      <c r="RGZ79" s="348"/>
      <c r="RHA79" s="348"/>
      <c r="RHB79" s="349"/>
      <c r="RHD79" s="347"/>
      <c r="RHE79" s="350"/>
      <c r="RHF79" s="350"/>
      <c r="RHG79" s="348"/>
      <c r="RHH79" s="348"/>
      <c r="RHI79" s="348"/>
      <c r="RHJ79" s="349"/>
      <c r="RHL79" s="347"/>
      <c r="RHM79" s="350"/>
      <c r="RHN79" s="350"/>
      <c r="RHO79" s="348"/>
      <c r="RHP79" s="348"/>
      <c r="RHQ79" s="348"/>
      <c r="RHR79" s="349"/>
      <c r="RHT79" s="347"/>
      <c r="RHU79" s="350"/>
      <c r="RHV79" s="350"/>
      <c r="RHW79" s="348"/>
      <c r="RHX79" s="348"/>
      <c r="RHY79" s="348"/>
      <c r="RHZ79" s="349"/>
      <c r="RIB79" s="347"/>
      <c r="RIC79" s="350"/>
      <c r="RID79" s="350"/>
      <c r="RIE79" s="348"/>
      <c r="RIF79" s="348"/>
      <c r="RIG79" s="348"/>
      <c r="RIH79" s="349"/>
      <c r="RIJ79" s="347"/>
      <c r="RIK79" s="350"/>
      <c r="RIL79" s="350"/>
      <c r="RIM79" s="348"/>
      <c r="RIN79" s="348"/>
      <c r="RIO79" s="348"/>
      <c r="RIP79" s="349"/>
      <c r="RIR79" s="347"/>
      <c r="RIS79" s="350"/>
      <c r="RIT79" s="350"/>
      <c r="RIU79" s="348"/>
      <c r="RIV79" s="348"/>
      <c r="RIW79" s="348"/>
      <c r="RIX79" s="349"/>
      <c r="RIZ79" s="347"/>
      <c r="RJA79" s="350"/>
      <c r="RJB79" s="350"/>
      <c r="RJC79" s="348"/>
      <c r="RJD79" s="348"/>
      <c r="RJE79" s="348"/>
      <c r="RJF79" s="349"/>
      <c r="RJH79" s="347"/>
      <c r="RJI79" s="350"/>
      <c r="RJJ79" s="350"/>
      <c r="RJK79" s="348"/>
      <c r="RJL79" s="348"/>
      <c r="RJM79" s="348"/>
      <c r="RJN79" s="349"/>
      <c r="RJP79" s="347"/>
      <c r="RJQ79" s="350"/>
      <c r="RJR79" s="350"/>
      <c r="RJS79" s="348"/>
      <c r="RJT79" s="348"/>
      <c r="RJU79" s="348"/>
      <c r="RJV79" s="349"/>
      <c r="RJX79" s="347"/>
      <c r="RJY79" s="350"/>
      <c r="RJZ79" s="350"/>
      <c r="RKA79" s="348"/>
      <c r="RKB79" s="348"/>
      <c r="RKC79" s="348"/>
      <c r="RKD79" s="349"/>
      <c r="RKF79" s="347"/>
      <c r="RKG79" s="350"/>
      <c r="RKH79" s="350"/>
      <c r="RKI79" s="348"/>
      <c r="RKJ79" s="348"/>
      <c r="RKK79" s="348"/>
      <c r="RKL79" s="349"/>
      <c r="RKN79" s="347"/>
      <c r="RKO79" s="350"/>
      <c r="RKP79" s="350"/>
      <c r="RKQ79" s="348"/>
      <c r="RKR79" s="348"/>
      <c r="RKS79" s="348"/>
      <c r="RKT79" s="349"/>
      <c r="RKV79" s="347"/>
      <c r="RKW79" s="350"/>
      <c r="RKX79" s="350"/>
      <c r="RKY79" s="348"/>
      <c r="RKZ79" s="348"/>
      <c r="RLA79" s="348"/>
      <c r="RLB79" s="349"/>
      <c r="RLD79" s="347"/>
      <c r="RLE79" s="350"/>
      <c r="RLF79" s="350"/>
      <c r="RLG79" s="348"/>
      <c r="RLH79" s="348"/>
      <c r="RLI79" s="348"/>
      <c r="RLJ79" s="349"/>
      <c r="RLL79" s="347"/>
      <c r="RLM79" s="350"/>
      <c r="RLN79" s="350"/>
      <c r="RLO79" s="348"/>
      <c r="RLP79" s="348"/>
      <c r="RLQ79" s="348"/>
      <c r="RLR79" s="349"/>
      <c r="RLT79" s="347"/>
      <c r="RLU79" s="350"/>
      <c r="RLV79" s="350"/>
      <c r="RLW79" s="348"/>
      <c r="RLX79" s="348"/>
      <c r="RLY79" s="348"/>
      <c r="RLZ79" s="349"/>
      <c r="RMB79" s="347"/>
      <c r="RMC79" s="350"/>
      <c r="RMD79" s="350"/>
      <c r="RME79" s="348"/>
      <c r="RMF79" s="348"/>
      <c r="RMG79" s="348"/>
      <c r="RMH79" s="349"/>
      <c r="RMJ79" s="347"/>
      <c r="RMK79" s="350"/>
      <c r="RML79" s="350"/>
      <c r="RMM79" s="348"/>
      <c r="RMN79" s="348"/>
      <c r="RMO79" s="348"/>
      <c r="RMP79" s="349"/>
      <c r="RMR79" s="347"/>
      <c r="RMS79" s="350"/>
      <c r="RMT79" s="350"/>
      <c r="RMU79" s="348"/>
      <c r="RMV79" s="348"/>
      <c r="RMW79" s="348"/>
      <c r="RMX79" s="349"/>
      <c r="RMZ79" s="347"/>
      <c r="RNA79" s="350"/>
      <c r="RNB79" s="350"/>
      <c r="RNC79" s="348"/>
      <c r="RND79" s="348"/>
      <c r="RNE79" s="348"/>
      <c r="RNF79" s="349"/>
      <c r="RNH79" s="347"/>
      <c r="RNI79" s="350"/>
      <c r="RNJ79" s="350"/>
      <c r="RNK79" s="348"/>
      <c r="RNL79" s="348"/>
      <c r="RNM79" s="348"/>
      <c r="RNN79" s="349"/>
      <c r="RNP79" s="347"/>
      <c r="RNQ79" s="350"/>
      <c r="RNR79" s="350"/>
      <c r="RNS79" s="348"/>
      <c r="RNT79" s="348"/>
      <c r="RNU79" s="348"/>
      <c r="RNV79" s="349"/>
      <c r="RNX79" s="347"/>
      <c r="RNY79" s="350"/>
      <c r="RNZ79" s="350"/>
      <c r="ROA79" s="348"/>
      <c r="ROB79" s="348"/>
      <c r="ROC79" s="348"/>
      <c r="ROD79" s="349"/>
      <c r="ROF79" s="347"/>
      <c r="ROG79" s="350"/>
      <c r="ROH79" s="350"/>
      <c r="ROI79" s="348"/>
      <c r="ROJ79" s="348"/>
      <c r="ROK79" s="348"/>
      <c r="ROL79" s="349"/>
      <c r="RON79" s="347"/>
      <c r="ROO79" s="350"/>
      <c r="ROP79" s="350"/>
      <c r="ROQ79" s="348"/>
      <c r="ROR79" s="348"/>
      <c r="ROS79" s="348"/>
      <c r="ROT79" s="349"/>
      <c r="ROV79" s="347"/>
      <c r="ROW79" s="350"/>
      <c r="ROX79" s="350"/>
      <c r="ROY79" s="348"/>
      <c r="ROZ79" s="348"/>
      <c r="RPA79" s="348"/>
      <c r="RPB79" s="349"/>
      <c r="RPD79" s="347"/>
      <c r="RPE79" s="350"/>
      <c r="RPF79" s="350"/>
      <c r="RPG79" s="348"/>
      <c r="RPH79" s="348"/>
      <c r="RPI79" s="348"/>
      <c r="RPJ79" s="349"/>
      <c r="RPL79" s="347"/>
      <c r="RPM79" s="350"/>
      <c r="RPN79" s="350"/>
      <c r="RPO79" s="348"/>
      <c r="RPP79" s="348"/>
      <c r="RPQ79" s="348"/>
      <c r="RPR79" s="349"/>
      <c r="RPT79" s="347"/>
      <c r="RPU79" s="350"/>
      <c r="RPV79" s="350"/>
      <c r="RPW79" s="348"/>
      <c r="RPX79" s="348"/>
      <c r="RPY79" s="348"/>
      <c r="RPZ79" s="349"/>
      <c r="RQB79" s="347"/>
      <c r="RQC79" s="350"/>
      <c r="RQD79" s="350"/>
      <c r="RQE79" s="348"/>
      <c r="RQF79" s="348"/>
      <c r="RQG79" s="348"/>
      <c r="RQH79" s="349"/>
      <c r="RQJ79" s="347"/>
      <c r="RQK79" s="350"/>
      <c r="RQL79" s="350"/>
      <c r="RQM79" s="348"/>
      <c r="RQN79" s="348"/>
      <c r="RQO79" s="348"/>
      <c r="RQP79" s="349"/>
      <c r="RQR79" s="347"/>
      <c r="RQS79" s="350"/>
      <c r="RQT79" s="350"/>
      <c r="RQU79" s="348"/>
      <c r="RQV79" s="348"/>
      <c r="RQW79" s="348"/>
      <c r="RQX79" s="349"/>
      <c r="RQZ79" s="347"/>
      <c r="RRA79" s="350"/>
      <c r="RRB79" s="350"/>
      <c r="RRC79" s="348"/>
      <c r="RRD79" s="348"/>
      <c r="RRE79" s="348"/>
      <c r="RRF79" s="349"/>
      <c r="RRH79" s="347"/>
      <c r="RRI79" s="350"/>
      <c r="RRJ79" s="350"/>
      <c r="RRK79" s="348"/>
      <c r="RRL79" s="348"/>
      <c r="RRM79" s="348"/>
      <c r="RRN79" s="349"/>
      <c r="RRP79" s="347"/>
      <c r="RRQ79" s="350"/>
      <c r="RRR79" s="350"/>
      <c r="RRS79" s="348"/>
      <c r="RRT79" s="348"/>
      <c r="RRU79" s="348"/>
      <c r="RRV79" s="349"/>
      <c r="RRX79" s="347"/>
      <c r="RRY79" s="350"/>
      <c r="RRZ79" s="350"/>
      <c r="RSA79" s="348"/>
      <c r="RSB79" s="348"/>
      <c r="RSC79" s="348"/>
      <c r="RSD79" s="349"/>
      <c r="RSF79" s="347"/>
      <c r="RSG79" s="350"/>
      <c r="RSH79" s="350"/>
      <c r="RSI79" s="348"/>
      <c r="RSJ79" s="348"/>
      <c r="RSK79" s="348"/>
      <c r="RSL79" s="349"/>
      <c r="RSN79" s="347"/>
      <c r="RSO79" s="350"/>
      <c r="RSP79" s="350"/>
      <c r="RSQ79" s="348"/>
      <c r="RSR79" s="348"/>
      <c r="RSS79" s="348"/>
      <c r="RST79" s="349"/>
      <c r="RSV79" s="347"/>
      <c r="RSW79" s="350"/>
      <c r="RSX79" s="350"/>
      <c r="RSY79" s="348"/>
      <c r="RSZ79" s="348"/>
      <c r="RTA79" s="348"/>
      <c r="RTB79" s="349"/>
      <c r="RTD79" s="347"/>
      <c r="RTE79" s="350"/>
      <c r="RTF79" s="350"/>
      <c r="RTG79" s="348"/>
      <c r="RTH79" s="348"/>
      <c r="RTI79" s="348"/>
      <c r="RTJ79" s="349"/>
      <c r="RTL79" s="347"/>
      <c r="RTM79" s="350"/>
      <c r="RTN79" s="350"/>
      <c r="RTO79" s="348"/>
      <c r="RTP79" s="348"/>
      <c r="RTQ79" s="348"/>
      <c r="RTR79" s="349"/>
      <c r="RTT79" s="347"/>
      <c r="RTU79" s="350"/>
      <c r="RTV79" s="350"/>
      <c r="RTW79" s="348"/>
      <c r="RTX79" s="348"/>
      <c r="RTY79" s="348"/>
      <c r="RTZ79" s="349"/>
      <c r="RUB79" s="347"/>
      <c r="RUC79" s="350"/>
      <c r="RUD79" s="350"/>
      <c r="RUE79" s="348"/>
      <c r="RUF79" s="348"/>
      <c r="RUG79" s="348"/>
      <c r="RUH79" s="349"/>
      <c r="RUJ79" s="347"/>
      <c r="RUK79" s="350"/>
      <c r="RUL79" s="350"/>
      <c r="RUM79" s="348"/>
      <c r="RUN79" s="348"/>
      <c r="RUO79" s="348"/>
      <c r="RUP79" s="349"/>
      <c r="RUR79" s="347"/>
      <c r="RUS79" s="350"/>
      <c r="RUT79" s="350"/>
      <c r="RUU79" s="348"/>
      <c r="RUV79" s="348"/>
      <c r="RUW79" s="348"/>
      <c r="RUX79" s="349"/>
      <c r="RUZ79" s="347"/>
      <c r="RVA79" s="350"/>
      <c r="RVB79" s="350"/>
      <c r="RVC79" s="348"/>
      <c r="RVD79" s="348"/>
      <c r="RVE79" s="348"/>
      <c r="RVF79" s="349"/>
      <c r="RVH79" s="347"/>
      <c r="RVI79" s="350"/>
      <c r="RVJ79" s="350"/>
      <c r="RVK79" s="348"/>
      <c r="RVL79" s="348"/>
      <c r="RVM79" s="348"/>
      <c r="RVN79" s="349"/>
      <c r="RVP79" s="347"/>
      <c r="RVQ79" s="350"/>
      <c r="RVR79" s="350"/>
      <c r="RVS79" s="348"/>
      <c r="RVT79" s="348"/>
      <c r="RVU79" s="348"/>
      <c r="RVV79" s="349"/>
      <c r="RVX79" s="347"/>
      <c r="RVY79" s="350"/>
      <c r="RVZ79" s="350"/>
      <c r="RWA79" s="348"/>
      <c r="RWB79" s="348"/>
      <c r="RWC79" s="348"/>
      <c r="RWD79" s="349"/>
      <c r="RWF79" s="347"/>
      <c r="RWG79" s="350"/>
      <c r="RWH79" s="350"/>
      <c r="RWI79" s="348"/>
      <c r="RWJ79" s="348"/>
      <c r="RWK79" s="348"/>
      <c r="RWL79" s="349"/>
      <c r="RWN79" s="347"/>
      <c r="RWO79" s="350"/>
      <c r="RWP79" s="350"/>
      <c r="RWQ79" s="348"/>
      <c r="RWR79" s="348"/>
      <c r="RWS79" s="348"/>
      <c r="RWT79" s="349"/>
      <c r="RWV79" s="347"/>
      <c r="RWW79" s="350"/>
      <c r="RWX79" s="350"/>
      <c r="RWY79" s="348"/>
      <c r="RWZ79" s="348"/>
      <c r="RXA79" s="348"/>
      <c r="RXB79" s="349"/>
      <c r="RXD79" s="347"/>
      <c r="RXE79" s="350"/>
      <c r="RXF79" s="350"/>
      <c r="RXG79" s="348"/>
      <c r="RXH79" s="348"/>
      <c r="RXI79" s="348"/>
      <c r="RXJ79" s="349"/>
      <c r="RXL79" s="347"/>
      <c r="RXM79" s="350"/>
      <c r="RXN79" s="350"/>
      <c r="RXO79" s="348"/>
      <c r="RXP79" s="348"/>
      <c r="RXQ79" s="348"/>
      <c r="RXR79" s="349"/>
      <c r="RXT79" s="347"/>
      <c r="RXU79" s="350"/>
      <c r="RXV79" s="350"/>
      <c r="RXW79" s="348"/>
      <c r="RXX79" s="348"/>
      <c r="RXY79" s="348"/>
      <c r="RXZ79" s="349"/>
      <c r="RYB79" s="347"/>
      <c r="RYC79" s="350"/>
      <c r="RYD79" s="350"/>
      <c r="RYE79" s="348"/>
      <c r="RYF79" s="348"/>
      <c r="RYG79" s="348"/>
      <c r="RYH79" s="349"/>
      <c r="RYJ79" s="347"/>
      <c r="RYK79" s="350"/>
      <c r="RYL79" s="350"/>
      <c r="RYM79" s="348"/>
      <c r="RYN79" s="348"/>
      <c r="RYO79" s="348"/>
      <c r="RYP79" s="349"/>
      <c r="RYR79" s="347"/>
      <c r="RYS79" s="350"/>
      <c r="RYT79" s="350"/>
      <c r="RYU79" s="348"/>
      <c r="RYV79" s="348"/>
      <c r="RYW79" s="348"/>
      <c r="RYX79" s="349"/>
      <c r="RYZ79" s="347"/>
      <c r="RZA79" s="350"/>
      <c r="RZB79" s="350"/>
      <c r="RZC79" s="348"/>
      <c r="RZD79" s="348"/>
      <c r="RZE79" s="348"/>
      <c r="RZF79" s="349"/>
      <c r="RZH79" s="347"/>
      <c r="RZI79" s="350"/>
      <c r="RZJ79" s="350"/>
      <c r="RZK79" s="348"/>
      <c r="RZL79" s="348"/>
      <c r="RZM79" s="348"/>
      <c r="RZN79" s="349"/>
      <c r="RZP79" s="347"/>
      <c r="RZQ79" s="350"/>
      <c r="RZR79" s="350"/>
      <c r="RZS79" s="348"/>
      <c r="RZT79" s="348"/>
      <c r="RZU79" s="348"/>
      <c r="RZV79" s="349"/>
      <c r="RZX79" s="347"/>
      <c r="RZY79" s="350"/>
      <c r="RZZ79" s="350"/>
      <c r="SAA79" s="348"/>
      <c r="SAB79" s="348"/>
      <c r="SAC79" s="348"/>
      <c r="SAD79" s="349"/>
      <c r="SAF79" s="347"/>
      <c r="SAG79" s="350"/>
      <c r="SAH79" s="350"/>
      <c r="SAI79" s="348"/>
      <c r="SAJ79" s="348"/>
      <c r="SAK79" s="348"/>
      <c r="SAL79" s="349"/>
      <c r="SAN79" s="347"/>
      <c r="SAO79" s="350"/>
      <c r="SAP79" s="350"/>
      <c r="SAQ79" s="348"/>
      <c r="SAR79" s="348"/>
      <c r="SAS79" s="348"/>
      <c r="SAT79" s="349"/>
      <c r="SAV79" s="347"/>
      <c r="SAW79" s="350"/>
      <c r="SAX79" s="350"/>
      <c r="SAY79" s="348"/>
      <c r="SAZ79" s="348"/>
      <c r="SBA79" s="348"/>
      <c r="SBB79" s="349"/>
      <c r="SBD79" s="347"/>
      <c r="SBE79" s="350"/>
      <c r="SBF79" s="350"/>
      <c r="SBG79" s="348"/>
      <c r="SBH79" s="348"/>
      <c r="SBI79" s="348"/>
      <c r="SBJ79" s="349"/>
      <c r="SBL79" s="347"/>
      <c r="SBM79" s="350"/>
      <c r="SBN79" s="350"/>
      <c r="SBO79" s="348"/>
      <c r="SBP79" s="348"/>
      <c r="SBQ79" s="348"/>
      <c r="SBR79" s="349"/>
      <c r="SBT79" s="347"/>
      <c r="SBU79" s="350"/>
      <c r="SBV79" s="350"/>
      <c r="SBW79" s="348"/>
      <c r="SBX79" s="348"/>
      <c r="SBY79" s="348"/>
      <c r="SBZ79" s="349"/>
      <c r="SCB79" s="347"/>
      <c r="SCC79" s="350"/>
      <c r="SCD79" s="350"/>
      <c r="SCE79" s="348"/>
      <c r="SCF79" s="348"/>
      <c r="SCG79" s="348"/>
      <c r="SCH79" s="349"/>
      <c r="SCJ79" s="347"/>
      <c r="SCK79" s="350"/>
      <c r="SCL79" s="350"/>
      <c r="SCM79" s="348"/>
      <c r="SCN79" s="348"/>
      <c r="SCO79" s="348"/>
      <c r="SCP79" s="349"/>
      <c r="SCR79" s="347"/>
      <c r="SCS79" s="350"/>
      <c r="SCT79" s="350"/>
      <c r="SCU79" s="348"/>
      <c r="SCV79" s="348"/>
      <c r="SCW79" s="348"/>
      <c r="SCX79" s="349"/>
      <c r="SCZ79" s="347"/>
      <c r="SDA79" s="350"/>
      <c r="SDB79" s="350"/>
      <c r="SDC79" s="348"/>
      <c r="SDD79" s="348"/>
      <c r="SDE79" s="348"/>
      <c r="SDF79" s="349"/>
      <c r="SDH79" s="347"/>
      <c r="SDI79" s="350"/>
      <c r="SDJ79" s="350"/>
      <c r="SDK79" s="348"/>
      <c r="SDL79" s="348"/>
      <c r="SDM79" s="348"/>
      <c r="SDN79" s="349"/>
      <c r="SDP79" s="347"/>
      <c r="SDQ79" s="350"/>
      <c r="SDR79" s="350"/>
      <c r="SDS79" s="348"/>
      <c r="SDT79" s="348"/>
      <c r="SDU79" s="348"/>
      <c r="SDV79" s="349"/>
      <c r="SDX79" s="347"/>
      <c r="SDY79" s="350"/>
      <c r="SDZ79" s="350"/>
      <c r="SEA79" s="348"/>
      <c r="SEB79" s="348"/>
      <c r="SEC79" s="348"/>
      <c r="SED79" s="349"/>
      <c r="SEF79" s="347"/>
      <c r="SEG79" s="350"/>
      <c r="SEH79" s="350"/>
      <c r="SEI79" s="348"/>
      <c r="SEJ79" s="348"/>
      <c r="SEK79" s="348"/>
      <c r="SEL79" s="349"/>
      <c r="SEN79" s="347"/>
      <c r="SEO79" s="350"/>
      <c r="SEP79" s="350"/>
      <c r="SEQ79" s="348"/>
      <c r="SER79" s="348"/>
      <c r="SES79" s="348"/>
      <c r="SET79" s="349"/>
      <c r="SEV79" s="347"/>
      <c r="SEW79" s="350"/>
      <c r="SEX79" s="350"/>
      <c r="SEY79" s="348"/>
      <c r="SEZ79" s="348"/>
      <c r="SFA79" s="348"/>
      <c r="SFB79" s="349"/>
      <c r="SFD79" s="347"/>
      <c r="SFE79" s="350"/>
      <c r="SFF79" s="350"/>
      <c r="SFG79" s="348"/>
      <c r="SFH79" s="348"/>
      <c r="SFI79" s="348"/>
      <c r="SFJ79" s="349"/>
      <c r="SFL79" s="347"/>
      <c r="SFM79" s="350"/>
      <c r="SFN79" s="350"/>
      <c r="SFO79" s="348"/>
      <c r="SFP79" s="348"/>
      <c r="SFQ79" s="348"/>
      <c r="SFR79" s="349"/>
      <c r="SFT79" s="347"/>
      <c r="SFU79" s="350"/>
      <c r="SFV79" s="350"/>
      <c r="SFW79" s="348"/>
      <c r="SFX79" s="348"/>
      <c r="SFY79" s="348"/>
      <c r="SFZ79" s="349"/>
      <c r="SGB79" s="347"/>
      <c r="SGC79" s="350"/>
      <c r="SGD79" s="350"/>
      <c r="SGE79" s="348"/>
      <c r="SGF79" s="348"/>
      <c r="SGG79" s="348"/>
      <c r="SGH79" s="349"/>
      <c r="SGJ79" s="347"/>
      <c r="SGK79" s="350"/>
      <c r="SGL79" s="350"/>
      <c r="SGM79" s="348"/>
      <c r="SGN79" s="348"/>
      <c r="SGO79" s="348"/>
      <c r="SGP79" s="349"/>
      <c r="SGR79" s="347"/>
      <c r="SGS79" s="350"/>
      <c r="SGT79" s="350"/>
      <c r="SGU79" s="348"/>
      <c r="SGV79" s="348"/>
      <c r="SGW79" s="348"/>
      <c r="SGX79" s="349"/>
      <c r="SGZ79" s="347"/>
      <c r="SHA79" s="350"/>
      <c r="SHB79" s="350"/>
      <c r="SHC79" s="348"/>
      <c r="SHD79" s="348"/>
      <c r="SHE79" s="348"/>
      <c r="SHF79" s="349"/>
      <c r="SHH79" s="347"/>
      <c r="SHI79" s="350"/>
      <c r="SHJ79" s="350"/>
      <c r="SHK79" s="348"/>
      <c r="SHL79" s="348"/>
      <c r="SHM79" s="348"/>
      <c r="SHN79" s="349"/>
      <c r="SHP79" s="347"/>
      <c r="SHQ79" s="350"/>
      <c r="SHR79" s="350"/>
      <c r="SHS79" s="348"/>
      <c r="SHT79" s="348"/>
      <c r="SHU79" s="348"/>
      <c r="SHV79" s="349"/>
      <c r="SHX79" s="347"/>
      <c r="SHY79" s="350"/>
      <c r="SHZ79" s="350"/>
      <c r="SIA79" s="348"/>
      <c r="SIB79" s="348"/>
      <c r="SIC79" s="348"/>
      <c r="SID79" s="349"/>
      <c r="SIF79" s="347"/>
      <c r="SIG79" s="350"/>
      <c r="SIH79" s="350"/>
      <c r="SII79" s="348"/>
      <c r="SIJ79" s="348"/>
      <c r="SIK79" s="348"/>
      <c r="SIL79" s="349"/>
      <c r="SIN79" s="347"/>
      <c r="SIO79" s="350"/>
      <c r="SIP79" s="350"/>
      <c r="SIQ79" s="348"/>
      <c r="SIR79" s="348"/>
      <c r="SIS79" s="348"/>
      <c r="SIT79" s="349"/>
      <c r="SIV79" s="347"/>
      <c r="SIW79" s="350"/>
      <c r="SIX79" s="350"/>
      <c r="SIY79" s="348"/>
      <c r="SIZ79" s="348"/>
      <c r="SJA79" s="348"/>
      <c r="SJB79" s="349"/>
      <c r="SJD79" s="347"/>
      <c r="SJE79" s="350"/>
      <c r="SJF79" s="350"/>
      <c r="SJG79" s="348"/>
      <c r="SJH79" s="348"/>
      <c r="SJI79" s="348"/>
      <c r="SJJ79" s="349"/>
      <c r="SJL79" s="347"/>
      <c r="SJM79" s="350"/>
      <c r="SJN79" s="350"/>
      <c r="SJO79" s="348"/>
      <c r="SJP79" s="348"/>
      <c r="SJQ79" s="348"/>
      <c r="SJR79" s="349"/>
      <c r="SJT79" s="347"/>
      <c r="SJU79" s="350"/>
      <c r="SJV79" s="350"/>
      <c r="SJW79" s="348"/>
      <c r="SJX79" s="348"/>
      <c r="SJY79" s="348"/>
      <c r="SJZ79" s="349"/>
      <c r="SKB79" s="347"/>
      <c r="SKC79" s="350"/>
      <c r="SKD79" s="350"/>
      <c r="SKE79" s="348"/>
      <c r="SKF79" s="348"/>
      <c r="SKG79" s="348"/>
      <c r="SKH79" s="349"/>
      <c r="SKJ79" s="347"/>
      <c r="SKK79" s="350"/>
      <c r="SKL79" s="350"/>
      <c r="SKM79" s="348"/>
      <c r="SKN79" s="348"/>
      <c r="SKO79" s="348"/>
      <c r="SKP79" s="349"/>
      <c r="SKR79" s="347"/>
      <c r="SKS79" s="350"/>
      <c r="SKT79" s="350"/>
      <c r="SKU79" s="348"/>
      <c r="SKV79" s="348"/>
      <c r="SKW79" s="348"/>
      <c r="SKX79" s="349"/>
      <c r="SKZ79" s="347"/>
      <c r="SLA79" s="350"/>
      <c r="SLB79" s="350"/>
      <c r="SLC79" s="348"/>
      <c r="SLD79" s="348"/>
      <c r="SLE79" s="348"/>
      <c r="SLF79" s="349"/>
      <c r="SLH79" s="347"/>
      <c r="SLI79" s="350"/>
      <c r="SLJ79" s="350"/>
      <c r="SLK79" s="348"/>
      <c r="SLL79" s="348"/>
      <c r="SLM79" s="348"/>
      <c r="SLN79" s="349"/>
      <c r="SLP79" s="347"/>
      <c r="SLQ79" s="350"/>
      <c r="SLR79" s="350"/>
      <c r="SLS79" s="348"/>
      <c r="SLT79" s="348"/>
      <c r="SLU79" s="348"/>
      <c r="SLV79" s="349"/>
      <c r="SLX79" s="347"/>
      <c r="SLY79" s="350"/>
      <c r="SLZ79" s="350"/>
      <c r="SMA79" s="348"/>
      <c r="SMB79" s="348"/>
      <c r="SMC79" s="348"/>
      <c r="SMD79" s="349"/>
      <c r="SMF79" s="347"/>
      <c r="SMG79" s="350"/>
      <c r="SMH79" s="350"/>
      <c r="SMI79" s="348"/>
      <c r="SMJ79" s="348"/>
      <c r="SMK79" s="348"/>
      <c r="SML79" s="349"/>
      <c r="SMN79" s="347"/>
      <c r="SMO79" s="350"/>
      <c r="SMP79" s="350"/>
      <c r="SMQ79" s="348"/>
      <c r="SMR79" s="348"/>
      <c r="SMS79" s="348"/>
      <c r="SMT79" s="349"/>
      <c r="SMV79" s="347"/>
      <c r="SMW79" s="350"/>
      <c r="SMX79" s="350"/>
      <c r="SMY79" s="348"/>
      <c r="SMZ79" s="348"/>
      <c r="SNA79" s="348"/>
      <c r="SNB79" s="349"/>
      <c r="SND79" s="347"/>
      <c r="SNE79" s="350"/>
      <c r="SNF79" s="350"/>
      <c r="SNG79" s="348"/>
      <c r="SNH79" s="348"/>
      <c r="SNI79" s="348"/>
      <c r="SNJ79" s="349"/>
      <c r="SNL79" s="347"/>
      <c r="SNM79" s="350"/>
      <c r="SNN79" s="350"/>
      <c r="SNO79" s="348"/>
      <c r="SNP79" s="348"/>
      <c r="SNQ79" s="348"/>
      <c r="SNR79" s="349"/>
      <c r="SNT79" s="347"/>
      <c r="SNU79" s="350"/>
      <c r="SNV79" s="350"/>
      <c r="SNW79" s="348"/>
      <c r="SNX79" s="348"/>
      <c r="SNY79" s="348"/>
      <c r="SNZ79" s="349"/>
      <c r="SOB79" s="347"/>
      <c r="SOC79" s="350"/>
      <c r="SOD79" s="350"/>
      <c r="SOE79" s="348"/>
      <c r="SOF79" s="348"/>
      <c r="SOG79" s="348"/>
      <c r="SOH79" s="349"/>
      <c r="SOJ79" s="347"/>
      <c r="SOK79" s="350"/>
      <c r="SOL79" s="350"/>
      <c r="SOM79" s="348"/>
      <c r="SON79" s="348"/>
      <c r="SOO79" s="348"/>
      <c r="SOP79" s="349"/>
      <c r="SOR79" s="347"/>
      <c r="SOS79" s="350"/>
      <c r="SOT79" s="350"/>
      <c r="SOU79" s="348"/>
      <c r="SOV79" s="348"/>
      <c r="SOW79" s="348"/>
      <c r="SOX79" s="349"/>
      <c r="SOZ79" s="347"/>
      <c r="SPA79" s="350"/>
      <c r="SPB79" s="350"/>
      <c r="SPC79" s="348"/>
      <c r="SPD79" s="348"/>
      <c r="SPE79" s="348"/>
      <c r="SPF79" s="349"/>
      <c r="SPH79" s="347"/>
      <c r="SPI79" s="350"/>
      <c r="SPJ79" s="350"/>
      <c r="SPK79" s="348"/>
      <c r="SPL79" s="348"/>
      <c r="SPM79" s="348"/>
      <c r="SPN79" s="349"/>
      <c r="SPP79" s="347"/>
      <c r="SPQ79" s="350"/>
      <c r="SPR79" s="350"/>
      <c r="SPS79" s="348"/>
      <c r="SPT79" s="348"/>
      <c r="SPU79" s="348"/>
      <c r="SPV79" s="349"/>
      <c r="SPX79" s="347"/>
      <c r="SPY79" s="350"/>
      <c r="SPZ79" s="350"/>
      <c r="SQA79" s="348"/>
      <c r="SQB79" s="348"/>
      <c r="SQC79" s="348"/>
      <c r="SQD79" s="349"/>
      <c r="SQF79" s="347"/>
      <c r="SQG79" s="350"/>
      <c r="SQH79" s="350"/>
      <c r="SQI79" s="348"/>
      <c r="SQJ79" s="348"/>
      <c r="SQK79" s="348"/>
      <c r="SQL79" s="349"/>
      <c r="SQN79" s="347"/>
      <c r="SQO79" s="350"/>
      <c r="SQP79" s="350"/>
      <c r="SQQ79" s="348"/>
      <c r="SQR79" s="348"/>
      <c r="SQS79" s="348"/>
      <c r="SQT79" s="349"/>
      <c r="SQV79" s="347"/>
      <c r="SQW79" s="350"/>
      <c r="SQX79" s="350"/>
      <c r="SQY79" s="348"/>
      <c r="SQZ79" s="348"/>
      <c r="SRA79" s="348"/>
      <c r="SRB79" s="349"/>
      <c r="SRD79" s="347"/>
      <c r="SRE79" s="350"/>
      <c r="SRF79" s="350"/>
      <c r="SRG79" s="348"/>
      <c r="SRH79" s="348"/>
      <c r="SRI79" s="348"/>
      <c r="SRJ79" s="349"/>
      <c r="SRL79" s="347"/>
      <c r="SRM79" s="350"/>
      <c r="SRN79" s="350"/>
      <c r="SRO79" s="348"/>
      <c r="SRP79" s="348"/>
      <c r="SRQ79" s="348"/>
      <c r="SRR79" s="349"/>
      <c r="SRT79" s="347"/>
      <c r="SRU79" s="350"/>
      <c r="SRV79" s="350"/>
      <c r="SRW79" s="348"/>
      <c r="SRX79" s="348"/>
      <c r="SRY79" s="348"/>
      <c r="SRZ79" s="349"/>
      <c r="SSB79" s="347"/>
      <c r="SSC79" s="350"/>
      <c r="SSD79" s="350"/>
      <c r="SSE79" s="348"/>
      <c r="SSF79" s="348"/>
      <c r="SSG79" s="348"/>
      <c r="SSH79" s="349"/>
      <c r="SSJ79" s="347"/>
      <c r="SSK79" s="350"/>
      <c r="SSL79" s="350"/>
      <c r="SSM79" s="348"/>
      <c r="SSN79" s="348"/>
      <c r="SSO79" s="348"/>
      <c r="SSP79" s="349"/>
      <c r="SSR79" s="347"/>
      <c r="SSS79" s="350"/>
      <c r="SST79" s="350"/>
      <c r="SSU79" s="348"/>
      <c r="SSV79" s="348"/>
      <c r="SSW79" s="348"/>
      <c r="SSX79" s="349"/>
      <c r="SSZ79" s="347"/>
      <c r="STA79" s="350"/>
      <c r="STB79" s="350"/>
      <c r="STC79" s="348"/>
      <c r="STD79" s="348"/>
      <c r="STE79" s="348"/>
      <c r="STF79" s="349"/>
      <c r="STH79" s="347"/>
      <c r="STI79" s="350"/>
      <c r="STJ79" s="350"/>
      <c r="STK79" s="348"/>
      <c r="STL79" s="348"/>
      <c r="STM79" s="348"/>
      <c r="STN79" s="349"/>
      <c r="STP79" s="347"/>
      <c r="STQ79" s="350"/>
      <c r="STR79" s="350"/>
      <c r="STS79" s="348"/>
      <c r="STT79" s="348"/>
      <c r="STU79" s="348"/>
      <c r="STV79" s="349"/>
      <c r="STX79" s="347"/>
      <c r="STY79" s="350"/>
      <c r="STZ79" s="350"/>
      <c r="SUA79" s="348"/>
      <c r="SUB79" s="348"/>
      <c r="SUC79" s="348"/>
      <c r="SUD79" s="349"/>
      <c r="SUF79" s="347"/>
      <c r="SUG79" s="350"/>
      <c r="SUH79" s="350"/>
      <c r="SUI79" s="348"/>
      <c r="SUJ79" s="348"/>
      <c r="SUK79" s="348"/>
      <c r="SUL79" s="349"/>
      <c r="SUN79" s="347"/>
      <c r="SUO79" s="350"/>
      <c r="SUP79" s="350"/>
      <c r="SUQ79" s="348"/>
      <c r="SUR79" s="348"/>
      <c r="SUS79" s="348"/>
      <c r="SUT79" s="349"/>
      <c r="SUV79" s="347"/>
      <c r="SUW79" s="350"/>
      <c r="SUX79" s="350"/>
      <c r="SUY79" s="348"/>
      <c r="SUZ79" s="348"/>
      <c r="SVA79" s="348"/>
      <c r="SVB79" s="349"/>
      <c r="SVD79" s="347"/>
      <c r="SVE79" s="350"/>
      <c r="SVF79" s="350"/>
      <c r="SVG79" s="348"/>
      <c r="SVH79" s="348"/>
      <c r="SVI79" s="348"/>
      <c r="SVJ79" s="349"/>
      <c r="SVL79" s="347"/>
      <c r="SVM79" s="350"/>
      <c r="SVN79" s="350"/>
      <c r="SVO79" s="348"/>
      <c r="SVP79" s="348"/>
      <c r="SVQ79" s="348"/>
      <c r="SVR79" s="349"/>
      <c r="SVT79" s="347"/>
      <c r="SVU79" s="350"/>
      <c r="SVV79" s="350"/>
      <c r="SVW79" s="348"/>
      <c r="SVX79" s="348"/>
      <c r="SVY79" s="348"/>
      <c r="SVZ79" s="349"/>
      <c r="SWB79" s="347"/>
      <c r="SWC79" s="350"/>
      <c r="SWD79" s="350"/>
      <c r="SWE79" s="348"/>
      <c r="SWF79" s="348"/>
      <c r="SWG79" s="348"/>
      <c r="SWH79" s="349"/>
      <c r="SWJ79" s="347"/>
      <c r="SWK79" s="350"/>
      <c r="SWL79" s="350"/>
      <c r="SWM79" s="348"/>
      <c r="SWN79" s="348"/>
      <c r="SWO79" s="348"/>
      <c r="SWP79" s="349"/>
      <c r="SWR79" s="347"/>
      <c r="SWS79" s="350"/>
      <c r="SWT79" s="350"/>
      <c r="SWU79" s="348"/>
      <c r="SWV79" s="348"/>
      <c r="SWW79" s="348"/>
      <c r="SWX79" s="349"/>
      <c r="SWZ79" s="347"/>
      <c r="SXA79" s="350"/>
      <c r="SXB79" s="350"/>
      <c r="SXC79" s="348"/>
      <c r="SXD79" s="348"/>
      <c r="SXE79" s="348"/>
      <c r="SXF79" s="349"/>
      <c r="SXH79" s="347"/>
      <c r="SXI79" s="350"/>
      <c r="SXJ79" s="350"/>
      <c r="SXK79" s="348"/>
      <c r="SXL79" s="348"/>
      <c r="SXM79" s="348"/>
      <c r="SXN79" s="349"/>
      <c r="SXP79" s="347"/>
      <c r="SXQ79" s="350"/>
      <c r="SXR79" s="350"/>
      <c r="SXS79" s="348"/>
      <c r="SXT79" s="348"/>
      <c r="SXU79" s="348"/>
      <c r="SXV79" s="349"/>
      <c r="SXX79" s="347"/>
      <c r="SXY79" s="350"/>
      <c r="SXZ79" s="350"/>
      <c r="SYA79" s="348"/>
      <c r="SYB79" s="348"/>
      <c r="SYC79" s="348"/>
      <c r="SYD79" s="349"/>
      <c r="SYF79" s="347"/>
      <c r="SYG79" s="350"/>
      <c r="SYH79" s="350"/>
      <c r="SYI79" s="348"/>
      <c r="SYJ79" s="348"/>
      <c r="SYK79" s="348"/>
      <c r="SYL79" s="349"/>
      <c r="SYN79" s="347"/>
      <c r="SYO79" s="350"/>
      <c r="SYP79" s="350"/>
      <c r="SYQ79" s="348"/>
      <c r="SYR79" s="348"/>
      <c r="SYS79" s="348"/>
      <c r="SYT79" s="349"/>
      <c r="SYV79" s="347"/>
      <c r="SYW79" s="350"/>
      <c r="SYX79" s="350"/>
      <c r="SYY79" s="348"/>
      <c r="SYZ79" s="348"/>
      <c r="SZA79" s="348"/>
      <c r="SZB79" s="349"/>
      <c r="SZD79" s="347"/>
      <c r="SZE79" s="350"/>
      <c r="SZF79" s="350"/>
      <c r="SZG79" s="348"/>
      <c r="SZH79" s="348"/>
      <c r="SZI79" s="348"/>
      <c r="SZJ79" s="349"/>
      <c r="SZL79" s="347"/>
      <c r="SZM79" s="350"/>
      <c r="SZN79" s="350"/>
      <c r="SZO79" s="348"/>
      <c r="SZP79" s="348"/>
      <c r="SZQ79" s="348"/>
      <c r="SZR79" s="349"/>
      <c r="SZT79" s="347"/>
      <c r="SZU79" s="350"/>
      <c r="SZV79" s="350"/>
      <c r="SZW79" s="348"/>
      <c r="SZX79" s="348"/>
      <c r="SZY79" s="348"/>
      <c r="SZZ79" s="349"/>
      <c r="TAB79" s="347"/>
      <c r="TAC79" s="350"/>
      <c r="TAD79" s="350"/>
      <c r="TAE79" s="348"/>
      <c r="TAF79" s="348"/>
      <c r="TAG79" s="348"/>
      <c r="TAH79" s="349"/>
      <c r="TAJ79" s="347"/>
      <c r="TAK79" s="350"/>
      <c r="TAL79" s="350"/>
      <c r="TAM79" s="348"/>
      <c r="TAN79" s="348"/>
      <c r="TAO79" s="348"/>
      <c r="TAP79" s="349"/>
      <c r="TAR79" s="347"/>
      <c r="TAS79" s="350"/>
      <c r="TAT79" s="350"/>
      <c r="TAU79" s="348"/>
      <c r="TAV79" s="348"/>
      <c r="TAW79" s="348"/>
      <c r="TAX79" s="349"/>
      <c r="TAZ79" s="347"/>
      <c r="TBA79" s="350"/>
      <c r="TBB79" s="350"/>
      <c r="TBC79" s="348"/>
      <c r="TBD79" s="348"/>
      <c r="TBE79" s="348"/>
      <c r="TBF79" s="349"/>
      <c r="TBH79" s="347"/>
      <c r="TBI79" s="350"/>
      <c r="TBJ79" s="350"/>
      <c r="TBK79" s="348"/>
      <c r="TBL79" s="348"/>
      <c r="TBM79" s="348"/>
      <c r="TBN79" s="349"/>
      <c r="TBP79" s="347"/>
      <c r="TBQ79" s="350"/>
      <c r="TBR79" s="350"/>
      <c r="TBS79" s="348"/>
      <c r="TBT79" s="348"/>
      <c r="TBU79" s="348"/>
      <c r="TBV79" s="349"/>
      <c r="TBX79" s="347"/>
      <c r="TBY79" s="350"/>
      <c r="TBZ79" s="350"/>
      <c r="TCA79" s="348"/>
      <c r="TCB79" s="348"/>
      <c r="TCC79" s="348"/>
      <c r="TCD79" s="349"/>
      <c r="TCF79" s="347"/>
      <c r="TCG79" s="350"/>
      <c r="TCH79" s="350"/>
      <c r="TCI79" s="348"/>
      <c r="TCJ79" s="348"/>
      <c r="TCK79" s="348"/>
      <c r="TCL79" s="349"/>
      <c r="TCN79" s="347"/>
      <c r="TCO79" s="350"/>
      <c r="TCP79" s="350"/>
      <c r="TCQ79" s="348"/>
      <c r="TCR79" s="348"/>
      <c r="TCS79" s="348"/>
      <c r="TCT79" s="349"/>
      <c r="TCV79" s="347"/>
      <c r="TCW79" s="350"/>
      <c r="TCX79" s="350"/>
      <c r="TCY79" s="348"/>
      <c r="TCZ79" s="348"/>
      <c r="TDA79" s="348"/>
      <c r="TDB79" s="349"/>
      <c r="TDD79" s="347"/>
      <c r="TDE79" s="350"/>
      <c r="TDF79" s="350"/>
      <c r="TDG79" s="348"/>
      <c r="TDH79" s="348"/>
      <c r="TDI79" s="348"/>
      <c r="TDJ79" s="349"/>
      <c r="TDL79" s="347"/>
      <c r="TDM79" s="350"/>
      <c r="TDN79" s="350"/>
      <c r="TDO79" s="348"/>
      <c r="TDP79" s="348"/>
      <c r="TDQ79" s="348"/>
      <c r="TDR79" s="349"/>
      <c r="TDT79" s="347"/>
      <c r="TDU79" s="350"/>
      <c r="TDV79" s="350"/>
      <c r="TDW79" s="348"/>
      <c r="TDX79" s="348"/>
      <c r="TDY79" s="348"/>
      <c r="TDZ79" s="349"/>
      <c r="TEB79" s="347"/>
      <c r="TEC79" s="350"/>
      <c r="TED79" s="350"/>
      <c r="TEE79" s="348"/>
      <c r="TEF79" s="348"/>
      <c r="TEG79" s="348"/>
      <c r="TEH79" s="349"/>
      <c r="TEJ79" s="347"/>
      <c r="TEK79" s="350"/>
      <c r="TEL79" s="350"/>
      <c r="TEM79" s="348"/>
      <c r="TEN79" s="348"/>
      <c r="TEO79" s="348"/>
      <c r="TEP79" s="349"/>
      <c r="TER79" s="347"/>
      <c r="TES79" s="350"/>
      <c r="TET79" s="350"/>
      <c r="TEU79" s="348"/>
      <c r="TEV79" s="348"/>
      <c r="TEW79" s="348"/>
      <c r="TEX79" s="349"/>
      <c r="TEZ79" s="347"/>
      <c r="TFA79" s="350"/>
      <c r="TFB79" s="350"/>
      <c r="TFC79" s="348"/>
      <c r="TFD79" s="348"/>
      <c r="TFE79" s="348"/>
      <c r="TFF79" s="349"/>
      <c r="TFH79" s="347"/>
      <c r="TFI79" s="350"/>
      <c r="TFJ79" s="350"/>
      <c r="TFK79" s="348"/>
      <c r="TFL79" s="348"/>
      <c r="TFM79" s="348"/>
      <c r="TFN79" s="349"/>
      <c r="TFP79" s="347"/>
      <c r="TFQ79" s="350"/>
      <c r="TFR79" s="350"/>
      <c r="TFS79" s="348"/>
      <c r="TFT79" s="348"/>
      <c r="TFU79" s="348"/>
      <c r="TFV79" s="349"/>
      <c r="TFX79" s="347"/>
      <c r="TFY79" s="350"/>
      <c r="TFZ79" s="350"/>
      <c r="TGA79" s="348"/>
      <c r="TGB79" s="348"/>
      <c r="TGC79" s="348"/>
      <c r="TGD79" s="349"/>
      <c r="TGF79" s="347"/>
      <c r="TGG79" s="350"/>
      <c r="TGH79" s="350"/>
      <c r="TGI79" s="348"/>
      <c r="TGJ79" s="348"/>
      <c r="TGK79" s="348"/>
      <c r="TGL79" s="349"/>
      <c r="TGN79" s="347"/>
      <c r="TGO79" s="350"/>
      <c r="TGP79" s="350"/>
      <c r="TGQ79" s="348"/>
      <c r="TGR79" s="348"/>
      <c r="TGS79" s="348"/>
      <c r="TGT79" s="349"/>
      <c r="TGV79" s="347"/>
      <c r="TGW79" s="350"/>
      <c r="TGX79" s="350"/>
      <c r="TGY79" s="348"/>
      <c r="TGZ79" s="348"/>
      <c r="THA79" s="348"/>
      <c r="THB79" s="349"/>
      <c r="THD79" s="347"/>
      <c r="THE79" s="350"/>
      <c r="THF79" s="350"/>
      <c r="THG79" s="348"/>
      <c r="THH79" s="348"/>
      <c r="THI79" s="348"/>
      <c r="THJ79" s="349"/>
      <c r="THL79" s="347"/>
      <c r="THM79" s="350"/>
      <c r="THN79" s="350"/>
      <c r="THO79" s="348"/>
      <c r="THP79" s="348"/>
      <c r="THQ79" s="348"/>
      <c r="THR79" s="349"/>
      <c r="THT79" s="347"/>
      <c r="THU79" s="350"/>
      <c r="THV79" s="350"/>
      <c r="THW79" s="348"/>
      <c r="THX79" s="348"/>
      <c r="THY79" s="348"/>
      <c r="THZ79" s="349"/>
      <c r="TIB79" s="347"/>
      <c r="TIC79" s="350"/>
      <c r="TID79" s="350"/>
      <c r="TIE79" s="348"/>
      <c r="TIF79" s="348"/>
      <c r="TIG79" s="348"/>
      <c r="TIH79" s="349"/>
      <c r="TIJ79" s="347"/>
      <c r="TIK79" s="350"/>
      <c r="TIL79" s="350"/>
      <c r="TIM79" s="348"/>
      <c r="TIN79" s="348"/>
      <c r="TIO79" s="348"/>
      <c r="TIP79" s="349"/>
      <c r="TIR79" s="347"/>
      <c r="TIS79" s="350"/>
      <c r="TIT79" s="350"/>
      <c r="TIU79" s="348"/>
      <c r="TIV79" s="348"/>
      <c r="TIW79" s="348"/>
      <c r="TIX79" s="349"/>
      <c r="TIZ79" s="347"/>
      <c r="TJA79" s="350"/>
      <c r="TJB79" s="350"/>
      <c r="TJC79" s="348"/>
      <c r="TJD79" s="348"/>
      <c r="TJE79" s="348"/>
      <c r="TJF79" s="349"/>
      <c r="TJH79" s="347"/>
      <c r="TJI79" s="350"/>
      <c r="TJJ79" s="350"/>
      <c r="TJK79" s="348"/>
      <c r="TJL79" s="348"/>
      <c r="TJM79" s="348"/>
      <c r="TJN79" s="349"/>
      <c r="TJP79" s="347"/>
      <c r="TJQ79" s="350"/>
      <c r="TJR79" s="350"/>
      <c r="TJS79" s="348"/>
      <c r="TJT79" s="348"/>
      <c r="TJU79" s="348"/>
      <c r="TJV79" s="349"/>
      <c r="TJX79" s="347"/>
      <c r="TJY79" s="350"/>
      <c r="TJZ79" s="350"/>
      <c r="TKA79" s="348"/>
      <c r="TKB79" s="348"/>
      <c r="TKC79" s="348"/>
      <c r="TKD79" s="349"/>
      <c r="TKF79" s="347"/>
      <c r="TKG79" s="350"/>
      <c r="TKH79" s="350"/>
      <c r="TKI79" s="348"/>
      <c r="TKJ79" s="348"/>
      <c r="TKK79" s="348"/>
      <c r="TKL79" s="349"/>
      <c r="TKN79" s="347"/>
      <c r="TKO79" s="350"/>
      <c r="TKP79" s="350"/>
      <c r="TKQ79" s="348"/>
      <c r="TKR79" s="348"/>
      <c r="TKS79" s="348"/>
      <c r="TKT79" s="349"/>
      <c r="TKV79" s="347"/>
      <c r="TKW79" s="350"/>
      <c r="TKX79" s="350"/>
      <c r="TKY79" s="348"/>
      <c r="TKZ79" s="348"/>
      <c r="TLA79" s="348"/>
      <c r="TLB79" s="349"/>
      <c r="TLD79" s="347"/>
      <c r="TLE79" s="350"/>
      <c r="TLF79" s="350"/>
      <c r="TLG79" s="348"/>
      <c r="TLH79" s="348"/>
      <c r="TLI79" s="348"/>
      <c r="TLJ79" s="349"/>
      <c r="TLL79" s="347"/>
      <c r="TLM79" s="350"/>
      <c r="TLN79" s="350"/>
      <c r="TLO79" s="348"/>
      <c r="TLP79" s="348"/>
      <c r="TLQ79" s="348"/>
      <c r="TLR79" s="349"/>
      <c r="TLT79" s="347"/>
      <c r="TLU79" s="350"/>
      <c r="TLV79" s="350"/>
      <c r="TLW79" s="348"/>
      <c r="TLX79" s="348"/>
      <c r="TLY79" s="348"/>
      <c r="TLZ79" s="349"/>
      <c r="TMB79" s="347"/>
      <c r="TMC79" s="350"/>
      <c r="TMD79" s="350"/>
      <c r="TME79" s="348"/>
      <c r="TMF79" s="348"/>
      <c r="TMG79" s="348"/>
      <c r="TMH79" s="349"/>
      <c r="TMJ79" s="347"/>
      <c r="TMK79" s="350"/>
      <c r="TML79" s="350"/>
      <c r="TMM79" s="348"/>
      <c r="TMN79" s="348"/>
      <c r="TMO79" s="348"/>
      <c r="TMP79" s="349"/>
      <c r="TMR79" s="347"/>
      <c r="TMS79" s="350"/>
      <c r="TMT79" s="350"/>
      <c r="TMU79" s="348"/>
      <c r="TMV79" s="348"/>
      <c r="TMW79" s="348"/>
      <c r="TMX79" s="349"/>
      <c r="TMZ79" s="347"/>
      <c r="TNA79" s="350"/>
      <c r="TNB79" s="350"/>
      <c r="TNC79" s="348"/>
      <c r="TND79" s="348"/>
      <c r="TNE79" s="348"/>
      <c r="TNF79" s="349"/>
      <c r="TNH79" s="347"/>
      <c r="TNI79" s="350"/>
      <c r="TNJ79" s="350"/>
      <c r="TNK79" s="348"/>
      <c r="TNL79" s="348"/>
      <c r="TNM79" s="348"/>
      <c r="TNN79" s="349"/>
      <c r="TNP79" s="347"/>
      <c r="TNQ79" s="350"/>
      <c r="TNR79" s="350"/>
      <c r="TNS79" s="348"/>
      <c r="TNT79" s="348"/>
      <c r="TNU79" s="348"/>
      <c r="TNV79" s="349"/>
      <c r="TNX79" s="347"/>
      <c r="TNY79" s="350"/>
      <c r="TNZ79" s="350"/>
      <c r="TOA79" s="348"/>
      <c r="TOB79" s="348"/>
      <c r="TOC79" s="348"/>
      <c r="TOD79" s="349"/>
      <c r="TOF79" s="347"/>
      <c r="TOG79" s="350"/>
      <c r="TOH79" s="350"/>
      <c r="TOI79" s="348"/>
      <c r="TOJ79" s="348"/>
      <c r="TOK79" s="348"/>
      <c r="TOL79" s="349"/>
      <c r="TON79" s="347"/>
      <c r="TOO79" s="350"/>
      <c r="TOP79" s="350"/>
      <c r="TOQ79" s="348"/>
      <c r="TOR79" s="348"/>
      <c r="TOS79" s="348"/>
      <c r="TOT79" s="349"/>
      <c r="TOV79" s="347"/>
      <c r="TOW79" s="350"/>
      <c r="TOX79" s="350"/>
      <c r="TOY79" s="348"/>
      <c r="TOZ79" s="348"/>
      <c r="TPA79" s="348"/>
      <c r="TPB79" s="349"/>
      <c r="TPD79" s="347"/>
      <c r="TPE79" s="350"/>
      <c r="TPF79" s="350"/>
      <c r="TPG79" s="348"/>
      <c r="TPH79" s="348"/>
      <c r="TPI79" s="348"/>
      <c r="TPJ79" s="349"/>
      <c r="TPL79" s="347"/>
      <c r="TPM79" s="350"/>
      <c r="TPN79" s="350"/>
      <c r="TPO79" s="348"/>
      <c r="TPP79" s="348"/>
      <c r="TPQ79" s="348"/>
      <c r="TPR79" s="349"/>
      <c r="TPT79" s="347"/>
      <c r="TPU79" s="350"/>
      <c r="TPV79" s="350"/>
      <c r="TPW79" s="348"/>
      <c r="TPX79" s="348"/>
      <c r="TPY79" s="348"/>
      <c r="TPZ79" s="349"/>
      <c r="TQB79" s="347"/>
      <c r="TQC79" s="350"/>
      <c r="TQD79" s="350"/>
      <c r="TQE79" s="348"/>
      <c r="TQF79" s="348"/>
      <c r="TQG79" s="348"/>
      <c r="TQH79" s="349"/>
      <c r="TQJ79" s="347"/>
      <c r="TQK79" s="350"/>
      <c r="TQL79" s="350"/>
      <c r="TQM79" s="348"/>
      <c r="TQN79" s="348"/>
      <c r="TQO79" s="348"/>
      <c r="TQP79" s="349"/>
      <c r="TQR79" s="347"/>
      <c r="TQS79" s="350"/>
      <c r="TQT79" s="350"/>
      <c r="TQU79" s="348"/>
      <c r="TQV79" s="348"/>
      <c r="TQW79" s="348"/>
      <c r="TQX79" s="349"/>
      <c r="TQZ79" s="347"/>
      <c r="TRA79" s="350"/>
      <c r="TRB79" s="350"/>
      <c r="TRC79" s="348"/>
      <c r="TRD79" s="348"/>
      <c r="TRE79" s="348"/>
      <c r="TRF79" s="349"/>
      <c r="TRH79" s="347"/>
      <c r="TRI79" s="350"/>
      <c r="TRJ79" s="350"/>
      <c r="TRK79" s="348"/>
      <c r="TRL79" s="348"/>
      <c r="TRM79" s="348"/>
      <c r="TRN79" s="349"/>
      <c r="TRP79" s="347"/>
      <c r="TRQ79" s="350"/>
      <c r="TRR79" s="350"/>
      <c r="TRS79" s="348"/>
      <c r="TRT79" s="348"/>
      <c r="TRU79" s="348"/>
      <c r="TRV79" s="349"/>
      <c r="TRX79" s="347"/>
      <c r="TRY79" s="350"/>
      <c r="TRZ79" s="350"/>
      <c r="TSA79" s="348"/>
      <c r="TSB79" s="348"/>
      <c r="TSC79" s="348"/>
      <c r="TSD79" s="349"/>
      <c r="TSF79" s="347"/>
      <c r="TSG79" s="350"/>
      <c r="TSH79" s="350"/>
      <c r="TSI79" s="348"/>
      <c r="TSJ79" s="348"/>
      <c r="TSK79" s="348"/>
      <c r="TSL79" s="349"/>
      <c r="TSN79" s="347"/>
      <c r="TSO79" s="350"/>
      <c r="TSP79" s="350"/>
      <c r="TSQ79" s="348"/>
      <c r="TSR79" s="348"/>
      <c r="TSS79" s="348"/>
      <c r="TST79" s="349"/>
      <c r="TSV79" s="347"/>
      <c r="TSW79" s="350"/>
      <c r="TSX79" s="350"/>
      <c r="TSY79" s="348"/>
      <c r="TSZ79" s="348"/>
      <c r="TTA79" s="348"/>
      <c r="TTB79" s="349"/>
      <c r="TTD79" s="347"/>
      <c r="TTE79" s="350"/>
      <c r="TTF79" s="350"/>
      <c r="TTG79" s="348"/>
      <c r="TTH79" s="348"/>
      <c r="TTI79" s="348"/>
      <c r="TTJ79" s="349"/>
      <c r="TTL79" s="347"/>
      <c r="TTM79" s="350"/>
      <c r="TTN79" s="350"/>
      <c r="TTO79" s="348"/>
      <c r="TTP79" s="348"/>
      <c r="TTQ79" s="348"/>
      <c r="TTR79" s="349"/>
      <c r="TTT79" s="347"/>
      <c r="TTU79" s="350"/>
      <c r="TTV79" s="350"/>
      <c r="TTW79" s="348"/>
      <c r="TTX79" s="348"/>
      <c r="TTY79" s="348"/>
      <c r="TTZ79" s="349"/>
      <c r="TUB79" s="347"/>
      <c r="TUC79" s="350"/>
      <c r="TUD79" s="350"/>
      <c r="TUE79" s="348"/>
      <c r="TUF79" s="348"/>
      <c r="TUG79" s="348"/>
      <c r="TUH79" s="349"/>
      <c r="TUJ79" s="347"/>
      <c r="TUK79" s="350"/>
      <c r="TUL79" s="350"/>
      <c r="TUM79" s="348"/>
      <c r="TUN79" s="348"/>
      <c r="TUO79" s="348"/>
      <c r="TUP79" s="349"/>
      <c r="TUR79" s="347"/>
      <c r="TUS79" s="350"/>
      <c r="TUT79" s="350"/>
      <c r="TUU79" s="348"/>
      <c r="TUV79" s="348"/>
      <c r="TUW79" s="348"/>
      <c r="TUX79" s="349"/>
      <c r="TUZ79" s="347"/>
      <c r="TVA79" s="350"/>
      <c r="TVB79" s="350"/>
      <c r="TVC79" s="348"/>
      <c r="TVD79" s="348"/>
      <c r="TVE79" s="348"/>
      <c r="TVF79" s="349"/>
      <c r="TVH79" s="347"/>
      <c r="TVI79" s="350"/>
      <c r="TVJ79" s="350"/>
      <c r="TVK79" s="348"/>
      <c r="TVL79" s="348"/>
      <c r="TVM79" s="348"/>
      <c r="TVN79" s="349"/>
      <c r="TVP79" s="347"/>
      <c r="TVQ79" s="350"/>
      <c r="TVR79" s="350"/>
      <c r="TVS79" s="348"/>
      <c r="TVT79" s="348"/>
      <c r="TVU79" s="348"/>
      <c r="TVV79" s="349"/>
      <c r="TVX79" s="347"/>
      <c r="TVY79" s="350"/>
      <c r="TVZ79" s="350"/>
      <c r="TWA79" s="348"/>
      <c r="TWB79" s="348"/>
      <c r="TWC79" s="348"/>
      <c r="TWD79" s="349"/>
      <c r="TWF79" s="347"/>
      <c r="TWG79" s="350"/>
      <c r="TWH79" s="350"/>
      <c r="TWI79" s="348"/>
      <c r="TWJ79" s="348"/>
      <c r="TWK79" s="348"/>
      <c r="TWL79" s="349"/>
      <c r="TWN79" s="347"/>
      <c r="TWO79" s="350"/>
      <c r="TWP79" s="350"/>
      <c r="TWQ79" s="348"/>
      <c r="TWR79" s="348"/>
      <c r="TWS79" s="348"/>
      <c r="TWT79" s="349"/>
      <c r="TWV79" s="347"/>
      <c r="TWW79" s="350"/>
      <c r="TWX79" s="350"/>
      <c r="TWY79" s="348"/>
      <c r="TWZ79" s="348"/>
      <c r="TXA79" s="348"/>
      <c r="TXB79" s="349"/>
      <c r="TXD79" s="347"/>
      <c r="TXE79" s="350"/>
      <c r="TXF79" s="350"/>
      <c r="TXG79" s="348"/>
      <c r="TXH79" s="348"/>
      <c r="TXI79" s="348"/>
      <c r="TXJ79" s="349"/>
      <c r="TXL79" s="347"/>
      <c r="TXM79" s="350"/>
      <c r="TXN79" s="350"/>
      <c r="TXO79" s="348"/>
      <c r="TXP79" s="348"/>
      <c r="TXQ79" s="348"/>
      <c r="TXR79" s="349"/>
      <c r="TXT79" s="347"/>
      <c r="TXU79" s="350"/>
      <c r="TXV79" s="350"/>
      <c r="TXW79" s="348"/>
      <c r="TXX79" s="348"/>
      <c r="TXY79" s="348"/>
      <c r="TXZ79" s="349"/>
      <c r="TYB79" s="347"/>
      <c r="TYC79" s="350"/>
      <c r="TYD79" s="350"/>
      <c r="TYE79" s="348"/>
      <c r="TYF79" s="348"/>
      <c r="TYG79" s="348"/>
      <c r="TYH79" s="349"/>
      <c r="TYJ79" s="347"/>
      <c r="TYK79" s="350"/>
      <c r="TYL79" s="350"/>
      <c r="TYM79" s="348"/>
      <c r="TYN79" s="348"/>
      <c r="TYO79" s="348"/>
      <c r="TYP79" s="349"/>
      <c r="TYR79" s="347"/>
      <c r="TYS79" s="350"/>
      <c r="TYT79" s="350"/>
      <c r="TYU79" s="348"/>
      <c r="TYV79" s="348"/>
      <c r="TYW79" s="348"/>
      <c r="TYX79" s="349"/>
      <c r="TYZ79" s="347"/>
      <c r="TZA79" s="350"/>
      <c r="TZB79" s="350"/>
      <c r="TZC79" s="348"/>
      <c r="TZD79" s="348"/>
      <c r="TZE79" s="348"/>
      <c r="TZF79" s="349"/>
      <c r="TZH79" s="347"/>
      <c r="TZI79" s="350"/>
      <c r="TZJ79" s="350"/>
      <c r="TZK79" s="348"/>
      <c r="TZL79" s="348"/>
      <c r="TZM79" s="348"/>
      <c r="TZN79" s="349"/>
      <c r="TZP79" s="347"/>
      <c r="TZQ79" s="350"/>
      <c r="TZR79" s="350"/>
      <c r="TZS79" s="348"/>
      <c r="TZT79" s="348"/>
      <c r="TZU79" s="348"/>
      <c r="TZV79" s="349"/>
      <c r="TZX79" s="347"/>
      <c r="TZY79" s="350"/>
      <c r="TZZ79" s="350"/>
      <c r="UAA79" s="348"/>
      <c r="UAB79" s="348"/>
      <c r="UAC79" s="348"/>
      <c r="UAD79" s="349"/>
      <c r="UAF79" s="347"/>
      <c r="UAG79" s="350"/>
      <c r="UAH79" s="350"/>
      <c r="UAI79" s="348"/>
      <c r="UAJ79" s="348"/>
      <c r="UAK79" s="348"/>
      <c r="UAL79" s="349"/>
      <c r="UAN79" s="347"/>
      <c r="UAO79" s="350"/>
      <c r="UAP79" s="350"/>
      <c r="UAQ79" s="348"/>
      <c r="UAR79" s="348"/>
      <c r="UAS79" s="348"/>
      <c r="UAT79" s="349"/>
      <c r="UAV79" s="347"/>
      <c r="UAW79" s="350"/>
      <c r="UAX79" s="350"/>
      <c r="UAY79" s="348"/>
      <c r="UAZ79" s="348"/>
      <c r="UBA79" s="348"/>
      <c r="UBB79" s="349"/>
      <c r="UBD79" s="347"/>
      <c r="UBE79" s="350"/>
      <c r="UBF79" s="350"/>
      <c r="UBG79" s="348"/>
      <c r="UBH79" s="348"/>
      <c r="UBI79" s="348"/>
      <c r="UBJ79" s="349"/>
      <c r="UBL79" s="347"/>
      <c r="UBM79" s="350"/>
      <c r="UBN79" s="350"/>
      <c r="UBO79" s="348"/>
      <c r="UBP79" s="348"/>
      <c r="UBQ79" s="348"/>
      <c r="UBR79" s="349"/>
      <c r="UBT79" s="347"/>
      <c r="UBU79" s="350"/>
      <c r="UBV79" s="350"/>
      <c r="UBW79" s="348"/>
      <c r="UBX79" s="348"/>
      <c r="UBY79" s="348"/>
      <c r="UBZ79" s="349"/>
      <c r="UCB79" s="347"/>
      <c r="UCC79" s="350"/>
      <c r="UCD79" s="350"/>
      <c r="UCE79" s="348"/>
      <c r="UCF79" s="348"/>
      <c r="UCG79" s="348"/>
      <c r="UCH79" s="349"/>
      <c r="UCJ79" s="347"/>
      <c r="UCK79" s="350"/>
      <c r="UCL79" s="350"/>
      <c r="UCM79" s="348"/>
      <c r="UCN79" s="348"/>
      <c r="UCO79" s="348"/>
      <c r="UCP79" s="349"/>
      <c r="UCR79" s="347"/>
      <c r="UCS79" s="350"/>
      <c r="UCT79" s="350"/>
      <c r="UCU79" s="348"/>
      <c r="UCV79" s="348"/>
      <c r="UCW79" s="348"/>
      <c r="UCX79" s="349"/>
      <c r="UCZ79" s="347"/>
      <c r="UDA79" s="350"/>
      <c r="UDB79" s="350"/>
      <c r="UDC79" s="348"/>
      <c r="UDD79" s="348"/>
      <c r="UDE79" s="348"/>
      <c r="UDF79" s="349"/>
      <c r="UDH79" s="347"/>
      <c r="UDI79" s="350"/>
      <c r="UDJ79" s="350"/>
      <c r="UDK79" s="348"/>
      <c r="UDL79" s="348"/>
      <c r="UDM79" s="348"/>
      <c r="UDN79" s="349"/>
      <c r="UDP79" s="347"/>
      <c r="UDQ79" s="350"/>
      <c r="UDR79" s="350"/>
      <c r="UDS79" s="348"/>
      <c r="UDT79" s="348"/>
      <c r="UDU79" s="348"/>
      <c r="UDV79" s="349"/>
      <c r="UDX79" s="347"/>
      <c r="UDY79" s="350"/>
      <c r="UDZ79" s="350"/>
      <c r="UEA79" s="348"/>
      <c r="UEB79" s="348"/>
      <c r="UEC79" s="348"/>
      <c r="UED79" s="349"/>
      <c r="UEF79" s="347"/>
      <c r="UEG79" s="350"/>
      <c r="UEH79" s="350"/>
      <c r="UEI79" s="348"/>
      <c r="UEJ79" s="348"/>
      <c r="UEK79" s="348"/>
      <c r="UEL79" s="349"/>
      <c r="UEN79" s="347"/>
      <c r="UEO79" s="350"/>
      <c r="UEP79" s="350"/>
      <c r="UEQ79" s="348"/>
      <c r="UER79" s="348"/>
      <c r="UES79" s="348"/>
      <c r="UET79" s="349"/>
      <c r="UEV79" s="347"/>
      <c r="UEW79" s="350"/>
      <c r="UEX79" s="350"/>
      <c r="UEY79" s="348"/>
      <c r="UEZ79" s="348"/>
      <c r="UFA79" s="348"/>
      <c r="UFB79" s="349"/>
      <c r="UFD79" s="347"/>
      <c r="UFE79" s="350"/>
      <c r="UFF79" s="350"/>
      <c r="UFG79" s="348"/>
      <c r="UFH79" s="348"/>
      <c r="UFI79" s="348"/>
      <c r="UFJ79" s="349"/>
      <c r="UFL79" s="347"/>
      <c r="UFM79" s="350"/>
      <c r="UFN79" s="350"/>
      <c r="UFO79" s="348"/>
      <c r="UFP79" s="348"/>
      <c r="UFQ79" s="348"/>
      <c r="UFR79" s="349"/>
      <c r="UFT79" s="347"/>
      <c r="UFU79" s="350"/>
      <c r="UFV79" s="350"/>
      <c r="UFW79" s="348"/>
      <c r="UFX79" s="348"/>
      <c r="UFY79" s="348"/>
      <c r="UFZ79" s="349"/>
      <c r="UGB79" s="347"/>
      <c r="UGC79" s="350"/>
      <c r="UGD79" s="350"/>
      <c r="UGE79" s="348"/>
      <c r="UGF79" s="348"/>
      <c r="UGG79" s="348"/>
      <c r="UGH79" s="349"/>
      <c r="UGJ79" s="347"/>
      <c r="UGK79" s="350"/>
      <c r="UGL79" s="350"/>
      <c r="UGM79" s="348"/>
      <c r="UGN79" s="348"/>
      <c r="UGO79" s="348"/>
      <c r="UGP79" s="349"/>
      <c r="UGR79" s="347"/>
      <c r="UGS79" s="350"/>
      <c r="UGT79" s="350"/>
      <c r="UGU79" s="348"/>
      <c r="UGV79" s="348"/>
      <c r="UGW79" s="348"/>
      <c r="UGX79" s="349"/>
      <c r="UGZ79" s="347"/>
      <c r="UHA79" s="350"/>
      <c r="UHB79" s="350"/>
      <c r="UHC79" s="348"/>
      <c r="UHD79" s="348"/>
      <c r="UHE79" s="348"/>
      <c r="UHF79" s="349"/>
      <c r="UHH79" s="347"/>
      <c r="UHI79" s="350"/>
      <c r="UHJ79" s="350"/>
      <c r="UHK79" s="348"/>
      <c r="UHL79" s="348"/>
      <c r="UHM79" s="348"/>
      <c r="UHN79" s="349"/>
      <c r="UHP79" s="347"/>
      <c r="UHQ79" s="350"/>
      <c r="UHR79" s="350"/>
      <c r="UHS79" s="348"/>
      <c r="UHT79" s="348"/>
      <c r="UHU79" s="348"/>
      <c r="UHV79" s="349"/>
      <c r="UHX79" s="347"/>
      <c r="UHY79" s="350"/>
      <c r="UHZ79" s="350"/>
      <c r="UIA79" s="348"/>
      <c r="UIB79" s="348"/>
      <c r="UIC79" s="348"/>
      <c r="UID79" s="349"/>
      <c r="UIF79" s="347"/>
      <c r="UIG79" s="350"/>
      <c r="UIH79" s="350"/>
      <c r="UII79" s="348"/>
      <c r="UIJ79" s="348"/>
      <c r="UIK79" s="348"/>
      <c r="UIL79" s="349"/>
      <c r="UIN79" s="347"/>
      <c r="UIO79" s="350"/>
      <c r="UIP79" s="350"/>
      <c r="UIQ79" s="348"/>
      <c r="UIR79" s="348"/>
      <c r="UIS79" s="348"/>
      <c r="UIT79" s="349"/>
      <c r="UIV79" s="347"/>
      <c r="UIW79" s="350"/>
      <c r="UIX79" s="350"/>
      <c r="UIY79" s="348"/>
      <c r="UIZ79" s="348"/>
      <c r="UJA79" s="348"/>
      <c r="UJB79" s="349"/>
      <c r="UJD79" s="347"/>
      <c r="UJE79" s="350"/>
      <c r="UJF79" s="350"/>
      <c r="UJG79" s="348"/>
      <c r="UJH79" s="348"/>
      <c r="UJI79" s="348"/>
      <c r="UJJ79" s="349"/>
      <c r="UJL79" s="347"/>
      <c r="UJM79" s="350"/>
      <c r="UJN79" s="350"/>
      <c r="UJO79" s="348"/>
      <c r="UJP79" s="348"/>
      <c r="UJQ79" s="348"/>
      <c r="UJR79" s="349"/>
      <c r="UJT79" s="347"/>
      <c r="UJU79" s="350"/>
      <c r="UJV79" s="350"/>
      <c r="UJW79" s="348"/>
      <c r="UJX79" s="348"/>
      <c r="UJY79" s="348"/>
      <c r="UJZ79" s="349"/>
      <c r="UKB79" s="347"/>
      <c r="UKC79" s="350"/>
      <c r="UKD79" s="350"/>
      <c r="UKE79" s="348"/>
      <c r="UKF79" s="348"/>
      <c r="UKG79" s="348"/>
      <c r="UKH79" s="349"/>
      <c r="UKJ79" s="347"/>
      <c r="UKK79" s="350"/>
      <c r="UKL79" s="350"/>
      <c r="UKM79" s="348"/>
      <c r="UKN79" s="348"/>
      <c r="UKO79" s="348"/>
      <c r="UKP79" s="349"/>
      <c r="UKR79" s="347"/>
      <c r="UKS79" s="350"/>
      <c r="UKT79" s="350"/>
      <c r="UKU79" s="348"/>
      <c r="UKV79" s="348"/>
      <c r="UKW79" s="348"/>
      <c r="UKX79" s="349"/>
      <c r="UKZ79" s="347"/>
      <c r="ULA79" s="350"/>
      <c r="ULB79" s="350"/>
      <c r="ULC79" s="348"/>
      <c r="ULD79" s="348"/>
      <c r="ULE79" s="348"/>
      <c r="ULF79" s="349"/>
      <c r="ULH79" s="347"/>
      <c r="ULI79" s="350"/>
      <c r="ULJ79" s="350"/>
      <c r="ULK79" s="348"/>
      <c r="ULL79" s="348"/>
      <c r="ULM79" s="348"/>
      <c r="ULN79" s="349"/>
      <c r="ULP79" s="347"/>
      <c r="ULQ79" s="350"/>
      <c r="ULR79" s="350"/>
      <c r="ULS79" s="348"/>
      <c r="ULT79" s="348"/>
      <c r="ULU79" s="348"/>
      <c r="ULV79" s="349"/>
      <c r="ULX79" s="347"/>
      <c r="ULY79" s="350"/>
      <c r="ULZ79" s="350"/>
      <c r="UMA79" s="348"/>
      <c r="UMB79" s="348"/>
      <c r="UMC79" s="348"/>
      <c r="UMD79" s="349"/>
      <c r="UMF79" s="347"/>
      <c r="UMG79" s="350"/>
      <c r="UMH79" s="350"/>
      <c r="UMI79" s="348"/>
      <c r="UMJ79" s="348"/>
      <c r="UMK79" s="348"/>
      <c r="UML79" s="349"/>
      <c r="UMN79" s="347"/>
      <c r="UMO79" s="350"/>
      <c r="UMP79" s="350"/>
      <c r="UMQ79" s="348"/>
      <c r="UMR79" s="348"/>
      <c r="UMS79" s="348"/>
      <c r="UMT79" s="349"/>
      <c r="UMV79" s="347"/>
      <c r="UMW79" s="350"/>
      <c r="UMX79" s="350"/>
      <c r="UMY79" s="348"/>
      <c r="UMZ79" s="348"/>
      <c r="UNA79" s="348"/>
      <c r="UNB79" s="349"/>
      <c r="UND79" s="347"/>
      <c r="UNE79" s="350"/>
      <c r="UNF79" s="350"/>
      <c r="UNG79" s="348"/>
      <c r="UNH79" s="348"/>
      <c r="UNI79" s="348"/>
      <c r="UNJ79" s="349"/>
      <c r="UNL79" s="347"/>
      <c r="UNM79" s="350"/>
      <c r="UNN79" s="350"/>
      <c r="UNO79" s="348"/>
      <c r="UNP79" s="348"/>
      <c r="UNQ79" s="348"/>
      <c r="UNR79" s="349"/>
      <c r="UNT79" s="347"/>
      <c r="UNU79" s="350"/>
      <c r="UNV79" s="350"/>
      <c r="UNW79" s="348"/>
      <c r="UNX79" s="348"/>
      <c r="UNY79" s="348"/>
      <c r="UNZ79" s="349"/>
      <c r="UOB79" s="347"/>
      <c r="UOC79" s="350"/>
      <c r="UOD79" s="350"/>
      <c r="UOE79" s="348"/>
      <c r="UOF79" s="348"/>
      <c r="UOG79" s="348"/>
      <c r="UOH79" s="349"/>
      <c r="UOJ79" s="347"/>
      <c r="UOK79" s="350"/>
      <c r="UOL79" s="350"/>
      <c r="UOM79" s="348"/>
      <c r="UON79" s="348"/>
      <c r="UOO79" s="348"/>
      <c r="UOP79" s="349"/>
      <c r="UOR79" s="347"/>
      <c r="UOS79" s="350"/>
      <c r="UOT79" s="350"/>
      <c r="UOU79" s="348"/>
      <c r="UOV79" s="348"/>
      <c r="UOW79" s="348"/>
      <c r="UOX79" s="349"/>
      <c r="UOZ79" s="347"/>
      <c r="UPA79" s="350"/>
      <c r="UPB79" s="350"/>
      <c r="UPC79" s="348"/>
      <c r="UPD79" s="348"/>
      <c r="UPE79" s="348"/>
      <c r="UPF79" s="349"/>
      <c r="UPH79" s="347"/>
      <c r="UPI79" s="350"/>
      <c r="UPJ79" s="350"/>
      <c r="UPK79" s="348"/>
      <c r="UPL79" s="348"/>
      <c r="UPM79" s="348"/>
      <c r="UPN79" s="349"/>
      <c r="UPP79" s="347"/>
      <c r="UPQ79" s="350"/>
      <c r="UPR79" s="350"/>
      <c r="UPS79" s="348"/>
      <c r="UPT79" s="348"/>
      <c r="UPU79" s="348"/>
      <c r="UPV79" s="349"/>
      <c r="UPX79" s="347"/>
      <c r="UPY79" s="350"/>
      <c r="UPZ79" s="350"/>
      <c r="UQA79" s="348"/>
      <c r="UQB79" s="348"/>
      <c r="UQC79" s="348"/>
      <c r="UQD79" s="349"/>
      <c r="UQF79" s="347"/>
      <c r="UQG79" s="350"/>
      <c r="UQH79" s="350"/>
      <c r="UQI79" s="348"/>
      <c r="UQJ79" s="348"/>
      <c r="UQK79" s="348"/>
      <c r="UQL79" s="349"/>
      <c r="UQN79" s="347"/>
      <c r="UQO79" s="350"/>
      <c r="UQP79" s="350"/>
      <c r="UQQ79" s="348"/>
      <c r="UQR79" s="348"/>
      <c r="UQS79" s="348"/>
      <c r="UQT79" s="349"/>
      <c r="UQV79" s="347"/>
      <c r="UQW79" s="350"/>
      <c r="UQX79" s="350"/>
      <c r="UQY79" s="348"/>
      <c r="UQZ79" s="348"/>
      <c r="URA79" s="348"/>
      <c r="URB79" s="349"/>
      <c r="URD79" s="347"/>
      <c r="URE79" s="350"/>
      <c r="URF79" s="350"/>
      <c r="URG79" s="348"/>
      <c r="URH79" s="348"/>
      <c r="URI79" s="348"/>
      <c r="URJ79" s="349"/>
      <c r="URL79" s="347"/>
      <c r="URM79" s="350"/>
      <c r="URN79" s="350"/>
      <c r="URO79" s="348"/>
      <c r="URP79" s="348"/>
      <c r="URQ79" s="348"/>
      <c r="URR79" s="349"/>
      <c r="URT79" s="347"/>
      <c r="URU79" s="350"/>
      <c r="URV79" s="350"/>
      <c r="URW79" s="348"/>
      <c r="URX79" s="348"/>
      <c r="URY79" s="348"/>
      <c r="URZ79" s="349"/>
      <c r="USB79" s="347"/>
      <c r="USC79" s="350"/>
      <c r="USD79" s="350"/>
      <c r="USE79" s="348"/>
      <c r="USF79" s="348"/>
      <c r="USG79" s="348"/>
      <c r="USH79" s="349"/>
      <c r="USJ79" s="347"/>
      <c r="USK79" s="350"/>
      <c r="USL79" s="350"/>
      <c r="USM79" s="348"/>
      <c r="USN79" s="348"/>
      <c r="USO79" s="348"/>
      <c r="USP79" s="349"/>
      <c r="USR79" s="347"/>
      <c r="USS79" s="350"/>
      <c r="UST79" s="350"/>
      <c r="USU79" s="348"/>
      <c r="USV79" s="348"/>
      <c r="USW79" s="348"/>
      <c r="USX79" s="349"/>
      <c r="USZ79" s="347"/>
      <c r="UTA79" s="350"/>
      <c r="UTB79" s="350"/>
      <c r="UTC79" s="348"/>
      <c r="UTD79" s="348"/>
      <c r="UTE79" s="348"/>
      <c r="UTF79" s="349"/>
      <c r="UTH79" s="347"/>
      <c r="UTI79" s="350"/>
      <c r="UTJ79" s="350"/>
      <c r="UTK79" s="348"/>
      <c r="UTL79" s="348"/>
      <c r="UTM79" s="348"/>
      <c r="UTN79" s="349"/>
      <c r="UTP79" s="347"/>
      <c r="UTQ79" s="350"/>
      <c r="UTR79" s="350"/>
      <c r="UTS79" s="348"/>
      <c r="UTT79" s="348"/>
      <c r="UTU79" s="348"/>
      <c r="UTV79" s="349"/>
      <c r="UTX79" s="347"/>
      <c r="UTY79" s="350"/>
      <c r="UTZ79" s="350"/>
      <c r="UUA79" s="348"/>
      <c r="UUB79" s="348"/>
      <c r="UUC79" s="348"/>
      <c r="UUD79" s="349"/>
      <c r="UUF79" s="347"/>
      <c r="UUG79" s="350"/>
      <c r="UUH79" s="350"/>
      <c r="UUI79" s="348"/>
      <c r="UUJ79" s="348"/>
      <c r="UUK79" s="348"/>
      <c r="UUL79" s="349"/>
      <c r="UUN79" s="347"/>
      <c r="UUO79" s="350"/>
      <c r="UUP79" s="350"/>
      <c r="UUQ79" s="348"/>
      <c r="UUR79" s="348"/>
      <c r="UUS79" s="348"/>
      <c r="UUT79" s="349"/>
      <c r="UUV79" s="347"/>
      <c r="UUW79" s="350"/>
      <c r="UUX79" s="350"/>
      <c r="UUY79" s="348"/>
      <c r="UUZ79" s="348"/>
      <c r="UVA79" s="348"/>
      <c r="UVB79" s="349"/>
      <c r="UVD79" s="347"/>
      <c r="UVE79" s="350"/>
      <c r="UVF79" s="350"/>
      <c r="UVG79" s="348"/>
      <c r="UVH79" s="348"/>
      <c r="UVI79" s="348"/>
      <c r="UVJ79" s="349"/>
      <c r="UVL79" s="347"/>
      <c r="UVM79" s="350"/>
      <c r="UVN79" s="350"/>
      <c r="UVO79" s="348"/>
      <c r="UVP79" s="348"/>
      <c r="UVQ79" s="348"/>
      <c r="UVR79" s="349"/>
      <c r="UVT79" s="347"/>
      <c r="UVU79" s="350"/>
      <c r="UVV79" s="350"/>
      <c r="UVW79" s="348"/>
      <c r="UVX79" s="348"/>
      <c r="UVY79" s="348"/>
      <c r="UVZ79" s="349"/>
      <c r="UWB79" s="347"/>
      <c r="UWC79" s="350"/>
      <c r="UWD79" s="350"/>
      <c r="UWE79" s="348"/>
      <c r="UWF79" s="348"/>
      <c r="UWG79" s="348"/>
      <c r="UWH79" s="349"/>
      <c r="UWJ79" s="347"/>
      <c r="UWK79" s="350"/>
      <c r="UWL79" s="350"/>
      <c r="UWM79" s="348"/>
      <c r="UWN79" s="348"/>
      <c r="UWO79" s="348"/>
      <c r="UWP79" s="349"/>
      <c r="UWR79" s="347"/>
      <c r="UWS79" s="350"/>
      <c r="UWT79" s="350"/>
      <c r="UWU79" s="348"/>
      <c r="UWV79" s="348"/>
      <c r="UWW79" s="348"/>
      <c r="UWX79" s="349"/>
      <c r="UWZ79" s="347"/>
      <c r="UXA79" s="350"/>
      <c r="UXB79" s="350"/>
      <c r="UXC79" s="348"/>
      <c r="UXD79" s="348"/>
      <c r="UXE79" s="348"/>
      <c r="UXF79" s="349"/>
      <c r="UXH79" s="347"/>
      <c r="UXI79" s="350"/>
      <c r="UXJ79" s="350"/>
      <c r="UXK79" s="348"/>
      <c r="UXL79" s="348"/>
      <c r="UXM79" s="348"/>
      <c r="UXN79" s="349"/>
      <c r="UXP79" s="347"/>
      <c r="UXQ79" s="350"/>
      <c r="UXR79" s="350"/>
      <c r="UXS79" s="348"/>
      <c r="UXT79" s="348"/>
      <c r="UXU79" s="348"/>
      <c r="UXV79" s="349"/>
      <c r="UXX79" s="347"/>
      <c r="UXY79" s="350"/>
      <c r="UXZ79" s="350"/>
      <c r="UYA79" s="348"/>
      <c r="UYB79" s="348"/>
      <c r="UYC79" s="348"/>
      <c r="UYD79" s="349"/>
      <c r="UYF79" s="347"/>
      <c r="UYG79" s="350"/>
      <c r="UYH79" s="350"/>
      <c r="UYI79" s="348"/>
      <c r="UYJ79" s="348"/>
      <c r="UYK79" s="348"/>
      <c r="UYL79" s="349"/>
      <c r="UYN79" s="347"/>
      <c r="UYO79" s="350"/>
      <c r="UYP79" s="350"/>
      <c r="UYQ79" s="348"/>
      <c r="UYR79" s="348"/>
      <c r="UYS79" s="348"/>
      <c r="UYT79" s="349"/>
      <c r="UYV79" s="347"/>
      <c r="UYW79" s="350"/>
      <c r="UYX79" s="350"/>
      <c r="UYY79" s="348"/>
      <c r="UYZ79" s="348"/>
      <c r="UZA79" s="348"/>
      <c r="UZB79" s="349"/>
      <c r="UZD79" s="347"/>
      <c r="UZE79" s="350"/>
      <c r="UZF79" s="350"/>
      <c r="UZG79" s="348"/>
      <c r="UZH79" s="348"/>
      <c r="UZI79" s="348"/>
      <c r="UZJ79" s="349"/>
      <c r="UZL79" s="347"/>
      <c r="UZM79" s="350"/>
      <c r="UZN79" s="350"/>
      <c r="UZO79" s="348"/>
      <c r="UZP79" s="348"/>
      <c r="UZQ79" s="348"/>
      <c r="UZR79" s="349"/>
      <c r="UZT79" s="347"/>
      <c r="UZU79" s="350"/>
      <c r="UZV79" s="350"/>
      <c r="UZW79" s="348"/>
      <c r="UZX79" s="348"/>
      <c r="UZY79" s="348"/>
      <c r="UZZ79" s="349"/>
      <c r="VAB79" s="347"/>
      <c r="VAC79" s="350"/>
      <c r="VAD79" s="350"/>
      <c r="VAE79" s="348"/>
      <c r="VAF79" s="348"/>
      <c r="VAG79" s="348"/>
      <c r="VAH79" s="349"/>
      <c r="VAJ79" s="347"/>
      <c r="VAK79" s="350"/>
      <c r="VAL79" s="350"/>
      <c r="VAM79" s="348"/>
      <c r="VAN79" s="348"/>
      <c r="VAO79" s="348"/>
      <c r="VAP79" s="349"/>
      <c r="VAR79" s="347"/>
      <c r="VAS79" s="350"/>
      <c r="VAT79" s="350"/>
      <c r="VAU79" s="348"/>
      <c r="VAV79" s="348"/>
      <c r="VAW79" s="348"/>
      <c r="VAX79" s="349"/>
      <c r="VAZ79" s="347"/>
      <c r="VBA79" s="350"/>
      <c r="VBB79" s="350"/>
      <c r="VBC79" s="348"/>
      <c r="VBD79" s="348"/>
      <c r="VBE79" s="348"/>
      <c r="VBF79" s="349"/>
      <c r="VBH79" s="347"/>
      <c r="VBI79" s="350"/>
      <c r="VBJ79" s="350"/>
      <c r="VBK79" s="348"/>
      <c r="VBL79" s="348"/>
      <c r="VBM79" s="348"/>
      <c r="VBN79" s="349"/>
      <c r="VBP79" s="347"/>
      <c r="VBQ79" s="350"/>
      <c r="VBR79" s="350"/>
      <c r="VBS79" s="348"/>
      <c r="VBT79" s="348"/>
      <c r="VBU79" s="348"/>
      <c r="VBV79" s="349"/>
      <c r="VBX79" s="347"/>
      <c r="VBY79" s="350"/>
      <c r="VBZ79" s="350"/>
      <c r="VCA79" s="348"/>
      <c r="VCB79" s="348"/>
      <c r="VCC79" s="348"/>
      <c r="VCD79" s="349"/>
      <c r="VCF79" s="347"/>
      <c r="VCG79" s="350"/>
      <c r="VCH79" s="350"/>
      <c r="VCI79" s="348"/>
      <c r="VCJ79" s="348"/>
      <c r="VCK79" s="348"/>
      <c r="VCL79" s="349"/>
      <c r="VCN79" s="347"/>
      <c r="VCO79" s="350"/>
      <c r="VCP79" s="350"/>
      <c r="VCQ79" s="348"/>
      <c r="VCR79" s="348"/>
      <c r="VCS79" s="348"/>
      <c r="VCT79" s="349"/>
      <c r="VCV79" s="347"/>
      <c r="VCW79" s="350"/>
      <c r="VCX79" s="350"/>
      <c r="VCY79" s="348"/>
      <c r="VCZ79" s="348"/>
      <c r="VDA79" s="348"/>
      <c r="VDB79" s="349"/>
      <c r="VDD79" s="347"/>
      <c r="VDE79" s="350"/>
      <c r="VDF79" s="350"/>
      <c r="VDG79" s="348"/>
      <c r="VDH79" s="348"/>
      <c r="VDI79" s="348"/>
      <c r="VDJ79" s="349"/>
      <c r="VDL79" s="347"/>
      <c r="VDM79" s="350"/>
      <c r="VDN79" s="350"/>
      <c r="VDO79" s="348"/>
      <c r="VDP79" s="348"/>
      <c r="VDQ79" s="348"/>
      <c r="VDR79" s="349"/>
      <c r="VDT79" s="347"/>
      <c r="VDU79" s="350"/>
      <c r="VDV79" s="350"/>
      <c r="VDW79" s="348"/>
      <c r="VDX79" s="348"/>
      <c r="VDY79" s="348"/>
      <c r="VDZ79" s="349"/>
      <c r="VEB79" s="347"/>
      <c r="VEC79" s="350"/>
      <c r="VED79" s="350"/>
      <c r="VEE79" s="348"/>
      <c r="VEF79" s="348"/>
      <c r="VEG79" s="348"/>
      <c r="VEH79" s="349"/>
      <c r="VEJ79" s="347"/>
      <c r="VEK79" s="350"/>
      <c r="VEL79" s="350"/>
      <c r="VEM79" s="348"/>
      <c r="VEN79" s="348"/>
      <c r="VEO79" s="348"/>
      <c r="VEP79" s="349"/>
      <c r="VER79" s="347"/>
      <c r="VES79" s="350"/>
      <c r="VET79" s="350"/>
      <c r="VEU79" s="348"/>
      <c r="VEV79" s="348"/>
      <c r="VEW79" s="348"/>
      <c r="VEX79" s="349"/>
      <c r="VEZ79" s="347"/>
      <c r="VFA79" s="350"/>
      <c r="VFB79" s="350"/>
      <c r="VFC79" s="348"/>
      <c r="VFD79" s="348"/>
      <c r="VFE79" s="348"/>
      <c r="VFF79" s="349"/>
      <c r="VFH79" s="347"/>
      <c r="VFI79" s="350"/>
      <c r="VFJ79" s="350"/>
      <c r="VFK79" s="348"/>
      <c r="VFL79" s="348"/>
      <c r="VFM79" s="348"/>
      <c r="VFN79" s="349"/>
      <c r="VFP79" s="347"/>
      <c r="VFQ79" s="350"/>
      <c r="VFR79" s="350"/>
      <c r="VFS79" s="348"/>
      <c r="VFT79" s="348"/>
      <c r="VFU79" s="348"/>
      <c r="VFV79" s="349"/>
      <c r="VFX79" s="347"/>
      <c r="VFY79" s="350"/>
      <c r="VFZ79" s="350"/>
      <c r="VGA79" s="348"/>
      <c r="VGB79" s="348"/>
      <c r="VGC79" s="348"/>
      <c r="VGD79" s="349"/>
      <c r="VGF79" s="347"/>
      <c r="VGG79" s="350"/>
      <c r="VGH79" s="350"/>
      <c r="VGI79" s="348"/>
      <c r="VGJ79" s="348"/>
      <c r="VGK79" s="348"/>
      <c r="VGL79" s="349"/>
      <c r="VGN79" s="347"/>
      <c r="VGO79" s="350"/>
      <c r="VGP79" s="350"/>
      <c r="VGQ79" s="348"/>
      <c r="VGR79" s="348"/>
      <c r="VGS79" s="348"/>
      <c r="VGT79" s="349"/>
      <c r="VGV79" s="347"/>
      <c r="VGW79" s="350"/>
      <c r="VGX79" s="350"/>
      <c r="VGY79" s="348"/>
      <c r="VGZ79" s="348"/>
      <c r="VHA79" s="348"/>
      <c r="VHB79" s="349"/>
      <c r="VHD79" s="347"/>
      <c r="VHE79" s="350"/>
      <c r="VHF79" s="350"/>
      <c r="VHG79" s="348"/>
      <c r="VHH79" s="348"/>
      <c r="VHI79" s="348"/>
      <c r="VHJ79" s="349"/>
      <c r="VHL79" s="347"/>
      <c r="VHM79" s="350"/>
      <c r="VHN79" s="350"/>
      <c r="VHO79" s="348"/>
      <c r="VHP79" s="348"/>
      <c r="VHQ79" s="348"/>
      <c r="VHR79" s="349"/>
      <c r="VHT79" s="347"/>
      <c r="VHU79" s="350"/>
      <c r="VHV79" s="350"/>
      <c r="VHW79" s="348"/>
      <c r="VHX79" s="348"/>
      <c r="VHY79" s="348"/>
      <c r="VHZ79" s="349"/>
      <c r="VIB79" s="347"/>
      <c r="VIC79" s="350"/>
      <c r="VID79" s="350"/>
      <c r="VIE79" s="348"/>
      <c r="VIF79" s="348"/>
      <c r="VIG79" s="348"/>
      <c r="VIH79" s="349"/>
      <c r="VIJ79" s="347"/>
      <c r="VIK79" s="350"/>
      <c r="VIL79" s="350"/>
      <c r="VIM79" s="348"/>
      <c r="VIN79" s="348"/>
      <c r="VIO79" s="348"/>
      <c r="VIP79" s="349"/>
      <c r="VIR79" s="347"/>
      <c r="VIS79" s="350"/>
      <c r="VIT79" s="350"/>
      <c r="VIU79" s="348"/>
      <c r="VIV79" s="348"/>
      <c r="VIW79" s="348"/>
      <c r="VIX79" s="349"/>
      <c r="VIZ79" s="347"/>
      <c r="VJA79" s="350"/>
      <c r="VJB79" s="350"/>
      <c r="VJC79" s="348"/>
      <c r="VJD79" s="348"/>
      <c r="VJE79" s="348"/>
      <c r="VJF79" s="349"/>
      <c r="VJH79" s="347"/>
      <c r="VJI79" s="350"/>
      <c r="VJJ79" s="350"/>
      <c r="VJK79" s="348"/>
      <c r="VJL79" s="348"/>
      <c r="VJM79" s="348"/>
      <c r="VJN79" s="349"/>
      <c r="VJP79" s="347"/>
      <c r="VJQ79" s="350"/>
      <c r="VJR79" s="350"/>
      <c r="VJS79" s="348"/>
      <c r="VJT79" s="348"/>
      <c r="VJU79" s="348"/>
      <c r="VJV79" s="349"/>
      <c r="VJX79" s="347"/>
      <c r="VJY79" s="350"/>
      <c r="VJZ79" s="350"/>
      <c r="VKA79" s="348"/>
      <c r="VKB79" s="348"/>
      <c r="VKC79" s="348"/>
      <c r="VKD79" s="349"/>
      <c r="VKF79" s="347"/>
      <c r="VKG79" s="350"/>
      <c r="VKH79" s="350"/>
      <c r="VKI79" s="348"/>
      <c r="VKJ79" s="348"/>
      <c r="VKK79" s="348"/>
      <c r="VKL79" s="349"/>
      <c r="VKN79" s="347"/>
      <c r="VKO79" s="350"/>
      <c r="VKP79" s="350"/>
      <c r="VKQ79" s="348"/>
      <c r="VKR79" s="348"/>
      <c r="VKS79" s="348"/>
      <c r="VKT79" s="349"/>
      <c r="VKV79" s="347"/>
      <c r="VKW79" s="350"/>
      <c r="VKX79" s="350"/>
      <c r="VKY79" s="348"/>
      <c r="VKZ79" s="348"/>
      <c r="VLA79" s="348"/>
      <c r="VLB79" s="349"/>
      <c r="VLD79" s="347"/>
      <c r="VLE79" s="350"/>
      <c r="VLF79" s="350"/>
      <c r="VLG79" s="348"/>
      <c r="VLH79" s="348"/>
      <c r="VLI79" s="348"/>
      <c r="VLJ79" s="349"/>
      <c r="VLL79" s="347"/>
      <c r="VLM79" s="350"/>
      <c r="VLN79" s="350"/>
      <c r="VLO79" s="348"/>
      <c r="VLP79" s="348"/>
      <c r="VLQ79" s="348"/>
      <c r="VLR79" s="349"/>
      <c r="VLT79" s="347"/>
      <c r="VLU79" s="350"/>
      <c r="VLV79" s="350"/>
      <c r="VLW79" s="348"/>
      <c r="VLX79" s="348"/>
      <c r="VLY79" s="348"/>
      <c r="VLZ79" s="349"/>
      <c r="VMB79" s="347"/>
      <c r="VMC79" s="350"/>
      <c r="VMD79" s="350"/>
      <c r="VME79" s="348"/>
      <c r="VMF79" s="348"/>
      <c r="VMG79" s="348"/>
      <c r="VMH79" s="349"/>
      <c r="VMJ79" s="347"/>
      <c r="VMK79" s="350"/>
      <c r="VML79" s="350"/>
      <c r="VMM79" s="348"/>
      <c r="VMN79" s="348"/>
      <c r="VMO79" s="348"/>
      <c r="VMP79" s="349"/>
      <c r="VMR79" s="347"/>
      <c r="VMS79" s="350"/>
      <c r="VMT79" s="350"/>
      <c r="VMU79" s="348"/>
      <c r="VMV79" s="348"/>
      <c r="VMW79" s="348"/>
      <c r="VMX79" s="349"/>
      <c r="VMZ79" s="347"/>
      <c r="VNA79" s="350"/>
      <c r="VNB79" s="350"/>
      <c r="VNC79" s="348"/>
      <c r="VND79" s="348"/>
      <c r="VNE79" s="348"/>
      <c r="VNF79" s="349"/>
      <c r="VNH79" s="347"/>
      <c r="VNI79" s="350"/>
      <c r="VNJ79" s="350"/>
      <c r="VNK79" s="348"/>
      <c r="VNL79" s="348"/>
      <c r="VNM79" s="348"/>
      <c r="VNN79" s="349"/>
      <c r="VNP79" s="347"/>
      <c r="VNQ79" s="350"/>
      <c r="VNR79" s="350"/>
      <c r="VNS79" s="348"/>
      <c r="VNT79" s="348"/>
      <c r="VNU79" s="348"/>
      <c r="VNV79" s="349"/>
      <c r="VNX79" s="347"/>
      <c r="VNY79" s="350"/>
      <c r="VNZ79" s="350"/>
      <c r="VOA79" s="348"/>
      <c r="VOB79" s="348"/>
      <c r="VOC79" s="348"/>
      <c r="VOD79" s="349"/>
      <c r="VOF79" s="347"/>
      <c r="VOG79" s="350"/>
      <c r="VOH79" s="350"/>
      <c r="VOI79" s="348"/>
      <c r="VOJ79" s="348"/>
      <c r="VOK79" s="348"/>
      <c r="VOL79" s="349"/>
      <c r="VON79" s="347"/>
      <c r="VOO79" s="350"/>
      <c r="VOP79" s="350"/>
      <c r="VOQ79" s="348"/>
      <c r="VOR79" s="348"/>
      <c r="VOS79" s="348"/>
      <c r="VOT79" s="349"/>
      <c r="VOV79" s="347"/>
      <c r="VOW79" s="350"/>
      <c r="VOX79" s="350"/>
      <c r="VOY79" s="348"/>
      <c r="VOZ79" s="348"/>
      <c r="VPA79" s="348"/>
      <c r="VPB79" s="349"/>
      <c r="VPD79" s="347"/>
      <c r="VPE79" s="350"/>
      <c r="VPF79" s="350"/>
      <c r="VPG79" s="348"/>
      <c r="VPH79" s="348"/>
      <c r="VPI79" s="348"/>
      <c r="VPJ79" s="349"/>
      <c r="VPL79" s="347"/>
      <c r="VPM79" s="350"/>
      <c r="VPN79" s="350"/>
      <c r="VPO79" s="348"/>
      <c r="VPP79" s="348"/>
      <c r="VPQ79" s="348"/>
      <c r="VPR79" s="349"/>
      <c r="VPT79" s="347"/>
      <c r="VPU79" s="350"/>
      <c r="VPV79" s="350"/>
      <c r="VPW79" s="348"/>
      <c r="VPX79" s="348"/>
      <c r="VPY79" s="348"/>
      <c r="VPZ79" s="349"/>
      <c r="VQB79" s="347"/>
      <c r="VQC79" s="350"/>
      <c r="VQD79" s="350"/>
      <c r="VQE79" s="348"/>
      <c r="VQF79" s="348"/>
      <c r="VQG79" s="348"/>
      <c r="VQH79" s="349"/>
      <c r="VQJ79" s="347"/>
      <c r="VQK79" s="350"/>
      <c r="VQL79" s="350"/>
      <c r="VQM79" s="348"/>
      <c r="VQN79" s="348"/>
      <c r="VQO79" s="348"/>
      <c r="VQP79" s="349"/>
      <c r="VQR79" s="347"/>
      <c r="VQS79" s="350"/>
      <c r="VQT79" s="350"/>
      <c r="VQU79" s="348"/>
      <c r="VQV79" s="348"/>
      <c r="VQW79" s="348"/>
      <c r="VQX79" s="349"/>
      <c r="VQZ79" s="347"/>
      <c r="VRA79" s="350"/>
      <c r="VRB79" s="350"/>
      <c r="VRC79" s="348"/>
      <c r="VRD79" s="348"/>
      <c r="VRE79" s="348"/>
      <c r="VRF79" s="349"/>
      <c r="VRH79" s="347"/>
      <c r="VRI79" s="350"/>
      <c r="VRJ79" s="350"/>
      <c r="VRK79" s="348"/>
      <c r="VRL79" s="348"/>
      <c r="VRM79" s="348"/>
      <c r="VRN79" s="349"/>
      <c r="VRP79" s="347"/>
      <c r="VRQ79" s="350"/>
      <c r="VRR79" s="350"/>
      <c r="VRS79" s="348"/>
      <c r="VRT79" s="348"/>
      <c r="VRU79" s="348"/>
      <c r="VRV79" s="349"/>
      <c r="VRX79" s="347"/>
      <c r="VRY79" s="350"/>
      <c r="VRZ79" s="350"/>
      <c r="VSA79" s="348"/>
      <c r="VSB79" s="348"/>
      <c r="VSC79" s="348"/>
      <c r="VSD79" s="349"/>
      <c r="VSF79" s="347"/>
      <c r="VSG79" s="350"/>
      <c r="VSH79" s="350"/>
      <c r="VSI79" s="348"/>
      <c r="VSJ79" s="348"/>
      <c r="VSK79" s="348"/>
      <c r="VSL79" s="349"/>
      <c r="VSN79" s="347"/>
      <c r="VSO79" s="350"/>
      <c r="VSP79" s="350"/>
      <c r="VSQ79" s="348"/>
      <c r="VSR79" s="348"/>
      <c r="VSS79" s="348"/>
      <c r="VST79" s="349"/>
      <c r="VSV79" s="347"/>
      <c r="VSW79" s="350"/>
      <c r="VSX79" s="350"/>
      <c r="VSY79" s="348"/>
      <c r="VSZ79" s="348"/>
      <c r="VTA79" s="348"/>
      <c r="VTB79" s="349"/>
      <c r="VTD79" s="347"/>
      <c r="VTE79" s="350"/>
      <c r="VTF79" s="350"/>
      <c r="VTG79" s="348"/>
      <c r="VTH79" s="348"/>
      <c r="VTI79" s="348"/>
      <c r="VTJ79" s="349"/>
      <c r="VTL79" s="347"/>
      <c r="VTM79" s="350"/>
      <c r="VTN79" s="350"/>
      <c r="VTO79" s="348"/>
      <c r="VTP79" s="348"/>
      <c r="VTQ79" s="348"/>
      <c r="VTR79" s="349"/>
      <c r="VTT79" s="347"/>
      <c r="VTU79" s="350"/>
      <c r="VTV79" s="350"/>
      <c r="VTW79" s="348"/>
      <c r="VTX79" s="348"/>
      <c r="VTY79" s="348"/>
      <c r="VTZ79" s="349"/>
      <c r="VUB79" s="347"/>
      <c r="VUC79" s="350"/>
      <c r="VUD79" s="350"/>
      <c r="VUE79" s="348"/>
      <c r="VUF79" s="348"/>
      <c r="VUG79" s="348"/>
      <c r="VUH79" s="349"/>
      <c r="VUJ79" s="347"/>
      <c r="VUK79" s="350"/>
      <c r="VUL79" s="350"/>
      <c r="VUM79" s="348"/>
      <c r="VUN79" s="348"/>
      <c r="VUO79" s="348"/>
      <c r="VUP79" s="349"/>
      <c r="VUR79" s="347"/>
      <c r="VUS79" s="350"/>
      <c r="VUT79" s="350"/>
      <c r="VUU79" s="348"/>
      <c r="VUV79" s="348"/>
      <c r="VUW79" s="348"/>
      <c r="VUX79" s="349"/>
      <c r="VUZ79" s="347"/>
      <c r="VVA79" s="350"/>
      <c r="VVB79" s="350"/>
      <c r="VVC79" s="348"/>
      <c r="VVD79" s="348"/>
      <c r="VVE79" s="348"/>
      <c r="VVF79" s="349"/>
      <c r="VVH79" s="347"/>
      <c r="VVI79" s="350"/>
      <c r="VVJ79" s="350"/>
      <c r="VVK79" s="348"/>
      <c r="VVL79" s="348"/>
      <c r="VVM79" s="348"/>
      <c r="VVN79" s="349"/>
      <c r="VVP79" s="347"/>
      <c r="VVQ79" s="350"/>
      <c r="VVR79" s="350"/>
      <c r="VVS79" s="348"/>
      <c r="VVT79" s="348"/>
      <c r="VVU79" s="348"/>
      <c r="VVV79" s="349"/>
      <c r="VVX79" s="347"/>
      <c r="VVY79" s="350"/>
      <c r="VVZ79" s="350"/>
      <c r="VWA79" s="348"/>
      <c r="VWB79" s="348"/>
      <c r="VWC79" s="348"/>
      <c r="VWD79" s="349"/>
      <c r="VWF79" s="347"/>
      <c r="VWG79" s="350"/>
      <c r="VWH79" s="350"/>
      <c r="VWI79" s="348"/>
      <c r="VWJ79" s="348"/>
      <c r="VWK79" s="348"/>
      <c r="VWL79" s="349"/>
      <c r="VWN79" s="347"/>
      <c r="VWO79" s="350"/>
      <c r="VWP79" s="350"/>
      <c r="VWQ79" s="348"/>
      <c r="VWR79" s="348"/>
      <c r="VWS79" s="348"/>
      <c r="VWT79" s="349"/>
      <c r="VWV79" s="347"/>
      <c r="VWW79" s="350"/>
      <c r="VWX79" s="350"/>
      <c r="VWY79" s="348"/>
      <c r="VWZ79" s="348"/>
      <c r="VXA79" s="348"/>
      <c r="VXB79" s="349"/>
      <c r="VXD79" s="347"/>
      <c r="VXE79" s="350"/>
      <c r="VXF79" s="350"/>
      <c r="VXG79" s="348"/>
      <c r="VXH79" s="348"/>
      <c r="VXI79" s="348"/>
      <c r="VXJ79" s="349"/>
      <c r="VXL79" s="347"/>
      <c r="VXM79" s="350"/>
      <c r="VXN79" s="350"/>
      <c r="VXO79" s="348"/>
      <c r="VXP79" s="348"/>
      <c r="VXQ79" s="348"/>
      <c r="VXR79" s="349"/>
      <c r="VXT79" s="347"/>
      <c r="VXU79" s="350"/>
      <c r="VXV79" s="350"/>
      <c r="VXW79" s="348"/>
      <c r="VXX79" s="348"/>
      <c r="VXY79" s="348"/>
      <c r="VXZ79" s="349"/>
      <c r="VYB79" s="347"/>
      <c r="VYC79" s="350"/>
      <c r="VYD79" s="350"/>
      <c r="VYE79" s="348"/>
      <c r="VYF79" s="348"/>
      <c r="VYG79" s="348"/>
      <c r="VYH79" s="349"/>
      <c r="VYJ79" s="347"/>
      <c r="VYK79" s="350"/>
      <c r="VYL79" s="350"/>
      <c r="VYM79" s="348"/>
      <c r="VYN79" s="348"/>
      <c r="VYO79" s="348"/>
      <c r="VYP79" s="349"/>
      <c r="VYR79" s="347"/>
      <c r="VYS79" s="350"/>
      <c r="VYT79" s="350"/>
      <c r="VYU79" s="348"/>
      <c r="VYV79" s="348"/>
      <c r="VYW79" s="348"/>
      <c r="VYX79" s="349"/>
      <c r="VYZ79" s="347"/>
      <c r="VZA79" s="350"/>
      <c r="VZB79" s="350"/>
      <c r="VZC79" s="348"/>
      <c r="VZD79" s="348"/>
      <c r="VZE79" s="348"/>
      <c r="VZF79" s="349"/>
      <c r="VZH79" s="347"/>
      <c r="VZI79" s="350"/>
      <c r="VZJ79" s="350"/>
      <c r="VZK79" s="348"/>
      <c r="VZL79" s="348"/>
      <c r="VZM79" s="348"/>
      <c r="VZN79" s="349"/>
      <c r="VZP79" s="347"/>
      <c r="VZQ79" s="350"/>
      <c r="VZR79" s="350"/>
      <c r="VZS79" s="348"/>
      <c r="VZT79" s="348"/>
      <c r="VZU79" s="348"/>
      <c r="VZV79" s="349"/>
      <c r="VZX79" s="347"/>
      <c r="VZY79" s="350"/>
      <c r="VZZ79" s="350"/>
      <c r="WAA79" s="348"/>
      <c r="WAB79" s="348"/>
      <c r="WAC79" s="348"/>
      <c r="WAD79" s="349"/>
      <c r="WAF79" s="347"/>
      <c r="WAG79" s="350"/>
      <c r="WAH79" s="350"/>
      <c r="WAI79" s="348"/>
      <c r="WAJ79" s="348"/>
      <c r="WAK79" s="348"/>
      <c r="WAL79" s="349"/>
      <c r="WAN79" s="347"/>
      <c r="WAO79" s="350"/>
      <c r="WAP79" s="350"/>
      <c r="WAQ79" s="348"/>
      <c r="WAR79" s="348"/>
      <c r="WAS79" s="348"/>
      <c r="WAT79" s="349"/>
      <c r="WAV79" s="347"/>
      <c r="WAW79" s="350"/>
      <c r="WAX79" s="350"/>
      <c r="WAY79" s="348"/>
      <c r="WAZ79" s="348"/>
      <c r="WBA79" s="348"/>
      <c r="WBB79" s="349"/>
      <c r="WBD79" s="347"/>
      <c r="WBE79" s="350"/>
      <c r="WBF79" s="350"/>
      <c r="WBG79" s="348"/>
      <c r="WBH79" s="348"/>
      <c r="WBI79" s="348"/>
      <c r="WBJ79" s="349"/>
      <c r="WBL79" s="347"/>
      <c r="WBM79" s="350"/>
      <c r="WBN79" s="350"/>
      <c r="WBO79" s="348"/>
      <c r="WBP79" s="348"/>
      <c r="WBQ79" s="348"/>
      <c r="WBR79" s="349"/>
      <c r="WBT79" s="347"/>
      <c r="WBU79" s="350"/>
      <c r="WBV79" s="350"/>
      <c r="WBW79" s="348"/>
      <c r="WBX79" s="348"/>
      <c r="WBY79" s="348"/>
      <c r="WBZ79" s="349"/>
      <c r="WCB79" s="347"/>
      <c r="WCC79" s="350"/>
      <c r="WCD79" s="350"/>
      <c r="WCE79" s="348"/>
      <c r="WCF79" s="348"/>
      <c r="WCG79" s="348"/>
      <c r="WCH79" s="349"/>
      <c r="WCJ79" s="347"/>
      <c r="WCK79" s="350"/>
      <c r="WCL79" s="350"/>
      <c r="WCM79" s="348"/>
      <c r="WCN79" s="348"/>
      <c r="WCO79" s="348"/>
      <c r="WCP79" s="349"/>
      <c r="WCR79" s="347"/>
      <c r="WCS79" s="350"/>
      <c r="WCT79" s="350"/>
      <c r="WCU79" s="348"/>
      <c r="WCV79" s="348"/>
      <c r="WCW79" s="348"/>
      <c r="WCX79" s="349"/>
      <c r="WCZ79" s="347"/>
      <c r="WDA79" s="350"/>
      <c r="WDB79" s="350"/>
      <c r="WDC79" s="348"/>
      <c r="WDD79" s="348"/>
      <c r="WDE79" s="348"/>
      <c r="WDF79" s="349"/>
      <c r="WDH79" s="347"/>
      <c r="WDI79" s="350"/>
      <c r="WDJ79" s="350"/>
      <c r="WDK79" s="348"/>
      <c r="WDL79" s="348"/>
      <c r="WDM79" s="348"/>
      <c r="WDN79" s="349"/>
      <c r="WDP79" s="347"/>
      <c r="WDQ79" s="350"/>
      <c r="WDR79" s="350"/>
      <c r="WDS79" s="348"/>
      <c r="WDT79" s="348"/>
      <c r="WDU79" s="348"/>
      <c r="WDV79" s="349"/>
      <c r="WDX79" s="347"/>
      <c r="WDY79" s="350"/>
      <c r="WDZ79" s="350"/>
      <c r="WEA79" s="348"/>
      <c r="WEB79" s="348"/>
      <c r="WEC79" s="348"/>
      <c r="WED79" s="349"/>
      <c r="WEF79" s="347"/>
      <c r="WEG79" s="350"/>
      <c r="WEH79" s="350"/>
      <c r="WEI79" s="348"/>
      <c r="WEJ79" s="348"/>
      <c r="WEK79" s="348"/>
      <c r="WEL79" s="349"/>
      <c r="WEN79" s="347"/>
      <c r="WEO79" s="350"/>
      <c r="WEP79" s="350"/>
      <c r="WEQ79" s="348"/>
      <c r="WER79" s="348"/>
      <c r="WES79" s="348"/>
      <c r="WET79" s="349"/>
      <c r="WEV79" s="347"/>
      <c r="WEW79" s="350"/>
      <c r="WEX79" s="350"/>
      <c r="WEY79" s="348"/>
      <c r="WEZ79" s="348"/>
      <c r="WFA79" s="348"/>
      <c r="WFB79" s="349"/>
      <c r="WFD79" s="347"/>
      <c r="WFE79" s="350"/>
      <c r="WFF79" s="350"/>
      <c r="WFG79" s="348"/>
      <c r="WFH79" s="348"/>
      <c r="WFI79" s="348"/>
      <c r="WFJ79" s="349"/>
      <c r="WFL79" s="347"/>
      <c r="WFM79" s="350"/>
      <c r="WFN79" s="350"/>
      <c r="WFO79" s="348"/>
      <c r="WFP79" s="348"/>
      <c r="WFQ79" s="348"/>
      <c r="WFR79" s="349"/>
      <c r="WFT79" s="347"/>
      <c r="WFU79" s="350"/>
      <c r="WFV79" s="350"/>
      <c r="WFW79" s="348"/>
      <c r="WFX79" s="348"/>
      <c r="WFY79" s="348"/>
      <c r="WFZ79" s="349"/>
      <c r="WGB79" s="347"/>
      <c r="WGC79" s="350"/>
      <c r="WGD79" s="350"/>
      <c r="WGE79" s="348"/>
      <c r="WGF79" s="348"/>
      <c r="WGG79" s="348"/>
      <c r="WGH79" s="349"/>
      <c r="WGJ79" s="347"/>
      <c r="WGK79" s="350"/>
      <c r="WGL79" s="350"/>
      <c r="WGM79" s="348"/>
      <c r="WGN79" s="348"/>
      <c r="WGO79" s="348"/>
      <c r="WGP79" s="349"/>
      <c r="WGR79" s="347"/>
      <c r="WGS79" s="350"/>
      <c r="WGT79" s="350"/>
      <c r="WGU79" s="348"/>
      <c r="WGV79" s="348"/>
      <c r="WGW79" s="348"/>
      <c r="WGX79" s="349"/>
      <c r="WGZ79" s="347"/>
      <c r="WHA79" s="350"/>
      <c r="WHB79" s="350"/>
      <c r="WHC79" s="348"/>
      <c r="WHD79" s="348"/>
      <c r="WHE79" s="348"/>
      <c r="WHF79" s="349"/>
      <c r="WHH79" s="347"/>
      <c r="WHI79" s="350"/>
      <c r="WHJ79" s="350"/>
      <c r="WHK79" s="348"/>
      <c r="WHL79" s="348"/>
      <c r="WHM79" s="348"/>
      <c r="WHN79" s="349"/>
      <c r="WHP79" s="347"/>
      <c r="WHQ79" s="350"/>
      <c r="WHR79" s="350"/>
      <c r="WHS79" s="348"/>
      <c r="WHT79" s="348"/>
      <c r="WHU79" s="348"/>
      <c r="WHV79" s="349"/>
      <c r="WHX79" s="347"/>
      <c r="WHY79" s="350"/>
      <c r="WHZ79" s="350"/>
      <c r="WIA79" s="348"/>
      <c r="WIB79" s="348"/>
      <c r="WIC79" s="348"/>
      <c r="WID79" s="349"/>
      <c r="WIF79" s="347"/>
      <c r="WIG79" s="350"/>
      <c r="WIH79" s="350"/>
      <c r="WII79" s="348"/>
      <c r="WIJ79" s="348"/>
      <c r="WIK79" s="348"/>
      <c r="WIL79" s="349"/>
      <c r="WIN79" s="347"/>
      <c r="WIO79" s="350"/>
      <c r="WIP79" s="350"/>
      <c r="WIQ79" s="348"/>
      <c r="WIR79" s="348"/>
      <c r="WIS79" s="348"/>
      <c r="WIT79" s="349"/>
      <c r="WIV79" s="347"/>
      <c r="WIW79" s="350"/>
      <c r="WIX79" s="350"/>
      <c r="WIY79" s="348"/>
      <c r="WIZ79" s="348"/>
      <c r="WJA79" s="348"/>
      <c r="WJB79" s="349"/>
      <c r="WJD79" s="347"/>
      <c r="WJE79" s="350"/>
      <c r="WJF79" s="350"/>
      <c r="WJG79" s="348"/>
      <c r="WJH79" s="348"/>
      <c r="WJI79" s="348"/>
      <c r="WJJ79" s="349"/>
      <c r="WJL79" s="347"/>
      <c r="WJM79" s="350"/>
      <c r="WJN79" s="350"/>
      <c r="WJO79" s="348"/>
      <c r="WJP79" s="348"/>
      <c r="WJQ79" s="348"/>
      <c r="WJR79" s="349"/>
      <c r="WJT79" s="347"/>
      <c r="WJU79" s="350"/>
      <c r="WJV79" s="350"/>
      <c r="WJW79" s="348"/>
      <c r="WJX79" s="348"/>
      <c r="WJY79" s="348"/>
      <c r="WJZ79" s="349"/>
      <c r="WKB79" s="347"/>
      <c r="WKC79" s="350"/>
      <c r="WKD79" s="350"/>
      <c r="WKE79" s="348"/>
      <c r="WKF79" s="348"/>
      <c r="WKG79" s="348"/>
      <c r="WKH79" s="349"/>
      <c r="WKJ79" s="347"/>
      <c r="WKK79" s="350"/>
      <c r="WKL79" s="350"/>
      <c r="WKM79" s="348"/>
      <c r="WKN79" s="348"/>
      <c r="WKO79" s="348"/>
      <c r="WKP79" s="349"/>
      <c r="WKR79" s="347"/>
      <c r="WKS79" s="350"/>
      <c r="WKT79" s="350"/>
      <c r="WKU79" s="348"/>
      <c r="WKV79" s="348"/>
      <c r="WKW79" s="348"/>
      <c r="WKX79" s="349"/>
      <c r="WKZ79" s="347"/>
      <c r="WLA79" s="350"/>
      <c r="WLB79" s="350"/>
      <c r="WLC79" s="348"/>
      <c r="WLD79" s="348"/>
      <c r="WLE79" s="348"/>
      <c r="WLF79" s="349"/>
      <c r="WLH79" s="347"/>
      <c r="WLI79" s="350"/>
      <c r="WLJ79" s="350"/>
      <c r="WLK79" s="348"/>
      <c r="WLL79" s="348"/>
      <c r="WLM79" s="348"/>
      <c r="WLN79" s="349"/>
      <c r="WLP79" s="347"/>
      <c r="WLQ79" s="350"/>
      <c r="WLR79" s="350"/>
      <c r="WLS79" s="348"/>
      <c r="WLT79" s="348"/>
      <c r="WLU79" s="348"/>
      <c r="WLV79" s="349"/>
      <c r="WLX79" s="347"/>
      <c r="WLY79" s="350"/>
      <c r="WLZ79" s="350"/>
      <c r="WMA79" s="348"/>
      <c r="WMB79" s="348"/>
      <c r="WMC79" s="348"/>
      <c r="WMD79" s="349"/>
      <c r="WMF79" s="347"/>
      <c r="WMG79" s="350"/>
      <c r="WMH79" s="350"/>
      <c r="WMI79" s="348"/>
      <c r="WMJ79" s="348"/>
      <c r="WMK79" s="348"/>
      <c r="WML79" s="349"/>
      <c r="WMN79" s="347"/>
      <c r="WMO79" s="350"/>
      <c r="WMP79" s="350"/>
      <c r="WMQ79" s="348"/>
      <c r="WMR79" s="348"/>
      <c r="WMS79" s="348"/>
      <c r="WMT79" s="349"/>
      <c r="WMV79" s="347"/>
      <c r="WMW79" s="350"/>
      <c r="WMX79" s="350"/>
      <c r="WMY79" s="348"/>
      <c r="WMZ79" s="348"/>
      <c r="WNA79" s="348"/>
      <c r="WNB79" s="349"/>
      <c r="WND79" s="347"/>
      <c r="WNE79" s="350"/>
      <c r="WNF79" s="350"/>
      <c r="WNG79" s="348"/>
      <c r="WNH79" s="348"/>
      <c r="WNI79" s="348"/>
      <c r="WNJ79" s="349"/>
      <c r="WNL79" s="347"/>
      <c r="WNM79" s="350"/>
      <c r="WNN79" s="350"/>
      <c r="WNO79" s="348"/>
      <c r="WNP79" s="348"/>
      <c r="WNQ79" s="348"/>
      <c r="WNR79" s="349"/>
      <c r="WNT79" s="347"/>
      <c r="WNU79" s="350"/>
      <c r="WNV79" s="350"/>
      <c r="WNW79" s="348"/>
      <c r="WNX79" s="348"/>
      <c r="WNY79" s="348"/>
      <c r="WNZ79" s="349"/>
      <c r="WOB79" s="347"/>
      <c r="WOC79" s="350"/>
      <c r="WOD79" s="350"/>
      <c r="WOE79" s="348"/>
      <c r="WOF79" s="348"/>
      <c r="WOG79" s="348"/>
      <c r="WOH79" s="349"/>
      <c r="WOJ79" s="347"/>
      <c r="WOK79" s="350"/>
      <c r="WOL79" s="350"/>
      <c r="WOM79" s="348"/>
      <c r="WON79" s="348"/>
      <c r="WOO79" s="348"/>
      <c r="WOP79" s="349"/>
      <c r="WOR79" s="347"/>
      <c r="WOS79" s="350"/>
      <c r="WOT79" s="350"/>
      <c r="WOU79" s="348"/>
      <c r="WOV79" s="348"/>
      <c r="WOW79" s="348"/>
      <c r="WOX79" s="349"/>
      <c r="WOZ79" s="347"/>
      <c r="WPA79" s="350"/>
      <c r="WPB79" s="350"/>
      <c r="WPC79" s="348"/>
      <c r="WPD79" s="348"/>
      <c r="WPE79" s="348"/>
      <c r="WPF79" s="349"/>
      <c r="WPH79" s="347"/>
      <c r="WPI79" s="350"/>
      <c r="WPJ79" s="350"/>
      <c r="WPK79" s="348"/>
      <c r="WPL79" s="348"/>
      <c r="WPM79" s="348"/>
      <c r="WPN79" s="349"/>
      <c r="WPP79" s="347"/>
      <c r="WPQ79" s="350"/>
      <c r="WPR79" s="350"/>
      <c r="WPS79" s="348"/>
      <c r="WPT79" s="348"/>
      <c r="WPU79" s="348"/>
      <c r="WPV79" s="349"/>
      <c r="WPX79" s="347"/>
      <c r="WPY79" s="350"/>
      <c r="WPZ79" s="350"/>
      <c r="WQA79" s="348"/>
      <c r="WQB79" s="348"/>
      <c r="WQC79" s="348"/>
      <c r="WQD79" s="349"/>
      <c r="WQF79" s="347"/>
      <c r="WQG79" s="350"/>
      <c r="WQH79" s="350"/>
      <c r="WQI79" s="348"/>
      <c r="WQJ79" s="348"/>
      <c r="WQK79" s="348"/>
      <c r="WQL79" s="349"/>
      <c r="WQN79" s="347"/>
      <c r="WQO79" s="350"/>
      <c r="WQP79" s="350"/>
      <c r="WQQ79" s="348"/>
      <c r="WQR79" s="348"/>
      <c r="WQS79" s="348"/>
      <c r="WQT79" s="349"/>
      <c r="WQV79" s="347"/>
      <c r="WQW79" s="350"/>
      <c r="WQX79" s="350"/>
      <c r="WQY79" s="348"/>
      <c r="WQZ79" s="348"/>
      <c r="WRA79" s="348"/>
      <c r="WRB79" s="349"/>
      <c r="WRD79" s="347"/>
      <c r="WRE79" s="350"/>
      <c r="WRF79" s="350"/>
      <c r="WRG79" s="348"/>
      <c r="WRH79" s="348"/>
      <c r="WRI79" s="348"/>
      <c r="WRJ79" s="349"/>
      <c r="WRL79" s="347"/>
      <c r="WRM79" s="350"/>
      <c r="WRN79" s="350"/>
      <c r="WRO79" s="348"/>
      <c r="WRP79" s="348"/>
      <c r="WRQ79" s="348"/>
      <c r="WRR79" s="349"/>
      <c r="WRT79" s="347"/>
      <c r="WRU79" s="350"/>
      <c r="WRV79" s="350"/>
      <c r="WRW79" s="348"/>
      <c r="WRX79" s="348"/>
      <c r="WRY79" s="348"/>
      <c r="WRZ79" s="349"/>
      <c r="WSB79" s="347"/>
      <c r="WSC79" s="350"/>
      <c r="WSD79" s="350"/>
      <c r="WSE79" s="348"/>
      <c r="WSF79" s="348"/>
      <c r="WSG79" s="348"/>
      <c r="WSH79" s="349"/>
      <c r="WSJ79" s="347"/>
      <c r="WSK79" s="350"/>
      <c r="WSL79" s="350"/>
      <c r="WSM79" s="348"/>
      <c r="WSN79" s="348"/>
      <c r="WSO79" s="348"/>
      <c r="WSP79" s="349"/>
      <c r="WSR79" s="347"/>
      <c r="WSS79" s="350"/>
      <c r="WST79" s="350"/>
      <c r="WSU79" s="348"/>
      <c r="WSV79" s="348"/>
      <c r="WSW79" s="348"/>
      <c r="WSX79" s="349"/>
      <c r="WSZ79" s="347"/>
      <c r="WTA79" s="350"/>
      <c r="WTB79" s="350"/>
      <c r="WTC79" s="348"/>
      <c r="WTD79" s="348"/>
      <c r="WTE79" s="348"/>
      <c r="WTF79" s="349"/>
      <c r="WTH79" s="347"/>
      <c r="WTI79" s="350"/>
      <c r="WTJ79" s="350"/>
      <c r="WTK79" s="348"/>
      <c r="WTL79" s="348"/>
      <c r="WTM79" s="348"/>
      <c r="WTN79" s="349"/>
      <c r="WTP79" s="347"/>
      <c r="WTQ79" s="350"/>
      <c r="WTR79" s="350"/>
      <c r="WTS79" s="348"/>
      <c r="WTT79" s="348"/>
      <c r="WTU79" s="348"/>
      <c r="WTV79" s="349"/>
      <c r="WTX79" s="347"/>
      <c r="WTY79" s="350"/>
      <c r="WTZ79" s="350"/>
      <c r="WUA79" s="348"/>
      <c r="WUB79" s="348"/>
      <c r="WUC79" s="348"/>
      <c r="WUD79" s="349"/>
      <c r="WUF79" s="347"/>
      <c r="WUG79" s="350"/>
      <c r="WUH79" s="350"/>
      <c r="WUI79" s="348"/>
      <c r="WUJ79" s="348"/>
      <c r="WUK79" s="348"/>
      <c r="WUL79" s="349"/>
      <c r="WUN79" s="347"/>
      <c r="WUO79" s="350"/>
      <c r="WUP79" s="350"/>
      <c r="WUQ79" s="348"/>
      <c r="WUR79" s="348"/>
      <c r="WUS79" s="348"/>
      <c r="WUT79" s="349"/>
      <c r="WUV79" s="347"/>
      <c r="WUW79" s="350"/>
      <c r="WUX79" s="350"/>
      <c r="WUY79" s="348"/>
      <c r="WUZ79" s="348"/>
      <c r="WVA79" s="348"/>
      <c r="WVB79" s="349"/>
      <c r="WVD79" s="347"/>
      <c r="WVE79" s="350"/>
      <c r="WVF79" s="350"/>
      <c r="WVG79" s="348"/>
      <c r="WVH79" s="348"/>
      <c r="WVI79" s="348"/>
      <c r="WVJ79" s="349"/>
      <c r="WVL79" s="347"/>
      <c r="WVM79" s="350"/>
      <c r="WVN79" s="350"/>
      <c r="WVO79" s="348"/>
      <c r="WVP79" s="348"/>
      <c r="WVQ79" s="348"/>
      <c r="WVR79" s="349"/>
      <c r="WVT79" s="347"/>
      <c r="WVU79" s="350"/>
      <c r="WVV79" s="350"/>
      <c r="WVW79" s="348"/>
      <c r="WVX79" s="348"/>
      <c r="WVY79" s="348"/>
      <c r="WVZ79" s="349"/>
      <c r="WWB79" s="347"/>
      <c r="WWC79" s="350"/>
      <c r="WWD79" s="350"/>
      <c r="WWE79" s="348"/>
      <c r="WWF79" s="348"/>
      <c r="WWG79" s="348"/>
      <c r="WWH79" s="349"/>
      <c r="WWJ79" s="347"/>
      <c r="WWK79" s="350"/>
      <c r="WWL79" s="350"/>
      <c r="WWM79" s="348"/>
      <c r="WWN79" s="348"/>
      <c r="WWO79" s="348"/>
      <c r="WWP79" s="349"/>
      <c r="WWR79" s="347"/>
      <c r="WWS79" s="350"/>
      <c r="WWT79" s="350"/>
      <c r="WWU79" s="348"/>
      <c r="WWV79" s="348"/>
      <c r="WWW79" s="348"/>
      <c r="WWX79" s="349"/>
      <c r="WWZ79" s="347"/>
      <c r="WXA79" s="350"/>
      <c r="WXB79" s="350"/>
      <c r="WXC79" s="348"/>
      <c r="WXD79" s="348"/>
      <c r="WXE79" s="348"/>
      <c r="WXF79" s="349"/>
      <c r="WXH79" s="347"/>
      <c r="WXI79" s="350"/>
      <c r="WXJ79" s="350"/>
      <c r="WXK79" s="348"/>
      <c r="WXL79" s="348"/>
      <c r="WXM79" s="348"/>
      <c r="WXN79" s="349"/>
      <c r="WXP79" s="347"/>
      <c r="WXQ79" s="350"/>
      <c r="WXR79" s="350"/>
      <c r="WXS79" s="348"/>
      <c r="WXT79" s="348"/>
      <c r="WXU79" s="348"/>
      <c r="WXV79" s="349"/>
      <c r="WXX79" s="347"/>
      <c r="WXY79" s="350"/>
      <c r="WXZ79" s="350"/>
      <c r="WYA79" s="348"/>
      <c r="WYB79" s="348"/>
      <c r="WYC79" s="348"/>
      <c r="WYD79" s="349"/>
      <c r="WYF79" s="347"/>
      <c r="WYG79" s="350"/>
      <c r="WYH79" s="350"/>
      <c r="WYI79" s="348"/>
      <c r="WYJ79" s="348"/>
      <c r="WYK79" s="348"/>
      <c r="WYL79" s="349"/>
      <c r="WYN79" s="347"/>
      <c r="WYO79" s="350"/>
      <c r="WYP79" s="350"/>
      <c r="WYQ79" s="348"/>
      <c r="WYR79" s="348"/>
      <c r="WYS79" s="348"/>
      <c r="WYT79" s="349"/>
      <c r="WYV79" s="347"/>
      <c r="WYW79" s="350"/>
      <c r="WYX79" s="350"/>
      <c r="WYY79" s="348"/>
      <c r="WYZ79" s="348"/>
      <c r="WZA79" s="348"/>
      <c r="WZB79" s="349"/>
      <c r="WZD79" s="347"/>
      <c r="WZE79" s="350"/>
      <c r="WZF79" s="350"/>
      <c r="WZG79" s="348"/>
      <c r="WZH79" s="348"/>
      <c r="WZI79" s="348"/>
      <c r="WZJ79" s="349"/>
      <c r="WZL79" s="347"/>
      <c r="WZM79" s="350"/>
      <c r="WZN79" s="350"/>
      <c r="WZO79" s="348"/>
      <c r="WZP79" s="348"/>
      <c r="WZQ79" s="348"/>
      <c r="WZR79" s="349"/>
      <c r="WZT79" s="347"/>
      <c r="WZU79" s="350"/>
      <c r="WZV79" s="350"/>
      <c r="WZW79" s="348"/>
      <c r="WZX79" s="348"/>
      <c r="WZY79" s="348"/>
      <c r="WZZ79" s="349"/>
      <c r="XAB79" s="347"/>
      <c r="XAC79" s="350"/>
      <c r="XAD79" s="350"/>
      <c r="XAE79" s="348"/>
      <c r="XAF79" s="348"/>
      <c r="XAG79" s="348"/>
      <c r="XAH79" s="349"/>
      <c r="XAJ79" s="347"/>
      <c r="XAK79" s="350"/>
      <c r="XAL79" s="350"/>
      <c r="XAM79" s="348"/>
      <c r="XAN79" s="348"/>
      <c r="XAO79" s="348"/>
      <c r="XAP79" s="349"/>
      <c r="XAR79" s="347"/>
      <c r="XAS79" s="350"/>
      <c r="XAT79" s="350"/>
      <c r="XAU79" s="348"/>
      <c r="XAV79" s="348"/>
      <c r="XAW79" s="348"/>
      <c r="XAX79" s="349"/>
      <c r="XAZ79" s="347"/>
      <c r="XBA79" s="350"/>
      <c r="XBB79" s="350"/>
      <c r="XBC79" s="348"/>
      <c r="XBD79" s="348"/>
      <c r="XBE79" s="348"/>
      <c r="XBF79" s="349"/>
      <c r="XBH79" s="347"/>
      <c r="XBI79" s="350"/>
      <c r="XBJ79" s="350"/>
      <c r="XBK79" s="348"/>
      <c r="XBL79" s="348"/>
      <c r="XBM79" s="348"/>
      <c r="XBN79" s="349"/>
      <c r="XBP79" s="347"/>
      <c r="XBQ79" s="350"/>
      <c r="XBR79" s="350"/>
      <c r="XBS79" s="348"/>
      <c r="XBT79" s="348"/>
      <c r="XBU79" s="348"/>
      <c r="XBV79" s="349"/>
      <c r="XBX79" s="347"/>
      <c r="XBY79" s="350"/>
      <c r="XBZ79" s="350"/>
      <c r="XCA79" s="348"/>
      <c r="XCB79" s="348"/>
      <c r="XCC79" s="348"/>
      <c r="XCD79" s="349"/>
      <c r="XCF79" s="347"/>
      <c r="XCG79" s="350"/>
      <c r="XCH79" s="350"/>
      <c r="XCI79" s="348"/>
      <c r="XCJ79" s="348"/>
      <c r="XCK79" s="348"/>
      <c r="XCL79" s="349"/>
      <c r="XCN79" s="347"/>
      <c r="XCO79" s="350"/>
      <c r="XCP79" s="350"/>
      <c r="XCQ79" s="348"/>
      <c r="XCR79" s="348"/>
      <c r="XCS79" s="348"/>
      <c r="XCT79" s="349"/>
      <c r="XCV79" s="347"/>
      <c r="XCW79" s="350"/>
      <c r="XCX79" s="350"/>
      <c r="XCY79" s="348"/>
      <c r="XCZ79" s="348"/>
      <c r="XDA79" s="348"/>
      <c r="XDB79" s="349"/>
      <c r="XDD79" s="347"/>
      <c r="XDE79" s="350"/>
      <c r="XDF79" s="350"/>
      <c r="XDG79" s="348"/>
      <c r="XDH79" s="348"/>
      <c r="XDI79" s="348"/>
      <c r="XDJ79" s="349"/>
      <c r="XDL79" s="347"/>
      <c r="XDM79" s="350"/>
      <c r="XDN79" s="350"/>
      <c r="XDO79" s="348"/>
      <c r="XDP79" s="348"/>
      <c r="XDQ79" s="348"/>
      <c r="XDR79" s="349"/>
      <c r="XDT79" s="347"/>
      <c r="XDU79" s="350"/>
      <c r="XDV79" s="350"/>
      <c r="XDW79" s="348"/>
      <c r="XDX79" s="348"/>
      <c r="XDY79" s="348"/>
      <c r="XDZ79" s="349"/>
      <c r="XEB79" s="347"/>
      <c r="XEC79" s="350"/>
      <c r="XED79" s="350"/>
      <c r="XEE79" s="348"/>
      <c r="XEF79" s="348"/>
      <c r="XEG79" s="348"/>
      <c r="XEH79" s="349"/>
      <c r="XEJ79" s="347"/>
      <c r="XEK79" s="350"/>
      <c r="XEL79" s="350"/>
      <c r="XEM79" s="348"/>
      <c r="XEN79" s="348"/>
      <c r="XEO79" s="348"/>
      <c r="XEP79" s="349"/>
      <c r="XER79" s="347"/>
      <c r="XES79" s="350"/>
      <c r="XET79" s="350"/>
      <c r="XEU79" s="348"/>
      <c r="XEV79" s="348"/>
      <c r="XEW79" s="348"/>
      <c r="XEX79" s="349"/>
      <c r="XEZ79" s="347"/>
      <c r="XFA79" s="350"/>
      <c r="XFB79" s="350"/>
      <c r="XFC79" s="348"/>
      <c r="XFD79" s="348"/>
    </row>
    <row r="80" spans="1:16384" ht="24" customHeight="1">
      <c r="A80" s="390">
        <f t="shared" si="38"/>
        <v>80</v>
      </c>
      <c r="B80" s="1208"/>
      <c r="C80" s="1158"/>
      <c r="D80" s="1146" t="s">
        <v>720</v>
      </c>
      <c r="E80" s="1147"/>
      <c r="F80" s="1148"/>
      <c r="G80" s="343">
        <f ca="1">ABS(ROUND(SUMIFS('BP CONTABLE'!$C:$C,'BP CONTABLE'!$E:$E,CELL("contenido",A80),'BP CONTABLE'!$D:$D,CELL("contenido",D80)),0))</f>
        <v>0</v>
      </c>
      <c r="H80" s="345"/>
      <c r="I80" s="343">
        <f t="shared" ca="1" si="40"/>
        <v>0</v>
      </c>
      <c r="J80" s="343">
        <f t="shared" ca="1" si="41"/>
        <v>0</v>
      </c>
      <c r="K80" s="345">
        <f t="shared" ca="1" si="42"/>
        <v>0</v>
      </c>
      <c r="L80" s="347"/>
      <c r="M80" s="345">
        <f ca="1">ABS(ROUND(SUMIFS('BP FISCAL'!$C:$C,'BP FISCAL'!$E:$E,CELL("contenido",A80),'BP FISCAL'!$D:$D,CELL("contenido",D80)),0))</f>
        <v>0</v>
      </c>
      <c r="N80" s="348"/>
      <c r="O80" s="345"/>
      <c r="P80" s="348"/>
      <c r="Q80" s="345">
        <f t="shared" ca="1" si="21"/>
        <v>0</v>
      </c>
      <c r="R80" s="339"/>
      <c r="S80" s="345"/>
      <c r="T80" s="348"/>
      <c r="U80" s="345"/>
      <c r="V80" s="348"/>
      <c r="W80" s="345"/>
      <c r="X80" s="348"/>
      <c r="Y80" s="348"/>
      <c r="Z80" s="349"/>
      <c r="AB80" s="347"/>
      <c r="AC80" s="350"/>
      <c r="AD80" s="350"/>
      <c r="AE80" s="348"/>
      <c r="AF80" s="348"/>
      <c r="AG80" s="348"/>
      <c r="AH80" s="349"/>
      <c r="AJ80" s="347"/>
      <c r="AK80" s="350"/>
      <c r="AL80" s="350"/>
      <c r="AM80" s="348"/>
      <c r="AN80" s="348"/>
      <c r="AO80" s="348"/>
      <c r="AP80" s="349"/>
      <c r="AR80" s="347"/>
      <c r="AS80" s="350"/>
      <c r="AT80" s="350"/>
      <c r="AU80" s="348"/>
      <c r="AV80" s="348"/>
      <c r="AW80" s="348"/>
      <c r="AX80" s="349"/>
      <c r="AZ80" s="347"/>
      <c r="BA80" s="350"/>
      <c r="BB80" s="350"/>
      <c r="BC80" s="348"/>
      <c r="BD80" s="348"/>
      <c r="BE80" s="348"/>
      <c r="BF80" s="349"/>
      <c r="BH80" s="347"/>
      <c r="BI80" s="350"/>
      <c r="BJ80" s="350"/>
      <c r="BK80" s="348"/>
      <c r="BL80" s="348"/>
      <c r="BM80" s="348"/>
      <c r="BN80" s="349"/>
      <c r="BP80" s="347"/>
      <c r="BQ80" s="350"/>
      <c r="BR80" s="350"/>
      <c r="BS80" s="348"/>
      <c r="BT80" s="348"/>
      <c r="BU80" s="348"/>
      <c r="BV80" s="349"/>
      <c r="BX80" s="347"/>
      <c r="BY80" s="350"/>
      <c r="BZ80" s="350"/>
      <c r="CA80" s="348"/>
      <c r="CB80" s="348"/>
      <c r="CC80" s="348"/>
      <c r="CD80" s="349"/>
      <c r="CF80" s="347"/>
      <c r="CG80" s="350"/>
      <c r="CH80" s="350"/>
      <c r="CI80" s="348"/>
      <c r="CJ80" s="348"/>
      <c r="CK80" s="348"/>
      <c r="CL80" s="349"/>
      <c r="CN80" s="347"/>
      <c r="CO80" s="350"/>
      <c r="CP80" s="350"/>
      <c r="CQ80" s="348"/>
      <c r="CR80" s="348"/>
      <c r="CS80" s="348"/>
      <c r="CT80" s="349"/>
      <c r="CV80" s="347"/>
      <c r="CW80" s="350"/>
      <c r="CX80" s="350"/>
      <c r="CY80" s="348"/>
      <c r="CZ80" s="348"/>
      <c r="DA80" s="348"/>
      <c r="DB80" s="349"/>
      <c r="DD80" s="347"/>
      <c r="DE80" s="350"/>
      <c r="DF80" s="350"/>
      <c r="DG80" s="348"/>
      <c r="DH80" s="348"/>
      <c r="DI80" s="348"/>
      <c r="DJ80" s="349"/>
      <c r="DL80" s="347"/>
      <c r="DM80" s="350"/>
      <c r="DN80" s="350"/>
      <c r="DO80" s="348"/>
      <c r="DP80" s="348"/>
      <c r="DQ80" s="348"/>
      <c r="DR80" s="349"/>
      <c r="DT80" s="347"/>
      <c r="DU80" s="350"/>
      <c r="DV80" s="350"/>
      <c r="DW80" s="348"/>
      <c r="DX80" s="348"/>
      <c r="DY80" s="348"/>
      <c r="DZ80" s="349"/>
      <c r="EB80" s="347"/>
      <c r="EC80" s="350"/>
      <c r="ED80" s="350"/>
      <c r="EE80" s="348"/>
      <c r="EF80" s="348"/>
      <c r="EG80" s="348"/>
      <c r="EH80" s="349"/>
      <c r="EJ80" s="347"/>
      <c r="EK80" s="350"/>
      <c r="EL80" s="350"/>
      <c r="EM80" s="348"/>
      <c r="EN80" s="348"/>
      <c r="EO80" s="348"/>
      <c r="EP80" s="349"/>
      <c r="ER80" s="347"/>
      <c r="ES80" s="350"/>
      <c r="ET80" s="350"/>
      <c r="EU80" s="348"/>
      <c r="EV80" s="348"/>
      <c r="EW80" s="348"/>
      <c r="EX80" s="349"/>
      <c r="EZ80" s="347"/>
      <c r="FA80" s="350"/>
      <c r="FB80" s="350"/>
      <c r="FC80" s="348"/>
      <c r="FD80" s="348"/>
      <c r="FE80" s="348"/>
      <c r="FF80" s="349"/>
      <c r="FH80" s="347"/>
      <c r="FI80" s="350"/>
      <c r="FJ80" s="350"/>
      <c r="FK80" s="348"/>
      <c r="FL80" s="348"/>
      <c r="FM80" s="348"/>
      <c r="FN80" s="349"/>
      <c r="FP80" s="347"/>
      <c r="FQ80" s="350"/>
      <c r="FR80" s="350"/>
      <c r="FS80" s="348"/>
      <c r="FT80" s="348"/>
      <c r="FU80" s="348"/>
      <c r="FV80" s="349"/>
      <c r="FX80" s="347"/>
      <c r="FY80" s="350"/>
      <c r="FZ80" s="350"/>
      <c r="GA80" s="348"/>
      <c r="GB80" s="348"/>
      <c r="GC80" s="348"/>
      <c r="GD80" s="349"/>
      <c r="GF80" s="347"/>
      <c r="GG80" s="350"/>
      <c r="GH80" s="350"/>
      <c r="GI80" s="348"/>
      <c r="GJ80" s="348"/>
      <c r="GK80" s="348"/>
      <c r="GL80" s="349"/>
      <c r="GN80" s="347"/>
      <c r="GO80" s="350"/>
      <c r="GP80" s="350"/>
      <c r="GQ80" s="348"/>
      <c r="GR80" s="348"/>
      <c r="GS80" s="348"/>
      <c r="GT80" s="349"/>
      <c r="GV80" s="347"/>
      <c r="GW80" s="350"/>
      <c r="GX80" s="350"/>
      <c r="GY80" s="348"/>
      <c r="GZ80" s="348"/>
      <c r="HA80" s="348"/>
      <c r="HB80" s="349"/>
      <c r="HD80" s="347"/>
      <c r="HE80" s="350"/>
      <c r="HF80" s="350"/>
      <c r="HG80" s="348"/>
      <c r="HH80" s="348"/>
      <c r="HI80" s="348"/>
      <c r="HJ80" s="349"/>
      <c r="HL80" s="347"/>
      <c r="HM80" s="350"/>
      <c r="HN80" s="350"/>
      <c r="HO80" s="348"/>
      <c r="HP80" s="348"/>
      <c r="HQ80" s="348"/>
      <c r="HR80" s="349"/>
      <c r="HT80" s="347"/>
      <c r="HU80" s="350"/>
      <c r="HV80" s="350"/>
      <c r="HW80" s="348"/>
      <c r="HX80" s="348"/>
      <c r="HY80" s="348"/>
      <c r="HZ80" s="349"/>
      <c r="IB80" s="347"/>
      <c r="IC80" s="350"/>
      <c r="ID80" s="350"/>
      <c r="IE80" s="348"/>
      <c r="IF80" s="348"/>
      <c r="IG80" s="348"/>
      <c r="IH80" s="349"/>
      <c r="IJ80" s="347"/>
      <c r="IK80" s="350"/>
      <c r="IL80" s="350"/>
      <c r="IM80" s="348"/>
      <c r="IN80" s="348"/>
      <c r="IO80" s="348"/>
      <c r="IP80" s="349"/>
      <c r="IR80" s="347"/>
      <c r="IS80" s="350"/>
      <c r="IT80" s="350"/>
      <c r="IU80" s="348"/>
      <c r="IV80" s="348"/>
      <c r="IW80" s="348"/>
      <c r="IX80" s="349"/>
      <c r="IZ80" s="347"/>
      <c r="JA80" s="350"/>
      <c r="JB80" s="350"/>
      <c r="JC80" s="348"/>
      <c r="JD80" s="348"/>
      <c r="JE80" s="348"/>
      <c r="JF80" s="349"/>
      <c r="JH80" s="347"/>
      <c r="JI80" s="350"/>
      <c r="JJ80" s="350"/>
      <c r="JK80" s="348"/>
      <c r="JL80" s="348"/>
      <c r="JM80" s="348"/>
      <c r="JN80" s="349"/>
      <c r="JP80" s="347"/>
      <c r="JQ80" s="350"/>
      <c r="JR80" s="350"/>
      <c r="JS80" s="348"/>
      <c r="JT80" s="348"/>
      <c r="JU80" s="348"/>
      <c r="JV80" s="349"/>
      <c r="JX80" s="347"/>
      <c r="JY80" s="350"/>
      <c r="JZ80" s="350"/>
      <c r="KA80" s="348"/>
      <c r="KB80" s="348"/>
      <c r="KC80" s="348"/>
      <c r="KD80" s="349"/>
      <c r="KF80" s="347"/>
      <c r="KG80" s="350"/>
      <c r="KH80" s="350"/>
      <c r="KI80" s="348"/>
      <c r="KJ80" s="348"/>
      <c r="KK80" s="348"/>
      <c r="KL80" s="349"/>
      <c r="KN80" s="347"/>
      <c r="KO80" s="350"/>
      <c r="KP80" s="350"/>
      <c r="KQ80" s="348"/>
      <c r="KR80" s="348"/>
      <c r="KS80" s="348"/>
      <c r="KT80" s="349"/>
      <c r="KV80" s="347"/>
      <c r="KW80" s="350"/>
      <c r="KX80" s="350"/>
      <c r="KY80" s="348"/>
      <c r="KZ80" s="348"/>
      <c r="LA80" s="348"/>
      <c r="LB80" s="349"/>
      <c r="LD80" s="347"/>
      <c r="LE80" s="350"/>
      <c r="LF80" s="350"/>
      <c r="LG80" s="348"/>
      <c r="LH80" s="348"/>
      <c r="LI80" s="348"/>
      <c r="LJ80" s="349"/>
      <c r="LL80" s="347"/>
      <c r="LM80" s="350"/>
      <c r="LN80" s="350"/>
      <c r="LO80" s="348"/>
      <c r="LP80" s="348"/>
      <c r="LQ80" s="348"/>
      <c r="LR80" s="349"/>
      <c r="LT80" s="347"/>
      <c r="LU80" s="350"/>
      <c r="LV80" s="350"/>
      <c r="LW80" s="348"/>
      <c r="LX80" s="348"/>
      <c r="LY80" s="348"/>
      <c r="LZ80" s="349"/>
      <c r="MB80" s="347"/>
      <c r="MC80" s="350"/>
      <c r="MD80" s="350"/>
      <c r="ME80" s="348"/>
      <c r="MF80" s="348"/>
      <c r="MG80" s="348"/>
      <c r="MH80" s="349"/>
      <c r="MJ80" s="347"/>
      <c r="MK80" s="350"/>
      <c r="ML80" s="350"/>
      <c r="MM80" s="348"/>
      <c r="MN80" s="348"/>
      <c r="MO80" s="348"/>
      <c r="MP80" s="349"/>
      <c r="MR80" s="347"/>
      <c r="MS80" s="350"/>
      <c r="MT80" s="350"/>
      <c r="MU80" s="348"/>
      <c r="MV80" s="348"/>
      <c r="MW80" s="348"/>
      <c r="MX80" s="349"/>
      <c r="MZ80" s="347"/>
      <c r="NA80" s="350"/>
      <c r="NB80" s="350"/>
      <c r="NC80" s="348"/>
      <c r="ND80" s="348"/>
      <c r="NE80" s="348"/>
      <c r="NF80" s="349"/>
      <c r="NH80" s="347"/>
      <c r="NI80" s="350"/>
      <c r="NJ80" s="350"/>
      <c r="NK80" s="348"/>
      <c r="NL80" s="348"/>
      <c r="NM80" s="348"/>
      <c r="NN80" s="349"/>
      <c r="NP80" s="347"/>
      <c r="NQ80" s="350"/>
      <c r="NR80" s="350"/>
      <c r="NS80" s="348"/>
      <c r="NT80" s="348"/>
      <c r="NU80" s="348"/>
      <c r="NV80" s="349"/>
      <c r="NX80" s="347"/>
      <c r="NY80" s="350"/>
      <c r="NZ80" s="350"/>
      <c r="OA80" s="348"/>
      <c r="OB80" s="348"/>
      <c r="OC80" s="348"/>
      <c r="OD80" s="349"/>
      <c r="OF80" s="347"/>
      <c r="OG80" s="350"/>
      <c r="OH80" s="350"/>
      <c r="OI80" s="348"/>
      <c r="OJ80" s="348"/>
      <c r="OK80" s="348"/>
      <c r="OL80" s="349"/>
      <c r="ON80" s="347"/>
      <c r="OO80" s="350"/>
      <c r="OP80" s="350"/>
      <c r="OQ80" s="348"/>
      <c r="OR80" s="348"/>
      <c r="OS80" s="348"/>
      <c r="OT80" s="349"/>
      <c r="OV80" s="347"/>
      <c r="OW80" s="350"/>
      <c r="OX80" s="350"/>
      <c r="OY80" s="348"/>
      <c r="OZ80" s="348"/>
      <c r="PA80" s="348"/>
      <c r="PB80" s="349"/>
      <c r="PD80" s="347"/>
      <c r="PE80" s="350"/>
      <c r="PF80" s="350"/>
      <c r="PG80" s="348"/>
      <c r="PH80" s="348"/>
      <c r="PI80" s="348"/>
      <c r="PJ80" s="349"/>
      <c r="PL80" s="347"/>
      <c r="PM80" s="350"/>
      <c r="PN80" s="350"/>
      <c r="PO80" s="348"/>
      <c r="PP80" s="348"/>
      <c r="PQ80" s="348"/>
      <c r="PR80" s="349"/>
      <c r="PT80" s="347"/>
      <c r="PU80" s="350"/>
      <c r="PV80" s="350"/>
      <c r="PW80" s="348"/>
      <c r="PX80" s="348"/>
      <c r="PY80" s="348"/>
      <c r="PZ80" s="349"/>
      <c r="QB80" s="347"/>
      <c r="QC80" s="350"/>
      <c r="QD80" s="350"/>
      <c r="QE80" s="348"/>
      <c r="QF80" s="348"/>
      <c r="QG80" s="348"/>
      <c r="QH80" s="349"/>
      <c r="QJ80" s="347"/>
      <c r="QK80" s="350"/>
      <c r="QL80" s="350"/>
      <c r="QM80" s="348"/>
      <c r="QN80" s="348"/>
      <c r="QO80" s="348"/>
      <c r="QP80" s="349"/>
      <c r="QR80" s="347"/>
      <c r="QS80" s="350"/>
      <c r="QT80" s="350"/>
      <c r="QU80" s="348"/>
      <c r="QV80" s="348"/>
      <c r="QW80" s="348"/>
      <c r="QX80" s="349"/>
      <c r="QZ80" s="347"/>
      <c r="RA80" s="350"/>
      <c r="RB80" s="350"/>
      <c r="RC80" s="348"/>
      <c r="RD80" s="348"/>
      <c r="RE80" s="348"/>
      <c r="RF80" s="349"/>
      <c r="RH80" s="347"/>
      <c r="RI80" s="350"/>
      <c r="RJ80" s="350"/>
      <c r="RK80" s="348"/>
      <c r="RL80" s="348"/>
      <c r="RM80" s="348"/>
      <c r="RN80" s="349"/>
      <c r="RP80" s="347"/>
      <c r="RQ80" s="350"/>
      <c r="RR80" s="350"/>
      <c r="RS80" s="348"/>
      <c r="RT80" s="348"/>
      <c r="RU80" s="348"/>
      <c r="RV80" s="349"/>
      <c r="RX80" s="347"/>
      <c r="RY80" s="350"/>
      <c r="RZ80" s="350"/>
      <c r="SA80" s="348"/>
      <c r="SB80" s="348"/>
      <c r="SC80" s="348"/>
      <c r="SD80" s="349"/>
      <c r="SF80" s="347"/>
      <c r="SG80" s="350"/>
      <c r="SH80" s="350"/>
      <c r="SI80" s="348"/>
      <c r="SJ80" s="348"/>
      <c r="SK80" s="348"/>
      <c r="SL80" s="349"/>
      <c r="SN80" s="347"/>
      <c r="SO80" s="350"/>
      <c r="SP80" s="350"/>
      <c r="SQ80" s="348"/>
      <c r="SR80" s="348"/>
      <c r="SS80" s="348"/>
      <c r="ST80" s="349"/>
      <c r="SV80" s="347"/>
      <c r="SW80" s="350"/>
      <c r="SX80" s="350"/>
      <c r="SY80" s="348"/>
      <c r="SZ80" s="348"/>
      <c r="TA80" s="348"/>
      <c r="TB80" s="349"/>
      <c r="TD80" s="347"/>
      <c r="TE80" s="350"/>
      <c r="TF80" s="350"/>
      <c r="TG80" s="348"/>
      <c r="TH80" s="348"/>
      <c r="TI80" s="348"/>
      <c r="TJ80" s="349"/>
      <c r="TL80" s="347"/>
      <c r="TM80" s="350"/>
      <c r="TN80" s="350"/>
      <c r="TO80" s="348"/>
      <c r="TP80" s="348"/>
      <c r="TQ80" s="348"/>
      <c r="TR80" s="349"/>
      <c r="TT80" s="347"/>
      <c r="TU80" s="350"/>
      <c r="TV80" s="350"/>
      <c r="TW80" s="348"/>
      <c r="TX80" s="348"/>
      <c r="TY80" s="348"/>
      <c r="TZ80" s="349"/>
      <c r="UB80" s="347"/>
      <c r="UC80" s="350"/>
      <c r="UD80" s="350"/>
      <c r="UE80" s="348"/>
      <c r="UF80" s="348"/>
      <c r="UG80" s="348"/>
      <c r="UH80" s="349"/>
      <c r="UJ80" s="347"/>
      <c r="UK80" s="350"/>
      <c r="UL80" s="350"/>
      <c r="UM80" s="348"/>
      <c r="UN80" s="348"/>
      <c r="UO80" s="348"/>
      <c r="UP80" s="349"/>
      <c r="UR80" s="347"/>
      <c r="US80" s="350"/>
      <c r="UT80" s="350"/>
      <c r="UU80" s="348"/>
      <c r="UV80" s="348"/>
      <c r="UW80" s="348"/>
      <c r="UX80" s="349"/>
      <c r="UZ80" s="347"/>
      <c r="VA80" s="350"/>
      <c r="VB80" s="350"/>
      <c r="VC80" s="348"/>
      <c r="VD80" s="348"/>
      <c r="VE80" s="348"/>
      <c r="VF80" s="349"/>
      <c r="VH80" s="347"/>
      <c r="VI80" s="350"/>
      <c r="VJ80" s="350"/>
      <c r="VK80" s="348"/>
      <c r="VL80" s="348"/>
      <c r="VM80" s="348"/>
      <c r="VN80" s="349"/>
      <c r="VP80" s="347"/>
      <c r="VQ80" s="350"/>
      <c r="VR80" s="350"/>
      <c r="VS80" s="348"/>
      <c r="VT80" s="348"/>
      <c r="VU80" s="348"/>
      <c r="VV80" s="349"/>
      <c r="VX80" s="347"/>
      <c r="VY80" s="350"/>
      <c r="VZ80" s="350"/>
      <c r="WA80" s="348"/>
      <c r="WB80" s="348"/>
      <c r="WC80" s="348"/>
      <c r="WD80" s="349"/>
      <c r="WF80" s="347"/>
      <c r="WG80" s="350"/>
      <c r="WH80" s="350"/>
      <c r="WI80" s="348"/>
      <c r="WJ80" s="348"/>
      <c r="WK80" s="348"/>
      <c r="WL80" s="349"/>
      <c r="WN80" s="347"/>
      <c r="WO80" s="350"/>
      <c r="WP80" s="350"/>
      <c r="WQ80" s="348"/>
      <c r="WR80" s="348"/>
      <c r="WS80" s="348"/>
      <c r="WT80" s="349"/>
      <c r="WV80" s="347"/>
      <c r="WW80" s="350"/>
      <c r="WX80" s="350"/>
      <c r="WY80" s="348"/>
      <c r="WZ80" s="348"/>
      <c r="XA80" s="348"/>
      <c r="XB80" s="349"/>
      <c r="XD80" s="347"/>
      <c r="XE80" s="350"/>
      <c r="XF80" s="350"/>
      <c r="XG80" s="348"/>
      <c r="XH80" s="348"/>
      <c r="XI80" s="348"/>
      <c r="XJ80" s="349"/>
      <c r="XL80" s="347"/>
      <c r="XM80" s="350"/>
      <c r="XN80" s="350"/>
      <c r="XO80" s="348"/>
      <c r="XP80" s="348"/>
      <c r="XQ80" s="348"/>
      <c r="XR80" s="349"/>
      <c r="XT80" s="347"/>
      <c r="XU80" s="350"/>
      <c r="XV80" s="350"/>
      <c r="XW80" s="348"/>
      <c r="XX80" s="348"/>
      <c r="XY80" s="348"/>
      <c r="XZ80" s="349"/>
      <c r="YB80" s="347"/>
      <c r="YC80" s="350"/>
      <c r="YD80" s="350"/>
      <c r="YE80" s="348"/>
      <c r="YF80" s="348"/>
      <c r="YG80" s="348"/>
      <c r="YH80" s="349"/>
      <c r="YJ80" s="347"/>
      <c r="YK80" s="350"/>
      <c r="YL80" s="350"/>
      <c r="YM80" s="348"/>
      <c r="YN80" s="348"/>
      <c r="YO80" s="348"/>
      <c r="YP80" s="349"/>
      <c r="YR80" s="347"/>
      <c r="YS80" s="350"/>
      <c r="YT80" s="350"/>
      <c r="YU80" s="348"/>
      <c r="YV80" s="348"/>
      <c r="YW80" s="348"/>
      <c r="YX80" s="349"/>
      <c r="YZ80" s="347"/>
      <c r="ZA80" s="350"/>
      <c r="ZB80" s="350"/>
      <c r="ZC80" s="348"/>
      <c r="ZD80" s="348"/>
      <c r="ZE80" s="348"/>
      <c r="ZF80" s="349"/>
      <c r="ZH80" s="347"/>
      <c r="ZI80" s="350"/>
      <c r="ZJ80" s="350"/>
      <c r="ZK80" s="348"/>
      <c r="ZL80" s="348"/>
      <c r="ZM80" s="348"/>
      <c r="ZN80" s="349"/>
      <c r="ZP80" s="347"/>
      <c r="ZQ80" s="350"/>
      <c r="ZR80" s="350"/>
      <c r="ZS80" s="348"/>
      <c r="ZT80" s="348"/>
      <c r="ZU80" s="348"/>
      <c r="ZV80" s="349"/>
      <c r="ZX80" s="347"/>
      <c r="ZY80" s="350"/>
      <c r="ZZ80" s="350"/>
      <c r="AAA80" s="348"/>
      <c r="AAB80" s="348"/>
      <c r="AAC80" s="348"/>
      <c r="AAD80" s="349"/>
      <c r="AAF80" s="347"/>
      <c r="AAG80" s="350"/>
      <c r="AAH80" s="350"/>
      <c r="AAI80" s="348"/>
      <c r="AAJ80" s="348"/>
      <c r="AAK80" s="348"/>
      <c r="AAL80" s="349"/>
      <c r="AAN80" s="347"/>
      <c r="AAO80" s="350"/>
      <c r="AAP80" s="350"/>
      <c r="AAQ80" s="348"/>
      <c r="AAR80" s="348"/>
      <c r="AAS80" s="348"/>
      <c r="AAT80" s="349"/>
      <c r="AAV80" s="347"/>
      <c r="AAW80" s="350"/>
      <c r="AAX80" s="350"/>
      <c r="AAY80" s="348"/>
      <c r="AAZ80" s="348"/>
      <c r="ABA80" s="348"/>
      <c r="ABB80" s="349"/>
      <c r="ABD80" s="347"/>
      <c r="ABE80" s="350"/>
      <c r="ABF80" s="350"/>
      <c r="ABG80" s="348"/>
      <c r="ABH80" s="348"/>
      <c r="ABI80" s="348"/>
      <c r="ABJ80" s="349"/>
      <c r="ABL80" s="347"/>
      <c r="ABM80" s="350"/>
      <c r="ABN80" s="350"/>
      <c r="ABO80" s="348"/>
      <c r="ABP80" s="348"/>
      <c r="ABQ80" s="348"/>
      <c r="ABR80" s="349"/>
      <c r="ABT80" s="347"/>
      <c r="ABU80" s="350"/>
      <c r="ABV80" s="350"/>
      <c r="ABW80" s="348"/>
      <c r="ABX80" s="348"/>
      <c r="ABY80" s="348"/>
      <c r="ABZ80" s="349"/>
      <c r="ACB80" s="347"/>
      <c r="ACC80" s="350"/>
      <c r="ACD80" s="350"/>
      <c r="ACE80" s="348"/>
      <c r="ACF80" s="348"/>
      <c r="ACG80" s="348"/>
      <c r="ACH80" s="349"/>
      <c r="ACJ80" s="347"/>
      <c r="ACK80" s="350"/>
      <c r="ACL80" s="350"/>
      <c r="ACM80" s="348"/>
      <c r="ACN80" s="348"/>
      <c r="ACO80" s="348"/>
      <c r="ACP80" s="349"/>
      <c r="ACR80" s="347"/>
      <c r="ACS80" s="350"/>
      <c r="ACT80" s="350"/>
      <c r="ACU80" s="348"/>
      <c r="ACV80" s="348"/>
      <c r="ACW80" s="348"/>
      <c r="ACX80" s="349"/>
      <c r="ACZ80" s="347"/>
      <c r="ADA80" s="350"/>
      <c r="ADB80" s="350"/>
      <c r="ADC80" s="348"/>
      <c r="ADD80" s="348"/>
      <c r="ADE80" s="348"/>
      <c r="ADF80" s="349"/>
      <c r="ADH80" s="347"/>
      <c r="ADI80" s="350"/>
      <c r="ADJ80" s="350"/>
      <c r="ADK80" s="348"/>
      <c r="ADL80" s="348"/>
      <c r="ADM80" s="348"/>
      <c r="ADN80" s="349"/>
      <c r="ADP80" s="347"/>
      <c r="ADQ80" s="350"/>
      <c r="ADR80" s="350"/>
      <c r="ADS80" s="348"/>
      <c r="ADT80" s="348"/>
      <c r="ADU80" s="348"/>
      <c r="ADV80" s="349"/>
      <c r="ADX80" s="347"/>
      <c r="ADY80" s="350"/>
      <c r="ADZ80" s="350"/>
      <c r="AEA80" s="348"/>
      <c r="AEB80" s="348"/>
      <c r="AEC80" s="348"/>
      <c r="AED80" s="349"/>
      <c r="AEF80" s="347"/>
      <c r="AEG80" s="350"/>
      <c r="AEH80" s="350"/>
      <c r="AEI80" s="348"/>
      <c r="AEJ80" s="348"/>
      <c r="AEK80" s="348"/>
      <c r="AEL80" s="349"/>
      <c r="AEN80" s="347"/>
      <c r="AEO80" s="350"/>
      <c r="AEP80" s="350"/>
      <c r="AEQ80" s="348"/>
      <c r="AER80" s="348"/>
      <c r="AES80" s="348"/>
      <c r="AET80" s="349"/>
      <c r="AEV80" s="347"/>
      <c r="AEW80" s="350"/>
      <c r="AEX80" s="350"/>
      <c r="AEY80" s="348"/>
      <c r="AEZ80" s="348"/>
      <c r="AFA80" s="348"/>
      <c r="AFB80" s="349"/>
      <c r="AFD80" s="347"/>
      <c r="AFE80" s="350"/>
      <c r="AFF80" s="350"/>
      <c r="AFG80" s="348"/>
      <c r="AFH80" s="348"/>
      <c r="AFI80" s="348"/>
      <c r="AFJ80" s="349"/>
      <c r="AFL80" s="347"/>
      <c r="AFM80" s="350"/>
      <c r="AFN80" s="350"/>
      <c r="AFO80" s="348"/>
      <c r="AFP80" s="348"/>
      <c r="AFQ80" s="348"/>
      <c r="AFR80" s="349"/>
      <c r="AFT80" s="347"/>
      <c r="AFU80" s="350"/>
      <c r="AFV80" s="350"/>
      <c r="AFW80" s="348"/>
      <c r="AFX80" s="348"/>
      <c r="AFY80" s="348"/>
      <c r="AFZ80" s="349"/>
      <c r="AGB80" s="347"/>
      <c r="AGC80" s="350"/>
      <c r="AGD80" s="350"/>
      <c r="AGE80" s="348"/>
      <c r="AGF80" s="348"/>
      <c r="AGG80" s="348"/>
      <c r="AGH80" s="349"/>
      <c r="AGJ80" s="347"/>
      <c r="AGK80" s="350"/>
      <c r="AGL80" s="350"/>
      <c r="AGM80" s="348"/>
      <c r="AGN80" s="348"/>
      <c r="AGO80" s="348"/>
      <c r="AGP80" s="349"/>
      <c r="AGR80" s="347"/>
      <c r="AGS80" s="350"/>
      <c r="AGT80" s="350"/>
      <c r="AGU80" s="348"/>
      <c r="AGV80" s="348"/>
      <c r="AGW80" s="348"/>
      <c r="AGX80" s="349"/>
      <c r="AGZ80" s="347"/>
      <c r="AHA80" s="350"/>
      <c r="AHB80" s="350"/>
      <c r="AHC80" s="348"/>
      <c r="AHD80" s="348"/>
      <c r="AHE80" s="348"/>
      <c r="AHF80" s="349"/>
      <c r="AHH80" s="347"/>
      <c r="AHI80" s="350"/>
      <c r="AHJ80" s="350"/>
      <c r="AHK80" s="348"/>
      <c r="AHL80" s="348"/>
      <c r="AHM80" s="348"/>
      <c r="AHN80" s="349"/>
      <c r="AHP80" s="347"/>
      <c r="AHQ80" s="350"/>
      <c r="AHR80" s="350"/>
      <c r="AHS80" s="348"/>
      <c r="AHT80" s="348"/>
      <c r="AHU80" s="348"/>
      <c r="AHV80" s="349"/>
      <c r="AHX80" s="347"/>
      <c r="AHY80" s="350"/>
      <c r="AHZ80" s="350"/>
      <c r="AIA80" s="348"/>
      <c r="AIB80" s="348"/>
      <c r="AIC80" s="348"/>
      <c r="AID80" s="349"/>
      <c r="AIF80" s="347"/>
      <c r="AIG80" s="350"/>
      <c r="AIH80" s="350"/>
      <c r="AII80" s="348"/>
      <c r="AIJ80" s="348"/>
      <c r="AIK80" s="348"/>
      <c r="AIL80" s="349"/>
      <c r="AIN80" s="347"/>
      <c r="AIO80" s="350"/>
      <c r="AIP80" s="350"/>
      <c r="AIQ80" s="348"/>
      <c r="AIR80" s="348"/>
      <c r="AIS80" s="348"/>
      <c r="AIT80" s="349"/>
      <c r="AIV80" s="347"/>
      <c r="AIW80" s="350"/>
      <c r="AIX80" s="350"/>
      <c r="AIY80" s="348"/>
      <c r="AIZ80" s="348"/>
      <c r="AJA80" s="348"/>
      <c r="AJB80" s="349"/>
      <c r="AJD80" s="347"/>
      <c r="AJE80" s="350"/>
      <c r="AJF80" s="350"/>
      <c r="AJG80" s="348"/>
      <c r="AJH80" s="348"/>
      <c r="AJI80" s="348"/>
      <c r="AJJ80" s="349"/>
      <c r="AJL80" s="347"/>
      <c r="AJM80" s="350"/>
      <c r="AJN80" s="350"/>
      <c r="AJO80" s="348"/>
      <c r="AJP80" s="348"/>
      <c r="AJQ80" s="348"/>
      <c r="AJR80" s="349"/>
      <c r="AJT80" s="347"/>
      <c r="AJU80" s="350"/>
      <c r="AJV80" s="350"/>
      <c r="AJW80" s="348"/>
      <c r="AJX80" s="348"/>
      <c r="AJY80" s="348"/>
      <c r="AJZ80" s="349"/>
      <c r="AKB80" s="347"/>
      <c r="AKC80" s="350"/>
      <c r="AKD80" s="350"/>
      <c r="AKE80" s="348"/>
      <c r="AKF80" s="348"/>
      <c r="AKG80" s="348"/>
      <c r="AKH80" s="349"/>
      <c r="AKJ80" s="347"/>
      <c r="AKK80" s="350"/>
      <c r="AKL80" s="350"/>
      <c r="AKM80" s="348"/>
      <c r="AKN80" s="348"/>
      <c r="AKO80" s="348"/>
      <c r="AKP80" s="349"/>
      <c r="AKR80" s="347"/>
      <c r="AKS80" s="350"/>
      <c r="AKT80" s="350"/>
      <c r="AKU80" s="348"/>
      <c r="AKV80" s="348"/>
      <c r="AKW80" s="348"/>
      <c r="AKX80" s="349"/>
      <c r="AKZ80" s="347"/>
      <c r="ALA80" s="350"/>
      <c r="ALB80" s="350"/>
      <c r="ALC80" s="348"/>
      <c r="ALD80" s="348"/>
      <c r="ALE80" s="348"/>
      <c r="ALF80" s="349"/>
      <c r="ALH80" s="347"/>
      <c r="ALI80" s="350"/>
      <c r="ALJ80" s="350"/>
      <c r="ALK80" s="348"/>
      <c r="ALL80" s="348"/>
      <c r="ALM80" s="348"/>
      <c r="ALN80" s="349"/>
      <c r="ALP80" s="347"/>
      <c r="ALQ80" s="350"/>
      <c r="ALR80" s="350"/>
      <c r="ALS80" s="348"/>
      <c r="ALT80" s="348"/>
      <c r="ALU80" s="348"/>
      <c r="ALV80" s="349"/>
      <c r="ALX80" s="347"/>
      <c r="ALY80" s="350"/>
      <c r="ALZ80" s="350"/>
      <c r="AMA80" s="348"/>
      <c r="AMB80" s="348"/>
      <c r="AMC80" s="348"/>
      <c r="AMD80" s="349"/>
      <c r="AMF80" s="347"/>
      <c r="AMG80" s="350"/>
      <c r="AMH80" s="350"/>
      <c r="AMI80" s="348"/>
      <c r="AMJ80" s="348"/>
      <c r="AMK80" s="348"/>
      <c r="AML80" s="349"/>
      <c r="AMN80" s="347"/>
      <c r="AMO80" s="350"/>
      <c r="AMP80" s="350"/>
      <c r="AMQ80" s="348"/>
      <c r="AMR80" s="348"/>
      <c r="AMS80" s="348"/>
      <c r="AMT80" s="349"/>
      <c r="AMV80" s="347"/>
      <c r="AMW80" s="350"/>
      <c r="AMX80" s="350"/>
      <c r="AMY80" s="348"/>
      <c r="AMZ80" s="348"/>
      <c r="ANA80" s="348"/>
      <c r="ANB80" s="349"/>
      <c r="AND80" s="347"/>
      <c r="ANE80" s="350"/>
      <c r="ANF80" s="350"/>
      <c r="ANG80" s="348"/>
      <c r="ANH80" s="348"/>
      <c r="ANI80" s="348"/>
      <c r="ANJ80" s="349"/>
      <c r="ANL80" s="347"/>
      <c r="ANM80" s="350"/>
      <c r="ANN80" s="350"/>
      <c r="ANO80" s="348"/>
      <c r="ANP80" s="348"/>
      <c r="ANQ80" s="348"/>
      <c r="ANR80" s="349"/>
      <c r="ANT80" s="347"/>
      <c r="ANU80" s="350"/>
      <c r="ANV80" s="350"/>
      <c r="ANW80" s="348"/>
      <c r="ANX80" s="348"/>
      <c r="ANY80" s="348"/>
      <c r="ANZ80" s="349"/>
      <c r="AOB80" s="347"/>
      <c r="AOC80" s="350"/>
      <c r="AOD80" s="350"/>
      <c r="AOE80" s="348"/>
      <c r="AOF80" s="348"/>
      <c r="AOG80" s="348"/>
      <c r="AOH80" s="349"/>
      <c r="AOJ80" s="347"/>
      <c r="AOK80" s="350"/>
      <c r="AOL80" s="350"/>
      <c r="AOM80" s="348"/>
      <c r="AON80" s="348"/>
      <c r="AOO80" s="348"/>
      <c r="AOP80" s="349"/>
      <c r="AOR80" s="347"/>
      <c r="AOS80" s="350"/>
      <c r="AOT80" s="350"/>
      <c r="AOU80" s="348"/>
      <c r="AOV80" s="348"/>
      <c r="AOW80" s="348"/>
      <c r="AOX80" s="349"/>
      <c r="AOZ80" s="347"/>
      <c r="APA80" s="350"/>
      <c r="APB80" s="350"/>
      <c r="APC80" s="348"/>
      <c r="APD80" s="348"/>
      <c r="APE80" s="348"/>
      <c r="APF80" s="349"/>
      <c r="APH80" s="347"/>
      <c r="API80" s="350"/>
      <c r="APJ80" s="350"/>
      <c r="APK80" s="348"/>
      <c r="APL80" s="348"/>
      <c r="APM80" s="348"/>
      <c r="APN80" s="349"/>
      <c r="APP80" s="347"/>
      <c r="APQ80" s="350"/>
      <c r="APR80" s="350"/>
      <c r="APS80" s="348"/>
      <c r="APT80" s="348"/>
      <c r="APU80" s="348"/>
      <c r="APV80" s="349"/>
      <c r="APX80" s="347"/>
      <c r="APY80" s="350"/>
      <c r="APZ80" s="350"/>
      <c r="AQA80" s="348"/>
      <c r="AQB80" s="348"/>
      <c r="AQC80" s="348"/>
      <c r="AQD80" s="349"/>
      <c r="AQF80" s="347"/>
      <c r="AQG80" s="350"/>
      <c r="AQH80" s="350"/>
      <c r="AQI80" s="348"/>
      <c r="AQJ80" s="348"/>
      <c r="AQK80" s="348"/>
      <c r="AQL80" s="349"/>
      <c r="AQN80" s="347"/>
      <c r="AQO80" s="350"/>
      <c r="AQP80" s="350"/>
      <c r="AQQ80" s="348"/>
      <c r="AQR80" s="348"/>
      <c r="AQS80" s="348"/>
      <c r="AQT80" s="349"/>
      <c r="AQV80" s="347"/>
      <c r="AQW80" s="350"/>
      <c r="AQX80" s="350"/>
      <c r="AQY80" s="348"/>
      <c r="AQZ80" s="348"/>
      <c r="ARA80" s="348"/>
      <c r="ARB80" s="349"/>
      <c r="ARD80" s="347"/>
      <c r="ARE80" s="350"/>
      <c r="ARF80" s="350"/>
      <c r="ARG80" s="348"/>
      <c r="ARH80" s="348"/>
      <c r="ARI80" s="348"/>
      <c r="ARJ80" s="349"/>
      <c r="ARL80" s="347"/>
      <c r="ARM80" s="350"/>
      <c r="ARN80" s="350"/>
      <c r="ARO80" s="348"/>
      <c r="ARP80" s="348"/>
      <c r="ARQ80" s="348"/>
      <c r="ARR80" s="349"/>
      <c r="ART80" s="347"/>
      <c r="ARU80" s="350"/>
      <c r="ARV80" s="350"/>
      <c r="ARW80" s="348"/>
      <c r="ARX80" s="348"/>
      <c r="ARY80" s="348"/>
      <c r="ARZ80" s="349"/>
      <c r="ASB80" s="347"/>
      <c r="ASC80" s="350"/>
      <c r="ASD80" s="350"/>
      <c r="ASE80" s="348"/>
      <c r="ASF80" s="348"/>
      <c r="ASG80" s="348"/>
      <c r="ASH80" s="349"/>
      <c r="ASJ80" s="347"/>
      <c r="ASK80" s="350"/>
      <c r="ASL80" s="350"/>
      <c r="ASM80" s="348"/>
      <c r="ASN80" s="348"/>
      <c r="ASO80" s="348"/>
      <c r="ASP80" s="349"/>
      <c r="ASR80" s="347"/>
      <c r="ASS80" s="350"/>
      <c r="AST80" s="350"/>
      <c r="ASU80" s="348"/>
      <c r="ASV80" s="348"/>
      <c r="ASW80" s="348"/>
      <c r="ASX80" s="349"/>
      <c r="ASZ80" s="347"/>
      <c r="ATA80" s="350"/>
      <c r="ATB80" s="350"/>
      <c r="ATC80" s="348"/>
      <c r="ATD80" s="348"/>
      <c r="ATE80" s="348"/>
      <c r="ATF80" s="349"/>
      <c r="ATH80" s="347"/>
      <c r="ATI80" s="350"/>
      <c r="ATJ80" s="350"/>
      <c r="ATK80" s="348"/>
      <c r="ATL80" s="348"/>
      <c r="ATM80" s="348"/>
      <c r="ATN80" s="349"/>
      <c r="ATP80" s="347"/>
      <c r="ATQ80" s="350"/>
      <c r="ATR80" s="350"/>
      <c r="ATS80" s="348"/>
      <c r="ATT80" s="348"/>
      <c r="ATU80" s="348"/>
      <c r="ATV80" s="349"/>
      <c r="ATX80" s="347"/>
      <c r="ATY80" s="350"/>
      <c r="ATZ80" s="350"/>
      <c r="AUA80" s="348"/>
      <c r="AUB80" s="348"/>
      <c r="AUC80" s="348"/>
      <c r="AUD80" s="349"/>
      <c r="AUF80" s="347"/>
      <c r="AUG80" s="350"/>
      <c r="AUH80" s="350"/>
      <c r="AUI80" s="348"/>
      <c r="AUJ80" s="348"/>
      <c r="AUK80" s="348"/>
      <c r="AUL80" s="349"/>
      <c r="AUN80" s="347"/>
      <c r="AUO80" s="350"/>
      <c r="AUP80" s="350"/>
      <c r="AUQ80" s="348"/>
      <c r="AUR80" s="348"/>
      <c r="AUS80" s="348"/>
      <c r="AUT80" s="349"/>
      <c r="AUV80" s="347"/>
      <c r="AUW80" s="350"/>
      <c r="AUX80" s="350"/>
      <c r="AUY80" s="348"/>
      <c r="AUZ80" s="348"/>
      <c r="AVA80" s="348"/>
      <c r="AVB80" s="349"/>
      <c r="AVD80" s="347"/>
      <c r="AVE80" s="350"/>
      <c r="AVF80" s="350"/>
      <c r="AVG80" s="348"/>
      <c r="AVH80" s="348"/>
      <c r="AVI80" s="348"/>
      <c r="AVJ80" s="349"/>
      <c r="AVL80" s="347"/>
      <c r="AVM80" s="350"/>
      <c r="AVN80" s="350"/>
      <c r="AVO80" s="348"/>
      <c r="AVP80" s="348"/>
      <c r="AVQ80" s="348"/>
      <c r="AVR80" s="349"/>
      <c r="AVT80" s="347"/>
      <c r="AVU80" s="350"/>
      <c r="AVV80" s="350"/>
      <c r="AVW80" s="348"/>
      <c r="AVX80" s="348"/>
      <c r="AVY80" s="348"/>
      <c r="AVZ80" s="349"/>
      <c r="AWB80" s="347"/>
      <c r="AWC80" s="350"/>
      <c r="AWD80" s="350"/>
      <c r="AWE80" s="348"/>
      <c r="AWF80" s="348"/>
      <c r="AWG80" s="348"/>
      <c r="AWH80" s="349"/>
      <c r="AWJ80" s="347"/>
      <c r="AWK80" s="350"/>
      <c r="AWL80" s="350"/>
      <c r="AWM80" s="348"/>
      <c r="AWN80" s="348"/>
      <c r="AWO80" s="348"/>
      <c r="AWP80" s="349"/>
      <c r="AWR80" s="347"/>
      <c r="AWS80" s="350"/>
      <c r="AWT80" s="350"/>
      <c r="AWU80" s="348"/>
      <c r="AWV80" s="348"/>
      <c r="AWW80" s="348"/>
      <c r="AWX80" s="349"/>
      <c r="AWZ80" s="347"/>
      <c r="AXA80" s="350"/>
      <c r="AXB80" s="350"/>
      <c r="AXC80" s="348"/>
      <c r="AXD80" s="348"/>
      <c r="AXE80" s="348"/>
      <c r="AXF80" s="349"/>
      <c r="AXH80" s="347"/>
      <c r="AXI80" s="350"/>
      <c r="AXJ80" s="350"/>
      <c r="AXK80" s="348"/>
      <c r="AXL80" s="348"/>
      <c r="AXM80" s="348"/>
      <c r="AXN80" s="349"/>
      <c r="AXP80" s="347"/>
      <c r="AXQ80" s="350"/>
      <c r="AXR80" s="350"/>
      <c r="AXS80" s="348"/>
      <c r="AXT80" s="348"/>
      <c r="AXU80" s="348"/>
      <c r="AXV80" s="349"/>
      <c r="AXX80" s="347"/>
      <c r="AXY80" s="350"/>
      <c r="AXZ80" s="350"/>
      <c r="AYA80" s="348"/>
      <c r="AYB80" s="348"/>
      <c r="AYC80" s="348"/>
      <c r="AYD80" s="349"/>
      <c r="AYF80" s="347"/>
      <c r="AYG80" s="350"/>
      <c r="AYH80" s="350"/>
      <c r="AYI80" s="348"/>
      <c r="AYJ80" s="348"/>
      <c r="AYK80" s="348"/>
      <c r="AYL80" s="349"/>
      <c r="AYN80" s="347"/>
      <c r="AYO80" s="350"/>
      <c r="AYP80" s="350"/>
      <c r="AYQ80" s="348"/>
      <c r="AYR80" s="348"/>
      <c r="AYS80" s="348"/>
      <c r="AYT80" s="349"/>
      <c r="AYV80" s="347"/>
      <c r="AYW80" s="350"/>
      <c r="AYX80" s="350"/>
      <c r="AYY80" s="348"/>
      <c r="AYZ80" s="348"/>
      <c r="AZA80" s="348"/>
      <c r="AZB80" s="349"/>
      <c r="AZD80" s="347"/>
      <c r="AZE80" s="350"/>
      <c r="AZF80" s="350"/>
      <c r="AZG80" s="348"/>
      <c r="AZH80" s="348"/>
      <c r="AZI80" s="348"/>
      <c r="AZJ80" s="349"/>
      <c r="AZL80" s="347"/>
      <c r="AZM80" s="350"/>
      <c r="AZN80" s="350"/>
      <c r="AZO80" s="348"/>
      <c r="AZP80" s="348"/>
      <c r="AZQ80" s="348"/>
      <c r="AZR80" s="349"/>
      <c r="AZT80" s="347"/>
      <c r="AZU80" s="350"/>
      <c r="AZV80" s="350"/>
      <c r="AZW80" s="348"/>
      <c r="AZX80" s="348"/>
      <c r="AZY80" s="348"/>
      <c r="AZZ80" s="349"/>
      <c r="BAB80" s="347"/>
      <c r="BAC80" s="350"/>
      <c r="BAD80" s="350"/>
      <c r="BAE80" s="348"/>
      <c r="BAF80" s="348"/>
      <c r="BAG80" s="348"/>
      <c r="BAH80" s="349"/>
      <c r="BAJ80" s="347"/>
      <c r="BAK80" s="350"/>
      <c r="BAL80" s="350"/>
      <c r="BAM80" s="348"/>
      <c r="BAN80" s="348"/>
      <c r="BAO80" s="348"/>
      <c r="BAP80" s="349"/>
      <c r="BAR80" s="347"/>
      <c r="BAS80" s="350"/>
      <c r="BAT80" s="350"/>
      <c r="BAU80" s="348"/>
      <c r="BAV80" s="348"/>
      <c r="BAW80" s="348"/>
      <c r="BAX80" s="349"/>
      <c r="BAZ80" s="347"/>
      <c r="BBA80" s="350"/>
      <c r="BBB80" s="350"/>
      <c r="BBC80" s="348"/>
      <c r="BBD80" s="348"/>
      <c r="BBE80" s="348"/>
      <c r="BBF80" s="349"/>
      <c r="BBH80" s="347"/>
      <c r="BBI80" s="350"/>
      <c r="BBJ80" s="350"/>
      <c r="BBK80" s="348"/>
      <c r="BBL80" s="348"/>
      <c r="BBM80" s="348"/>
      <c r="BBN80" s="349"/>
      <c r="BBP80" s="347"/>
      <c r="BBQ80" s="350"/>
      <c r="BBR80" s="350"/>
      <c r="BBS80" s="348"/>
      <c r="BBT80" s="348"/>
      <c r="BBU80" s="348"/>
      <c r="BBV80" s="349"/>
      <c r="BBX80" s="347"/>
      <c r="BBY80" s="350"/>
      <c r="BBZ80" s="350"/>
      <c r="BCA80" s="348"/>
      <c r="BCB80" s="348"/>
      <c r="BCC80" s="348"/>
      <c r="BCD80" s="349"/>
      <c r="BCF80" s="347"/>
      <c r="BCG80" s="350"/>
      <c r="BCH80" s="350"/>
      <c r="BCI80" s="348"/>
      <c r="BCJ80" s="348"/>
      <c r="BCK80" s="348"/>
      <c r="BCL80" s="349"/>
      <c r="BCN80" s="347"/>
      <c r="BCO80" s="350"/>
      <c r="BCP80" s="350"/>
      <c r="BCQ80" s="348"/>
      <c r="BCR80" s="348"/>
      <c r="BCS80" s="348"/>
      <c r="BCT80" s="349"/>
      <c r="BCV80" s="347"/>
      <c r="BCW80" s="350"/>
      <c r="BCX80" s="350"/>
      <c r="BCY80" s="348"/>
      <c r="BCZ80" s="348"/>
      <c r="BDA80" s="348"/>
      <c r="BDB80" s="349"/>
      <c r="BDD80" s="347"/>
      <c r="BDE80" s="350"/>
      <c r="BDF80" s="350"/>
      <c r="BDG80" s="348"/>
      <c r="BDH80" s="348"/>
      <c r="BDI80" s="348"/>
      <c r="BDJ80" s="349"/>
      <c r="BDL80" s="347"/>
      <c r="BDM80" s="350"/>
      <c r="BDN80" s="350"/>
      <c r="BDO80" s="348"/>
      <c r="BDP80" s="348"/>
      <c r="BDQ80" s="348"/>
      <c r="BDR80" s="349"/>
      <c r="BDT80" s="347"/>
      <c r="BDU80" s="350"/>
      <c r="BDV80" s="350"/>
      <c r="BDW80" s="348"/>
      <c r="BDX80" s="348"/>
      <c r="BDY80" s="348"/>
      <c r="BDZ80" s="349"/>
      <c r="BEB80" s="347"/>
      <c r="BEC80" s="350"/>
      <c r="BED80" s="350"/>
      <c r="BEE80" s="348"/>
      <c r="BEF80" s="348"/>
      <c r="BEG80" s="348"/>
      <c r="BEH80" s="349"/>
      <c r="BEJ80" s="347"/>
      <c r="BEK80" s="350"/>
      <c r="BEL80" s="350"/>
      <c r="BEM80" s="348"/>
      <c r="BEN80" s="348"/>
      <c r="BEO80" s="348"/>
      <c r="BEP80" s="349"/>
      <c r="BER80" s="347"/>
      <c r="BES80" s="350"/>
      <c r="BET80" s="350"/>
      <c r="BEU80" s="348"/>
      <c r="BEV80" s="348"/>
      <c r="BEW80" s="348"/>
      <c r="BEX80" s="349"/>
      <c r="BEZ80" s="347"/>
      <c r="BFA80" s="350"/>
      <c r="BFB80" s="350"/>
      <c r="BFC80" s="348"/>
      <c r="BFD80" s="348"/>
      <c r="BFE80" s="348"/>
      <c r="BFF80" s="349"/>
      <c r="BFH80" s="347"/>
      <c r="BFI80" s="350"/>
      <c r="BFJ80" s="350"/>
      <c r="BFK80" s="348"/>
      <c r="BFL80" s="348"/>
      <c r="BFM80" s="348"/>
      <c r="BFN80" s="349"/>
      <c r="BFP80" s="347"/>
      <c r="BFQ80" s="350"/>
      <c r="BFR80" s="350"/>
      <c r="BFS80" s="348"/>
      <c r="BFT80" s="348"/>
      <c r="BFU80" s="348"/>
      <c r="BFV80" s="349"/>
      <c r="BFX80" s="347"/>
      <c r="BFY80" s="350"/>
      <c r="BFZ80" s="350"/>
      <c r="BGA80" s="348"/>
      <c r="BGB80" s="348"/>
      <c r="BGC80" s="348"/>
      <c r="BGD80" s="349"/>
      <c r="BGF80" s="347"/>
      <c r="BGG80" s="350"/>
      <c r="BGH80" s="350"/>
      <c r="BGI80" s="348"/>
      <c r="BGJ80" s="348"/>
      <c r="BGK80" s="348"/>
      <c r="BGL80" s="349"/>
      <c r="BGN80" s="347"/>
      <c r="BGO80" s="350"/>
      <c r="BGP80" s="350"/>
      <c r="BGQ80" s="348"/>
      <c r="BGR80" s="348"/>
      <c r="BGS80" s="348"/>
      <c r="BGT80" s="349"/>
      <c r="BGV80" s="347"/>
      <c r="BGW80" s="350"/>
      <c r="BGX80" s="350"/>
      <c r="BGY80" s="348"/>
      <c r="BGZ80" s="348"/>
      <c r="BHA80" s="348"/>
      <c r="BHB80" s="349"/>
      <c r="BHD80" s="347"/>
      <c r="BHE80" s="350"/>
      <c r="BHF80" s="350"/>
      <c r="BHG80" s="348"/>
      <c r="BHH80" s="348"/>
      <c r="BHI80" s="348"/>
      <c r="BHJ80" s="349"/>
      <c r="BHL80" s="347"/>
      <c r="BHM80" s="350"/>
      <c r="BHN80" s="350"/>
      <c r="BHO80" s="348"/>
      <c r="BHP80" s="348"/>
      <c r="BHQ80" s="348"/>
      <c r="BHR80" s="349"/>
      <c r="BHT80" s="347"/>
      <c r="BHU80" s="350"/>
      <c r="BHV80" s="350"/>
      <c r="BHW80" s="348"/>
      <c r="BHX80" s="348"/>
      <c r="BHY80" s="348"/>
      <c r="BHZ80" s="349"/>
      <c r="BIB80" s="347"/>
      <c r="BIC80" s="350"/>
      <c r="BID80" s="350"/>
      <c r="BIE80" s="348"/>
      <c r="BIF80" s="348"/>
      <c r="BIG80" s="348"/>
      <c r="BIH80" s="349"/>
      <c r="BIJ80" s="347"/>
      <c r="BIK80" s="350"/>
      <c r="BIL80" s="350"/>
      <c r="BIM80" s="348"/>
      <c r="BIN80" s="348"/>
      <c r="BIO80" s="348"/>
      <c r="BIP80" s="349"/>
      <c r="BIR80" s="347"/>
      <c r="BIS80" s="350"/>
      <c r="BIT80" s="350"/>
      <c r="BIU80" s="348"/>
      <c r="BIV80" s="348"/>
      <c r="BIW80" s="348"/>
      <c r="BIX80" s="349"/>
      <c r="BIZ80" s="347"/>
      <c r="BJA80" s="350"/>
      <c r="BJB80" s="350"/>
      <c r="BJC80" s="348"/>
      <c r="BJD80" s="348"/>
      <c r="BJE80" s="348"/>
      <c r="BJF80" s="349"/>
      <c r="BJH80" s="347"/>
      <c r="BJI80" s="350"/>
      <c r="BJJ80" s="350"/>
      <c r="BJK80" s="348"/>
      <c r="BJL80" s="348"/>
      <c r="BJM80" s="348"/>
      <c r="BJN80" s="349"/>
      <c r="BJP80" s="347"/>
      <c r="BJQ80" s="350"/>
      <c r="BJR80" s="350"/>
      <c r="BJS80" s="348"/>
      <c r="BJT80" s="348"/>
      <c r="BJU80" s="348"/>
      <c r="BJV80" s="349"/>
      <c r="BJX80" s="347"/>
      <c r="BJY80" s="350"/>
      <c r="BJZ80" s="350"/>
      <c r="BKA80" s="348"/>
      <c r="BKB80" s="348"/>
      <c r="BKC80" s="348"/>
      <c r="BKD80" s="349"/>
      <c r="BKF80" s="347"/>
      <c r="BKG80" s="350"/>
      <c r="BKH80" s="350"/>
      <c r="BKI80" s="348"/>
      <c r="BKJ80" s="348"/>
      <c r="BKK80" s="348"/>
      <c r="BKL80" s="349"/>
      <c r="BKN80" s="347"/>
      <c r="BKO80" s="350"/>
      <c r="BKP80" s="350"/>
      <c r="BKQ80" s="348"/>
      <c r="BKR80" s="348"/>
      <c r="BKS80" s="348"/>
      <c r="BKT80" s="349"/>
      <c r="BKV80" s="347"/>
      <c r="BKW80" s="350"/>
      <c r="BKX80" s="350"/>
      <c r="BKY80" s="348"/>
      <c r="BKZ80" s="348"/>
      <c r="BLA80" s="348"/>
      <c r="BLB80" s="349"/>
      <c r="BLD80" s="347"/>
      <c r="BLE80" s="350"/>
      <c r="BLF80" s="350"/>
      <c r="BLG80" s="348"/>
      <c r="BLH80" s="348"/>
      <c r="BLI80" s="348"/>
      <c r="BLJ80" s="349"/>
      <c r="BLL80" s="347"/>
      <c r="BLM80" s="350"/>
      <c r="BLN80" s="350"/>
      <c r="BLO80" s="348"/>
      <c r="BLP80" s="348"/>
      <c r="BLQ80" s="348"/>
      <c r="BLR80" s="349"/>
      <c r="BLT80" s="347"/>
      <c r="BLU80" s="350"/>
      <c r="BLV80" s="350"/>
      <c r="BLW80" s="348"/>
      <c r="BLX80" s="348"/>
      <c r="BLY80" s="348"/>
      <c r="BLZ80" s="349"/>
      <c r="BMB80" s="347"/>
      <c r="BMC80" s="350"/>
      <c r="BMD80" s="350"/>
      <c r="BME80" s="348"/>
      <c r="BMF80" s="348"/>
      <c r="BMG80" s="348"/>
      <c r="BMH80" s="349"/>
      <c r="BMJ80" s="347"/>
      <c r="BMK80" s="350"/>
      <c r="BML80" s="350"/>
      <c r="BMM80" s="348"/>
      <c r="BMN80" s="348"/>
      <c r="BMO80" s="348"/>
      <c r="BMP80" s="349"/>
      <c r="BMR80" s="347"/>
      <c r="BMS80" s="350"/>
      <c r="BMT80" s="350"/>
      <c r="BMU80" s="348"/>
      <c r="BMV80" s="348"/>
      <c r="BMW80" s="348"/>
      <c r="BMX80" s="349"/>
      <c r="BMZ80" s="347"/>
      <c r="BNA80" s="350"/>
      <c r="BNB80" s="350"/>
      <c r="BNC80" s="348"/>
      <c r="BND80" s="348"/>
      <c r="BNE80" s="348"/>
      <c r="BNF80" s="349"/>
      <c r="BNH80" s="347"/>
      <c r="BNI80" s="350"/>
      <c r="BNJ80" s="350"/>
      <c r="BNK80" s="348"/>
      <c r="BNL80" s="348"/>
      <c r="BNM80" s="348"/>
      <c r="BNN80" s="349"/>
      <c r="BNP80" s="347"/>
      <c r="BNQ80" s="350"/>
      <c r="BNR80" s="350"/>
      <c r="BNS80" s="348"/>
      <c r="BNT80" s="348"/>
      <c r="BNU80" s="348"/>
      <c r="BNV80" s="349"/>
      <c r="BNX80" s="347"/>
      <c r="BNY80" s="350"/>
      <c r="BNZ80" s="350"/>
      <c r="BOA80" s="348"/>
      <c r="BOB80" s="348"/>
      <c r="BOC80" s="348"/>
      <c r="BOD80" s="349"/>
      <c r="BOF80" s="347"/>
      <c r="BOG80" s="350"/>
      <c r="BOH80" s="350"/>
      <c r="BOI80" s="348"/>
      <c r="BOJ80" s="348"/>
      <c r="BOK80" s="348"/>
      <c r="BOL80" s="349"/>
      <c r="BON80" s="347"/>
      <c r="BOO80" s="350"/>
      <c r="BOP80" s="350"/>
      <c r="BOQ80" s="348"/>
      <c r="BOR80" s="348"/>
      <c r="BOS80" s="348"/>
      <c r="BOT80" s="349"/>
      <c r="BOV80" s="347"/>
      <c r="BOW80" s="350"/>
      <c r="BOX80" s="350"/>
      <c r="BOY80" s="348"/>
      <c r="BOZ80" s="348"/>
      <c r="BPA80" s="348"/>
      <c r="BPB80" s="349"/>
      <c r="BPD80" s="347"/>
      <c r="BPE80" s="350"/>
      <c r="BPF80" s="350"/>
      <c r="BPG80" s="348"/>
      <c r="BPH80" s="348"/>
      <c r="BPI80" s="348"/>
      <c r="BPJ80" s="349"/>
      <c r="BPL80" s="347"/>
      <c r="BPM80" s="350"/>
      <c r="BPN80" s="350"/>
      <c r="BPO80" s="348"/>
      <c r="BPP80" s="348"/>
      <c r="BPQ80" s="348"/>
      <c r="BPR80" s="349"/>
      <c r="BPT80" s="347"/>
      <c r="BPU80" s="350"/>
      <c r="BPV80" s="350"/>
      <c r="BPW80" s="348"/>
      <c r="BPX80" s="348"/>
      <c r="BPY80" s="348"/>
      <c r="BPZ80" s="349"/>
      <c r="BQB80" s="347"/>
      <c r="BQC80" s="350"/>
      <c r="BQD80" s="350"/>
      <c r="BQE80" s="348"/>
      <c r="BQF80" s="348"/>
      <c r="BQG80" s="348"/>
      <c r="BQH80" s="349"/>
      <c r="BQJ80" s="347"/>
      <c r="BQK80" s="350"/>
      <c r="BQL80" s="350"/>
      <c r="BQM80" s="348"/>
      <c r="BQN80" s="348"/>
      <c r="BQO80" s="348"/>
      <c r="BQP80" s="349"/>
      <c r="BQR80" s="347"/>
      <c r="BQS80" s="350"/>
      <c r="BQT80" s="350"/>
      <c r="BQU80" s="348"/>
      <c r="BQV80" s="348"/>
      <c r="BQW80" s="348"/>
      <c r="BQX80" s="349"/>
      <c r="BQZ80" s="347"/>
      <c r="BRA80" s="350"/>
      <c r="BRB80" s="350"/>
      <c r="BRC80" s="348"/>
      <c r="BRD80" s="348"/>
      <c r="BRE80" s="348"/>
      <c r="BRF80" s="349"/>
      <c r="BRH80" s="347"/>
      <c r="BRI80" s="350"/>
      <c r="BRJ80" s="350"/>
      <c r="BRK80" s="348"/>
      <c r="BRL80" s="348"/>
      <c r="BRM80" s="348"/>
      <c r="BRN80" s="349"/>
      <c r="BRP80" s="347"/>
      <c r="BRQ80" s="350"/>
      <c r="BRR80" s="350"/>
      <c r="BRS80" s="348"/>
      <c r="BRT80" s="348"/>
      <c r="BRU80" s="348"/>
      <c r="BRV80" s="349"/>
      <c r="BRX80" s="347"/>
      <c r="BRY80" s="350"/>
      <c r="BRZ80" s="350"/>
      <c r="BSA80" s="348"/>
      <c r="BSB80" s="348"/>
      <c r="BSC80" s="348"/>
      <c r="BSD80" s="349"/>
      <c r="BSF80" s="347"/>
      <c r="BSG80" s="350"/>
      <c r="BSH80" s="350"/>
      <c r="BSI80" s="348"/>
      <c r="BSJ80" s="348"/>
      <c r="BSK80" s="348"/>
      <c r="BSL80" s="349"/>
      <c r="BSN80" s="347"/>
      <c r="BSO80" s="350"/>
      <c r="BSP80" s="350"/>
      <c r="BSQ80" s="348"/>
      <c r="BSR80" s="348"/>
      <c r="BSS80" s="348"/>
      <c r="BST80" s="349"/>
      <c r="BSV80" s="347"/>
      <c r="BSW80" s="350"/>
      <c r="BSX80" s="350"/>
      <c r="BSY80" s="348"/>
      <c r="BSZ80" s="348"/>
      <c r="BTA80" s="348"/>
      <c r="BTB80" s="349"/>
      <c r="BTD80" s="347"/>
      <c r="BTE80" s="350"/>
      <c r="BTF80" s="350"/>
      <c r="BTG80" s="348"/>
      <c r="BTH80" s="348"/>
      <c r="BTI80" s="348"/>
      <c r="BTJ80" s="349"/>
      <c r="BTL80" s="347"/>
      <c r="BTM80" s="350"/>
      <c r="BTN80" s="350"/>
      <c r="BTO80" s="348"/>
      <c r="BTP80" s="348"/>
      <c r="BTQ80" s="348"/>
      <c r="BTR80" s="349"/>
      <c r="BTT80" s="347"/>
      <c r="BTU80" s="350"/>
      <c r="BTV80" s="350"/>
      <c r="BTW80" s="348"/>
      <c r="BTX80" s="348"/>
      <c r="BTY80" s="348"/>
      <c r="BTZ80" s="349"/>
      <c r="BUB80" s="347"/>
      <c r="BUC80" s="350"/>
      <c r="BUD80" s="350"/>
      <c r="BUE80" s="348"/>
      <c r="BUF80" s="348"/>
      <c r="BUG80" s="348"/>
      <c r="BUH80" s="349"/>
      <c r="BUJ80" s="347"/>
      <c r="BUK80" s="350"/>
      <c r="BUL80" s="350"/>
      <c r="BUM80" s="348"/>
      <c r="BUN80" s="348"/>
      <c r="BUO80" s="348"/>
      <c r="BUP80" s="349"/>
      <c r="BUR80" s="347"/>
      <c r="BUS80" s="350"/>
      <c r="BUT80" s="350"/>
      <c r="BUU80" s="348"/>
      <c r="BUV80" s="348"/>
      <c r="BUW80" s="348"/>
      <c r="BUX80" s="349"/>
      <c r="BUZ80" s="347"/>
      <c r="BVA80" s="350"/>
      <c r="BVB80" s="350"/>
      <c r="BVC80" s="348"/>
      <c r="BVD80" s="348"/>
      <c r="BVE80" s="348"/>
      <c r="BVF80" s="349"/>
      <c r="BVH80" s="347"/>
      <c r="BVI80" s="350"/>
      <c r="BVJ80" s="350"/>
      <c r="BVK80" s="348"/>
      <c r="BVL80" s="348"/>
      <c r="BVM80" s="348"/>
      <c r="BVN80" s="349"/>
      <c r="BVP80" s="347"/>
      <c r="BVQ80" s="350"/>
      <c r="BVR80" s="350"/>
      <c r="BVS80" s="348"/>
      <c r="BVT80" s="348"/>
      <c r="BVU80" s="348"/>
      <c r="BVV80" s="349"/>
      <c r="BVX80" s="347"/>
      <c r="BVY80" s="350"/>
      <c r="BVZ80" s="350"/>
      <c r="BWA80" s="348"/>
      <c r="BWB80" s="348"/>
      <c r="BWC80" s="348"/>
      <c r="BWD80" s="349"/>
      <c r="BWF80" s="347"/>
      <c r="BWG80" s="350"/>
      <c r="BWH80" s="350"/>
      <c r="BWI80" s="348"/>
      <c r="BWJ80" s="348"/>
      <c r="BWK80" s="348"/>
      <c r="BWL80" s="349"/>
      <c r="BWN80" s="347"/>
      <c r="BWO80" s="350"/>
      <c r="BWP80" s="350"/>
      <c r="BWQ80" s="348"/>
      <c r="BWR80" s="348"/>
      <c r="BWS80" s="348"/>
      <c r="BWT80" s="349"/>
      <c r="BWV80" s="347"/>
      <c r="BWW80" s="350"/>
      <c r="BWX80" s="350"/>
      <c r="BWY80" s="348"/>
      <c r="BWZ80" s="348"/>
      <c r="BXA80" s="348"/>
      <c r="BXB80" s="349"/>
      <c r="BXD80" s="347"/>
      <c r="BXE80" s="350"/>
      <c r="BXF80" s="350"/>
      <c r="BXG80" s="348"/>
      <c r="BXH80" s="348"/>
      <c r="BXI80" s="348"/>
      <c r="BXJ80" s="349"/>
      <c r="BXL80" s="347"/>
      <c r="BXM80" s="350"/>
      <c r="BXN80" s="350"/>
      <c r="BXO80" s="348"/>
      <c r="BXP80" s="348"/>
      <c r="BXQ80" s="348"/>
      <c r="BXR80" s="349"/>
      <c r="BXT80" s="347"/>
      <c r="BXU80" s="350"/>
      <c r="BXV80" s="350"/>
      <c r="BXW80" s="348"/>
      <c r="BXX80" s="348"/>
      <c r="BXY80" s="348"/>
      <c r="BXZ80" s="349"/>
      <c r="BYB80" s="347"/>
      <c r="BYC80" s="350"/>
      <c r="BYD80" s="350"/>
      <c r="BYE80" s="348"/>
      <c r="BYF80" s="348"/>
      <c r="BYG80" s="348"/>
      <c r="BYH80" s="349"/>
      <c r="BYJ80" s="347"/>
      <c r="BYK80" s="350"/>
      <c r="BYL80" s="350"/>
      <c r="BYM80" s="348"/>
      <c r="BYN80" s="348"/>
      <c r="BYO80" s="348"/>
      <c r="BYP80" s="349"/>
      <c r="BYR80" s="347"/>
      <c r="BYS80" s="350"/>
      <c r="BYT80" s="350"/>
      <c r="BYU80" s="348"/>
      <c r="BYV80" s="348"/>
      <c r="BYW80" s="348"/>
      <c r="BYX80" s="349"/>
      <c r="BYZ80" s="347"/>
      <c r="BZA80" s="350"/>
      <c r="BZB80" s="350"/>
      <c r="BZC80" s="348"/>
      <c r="BZD80" s="348"/>
      <c r="BZE80" s="348"/>
      <c r="BZF80" s="349"/>
      <c r="BZH80" s="347"/>
      <c r="BZI80" s="350"/>
      <c r="BZJ80" s="350"/>
      <c r="BZK80" s="348"/>
      <c r="BZL80" s="348"/>
      <c r="BZM80" s="348"/>
      <c r="BZN80" s="349"/>
      <c r="BZP80" s="347"/>
      <c r="BZQ80" s="350"/>
      <c r="BZR80" s="350"/>
      <c r="BZS80" s="348"/>
      <c r="BZT80" s="348"/>
      <c r="BZU80" s="348"/>
      <c r="BZV80" s="349"/>
      <c r="BZX80" s="347"/>
      <c r="BZY80" s="350"/>
      <c r="BZZ80" s="350"/>
      <c r="CAA80" s="348"/>
      <c r="CAB80" s="348"/>
      <c r="CAC80" s="348"/>
      <c r="CAD80" s="349"/>
      <c r="CAF80" s="347"/>
      <c r="CAG80" s="350"/>
      <c r="CAH80" s="350"/>
      <c r="CAI80" s="348"/>
      <c r="CAJ80" s="348"/>
      <c r="CAK80" s="348"/>
      <c r="CAL80" s="349"/>
      <c r="CAN80" s="347"/>
      <c r="CAO80" s="350"/>
      <c r="CAP80" s="350"/>
      <c r="CAQ80" s="348"/>
      <c r="CAR80" s="348"/>
      <c r="CAS80" s="348"/>
      <c r="CAT80" s="349"/>
      <c r="CAV80" s="347"/>
      <c r="CAW80" s="350"/>
      <c r="CAX80" s="350"/>
      <c r="CAY80" s="348"/>
      <c r="CAZ80" s="348"/>
      <c r="CBA80" s="348"/>
      <c r="CBB80" s="349"/>
      <c r="CBD80" s="347"/>
      <c r="CBE80" s="350"/>
      <c r="CBF80" s="350"/>
      <c r="CBG80" s="348"/>
      <c r="CBH80" s="348"/>
      <c r="CBI80" s="348"/>
      <c r="CBJ80" s="349"/>
      <c r="CBL80" s="347"/>
      <c r="CBM80" s="350"/>
      <c r="CBN80" s="350"/>
      <c r="CBO80" s="348"/>
      <c r="CBP80" s="348"/>
      <c r="CBQ80" s="348"/>
      <c r="CBR80" s="349"/>
      <c r="CBT80" s="347"/>
      <c r="CBU80" s="350"/>
      <c r="CBV80" s="350"/>
      <c r="CBW80" s="348"/>
      <c r="CBX80" s="348"/>
      <c r="CBY80" s="348"/>
      <c r="CBZ80" s="349"/>
      <c r="CCB80" s="347"/>
      <c r="CCC80" s="350"/>
      <c r="CCD80" s="350"/>
      <c r="CCE80" s="348"/>
      <c r="CCF80" s="348"/>
      <c r="CCG80" s="348"/>
      <c r="CCH80" s="349"/>
      <c r="CCJ80" s="347"/>
      <c r="CCK80" s="350"/>
      <c r="CCL80" s="350"/>
      <c r="CCM80" s="348"/>
      <c r="CCN80" s="348"/>
      <c r="CCO80" s="348"/>
      <c r="CCP80" s="349"/>
      <c r="CCR80" s="347"/>
      <c r="CCS80" s="350"/>
      <c r="CCT80" s="350"/>
      <c r="CCU80" s="348"/>
      <c r="CCV80" s="348"/>
      <c r="CCW80" s="348"/>
      <c r="CCX80" s="349"/>
      <c r="CCZ80" s="347"/>
      <c r="CDA80" s="350"/>
      <c r="CDB80" s="350"/>
      <c r="CDC80" s="348"/>
      <c r="CDD80" s="348"/>
      <c r="CDE80" s="348"/>
      <c r="CDF80" s="349"/>
      <c r="CDH80" s="347"/>
      <c r="CDI80" s="350"/>
      <c r="CDJ80" s="350"/>
      <c r="CDK80" s="348"/>
      <c r="CDL80" s="348"/>
      <c r="CDM80" s="348"/>
      <c r="CDN80" s="349"/>
      <c r="CDP80" s="347"/>
      <c r="CDQ80" s="350"/>
      <c r="CDR80" s="350"/>
      <c r="CDS80" s="348"/>
      <c r="CDT80" s="348"/>
      <c r="CDU80" s="348"/>
      <c r="CDV80" s="349"/>
      <c r="CDX80" s="347"/>
      <c r="CDY80" s="350"/>
      <c r="CDZ80" s="350"/>
      <c r="CEA80" s="348"/>
      <c r="CEB80" s="348"/>
      <c r="CEC80" s="348"/>
      <c r="CED80" s="349"/>
      <c r="CEF80" s="347"/>
      <c r="CEG80" s="350"/>
      <c r="CEH80" s="350"/>
      <c r="CEI80" s="348"/>
      <c r="CEJ80" s="348"/>
      <c r="CEK80" s="348"/>
      <c r="CEL80" s="349"/>
      <c r="CEN80" s="347"/>
      <c r="CEO80" s="350"/>
      <c r="CEP80" s="350"/>
      <c r="CEQ80" s="348"/>
      <c r="CER80" s="348"/>
      <c r="CES80" s="348"/>
      <c r="CET80" s="349"/>
      <c r="CEV80" s="347"/>
      <c r="CEW80" s="350"/>
      <c r="CEX80" s="350"/>
      <c r="CEY80" s="348"/>
      <c r="CEZ80" s="348"/>
      <c r="CFA80" s="348"/>
      <c r="CFB80" s="349"/>
      <c r="CFD80" s="347"/>
      <c r="CFE80" s="350"/>
      <c r="CFF80" s="350"/>
      <c r="CFG80" s="348"/>
      <c r="CFH80" s="348"/>
      <c r="CFI80" s="348"/>
      <c r="CFJ80" s="349"/>
      <c r="CFL80" s="347"/>
      <c r="CFM80" s="350"/>
      <c r="CFN80" s="350"/>
      <c r="CFO80" s="348"/>
      <c r="CFP80" s="348"/>
      <c r="CFQ80" s="348"/>
      <c r="CFR80" s="349"/>
      <c r="CFT80" s="347"/>
      <c r="CFU80" s="350"/>
      <c r="CFV80" s="350"/>
      <c r="CFW80" s="348"/>
      <c r="CFX80" s="348"/>
      <c r="CFY80" s="348"/>
      <c r="CFZ80" s="349"/>
      <c r="CGB80" s="347"/>
      <c r="CGC80" s="350"/>
      <c r="CGD80" s="350"/>
      <c r="CGE80" s="348"/>
      <c r="CGF80" s="348"/>
      <c r="CGG80" s="348"/>
      <c r="CGH80" s="349"/>
      <c r="CGJ80" s="347"/>
      <c r="CGK80" s="350"/>
      <c r="CGL80" s="350"/>
      <c r="CGM80" s="348"/>
      <c r="CGN80" s="348"/>
      <c r="CGO80" s="348"/>
      <c r="CGP80" s="349"/>
      <c r="CGR80" s="347"/>
      <c r="CGS80" s="350"/>
      <c r="CGT80" s="350"/>
      <c r="CGU80" s="348"/>
      <c r="CGV80" s="348"/>
      <c r="CGW80" s="348"/>
      <c r="CGX80" s="349"/>
      <c r="CGZ80" s="347"/>
      <c r="CHA80" s="350"/>
      <c r="CHB80" s="350"/>
      <c r="CHC80" s="348"/>
      <c r="CHD80" s="348"/>
      <c r="CHE80" s="348"/>
      <c r="CHF80" s="349"/>
      <c r="CHH80" s="347"/>
      <c r="CHI80" s="350"/>
      <c r="CHJ80" s="350"/>
      <c r="CHK80" s="348"/>
      <c r="CHL80" s="348"/>
      <c r="CHM80" s="348"/>
      <c r="CHN80" s="349"/>
      <c r="CHP80" s="347"/>
      <c r="CHQ80" s="350"/>
      <c r="CHR80" s="350"/>
      <c r="CHS80" s="348"/>
      <c r="CHT80" s="348"/>
      <c r="CHU80" s="348"/>
      <c r="CHV80" s="349"/>
      <c r="CHX80" s="347"/>
      <c r="CHY80" s="350"/>
      <c r="CHZ80" s="350"/>
      <c r="CIA80" s="348"/>
      <c r="CIB80" s="348"/>
      <c r="CIC80" s="348"/>
      <c r="CID80" s="349"/>
      <c r="CIF80" s="347"/>
      <c r="CIG80" s="350"/>
      <c r="CIH80" s="350"/>
      <c r="CII80" s="348"/>
      <c r="CIJ80" s="348"/>
      <c r="CIK80" s="348"/>
      <c r="CIL80" s="349"/>
      <c r="CIN80" s="347"/>
      <c r="CIO80" s="350"/>
      <c r="CIP80" s="350"/>
      <c r="CIQ80" s="348"/>
      <c r="CIR80" s="348"/>
      <c r="CIS80" s="348"/>
      <c r="CIT80" s="349"/>
      <c r="CIV80" s="347"/>
      <c r="CIW80" s="350"/>
      <c r="CIX80" s="350"/>
      <c r="CIY80" s="348"/>
      <c r="CIZ80" s="348"/>
      <c r="CJA80" s="348"/>
      <c r="CJB80" s="349"/>
      <c r="CJD80" s="347"/>
      <c r="CJE80" s="350"/>
      <c r="CJF80" s="350"/>
      <c r="CJG80" s="348"/>
      <c r="CJH80" s="348"/>
      <c r="CJI80" s="348"/>
      <c r="CJJ80" s="349"/>
      <c r="CJL80" s="347"/>
      <c r="CJM80" s="350"/>
      <c r="CJN80" s="350"/>
      <c r="CJO80" s="348"/>
      <c r="CJP80" s="348"/>
      <c r="CJQ80" s="348"/>
      <c r="CJR80" s="349"/>
      <c r="CJT80" s="347"/>
      <c r="CJU80" s="350"/>
      <c r="CJV80" s="350"/>
      <c r="CJW80" s="348"/>
      <c r="CJX80" s="348"/>
      <c r="CJY80" s="348"/>
      <c r="CJZ80" s="349"/>
      <c r="CKB80" s="347"/>
      <c r="CKC80" s="350"/>
      <c r="CKD80" s="350"/>
      <c r="CKE80" s="348"/>
      <c r="CKF80" s="348"/>
      <c r="CKG80" s="348"/>
      <c r="CKH80" s="349"/>
      <c r="CKJ80" s="347"/>
      <c r="CKK80" s="350"/>
      <c r="CKL80" s="350"/>
      <c r="CKM80" s="348"/>
      <c r="CKN80" s="348"/>
      <c r="CKO80" s="348"/>
      <c r="CKP80" s="349"/>
      <c r="CKR80" s="347"/>
      <c r="CKS80" s="350"/>
      <c r="CKT80" s="350"/>
      <c r="CKU80" s="348"/>
      <c r="CKV80" s="348"/>
      <c r="CKW80" s="348"/>
      <c r="CKX80" s="349"/>
      <c r="CKZ80" s="347"/>
      <c r="CLA80" s="350"/>
      <c r="CLB80" s="350"/>
      <c r="CLC80" s="348"/>
      <c r="CLD80" s="348"/>
      <c r="CLE80" s="348"/>
      <c r="CLF80" s="349"/>
      <c r="CLH80" s="347"/>
      <c r="CLI80" s="350"/>
      <c r="CLJ80" s="350"/>
      <c r="CLK80" s="348"/>
      <c r="CLL80" s="348"/>
      <c r="CLM80" s="348"/>
      <c r="CLN80" s="349"/>
      <c r="CLP80" s="347"/>
      <c r="CLQ80" s="350"/>
      <c r="CLR80" s="350"/>
      <c r="CLS80" s="348"/>
      <c r="CLT80" s="348"/>
      <c r="CLU80" s="348"/>
      <c r="CLV80" s="349"/>
      <c r="CLX80" s="347"/>
      <c r="CLY80" s="350"/>
      <c r="CLZ80" s="350"/>
      <c r="CMA80" s="348"/>
      <c r="CMB80" s="348"/>
      <c r="CMC80" s="348"/>
      <c r="CMD80" s="349"/>
      <c r="CMF80" s="347"/>
      <c r="CMG80" s="350"/>
      <c r="CMH80" s="350"/>
      <c r="CMI80" s="348"/>
      <c r="CMJ80" s="348"/>
      <c r="CMK80" s="348"/>
      <c r="CML80" s="349"/>
      <c r="CMN80" s="347"/>
      <c r="CMO80" s="350"/>
      <c r="CMP80" s="350"/>
      <c r="CMQ80" s="348"/>
      <c r="CMR80" s="348"/>
      <c r="CMS80" s="348"/>
      <c r="CMT80" s="349"/>
      <c r="CMV80" s="347"/>
      <c r="CMW80" s="350"/>
      <c r="CMX80" s="350"/>
      <c r="CMY80" s="348"/>
      <c r="CMZ80" s="348"/>
      <c r="CNA80" s="348"/>
      <c r="CNB80" s="349"/>
      <c r="CND80" s="347"/>
      <c r="CNE80" s="350"/>
      <c r="CNF80" s="350"/>
      <c r="CNG80" s="348"/>
      <c r="CNH80" s="348"/>
      <c r="CNI80" s="348"/>
      <c r="CNJ80" s="349"/>
      <c r="CNL80" s="347"/>
      <c r="CNM80" s="350"/>
      <c r="CNN80" s="350"/>
      <c r="CNO80" s="348"/>
      <c r="CNP80" s="348"/>
      <c r="CNQ80" s="348"/>
      <c r="CNR80" s="349"/>
      <c r="CNT80" s="347"/>
      <c r="CNU80" s="350"/>
      <c r="CNV80" s="350"/>
      <c r="CNW80" s="348"/>
      <c r="CNX80" s="348"/>
      <c r="CNY80" s="348"/>
      <c r="CNZ80" s="349"/>
      <c r="COB80" s="347"/>
      <c r="COC80" s="350"/>
      <c r="COD80" s="350"/>
      <c r="COE80" s="348"/>
      <c r="COF80" s="348"/>
      <c r="COG80" s="348"/>
      <c r="COH80" s="349"/>
      <c r="COJ80" s="347"/>
      <c r="COK80" s="350"/>
      <c r="COL80" s="350"/>
      <c r="COM80" s="348"/>
      <c r="CON80" s="348"/>
      <c r="COO80" s="348"/>
      <c r="COP80" s="349"/>
      <c r="COR80" s="347"/>
      <c r="COS80" s="350"/>
      <c r="COT80" s="350"/>
      <c r="COU80" s="348"/>
      <c r="COV80" s="348"/>
      <c r="COW80" s="348"/>
      <c r="COX80" s="349"/>
      <c r="COZ80" s="347"/>
      <c r="CPA80" s="350"/>
      <c r="CPB80" s="350"/>
      <c r="CPC80" s="348"/>
      <c r="CPD80" s="348"/>
      <c r="CPE80" s="348"/>
      <c r="CPF80" s="349"/>
      <c r="CPH80" s="347"/>
      <c r="CPI80" s="350"/>
      <c r="CPJ80" s="350"/>
      <c r="CPK80" s="348"/>
      <c r="CPL80" s="348"/>
      <c r="CPM80" s="348"/>
      <c r="CPN80" s="349"/>
      <c r="CPP80" s="347"/>
      <c r="CPQ80" s="350"/>
      <c r="CPR80" s="350"/>
      <c r="CPS80" s="348"/>
      <c r="CPT80" s="348"/>
      <c r="CPU80" s="348"/>
      <c r="CPV80" s="349"/>
      <c r="CPX80" s="347"/>
      <c r="CPY80" s="350"/>
      <c r="CPZ80" s="350"/>
      <c r="CQA80" s="348"/>
      <c r="CQB80" s="348"/>
      <c r="CQC80" s="348"/>
      <c r="CQD80" s="349"/>
      <c r="CQF80" s="347"/>
      <c r="CQG80" s="350"/>
      <c r="CQH80" s="350"/>
      <c r="CQI80" s="348"/>
      <c r="CQJ80" s="348"/>
      <c r="CQK80" s="348"/>
      <c r="CQL80" s="349"/>
      <c r="CQN80" s="347"/>
      <c r="CQO80" s="350"/>
      <c r="CQP80" s="350"/>
      <c r="CQQ80" s="348"/>
      <c r="CQR80" s="348"/>
      <c r="CQS80" s="348"/>
      <c r="CQT80" s="349"/>
      <c r="CQV80" s="347"/>
      <c r="CQW80" s="350"/>
      <c r="CQX80" s="350"/>
      <c r="CQY80" s="348"/>
      <c r="CQZ80" s="348"/>
      <c r="CRA80" s="348"/>
      <c r="CRB80" s="349"/>
      <c r="CRD80" s="347"/>
      <c r="CRE80" s="350"/>
      <c r="CRF80" s="350"/>
      <c r="CRG80" s="348"/>
      <c r="CRH80" s="348"/>
      <c r="CRI80" s="348"/>
      <c r="CRJ80" s="349"/>
      <c r="CRL80" s="347"/>
      <c r="CRM80" s="350"/>
      <c r="CRN80" s="350"/>
      <c r="CRO80" s="348"/>
      <c r="CRP80" s="348"/>
      <c r="CRQ80" s="348"/>
      <c r="CRR80" s="349"/>
      <c r="CRT80" s="347"/>
      <c r="CRU80" s="350"/>
      <c r="CRV80" s="350"/>
      <c r="CRW80" s="348"/>
      <c r="CRX80" s="348"/>
      <c r="CRY80" s="348"/>
      <c r="CRZ80" s="349"/>
      <c r="CSB80" s="347"/>
      <c r="CSC80" s="350"/>
      <c r="CSD80" s="350"/>
      <c r="CSE80" s="348"/>
      <c r="CSF80" s="348"/>
      <c r="CSG80" s="348"/>
      <c r="CSH80" s="349"/>
      <c r="CSJ80" s="347"/>
      <c r="CSK80" s="350"/>
      <c r="CSL80" s="350"/>
      <c r="CSM80" s="348"/>
      <c r="CSN80" s="348"/>
      <c r="CSO80" s="348"/>
      <c r="CSP80" s="349"/>
      <c r="CSR80" s="347"/>
      <c r="CSS80" s="350"/>
      <c r="CST80" s="350"/>
      <c r="CSU80" s="348"/>
      <c r="CSV80" s="348"/>
      <c r="CSW80" s="348"/>
      <c r="CSX80" s="349"/>
      <c r="CSZ80" s="347"/>
      <c r="CTA80" s="350"/>
      <c r="CTB80" s="350"/>
      <c r="CTC80" s="348"/>
      <c r="CTD80" s="348"/>
      <c r="CTE80" s="348"/>
      <c r="CTF80" s="349"/>
      <c r="CTH80" s="347"/>
      <c r="CTI80" s="350"/>
      <c r="CTJ80" s="350"/>
      <c r="CTK80" s="348"/>
      <c r="CTL80" s="348"/>
      <c r="CTM80" s="348"/>
      <c r="CTN80" s="349"/>
      <c r="CTP80" s="347"/>
      <c r="CTQ80" s="350"/>
      <c r="CTR80" s="350"/>
      <c r="CTS80" s="348"/>
      <c r="CTT80" s="348"/>
      <c r="CTU80" s="348"/>
      <c r="CTV80" s="349"/>
      <c r="CTX80" s="347"/>
      <c r="CTY80" s="350"/>
      <c r="CTZ80" s="350"/>
      <c r="CUA80" s="348"/>
      <c r="CUB80" s="348"/>
      <c r="CUC80" s="348"/>
      <c r="CUD80" s="349"/>
      <c r="CUF80" s="347"/>
      <c r="CUG80" s="350"/>
      <c r="CUH80" s="350"/>
      <c r="CUI80" s="348"/>
      <c r="CUJ80" s="348"/>
      <c r="CUK80" s="348"/>
      <c r="CUL80" s="349"/>
      <c r="CUN80" s="347"/>
      <c r="CUO80" s="350"/>
      <c r="CUP80" s="350"/>
      <c r="CUQ80" s="348"/>
      <c r="CUR80" s="348"/>
      <c r="CUS80" s="348"/>
      <c r="CUT80" s="349"/>
      <c r="CUV80" s="347"/>
      <c r="CUW80" s="350"/>
      <c r="CUX80" s="350"/>
      <c r="CUY80" s="348"/>
      <c r="CUZ80" s="348"/>
      <c r="CVA80" s="348"/>
      <c r="CVB80" s="349"/>
      <c r="CVD80" s="347"/>
      <c r="CVE80" s="350"/>
      <c r="CVF80" s="350"/>
      <c r="CVG80" s="348"/>
      <c r="CVH80" s="348"/>
      <c r="CVI80" s="348"/>
      <c r="CVJ80" s="349"/>
      <c r="CVL80" s="347"/>
      <c r="CVM80" s="350"/>
      <c r="CVN80" s="350"/>
      <c r="CVO80" s="348"/>
      <c r="CVP80" s="348"/>
      <c r="CVQ80" s="348"/>
      <c r="CVR80" s="349"/>
      <c r="CVT80" s="347"/>
      <c r="CVU80" s="350"/>
      <c r="CVV80" s="350"/>
      <c r="CVW80" s="348"/>
      <c r="CVX80" s="348"/>
      <c r="CVY80" s="348"/>
      <c r="CVZ80" s="349"/>
      <c r="CWB80" s="347"/>
      <c r="CWC80" s="350"/>
      <c r="CWD80" s="350"/>
      <c r="CWE80" s="348"/>
      <c r="CWF80" s="348"/>
      <c r="CWG80" s="348"/>
      <c r="CWH80" s="349"/>
      <c r="CWJ80" s="347"/>
      <c r="CWK80" s="350"/>
      <c r="CWL80" s="350"/>
      <c r="CWM80" s="348"/>
      <c r="CWN80" s="348"/>
      <c r="CWO80" s="348"/>
      <c r="CWP80" s="349"/>
      <c r="CWR80" s="347"/>
      <c r="CWS80" s="350"/>
      <c r="CWT80" s="350"/>
      <c r="CWU80" s="348"/>
      <c r="CWV80" s="348"/>
      <c r="CWW80" s="348"/>
      <c r="CWX80" s="349"/>
      <c r="CWZ80" s="347"/>
      <c r="CXA80" s="350"/>
      <c r="CXB80" s="350"/>
      <c r="CXC80" s="348"/>
      <c r="CXD80" s="348"/>
      <c r="CXE80" s="348"/>
      <c r="CXF80" s="349"/>
      <c r="CXH80" s="347"/>
      <c r="CXI80" s="350"/>
      <c r="CXJ80" s="350"/>
      <c r="CXK80" s="348"/>
      <c r="CXL80" s="348"/>
      <c r="CXM80" s="348"/>
      <c r="CXN80" s="349"/>
      <c r="CXP80" s="347"/>
      <c r="CXQ80" s="350"/>
      <c r="CXR80" s="350"/>
      <c r="CXS80" s="348"/>
      <c r="CXT80" s="348"/>
      <c r="CXU80" s="348"/>
      <c r="CXV80" s="349"/>
      <c r="CXX80" s="347"/>
      <c r="CXY80" s="350"/>
      <c r="CXZ80" s="350"/>
      <c r="CYA80" s="348"/>
      <c r="CYB80" s="348"/>
      <c r="CYC80" s="348"/>
      <c r="CYD80" s="349"/>
      <c r="CYF80" s="347"/>
      <c r="CYG80" s="350"/>
      <c r="CYH80" s="350"/>
      <c r="CYI80" s="348"/>
      <c r="CYJ80" s="348"/>
      <c r="CYK80" s="348"/>
      <c r="CYL80" s="349"/>
      <c r="CYN80" s="347"/>
      <c r="CYO80" s="350"/>
      <c r="CYP80" s="350"/>
      <c r="CYQ80" s="348"/>
      <c r="CYR80" s="348"/>
      <c r="CYS80" s="348"/>
      <c r="CYT80" s="349"/>
      <c r="CYV80" s="347"/>
      <c r="CYW80" s="350"/>
      <c r="CYX80" s="350"/>
      <c r="CYY80" s="348"/>
      <c r="CYZ80" s="348"/>
      <c r="CZA80" s="348"/>
      <c r="CZB80" s="349"/>
      <c r="CZD80" s="347"/>
      <c r="CZE80" s="350"/>
      <c r="CZF80" s="350"/>
      <c r="CZG80" s="348"/>
      <c r="CZH80" s="348"/>
      <c r="CZI80" s="348"/>
      <c r="CZJ80" s="349"/>
      <c r="CZL80" s="347"/>
      <c r="CZM80" s="350"/>
      <c r="CZN80" s="350"/>
      <c r="CZO80" s="348"/>
      <c r="CZP80" s="348"/>
      <c r="CZQ80" s="348"/>
      <c r="CZR80" s="349"/>
      <c r="CZT80" s="347"/>
      <c r="CZU80" s="350"/>
      <c r="CZV80" s="350"/>
      <c r="CZW80" s="348"/>
      <c r="CZX80" s="348"/>
      <c r="CZY80" s="348"/>
      <c r="CZZ80" s="349"/>
      <c r="DAB80" s="347"/>
      <c r="DAC80" s="350"/>
      <c r="DAD80" s="350"/>
      <c r="DAE80" s="348"/>
      <c r="DAF80" s="348"/>
      <c r="DAG80" s="348"/>
      <c r="DAH80" s="349"/>
      <c r="DAJ80" s="347"/>
      <c r="DAK80" s="350"/>
      <c r="DAL80" s="350"/>
      <c r="DAM80" s="348"/>
      <c r="DAN80" s="348"/>
      <c r="DAO80" s="348"/>
      <c r="DAP80" s="349"/>
      <c r="DAR80" s="347"/>
      <c r="DAS80" s="350"/>
      <c r="DAT80" s="350"/>
      <c r="DAU80" s="348"/>
      <c r="DAV80" s="348"/>
      <c r="DAW80" s="348"/>
      <c r="DAX80" s="349"/>
      <c r="DAZ80" s="347"/>
      <c r="DBA80" s="350"/>
      <c r="DBB80" s="350"/>
      <c r="DBC80" s="348"/>
      <c r="DBD80" s="348"/>
      <c r="DBE80" s="348"/>
      <c r="DBF80" s="349"/>
      <c r="DBH80" s="347"/>
      <c r="DBI80" s="350"/>
      <c r="DBJ80" s="350"/>
      <c r="DBK80" s="348"/>
      <c r="DBL80" s="348"/>
      <c r="DBM80" s="348"/>
      <c r="DBN80" s="349"/>
      <c r="DBP80" s="347"/>
      <c r="DBQ80" s="350"/>
      <c r="DBR80" s="350"/>
      <c r="DBS80" s="348"/>
      <c r="DBT80" s="348"/>
      <c r="DBU80" s="348"/>
      <c r="DBV80" s="349"/>
      <c r="DBX80" s="347"/>
      <c r="DBY80" s="350"/>
      <c r="DBZ80" s="350"/>
      <c r="DCA80" s="348"/>
      <c r="DCB80" s="348"/>
      <c r="DCC80" s="348"/>
      <c r="DCD80" s="349"/>
      <c r="DCF80" s="347"/>
      <c r="DCG80" s="350"/>
      <c r="DCH80" s="350"/>
      <c r="DCI80" s="348"/>
      <c r="DCJ80" s="348"/>
      <c r="DCK80" s="348"/>
      <c r="DCL80" s="349"/>
      <c r="DCN80" s="347"/>
      <c r="DCO80" s="350"/>
      <c r="DCP80" s="350"/>
      <c r="DCQ80" s="348"/>
      <c r="DCR80" s="348"/>
      <c r="DCS80" s="348"/>
      <c r="DCT80" s="349"/>
      <c r="DCV80" s="347"/>
      <c r="DCW80" s="350"/>
      <c r="DCX80" s="350"/>
      <c r="DCY80" s="348"/>
      <c r="DCZ80" s="348"/>
      <c r="DDA80" s="348"/>
      <c r="DDB80" s="349"/>
      <c r="DDD80" s="347"/>
      <c r="DDE80" s="350"/>
      <c r="DDF80" s="350"/>
      <c r="DDG80" s="348"/>
      <c r="DDH80" s="348"/>
      <c r="DDI80" s="348"/>
      <c r="DDJ80" s="349"/>
      <c r="DDL80" s="347"/>
      <c r="DDM80" s="350"/>
      <c r="DDN80" s="350"/>
      <c r="DDO80" s="348"/>
      <c r="DDP80" s="348"/>
      <c r="DDQ80" s="348"/>
      <c r="DDR80" s="349"/>
      <c r="DDT80" s="347"/>
      <c r="DDU80" s="350"/>
      <c r="DDV80" s="350"/>
      <c r="DDW80" s="348"/>
      <c r="DDX80" s="348"/>
      <c r="DDY80" s="348"/>
      <c r="DDZ80" s="349"/>
      <c r="DEB80" s="347"/>
      <c r="DEC80" s="350"/>
      <c r="DED80" s="350"/>
      <c r="DEE80" s="348"/>
      <c r="DEF80" s="348"/>
      <c r="DEG80" s="348"/>
      <c r="DEH80" s="349"/>
      <c r="DEJ80" s="347"/>
      <c r="DEK80" s="350"/>
      <c r="DEL80" s="350"/>
      <c r="DEM80" s="348"/>
      <c r="DEN80" s="348"/>
      <c r="DEO80" s="348"/>
      <c r="DEP80" s="349"/>
      <c r="DER80" s="347"/>
      <c r="DES80" s="350"/>
      <c r="DET80" s="350"/>
      <c r="DEU80" s="348"/>
      <c r="DEV80" s="348"/>
      <c r="DEW80" s="348"/>
      <c r="DEX80" s="349"/>
      <c r="DEZ80" s="347"/>
      <c r="DFA80" s="350"/>
      <c r="DFB80" s="350"/>
      <c r="DFC80" s="348"/>
      <c r="DFD80" s="348"/>
      <c r="DFE80" s="348"/>
      <c r="DFF80" s="349"/>
      <c r="DFH80" s="347"/>
      <c r="DFI80" s="350"/>
      <c r="DFJ80" s="350"/>
      <c r="DFK80" s="348"/>
      <c r="DFL80" s="348"/>
      <c r="DFM80" s="348"/>
      <c r="DFN80" s="349"/>
      <c r="DFP80" s="347"/>
      <c r="DFQ80" s="350"/>
      <c r="DFR80" s="350"/>
      <c r="DFS80" s="348"/>
      <c r="DFT80" s="348"/>
      <c r="DFU80" s="348"/>
      <c r="DFV80" s="349"/>
      <c r="DFX80" s="347"/>
      <c r="DFY80" s="350"/>
      <c r="DFZ80" s="350"/>
      <c r="DGA80" s="348"/>
      <c r="DGB80" s="348"/>
      <c r="DGC80" s="348"/>
      <c r="DGD80" s="349"/>
      <c r="DGF80" s="347"/>
      <c r="DGG80" s="350"/>
      <c r="DGH80" s="350"/>
      <c r="DGI80" s="348"/>
      <c r="DGJ80" s="348"/>
      <c r="DGK80" s="348"/>
      <c r="DGL80" s="349"/>
      <c r="DGN80" s="347"/>
      <c r="DGO80" s="350"/>
      <c r="DGP80" s="350"/>
      <c r="DGQ80" s="348"/>
      <c r="DGR80" s="348"/>
      <c r="DGS80" s="348"/>
      <c r="DGT80" s="349"/>
      <c r="DGV80" s="347"/>
      <c r="DGW80" s="350"/>
      <c r="DGX80" s="350"/>
      <c r="DGY80" s="348"/>
      <c r="DGZ80" s="348"/>
      <c r="DHA80" s="348"/>
      <c r="DHB80" s="349"/>
      <c r="DHD80" s="347"/>
      <c r="DHE80" s="350"/>
      <c r="DHF80" s="350"/>
      <c r="DHG80" s="348"/>
      <c r="DHH80" s="348"/>
      <c r="DHI80" s="348"/>
      <c r="DHJ80" s="349"/>
      <c r="DHL80" s="347"/>
      <c r="DHM80" s="350"/>
      <c r="DHN80" s="350"/>
      <c r="DHO80" s="348"/>
      <c r="DHP80" s="348"/>
      <c r="DHQ80" s="348"/>
      <c r="DHR80" s="349"/>
      <c r="DHT80" s="347"/>
      <c r="DHU80" s="350"/>
      <c r="DHV80" s="350"/>
      <c r="DHW80" s="348"/>
      <c r="DHX80" s="348"/>
      <c r="DHY80" s="348"/>
      <c r="DHZ80" s="349"/>
      <c r="DIB80" s="347"/>
      <c r="DIC80" s="350"/>
      <c r="DID80" s="350"/>
      <c r="DIE80" s="348"/>
      <c r="DIF80" s="348"/>
      <c r="DIG80" s="348"/>
      <c r="DIH80" s="349"/>
      <c r="DIJ80" s="347"/>
      <c r="DIK80" s="350"/>
      <c r="DIL80" s="350"/>
      <c r="DIM80" s="348"/>
      <c r="DIN80" s="348"/>
      <c r="DIO80" s="348"/>
      <c r="DIP80" s="349"/>
      <c r="DIR80" s="347"/>
      <c r="DIS80" s="350"/>
      <c r="DIT80" s="350"/>
      <c r="DIU80" s="348"/>
      <c r="DIV80" s="348"/>
      <c r="DIW80" s="348"/>
      <c r="DIX80" s="349"/>
      <c r="DIZ80" s="347"/>
      <c r="DJA80" s="350"/>
      <c r="DJB80" s="350"/>
      <c r="DJC80" s="348"/>
      <c r="DJD80" s="348"/>
      <c r="DJE80" s="348"/>
      <c r="DJF80" s="349"/>
      <c r="DJH80" s="347"/>
      <c r="DJI80" s="350"/>
      <c r="DJJ80" s="350"/>
      <c r="DJK80" s="348"/>
      <c r="DJL80" s="348"/>
      <c r="DJM80" s="348"/>
      <c r="DJN80" s="349"/>
      <c r="DJP80" s="347"/>
      <c r="DJQ80" s="350"/>
      <c r="DJR80" s="350"/>
      <c r="DJS80" s="348"/>
      <c r="DJT80" s="348"/>
      <c r="DJU80" s="348"/>
      <c r="DJV80" s="349"/>
      <c r="DJX80" s="347"/>
      <c r="DJY80" s="350"/>
      <c r="DJZ80" s="350"/>
      <c r="DKA80" s="348"/>
      <c r="DKB80" s="348"/>
      <c r="DKC80" s="348"/>
      <c r="DKD80" s="349"/>
      <c r="DKF80" s="347"/>
      <c r="DKG80" s="350"/>
      <c r="DKH80" s="350"/>
      <c r="DKI80" s="348"/>
      <c r="DKJ80" s="348"/>
      <c r="DKK80" s="348"/>
      <c r="DKL80" s="349"/>
      <c r="DKN80" s="347"/>
      <c r="DKO80" s="350"/>
      <c r="DKP80" s="350"/>
      <c r="DKQ80" s="348"/>
      <c r="DKR80" s="348"/>
      <c r="DKS80" s="348"/>
      <c r="DKT80" s="349"/>
      <c r="DKV80" s="347"/>
      <c r="DKW80" s="350"/>
      <c r="DKX80" s="350"/>
      <c r="DKY80" s="348"/>
      <c r="DKZ80" s="348"/>
      <c r="DLA80" s="348"/>
      <c r="DLB80" s="349"/>
      <c r="DLD80" s="347"/>
      <c r="DLE80" s="350"/>
      <c r="DLF80" s="350"/>
      <c r="DLG80" s="348"/>
      <c r="DLH80" s="348"/>
      <c r="DLI80" s="348"/>
      <c r="DLJ80" s="349"/>
      <c r="DLL80" s="347"/>
      <c r="DLM80" s="350"/>
      <c r="DLN80" s="350"/>
      <c r="DLO80" s="348"/>
      <c r="DLP80" s="348"/>
      <c r="DLQ80" s="348"/>
      <c r="DLR80" s="349"/>
      <c r="DLT80" s="347"/>
      <c r="DLU80" s="350"/>
      <c r="DLV80" s="350"/>
      <c r="DLW80" s="348"/>
      <c r="DLX80" s="348"/>
      <c r="DLY80" s="348"/>
      <c r="DLZ80" s="349"/>
      <c r="DMB80" s="347"/>
      <c r="DMC80" s="350"/>
      <c r="DMD80" s="350"/>
      <c r="DME80" s="348"/>
      <c r="DMF80" s="348"/>
      <c r="DMG80" s="348"/>
      <c r="DMH80" s="349"/>
      <c r="DMJ80" s="347"/>
      <c r="DMK80" s="350"/>
      <c r="DML80" s="350"/>
      <c r="DMM80" s="348"/>
      <c r="DMN80" s="348"/>
      <c r="DMO80" s="348"/>
      <c r="DMP80" s="349"/>
      <c r="DMR80" s="347"/>
      <c r="DMS80" s="350"/>
      <c r="DMT80" s="350"/>
      <c r="DMU80" s="348"/>
      <c r="DMV80" s="348"/>
      <c r="DMW80" s="348"/>
      <c r="DMX80" s="349"/>
      <c r="DMZ80" s="347"/>
      <c r="DNA80" s="350"/>
      <c r="DNB80" s="350"/>
      <c r="DNC80" s="348"/>
      <c r="DND80" s="348"/>
      <c r="DNE80" s="348"/>
      <c r="DNF80" s="349"/>
      <c r="DNH80" s="347"/>
      <c r="DNI80" s="350"/>
      <c r="DNJ80" s="350"/>
      <c r="DNK80" s="348"/>
      <c r="DNL80" s="348"/>
      <c r="DNM80" s="348"/>
      <c r="DNN80" s="349"/>
      <c r="DNP80" s="347"/>
      <c r="DNQ80" s="350"/>
      <c r="DNR80" s="350"/>
      <c r="DNS80" s="348"/>
      <c r="DNT80" s="348"/>
      <c r="DNU80" s="348"/>
      <c r="DNV80" s="349"/>
      <c r="DNX80" s="347"/>
      <c r="DNY80" s="350"/>
      <c r="DNZ80" s="350"/>
      <c r="DOA80" s="348"/>
      <c r="DOB80" s="348"/>
      <c r="DOC80" s="348"/>
      <c r="DOD80" s="349"/>
      <c r="DOF80" s="347"/>
      <c r="DOG80" s="350"/>
      <c r="DOH80" s="350"/>
      <c r="DOI80" s="348"/>
      <c r="DOJ80" s="348"/>
      <c r="DOK80" s="348"/>
      <c r="DOL80" s="349"/>
      <c r="DON80" s="347"/>
      <c r="DOO80" s="350"/>
      <c r="DOP80" s="350"/>
      <c r="DOQ80" s="348"/>
      <c r="DOR80" s="348"/>
      <c r="DOS80" s="348"/>
      <c r="DOT80" s="349"/>
      <c r="DOV80" s="347"/>
      <c r="DOW80" s="350"/>
      <c r="DOX80" s="350"/>
      <c r="DOY80" s="348"/>
      <c r="DOZ80" s="348"/>
      <c r="DPA80" s="348"/>
      <c r="DPB80" s="349"/>
      <c r="DPD80" s="347"/>
      <c r="DPE80" s="350"/>
      <c r="DPF80" s="350"/>
      <c r="DPG80" s="348"/>
      <c r="DPH80" s="348"/>
      <c r="DPI80" s="348"/>
      <c r="DPJ80" s="349"/>
      <c r="DPL80" s="347"/>
      <c r="DPM80" s="350"/>
      <c r="DPN80" s="350"/>
      <c r="DPO80" s="348"/>
      <c r="DPP80" s="348"/>
      <c r="DPQ80" s="348"/>
      <c r="DPR80" s="349"/>
      <c r="DPT80" s="347"/>
      <c r="DPU80" s="350"/>
      <c r="DPV80" s="350"/>
      <c r="DPW80" s="348"/>
      <c r="DPX80" s="348"/>
      <c r="DPY80" s="348"/>
      <c r="DPZ80" s="349"/>
      <c r="DQB80" s="347"/>
      <c r="DQC80" s="350"/>
      <c r="DQD80" s="350"/>
      <c r="DQE80" s="348"/>
      <c r="DQF80" s="348"/>
      <c r="DQG80" s="348"/>
      <c r="DQH80" s="349"/>
      <c r="DQJ80" s="347"/>
      <c r="DQK80" s="350"/>
      <c r="DQL80" s="350"/>
      <c r="DQM80" s="348"/>
      <c r="DQN80" s="348"/>
      <c r="DQO80" s="348"/>
      <c r="DQP80" s="349"/>
      <c r="DQR80" s="347"/>
      <c r="DQS80" s="350"/>
      <c r="DQT80" s="350"/>
      <c r="DQU80" s="348"/>
      <c r="DQV80" s="348"/>
      <c r="DQW80" s="348"/>
      <c r="DQX80" s="349"/>
      <c r="DQZ80" s="347"/>
      <c r="DRA80" s="350"/>
      <c r="DRB80" s="350"/>
      <c r="DRC80" s="348"/>
      <c r="DRD80" s="348"/>
      <c r="DRE80" s="348"/>
      <c r="DRF80" s="349"/>
      <c r="DRH80" s="347"/>
      <c r="DRI80" s="350"/>
      <c r="DRJ80" s="350"/>
      <c r="DRK80" s="348"/>
      <c r="DRL80" s="348"/>
      <c r="DRM80" s="348"/>
      <c r="DRN80" s="349"/>
      <c r="DRP80" s="347"/>
      <c r="DRQ80" s="350"/>
      <c r="DRR80" s="350"/>
      <c r="DRS80" s="348"/>
      <c r="DRT80" s="348"/>
      <c r="DRU80" s="348"/>
      <c r="DRV80" s="349"/>
      <c r="DRX80" s="347"/>
      <c r="DRY80" s="350"/>
      <c r="DRZ80" s="350"/>
      <c r="DSA80" s="348"/>
      <c r="DSB80" s="348"/>
      <c r="DSC80" s="348"/>
      <c r="DSD80" s="349"/>
      <c r="DSF80" s="347"/>
      <c r="DSG80" s="350"/>
      <c r="DSH80" s="350"/>
      <c r="DSI80" s="348"/>
      <c r="DSJ80" s="348"/>
      <c r="DSK80" s="348"/>
      <c r="DSL80" s="349"/>
      <c r="DSN80" s="347"/>
      <c r="DSO80" s="350"/>
      <c r="DSP80" s="350"/>
      <c r="DSQ80" s="348"/>
      <c r="DSR80" s="348"/>
      <c r="DSS80" s="348"/>
      <c r="DST80" s="349"/>
      <c r="DSV80" s="347"/>
      <c r="DSW80" s="350"/>
      <c r="DSX80" s="350"/>
      <c r="DSY80" s="348"/>
      <c r="DSZ80" s="348"/>
      <c r="DTA80" s="348"/>
      <c r="DTB80" s="349"/>
      <c r="DTD80" s="347"/>
      <c r="DTE80" s="350"/>
      <c r="DTF80" s="350"/>
      <c r="DTG80" s="348"/>
      <c r="DTH80" s="348"/>
      <c r="DTI80" s="348"/>
      <c r="DTJ80" s="349"/>
      <c r="DTL80" s="347"/>
      <c r="DTM80" s="350"/>
      <c r="DTN80" s="350"/>
      <c r="DTO80" s="348"/>
      <c r="DTP80" s="348"/>
      <c r="DTQ80" s="348"/>
      <c r="DTR80" s="349"/>
      <c r="DTT80" s="347"/>
      <c r="DTU80" s="350"/>
      <c r="DTV80" s="350"/>
      <c r="DTW80" s="348"/>
      <c r="DTX80" s="348"/>
      <c r="DTY80" s="348"/>
      <c r="DTZ80" s="349"/>
      <c r="DUB80" s="347"/>
      <c r="DUC80" s="350"/>
      <c r="DUD80" s="350"/>
      <c r="DUE80" s="348"/>
      <c r="DUF80" s="348"/>
      <c r="DUG80" s="348"/>
      <c r="DUH80" s="349"/>
      <c r="DUJ80" s="347"/>
      <c r="DUK80" s="350"/>
      <c r="DUL80" s="350"/>
      <c r="DUM80" s="348"/>
      <c r="DUN80" s="348"/>
      <c r="DUO80" s="348"/>
      <c r="DUP80" s="349"/>
      <c r="DUR80" s="347"/>
      <c r="DUS80" s="350"/>
      <c r="DUT80" s="350"/>
      <c r="DUU80" s="348"/>
      <c r="DUV80" s="348"/>
      <c r="DUW80" s="348"/>
      <c r="DUX80" s="349"/>
      <c r="DUZ80" s="347"/>
      <c r="DVA80" s="350"/>
      <c r="DVB80" s="350"/>
      <c r="DVC80" s="348"/>
      <c r="DVD80" s="348"/>
      <c r="DVE80" s="348"/>
      <c r="DVF80" s="349"/>
      <c r="DVH80" s="347"/>
      <c r="DVI80" s="350"/>
      <c r="DVJ80" s="350"/>
      <c r="DVK80" s="348"/>
      <c r="DVL80" s="348"/>
      <c r="DVM80" s="348"/>
      <c r="DVN80" s="349"/>
      <c r="DVP80" s="347"/>
      <c r="DVQ80" s="350"/>
      <c r="DVR80" s="350"/>
      <c r="DVS80" s="348"/>
      <c r="DVT80" s="348"/>
      <c r="DVU80" s="348"/>
      <c r="DVV80" s="349"/>
      <c r="DVX80" s="347"/>
      <c r="DVY80" s="350"/>
      <c r="DVZ80" s="350"/>
      <c r="DWA80" s="348"/>
      <c r="DWB80" s="348"/>
      <c r="DWC80" s="348"/>
      <c r="DWD80" s="349"/>
      <c r="DWF80" s="347"/>
      <c r="DWG80" s="350"/>
      <c r="DWH80" s="350"/>
      <c r="DWI80" s="348"/>
      <c r="DWJ80" s="348"/>
      <c r="DWK80" s="348"/>
      <c r="DWL80" s="349"/>
      <c r="DWN80" s="347"/>
      <c r="DWO80" s="350"/>
      <c r="DWP80" s="350"/>
      <c r="DWQ80" s="348"/>
      <c r="DWR80" s="348"/>
      <c r="DWS80" s="348"/>
      <c r="DWT80" s="349"/>
      <c r="DWV80" s="347"/>
      <c r="DWW80" s="350"/>
      <c r="DWX80" s="350"/>
      <c r="DWY80" s="348"/>
      <c r="DWZ80" s="348"/>
      <c r="DXA80" s="348"/>
      <c r="DXB80" s="349"/>
      <c r="DXD80" s="347"/>
      <c r="DXE80" s="350"/>
      <c r="DXF80" s="350"/>
      <c r="DXG80" s="348"/>
      <c r="DXH80" s="348"/>
      <c r="DXI80" s="348"/>
      <c r="DXJ80" s="349"/>
      <c r="DXL80" s="347"/>
      <c r="DXM80" s="350"/>
      <c r="DXN80" s="350"/>
      <c r="DXO80" s="348"/>
      <c r="DXP80" s="348"/>
      <c r="DXQ80" s="348"/>
      <c r="DXR80" s="349"/>
      <c r="DXT80" s="347"/>
      <c r="DXU80" s="350"/>
      <c r="DXV80" s="350"/>
      <c r="DXW80" s="348"/>
      <c r="DXX80" s="348"/>
      <c r="DXY80" s="348"/>
      <c r="DXZ80" s="349"/>
      <c r="DYB80" s="347"/>
      <c r="DYC80" s="350"/>
      <c r="DYD80" s="350"/>
      <c r="DYE80" s="348"/>
      <c r="DYF80" s="348"/>
      <c r="DYG80" s="348"/>
      <c r="DYH80" s="349"/>
      <c r="DYJ80" s="347"/>
      <c r="DYK80" s="350"/>
      <c r="DYL80" s="350"/>
      <c r="DYM80" s="348"/>
      <c r="DYN80" s="348"/>
      <c r="DYO80" s="348"/>
      <c r="DYP80" s="349"/>
      <c r="DYR80" s="347"/>
      <c r="DYS80" s="350"/>
      <c r="DYT80" s="350"/>
      <c r="DYU80" s="348"/>
      <c r="DYV80" s="348"/>
      <c r="DYW80" s="348"/>
      <c r="DYX80" s="349"/>
      <c r="DYZ80" s="347"/>
      <c r="DZA80" s="350"/>
      <c r="DZB80" s="350"/>
      <c r="DZC80" s="348"/>
      <c r="DZD80" s="348"/>
      <c r="DZE80" s="348"/>
      <c r="DZF80" s="349"/>
      <c r="DZH80" s="347"/>
      <c r="DZI80" s="350"/>
      <c r="DZJ80" s="350"/>
      <c r="DZK80" s="348"/>
      <c r="DZL80" s="348"/>
      <c r="DZM80" s="348"/>
      <c r="DZN80" s="349"/>
      <c r="DZP80" s="347"/>
      <c r="DZQ80" s="350"/>
      <c r="DZR80" s="350"/>
      <c r="DZS80" s="348"/>
      <c r="DZT80" s="348"/>
      <c r="DZU80" s="348"/>
      <c r="DZV80" s="349"/>
      <c r="DZX80" s="347"/>
      <c r="DZY80" s="350"/>
      <c r="DZZ80" s="350"/>
      <c r="EAA80" s="348"/>
      <c r="EAB80" s="348"/>
      <c r="EAC80" s="348"/>
      <c r="EAD80" s="349"/>
      <c r="EAF80" s="347"/>
      <c r="EAG80" s="350"/>
      <c r="EAH80" s="350"/>
      <c r="EAI80" s="348"/>
      <c r="EAJ80" s="348"/>
      <c r="EAK80" s="348"/>
      <c r="EAL80" s="349"/>
      <c r="EAN80" s="347"/>
      <c r="EAO80" s="350"/>
      <c r="EAP80" s="350"/>
      <c r="EAQ80" s="348"/>
      <c r="EAR80" s="348"/>
      <c r="EAS80" s="348"/>
      <c r="EAT80" s="349"/>
      <c r="EAV80" s="347"/>
      <c r="EAW80" s="350"/>
      <c r="EAX80" s="350"/>
      <c r="EAY80" s="348"/>
      <c r="EAZ80" s="348"/>
      <c r="EBA80" s="348"/>
      <c r="EBB80" s="349"/>
      <c r="EBD80" s="347"/>
      <c r="EBE80" s="350"/>
      <c r="EBF80" s="350"/>
      <c r="EBG80" s="348"/>
      <c r="EBH80" s="348"/>
      <c r="EBI80" s="348"/>
      <c r="EBJ80" s="349"/>
      <c r="EBL80" s="347"/>
      <c r="EBM80" s="350"/>
      <c r="EBN80" s="350"/>
      <c r="EBO80" s="348"/>
      <c r="EBP80" s="348"/>
      <c r="EBQ80" s="348"/>
      <c r="EBR80" s="349"/>
      <c r="EBT80" s="347"/>
      <c r="EBU80" s="350"/>
      <c r="EBV80" s="350"/>
      <c r="EBW80" s="348"/>
      <c r="EBX80" s="348"/>
      <c r="EBY80" s="348"/>
      <c r="EBZ80" s="349"/>
      <c r="ECB80" s="347"/>
      <c r="ECC80" s="350"/>
      <c r="ECD80" s="350"/>
      <c r="ECE80" s="348"/>
      <c r="ECF80" s="348"/>
      <c r="ECG80" s="348"/>
      <c r="ECH80" s="349"/>
      <c r="ECJ80" s="347"/>
      <c r="ECK80" s="350"/>
      <c r="ECL80" s="350"/>
      <c r="ECM80" s="348"/>
      <c r="ECN80" s="348"/>
      <c r="ECO80" s="348"/>
      <c r="ECP80" s="349"/>
      <c r="ECR80" s="347"/>
      <c r="ECS80" s="350"/>
      <c r="ECT80" s="350"/>
      <c r="ECU80" s="348"/>
      <c r="ECV80" s="348"/>
      <c r="ECW80" s="348"/>
      <c r="ECX80" s="349"/>
      <c r="ECZ80" s="347"/>
      <c r="EDA80" s="350"/>
      <c r="EDB80" s="350"/>
      <c r="EDC80" s="348"/>
      <c r="EDD80" s="348"/>
      <c r="EDE80" s="348"/>
      <c r="EDF80" s="349"/>
      <c r="EDH80" s="347"/>
      <c r="EDI80" s="350"/>
      <c r="EDJ80" s="350"/>
      <c r="EDK80" s="348"/>
      <c r="EDL80" s="348"/>
      <c r="EDM80" s="348"/>
      <c r="EDN80" s="349"/>
      <c r="EDP80" s="347"/>
      <c r="EDQ80" s="350"/>
      <c r="EDR80" s="350"/>
      <c r="EDS80" s="348"/>
      <c r="EDT80" s="348"/>
      <c r="EDU80" s="348"/>
      <c r="EDV80" s="349"/>
      <c r="EDX80" s="347"/>
      <c r="EDY80" s="350"/>
      <c r="EDZ80" s="350"/>
      <c r="EEA80" s="348"/>
      <c r="EEB80" s="348"/>
      <c r="EEC80" s="348"/>
      <c r="EED80" s="349"/>
      <c r="EEF80" s="347"/>
      <c r="EEG80" s="350"/>
      <c r="EEH80" s="350"/>
      <c r="EEI80" s="348"/>
      <c r="EEJ80" s="348"/>
      <c r="EEK80" s="348"/>
      <c r="EEL80" s="349"/>
      <c r="EEN80" s="347"/>
      <c r="EEO80" s="350"/>
      <c r="EEP80" s="350"/>
      <c r="EEQ80" s="348"/>
      <c r="EER80" s="348"/>
      <c r="EES80" s="348"/>
      <c r="EET80" s="349"/>
      <c r="EEV80" s="347"/>
      <c r="EEW80" s="350"/>
      <c r="EEX80" s="350"/>
      <c r="EEY80" s="348"/>
      <c r="EEZ80" s="348"/>
      <c r="EFA80" s="348"/>
      <c r="EFB80" s="349"/>
      <c r="EFD80" s="347"/>
      <c r="EFE80" s="350"/>
      <c r="EFF80" s="350"/>
      <c r="EFG80" s="348"/>
      <c r="EFH80" s="348"/>
      <c r="EFI80" s="348"/>
      <c r="EFJ80" s="349"/>
      <c r="EFL80" s="347"/>
      <c r="EFM80" s="350"/>
      <c r="EFN80" s="350"/>
      <c r="EFO80" s="348"/>
      <c r="EFP80" s="348"/>
      <c r="EFQ80" s="348"/>
      <c r="EFR80" s="349"/>
      <c r="EFT80" s="347"/>
      <c r="EFU80" s="350"/>
      <c r="EFV80" s="350"/>
      <c r="EFW80" s="348"/>
      <c r="EFX80" s="348"/>
      <c r="EFY80" s="348"/>
      <c r="EFZ80" s="349"/>
      <c r="EGB80" s="347"/>
      <c r="EGC80" s="350"/>
      <c r="EGD80" s="350"/>
      <c r="EGE80" s="348"/>
      <c r="EGF80" s="348"/>
      <c r="EGG80" s="348"/>
      <c r="EGH80" s="349"/>
      <c r="EGJ80" s="347"/>
      <c r="EGK80" s="350"/>
      <c r="EGL80" s="350"/>
      <c r="EGM80" s="348"/>
      <c r="EGN80" s="348"/>
      <c r="EGO80" s="348"/>
      <c r="EGP80" s="349"/>
      <c r="EGR80" s="347"/>
      <c r="EGS80" s="350"/>
      <c r="EGT80" s="350"/>
      <c r="EGU80" s="348"/>
      <c r="EGV80" s="348"/>
      <c r="EGW80" s="348"/>
      <c r="EGX80" s="349"/>
      <c r="EGZ80" s="347"/>
      <c r="EHA80" s="350"/>
      <c r="EHB80" s="350"/>
      <c r="EHC80" s="348"/>
      <c r="EHD80" s="348"/>
      <c r="EHE80" s="348"/>
      <c r="EHF80" s="349"/>
      <c r="EHH80" s="347"/>
      <c r="EHI80" s="350"/>
      <c r="EHJ80" s="350"/>
      <c r="EHK80" s="348"/>
      <c r="EHL80" s="348"/>
      <c r="EHM80" s="348"/>
      <c r="EHN80" s="349"/>
      <c r="EHP80" s="347"/>
      <c r="EHQ80" s="350"/>
      <c r="EHR80" s="350"/>
      <c r="EHS80" s="348"/>
      <c r="EHT80" s="348"/>
      <c r="EHU80" s="348"/>
      <c r="EHV80" s="349"/>
      <c r="EHX80" s="347"/>
      <c r="EHY80" s="350"/>
      <c r="EHZ80" s="350"/>
      <c r="EIA80" s="348"/>
      <c r="EIB80" s="348"/>
      <c r="EIC80" s="348"/>
      <c r="EID80" s="349"/>
      <c r="EIF80" s="347"/>
      <c r="EIG80" s="350"/>
      <c r="EIH80" s="350"/>
      <c r="EII80" s="348"/>
      <c r="EIJ80" s="348"/>
      <c r="EIK80" s="348"/>
      <c r="EIL80" s="349"/>
      <c r="EIN80" s="347"/>
      <c r="EIO80" s="350"/>
      <c r="EIP80" s="350"/>
      <c r="EIQ80" s="348"/>
      <c r="EIR80" s="348"/>
      <c r="EIS80" s="348"/>
      <c r="EIT80" s="349"/>
      <c r="EIV80" s="347"/>
      <c r="EIW80" s="350"/>
      <c r="EIX80" s="350"/>
      <c r="EIY80" s="348"/>
      <c r="EIZ80" s="348"/>
      <c r="EJA80" s="348"/>
      <c r="EJB80" s="349"/>
      <c r="EJD80" s="347"/>
      <c r="EJE80" s="350"/>
      <c r="EJF80" s="350"/>
      <c r="EJG80" s="348"/>
      <c r="EJH80" s="348"/>
      <c r="EJI80" s="348"/>
      <c r="EJJ80" s="349"/>
      <c r="EJL80" s="347"/>
      <c r="EJM80" s="350"/>
      <c r="EJN80" s="350"/>
      <c r="EJO80" s="348"/>
      <c r="EJP80" s="348"/>
      <c r="EJQ80" s="348"/>
      <c r="EJR80" s="349"/>
      <c r="EJT80" s="347"/>
      <c r="EJU80" s="350"/>
      <c r="EJV80" s="350"/>
      <c r="EJW80" s="348"/>
      <c r="EJX80" s="348"/>
      <c r="EJY80" s="348"/>
      <c r="EJZ80" s="349"/>
      <c r="EKB80" s="347"/>
      <c r="EKC80" s="350"/>
      <c r="EKD80" s="350"/>
      <c r="EKE80" s="348"/>
      <c r="EKF80" s="348"/>
      <c r="EKG80" s="348"/>
      <c r="EKH80" s="349"/>
      <c r="EKJ80" s="347"/>
      <c r="EKK80" s="350"/>
      <c r="EKL80" s="350"/>
      <c r="EKM80" s="348"/>
      <c r="EKN80" s="348"/>
      <c r="EKO80" s="348"/>
      <c r="EKP80" s="349"/>
      <c r="EKR80" s="347"/>
      <c r="EKS80" s="350"/>
      <c r="EKT80" s="350"/>
      <c r="EKU80" s="348"/>
      <c r="EKV80" s="348"/>
      <c r="EKW80" s="348"/>
      <c r="EKX80" s="349"/>
      <c r="EKZ80" s="347"/>
      <c r="ELA80" s="350"/>
      <c r="ELB80" s="350"/>
      <c r="ELC80" s="348"/>
      <c r="ELD80" s="348"/>
      <c r="ELE80" s="348"/>
      <c r="ELF80" s="349"/>
      <c r="ELH80" s="347"/>
      <c r="ELI80" s="350"/>
      <c r="ELJ80" s="350"/>
      <c r="ELK80" s="348"/>
      <c r="ELL80" s="348"/>
      <c r="ELM80" s="348"/>
      <c r="ELN80" s="349"/>
      <c r="ELP80" s="347"/>
      <c r="ELQ80" s="350"/>
      <c r="ELR80" s="350"/>
      <c r="ELS80" s="348"/>
      <c r="ELT80" s="348"/>
      <c r="ELU80" s="348"/>
      <c r="ELV80" s="349"/>
      <c r="ELX80" s="347"/>
      <c r="ELY80" s="350"/>
      <c r="ELZ80" s="350"/>
      <c r="EMA80" s="348"/>
      <c r="EMB80" s="348"/>
      <c r="EMC80" s="348"/>
      <c r="EMD80" s="349"/>
      <c r="EMF80" s="347"/>
      <c r="EMG80" s="350"/>
      <c r="EMH80" s="350"/>
      <c r="EMI80" s="348"/>
      <c r="EMJ80" s="348"/>
      <c r="EMK80" s="348"/>
      <c r="EML80" s="349"/>
      <c r="EMN80" s="347"/>
      <c r="EMO80" s="350"/>
      <c r="EMP80" s="350"/>
      <c r="EMQ80" s="348"/>
      <c r="EMR80" s="348"/>
      <c r="EMS80" s="348"/>
      <c r="EMT80" s="349"/>
      <c r="EMV80" s="347"/>
      <c r="EMW80" s="350"/>
      <c r="EMX80" s="350"/>
      <c r="EMY80" s="348"/>
      <c r="EMZ80" s="348"/>
      <c r="ENA80" s="348"/>
      <c r="ENB80" s="349"/>
      <c r="END80" s="347"/>
      <c r="ENE80" s="350"/>
      <c r="ENF80" s="350"/>
      <c r="ENG80" s="348"/>
      <c r="ENH80" s="348"/>
      <c r="ENI80" s="348"/>
      <c r="ENJ80" s="349"/>
      <c r="ENL80" s="347"/>
      <c r="ENM80" s="350"/>
      <c r="ENN80" s="350"/>
      <c r="ENO80" s="348"/>
      <c r="ENP80" s="348"/>
      <c r="ENQ80" s="348"/>
      <c r="ENR80" s="349"/>
      <c r="ENT80" s="347"/>
      <c r="ENU80" s="350"/>
      <c r="ENV80" s="350"/>
      <c r="ENW80" s="348"/>
      <c r="ENX80" s="348"/>
      <c r="ENY80" s="348"/>
      <c r="ENZ80" s="349"/>
      <c r="EOB80" s="347"/>
      <c r="EOC80" s="350"/>
      <c r="EOD80" s="350"/>
      <c r="EOE80" s="348"/>
      <c r="EOF80" s="348"/>
      <c r="EOG80" s="348"/>
      <c r="EOH80" s="349"/>
      <c r="EOJ80" s="347"/>
      <c r="EOK80" s="350"/>
      <c r="EOL80" s="350"/>
      <c r="EOM80" s="348"/>
      <c r="EON80" s="348"/>
      <c r="EOO80" s="348"/>
      <c r="EOP80" s="349"/>
      <c r="EOR80" s="347"/>
      <c r="EOS80" s="350"/>
      <c r="EOT80" s="350"/>
      <c r="EOU80" s="348"/>
      <c r="EOV80" s="348"/>
      <c r="EOW80" s="348"/>
      <c r="EOX80" s="349"/>
      <c r="EOZ80" s="347"/>
      <c r="EPA80" s="350"/>
      <c r="EPB80" s="350"/>
      <c r="EPC80" s="348"/>
      <c r="EPD80" s="348"/>
      <c r="EPE80" s="348"/>
      <c r="EPF80" s="349"/>
      <c r="EPH80" s="347"/>
      <c r="EPI80" s="350"/>
      <c r="EPJ80" s="350"/>
      <c r="EPK80" s="348"/>
      <c r="EPL80" s="348"/>
      <c r="EPM80" s="348"/>
      <c r="EPN80" s="349"/>
      <c r="EPP80" s="347"/>
      <c r="EPQ80" s="350"/>
      <c r="EPR80" s="350"/>
      <c r="EPS80" s="348"/>
      <c r="EPT80" s="348"/>
      <c r="EPU80" s="348"/>
      <c r="EPV80" s="349"/>
      <c r="EPX80" s="347"/>
      <c r="EPY80" s="350"/>
      <c r="EPZ80" s="350"/>
      <c r="EQA80" s="348"/>
      <c r="EQB80" s="348"/>
      <c r="EQC80" s="348"/>
      <c r="EQD80" s="349"/>
      <c r="EQF80" s="347"/>
      <c r="EQG80" s="350"/>
      <c r="EQH80" s="350"/>
      <c r="EQI80" s="348"/>
      <c r="EQJ80" s="348"/>
      <c r="EQK80" s="348"/>
      <c r="EQL80" s="349"/>
      <c r="EQN80" s="347"/>
      <c r="EQO80" s="350"/>
      <c r="EQP80" s="350"/>
      <c r="EQQ80" s="348"/>
      <c r="EQR80" s="348"/>
      <c r="EQS80" s="348"/>
      <c r="EQT80" s="349"/>
      <c r="EQV80" s="347"/>
      <c r="EQW80" s="350"/>
      <c r="EQX80" s="350"/>
      <c r="EQY80" s="348"/>
      <c r="EQZ80" s="348"/>
      <c r="ERA80" s="348"/>
      <c r="ERB80" s="349"/>
      <c r="ERD80" s="347"/>
      <c r="ERE80" s="350"/>
      <c r="ERF80" s="350"/>
      <c r="ERG80" s="348"/>
      <c r="ERH80" s="348"/>
      <c r="ERI80" s="348"/>
      <c r="ERJ80" s="349"/>
      <c r="ERL80" s="347"/>
      <c r="ERM80" s="350"/>
      <c r="ERN80" s="350"/>
      <c r="ERO80" s="348"/>
      <c r="ERP80" s="348"/>
      <c r="ERQ80" s="348"/>
      <c r="ERR80" s="349"/>
      <c r="ERT80" s="347"/>
      <c r="ERU80" s="350"/>
      <c r="ERV80" s="350"/>
      <c r="ERW80" s="348"/>
      <c r="ERX80" s="348"/>
      <c r="ERY80" s="348"/>
      <c r="ERZ80" s="349"/>
      <c r="ESB80" s="347"/>
      <c r="ESC80" s="350"/>
      <c r="ESD80" s="350"/>
      <c r="ESE80" s="348"/>
      <c r="ESF80" s="348"/>
      <c r="ESG80" s="348"/>
      <c r="ESH80" s="349"/>
      <c r="ESJ80" s="347"/>
      <c r="ESK80" s="350"/>
      <c r="ESL80" s="350"/>
      <c r="ESM80" s="348"/>
      <c r="ESN80" s="348"/>
      <c r="ESO80" s="348"/>
      <c r="ESP80" s="349"/>
      <c r="ESR80" s="347"/>
      <c r="ESS80" s="350"/>
      <c r="EST80" s="350"/>
      <c r="ESU80" s="348"/>
      <c r="ESV80" s="348"/>
      <c r="ESW80" s="348"/>
      <c r="ESX80" s="349"/>
      <c r="ESZ80" s="347"/>
      <c r="ETA80" s="350"/>
      <c r="ETB80" s="350"/>
      <c r="ETC80" s="348"/>
      <c r="ETD80" s="348"/>
      <c r="ETE80" s="348"/>
      <c r="ETF80" s="349"/>
      <c r="ETH80" s="347"/>
      <c r="ETI80" s="350"/>
      <c r="ETJ80" s="350"/>
      <c r="ETK80" s="348"/>
      <c r="ETL80" s="348"/>
      <c r="ETM80" s="348"/>
      <c r="ETN80" s="349"/>
      <c r="ETP80" s="347"/>
      <c r="ETQ80" s="350"/>
      <c r="ETR80" s="350"/>
      <c r="ETS80" s="348"/>
      <c r="ETT80" s="348"/>
      <c r="ETU80" s="348"/>
      <c r="ETV80" s="349"/>
      <c r="ETX80" s="347"/>
      <c r="ETY80" s="350"/>
      <c r="ETZ80" s="350"/>
      <c r="EUA80" s="348"/>
      <c r="EUB80" s="348"/>
      <c r="EUC80" s="348"/>
      <c r="EUD80" s="349"/>
      <c r="EUF80" s="347"/>
      <c r="EUG80" s="350"/>
      <c r="EUH80" s="350"/>
      <c r="EUI80" s="348"/>
      <c r="EUJ80" s="348"/>
      <c r="EUK80" s="348"/>
      <c r="EUL80" s="349"/>
      <c r="EUN80" s="347"/>
      <c r="EUO80" s="350"/>
      <c r="EUP80" s="350"/>
      <c r="EUQ80" s="348"/>
      <c r="EUR80" s="348"/>
      <c r="EUS80" s="348"/>
      <c r="EUT80" s="349"/>
      <c r="EUV80" s="347"/>
      <c r="EUW80" s="350"/>
      <c r="EUX80" s="350"/>
      <c r="EUY80" s="348"/>
      <c r="EUZ80" s="348"/>
      <c r="EVA80" s="348"/>
      <c r="EVB80" s="349"/>
      <c r="EVD80" s="347"/>
      <c r="EVE80" s="350"/>
      <c r="EVF80" s="350"/>
      <c r="EVG80" s="348"/>
      <c r="EVH80" s="348"/>
      <c r="EVI80" s="348"/>
      <c r="EVJ80" s="349"/>
      <c r="EVL80" s="347"/>
      <c r="EVM80" s="350"/>
      <c r="EVN80" s="350"/>
      <c r="EVO80" s="348"/>
      <c r="EVP80" s="348"/>
      <c r="EVQ80" s="348"/>
      <c r="EVR80" s="349"/>
      <c r="EVT80" s="347"/>
      <c r="EVU80" s="350"/>
      <c r="EVV80" s="350"/>
      <c r="EVW80" s="348"/>
      <c r="EVX80" s="348"/>
      <c r="EVY80" s="348"/>
      <c r="EVZ80" s="349"/>
      <c r="EWB80" s="347"/>
      <c r="EWC80" s="350"/>
      <c r="EWD80" s="350"/>
      <c r="EWE80" s="348"/>
      <c r="EWF80" s="348"/>
      <c r="EWG80" s="348"/>
      <c r="EWH80" s="349"/>
      <c r="EWJ80" s="347"/>
      <c r="EWK80" s="350"/>
      <c r="EWL80" s="350"/>
      <c r="EWM80" s="348"/>
      <c r="EWN80" s="348"/>
      <c r="EWO80" s="348"/>
      <c r="EWP80" s="349"/>
      <c r="EWR80" s="347"/>
      <c r="EWS80" s="350"/>
      <c r="EWT80" s="350"/>
      <c r="EWU80" s="348"/>
      <c r="EWV80" s="348"/>
      <c r="EWW80" s="348"/>
      <c r="EWX80" s="349"/>
      <c r="EWZ80" s="347"/>
      <c r="EXA80" s="350"/>
      <c r="EXB80" s="350"/>
      <c r="EXC80" s="348"/>
      <c r="EXD80" s="348"/>
      <c r="EXE80" s="348"/>
      <c r="EXF80" s="349"/>
      <c r="EXH80" s="347"/>
      <c r="EXI80" s="350"/>
      <c r="EXJ80" s="350"/>
      <c r="EXK80" s="348"/>
      <c r="EXL80" s="348"/>
      <c r="EXM80" s="348"/>
      <c r="EXN80" s="349"/>
      <c r="EXP80" s="347"/>
      <c r="EXQ80" s="350"/>
      <c r="EXR80" s="350"/>
      <c r="EXS80" s="348"/>
      <c r="EXT80" s="348"/>
      <c r="EXU80" s="348"/>
      <c r="EXV80" s="349"/>
      <c r="EXX80" s="347"/>
      <c r="EXY80" s="350"/>
      <c r="EXZ80" s="350"/>
      <c r="EYA80" s="348"/>
      <c r="EYB80" s="348"/>
      <c r="EYC80" s="348"/>
      <c r="EYD80" s="349"/>
      <c r="EYF80" s="347"/>
      <c r="EYG80" s="350"/>
      <c r="EYH80" s="350"/>
      <c r="EYI80" s="348"/>
      <c r="EYJ80" s="348"/>
      <c r="EYK80" s="348"/>
      <c r="EYL80" s="349"/>
      <c r="EYN80" s="347"/>
      <c r="EYO80" s="350"/>
      <c r="EYP80" s="350"/>
      <c r="EYQ80" s="348"/>
      <c r="EYR80" s="348"/>
      <c r="EYS80" s="348"/>
      <c r="EYT80" s="349"/>
      <c r="EYV80" s="347"/>
      <c r="EYW80" s="350"/>
      <c r="EYX80" s="350"/>
      <c r="EYY80" s="348"/>
      <c r="EYZ80" s="348"/>
      <c r="EZA80" s="348"/>
      <c r="EZB80" s="349"/>
      <c r="EZD80" s="347"/>
      <c r="EZE80" s="350"/>
      <c r="EZF80" s="350"/>
      <c r="EZG80" s="348"/>
      <c r="EZH80" s="348"/>
      <c r="EZI80" s="348"/>
      <c r="EZJ80" s="349"/>
      <c r="EZL80" s="347"/>
      <c r="EZM80" s="350"/>
      <c r="EZN80" s="350"/>
      <c r="EZO80" s="348"/>
      <c r="EZP80" s="348"/>
      <c r="EZQ80" s="348"/>
      <c r="EZR80" s="349"/>
      <c r="EZT80" s="347"/>
      <c r="EZU80" s="350"/>
      <c r="EZV80" s="350"/>
      <c r="EZW80" s="348"/>
      <c r="EZX80" s="348"/>
      <c r="EZY80" s="348"/>
      <c r="EZZ80" s="349"/>
      <c r="FAB80" s="347"/>
      <c r="FAC80" s="350"/>
      <c r="FAD80" s="350"/>
      <c r="FAE80" s="348"/>
      <c r="FAF80" s="348"/>
      <c r="FAG80" s="348"/>
      <c r="FAH80" s="349"/>
      <c r="FAJ80" s="347"/>
      <c r="FAK80" s="350"/>
      <c r="FAL80" s="350"/>
      <c r="FAM80" s="348"/>
      <c r="FAN80" s="348"/>
      <c r="FAO80" s="348"/>
      <c r="FAP80" s="349"/>
      <c r="FAR80" s="347"/>
      <c r="FAS80" s="350"/>
      <c r="FAT80" s="350"/>
      <c r="FAU80" s="348"/>
      <c r="FAV80" s="348"/>
      <c r="FAW80" s="348"/>
      <c r="FAX80" s="349"/>
      <c r="FAZ80" s="347"/>
      <c r="FBA80" s="350"/>
      <c r="FBB80" s="350"/>
      <c r="FBC80" s="348"/>
      <c r="FBD80" s="348"/>
      <c r="FBE80" s="348"/>
      <c r="FBF80" s="349"/>
      <c r="FBH80" s="347"/>
      <c r="FBI80" s="350"/>
      <c r="FBJ80" s="350"/>
      <c r="FBK80" s="348"/>
      <c r="FBL80" s="348"/>
      <c r="FBM80" s="348"/>
      <c r="FBN80" s="349"/>
      <c r="FBP80" s="347"/>
      <c r="FBQ80" s="350"/>
      <c r="FBR80" s="350"/>
      <c r="FBS80" s="348"/>
      <c r="FBT80" s="348"/>
      <c r="FBU80" s="348"/>
      <c r="FBV80" s="349"/>
      <c r="FBX80" s="347"/>
      <c r="FBY80" s="350"/>
      <c r="FBZ80" s="350"/>
      <c r="FCA80" s="348"/>
      <c r="FCB80" s="348"/>
      <c r="FCC80" s="348"/>
      <c r="FCD80" s="349"/>
      <c r="FCF80" s="347"/>
      <c r="FCG80" s="350"/>
      <c r="FCH80" s="350"/>
      <c r="FCI80" s="348"/>
      <c r="FCJ80" s="348"/>
      <c r="FCK80" s="348"/>
      <c r="FCL80" s="349"/>
      <c r="FCN80" s="347"/>
      <c r="FCO80" s="350"/>
      <c r="FCP80" s="350"/>
      <c r="FCQ80" s="348"/>
      <c r="FCR80" s="348"/>
      <c r="FCS80" s="348"/>
      <c r="FCT80" s="349"/>
      <c r="FCV80" s="347"/>
      <c r="FCW80" s="350"/>
      <c r="FCX80" s="350"/>
      <c r="FCY80" s="348"/>
      <c r="FCZ80" s="348"/>
      <c r="FDA80" s="348"/>
      <c r="FDB80" s="349"/>
      <c r="FDD80" s="347"/>
      <c r="FDE80" s="350"/>
      <c r="FDF80" s="350"/>
      <c r="FDG80" s="348"/>
      <c r="FDH80" s="348"/>
      <c r="FDI80" s="348"/>
      <c r="FDJ80" s="349"/>
      <c r="FDL80" s="347"/>
      <c r="FDM80" s="350"/>
      <c r="FDN80" s="350"/>
      <c r="FDO80" s="348"/>
      <c r="FDP80" s="348"/>
      <c r="FDQ80" s="348"/>
      <c r="FDR80" s="349"/>
      <c r="FDT80" s="347"/>
      <c r="FDU80" s="350"/>
      <c r="FDV80" s="350"/>
      <c r="FDW80" s="348"/>
      <c r="FDX80" s="348"/>
      <c r="FDY80" s="348"/>
      <c r="FDZ80" s="349"/>
      <c r="FEB80" s="347"/>
      <c r="FEC80" s="350"/>
      <c r="FED80" s="350"/>
      <c r="FEE80" s="348"/>
      <c r="FEF80" s="348"/>
      <c r="FEG80" s="348"/>
      <c r="FEH80" s="349"/>
      <c r="FEJ80" s="347"/>
      <c r="FEK80" s="350"/>
      <c r="FEL80" s="350"/>
      <c r="FEM80" s="348"/>
      <c r="FEN80" s="348"/>
      <c r="FEO80" s="348"/>
      <c r="FEP80" s="349"/>
      <c r="FER80" s="347"/>
      <c r="FES80" s="350"/>
      <c r="FET80" s="350"/>
      <c r="FEU80" s="348"/>
      <c r="FEV80" s="348"/>
      <c r="FEW80" s="348"/>
      <c r="FEX80" s="349"/>
      <c r="FEZ80" s="347"/>
      <c r="FFA80" s="350"/>
      <c r="FFB80" s="350"/>
      <c r="FFC80" s="348"/>
      <c r="FFD80" s="348"/>
      <c r="FFE80" s="348"/>
      <c r="FFF80" s="349"/>
      <c r="FFH80" s="347"/>
      <c r="FFI80" s="350"/>
      <c r="FFJ80" s="350"/>
      <c r="FFK80" s="348"/>
      <c r="FFL80" s="348"/>
      <c r="FFM80" s="348"/>
      <c r="FFN80" s="349"/>
      <c r="FFP80" s="347"/>
      <c r="FFQ80" s="350"/>
      <c r="FFR80" s="350"/>
      <c r="FFS80" s="348"/>
      <c r="FFT80" s="348"/>
      <c r="FFU80" s="348"/>
      <c r="FFV80" s="349"/>
      <c r="FFX80" s="347"/>
      <c r="FFY80" s="350"/>
      <c r="FFZ80" s="350"/>
      <c r="FGA80" s="348"/>
      <c r="FGB80" s="348"/>
      <c r="FGC80" s="348"/>
      <c r="FGD80" s="349"/>
      <c r="FGF80" s="347"/>
      <c r="FGG80" s="350"/>
      <c r="FGH80" s="350"/>
      <c r="FGI80" s="348"/>
      <c r="FGJ80" s="348"/>
      <c r="FGK80" s="348"/>
      <c r="FGL80" s="349"/>
      <c r="FGN80" s="347"/>
      <c r="FGO80" s="350"/>
      <c r="FGP80" s="350"/>
      <c r="FGQ80" s="348"/>
      <c r="FGR80" s="348"/>
      <c r="FGS80" s="348"/>
      <c r="FGT80" s="349"/>
      <c r="FGV80" s="347"/>
      <c r="FGW80" s="350"/>
      <c r="FGX80" s="350"/>
      <c r="FGY80" s="348"/>
      <c r="FGZ80" s="348"/>
      <c r="FHA80" s="348"/>
      <c r="FHB80" s="349"/>
      <c r="FHD80" s="347"/>
      <c r="FHE80" s="350"/>
      <c r="FHF80" s="350"/>
      <c r="FHG80" s="348"/>
      <c r="FHH80" s="348"/>
      <c r="FHI80" s="348"/>
      <c r="FHJ80" s="349"/>
      <c r="FHL80" s="347"/>
      <c r="FHM80" s="350"/>
      <c r="FHN80" s="350"/>
      <c r="FHO80" s="348"/>
      <c r="FHP80" s="348"/>
      <c r="FHQ80" s="348"/>
      <c r="FHR80" s="349"/>
      <c r="FHT80" s="347"/>
      <c r="FHU80" s="350"/>
      <c r="FHV80" s="350"/>
      <c r="FHW80" s="348"/>
      <c r="FHX80" s="348"/>
      <c r="FHY80" s="348"/>
      <c r="FHZ80" s="349"/>
      <c r="FIB80" s="347"/>
      <c r="FIC80" s="350"/>
      <c r="FID80" s="350"/>
      <c r="FIE80" s="348"/>
      <c r="FIF80" s="348"/>
      <c r="FIG80" s="348"/>
      <c r="FIH80" s="349"/>
      <c r="FIJ80" s="347"/>
      <c r="FIK80" s="350"/>
      <c r="FIL80" s="350"/>
      <c r="FIM80" s="348"/>
      <c r="FIN80" s="348"/>
      <c r="FIO80" s="348"/>
      <c r="FIP80" s="349"/>
      <c r="FIR80" s="347"/>
      <c r="FIS80" s="350"/>
      <c r="FIT80" s="350"/>
      <c r="FIU80" s="348"/>
      <c r="FIV80" s="348"/>
      <c r="FIW80" s="348"/>
      <c r="FIX80" s="349"/>
      <c r="FIZ80" s="347"/>
      <c r="FJA80" s="350"/>
      <c r="FJB80" s="350"/>
      <c r="FJC80" s="348"/>
      <c r="FJD80" s="348"/>
      <c r="FJE80" s="348"/>
      <c r="FJF80" s="349"/>
      <c r="FJH80" s="347"/>
      <c r="FJI80" s="350"/>
      <c r="FJJ80" s="350"/>
      <c r="FJK80" s="348"/>
      <c r="FJL80" s="348"/>
      <c r="FJM80" s="348"/>
      <c r="FJN80" s="349"/>
      <c r="FJP80" s="347"/>
      <c r="FJQ80" s="350"/>
      <c r="FJR80" s="350"/>
      <c r="FJS80" s="348"/>
      <c r="FJT80" s="348"/>
      <c r="FJU80" s="348"/>
      <c r="FJV80" s="349"/>
      <c r="FJX80" s="347"/>
      <c r="FJY80" s="350"/>
      <c r="FJZ80" s="350"/>
      <c r="FKA80" s="348"/>
      <c r="FKB80" s="348"/>
      <c r="FKC80" s="348"/>
      <c r="FKD80" s="349"/>
      <c r="FKF80" s="347"/>
      <c r="FKG80" s="350"/>
      <c r="FKH80" s="350"/>
      <c r="FKI80" s="348"/>
      <c r="FKJ80" s="348"/>
      <c r="FKK80" s="348"/>
      <c r="FKL80" s="349"/>
      <c r="FKN80" s="347"/>
      <c r="FKO80" s="350"/>
      <c r="FKP80" s="350"/>
      <c r="FKQ80" s="348"/>
      <c r="FKR80" s="348"/>
      <c r="FKS80" s="348"/>
      <c r="FKT80" s="349"/>
      <c r="FKV80" s="347"/>
      <c r="FKW80" s="350"/>
      <c r="FKX80" s="350"/>
      <c r="FKY80" s="348"/>
      <c r="FKZ80" s="348"/>
      <c r="FLA80" s="348"/>
      <c r="FLB80" s="349"/>
      <c r="FLD80" s="347"/>
      <c r="FLE80" s="350"/>
      <c r="FLF80" s="350"/>
      <c r="FLG80" s="348"/>
      <c r="FLH80" s="348"/>
      <c r="FLI80" s="348"/>
      <c r="FLJ80" s="349"/>
      <c r="FLL80" s="347"/>
      <c r="FLM80" s="350"/>
      <c r="FLN80" s="350"/>
      <c r="FLO80" s="348"/>
      <c r="FLP80" s="348"/>
      <c r="FLQ80" s="348"/>
      <c r="FLR80" s="349"/>
      <c r="FLT80" s="347"/>
      <c r="FLU80" s="350"/>
      <c r="FLV80" s="350"/>
      <c r="FLW80" s="348"/>
      <c r="FLX80" s="348"/>
      <c r="FLY80" s="348"/>
      <c r="FLZ80" s="349"/>
      <c r="FMB80" s="347"/>
      <c r="FMC80" s="350"/>
      <c r="FMD80" s="350"/>
      <c r="FME80" s="348"/>
      <c r="FMF80" s="348"/>
      <c r="FMG80" s="348"/>
      <c r="FMH80" s="349"/>
      <c r="FMJ80" s="347"/>
      <c r="FMK80" s="350"/>
      <c r="FML80" s="350"/>
      <c r="FMM80" s="348"/>
      <c r="FMN80" s="348"/>
      <c r="FMO80" s="348"/>
      <c r="FMP80" s="349"/>
      <c r="FMR80" s="347"/>
      <c r="FMS80" s="350"/>
      <c r="FMT80" s="350"/>
      <c r="FMU80" s="348"/>
      <c r="FMV80" s="348"/>
      <c r="FMW80" s="348"/>
      <c r="FMX80" s="349"/>
      <c r="FMZ80" s="347"/>
      <c r="FNA80" s="350"/>
      <c r="FNB80" s="350"/>
      <c r="FNC80" s="348"/>
      <c r="FND80" s="348"/>
      <c r="FNE80" s="348"/>
      <c r="FNF80" s="349"/>
      <c r="FNH80" s="347"/>
      <c r="FNI80" s="350"/>
      <c r="FNJ80" s="350"/>
      <c r="FNK80" s="348"/>
      <c r="FNL80" s="348"/>
      <c r="FNM80" s="348"/>
      <c r="FNN80" s="349"/>
      <c r="FNP80" s="347"/>
      <c r="FNQ80" s="350"/>
      <c r="FNR80" s="350"/>
      <c r="FNS80" s="348"/>
      <c r="FNT80" s="348"/>
      <c r="FNU80" s="348"/>
      <c r="FNV80" s="349"/>
      <c r="FNX80" s="347"/>
      <c r="FNY80" s="350"/>
      <c r="FNZ80" s="350"/>
      <c r="FOA80" s="348"/>
      <c r="FOB80" s="348"/>
      <c r="FOC80" s="348"/>
      <c r="FOD80" s="349"/>
      <c r="FOF80" s="347"/>
      <c r="FOG80" s="350"/>
      <c r="FOH80" s="350"/>
      <c r="FOI80" s="348"/>
      <c r="FOJ80" s="348"/>
      <c r="FOK80" s="348"/>
      <c r="FOL80" s="349"/>
      <c r="FON80" s="347"/>
      <c r="FOO80" s="350"/>
      <c r="FOP80" s="350"/>
      <c r="FOQ80" s="348"/>
      <c r="FOR80" s="348"/>
      <c r="FOS80" s="348"/>
      <c r="FOT80" s="349"/>
      <c r="FOV80" s="347"/>
      <c r="FOW80" s="350"/>
      <c r="FOX80" s="350"/>
      <c r="FOY80" s="348"/>
      <c r="FOZ80" s="348"/>
      <c r="FPA80" s="348"/>
      <c r="FPB80" s="349"/>
      <c r="FPD80" s="347"/>
      <c r="FPE80" s="350"/>
      <c r="FPF80" s="350"/>
      <c r="FPG80" s="348"/>
      <c r="FPH80" s="348"/>
      <c r="FPI80" s="348"/>
      <c r="FPJ80" s="349"/>
      <c r="FPL80" s="347"/>
      <c r="FPM80" s="350"/>
      <c r="FPN80" s="350"/>
      <c r="FPO80" s="348"/>
      <c r="FPP80" s="348"/>
      <c r="FPQ80" s="348"/>
      <c r="FPR80" s="349"/>
      <c r="FPT80" s="347"/>
      <c r="FPU80" s="350"/>
      <c r="FPV80" s="350"/>
      <c r="FPW80" s="348"/>
      <c r="FPX80" s="348"/>
      <c r="FPY80" s="348"/>
      <c r="FPZ80" s="349"/>
      <c r="FQB80" s="347"/>
      <c r="FQC80" s="350"/>
      <c r="FQD80" s="350"/>
      <c r="FQE80" s="348"/>
      <c r="FQF80" s="348"/>
      <c r="FQG80" s="348"/>
      <c r="FQH80" s="349"/>
      <c r="FQJ80" s="347"/>
      <c r="FQK80" s="350"/>
      <c r="FQL80" s="350"/>
      <c r="FQM80" s="348"/>
      <c r="FQN80" s="348"/>
      <c r="FQO80" s="348"/>
      <c r="FQP80" s="349"/>
      <c r="FQR80" s="347"/>
      <c r="FQS80" s="350"/>
      <c r="FQT80" s="350"/>
      <c r="FQU80" s="348"/>
      <c r="FQV80" s="348"/>
      <c r="FQW80" s="348"/>
      <c r="FQX80" s="349"/>
      <c r="FQZ80" s="347"/>
      <c r="FRA80" s="350"/>
      <c r="FRB80" s="350"/>
      <c r="FRC80" s="348"/>
      <c r="FRD80" s="348"/>
      <c r="FRE80" s="348"/>
      <c r="FRF80" s="349"/>
      <c r="FRH80" s="347"/>
      <c r="FRI80" s="350"/>
      <c r="FRJ80" s="350"/>
      <c r="FRK80" s="348"/>
      <c r="FRL80" s="348"/>
      <c r="FRM80" s="348"/>
      <c r="FRN80" s="349"/>
      <c r="FRP80" s="347"/>
      <c r="FRQ80" s="350"/>
      <c r="FRR80" s="350"/>
      <c r="FRS80" s="348"/>
      <c r="FRT80" s="348"/>
      <c r="FRU80" s="348"/>
      <c r="FRV80" s="349"/>
      <c r="FRX80" s="347"/>
      <c r="FRY80" s="350"/>
      <c r="FRZ80" s="350"/>
      <c r="FSA80" s="348"/>
      <c r="FSB80" s="348"/>
      <c r="FSC80" s="348"/>
      <c r="FSD80" s="349"/>
      <c r="FSF80" s="347"/>
      <c r="FSG80" s="350"/>
      <c r="FSH80" s="350"/>
      <c r="FSI80" s="348"/>
      <c r="FSJ80" s="348"/>
      <c r="FSK80" s="348"/>
      <c r="FSL80" s="349"/>
      <c r="FSN80" s="347"/>
      <c r="FSO80" s="350"/>
      <c r="FSP80" s="350"/>
      <c r="FSQ80" s="348"/>
      <c r="FSR80" s="348"/>
      <c r="FSS80" s="348"/>
      <c r="FST80" s="349"/>
      <c r="FSV80" s="347"/>
      <c r="FSW80" s="350"/>
      <c r="FSX80" s="350"/>
      <c r="FSY80" s="348"/>
      <c r="FSZ80" s="348"/>
      <c r="FTA80" s="348"/>
      <c r="FTB80" s="349"/>
      <c r="FTD80" s="347"/>
      <c r="FTE80" s="350"/>
      <c r="FTF80" s="350"/>
      <c r="FTG80" s="348"/>
      <c r="FTH80" s="348"/>
      <c r="FTI80" s="348"/>
      <c r="FTJ80" s="349"/>
      <c r="FTL80" s="347"/>
      <c r="FTM80" s="350"/>
      <c r="FTN80" s="350"/>
      <c r="FTO80" s="348"/>
      <c r="FTP80" s="348"/>
      <c r="FTQ80" s="348"/>
      <c r="FTR80" s="349"/>
      <c r="FTT80" s="347"/>
      <c r="FTU80" s="350"/>
      <c r="FTV80" s="350"/>
      <c r="FTW80" s="348"/>
      <c r="FTX80" s="348"/>
      <c r="FTY80" s="348"/>
      <c r="FTZ80" s="349"/>
      <c r="FUB80" s="347"/>
      <c r="FUC80" s="350"/>
      <c r="FUD80" s="350"/>
      <c r="FUE80" s="348"/>
      <c r="FUF80" s="348"/>
      <c r="FUG80" s="348"/>
      <c r="FUH80" s="349"/>
      <c r="FUJ80" s="347"/>
      <c r="FUK80" s="350"/>
      <c r="FUL80" s="350"/>
      <c r="FUM80" s="348"/>
      <c r="FUN80" s="348"/>
      <c r="FUO80" s="348"/>
      <c r="FUP80" s="349"/>
      <c r="FUR80" s="347"/>
      <c r="FUS80" s="350"/>
      <c r="FUT80" s="350"/>
      <c r="FUU80" s="348"/>
      <c r="FUV80" s="348"/>
      <c r="FUW80" s="348"/>
      <c r="FUX80" s="349"/>
      <c r="FUZ80" s="347"/>
      <c r="FVA80" s="350"/>
      <c r="FVB80" s="350"/>
      <c r="FVC80" s="348"/>
      <c r="FVD80" s="348"/>
      <c r="FVE80" s="348"/>
      <c r="FVF80" s="349"/>
      <c r="FVH80" s="347"/>
      <c r="FVI80" s="350"/>
      <c r="FVJ80" s="350"/>
      <c r="FVK80" s="348"/>
      <c r="FVL80" s="348"/>
      <c r="FVM80" s="348"/>
      <c r="FVN80" s="349"/>
      <c r="FVP80" s="347"/>
      <c r="FVQ80" s="350"/>
      <c r="FVR80" s="350"/>
      <c r="FVS80" s="348"/>
      <c r="FVT80" s="348"/>
      <c r="FVU80" s="348"/>
      <c r="FVV80" s="349"/>
      <c r="FVX80" s="347"/>
      <c r="FVY80" s="350"/>
      <c r="FVZ80" s="350"/>
      <c r="FWA80" s="348"/>
      <c r="FWB80" s="348"/>
      <c r="FWC80" s="348"/>
      <c r="FWD80" s="349"/>
      <c r="FWF80" s="347"/>
      <c r="FWG80" s="350"/>
      <c r="FWH80" s="350"/>
      <c r="FWI80" s="348"/>
      <c r="FWJ80" s="348"/>
      <c r="FWK80" s="348"/>
      <c r="FWL80" s="349"/>
      <c r="FWN80" s="347"/>
      <c r="FWO80" s="350"/>
      <c r="FWP80" s="350"/>
      <c r="FWQ80" s="348"/>
      <c r="FWR80" s="348"/>
      <c r="FWS80" s="348"/>
      <c r="FWT80" s="349"/>
      <c r="FWV80" s="347"/>
      <c r="FWW80" s="350"/>
      <c r="FWX80" s="350"/>
      <c r="FWY80" s="348"/>
      <c r="FWZ80" s="348"/>
      <c r="FXA80" s="348"/>
      <c r="FXB80" s="349"/>
      <c r="FXD80" s="347"/>
      <c r="FXE80" s="350"/>
      <c r="FXF80" s="350"/>
      <c r="FXG80" s="348"/>
      <c r="FXH80" s="348"/>
      <c r="FXI80" s="348"/>
      <c r="FXJ80" s="349"/>
      <c r="FXL80" s="347"/>
      <c r="FXM80" s="350"/>
      <c r="FXN80" s="350"/>
      <c r="FXO80" s="348"/>
      <c r="FXP80" s="348"/>
      <c r="FXQ80" s="348"/>
      <c r="FXR80" s="349"/>
      <c r="FXT80" s="347"/>
      <c r="FXU80" s="350"/>
      <c r="FXV80" s="350"/>
      <c r="FXW80" s="348"/>
      <c r="FXX80" s="348"/>
      <c r="FXY80" s="348"/>
      <c r="FXZ80" s="349"/>
      <c r="FYB80" s="347"/>
      <c r="FYC80" s="350"/>
      <c r="FYD80" s="350"/>
      <c r="FYE80" s="348"/>
      <c r="FYF80" s="348"/>
      <c r="FYG80" s="348"/>
      <c r="FYH80" s="349"/>
      <c r="FYJ80" s="347"/>
      <c r="FYK80" s="350"/>
      <c r="FYL80" s="350"/>
      <c r="FYM80" s="348"/>
      <c r="FYN80" s="348"/>
      <c r="FYO80" s="348"/>
      <c r="FYP80" s="349"/>
      <c r="FYR80" s="347"/>
      <c r="FYS80" s="350"/>
      <c r="FYT80" s="350"/>
      <c r="FYU80" s="348"/>
      <c r="FYV80" s="348"/>
      <c r="FYW80" s="348"/>
      <c r="FYX80" s="349"/>
      <c r="FYZ80" s="347"/>
      <c r="FZA80" s="350"/>
      <c r="FZB80" s="350"/>
      <c r="FZC80" s="348"/>
      <c r="FZD80" s="348"/>
      <c r="FZE80" s="348"/>
      <c r="FZF80" s="349"/>
      <c r="FZH80" s="347"/>
      <c r="FZI80" s="350"/>
      <c r="FZJ80" s="350"/>
      <c r="FZK80" s="348"/>
      <c r="FZL80" s="348"/>
      <c r="FZM80" s="348"/>
      <c r="FZN80" s="349"/>
      <c r="FZP80" s="347"/>
      <c r="FZQ80" s="350"/>
      <c r="FZR80" s="350"/>
      <c r="FZS80" s="348"/>
      <c r="FZT80" s="348"/>
      <c r="FZU80" s="348"/>
      <c r="FZV80" s="349"/>
      <c r="FZX80" s="347"/>
      <c r="FZY80" s="350"/>
      <c r="FZZ80" s="350"/>
      <c r="GAA80" s="348"/>
      <c r="GAB80" s="348"/>
      <c r="GAC80" s="348"/>
      <c r="GAD80" s="349"/>
      <c r="GAF80" s="347"/>
      <c r="GAG80" s="350"/>
      <c r="GAH80" s="350"/>
      <c r="GAI80" s="348"/>
      <c r="GAJ80" s="348"/>
      <c r="GAK80" s="348"/>
      <c r="GAL80" s="349"/>
      <c r="GAN80" s="347"/>
      <c r="GAO80" s="350"/>
      <c r="GAP80" s="350"/>
      <c r="GAQ80" s="348"/>
      <c r="GAR80" s="348"/>
      <c r="GAS80" s="348"/>
      <c r="GAT80" s="349"/>
      <c r="GAV80" s="347"/>
      <c r="GAW80" s="350"/>
      <c r="GAX80" s="350"/>
      <c r="GAY80" s="348"/>
      <c r="GAZ80" s="348"/>
      <c r="GBA80" s="348"/>
      <c r="GBB80" s="349"/>
      <c r="GBD80" s="347"/>
      <c r="GBE80" s="350"/>
      <c r="GBF80" s="350"/>
      <c r="GBG80" s="348"/>
      <c r="GBH80" s="348"/>
      <c r="GBI80" s="348"/>
      <c r="GBJ80" s="349"/>
      <c r="GBL80" s="347"/>
      <c r="GBM80" s="350"/>
      <c r="GBN80" s="350"/>
      <c r="GBO80" s="348"/>
      <c r="GBP80" s="348"/>
      <c r="GBQ80" s="348"/>
      <c r="GBR80" s="349"/>
      <c r="GBT80" s="347"/>
      <c r="GBU80" s="350"/>
      <c r="GBV80" s="350"/>
      <c r="GBW80" s="348"/>
      <c r="GBX80" s="348"/>
      <c r="GBY80" s="348"/>
      <c r="GBZ80" s="349"/>
      <c r="GCB80" s="347"/>
      <c r="GCC80" s="350"/>
      <c r="GCD80" s="350"/>
      <c r="GCE80" s="348"/>
      <c r="GCF80" s="348"/>
      <c r="GCG80" s="348"/>
      <c r="GCH80" s="349"/>
      <c r="GCJ80" s="347"/>
      <c r="GCK80" s="350"/>
      <c r="GCL80" s="350"/>
      <c r="GCM80" s="348"/>
      <c r="GCN80" s="348"/>
      <c r="GCO80" s="348"/>
      <c r="GCP80" s="349"/>
      <c r="GCR80" s="347"/>
      <c r="GCS80" s="350"/>
      <c r="GCT80" s="350"/>
      <c r="GCU80" s="348"/>
      <c r="GCV80" s="348"/>
      <c r="GCW80" s="348"/>
      <c r="GCX80" s="349"/>
      <c r="GCZ80" s="347"/>
      <c r="GDA80" s="350"/>
      <c r="GDB80" s="350"/>
      <c r="GDC80" s="348"/>
      <c r="GDD80" s="348"/>
      <c r="GDE80" s="348"/>
      <c r="GDF80" s="349"/>
      <c r="GDH80" s="347"/>
      <c r="GDI80" s="350"/>
      <c r="GDJ80" s="350"/>
      <c r="GDK80" s="348"/>
      <c r="GDL80" s="348"/>
      <c r="GDM80" s="348"/>
      <c r="GDN80" s="349"/>
      <c r="GDP80" s="347"/>
      <c r="GDQ80" s="350"/>
      <c r="GDR80" s="350"/>
      <c r="GDS80" s="348"/>
      <c r="GDT80" s="348"/>
      <c r="GDU80" s="348"/>
      <c r="GDV80" s="349"/>
      <c r="GDX80" s="347"/>
      <c r="GDY80" s="350"/>
      <c r="GDZ80" s="350"/>
      <c r="GEA80" s="348"/>
      <c r="GEB80" s="348"/>
      <c r="GEC80" s="348"/>
      <c r="GED80" s="349"/>
      <c r="GEF80" s="347"/>
      <c r="GEG80" s="350"/>
      <c r="GEH80" s="350"/>
      <c r="GEI80" s="348"/>
      <c r="GEJ80" s="348"/>
      <c r="GEK80" s="348"/>
      <c r="GEL80" s="349"/>
      <c r="GEN80" s="347"/>
      <c r="GEO80" s="350"/>
      <c r="GEP80" s="350"/>
      <c r="GEQ80" s="348"/>
      <c r="GER80" s="348"/>
      <c r="GES80" s="348"/>
      <c r="GET80" s="349"/>
      <c r="GEV80" s="347"/>
      <c r="GEW80" s="350"/>
      <c r="GEX80" s="350"/>
      <c r="GEY80" s="348"/>
      <c r="GEZ80" s="348"/>
      <c r="GFA80" s="348"/>
      <c r="GFB80" s="349"/>
      <c r="GFD80" s="347"/>
      <c r="GFE80" s="350"/>
      <c r="GFF80" s="350"/>
      <c r="GFG80" s="348"/>
      <c r="GFH80" s="348"/>
      <c r="GFI80" s="348"/>
      <c r="GFJ80" s="349"/>
      <c r="GFL80" s="347"/>
      <c r="GFM80" s="350"/>
      <c r="GFN80" s="350"/>
      <c r="GFO80" s="348"/>
      <c r="GFP80" s="348"/>
      <c r="GFQ80" s="348"/>
      <c r="GFR80" s="349"/>
      <c r="GFT80" s="347"/>
      <c r="GFU80" s="350"/>
      <c r="GFV80" s="350"/>
      <c r="GFW80" s="348"/>
      <c r="GFX80" s="348"/>
      <c r="GFY80" s="348"/>
      <c r="GFZ80" s="349"/>
      <c r="GGB80" s="347"/>
      <c r="GGC80" s="350"/>
      <c r="GGD80" s="350"/>
      <c r="GGE80" s="348"/>
      <c r="GGF80" s="348"/>
      <c r="GGG80" s="348"/>
      <c r="GGH80" s="349"/>
      <c r="GGJ80" s="347"/>
      <c r="GGK80" s="350"/>
      <c r="GGL80" s="350"/>
      <c r="GGM80" s="348"/>
      <c r="GGN80" s="348"/>
      <c r="GGO80" s="348"/>
      <c r="GGP80" s="349"/>
      <c r="GGR80" s="347"/>
      <c r="GGS80" s="350"/>
      <c r="GGT80" s="350"/>
      <c r="GGU80" s="348"/>
      <c r="GGV80" s="348"/>
      <c r="GGW80" s="348"/>
      <c r="GGX80" s="349"/>
      <c r="GGZ80" s="347"/>
      <c r="GHA80" s="350"/>
      <c r="GHB80" s="350"/>
      <c r="GHC80" s="348"/>
      <c r="GHD80" s="348"/>
      <c r="GHE80" s="348"/>
      <c r="GHF80" s="349"/>
      <c r="GHH80" s="347"/>
      <c r="GHI80" s="350"/>
      <c r="GHJ80" s="350"/>
      <c r="GHK80" s="348"/>
      <c r="GHL80" s="348"/>
      <c r="GHM80" s="348"/>
      <c r="GHN80" s="349"/>
      <c r="GHP80" s="347"/>
      <c r="GHQ80" s="350"/>
      <c r="GHR80" s="350"/>
      <c r="GHS80" s="348"/>
      <c r="GHT80" s="348"/>
      <c r="GHU80" s="348"/>
      <c r="GHV80" s="349"/>
      <c r="GHX80" s="347"/>
      <c r="GHY80" s="350"/>
      <c r="GHZ80" s="350"/>
      <c r="GIA80" s="348"/>
      <c r="GIB80" s="348"/>
      <c r="GIC80" s="348"/>
      <c r="GID80" s="349"/>
      <c r="GIF80" s="347"/>
      <c r="GIG80" s="350"/>
      <c r="GIH80" s="350"/>
      <c r="GII80" s="348"/>
      <c r="GIJ80" s="348"/>
      <c r="GIK80" s="348"/>
      <c r="GIL80" s="349"/>
      <c r="GIN80" s="347"/>
      <c r="GIO80" s="350"/>
      <c r="GIP80" s="350"/>
      <c r="GIQ80" s="348"/>
      <c r="GIR80" s="348"/>
      <c r="GIS80" s="348"/>
      <c r="GIT80" s="349"/>
      <c r="GIV80" s="347"/>
      <c r="GIW80" s="350"/>
      <c r="GIX80" s="350"/>
      <c r="GIY80" s="348"/>
      <c r="GIZ80" s="348"/>
      <c r="GJA80" s="348"/>
      <c r="GJB80" s="349"/>
      <c r="GJD80" s="347"/>
      <c r="GJE80" s="350"/>
      <c r="GJF80" s="350"/>
      <c r="GJG80" s="348"/>
      <c r="GJH80" s="348"/>
      <c r="GJI80" s="348"/>
      <c r="GJJ80" s="349"/>
      <c r="GJL80" s="347"/>
      <c r="GJM80" s="350"/>
      <c r="GJN80" s="350"/>
      <c r="GJO80" s="348"/>
      <c r="GJP80" s="348"/>
      <c r="GJQ80" s="348"/>
      <c r="GJR80" s="349"/>
      <c r="GJT80" s="347"/>
      <c r="GJU80" s="350"/>
      <c r="GJV80" s="350"/>
      <c r="GJW80" s="348"/>
      <c r="GJX80" s="348"/>
      <c r="GJY80" s="348"/>
      <c r="GJZ80" s="349"/>
      <c r="GKB80" s="347"/>
      <c r="GKC80" s="350"/>
      <c r="GKD80" s="350"/>
      <c r="GKE80" s="348"/>
      <c r="GKF80" s="348"/>
      <c r="GKG80" s="348"/>
      <c r="GKH80" s="349"/>
      <c r="GKJ80" s="347"/>
      <c r="GKK80" s="350"/>
      <c r="GKL80" s="350"/>
      <c r="GKM80" s="348"/>
      <c r="GKN80" s="348"/>
      <c r="GKO80" s="348"/>
      <c r="GKP80" s="349"/>
      <c r="GKR80" s="347"/>
      <c r="GKS80" s="350"/>
      <c r="GKT80" s="350"/>
      <c r="GKU80" s="348"/>
      <c r="GKV80" s="348"/>
      <c r="GKW80" s="348"/>
      <c r="GKX80" s="349"/>
      <c r="GKZ80" s="347"/>
      <c r="GLA80" s="350"/>
      <c r="GLB80" s="350"/>
      <c r="GLC80" s="348"/>
      <c r="GLD80" s="348"/>
      <c r="GLE80" s="348"/>
      <c r="GLF80" s="349"/>
      <c r="GLH80" s="347"/>
      <c r="GLI80" s="350"/>
      <c r="GLJ80" s="350"/>
      <c r="GLK80" s="348"/>
      <c r="GLL80" s="348"/>
      <c r="GLM80" s="348"/>
      <c r="GLN80" s="349"/>
      <c r="GLP80" s="347"/>
      <c r="GLQ80" s="350"/>
      <c r="GLR80" s="350"/>
      <c r="GLS80" s="348"/>
      <c r="GLT80" s="348"/>
      <c r="GLU80" s="348"/>
      <c r="GLV80" s="349"/>
      <c r="GLX80" s="347"/>
      <c r="GLY80" s="350"/>
      <c r="GLZ80" s="350"/>
      <c r="GMA80" s="348"/>
      <c r="GMB80" s="348"/>
      <c r="GMC80" s="348"/>
      <c r="GMD80" s="349"/>
      <c r="GMF80" s="347"/>
      <c r="GMG80" s="350"/>
      <c r="GMH80" s="350"/>
      <c r="GMI80" s="348"/>
      <c r="GMJ80" s="348"/>
      <c r="GMK80" s="348"/>
      <c r="GML80" s="349"/>
      <c r="GMN80" s="347"/>
      <c r="GMO80" s="350"/>
      <c r="GMP80" s="350"/>
      <c r="GMQ80" s="348"/>
      <c r="GMR80" s="348"/>
      <c r="GMS80" s="348"/>
      <c r="GMT80" s="349"/>
      <c r="GMV80" s="347"/>
      <c r="GMW80" s="350"/>
      <c r="GMX80" s="350"/>
      <c r="GMY80" s="348"/>
      <c r="GMZ80" s="348"/>
      <c r="GNA80" s="348"/>
      <c r="GNB80" s="349"/>
      <c r="GND80" s="347"/>
      <c r="GNE80" s="350"/>
      <c r="GNF80" s="350"/>
      <c r="GNG80" s="348"/>
      <c r="GNH80" s="348"/>
      <c r="GNI80" s="348"/>
      <c r="GNJ80" s="349"/>
      <c r="GNL80" s="347"/>
      <c r="GNM80" s="350"/>
      <c r="GNN80" s="350"/>
      <c r="GNO80" s="348"/>
      <c r="GNP80" s="348"/>
      <c r="GNQ80" s="348"/>
      <c r="GNR80" s="349"/>
      <c r="GNT80" s="347"/>
      <c r="GNU80" s="350"/>
      <c r="GNV80" s="350"/>
      <c r="GNW80" s="348"/>
      <c r="GNX80" s="348"/>
      <c r="GNY80" s="348"/>
      <c r="GNZ80" s="349"/>
      <c r="GOB80" s="347"/>
      <c r="GOC80" s="350"/>
      <c r="GOD80" s="350"/>
      <c r="GOE80" s="348"/>
      <c r="GOF80" s="348"/>
      <c r="GOG80" s="348"/>
      <c r="GOH80" s="349"/>
      <c r="GOJ80" s="347"/>
      <c r="GOK80" s="350"/>
      <c r="GOL80" s="350"/>
      <c r="GOM80" s="348"/>
      <c r="GON80" s="348"/>
      <c r="GOO80" s="348"/>
      <c r="GOP80" s="349"/>
      <c r="GOR80" s="347"/>
      <c r="GOS80" s="350"/>
      <c r="GOT80" s="350"/>
      <c r="GOU80" s="348"/>
      <c r="GOV80" s="348"/>
      <c r="GOW80" s="348"/>
      <c r="GOX80" s="349"/>
      <c r="GOZ80" s="347"/>
      <c r="GPA80" s="350"/>
      <c r="GPB80" s="350"/>
      <c r="GPC80" s="348"/>
      <c r="GPD80" s="348"/>
      <c r="GPE80" s="348"/>
      <c r="GPF80" s="349"/>
      <c r="GPH80" s="347"/>
      <c r="GPI80" s="350"/>
      <c r="GPJ80" s="350"/>
      <c r="GPK80" s="348"/>
      <c r="GPL80" s="348"/>
      <c r="GPM80" s="348"/>
      <c r="GPN80" s="349"/>
      <c r="GPP80" s="347"/>
      <c r="GPQ80" s="350"/>
      <c r="GPR80" s="350"/>
      <c r="GPS80" s="348"/>
      <c r="GPT80" s="348"/>
      <c r="GPU80" s="348"/>
      <c r="GPV80" s="349"/>
      <c r="GPX80" s="347"/>
      <c r="GPY80" s="350"/>
      <c r="GPZ80" s="350"/>
      <c r="GQA80" s="348"/>
      <c r="GQB80" s="348"/>
      <c r="GQC80" s="348"/>
      <c r="GQD80" s="349"/>
      <c r="GQF80" s="347"/>
      <c r="GQG80" s="350"/>
      <c r="GQH80" s="350"/>
      <c r="GQI80" s="348"/>
      <c r="GQJ80" s="348"/>
      <c r="GQK80" s="348"/>
      <c r="GQL80" s="349"/>
      <c r="GQN80" s="347"/>
      <c r="GQO80" s="350"/>
      <c r="GQP80" s="350"/>
      <c r="GQQ80" s="348"/>
      <c r="GQR80" s="348"/>
      <c r="GQS80" s="348"/>
      <c r="GQT80" s="349"/>
      <c r="GQV80" s="347"/>
      <c r="GQW80" s="350"/>
      <c r="GQX80" s="350"/>
      <c r="GQY80" s="348"/>
      <c r="GQZ80" s="348"/>
      <c r="GRA80" s="348"/>
      <c r="GRB80" s="349"/>
      <c r="GRD80" s="347"/>
      <c r="GRE80" s="350"/>
      <c r="GRF80" s="350"/>
      <c r="GRG80" s="348"/>
      <c r="GRH80" s="348"/>
      <c r="GRI80" s="348"/>
      <c r="GRJ80" s="349"/>
      <c r="GRL80" s="347"/>
      <c r="GRM80" s="350"/>
      <c r="GRN80" s="350"/>
      <c r="GRO80" s="348"/>
      <c r="GRP80" s="348"/>
      <c r="GRQ80" s="348"/>
      <c r="GRR80" s="349"/>
      <c r="GRT80" s="347"/>
      <c r="GRU80" s="350"/>
      <c r="GRV80" s="350"/>
      <c r="GRW80" s="348"/>
      <c r="GRX80" s="348"/>
      <c r="GRY80" s="348"/>
      <c r="GRZ80" s="349"/>
      <c r="GSB80" s="347"/>
      <c r="GSC80" s="350"/>
      <c r="GSD80" s="350"/>
      <c r="GSE80" s="348"/>
      <c r="GSF80" s="348"/>
      <c r="GSG80" s="348"/>
      <c r="GSH80" s="349"/>
      <c r="GSJ80" s="347"/>
      <c r="GSK80" s="350"/>
      <c r="GSL80" s="350"/>
      <c r="GSM80" s="348"/>
      <c r="GSN80" s="348"/>
      <c r="GSO80" s="348"/>
      <c r="GSP80" s="349"/>
      <c r="GSR80" s="347"/>
      <c r="GSS80" s="350"/>
      <c r="GST80" s="350"/>
      <c r="GSU80" s="348"/>
      <c r="GSV80" s="348"/>
      <c r="GSW80" s="348"/>
      <c r="GSX80" s="349"/>
      <c r="GSZ80" s="347"/>
      <c r="GTA80" s="350"/>
      <c r="GTB80" s="350"/>
      <c r="GTC80" s="348"/>
      <c r="GTD80" s="348"/>
      <c r="GTE80" s="348"/>
      <c r="GTF80" s="349"/>
      <c r="GTH80" s="347"/>
      <c r="GTI80" s="350"/>
      <c r="GTJ80" s="350"/>
      <c r="GTK80" s="348"/>
      <c r="GTL80" s="348"/>
      <c r="GTM80" s="348"/>
      <c r="GTN80" s="349"/>
      <c r="GTP80" s="347"/>
      <c r="GTQ80" s="350"/>
      <c r="GTR80" s="350"/>
      <c r="GTS80" s="348"/>
      <c r="GTT80" s="348"/>
      <c r="GTU80" s="348"/>
      <c r="GTV80" s="349"/>
      <c r="GTX80" s="347"/>
      <c r="GTY80" s="350"/>
      <c r="GTZ80" s="350"/>
      <c r="GUA80" s="348"/>
      <c r="GUB80" s="348"/>
      <c r="GUC80" s="348"/>
      <c r="GUD80" s="349"/>
      <c r="GUF80" s="347"/>
      <c r="GUG80" s="350"/>
      <c r="GUH80" s="350"/>
      <c r="GUI80" s="348"/>
      <c r="GUJ80" s="348"/>
      <c r="GUK80" s="348"/>
      <c r="GUL80" s="349"/>
      <c r="GUN80" s="347"/>
      <c r="GUO80" s="350"/>
      <c r="GUP80" s="350"/>
      <c r="GUQ80" s="348"/>
      <c r="GUR80" s="348"/>
      <c r="GUS80" s="348"/>
      <c r="GUT80" s="349"/>
      <c r="GUV80" s="347"/>
      <c r="GUW80" s="350"/>
      <c r="GUX80" s="350"/>
      <c r="GUY80" s="348"/>
      <c r="GUZ80" s="348"/>
      <c r="GVA80" s="348"/>
      <c r="GVB80" s="349"/>
      <c r="GVD80" s="347"/>
      <c r="GVE80" s="350"/>
      <c r="GVF80" s="350"/>
      <c r="GVG80" s="348"/>
      <c r="GVH80" s="348"/>
      <c r="GVI80" s="348"/>
      <c r="GVJ80" s="349"/>
      <c r="GVL80" s="347"/>
      <c r="GVM80" s="350"/>
      <c r="GVN80" s="350"/>
      <c r="GVO80" s="348"/>
      <c r="GVP80" s="348"/>
      <c r="GVQ80" s="348"/>
      <c r="GVR80" s="349"/>
      <c r="GVT80" s="347"/>
      <c r="GVU80" s="350"/>
      <c r="GVV80" s="350"/>
      <c r="GVW80" s="348"/>
      <c r="GVX80" s="348"/>
      <c r="GVY80" s="348"/>
      <c r="GVZ80" s="349"/>
      <c r="GWB80" s="347"/>
      <c r="GWC80" s="350"/>
      <c r="GWD80" s="350"/>
      <c r="GWE80" s="348"/>
      <c r="GWF80" s="348"/>
      <c r="GWG80" s="348"/>
      <c r="GWH80" s="349"/>
      <c r="GWJ80" s="347"/>
      <c r="GWK80" s="350"/>
      <c r="GWL80" s="350"/>
      <c r="GWM80" s="348"/>
      <c r="GWN80" s="348"/>
      <c r="GWO80" s="348"/>
      <c r="GWP80" s="349"/>
      <c r="GWR80" s="347"/>
      <c r="GWS80" s="350"/>
      <c r="GWT80" s="350"/>
      <c r="GWU80" s="348"/>
      <c r="GWV80" s="348"/>
      <c r="GWW80" s="348"/>
      <c r="GWX80" s="349"/>
      <c r="GWZ80" s="347"/>
      <c r="GXA80" s="350"/>
      <c r="GXB80" s="350"/>
      <c r="GXC80" s="348"/>
      <c r="GXD80" s="348"/>
      <c r="GXE80" s="348"/>
      <c r="GXF80" s="349"/>
      <c r="GXH80" s="347"/>
      <c r="GXI80" s="350"/>
      <c r="GXJ80" s="350"/>
      <c r="GXK80" s="348"/>
      <c r="GXL80" s="348"/>
      <c r="GXM80" s="348"/>
      <c r="GXN80" s="349"/>
      <c r="GXP80" s="347"/>
      <c r="GXQ80" s="350"/>
      <c r="GXR80" s="350"/>
      <c r="GXS80" s="348"/>
      <c r="GXT80" s="348"/>
      <c r="GXU80" s="348"/>
      <c r="GXV80" s="349"/>
      <c r="GXX80" s="347"/>
      <c r="GXY80" s="350"/>
      <c r="GXZ80" s="350"/>
      <c r="GYA80" s="348"/>
      <c r="GYB80" s="348"/>
      <c r="GYC80" s="348"/>
      <c r="GYD80" s="349"/>
      <c r="GYF80" s="347"/>
      <c r="GYG80" s="350"/>
      <c r="GYH80" s="350"/>
      <c r="GYI80" s="348"/>
      <c r="GYJ80" s="348"/>
      <c r="GYK80" s="348"/>
      <c r="GYL80" s="349"/>
      <c r="GYN80" s="347"/>
      <c r="GYO80" s="350"/>
      <c r="GYP80" s="350"/>
      <c r="GYQ80" s="348"/>
      <c r="GYR80" s="348"/>
      <c r="GYS80" s="348"/>
      <c r="GYT80" s="349"/>
      <c r="GYV80" s="347"/>
      <c r="GYW80" s="350"/>
      <c r="GYX80" s="350"/>
      <c r="GYY80" s="348"/>
      <c r="GYZ80" s="348"/>
      <c r="GZA80" s="348"/>
      <c r="GZB80" s="349"/>
      <c r="GZD80" s="347"/>
      <c r="GZE80" s="350"/>
      <c r="GZF80" s="350"/>
      <c r="GZG80" s="348"/>
      <c r="GZH80" s="348"/>
      <c r="GZI80" s="348"/>
      <c r="GZJ80" s="349"/>
      <c r="GZL80" s="347"/>
      <c r="GZM80" s="350"/>
      <c r="GZN80" s="350"/>
      <c r="GZO80" s="348"/>
      <c r="GZP80" s="348"/>
      <c r="GZQ80" s="348"/>
      <c r="GZR80" s="349"/>
      <c r="GZT80" s="347"/>
      <c r="GZU80" s="350"/>
      <c r="GZV80" s="350"/>
      <c r="GZW80" s="348"/>
      <c r="GZX80" s="348"/>
      <c r="GZY80" s="348"/>
      <c r="GZZ80" s="349"/>
      <c r="HAB80" s="347"/>
      <c r="HAC80" s="350"/>
      <c r="HAD80" s="350"/>
      <c r="HAE80" s="348"/>
      <c r="HAF80" s="348"/>
      <c r="HAG80" s="348"/>
      <c r="HAH80" s="349"/>
      <c r="HAJ80" s="347"/>
      <c r="HAK80" s="350"/>
      <c r="HAL80" s="350"/>
      <c r="HAM80" s="348"/>
      <c r="HAN80" s="348"/>
      <c r="HAO80" s="348"/>
      <c r="HAP80" s="349"/>
      <c r="HAR80" s="347"/>
      <c r="HAS80" s="350"/>
      <c r="HAT80" s="350"/>
      <c r="HAU80" s="348"/>
      <c r="HAV80" s="348"/>
      <c r="HAW80" s="348"/>
      <c r="HAX80" s="349"/>
      <c r="HAZ80" s="347"/>
      <c r="HBA80" s="350"/>
      <c r="HBB80" s="350"/>
      <c r="HBC80" s="348"/>
      <c r="HBD80" s="348"/>
      <c r="HBE80" s="348"/>
      <c r="HBF80" s="349"/>
      <c r="HBH80" s="347"/>
      <c r="HBI80" s="350"/>
      <c r="HBJ80" s="350"/>
      <c r="HBK80" s="348"/>
      <c r="HBL80" s="348"/>
      <c r="HBM80" s="348"/>
      <c r="HBN80" s="349"/>
      <c r="HBP80" s="347"/>
      <c r="HBQ80" s="350"/>
      <c r="HBR80" s="350"/>
      <c r="HBS80" s="348"/>
      <c r="HBT80" s="348"/>
      <c r="HBU80" s="348"/>
      <c r="HBV80" s="349"/>
      <c r="HBX80" s="347"/>
      <c r="HBY80" s="350"/>
      <c r="HBZ80" s="350"/>
      <c r="HCA80" s="348"/>
      <c r="HCB80" s="348"/>
      <c r="HCC80" s="348"/>
      <c r="HCD80" s="349"/>
      <c r="HCF80" s="347"/>
      <c r="HCG80" s="350"/>
      <c r="HCH80" s="350"/>
      <c r="HCI80" s="348"/>
      <c r="HCJ80" s="348"/>
      <c r="HCK80" s="348"/>
      <c r="HCL80" s="349"/>
      <c r="HCN80" s="347"/>
      <c r="HCO80" s="350"/>
      <c r="HCP80" s="350"/>
      <c r="HCQ80" s="348"/>
      <c r="HCR80" s="348"/>
      <c r="HCS80" s="348"/>
      <c r="HCT80" s="349"/>
      <c r="HCV80" s="347"/>
      <c r="HCW80" s="350"/>
      <c r="HCX80" s="350"/>
      <c r="HCY80" s="348"/>
      <c r="HCZ80" s="348"/>
      <c r="HDA80" s="348"/>
      <c r="HDB80" s="349"/>
      <c r="HDD80" s="347"/>
      <c r="HDE80" s="350"/>
      <c r="HDF80" s="350"/>
      <c r="HDG80" s="348"/>
      <c r="HDH80" s="348"/>
      <c r="HDI80" s="348"/>
      <c r="HDJ80" s="349"/>
      <c r="HDL80" s="347"/>
      <c r="HDM80" s="350"/>
      <c r="HDN80" s="350"/>
      <c r="HDO80" s="348"/>
      <c r="HDP80" s="348"/>
      <c r="HDQ80" s="348"/>
      <c r="HDR80" s="349"/>
      <c r="HDT80" s="347"/>
      <c r="HDU80" s="350"/>
      <c r="HDV80" s="350"/>
      <c r="HDW80" s="348"/>
      <c r="HDX80" s="348"/>
      <c r="HDY80" s="348"/>
      <c r="HDZ80" s="349"/>
      <c r="HEB80" s="347"/>
      <c r="HEC80" s="350"/>
      <c r="HED80" s="350"/>
      <c r="HEE80" s="348"/>
      <c r="HEF80" s="348"/>
      <c r="HEG80" s="348"/>
      <c r="HEH80" s="349"/>
      <c r="HEJ80" s="347"/>
      <c r="HEK80" s="350"/>
      <c r="HEL80" s="350"/>
      <c r="HEM80" s="348"/>
      <c r="HEN80" s="348"/>
      <c r="HEO80" s="348"/>
      <c r="HEP80" s="349"/>
      <c r="HER80" s="347"/>
      <c r="HES80" s="350"/>
      <c r="HET80" s="350"/>
      <c r="HEU80" s="348"/>
      <c r="HEV80" s="348"/>
      <c r="HEW80" s="348"/>
      <c r="HEX80" s="349"/>
      <c r="HEZ80" s="347"/>
      <c r="HFA80" s="350"/>
      <c r="HFB80" s="350"/>
      <c r="HFC80" s="348"/>
      <c r="HFD80" s="348"/>
      <c r="HFE80" s="348"/>
      <c r="HFF80" s="349"/>
      <c r="HFH80" s="347"/>
      <c r="HFI80" s="350"/>
      <c r="HFJ80" s="350"/>
      <c r="HFK80" s="348"/>
      <c r="HFL80" s="348"/>
      <c r="HFM80" s="348"/>
      <c r="HFN80" s="349"/>
      <c r="HFP80" s="347"/>
      <c r="HFQ80" s="350"/>
      <c r="HFR80" s="350"/>
      <c r="HFS80" s="348"/>
      <c r="HFT80" s="348"/>
      <c r="HFU80" s="348"/>
      <c r="HFV80" s="349"/>
      <c r="HFX80" s="347"/>
      <c r="HFY80" s="350"/>
      <c r="HFZ80" s="350"/>
      <c r="HGA80" s="348"/>
      <c r="HGB80" s="348"/>
      <c r="HGC80" s="348"/>
      <c r="HGD80" s="349"/>
      <c r="HGF80" s="347"/>
      <c r="HGG80" s="350"/>
      <c r="HGH80" s="350"/>
      <c r="HGI80" s="348"/>
      <c r="HGJ80" s="348"/>
      <c r="HGK80" s="348"/>
      <c r="HGL80" s="349"/>
      <c r="HGN80" s="347"/>
      <c r="HGO80" s="350"/>
      <c r="HGP80" s="350"/>
      <c r="HGQ80" s="348"/>
      <c r="HGR80" s="348"/>
      <c r="HGS80" s="348"/>
      <c r="HGT80" s="349"/>
      <c r="HGV80" s="347"/>
      <c r="HGW80" s="350"/>
      <c r="HGX80" s="350"/>
      <c r="HGY80" s="348"/>
      <c r="HGZ80" s="348"/>
      <c r="HHA80" s="348"/>
      <c r="HHB80" s="349"/>
      <c r="HHD80" s="347"/>
      <c r="HHE80" s="350"/>
      <c r="HHF80" s="350"/>
      <c r="HHG80" s="348"/>
      <c r="HHH80" s="348"/>
      <c r="HHI80" s="348"/>
      <c r="HHJ80" s="349"/>
      <c r="HHL80" s="347"/>
      <c r="HHM80" s="350"/>
      <c r="HHN80" s="350"/>
      <c r="HHO80" s="348"/>
      <c r="HHP80" s="348"/>
      <c r="HHQ80" s="348"/>
      <c r="HHR80" s="349"/>
      <c r="HHT80" s="347"/>
      <c r="HHU80" s="350"/>
      <c r="HHV80" s="350"/>
      <c r="HHW80" s="348"/>
      <c r="HHX80" s="348"/>
      <c r="HHY80" s="348"/>
      <c r="HHZ80" s="349"/>
      <c r="HIB80" s="347"/>
      <c r="HIC80" s="350"/>
      <c r="HID80" s="350"/>
      <c r="HIE80" s="348"/>
      <c r="HIF80" s="348"/>
      <c r="HIG80" s="348"/>
      <c r="HIH80" s="349"/>
      <c r="HIJ80" s="347"/>
      <c r="HIK80" s="350"/>
      <c r="HIL80" s="350"/>
      <c r="HIM80" s="348"/>
      <c r="HIN80" s="348"/>
      <c r="HIO80" s="348"/>
      <c r="HIP80" s="349"/>
      <c r="HIR80" s="347"/>
      <c r="HIS80" s="350"/>
      <c r="HIT80" s="350"/>
      <c r="HIU80" s="348"/>
      <c r="HIV80" s="348"/>
      <c r="HIW80" s="348"/>
      <c r="HIX80" s="349"/>
      <c r="HIZ80" s="347"/>
      <c r="HJA80" s="350"/>
      <c r="HJB80" s="350"/>
      <c r="HJC80" s="348"/>
      <c r="HJD80" s="348"/>
      <c r="HJE80" s="348"/>
      <c r="HJF80" s="349"/>
      <c r="HJH80" s="347"/>
      <c r="HJI80" s="350"/>
      <c r="HJJ80" s="350"/>
      <c r="HJK80" s="348"/>
      <c r="HJL80" s="348"/>
      <c r="HJM80" s="348"/>
      <c r="HJN80" s="349"/>
      <c r="HJP80" s="347"/>
      <c r="HJQ80" s="350"/>
      <c r="HJR80" s="350"/>
      <c r="HJS80" s="348"/>
      <c r="HJT80" s="348"/>
      <c r="HJU80" s="348"/>
      <c r="HJV80" s="349"/>
      <c r="HJX80" s="347"/>
      <c r="HJY80" s="350"/>
      <c r="HJZ80" s="350"/>
      <c r="HKA80" s="348"/>
      <c r="HKB80" s="348"/>
      <c r="HKC80" s="348"/>
      <c r="HKD80" s="349"/>
      <c r="HKF80" s="347"/>
      <c r="HKG80" s="350"/>
      <c r="HKH80" s="350"/>
      <c r="HKI80" s="348"/>
      <c r="HKJ80" s="348"/>
      <c r="HKK80" s="348"/>
      <c r="HKL80" s="349"/>
      <c r="HKN80" s="347"/>
      <c r="HKO80" s="350"/>
      <c r="HKP80" s="350"/>
      <c r="HKQ80" s="348"/>
      <c r="HKR80" s="348"/>
      <c r="HKS80" s="348"/>
      <c r="HKT80" s="349"/>
      <c r="HKV80" s="347"/>
      <c r="HKW80" s="350"/>
      <c r="HKX80" s="350"/>
      <c r="HKY80" s="348"/>
      <c r="HKZ80" s="348"/>
      <c r="HLA80" s="348"/>
      <c r="HLB80" s="349"/>
      <c r="HLD80" s="347"/>
      <c r="HLE80" s="350"/>
      <c r="HLF80" s="350"/>
      <c r="HLG80" s="348"/>
      <c r="HLH80" s="348"/>
      <c r="HLI80" s="348"/>
      <c r="HLJ80" s="349"/>
      <c r="HLL80" s="347"/>
      <c r="HLM80" s="350"/>
      <c r="HLN80" s="350"/>
      <c r="HLO80" s="348"/>
      <c r="HLP80" s="348"/>
      <c r="HLQ80" s="348"/>
      <c r="HLR80" s="349"/>
      <c r="HLT80" s="347"/>
      <c r="HLU80" s="350"/>
      <c r="HLV80" s="350"/>
      <c r="HLW80" s="348"/>
      <c r="HLX80" s="348"/>
      <c r="HLY80" s="348"/>
      <c r="HLZ80" s="349"/>
      <c r="HMB80" s="347"/>
      <c r="HMC80" s="350"/>
      <c r="HMD80" s="350"/>
      <c r="HME80" s="348"/>
      <c r="HMF80" s="348"/>
      <c r="HMG80" s="348"/>
      <c r="HMH80" s="349"/>
      <c r="HMJ80" s="347"/>
      <c r="HMK80" s="350"/>
      <c r="HML80" s="350"/>
      <c r="HMM80" s="348"/>
      <c r="HMN80" s="348"/>
      <c r="HMO80" s="348"/>
      <c r="HMP80" s="349"/>
      <c r="HMR80" s="347"/>
      <c r="HMS80" s="350"/>
      <c r="HMT80" s="350"/>
      <c r="HMU80" s="348"/>
      <c r="HMV80" s="348"/>
      <c r="HMW80" s="348"/>
      <c r="HMX80" s="349"/>
      <c r="HMZ80" s="347"/>
      <c r="HNA80" s="350"/>
      <c r="HNB80" s="350"/>
      <c r="HNC80" s="348"/>
      <c r="HND80" s="348"/>
      <c r="HNE80" s="348"/>
      <c r="HNF80" s="349"/>
      <c r="HNH80" s="347"/>
      <c r="HNI80" s="350"/>
      <c r="HNJ80" s="350"/>
      <c r="HNK80" s="348"/>
      <c r="HNL80" s="348"/>
      <c r="HNM80" s="348"/>
      <c r="HNN80" s="349"/>
      <c r="HNP80" s="347"/>
      <c r="HNQ80" s="350"/>
      <c r="HNR80" s="350"/>
      <c r="HNS80" s="348"/>
      <c r="HNT80" s="348"/>
      <c r="HNU80" s="348"/>
      <c r="HNV80" s="349"/>
      <c r="HNX80" s="347"/>
      <c r="HNY80" s="350"/>
      <c r="HNZ80" s="350"/>
      <c r="HOA80" s="348"/>
      <c r="HOB80" s="348"/>
      <c r="HOC80" s="348"/>
      <c r="HOD80" s="349"/>
      <c r="HOF80" s="347"/>
      <c r="HOG80" s="350"/>
      <c r="HOH80" s="350"/>
      <c r="HOI80" s="348"/>
      <c r="HOJ80" s="348"/>
      <c r="HOK80" s="348"/>
      <c r="HOL80" s="349"/>
      <c r="HON80" s="347"/>
      <c r="HOO80" s="350"/>
      <c r="HOP80" s="350"/>
      <c r="HOQ80" s="348"/>
      <c r="HOR80" s="348"/>
      <c r="HOS80" s="348"/>
      <c r="HOT80" s="349"/>
      <c r="HOV80" s="347"/>
      <c r="HOW80" s="350"/>
      <c r="HOX80" s="350"/>
      <c r="HOY80" s="348"/>
      <c r="HOZ80" s="348"/>
      <c r="HPA80" s="348"/>
      <c r="HPB80" s="349"/>
      <c r="HPD80" s="347"/>
      <c r="HPE80" s="350"/>
      <c r="HPF80" s="350"/>
      <c r="HPG80" s="348"/>
      <c r="HPH80" s="348"/>
      <c r="HPI80" s="348"/>
      <c r="HPJ80" s="349"/>
      <c r="HPL80" s="347"/>
      <c r="HPM80" s="350"/>
      <c r="HPN80" s="350"/>
      <c r="HPO80" s="348"/>
      <c r="HPP80" s="348"/>
      <c r="HPQ80" s="348"/>
      <c r="HPR80" s="349"/>
      <c r="HPT80" s="347"/>
      <c r="HPU80" s="350"/>
      <c r="HPV80" s="350"/>
      <c r="HPW80" s="348"/>
      <c r="HPX80" s="348"/>
      <c r="HPY80" s="348"/>
      <c r="HPZ80" s="349"/>
      <c r="HQB80" s="347"/>
      <c r="HQC80" s="350"/>
      <c r="HQD80" s="350"/>
      <c r="HQE80" s="348"/>
      <c r="HQF80" s="348"/>
      <c r="HQG80" s="348"/>
      <c r="HQH80" s="349"/>
      <c r="HQJ80" s="347"/>
      <c r="HQK80" s="350"/>
      <c r="HQL80" s="350"/>
      <c r="HQM80" s="348"/>
      <c r="HQN80" s="348"/>
      <c r="HQO80" s="348"/>
      <c r="HQP80" s="349"/>
      <c r="HQR80" s="347"/>
      <c r="HQS80" s="350"/>
      <c r="HQT80" s="350"/>
      <c r="HQU80" s="348"/>
      <c r="HQV80" s="348"/>
      <c r="HQW80" s="348"/>
      <c r="HQX80" s="349"/>
      <c r="HQZ80" s="347"/>
      <c r="HRA80" s="350"/>
      <c r="HRB80" s="350"/>
      <c r="HRC80" s="348"/>
      <c r="HRD80" s="348"/>
      <c r="HRE80" s="348"/>
      <c r="HRF80" s="349"/>
      <c r="HRH80" s="347"/>
      <c r="HRI80" s="350"/>
      <c r="HRJ80" s="350"/>
      <c r="HRK80" s="348"/>
      <c r="HRL80" s="348"/>
      <c r="HRM80" s="348"/>
      <c r="HRN80" s="349"/>
      <c r="HRP80" s="347"/>
      <c r="HRQ80" s="350"/>
      <c r="HRR80" s="350"/>
      <c r="HRS80" s="348"/>
      <c r="HRT80" s="348"/>
      <c r="HRU80" s="348"/>
      <c r="HRV80" s="349"/>
      <c r="HRX80" s="347"/>
      <c r="HRY80" s="350"/>
      <c r="HRZ80" s="350"/>
      <c r="HSA80" s="348"/>
      <c r="HSB80" s="348"/>
      <c r="HSC80" s="348"/>
      <c r="HSD80" s="349"/>
      <c r="HSF80" s="347"/>
      <c r="HSG80" s="350"/>
      <c r="HSH80" s="350"/>
      <c r="HSI80" s="348"/>
      <c r="HSJ80" s="348"/>
      <c r="HSK80" s="348"/>
      <c r="HSL80" s="349"/>
      <c r="HSN80" s="347"/>
      <c r="HSO80" s="350"/>
      <c r="HSP80" s="350"/>
      <c r="HSQ80" s="348"/>
      <c r="HSR80" s="348"/>
      <c r="HSS80" s="348"/>
      <c r="HST80" s="349"/>
      <c r="HSV80" s="347"/>
      <c r="HSW80" s="350"/>
      <c r="HSX80" s="350"/>
      <c r="HSY80" s="348"/>
      <c r="HSZ80" s="348"/>
      <c r="HTA80" s="348"/>
      <c r="HTB80" s="349"/>
      <c r="HTD80" s="347"/>
      <c r="HTE80" s="350"/>
      <c r="HTF80" s="350"/>
      <c r="HTG80" s="348"/>
      <c r="HTH80" s="348"/>
      <c r="HTI80" s="348"/>
      <c r="HTJ80" s="349"/>
      <c r="HTL80" s="347"/>
      <c r="HTM80" s="350"/>
      <c r="HTN80" s="350"/>
      <c r="HTO80" s="348"/>
      <c r="HTP80" s="348"/>
      <c r="HTQ80" s="348"/>
      <c r="HTR80" s="349"/>
      <c r="HTT80" s="347"/>
      <c r="HTU80" s="350"/>
      <c r="HTV80" s="350"/>
      <c r="HTW80" s="348"/>
      <c r="HTX80" s="348"/>
      <c r="HTY80" s="348"/>
      <c r="HTZ80" s="349"/>
      <c r="HUB80" s="347"/>
      <c r="HUC80" s="350"/>
      <c r="HUD80" s="350"/>
      <c r="HUE80" s="348"/>
      <c r="HUF80" s="348"/>
      <c r="HUG80" s="348"/>
      <c r="HUH80" s="349"/>
      <c r="HUJ80" s="347"/>
      <c r="HUK80" s="350"/>
      <c r="HUL80" s="350"/>
      <c r="HUM80" s="348"/>
      <c r="HUN80" s="348"/>
      <c r="HUO80" s="348"/>
      <c r="HUP80" s="349"/>
      <c r="HUR80" s="347"/>
      <c r="HUS80" s="350"/>
      <c r="HUT80" s="350"/>
      <c r="HUU80" s="348"/>
      <c r="HUV80" s="348"/>
      <c r="HUW80" s="348"/>
      <c r="HUX80" s="349"/>
      <c r="HUZ80" s="347"/>
      <c r="HVA80" s="350"/>
      <c r="HVB80" s="350"/>
      <c r="HVC80" s="348"/>
      <c r="HVD80" s="348"/>
      <c r="HVE80" s="348"/>
      <c r="HVF80" s="349"/>
      <c r="HVH80" s="347"/>
      <c r="HVI80" s="350"/>
      <c r="HVJ80" s="350"/>
      <c r="HVK80" s="348"/>
      <c r="HVL80" s="348"/>
      <c r="HVM80" s="348"/>
      <c r="HVN80" s="349"/>
      <c r="HVP80" s="347"/>
      <c r="HVQ80" s="350"/>
      <c r="HVR80" s="350"/>
      <c r="HVS80" s="348"/>
      <c r="HVT80" s="348"/>
      <c r="HVU80" s="348"/>
      <c r="HVV80" s="349"/>
      <c r="HVX80" s="347"/>
      <c r="HVY80" s="350"/>
      <c r="HVZ80" s="350"/>
      <c r="HWA80" s="348"/>
      <c r="HWB80" s="348"/>
      <c r="HWC80" s="348"/>
      <c r="HWD80" s="349"/>
      <c r="HWF80" s="347"/>
      <c r="HWG80" s="350"/>
      <c r="HWH80" s="350"/>
      <c r="HWI80" s="348"/>
      <c r="HWJ80" s="348"/>
      <c r="HWK80" s="348"/>
      <c r="HWL80" s="349"/>
      <c r="HWN80" s="347"/>
      <c r="HWO80" s="350"/>
      <c r="HWP80" s="350"/>
      <c r="HWQ80" s="348"/>
      <c r="HWR80" s="348"/>
      <c r="HWS80" s="348"/>
      <c r="HWT80" s="349"/>
      <c r="HWV80" s="347"/>
      <c r="HWW80" s="350"/>
      <c r="HWX80" s="350"/>
      <c r="HWY80" s="348"/>
      <c r="HWZ80" s="348"/>
      <c r="HXA80" s="348"/>
      <c r="HXB80" s="349"/>
      <c r="HXD80" s="347"/>
      <c r="HXE80" s="350"/>
      <c r="HXF80" s="350"/>
      <c r="HXG80" s="348"/>
      <c r="HXH80" s="348"/>
      <c r="HXI80" s="348"/>
      <c r="HXJ80" s="349"/>
      <c r="HXL80" s="347"/>
      <c r="HXM80" s="350"/>
      <c r="HXN80" s="350"/>
      <c r="HXO80" s="348"/>
      <c r="HXP80" s="348"/>
      <c r="HXQ80" s="348"/>
      <c r="HXR80" s="349"/>
      <c r="HXT80" s="347"/>
      <c r="HXU80" s="350"/>
      <c r="HXV80" s="350"/>
      <c r="HXW80" s="348"/>
      <c r="HXX80" s="348"/>
      <c r="HXY80" s="348"/>
      <c r="HXZ80" s="349"/>
      <c r="HYB80" s="347"/>
      <c r="HYC80" s="350"/>
      <c r="HYD80" s="350"/>
      <c r="HYE80" s="348"/>
      <c r="HYF80" s="348"/>
      <c r="HYG80" s="348"/>
      <c r="HYH80" s="349"/>
      <c r="HYJ80" s="347"/>
      <c r="HYK80" s="350"/>
      <c r="HYL80" s="350"/>
      <c r="HYM80" s="348"/>
      <c r="HYN80" s="348"/>
      <c r="HYO80" s="348"/>
      <c r="HYP80" s="349"/>
      <c r="HYR80" s="347"/>
      <c r="HYS80" s="350"/>
      <c r="HYT80" s="350"/>
      <c r="HYU80" s="348"/>
      <c r="HYV80" s="348"/>
      <c r="HYW80" s="348"/>
      <c r="HYX80" s="349"/>
      <c r="HYZ80" s="347"/>
      <c r="HZA80" s="350"/>
      <c r="HZB80" s="350"/>
      <c r="HZC80" s="348"/>
      <c r="HZD80" s="348"/>
      <c r="HZE80" s="348"/>
      <c r="HZF80" s="349"/>
      <c r="HZH80" s="347"/>
      <c r="HZI80" s="350"/>
      <c r="HZJ80" s="350"/>
      <c r="HZK80" s="348"/>
      <c r="HZL80" s="348"/>
      <c r="HZM80" s="348"/>
      <c r="HZN80" s="349"/>
      <c r="HZP80" s="347"/>
      <c r="HZQ80" s="350"/>
      <c r="HZR80" s="350"/>
      <c r="HZS80" s="348"/>
      <c r="HZT80" s="348"/>
      <c r="HZU80" s="348"/>
      <c r="HZV80" s="349"/>
      <c r="HZX80" s="347"/>
      <c r="HZY80" s="350"/>
      <c r="HZZ80" s="350"/>
      <c r="IAA80" s="348"/>
      <c r="IAB80" s="348"/>
      <c r="IAC80" s="348"/>
      <c r="IAD80" s="349"/>
      <c r="IAF80" s="347"/>
      <c r="IAG80" s="350"/>
      <c r="IAH80" s="350"/>
      <c r="IAI80" s="348"/>
      <c r="IAJ80" s="348"/>
      <c r="IAK80" s="348"/>
      <c r="IAL80" s="349"/>
      <c r="IAN80" s="347"/>
      <c r="IAO80" s="350"/>
      <c r="IAP80" s="350"/>
      <c r="IAQ80" s="348"/>
      <c r="IAR80" s="348"/>
      <c r="IAS80" s="348"/>
      <c r="IAT80" s="349"/>
      <c r="IAV80" s="347"/>
      <c r="IAW80" s="350"/>
      <c r="IAX80" s="350"/>
      <c r="IAY80" s="348"/>
      <c r="IAZ80" s="348"/>
      <c r="IBA80" s="348"/>
      <c r="IBB80" s="349"/>
      <c r="IBD80" s="347"/>
      <c r="IBE80" s="350"/>
      <c r="IBF80" s="350"/>
      <c r="IBG80" s="348"/>
      <c r="IBH80" s="348"/>
      <c r="IBI80" s="348"/>
      <c r="IBJ80" s="349"/>
      <c r="IBL80" s="347"/>
      <c r="IBM80" s="350"/>
      <c r="IBN80" s="350"/>
      <c r="IBO80" s="348"/>
      <c r="IBP80" s="348"/>
      <c r="IBQ80" s="348"/>
      <c r="IBR80" s="349"/>
      <c r="IBT80" s="347"/>
      <c r="IBU80" s="350"/>
      <c r="IBV80" s="350"/>
      <c r="IBW80" s="348"/>
      <c r="IBX80" s="348"/>
      <c r="IBY80" s="348"/>
      <c r="IBZ80" s="349"/>
      <c r="ICB80" s="347"/>
      <c r="ICC80" s="350"/>
      <c r="ICD80" s="350"/>
      <c r="ICE80" s="348"/>
      <c r="ICF80" s="348"/>
      <c r="ICG80" s="348"/>
      <c r="ICH80" s="349"/>
      <c r="ICJ80" s="347"/>
      <c r="ICK80" s="350"/>
      <c r="ICL80" s="350"/>
      <c r="ICM80" s="348"/>
      <c r="ICN80" s="348"/>
      <c r="ICO80" s="348"/>
      <c r="ICP80" s="349"/>
      <c r="ICR80" s="347"/>
      <c r="ICS80" s="350"/>
      <c r="ICT80" s="350"/>
      <c r="ICU80" s="348"/>
      <c r="ICV80" s="348"/>
      <c r="ICW80" s="348"/>
      <c r="ICX80" s="349"/>
      <c r="ICZ80" s="347"/>
      <c r="IDA80" s="350"/>
      <c r="IDB80" s="350"/>
      <c r="IDC80" s="348"/>
      <c r="IDD80" s="348"/>
      <c r="IDE80" s="348"/>
      <c r="IDF80" s="349"/>
      <c r="IDH80" s="347"/>
      <c r="IDI80" s="350"/>
      <c r="IDJ80" s="350"/>
      <c r="IDK80" s="348"/>
      <c r="IDL80" s="348"/>
      <c r="IDM80" s="348"/>
      <c r="IDN80" s="349"/>
      <c r="IDP80" s="347"/>
      <c r="IDQ80" s="350"/>
      <c r="IDR80" s="350"/>
      <c r="IDS80" s="348"/>
      <c r="IDT80" s="348"/>
      <c r="IDU80" s="348"/>
      <c r="IDV80" s="349"/>
      <c r="IDX80" s="347"/>
      <c r="IDY80" s="350"/>
      <c r="IDZ80" s="350"/>
      <c r="IEA80" s="348"/>
      <c r="IEB80" s="348"/>
      <c r="IEC80" s="348"/>
      <c r="IED80" s="349"/>
      <c r="IEF80" s="347"/>
      <c r="IEG80" s="350"/>
      <c r="IEH80" s="350"/>
      <c r="IEI80" s="348"/>
      <c r="IEJ80" s="348"/>
      <c r="IEK80" s="348"/>
      <c r="IEL80" s="349"/>
      <c r="IEN80" s="347"/>
      <c r="IEO80" s="350"/>
      <c r="IEP80" s="350"/>
      <c r="IEQ80" s="348"/>
      <c r="IER80" s="348"/>
      <c r="IES80" s="348"/>
      <c r="IET80" s="349"/>
      <c r="IEV80" s="347"/>
      <c r="IEW80" s="350"/>
      <c r="IEX80" s="350"/>
      <c r="IEY80" s="348"/>
      <c r="IEZ80" s="348"/>
      <c r="IFA80" s="348"/>
      <c r="IFB80" s="349"/>
      <c r="IFD80" s="347"/>
      <c r="IFE80" s="350"/>
      <c r="IFF80" s="350"/>
      <c r="IFG80" s="348"/>
      <c r="IFH80" s="348"/>
      <c r="IFI80" s="348"/>
      <c r="IFJ80" s="349"/>
      <c r="IFL80" s="347"/>
      <c r="IFM80" s="350"/>
      <c r="IFN80" s="350"/>
      <c r="IFO80" s="348"/>
      <c r="IFP80" s="348"/>
      <c r="IFQ80" s="348"/>
      <c r="IFR80" s="349"/>
      <c r="IFT80" s="347"/>
      <c r="IFU80" s="350"/>
      <c r="IFV80" s="350"/>
      <c r="IFW80" s="348"/>
      <c r="IFX80" s="348"/>
      <c r="IFY80" s="348"/>
      <c r="IFZ80" s="349"/>
      <c r="IGB80" s="347"/>
      <c r="IGC80" s="350"/>
      <c r="IGD80" s="350"/>
      <c r="IGE80" s="348"/>
      <c r="IGF80" s="348"/>
      <c r="IGG80" s="348"/>
      <c r="IGH80" s="349"/>
      <c r="IGJ80" s="347"/>
      <c r="IGK80" s="350"/>
      <c r="IGL80" s="350"/>
      <c r="IGM80" s="348"/>
      <c r="IGN80" s="348"/>
      <c r="IGO80" s="348"/>
      <c r="IGP80" s="349"/>
      <c r="IGR80" s="347"/>
      <c r="IGS80" s="350"/>
      <c r="IGT80" s="350"/>
      <c r="IGU80" s="348"/>
      <c r="IGV80" s="348"/>
      <c r="IGW80" s="348"/>
      <c r="IGX80" s="349"/>
      <c r="IGZ80" s="347"/>
      <c r="IHA80" s="350"/>
      <c r="IHB80" s="350"/>
      <c r="IHC80" s="348"/>
      <c r="IHD80" s="348"/>
      <c r="IHE80" s="348"/>
      <c r="IHF80" s="349"/>
      <c r="IHH80" s="347"/>
      <c r="IHI80" s="350"/>
      <c r="IHJ80" s="350"/>
      <c r="IHK80" s="348"/>
      <c r="IHL80" s="348"/>
      <c r="IHM80" s="348"/>
      <c r="IHN80" s="349"/>
      <c r="IHP80" s="347"/>
      <c r="IHQ80" s="350"/>
      <c r="IHR80" s="350"/>
      <c r="IHS80" s="348"/>
      <c r="IHT80" s="348"/>
      <c r="IHU80" s="348"/>
      <c r="IHV80" s="349"/>
      <c r="IHX80" s="347"/>
      <c r="IHY80" s="350"/>
      <c r="IHZ80" s="350"/>
      <c r="IIA80" s="348"/>
      <c r="IIB80" s="348"/>
      <c r="IIC80" s="348"/>
      <c r="IID80" s="349"/>
      <c r="IIF80" s="347"/>
      <c r="IIG80" s="350"/>
      <c r="IIH80" s="350"/>
      <c r="III80" s="348"/>
      <c r="IIJ80" s="348"/>
      <c r="IIK80" s="348"/>
      <c r="IIL80" s="349"/>
      <c r="IIN80" s="347"/>
      <c r="IIO80" s="350"/>
      <c r="IIP80" s="350"/>
      <c r="IIQ80" s="348"/>
      <c r="IIR80" s="348"/>
      <c r="IIS80" s="348"/>
      <c r="IIT80" s="349"/>
      <c r="IIV80" s="347"/>
      <c r="IIW80" s="350"/>
      <c r="IIX80" s="350"/>
      <c r="IIY80" s="348"/>
      <c r="IIZ80" s="348"/>
      <c r="IJA80" s="348"/>
      <c r="IJB80" s="349"/>
      <c r="IJD80" s="347"/>
      <c r="IJE80" s="350"/>
      <c r="IJF80" s="350"/>
      <c r="IJG80" s="348"/>
      <c r="IJH80" s="348"/>
      <c r="IJI80" s="348"/>
      <c r="IJJ80" s="349"/>
      <c r="IJL80" s="347"/>
      <c r="IJM80" s="350"/>
      <c r="IJN80" s="350"/>
      <c r="IJO80" s="348"/>
      <c r="IJP80" s="348"/>
      <c r="IJQ80" s="348"/>
      <c r="IJR80" s="349"/>
      <c r="IJT80" s="347"/>
      <c r="IJU80" s="350"/>
      <c r="IJV80" s="350"/>
      <c r="IJW80" s="348"/>
      <c r="IJX80" s="348"/>
      <c r="IJY80" s="348"/>
      <c r="IJZ80" s="349"/>
      <c r="IKB80" s="347"/>
      <c r="IKC80" s="350"/>
      <c r="IKD80" s="350"/>
      <c r="IKE80" s="348"/>
      <c r="IKF80" s="348"/>
      <c r="IKG80" s="348"/>
      <c r="IKH80" s="349"/>
      <c r="IKJ80" s="347"/>
      <c r="IKK80" s="350"/>
      <c r="IKL80" s="350"/>
      <c r="IKM80" s="348"/>
      <c r="IKN80" s="348"/>
      <c r="IKO80" s="348"/>
      <c r="IKP80" s="349"/>
      <c r="IKR80" s="347"/>
      <c r="IKS80" s="350"/>
      <c r="IKT80" s="350"/>
      <c r="IKU80" s="348"/>
      <c r="IKV80" s="348"/>
      <c r="IKW80" s="348"/>
      <c r="IKX80" s="349"/>
      <c r="IKZ80" s="347"/>
      <c r="ILA80" s="350"/>
      <c r="ILB80" s="350"/>
      <c r="ILC80" s="348"/>
      <c r="ILD80" s="348"/>
      <c r="ILE80" s="348"/>
      <c r="ILF80" s="349"/>
      <c r="ILH80" s="347"/>
      <c r="ILI80" s="350"/>
      <c r="ILJ80" s="350"/>
      <c r="ILK80" s="348"/>
      <c r="ILL80" s="348"/>
      <c r="ILM80" s="348"/>
      <c r="ILN80" s="349"/>
      <c r="ILP80" s="347"/>
      <c r="ILQ80" s="350"/>
      <c r="ILR80" s="350"/>
      <c r="ILS80" s="348"/>
      <c r="ILT80" s="348"/>
      <c r="ILU80" s="348"/>
      <c r="ILV80" s="349"/>
      <c r="ILX80" s="347"/>
      <c r="ILY80" s="350"/>
      <c r="ILZ80" s="350"/>
      <c r="IMA80" s="348"/>
      <c r="IMB80" s="348"/>
      <c r="IMC80" s="348"/>
      <c r="IMD80" s="349"/>
      <c r="IMF80" s="347"/>
      <c r="IMG80" s="350"/>
      <c r="IMH80" s="350"/>
      <c r="IMI80" s="348"/>
      <c r="IMJ80" s="348"/>
      <c r="IMK80" s="348"/>
      <c r="IML80" s="349"/>
      <c r="IMN80" s="347"/>
      <c r="IMO80" s="350"/>
      <c r="IMP80" s="350"/>
      <c r="IMQ80" s="348"/>
      <c r="IMR80" s="348"/>
      <c r="IMS80" s="348"/>
      <c r="IMT80" s="349"/>
      <c r="IMV80" s="347"/>
      <c r="IMW80" s="350"/>
      <c r="IMX80" s="350"/>
      <c r="IMY80" s="348"/>
      <c r="IMZ80" s="348"/>
      <c r="INA80" s="348"/>
      <c r="INB80" s="349"/>
      <c r="IND80" s="347"/>
      <c r="INE80" s="350"/>
      <c r="INF80" s="350"/>
      <c r="ING80" s="348"/>
      <c r="INH80" s="348"/>
      <c r="INI80" s="348"/>
      <c r="INJ80" s="349"/>
      <c r="INL80" s="347"/>
      <c r="INM80" s="350"/>
      <c r="INN80" s="350"/>
      <c r="INO80" s="348"/>
      <c r="INP80" s="348"/>
      <c r="INQ80" s="348"/>
      <c r="INR80" s="349"/>
      <c r="INT80" s="347"/>
      <c r="INU80" s="350"/>
      <c r="INV80" s="350"/>
      <c r="INW80" s="348"/>
      <c r="INX80" s="348"/>
      <c r="INY80" s="348"/>
      <c r="INZ80" s="349"/>
      <c r="IOB80" s="347"/>
      <c r="IOC80" s="350"/>
      <c r="IOD80" s="350"/>
      <c r="IOE80" s="348"/>
      <c r="IOF80" s="348"/>
      <c r="IOG80" s="348"/>
      <c r="IOH80" s="349"/>
      <c r="IOJ80" s="347"/>
      <c r="IOK80" s="350"/>
      <c r="IOL80" s="350"/>
      <c r="IOM80" s="348"/>
      <c r="ION80" s="348"/>
      <c r="IOO80" s="348"/>
      <c r="IOP80" s="349"/>
      <c r="IOR80" s="347"/>
      <c r="IOS80" s="350"/>
      <c r="IOT80" s="350"/>
      <c r="IOU80" s="348"/>
      <c r="IOV80" s="348"/>
      <c r="IOW80" s="348"/>
      <c r="IOX80" s="349"/>
      <c r="IOZ80" s="347"/>
      <c r="IPA80" s="350"/>
      <c r="IPB80" s="350"/>
      <c r="IPC80" s="348"/>
      <c r="IPD80" s="348"/>
      <c r="IPE80" s="348"/>
      <c r="IPF80" s="349"/>
      <c r="IPH80" s="347"/>
      <c r="IPI80" s="350"/>
      <c r="IPJ80" s="350"/>
      <c r="IPK80" s="348"/>
      <c r="IPL80" s="348"/>
      <c r="IPM80" s="348"/>
      <c r="IPN80" s="349"/>
      <c r="IPP80" s="347"/>
      <c r="IPQ80" s="350"/>
      <c r="IPR80" s="350"/>
      <c r="IPS80" s="348"/>
      <c r="IPT80" s="348"/>
      <c r="IPU80" s="348"/>
      <c r="IPV80" s="349"/>
      <c r="IPX80" s="347"/>
      <c r="IPY80" s="350"/>
      <c r="IPZ80" s="350"/>
      <c r="IQA80" s="348"/>
      <c r="IQB80" s="348"/>
      <c r="IQC80" s="348"/>
      <c r="IQD80" s="349"/>
      <c r="IQF80" s="347"/>
      <c r="IQG80" s="350"/>
      <c r="IQH80" s="350"/>
      <c r="IQI80" s="348"/>
      <c r="IQJ80" s="348"/>
      <c r="IQK80" s="348"/>
      <c r="IQL80" s="349"/>
      <c r="IQN80" s="347"/>
      <c r="IQO80" s="350"/>
      <c r="IQP80" s="350"/>
      <c r="IQQ80" s="348"/>
      <c r="IQR80" s="348"/>
      <c r="IQS80" s="348"/>
      <c r="IQT80" s="349"/>
      <c r="IQV80" s="347"/>
      <c r="IQW80" s="350"/>
      <c r="IQX80" s="350"/>
      <c r="IQY80" s="348"/>
      <c r="IQZ80" s="348"/>
      <c r="IRA80" s="348"/>
      <c r="IRB80" s="349"/>
      <c r="IRD80" s="347"/>
      <c r="IRE80" s="350"/>
      <c r="IRF80" s="350"/>
      <c r="IRG80" s="348"/>
      <c r="IRH80" s="348"/>
      <c r="IRI80" s="348"/>
      <c r="IRJ80" s="349"/>
      <c r="IRL80" s="347"/>
      <c r="IRM80" s="350"/>
      <c r="IRN80" s="350"/>
      <c r="IRO80" s="348"/>
      <c r="IRP80" s="348"/>
      <c r="IRQ80" s="348"/>
      <c r="IRR80" s="349"/>
      <c r="IRT80" s="347"/>
      <c r="IRU80" s="350"/>
      <c r="IRV80" s="350"/>
      <c r="IRW80" s="348"/>
      <c r="IRX80" s="348"/>
      <c r="IRY80" s="348"/>
      <c r="IRZ80" s="349"/>
      <c r="ISB80" s="347"/>
      <c r="ISC80" s="350"/>
      <c r="ISD80" s="350"/>
      <c r="ISE80" s="348"/>
      <c r="ISF80" s="348"/>
      <c r="ISG80" s="348"/>
      <c r="ISH80" s="349"/>
      <c r="ISJ80" s="347"/>
      <c r="ISK80" s="350"/>
      <c r="ISL80" s="350"/>
      <c r="ISM80" s="348"/>
      <c r="ISN80" s="348"/>
      <c r="ISO80" s="348"/>
      <c r="ISP80" s="349"/>
      <c r="ISR80" s="347"/>
      <c r="ISS80" s="350"/>
      <c r="IST80" s="350"/>
      <c r="ISU80" s="348"/>
      <c r="ISV80" s="348"/>
      <c r="ISW80" s="348"/>
      <c r="ISX80" s="349"/>
      <c r="ISZ80" s="347"/>
      <c r="ITA80" s="350"/>
      <c r="ITB80" s="350"/>
      <c r="ITC80" s="348"/>
      <c r="ITD80" s="348"/>
      <c r="ITE80" s="348"/>
      <c r="ITF80" s="349"/>
      <c r="ITH80" s="347"/>
      <c r="ITI80" s="350"/>
      <c r="ITJ80" s="350"/>
      <c r="ITK80" s="348"/>
      <c r="ITL80" s="348"/>
      <c r="ITM80" s="348"/>
      <c r="ITN80" s="349"/>
      <c r="ITP80" s="347"/>
      <c r="ITQ80" s="350"/>
      <c r="ITR80" s="350"/>
      <c r="ITS80" s="348"/>
      <c r="ITT80" s="348"/>
      <c r="ITU80" s="348"/>
      <c r="ITV80" s="349"/>
      <c r="ITX80" s="347"/>
      <c r="ITY80" s="350"/>
      <c r="ITZ80" s="350"/>
      <c r="IUA80" s="348"/>
      <c r="IUB80" s="348"/>
      <c r="IUC80" s="348"/>
      <c r="IUD80" s="349"/>
      <c r="IUF80" s="347"/>
      <c r="IUG80" s="350"/>
      <c r="IUH80" s="350"/>
      <c r="IUI80" s="348"/>
      <c r="IUJ80" s="348"/>
      <c r="IUK80" s="348"/>
      <c r="IUL80" s="349"/>
      <c r="IUN80" s="347"/>
      <c r="IUO80" s="350"/>
      <c r="IUP80" s="350"/>
      <c r="IUQ80" s="348"/>
      <c r="IUR80" s="348"/>
      <c r="IUS80" s="348"/>
      <c r="IUT80" s="349"/>
      <c r="IUV80" s="347"/>
      <c r="IUW80" s="350"/>
      <c r="IUX80" s="350"/>
      <c r="IUY80" s="348"/>
      <c r="IUZ80" s="348"/>
      <c r="IVA80" s="348"/>
      <c r="IVB80" s="349"/>
      <c r="IVD80" s="347"/>
      <c r="IVE80" s="350"/>
      <c r="IVF80" s="350"/>
      <c r="IVG80" s="348"/>
      <c r="IVH80" s="348"/>
      <c r="IVI80" s="348"/>
      <c r="IVJ80" s="349"/>
      <c r="IVL80" s="347"/>
      <c r="IVM80" s="350"/>
      <c r="IVN80" s="350"/>
      <c r="IVO80" s="348"/>
      <c r="IVP80" s="348"/>
      <c r="IVQ80" s="348"/>
      <c r="IVR80" s="349"/>
      <c r="IVT80" s="347"/>
      <c r="IVU80" s="350"/>
      <c r="IVV80" s="350"/>
      <c r="IVW80" s="348"/>
      <c r="IVX80" s="348"/>
      <c r="IVY80" s="348"/>
      <c r="IVZ80" s="349"/>
      <c r="IWB80" s="347"/>
      <c r="IWC80" s="350"/>
      <c r="IWD80" s="350"/>
      <c r="IWE80" s="348"/>
      <c r="IWF80" s="348"/>
      <c r="IWG80" s="348"/>
      <c r="IWH80" s="349"/>
      <c r="IWJ80" s="347"/>
      <c r="IWK80" s="350"/>
      <c r="IWL80" s="350"/>
      <c r="IWM80" s="348"/>
      <c r="IWN80" s="348"/>
      <c r="IWO80" s="348"/>
      <c r="IWP80" s="349"/>
      <c r="IWR80" s="347"/>
      <c r="IWS80" s="350"/>
      <c r="IWT80" s="350"/>
      <c r="IWU80" s="348"/>
      <c r="IWV80" s="348"/>
      <c r="IWW80" s="348"/>
      <c r="IWX80" s="349"/>
      <c r="IWZ80" s="347"/>
      <c r="IXA80" s="350"/>
      <c r="IXB80" s="350"/>
      <c r="IXC80" s="348"/>
      <c r="IXD80" s="348"/>
      <c r="IXE80" s="348"/>
      <c r="IXF80" s="349"/>
      <c r="IXH80" s="347"/>
      <c r="IXI80" s="350"/>
      <c r="IXJ80" s="350"/>
      <c r="IXK80" s="348"/>
      <c r="IXL80" s="348"/>
      <c r="IXM80" s="348"/>
      <c r="IXN80" s="349"/>
      <c r="IXP80" s="347"/>
      <c r="IXQ80" s="350"/>
      <c r="IXR80" s="350"/>
      <c r="IXS80" s="348"/>
      <c r="IXT80" s="348"/>
      <c r="IXU80" s="348"/>
      <c r="IXV80" s="349"/>
      <c r="IXX80" s="347"/>
      <c r="IXY80" s="350"/>
      <c r="IXZ80" s="350"/>
      <c r="IYA80" s="348"/>
      <c r="IYB80" s="348"/>
      <c r="IYC80" s="348"/>
      <c r="IYD80" s="349"/>
      <c r="IYF80" s="347"/>
      <c r="IYG80" s="350"/>
      <c r="IYH80" s="350"/>
      <c r="IYI80" s="348"/>
      <c r="IYJ80" s="348"/>
      <c r="IYK80" s="348"/>
      <c r="IYL80" s="349"/>
      <c r="IYN80" s="347"/>
      <c r="IYO80" s="350"/>
      <c r="IYP80" s="350"/>
      <c r="IYQ80" s="348"/>
      <c r="IYR80" s="348"/>
      <c r="IYS80" s="348"/>
      <c r="IYT80" s="349"/>
      <c r="IYV80" s="347"/>
      <c r="IYW80" s="350"/>
      <c r="IYX80" s="350"/>
      <c r="IYY80" s="348"/>
      <c r="IYZ80" s="348"/>
      <c r="IZA80" s="348"/>
      <c r="IZB80" s="349"/>
      <c r="IZD80" s="347"/>
      <c r="IZE80" s="350"/>
      <c r="IZF80" s="350"/>
      <c r="IZG80" s="348"/>
      <c r="IZH80" s="348"/>
      <c r="IZI80" s="348"/>
      <c r="IZJ80" s="349"/>
      <c r="IZL80" s="347"/>
      <c r="IZM80" s="350"/>
      <c r="IZN80" s="350"/>
      <c r="IZO80" s="348"/>
      <c r="IZP80" s="348"/>
      <c r="IZQ80" s="348"/>
      <c r="IZR80" s="349"/>
      <c r="IZT80" s="347"/>
      <c r="IZU80" s="350"/>
      <c r="IZV80" s="350"/>
      <c r="IZW80" s="348"/>
      <c r="IZX80" s="348"/>
      <c r="IZY80" s="348"/>
      <c r="IZZ80" s="349"/>
      <c r="JAB80" s="347"/>
      <c r="JAC80" s="350"/>
      <c r="JAD80" s="350"/>
      <c r="JAE80" s="348"/>
      <c r="JAF80" s="348"/>
      <c r="JAG80" s="348"/>
      <c r="JAH80" s="349"/>
      <c r="JAJ80" s="347"/>
      <c r="JAK80" s="350"/>
      <c r="JAL80" s="350"/>
      <c r="JAM80" s="348"/>
      <c r="JAN80" s="348"/>
      <c r="JAO80" s="348"/>
      <c r="JAP80" s="349"/>
      <c r="JAR80" s="347"/>
      <c r="JAS80" s="350"/>
      <c r="JAT80" s="350"/>
      <c r="JAU80" s="348"/>
      <c r="JAV80" s="348"/>
      <c r="JAW80" s="348"/>
      <c r="JAX80" s="349"/>
      <c r="JAZ80" s="347"/>
      <c r="JBA80" s="350"/>
      <c r="JBB80" s="350"/>
      <c r="JBC80" s="348"/>
      <c r="JBD80" s="348"/>
      <c r="JBE80" s="348"/>
      <c r="JBF80" s="349"/>
      <c r="JBH80" s="347"/>
      <c r="JBI80" s="350"/>
      <c r="JBJ80" s="350"/>
      <c r="JBK80" s="348"/>
      <c r="JBL80" s="348"/>
      <c r="JBM80" s="348"/>
      <c r="JBN80" s="349"/>
      <c r="JBP80" s="347"/>
      <c r="JBQ80" s="350"/>
      <c r="JBR80" s="350"/>
      <c r="JBS80" s="348"/>
      <c r="JBT80" s="348"/>
      <c r="JBU80" s="348"/>
      <c r="JBV80" s="349"/>
      <c r="JBX80" s="347"/>
      <c r="JBY80" s="350"/>
      <c r="JBZ80" s="350"/>
      <c r="JCA80" s="348"/>
      <c r="JCB80" s="348"/>
      <c r="JCC80" s="348"/>
      <c r="JCD80" s="349"/>
      <c r="JCF80" s="347"/>
      <c r="JCG80" s="350"/>
      <c r="JCH80" s="350"/>
      <c r="JCI80" s="348"/>
      <c r="JCJ80" s="348"/>
      <c r="JCK80" s="348"/>
      <c r="JCL80" s="349"/>
      <c r="JCN80" s="347"/>
      <c r="JCO80" s="350"/>
      <c r="JCP80" s="350"/>
      <c r="JCQ80" s="348"/>
      <c r="JCR80" s="348"/>
      <c r="JCS80" s="348"/>
      <c r="JCT80" s="349"/>
      <c r="JCV80" s="347"/>
      <c r="JCW80" s="350"/>
      <c r="JCX80" s="350"/>
      <c r="JCY80" s="348"/>
      <c r="JCZ80" s="348"/>
      <c r="JDA80" s="348"/>
      <c r="JDB80" s="349"/>
      <c r="JDD80" s="347"/>
      <c r="JDE80" s="350"/>
      <c r="JDF80" s="350"/>
      <c r="JDG80" s="348"/>
      <c r="JDH80" s="348"/>
      <c r="JDI80" s="348"/>
      <c r="JDJ80" s="349"/>
      <c r="JDL80" s="347"/>
      <c r="JDM80" s="350"/>
      <c r="JDN80" s="350"/>
      <c r="JDO80" s="348"/>
      <c r="JDP80" s="348"/>
      <c r="JDQ80" s="348"/>
      <c r="JDR80" s="349"/>
      <c r="JDT80" s="347"/>
      <c r="JDU80" s="350"/>
      <c r="JDV80" s="350"/>
      <c r="JDW80" s="348"/>
      <c r="JDX80" s="348"/>
      <c r="JDY80" s="348"/>
      <c r="JDZ80" s="349"/>
      <c r="JEB80" s="347"/>
      <c r="JEC80" s="350"/>
      <c r="JED80" s="350"/>
      <c r="JEE80" s="348"/>
      <c r="JEF80" s="348"/>
      <c r="JEG80" s="348"/>
      <c r="JEH80" s="349"/>
      <c r="JEJ80" s="347"/>
      <c r="JEK80" s="350"/>
      <c r="JEL80" s="350"/>
      <c r="JEM80" s="348"/>
      <c r="JEN80" s="348"/>
      <c r="JEO80" s="348"/>
      <c r="JEP80" s="349"/>
      <c r="JER80" s="347"/>
      <c r="JES80" s="350"/>
      <c r="JET80" s="350"/>
      <c r="JEU80" s="348"/>
      <c r="JEV80" s="348"/>
      <c r="JEW80" s="348"/>
      <c r="JEX80" s="349"/>
      <c r="JEZ80" s="347"/>
      <c r="JFA80" s="350"/>
      <c r="JFB80" s="350"/>
      <c r="JFC80" s="348"/>
      <c r="JFD80" s="348"/>
      <c r="JFE80" s="348"/>
      <c r="JFF80" s="349"/>
      <c r="JFH80" s="347"/>
      <c r="JFI80" s="350"/>
      <c r="JFJ80" s="350"/>
      <c r="JFK80" s="348"/>
      <c r="JFL80" s="348"/>
      <c r="JFM80" s="348"/>
      <c r="JFN80" s="349"/>
      <c r="JFP80" s="347"/>
      <c r="JFQ80" s="350"/>
      <c r="JFR80" s="350"/>
      <c r="JFS80" s="348"/>
      <c r="JFT80" s="348"/>
      <c r="JFU80" s="348"/>
      <c r="JFV80" s="349"/>
      <c r="JFX80" s="347"/>
      <c r="JFY80" s="350"/>
      <c r="JFZ80" s="350"/>
      <c r="JGA80" s="348"/>
      <c r="JGB80" s="348"/>
      <c r="JGC80" s="348"/>
      <c r="JGD80" s="349"/>
      <c r="JGF80" s="347"/>
      <c r="JGG80" s="350"/>
      <c r="JGH80" s="350"/>
      <c r="JGI80" s="348"/>
      <c r="JGJ80" s="348"/>
      <c r="JGK80" s="348"/>
      <c r="JGL80" s="349"/>
      <c r="JGN80" s="347"/>
      <c r="JGO80" s="350"/>
      <c r="JGP80" s="350"/>
      <c r="JGQ80" s="348"/>
      <c r="JGR80" s="348"/>
      <c r="JGS80" s="348"/>
      <c r="JGT80" s="349"/>
      <c r="JGV80" s="347"/>
      <c r="JGW80" s="350"/>
      <c r="JGX80" s="350"/>
      <c r="JGY80" s="348"/>
      <c r="JGZ80" s="348"/>
      <c r="JHA80" s="348"/>
      <c r="JHB80" s="349"/>
      <c r="JHD80" s="347"/>
      <c r="JHE80" s="350"/>
      <c r="JHF80" s="350"/>
      <c r="JHG80" s="348"/>
      <c r="JHH80" s="348"/>
      <c r="JHI80" s="348"/>
      <c r="JHJ80" s="349"/>
      <c r="JHL80" s="347"/>
      <c r="JHM80" s="350"/>
      <c r="JHN80" s="350"/>
      <c r="JHO80" s="348"/>
      <c r="JHP80" s="348"/>
      <c r="JHQ80" s="348"/>
      <c r="JHR80" s="349"/>
      <c r="JHT80" s="347"/>
      <c r="JHU80" s="350"/>
      <c r="JHV80" s="350"/>
      <c r="JHW80" s="348"/>
      <c r="JHX80" s="348"/>
      <c r="JHY80" s="348"/>
      <c r="JHZ80" s="349"/>
      <c r="JIB80" s="347"/>
      <c r="JIC80" s="350"/>
      <c r="JID80" s="350"/>
      <c r="JIE80" s="348"/>
      <c r="JIF80" s="348"/>
      <c r="JIG80" s="348"/>
      <c r="JIH80" s="349"/>
      <c r="JIJ80" s="347"/>
      <c r="JIK80" s="350"/>
      <c r="JIL80" s="350"/>
      <c r="JIM80" s="348"/>
      <c r="JIN80" s="348"/>
      <c r="JIO80" s="348"/>
      <c r="JIP80" s="349"/>
      <c r="JIR80" s="347"/>
      <c r="JIS80" s="350"/>
      <c r="JIT80" s="350"/>
      <c r="JIU80" s="348"/>
      <c r="JIV80" s="348"/>
      <c r="JIW80" s="348"/>
      <c r="JIX80" s="349"/>
      <c r="JIZ80" s="347"/>
      <c r="JJA80" s="350"/>
      <c r="JJB80" s="350"/>
      <c r="JJC80" s="348"/>
      <c r="JJD80" s="348"/>
      <c r="JJE80" s="348"/>
      <c r="JJF80" s="349"/>
      <c r="JJH80" s="347"/>
      <c r="JJI80" s="350"/>
      <c r="JJJ80" s="350"/>
      <c r="JJK80" s="348"/>
      <c r="JJL80" s="348"/>
      <c r="JJM80" s="348"/>
      <c r="JJN80" s="349"/>
      <c r="JJP80" s="347"/>
      <c r="JJQ80" s="350"/>
      <c r="JJR80" s="350"/>
      <c r="JJS80" s="348"/>
      <c r="JJT80" s="348"/>
      <c r="JJU80" s="348"/>
      <c r="JJV80" s="349"/>
      <c r="JJX80" s="347"/>
      <c r="JJY80" s="350"/>
      <c r="JJZ80" s="350"/>
      <c r="JKA80" s="348"/>
      <c r="JKB80" s="348"/>
      <c r="JKC80" s="348"/>
      <c r="JKD80" s="349"/>
      <c r="JKF80" s="347"/>
      <c r="JKG80" s="350"/>
      <c r="JKH80" s="350"/>
      <c r="JKI80" s="348"/>
      <c r="JKJ80" s="348"/>
      <c r="JKK80" s="348"/>
      <c r="JKL80" s="349"/>
      <c r="JKN80" s="347"/>
      <c r="JKO80" s="350"/>
      <c r="JKP80" s="350"/>
      <c r="JKQ80" s="348"/>
      <c r="JKR80" s="348"/>
      <c r="JKS80" s="348"/>
      <c r="JKT80" s="349"/>
      <c r="JKV80" s="347"/>
      <c r="JKW80" s="350"/>
      <c r="JKX80" s="350"/>
      <c r="JKY80" s="348"/>
      <c r="JKZ80" s="348"/>
      <c r="JLA80" s="348"/>
      <c r="JLB80" s="349"/>
      <c r="JLD80" s="347"/>
      <c r="JLE80" s="350"/>
      <c r="JLF80" s="350"/>
      <c r="JLG80" s="348"/>
      <c r="JLH80" s="348"/>
      <c r="JLI80" s="348"/>
      <c r="JLJ80" s="349"/>
      <c r="JLL80" s="347"/>
      <c r="JLM80" s="350"/>
      <c r="JLN80" s="350"/>
      <c r="JLO80" s="348"/>
      <c r="JLP80" s="348"/>
      <c r="JLQ80" s="348"/>
      <c r="JLR80" s="349"/>
      <c r="JLT80" s="347"/>
      <c r="JLU80" s="350"/>
      <c r="JLV80" s="350"/>
      <c r="JLW80" s="348"/>
      <c r="JLX80" s="348"/>
      <c r="JLY80" s="348"/>
      <c r="JLZ80" s="349"/>
      <c r="JMB80" s="347"/>
      <c r="JMC80" s="350"/>
      <c r="JMD80" s="350"/>
      <c r="JME80" s="348"/>
      <c r="JMF80" s="348"/>
      <c r="JMG80" s="348"/>
      <c r="JMH80" s="349"/>
      <c r="JMJ80" s="347"/>
      <c r="JMK80" s="350"/>
      <c r="JML80" s="350"/>
      <c r="JMM80" s="348"/>
      <c r="JMN80" s="348"/>
      <c r="JMO80" s="348"/>
      <c r="JMP80" s="349"/>
      <c r="JMR80" s="347"/>
      <c r="JMS80" s="350"/>
      <c r="JMT80" s="350"/>
      <c r="JMU80" s="348"/>
      <c r="JMV80" s="348"/>
      <c r="JMW80" s="348"/>
      <c r="JMX80" s="349"/>
      <c r="JMZ80" s="347"/>
      <c r="JNA80" s="350"/>
      <c r="JNB80" s="350"/>
      <c r="JNC80" s="348"/>
      <c r="JND80" s="348"/>
      <c r="JNE80" s="348"/>
      <c r="JNF80" s="349"/>
      <c r="JNH80" s="347"/>
      <c r="JNI80" s="350"/>
      <c r="JNJ80" s="350"/>
      <c r="JNK80" s="348"/>
      <c r="JNL80" s="348"/>
      <c r="JNM80" s="348"/>
      <c r="JNN80" s="349"/>
      <c r="JNP80" s="347"/>
      <c r="JNQ80" s="350"/>
      <c r="JNR80" s="350"/>
      <c r="JNS80" s="348"/>
      <c r="JNT80" s="348"/>
      <c r="JNU80" s="348"/>
      <c r="JNV80" s="349"/>
      <c r="JNX80" s="347"/>
      <c r="JNY80" s="350"/>
      <c r="JNZ80" s="350"/>
      <c r="JOA80" s="348"/>
      <c r="JOB80" s="348"/>
      <c r="JOC80" s="348"/>
      <c r="JOD80" s="349"/>
      <c r="JOF80" s="347"/>
      <c r="JOG80" s="350"/>
      <c r="JOH80" s="350"/>
      <c r="JOI80" s="348"/>
      <c r="JOJ80" s="348"/>
      <c r="JOK80" s="348"/>
      <c r="JOL80" s="349"/>
      <c r="JON80" s="347"/>
      <c r="JOO80" s="350"/>
      <c r="JOP80" s="350"/>
      <c r="JOQ80" s="348"/>
      <c r="JOR80" s="348"/>
      <c r="JOS80" s="348"/>
      <c r="JOT80" s="349"/>
      <c r="JOV80" s="347"/>
      <c r="JOW80" s="350"/>
      <c r="JOX80" s="350"/>
      <c r="JOY80" s="348"/>
      <c r="JOZ80" s="348"/>
      <c r="JPA80" s="348"/>
      <c r="JPB80" s="349"/>
      <c r="JPD80" s="347"/>
      <c r="JPE80" s="350"/>
      <c r="JPF80" s="350"/>
      <c r="JPG80" s="348"/>
      <c r="JPH80" s="348"/>
      <c r="JPI80" s="348"/>
      <c r="JPJ80" s="349"/>
      <c r="JPL80" s="347"/>
      <c r="JPM80" s="350"/>
      <c r="JPN80" s="350"/>
      <c r="JPO80" s="348"/>
      <c r="JPP80" s="348"/>
      <c r="JPQ80" s="348"/>
      <c r="JPR80" s="349"/>
      <c r="JPT80" s="347"/>
      <c r="JPU80" s="350"/>
      <c r="JPV80" s="350"/>
      <c r="JPW80" s="348"/>
      <c r="JPX80" s="348"/>
      <c r="JPY80" s="348"/>
      <c r="JPZ80" s="349"/>
      <c r="JQB80" s="347"/>
      <c r="JQC80" s="350"/>
      <c r="JQD80" s="350"/>
      <c r="JQE80" s="348"/>
      <c r="JQF80" s="348"/>
      <c r="JQG80" s="348"/>
      <c r="JQH80" s="349"/>
      <c r="JQJ80" s="347"/>
      <c r="JQK80" s="350"/>
      <c r="JQL80" s="350"/>
      <c r="JQM80" s="348"/>
      <c r="JQN80" s="348"/>
      <c r="JQO80" s="348"/>
      <c r="JQP80" s="349"/>
      <c r="JQR80" s="347"/>
      <c r="JQS80" s="350"/>
      <c r="JQT80" s="350"/>
      <c r="JQU80" s="348"/>
      <c r="JQV80" s="348"/>
      <c r="JQW80" s="348"/>
      <c r="JQX80" s="349"/>
      <c r="JQZ80" s="347"/>
      <c r="JRA80" s="350"/>
      <c r="JRB80" s="350"/>
      <c r="JRC80" s="348"/>
      <c r="JRD80" s="348"/>
      <c r="JRE80" s="348"/>
      <c r="JRF80" s="349"/>
      <c r="JRH80" s="347"/>
      <c r="JRI80" s="350"/>
      <c r="JRJ80" s="350"/>
      <c r="JRK80" s="348"/>
      <c r="JRL80" s="348"/>
      <c r="JRM80" s="348"/>
      <c r="JRN80" s="349"/>
      <c r="JRP80" s="347"/>
      <c r="JRQ80" s="350"/>
      <c r="JRR80" s="350"/>
      <c r="JRS80" s="348"/>
      <c r="JRT80" s="348"/>
      <c r="JRU80" s="348"/>
      <c r="JRV80" s="349"/>
      <c r="JRX80" s="347"/>
      <c r="JRY80" s="350"/>
      <c r="JRZ80" s="350"/>
      <c r="JSA80" s="348"/>
      <c r="JSB80" s="348"/>
      <c r="JSC80" s="348"/>
      <c r="JSD80" s="349"/>
      <c r="JSF80" s="347"/>
      <c r="JSG80" s="350"/>
      <c r="JSH80" s="350"/>
      <c r="JSI80" s="348"/>
      <c r="JSJ80" s="348"/>
      <c r="JSK80" s="348"/>
      <c r="JSL80" s="349"/>
      <c r="JSN80" s="347"/>
      <c r="JSO80" s="350"/>
      <c r="JSP80" s="350"/>
      <c r="JSQ80" s="348"/>
      <c r="JSR80" s="348"/>
      <c r="JSS80" s="348"/>
      <c r="JST80" s="349"/>
      <c r="JSV80" s="347"/>
      <c r="JSW80" s="350"/>
      <c r="JSX80" s="350"/>
      <c r="JSY80" s="348"/>
      <c r="JSZ80" s="348"/>
      <c r="JTA80" s="348"/>
      <c r="JTB80" s="349"/>
      <c r="JTD80" s="347"/>
      <c r="JTE80" s="350"/>
      <c r="JTF80" s="350"/>
      <c r="JTG80" s="348"/>
      <c r="JTH80" s="348"/>
      <c r="JTI80" s="348"/>
      <c r="JTJ80" s="349"/>
      <c r="JTL80" s="347"/>
      <c r="JTM80" s="350"/>
      <c r="JTN80" s="350"/>
      <c r="JTO80" s="348"/>
      <c r="JTP80" s="348"/>
      <c r="JTQ80" s="348"/>
      <c r="JTR80" s="349"/>
      <c r="JTT80" s="347"/>
      <c r="JTU80" s="350"/>
      <c r="JTV80" s="350"/>
      <c r="JTW80" s="348"/>
      <c r="JTX80" s="348"/>
      <c r="JTY80" s="348"/>
      <c r="JTZ80" s="349"/>
      <c r="JUB80" s="347"/>
      <c r="JUC80" s="350"/>
      <c r="JUD80" s="350"/>
      <c r="JUE80" s="348"/>
      <c r="JUF80" s="348"/>
      <c r="JUG80" s="348"/>
      <c r="JUH80" s="349"/>
      <c r="JUJ80" s="347"/>
      <c r="JUK80" s="350"/>
      <c r="JUL80" s="350"/>
      <c r="JUM80" s="348"/>
      <c r="JUN80" s="348"/>
      <c r="JUO80" s="348"/>
      <c r="JUP80" s="349"/>
      <c r="JUR80" s="347"/>
      <c r="JUS80" s="350"/>
      <c r="JUT80" s="350"/>
      <c r="JUU80" s="348"/>
      <c r="JUV80" s="348"/>
      <c r="JUW80" s="348"/>
      <c r="JUX80" s="349"/>
      <c r="JUZ80" s="347"/>
      <c r="JVA80" s="350"/>
      <c r="JVB80" s="350"/>
      <c r="JVC80" s="348"/>
      <c r="JVD80" s="348"/>
      <c r="JVE80" s="348"/>
      <c r="JVF80" s="349"/>
      <c r="JVH80" s="347"/>
      <c r="JVI80" s="350"/>
      <c r="JVJ80" s="350"/>
      <c r="JVK80" s="348"/>
      <c r="JVL80" s="348"/>
      <c r="JVM80" s="348"/>
      <c r="JVN80" s="349"/>
      <c r="JVP80" s="347"/>
      <c r="JVQ80" s="350"/>
      <c r="JVR80" s="350"/>
      <c r="JVS80" s="348"/>
      <c r="JVT80" s="348"/>
      <c r="JVU80" s="348"/>
      <c r="JVV80" s="349"/>
      <c r="JVX80" s="347"/>
      <c r="JVY80" s="350"/>
      <c r="JVZ80" s="350"/>
      <c r="JWA80" s="348"/>
      <c r="JWB80" s="348"/>
      <c r="JWC80" s="348"/>
      <c r="JWD80" s="349"/>
      <c r="JWF80" s="347"/>
      <c r="JWG80" s="350"/>
      <c r="JWH80" s="350"/>
      <c r="JWI80" s="348"/>
      <c r="JWJ80" s="348"/>
      <c r="JWK80" s="348"/>
      <c r="JWL80" s="349"/>
      <c r="JWN80" s="347"/>
      <c r="JWO80" s="350"/>
      <c r="JWP80" s="350"/>
      <c r="JWQ80" s="348"/>
      <c r="JWR80" s="348"/>
      <c r="JWS80" s="348"/>
      <c r="JWT80" s="349"/>
      <c r="JWV80" s="347"/>
      <c r="JWW80" s="350"/>
      <c r="JWX80" s="350"/>
      <c r="JWY80" s="348"/>
      <c r="JWZ80" s="348"/>
      <c r="JXA80" s="348"/>
      <c r="JXB80" s="349"/>
      <c r="JXD80" s="347"/>
      <c r="JXE80" s="350"/>
      <c r="JXF80" s="350"/>
      <c r="JXG80" s="348"/>
      <c r="JXH80" s="348"/>
      <c r="JXI80" s="348"/>
      <c r="JXJ80" s="349"/>
      <c r="JXL80" s="347"/>
      <c r="JXM80" s="350"/>
      <c r="JXN80" s="350"/>
      <c r="JXO80" s="348"/>
      <c r="JXP80" s="348"/>
      <c r="JXQ80" s="348"/>
      <c r="JXR80" s="349"/>
      <c r="JXT80" s="347"/>
      <c r="JXU80" s="350"/>
      <c r="JXV80" s="350"/>
      <c r="JXW80" s="348"/>
      <c r="JXX80" s="348"/>
      <c r="JXY80" s="348"/>
      <c r="JXZ80" s="349"/>
      <c r="JYB80" s="347"/>
      <c r="JYC80" s="350"/>
      <c r="JYD80" s="350"/>
      <c r="JYE80" s="348"/>
      <c r="JYF80" s="348"/>
      <c r="JYG80" s="348"/>
      <c r="JYH80" s="349"/>
      <c r="JYJ80" s="347"/>
      <c r="JYK80" s="350"/>
      <c r="JYL80" s="350"/>
      <c r="JYM80" s="348"/>
      <c r="JYN80" s="348"/>
      <c r="JYO80" s="348"/>
      <c r="JYP80" s="349"/>
      <c r="JYR80" s="347"/>
      <c r="JYS80" s="350"/>
      <c r="JYT80" s="350"/>
      <c r="JYU80" s="348"/>
      <c r="JYV80" s="348"/>
      <c r="JYW80" s="348"/>
      <c r="JYX80" s="349"/>
      <c r="JYZ80" s="347"/>
      <c r="JZA80" s="350"/>
      <c r="JZB80" s="350"/>
      <c r="JZC80" s="348"/>
      <c r="JZD80" s="348"/>
      <c r="JZE80" s="348"/>
      <c r="JZF80" s="349"/>
      <c r="JZH80" s="347"/>
      <c r="JZI80" s="350"/>
      <c r="JZJ80" s="350"/>
      <c r="JZK80" s="348"/>
      <c r="JZL80" s="348"/>
      <c r="JZM80" s="348"/>
      <c r="JZN80" s="349"/>
      <c r="JZP80" s="347"/>
      <c r="JZQ80" s="350"/>
      <c r="JZR80" s="350"/>
      <c r="JZS80" s="348"/>
      <c r="JZT80" s="348"/>
      <c r="JZU80" s="348"/>
      <c r="JZV80" s="349"/>
      <c r="JZX80" s="347"/>
      <c r="JZY80" s="350"/>
      <c r="JZZ80" s="350"/>
      <c r="KAA80" s="348"/>
      <c r="KAB80" s="348"/>
      <c r="KAC80" s="348"/>
      <c r="KAD80" s="349"/>
      <c r="KAF80" s="347"/>
      <c r="KAG80" s="350"/>
      <c r="KAH80" s="350"/>
      <c r="KAI80" s="348"/>
      <c r="KAJ80" s="348"/>
      <c r="KAK80" s="348"/>
      <c r="KAL80" s="349"/>
      <c r="KAN80" s="347"/>
      <c r="KAO80" s="350"/>
      <c r="KAP80" s="350"/>
      <c r="KAQ80" s="348"/>
      <c r="KAR80" s="348"/>
      <c r="KAS80" s="348"/>
      <c r="KAT80" s="349"/>
      <c r="KAV80" s="347"/>
      <c r="KAW80" s="350"/>
      <c r="KAX80" s="350"/>
      <c r="KAY80" s="348"/>
      <c r="KAZ80" s="348"/>
      <c r="KBA80" s="348"/>
      <c r="KBB80" s="349"/>
      <c r="KBD80" s="347"/>
      <c r="KBE80" s="350"/>
      <c r="KBF80" s="350"/>
      <c r="KBG80" s="348"/>
      <c r="KBH80" s="348"/>
      <c r="KBI80" s="348"/>
      <c r="KBJ80" s="349"/>
      <c r="KBL80" s="347"/>
      <c r="KBM80" s="350"/>
      <c r="KBN80" s="350"/>
      <c r="KBO80" s="348"/>
      <c r="KBP80" s="348"/>
      <c r="KBQ80" s="348"/>
      <c r="KBR80" s="349"/>
      <c r="KBT80" s="347"/>
      <c r="KBU80" s="350"/>
      <c r="KBV80" s="350"/>
      <c r="KBW80" s="348"/>
      <c r="KBX80" s="348"/>
      <c r="KBY80" s="348"/>
      <c r="KBZ80" s="349"/>
      <c r="KCB80" s="347"/>
      <c r="KCC80" s="350"/>
      <c r="KCD80" s="350"/>
      <c r="KCE80" s="348"/>
      <c r="KCF80" s="348"/>
      <c r="KCG80" s="348"/>
      <c r="KCH80" s="349"/>
      <c r="KCJ80" s="347"/>
      <c r="KCK80" s="350"/>
      <c r="KCL80" s="350"/>
      <c r="KCM80" s="348"/>
      <c r="KCN80" s="348"/>
      <c r="KCO80" s="348"/>
      <c r="KCP80" s="349"/>
      <c r="KCR80" s="347"/>
      <c r="KCS80" s="350"/>
      <c r="KCT80" s="350"/>
      <c r="KCU80" s="348"/>
      <c r="KCV80" s="348"/>
      <c r="KCW80" s="348"/>
      <c r="KCX80" s="349"/>
      <c r="KCZ80" s="347"/>
      <c r="KDA80" s="350"/>
      <c r="KDB80" s="350"/>
      <c r="KDC80" s="348"/>
      <c r="KDD80" s="348"/>
      <c r="KDE80" s="348"/>
      <c r="KDF80" s="349"/>
      <c r="KDH80" s="347"/>
      <c r="KDI80" s="350"/>
      <c r="KDJ80" s="350"/>
      <c r="KDK80" s="348"/>
      <c r="KDL80" s="348"/>
      <c r="KDM80" s="348"/>
      <c r="KDN80" s="349"/>
      <c r="KDP80" s="347"/>
      <c r="KDQ80" s="350"/>
      <c r="KDR80" s="350"/>
      <c r="KDS80" s="348"/>
      <c r="KDT80" s="348"/>
      <c r="KDU80" s="348"/>
      <c r="KDV80" s="349"/>
      <c r="KDX80" s="347"/>
      <c r="KDY80" s="350"/>
      <c r="KDZ80" s="350"/>
      <c r="KEA80" s="348"/>
      <c r="KEB80" s="348"/>
      <c r="KEC80" s="348"/>
      <c r="KED80" s="349"/>
      <c r="KEF80" s="347"/>
      <c r="KEG80" s="350"/>
      <c r="KEH80" s="350"/>
      <c r="KEI80" s="348"/>
      <c r="KEJ80" s="348"/>
      <c r="KEK80" s="348"/>
      <c r="KEL80" s="349"/>
      <c r="KEN80" s="347"/>
      <c r="KEO80" s="350"/>
      <c r="KEP80" s="350"/>
      <c r="KEQ80" s="348"/>
      <c r="KER80" s="348"/>
      <c r="KES80" s="348"/>
      <c r="KET80" s="349"/>
      <c r="KEV80" s="347"/>
      <c r="KEW80" s="350"/>
      <c r="KEX80" s="350"/>
      <c r="KEY80" s="348"/>
      <c r="KEZ80" s="348"/>
      <c r="KFA80" s="348"/>
      <c r="KFB80" s="349"/>
      <c r="KFD80" s="347"/>
      <c r="KFE80" s="350"/>
      <c r="KFF80" s="350"/>
      <c r="KFG80" s="348"/>
      <c r="KFH80" s="348"/>
      <c r="KFI80" s="348"/>
      <c r="KFJ80" s="349"/>
      <c r="KFL80" s="347"/>
      <c r="KFM80" s="350"/>
      <c r="KFN80" s="350"/>
      <c r="KFO80" s="348"/>
      <c r="KFP80" s="348"/>
      <c r="KFQ80" s="348"/>
      <c r="KFR80" s="349"/>
      <c r="KFT80" s="347"/>
      <c r="KFU80" s="350"/>
      <c r="KFV80" s="350"/>
      <c r="KFW80" s="348"/>
      <c r="KFX80" s="348"/>
      <c r="KFY80" s="348"/>
      <c r="KFZ80" s="349"/>
      <c r="KGB80" s="347"/>
      <c r="KGC80" s="350"/>
      <c r="KGD80" s="350"/>
      <c r="KGE80" s="348"/>
      <c r="KGF80" s="348"/>
      <c r="KGG80" s="348"/>
      <c r="KGH80" s="349"/>
      <c r="KGJ80" s="347"/>
      <c r="KGK80" s="350"/>
      <c r="KGL80" s="350"/>
      <c r="KGM80" s="348"/>
      <c r="KGN80" s="348"/>
      <c r="KGO80" s="348"/>
      <c r="KGP80" s="349"/>
      <c r="KGR80" s="347"/>
      <c r="KGS80" s="350"/>
      <c r="KGT80" s="350"/>
      <c r="KGU80" s="348"/>
      <c r="KGV80" s="348"/>
      <c r="KGW80" s="348"/>
      <c r="KGX80" s="349"/>
      <c r="KGZ80" s="347"/>
      <c r="KHA80" s="350"/>
      <c r="KHB80" s="350"/>
      <c r="KHC80" s="348"/>
      <c r="KHD80" s="348"/>
      <c r="KHE80" s="348"/>
      <c r="KHF80" s="349"/>
      <c r="KHH80" s="347"/>
      <c r="KHI80" s="350"/>
      <c r="KHJ80" s="350"/>
      <c r="KHK80" s="348"/>
      <c r="KHL80" s="348"/>
      <c r="KHM80" s="348"/>
      <c r="KHN80" s="349"/>
      <c r="KHP80" s="347"/>
      <c r="KHQ80" s="350"/>
      <c r="KHR80" s="350"/>
      <c r="KHS80" s="348"/>
      <c r="KHT80" s="348"/>
      <c r="KHU80" s="348"/>
      <c r="KHV80" s="349"/>
      <c r="KHX80" s="347"/>
      <c r="KHY80" s="350"/>
      <c r="KHZ80" s="350"/>
      <c r="KIA80" s="348"/>
      <c r="KIB80" s="348"/>
      <c r="KIC80" s="348"/>
      <c r="KID80" s="349"/>
      <c r="KIF80" s="347"/>
      <c r="KIG80" s="350"/>
      <c r="KIH80" s="350"/>
      <c r="KII80" s="348"/>
      <c r="KIJ80" s="348"/>
      <c r="KIK80" s="348"/>
      <c r="KIL80" s="349"/>
      <c r="KIN80" s="347"/>
      <c r="KIO80" s="350"/>
      <c r="KIP80" s="350"/>
      <c r="KIQ80" s="348"/>
      <c r="KIR80" s="348"/>
      <c r="KIS80" s="348"/>
      <c r="KIT80" s="349"/>
      <c r="KIV80" s="347"/>
      <c r="KIW80" s="350"/>
      <c r="KIX80" s="350"/>
      <c r="KIY80" s="348"/>
      <c r="KIZ80" s="348"/>
      <c r="KJA80" s="348"/>
      <c r="KJB80" s="349"/>
      <c r="KJD80" s="347"/>
      <c r="KJE80" s="350"/>
      <c r="KJF80" s="350"/>
      <c r="KJG80" s="348"/>
      <c r="KJH80" s="348"/>
      <c r="KJI80" s="348"/>
      <c r="KJJ80" s="349"/>
      <c r="KJL80" s="347"/>
      <c r="KJM80" s="350"/>
      <c r="KJN80" s="350"/>
      <c r="KJO80" s="348"/>
      <c r="KJP80" s="348"/>
      <c r="KJQ80" s="348"/>
      <c r="KJR80" s="349"/>
      <c r="KJT80" s="347"/>
      <c r="KJU80" s="350"/>
      <c r="KJV80" s="350"/>
      <c r="KJW80" s="348"/>
      <c r="KJX80" s="348"/>
      <c r="KJY80" s="348"/>
      <c r="KJZ80" s="349"/>
      <c r="KKB80" s="347"/>
      <c r="KKC80" s="350"/>
      <c r="KKD80" s="350"/>
      <c r="KKE80" s="348"/>
      <c r="KKF80" s="348"/>
      <c r="KKG80" s="348"/>
      <c r="KKH80" s="349"/>
      <c r="KKJ80" s="347"/>
      <c r="KKK80" s="350"/>
      <c r="KKL80" s="350"/>
      <c r="KKM80" s="348"/>
      <c r="KKN80" s="348"/>
      <c r="KKO80" s="348"/>
      <c r="KKP80" s="349"/>
      <c r="KKR80" s="347"/>
      <c r="KKS80" s="350"/>
      <c r="KKT80" s="350"/>
      <c r="KKU80" s="348"/>
      <c r="KKV80" s="348"/>
      <c r="KKW80" s="348"/>
      <c r="KKX80" s="349"/>
      <c r="KKZ80" s="347"/>
      <c r="KLA80" s="350"/>
      <c r="KLB80" s="350"/>
      <c r="KLC80" s="348"/>
      <c r="KLD80" s="348"/>
      <c r="KLE80" s="348"/>
      <c r="KLF80" s="349"/>
      <c r="KLH80" s="347"/>
      <c r="KLI80" s="350"/>
      <c r="KLJ80" s="350"/>
      <c r="KLK80" s="348"/>
      <c r="KLL80" s="348"/>
      <c r="KLM80" s="348"/>
      <c r="KLN80" s="349"/>
      <c r="KLP80" s="347"/>
      <c r="KLQ80" s="350"/>
      <c r="KLR80" s="350"/>
      <c r="KLS80" s="348"/>
      <c r="KLT80" s="348"/>
      <c r="KLU80" s="348"/>
      <c r="KLV80" s="349"/>
      <c r="KLX80" s="347"/>
      <c r="KLY80" s="350"/>
      <c r="KLZ80" s="350"/>
      <c r="KMA80" s="348"/>
      <c r="KMB80" s="348"/>
      <c r="KMC80" s="348"/>
      <c r="KMD80" s="349"/>
      <c r="KMF80" s="347"/>
      <c r="KMG80" s="350"/>
      <c r="KMH80" s="350"/>
      <c r="KMI80" s="348"/>
      <c r="KMJ80" s="348"/>
      <c r="KMK80" s="348"/>
      <c r="KML80" s="349"/>
      <c r="KMN80" s="347"/>
      <c r="KMO80" s="350"/>
      <c r="KMP80" s="350"/>
      <c r="KMQ80" s="348"/>
      <c r="KMR80" s="348"/>
      <c r="KMS80" s="348"/>
      <c r="KMT80" s="349"/>
      <c r="KMV80" s="347"/>
      <c r="KMW80" s="350"/>
      <c r="KMX80" s="350"/>
      <c r="KMY80" s="348"/>
      <c r="KMZ80" s="348"/>
      <c r="KNA80" s="348"/>
      <c r="KNB80" s="349"/>
      <c r="KND80" s="347"/>
      <c r="KNE80" s="350"/>
      <c r="KNF80" s="350"/>
      <c r="KNG80" s="348"/>
      <c r="KNH80" s="348"/>
      <c r="KNI80" s="348"/>
      <c r="KNJ80" s="349"/>
      <c r="KNL80" s="347"/>
      <c r="KNM80" s="350"/>
      <c r="KNN80" s="350"/>
      <c r="KNO80" s="348"/>
      <c r="KNP80" s="348"/>
      <c r="KNQ80" s="348"/>
      <c r="KNR80" s="349"/>
      <c r="KNT80" s="347"/>
      <c r="KNU80" s="350"/>
      <c r="KNV80" s="350"/>
      <c r="KNW80" s="348"/>
      <c r="KNX80" s="348"/>
      <c r="KNY80" s="348"/>
      <c r="KNZ80" s="349"/>
      <c r="KOB80" s="347"/>
      <c r="KOC80" s="350"/>
      <c r="KOD80" s="350"/>
      <c r="KOE80" s="348"/>
      <c r="KOF80" s="348"/>
      <c r="KOG80" s="348"/>
      <c r="KOH80" s="349"/>
      <c r="KOJ80" s="347"/>
      <c r="KOK80" s="350"/>
      <c r="KOL80" s="350"/>
      <c r="KOM80" s="348"/>
      <c r="KON80" s="348"/>
      <c r="KOO80" s="348"/>
      <c r="KOP80" s="349"/>
      <c r="KOR80" s="347"/>
      <c r="KOS80" s="350"/>
      <c r="KOT80" s="350"/>
      <c r="KOU80" s="348"/>
      <c r="KOV80" s="348"/>
      <c r="KOW80" s="348"/>
      <c r="KOX80" s="349"/>
      <c r="KOZ80" s="347"/>
      <c r="KPA80" s="350"/>
      <c r="KPB80" s="350"/>
      <c r="KPC80" s="348"/>
      <c r="KPD80" s="348"/>
      <c r="KPE80" s="348"/>
      <c r="KPF80" s="349"/>
      <c r="KPH80" s="347"/>
      <c r="KPI80" s="350"/>
      <c r="KPJ80" s="350"/>
      <c r="KPK80" s="348"/>
      <c r="KPL80" s="348"/>
      <c r="KPM80" s="348"/>
      <c r="KPN80" s="349"/>
      <c r="KPP80" s="347"/>
      <c r="KPQ80" s="350"/>
      <c r="KPR80" s="350"/>
      <c r="KPS80" s="348"/>
      <c r="KPT80" s="348"/>
      <c r="KPU80" s="348"/>
      <c r="KPV80" s="349"/>
      <c r="KPX80" s="347"/>
      <c r="KPY80" s="350"/>
      <c r="KPZ80" s="350"/>
      <c r="KQA80" s="348"/>
      <c r="KQB80" s="348"/>
      <c r="KQC80" s="348"/>
      <c r="KQD80" s="349"/>
      <c r="KQF80" s="347"/>
      <c r="KQG80" s="350"/>
      <c r="KQH80" s="350"/>
      <c r="KQI80" s="348"/>
      <c r="KQJ80" s="348"/>
      <c r="KQK80" s="348"/>
      <c r="KQL80" s="349"/>
      <c r="KQN80" s="347"/>
      <c r="KQO80" s="350"/>
      <c r="KQP80" s="350"/>
      <c r="KQQ80" s="348"/>
      <c r="KQR80" s="348"/>
      <c r="KQS80" s="348"/>
      <c r="KQT80" s="349"/>
      <c r="KQV80" s="347"/>
      <c r="KQW80" s="350"/>
      <c r="KQX80" s="350"/>
      <c r="KQY80" s="348"/>
      <c r="KQZ80" s="348"/>
      <c r="KRA80" s="348"/>
      <c r="KRB80" s="349"/>
      <c r="KRD80" s="347"/>
      <c r="KRE80" s="350"/>
      <c r="KRF80" s="350"/>
      <c r="KRG80" s="348"/>
      <c r="KRH80" s="348"/>
      <c r="KRI80" s="348"/>
      <c r="KRJ80" s="349"/>
      <c r="KRL80" s="347"/>
      <c r="KRM80" s="350"/>
      <c r="KRN80" s="350"/>
      <c r="KRO80" s="348"/>
      <c r="KRP80" s="348"/>
      <c r="KRQ80" s="348"/>
      <c r="KRR80" s="349"/>
      <c r="KRT80" s="347"/>
      <c r="KRU80" s="350"/>
      <c r="KRV80" s="350"/>
      <c r="KRW80" s="348"/>
      <c r="KRX80" s="348"/>
      <c r="KRY80" s="348"/>
      <c r="KRZ80" s="349"/>
      <c r="KSB80" s="347"/>
      <c r="KSC80" s="350"/>
      <c r="KSD80" s="350"/>
      <c r="KSE80" s="348"/>
      <c r="KSF80" s="348"/>
      <c r="KSG80" s="348"/>
      <c r="KSH80" s="349"/>
      <c r="KSJ80" s="347"/>
      <c r="KSK80" s="350"/>
      <c r="KSL80" s="350"/>
      <c r="KSM80" s="348"/>
      <c r="KSN80" s="348"/>
      <c r="KSO80" s="348"/>
      <c r="KSP80" s="349"/>
      <c r="KSR80" s="347"/>
      <c r="KSS80" s="350"/>
      <c r="KST80" s="350"/>
      <c r="KSU80" s="348"/>
      <c r="KSV80" s="348"/>
      <c r="KSW80" s="348"/>
      <c r="KSX80" s="349"/>
      <c r="KSZ80" s="347"/>
      <c r="KTA80" s="350"/>
      <c r="KTB80" s="350"/>
      <c r="KTC80" s="348"/>
      <c r="KTD80" s="348"/>
      <c r="KTE80" s="348"/>
      <c r="KTF80" s="349"/>
      <c r="KTH80" s="347"/>
      <c r="KTI80" s="350"/>
      <c r="KTJ80" s="350"/>
      <c r="KTK80" s="348"/>
      <c r="KTL80" s="348"/>
      <c r="KTM80" s="348"/>
      <c r="KTN80" s="349"/>
      <c r="KTP80" s="347"/>
      <c r="KTQ80" s="350"/>
      <c r="KTR80" s="350"/>
      <c r="KTS80" s="348"/>
      <c r="KTT80" s="348"/>
      <c r="KTU80" s="348"/>
      <c r="KTV80" s="349"/>
      <c r="KTX80" s="347"/>
      <c r="KTY80" s="350"/>
      <c r="KTZ80" s="350"/>
      <c r="KUA80" s="348"/>
      <c r="KUB80" s="348"/>
      <c r="KUC80" s="348"/>
      <c r="KUD80" s="349"/>
      <c r="KUF80" s="347"/>
      <c r="KUG80" s="350"/>
      <c r="KUH80" s="350"/>
      <c r="KUI80" s="348"/>
      <c r="KUJ80" s="348"/>
      <c r="KUK80" s="348"/>
      <c r="KUL80" s="349"/>
      <c r="KUN80" s="347"/>
      <c r="KUO80" s="350"/>
      <c r="KUP80" s="350"/>
      <c r="KUQ80" s="348"/>
      <c r="KUR80" s="348"/>
      <c r="KUS80" s="348"/>
      <c r="KUT80" s="349"/>
      <c r="KUV80" s="347"/>
      <c r="KUW80" s="350"/>
      <c r="KUX80" s="350"/>
      <c r="KUY80" s="348"/>
      <c r="KUZ80" s="348"/>
      <c r="KVA80" s="348"/>
      <c r="KVB80" s="349"/>
      <c r="KVD80" s="347"/>
      <c r="KVE80" s="350"/>
      <c r="KVF80" s="350"/>
      <c r="KVG80" s="348"/>
      <c r="KVH80" s="348"/>
      <c r="KVI80" s="348"/>
      <c r="KVJ80" s="349"/>
      <c r="KVL80" s="347"/>
      <c r="KVM80" s="350"/>
      <c r="KVN80" s="350"/>
      <c r="KVO80" s="348"/>
      <c r="KVP80" s="348"/>
      <c r="KVQ80" s="348"/>
      <c r="KVR80" s="349"/>
      <c r="KVT80" s="347"/>
      <c r="KVU80" s="350"/>
      <c r="KVV80" s="350"/>
      <c r="KVW80" s="348"/>
      <c r="KVX80" s="348"/>
      <c r="KVY80" s="348"/>
      <c r="KVZ80" s="349"/>
      <c r="KWB80" s="347"/>
      <c r="KWC80" s="350"/>
      <c r="KWD80" s="350"/>
      <c r="KWE80" s="348"/>
      <c r="KWF80" s="348"/>
      <c r="KWG80" s="348"/>
      <c r="KWH80" s="349"/>
      <c r="KWJ80" s="347"/>
      <c r="KWK80" s="350"/>
      <c r="KWL80" s="350"/>
      <c r="KWM80" s="348"/>
      <c r="KWN80" s="348"/>
      <c r="KWO80" s="348"/>
      <c r="KWP80" s="349"/>
      <c r="KWR80" s="347"/>
      <c r="KWS80" s="350"/>
      <c r="KWT80" s="350"/>
      <c r="KWU80" s="348"/>
      <c r="KWV80" s="348"/>
      <c r="KWW80" s="348"/>
      <c r="KWX80" s="349"/>
      <c r="KWZ80" s="347"/>
      <c r="KXA80" s="350"/>
      <c r="KXB80" s="350"/>
      <c r="KXC80" s="348"/>
      <c r="KXD80" s="348"/>
      <c r="KXE80" s="348"/>
      <c r="KXF80" s="349"/>
      <c r="KXH80" s="347"/>
      <c r="KXI80" s="350"/>
      <c r="KXJ80" s="350"/>
      <c r="KXK80" s="348"/>
      <c r="KXL80" s="348"/>
      <c r="KXM80" s="348"/>
      <c r="KXN80" s="349"/>
      <c r="KXP80" s="347"/>
      <c r="KXQ80" s="350"/>
      <c r="KXR80" s="350"/>
      <c r="KXS80" s="348"/>
      <c r="KXT80" s="348"/>
      <c r="KXU80" s="348"/>
      <c r="KXV80" s="349"/>
      <c r="KXX80" s="347"/>
      <c r="KXY80" s="350"/>
      <c r="KXZ80" s="350"/>
      <c r="KYA80" s="348"/>
      <c r="KYB80" s="348"/>
      <c r="KYC80" s="348"/>
      <c r="KYD80" s="349"/>
      <c r="KYF80" s="347"/>
      <c r="KYG80" s="350"/>
      <c r="KYH80" s="350"/>
      <c r="KYI80" s="348"/>
      <c r="KYJ80" s="348"/>
      <c r="KYK80" s="348"/>
      <c r="KYL80" s="349"/>
      <c r="KYN80" s="347"/>
      <c r="KYO80" s="350"/>
      <c r="KYP80" s="350"/>
      <c r="KYQ80" s="348"/>
      <c r="KYR80" s="348"/>
      <c r="KYS80" s="348"/>
      <c r="KYT80" s="349"/>
      <c r="KYV80" s="347"/>
      <c r="KYW80" s="350"/>
      <c r="KYX80" s="350"/>
      <c r="KYY80" s="348"/>
      <c r="KYZ80" s="348"/>
      <c r="KZA80" s="348"/>
      <c r="KZB80" s="349"/>
      <c r="KZD80" s="347"/>
      <c r="KZE80" s="350"/>
      <c r="KZF80" s="350"/>
      <c r="KZG80" s="348"/>
      <c r="KZH80" s="348"/>
      <c r="KZI80" s="348"/>
      <c r="KZJ80" s="349"/>
      <c r="KZL80" s="347"/>
      <c r="KZM80" s="350"/>
      <c r="KZN80" s="350"/>
      <c r="KZO80" s="348"/>
      <c r="KZP80" s="348"/>
      <c r="KZQ80" s="348"/>
      <c r="KZR80" s="349"/>
      <c r="KZT80" s="347"/>
      <c r="KZU80" s="350"/>
      <c r="KZV80" s="350"/>
      <c r="KZW80" s="348"/>
      <c r="KZX80" s="348"/>
      <c r="KZY80" s="348"/>
      <c r="KZZ80" s="349"/>
      <c r="LAB80" s="347"/>
      <c r="LAC80" s="350"/>
      <c r="LAD80" s="350"/>
      <c r="LAE80" s="348"/>
      <c r="LAF80" s="348"/>
      <c r="LAG80" s="348"/>
      <c r="LAH80" s="349"/>
      <c r="LAJ80" s="347"/>
      <c r="LAK80" s="350"/>
      <c r="LAL80" s="350"/>
      <c r="LAM80" s="348"/>
      <c r="LAN80" s="348"/>
      <c r="LAO80" s="348"/>
      <c r="LAP80" s="349"/>
      <c r="LAR80" s="347"/>
      <c r="LAS80" s="350"/>
      <c r="LAT80" s="350"/>
      <c r="LAU80" s="348"/>
      <c r="LAV80" s="348"/>
      <c r="LAW80" s="348"/>
      <c r="LAX80" s="349"/>
      <c r="LAZ80" s="347"/>
      <c r="LBA80" s="350"/>
      <c r="LBB80" s="350"/>
      <c r="LBC80" s="348"/>
      <c r="LBD80" s="348"/>
      <c r="LBE80" s="348"/>
      <c r="LBF80" s="349"/>
      <c r="LBH80" s="347"/>
      <c r="LBI80" s="350"/>
      <c r="LBJ80" s="350"/>
      <c r="LBK80" s="348"/>
      <c r="LBL80" s="348"/>
      <c r="LBM80" s="348"/>
      <c r="LBN80" s="349"/>
      <c r="LBP80" s="347"/>
      <c r="LBQ80" s="350"/>
      <c r="LBR80" s="350"/>
      <c r="LBS80" s="348"/>
      <c r="LBT80" s="348"/>
      <c r="LBU80" s="348"/>
      <c r="LBV80" s="349"/>
      <c r="LBX80" s="347"/>
      <c r="LBY80" s="350"/>
      <c r="LBZ80" s="350"/>
      <c r="LCA80" s="348"/>
      <c r="LCB80" s="348"/>
      <c r="LCC80" s="348"/>
      <c r="LCD80" s="349"/>
      <c r="LCF80" s="347"/>
      <c r="LCG80" s="350"/>
      <c r="LCH80" s="350"/>
      <c r="LCI80" s="348"/>
      <c r="LCJ80" s="348"/>
      <c r="LCK80" s="348"/>
      <c r="LCL80" s="349"/>
      <c r="LCN80" s="347"/>
      <c r="LCO80" s="350"/>
      <c r="LCP80" s="350"/>
      <c r="LCQ80" s="348"/>
      <c r="LCR80" s="348"/>
      <c r="LCS80" s="348"/>
      <c r="LCT80" s="349"/>
      <c r="LCV80" s="347"/>
      <c r="LCW80" s="350"/>
      <c r="LCX80" s="350"/>
      <c r="LCY80" s="348"/>
      <c r="LCZ80" s="348"/>
      <c r="LDA80" s="348"/>
      <c r="LDB80" s="349"/>
      <c r="LDD80" s="347"/>
      <c r="LDE80" s="350"/>
      <c r="LDF80" s="350"/>
      <c r="LDG80" s="348"/>
      <c r="LDH80" s="348"/>
      <c r="LDI80" s="348"/>
      <c r="LDJ80" s="349"/>
      <c r="LDL80" s="347"/>
      <c r="LDM80" s="350"/>
      <c r="LDN80" s="350"/>
      <c r="LDO80" s="348"/>
      <c r="LDP80" s="348"/>
      <c r="LDQ80" s="348"/>
      <c r="LDR80" s="349"/>
      <c r="LDT80" s="347"/>
      <c r="LDU80" s="350"/>
      <c r="LDV80" s="350"/>
      <c r="LDW80" s="348"/>
      <c r="LDX80" s="348"/>
      <c r="LDY80" s="348"/>
      <c r="LDZ80" s="349"/>
      <c r="LEB80" s="347"/>
      <c r="LEC80" s="350"/>
      <c r="LED80" s="350"/>
      <c r="LEE80" s="348"/>
      <c r="LEF80" s="348"/>
      <c r="LEG80" s="348"/>
      <c r="LEH80" s="349"/>
      <c r="LEJ80" s="347"/>
      <c r="LEK80" s="350"/>
      <c r="LEL80" s="350"/>
      <c r="LEM80" s="348"/>
      <c r="LEN80" s="348"/>
      <c r="LEO80" s="348"/>
      <c r="LEP80" s="349"/>
      <c r="LER80" s="347"/>
      <c r="LES80" s="350"/>
      <c r="LET80" s="350"/>
      <c r="LEU80" s="348"/>
      <c r="LEV80" s="348"/>
      <c r="LEW80" s="348"/>
      <c r="LEX80" s="349"/>
      <c r="LEZ80" s="347"/>
      <c r="LFA80" s="350"/>
      <c r="LFB80" s="350"/>
      <c r="LFC80" s="348"/>
      <c r="LFD80" s="348"/>
      <c r="LFE80" s="348"/>
      <c r="LFF80" s="349"/>
      <c r="LFH80" s="347"/>
      <c r="LFI80" s="350"/>
      <c r="LFJ80" s="350"/>
      <c r="LFK80" s="348"/>
      <c r="LFL80" s="348"/>
      <c r="LFM80" s="348"/>
      <c r="LFN80" s="349"/>
      <c r="LFP80" s="347"/>
      <c r="LFQ80" s="350"/>
      <c r="LFR80" s="350"/>
      <c r="LFS80" s="348"/>
      <c r="LFT80" s="348"/>
      <c r="LFU80" s="348"/>
      <c r="LFV80" s="349"/>
      <c r="LFX80" s="347"/>
      <c r="LFY80" s="350"/>
      <c r="LFZ80" s="350"/>
      <c r="LGA80" s="348"/>
      <c r="LGB80" s="348"/>
      <c r="LGC80" s="348"/>
      <c r="LGD80" s="349"/>
      <c r="LGF80" s="347"/>
      <c r="LGG80" s="350"/>
      <c r="LGH80" s="350"/>
      <c r="LGI80" s="348"/>
      <c r="LGJ80" s="348"/>
      <c r="LGK80" s="348"/>
      <c r="LGL80" s="349"/>
      <c r="LGN80" s="347"/>
      <c r="LGO80" s="350"/>
      <c r="LGP80" s="350"/>
      <c r="LGQ80" s="348"/>
      <c r="LGR80" s="348"/>
      <c r="LGS80" s="348"/>
      <c r="LGT80" s="349"/>
      <c r="LGV80" s="347"/>
      <c r="LGW80" s="350"/>
      <c r="LGX80" s="350"/>
      <c r="LGY80" s="348"/>
      <c r="LGZ80" s="348"/>
      <c r="LHA80" s="348"/>
      <c r="LHB80" s="349"/>
      <c r="LHD80" s="347"/>
      <c r="LHE80" s="350"/>
      <c r="LHF80" s="350"/>
      <c r="LHG80" s="348"/>
      <c r="LHH80" s="348"/>
      <c r="LHI80" s="348"/>
      <c r="LHJ80" s="349"/>
      <c r="LHL80" s="347"/>
      <c r="LHM80" s="350"/>
      <c r="LHN80" s="350"/>
      <c r="LHO80" s="348"/>
      <c r="LHP80" s="348"/>
      <c r="LHQ80" s="348"/>
      <c r="LHR80" s="349"/>
      <c r="LHT80" s="347"/>
      <c r="LHU80" s="350"/>
      <c r="LHV80" s="350"/>
      <c r="LHW80" s="348"/>
      <c r="LHX80" s="348"/>
      <c r="LHY80" s="348"/>
      <c r="LHZ80" s="349"/>
      <c r="LIB80" s="347"/>
      <c r="LIC80" s="350"/>
      <c r="LID80" s="350"/>
      <c r="LIE80" s="348"/>
      <c r="LIF80" s="348"/>
      <c r="LIG80" s="348"/>
      <c r="LIH80" s="349"/>
      <c r="LIJ80" s="347"/>
      <c r="LIK80" s="350"/>
      <c r="LIL80" s="350"/>
      <c r="LIM80" s="348"/>
      <c r="LIN80" s="348"/>
      <c r="LIO80" s="348"/>
      <c r="LIP80" s="349"/>
      <c r="LIR80" s="347"/>
      <c r="LIS80" s="350"/>
      <c r="LIT80" s="350"/>
      <c r="LIU80" s="348"/>
      <c r="LIV80" s="348"/>
      <c r="LIW80" s="348"/>
      <c r="LIX80" s="349"/>
      <c r="LIZ80" s="347"/>
      <c r="LJA80" s="350"/>
      <c r="LJB80" s="350"/>
      <c r="LJC80" s="348"/>
      <c r="LJD80" s="348"/>
      <c r="LJE80" s="348"/>
      <c r="LJF80" s="349"/>
      <c r="LJH80" s="347"/>
      <c r="LJI80" s="350"/>
      <c r="LJJ80" s="350"/>
      <c r="LJK80" s="348"/>
      <c r="LJL80" s="348"/>
      <c r="LJM80" s="348"/>
      <c r="LJN80" s="349"/>
      <c r="LJP80" s="347"/>
      <c r="LJQ80" s="350"/>
      <c r="LJR80" s="350"/>
      <c r="LJS80" s="348"/>
      <c r="LJT80" s="348"/>
      <c r="LJU80" s="348"/>
      <c r="LJV80" s="349"/>
      <c r="LJX80" s="347"/>
      <c r="LJY80" s="350"/>
      <c r="LJZ80" s="350"/>
      <c r="LKA80" s="348"/>
      <c r="LKB80" s="348"/>
      <c r="LKC80" s="348"/>
      <c r="LKD80" s="349"/>
      <c r="LKF80" s="347"/>
      <c r="LKG80" s="350"/>
      <c r="LKH80" s="350"/>
      <c r="LKI80" s="348"/>
      <c r="LKJ80" s="348"/>
      <c r="LKK80" s="348"/>
      <c r="LKL80" s="349"/>
      <c r="LKN80" s="347"/>
      <c r="LKO80" s="350"/>
      <c r="LKP80" s="350"/>
      <c r="LKQ80" s="348"/>
      <c r="LKR80" s="348"/>
      <c r="LKS80" s="348"/>
      <c r="LKT80" s="349"/>
      <c r="LKV80" s="347"/>
      <c r="LKW80" s="350"/>
      <c r="LKX80" s="350"/>
      <c r="LKY80" s="348"/>
      <c r="LKZ80" s="348"/>
      <c r="LLA80" s="348"/>
      <c r="LLB80" s="349"/>
      <c r="LLD80" s="347"/>
      <c r="LLE80" s="350"/>
      <c r="LLF80" s="350"/>
      <c r="LLG80" s="348"/>
      <c r="LLH80" s="348"/>
      <c r="LLI80" s="348"/>
      <c r="LLJ80" s="349"/>
      <c r="LLL80" s="347"/>
      <c r="LLM80" s="350"/>
      <c r="LLN80" s="350"/>
      <c r="LLO80" s="348"/>
      <c r="LLP80" s="348"/>
      <c r="LLQ80" s="348"/>
      <c r="LLR80" s="349"/>
      <c r="LLT80" s="347"/>
      <c r="LLU80" s="350"/>
      <c r="LLV80" s="350"/>
      <c r="LLW80" s="348"/>
      <c r="LLX80" s="348"/>
      <c r="LLY80" s="348"/>
      <c r="LLZ80" s="349"/>
      <c r="LMB80" s="347"/>
      <c r="LMC80" s="350"/>
      <c r="LMD80" s="350"/>
      <c r="LME80" s="348"/>
      <c r="LMF80" s="348"/>
      <c r="LMG80" s="348"/>
      <c r="LMH80" s="349"/>
      <c r="LMJ80" s="347"/>
      <c r="LMK80" s="350"/>
      <c r="LML80" s="350"/>
      <c r="LMM80" s="348"/>
      <c r="LMN80" s="348"/>
      <c r="LMO80" s="348"/>
      <c r="LMP80" s="349"/>
      <c r="LMR80" s="347"/>
      <c r="LMS80" s="350"/>
      <c r="LMT80" s="350"/>
      <c r="LMU80" s="348"/>
      <c r="LMV80" s="348"/>
      <c r="LMW80" s="348"/>
      <c r="LMX80" s="349"/>
      <c r="LMZ80" s="347"/>
      <c r="LNA80" s="350"/>
      <c r="LNB80" s="350"/>
      <c r="LNC80" s="348"/>
      <c r="LND80" s="348"/>
      <c r="LNE80" s="348"/>
      <c r="LNF80" s="349"/>
      <c r="LNH80" s="347"/>
      <c r="LNI80" s="350"/>
      <c r="LNJ80" s="350"/>
      <c r="LNK80" s="348"/>
      <c r="LNL80" s="348"/>
      <c r="LNM80" s="348"/>
      <c r="LNN80" s="349"/>
      <c r="LNP80" s="347"/>
      <c r="LNQ80" s="350"/>
      <c r="LNR80" s="350"/>
      <c r="LNS80" s="348"/>
      <c r="LNT80" s="348"/>
      <c r="LNU80" s="348"/>
      <c r="LNV80" s="349"/>
      <c r="LNX80" s="347"/>
      <c r="LNY80" s="350"/>
      <c r="LNZ80" s="350"/>
      <c r="LOA80" s="348"/>
      <c r="LOB80" s="348"/>
      <c r="LOC80" s="348"/>
      <c r="LOD80" s="349"/>
      <c r="LOF80" s="347"/>
      <c r="LOG80" s="350"/>
      <c r="LOH80" s="350"/>
      <c r="LOI80" s="348"/>
      <c r="LOJ80" s="348"/>
      <c r="LOK80" s="348"/>
      <c r="LOL80" s="349"/>
      <c r="LON80" s="347"/>
      <c r="LOO80" s="350"/>
      <c r="LOP80" s="350"/>
      <c r="LOQ80" s="348"/>
      <c r="LOR80" s="348"/>
      <c r="LOS80" s="348"/>
      <c r="LOT80" s="349"/>
      <c r="LOV80" s="347"/>
      <c r="LOW80" s="350"/>
      <c r="LOX80" s="350"/>
      <c r="LOY80" s="348"/>
      <c r="LOZ80" s="348"/>
      <c r="LPA80" s="348"/>
      <c r="LPB80" s="349"/>
      <c r="LPD80" s="347"/>
      <c r="LPE80" s="350"/>
      <c r="LPF80" s="350"/>
      <c r="LPG80" s="348"/>
      <c r="LPH80" s="348"/>
      <c r="LPI80" s="348"/>
      <c r="LPJ80" s="349"/>
      <c r="LPL80" s="347"/>
      <c r="LPM80" s="350"/>
      <c r="LPN80" s="350"/>
      <c r="LPO80" s="348"/>
      <c r="LPP80" s="348"/>
      <c r="LPQ80" s="348"/>
      <c r="LPR80" s="349"/>
      <c r="LPT80" s="347"/>
      <c r="LPU80" s="350"/>
      <c r="LPV80" s="350"/>
      <c r="LPW80" s="348"/>
      <c r="LPX80" s="348"/>
      <c r="LPY80" s="348"/>
      <c r="LPZ80" s="349"/>
      <c r="LQB80" s="347"/>
      <c r="LQC80" s="350"/>
      <c r="LQD80" s="350"/>
      <c r="LQE80" s="348"/>
      <c r="LQF80" s="348"/>
      <c r="LQG80" s="348"/>
      <c r="LQH80" s="349"/>
      <c r="LQJ80" s="347"/>
      <c r="LQK80" s="350"/>
      <c r="LQL80" s="350"/>
      <c r="LQM80" s="348"/>
      <c r="LQN80" s="348"/>
      <c r="LQO80" s="348"/>
      <c r="LQP80" s="349"/>
      <c r="LQR80" s="347"/>
      <c r="LQS80" s="350"/>
      <c r="LQT80" s="350"/>
      <c r="LQU80" s="348"/>
      <c r="LQV80" s="348"/>
      <c r="LQW80" s="348"/>
      <c r="LQX80" s="349"/>
      <c r="LQZ80" s="347"/>
      <c r="LRA80" s="350"/>
      <c r="LRB80" s="350"/>
      <c r="LRC80" s="348"/>
      <c r="LRD80" s="348"/>
      <c r="LRE80" s="348"/>
      <c r="LRF80" s="349"/>
      <c r="LRH80" s="347"/>
      <c r="LRI80" s="350"/>
      <c r="LRJ80" s="350"/>
      <c r="LRK80" s="348"/>
      <c r="LRL80" s="348"/>
      <c r="LRM80" s="348"/>
      <c r="LRN80" s="349"/>
      <c r="LRP80" s="347"/>
      <c r="LRQ80" s="350"/>
      <c r="LRR80" s="350"/>
      <c r="LRS80" s="348"/>
      <c r="LRT80" s="348"/>
      <c r="LRU80" s="348"/>
      <c r="LRV80" s="349"/>
      <c r="LRX80" s="347"/>
      <c r="LRY80" s="350"/>
      <c r="LRZ80" s="350"/>
      <c r="LSA80" s="348"/>
      <c r="LSB80" s="348"/>
      <c r="LSC80" s="348"/>
      <c r="LSD80" s="349"/>
      <c r="LSF80" s="347"/>
      <c r="LSG80" s="350"/>
      <c r="LSH80" s="350"/>
      <c r="LSI80" s="348"/>
      <c r="LSJ80" s="348"/>
      <c r="LSK80" s="348"/>
      <c r="LSL80" s="349"/>
      <c r="LSN80" s="347"/>
      <c r="LSO80" s="350"/>
      <c r="LSP80" s="350"/>
      <c r="LSQ80" s="348"/>
      <c r="LSR80" s="348"/>
      <c r="LSS80" s="348"/>
      <c r="LST80" s="349"/>
      <c r="LSV80" s="347"/>
      <c r="LSW80" s="350"/>
      <c r="LSX80" s="350"/>
      <c r="LSY80" s="348"/>
      <c r="LSZ80" s="348"/>
      <c r="LTA80" s="348"/>
      <c r="LTB80" s="349"/>
      <c r="LTD80" s="347"/>
      <c r="LTE80" s="350"/>
      <c r="LTF80" s="350"/>
      <c r="LTG80" s="348"/>
      <c r="LTH80" s="348"/>
      <c r="LTI80" s="348"/>
      <c r="LTJ80" s="349"/>
      <c r="LTL80" s="347"/>
      <c r="LTM80" s="350"/>
      <c r="LTN80" s="350"/>
      <c r="LTO80" s="348"/>
      <c r="LTP80" s="348"/>
      <c r="LTQ80" s="348"/>
      <c r="LTR80" s="349"/>
      <c r="LTT80" s="347"/>
      <c r="LTU80" s="350"/>
      <c r="LTV80" s="350"/>
      <c r="LTW80" s="348"/>
      <c r="LTX80" s="348"/>
      <c r="LTY80" s="348"/>
      <c r="LTZ80" s="349"/>
      <c r="LUB80" s="347"/>
      <c r="LUC80" s="350"/>
      <c r="LUD80" s="350"/>
      <c r="LUE80" s="348"/>
      <c r="LUF80" s="348"/>
      <c r="LUG80" s="348"/>
      <c r="LUH80" s="349"/>
      <c r="LUJ80" s="347"/>
      <c r="LUK80" s="350"/>
      <c r="LUL80" s="350"/>
      <c r="LUM80" s="348"/>
      <c r="LUN80" s="348"/>
      <c r="LUO80" s="348"/>
      <c r="LUP80" s="349"/>
      <c r="LUR80" s="347"/>
      <c r="LUS80" s="350"/>
      <c r="LUT80" s="350"/>
      <c r="LUU80" s="348"/>
      <c r="LUV80" s="348"/>
      <c r="LUW80" s="348"/>
      <c r="LUX80" s="349"/>
      <c r="LUZ80" s="347"/>
      <c r="LVA80" s="350"/>
      <c r="LVB80" s="350"/>
      <c r="LVC80" s="348"/>
      <c r="LVD80" s="348"/>
      <c r="LVE80" s="348"/>
      <c r="LVF80" s="349"/>
      <c r="LVH80" s="347"/>
      <c r="LVI80" s="350"/>
      <c r="LVJ80" s="350"/>
      <c r="LVK80" s="348"/>
      <c r="LVL80" s="348"/>
      <c r="LVM80" s="348"/>
      <c r="LVN80" s="349"/>
      <c r="LVP80" s="347"/>
      <c r="LVQ80" s="350"/>
      <c r="LVR80" s="350"/>
      <c r="LVS80" s="348"/>
      <c r="LVT80" s="348"/>
      <c r="LVU80" s="348"/>
      <c r="LVV80" s="349"/>
      <c r="LVX80" s="347"/>
      <c r="LVY80" s="350"/>
      <c r="LVZ80" s="350"/>
      <c r="LWA80" s="348"/>
      <c r="LWB80" s="348"/>
      <c r="LWC80" s="348"/>
      <c r="LWD80" s="349"/>
      <c r="LWF80" s="347"/>
      <c r="LWG80" s="350"/>
      <c r="LWH80" s="350"/>
      <c r="LWI80" s="348"/>
      <c r="LWJ80" s="348"/>
      <c r="LWK80" s="348"/>
      <c r="LWL80" s="349"/>
      <c r="LWN80" s="347"/>
      <c r="LWO80" s="350"/>
      <c r="LWP80" s="350"/>
      <c r="LWQ80" s="348"/>
      <c r="LWR80" s="348"/>
      <c r="LWS80" s="348"/>
      <c r="LWT80" s="349"/>
      <c r="LWV80" s="347"/>
      <c r="LWW80" s="350"/>
      <c r="LWX80" s="350"/>
      <c r="LWY80" s="348"/>
      <c r="LWZ80" s="348"/>
      <c r="LXA80" s="348"/>
      <c r="LXB80" s="349"/>
      <c r="LXD80" s="347"/>
      <c r="LXE80" s="350"/>
      <c r="LXF80" s="350"/>
      <c r="LXG80" s="348"/>
      <c r="LXH80" s="348"/>
      <c r="LXI80" s="348"/>
      <c r="LXJ80" s="349"/>
      <c r="LXL80" s="347"/>
      <c r="LXM80" s="350"/>
      <c r="LXN80" s="350"/>
      <c r="LXO80" s="348"/>
      <c r="LXP80" s="348"/>
      <c r="LXQ80" s="348"/>
      <c r="LXR80" s="349"/>
      <c r="LXT80" s="347"/>
      <c r="LXU80" s="350"/>
      <c r="LXV80" s="350"/>
      <c r="LXW80" s="348"/>
      <c r="LXX80" s="348"/>
      <c r="LXY80" s="348"/>
      <c r="LXZ80" s="349"/>
      <c r="LYB80" s="347"/>
      <c r="LYC80" s="350"/>
      <c r="LYD80" s="350"/>
      <c r="LYE80" s="348"/>
      <c r="LYF80" s="348"/>
      <c r="LYG80" s="348"/>
      <c r="LYH80" s="349"/>
      <c r="LYJ80" s="347"/>
      <c r="LYK80" s="350"/>
      <c r="LYL80" s="350"/>
      <c r="LYM80" s="348"/>
      <c r="LYN80" s="348"/>
      <c r="LYO80" s="348"/>
      <c r="LYP80" s="349"/>
      <c r="LYR80" s="347"/>
      <c r="LYS80" s="350"/>
      <c r="LYT80" s="350"/>
      <c r="LYU80" s="348"/>
      <c r="LYV80" s="348"/>
      <c r="LYW80" s="348"/>
      <c r="LYX80" s="349"/>
      <c r="LYZ80" s="347"/>
      <c r="LZA80" s="350"/>
      <c r="LZB80" s="350"/>
      <c r="LZC80" s="348"/>
      <c r="LZD80" s="348"/>
      <c r="LZE80" s="348"/>
      <c r="LZF80" s="349"/>
      <c r="LZH80" s="347"/>
      <c r="LZI80" s="350"/>
      <c r="LZJ80" s="350"/>
      <c r="LZK80" s="348"/>
      <c r="LZL80" s="348"/>
      <c r="LZM80" s="348"/>
      <c r="LZN80" s="349"/>
      <c r="LZP80" s="347"/>
      <c r="LZQ80" s="350"/>
      <c r="LZR80" s="350"/>
      <c r="LZS80" s="348"/>
      <c r="LZT80" s="348"/>
      <c r="LZU80" s="348"/>
      <c r="LZV80" s="349"/>
      <c r="LZX80" s="347"/>
      <c r="LZY80" s="350"/>
      <c r="LZZ80" s="350"/>
      <c r="MAA80" s="348"/>
      <c r="MAB80" s="348"/>
      <c r="MAC80" s="348"/>
      <c r="MAD80" s="349"/>
      <c r="MAF80" s="347"/>
      <c r="MAG80" s="350"/>
      <c r="MAH80" s="350"/>
      <c r="MAI80" s="348"/>
      <c r="MAJ80" s="348"/>
      <c r="MAK80" s="348"/>
      <c r="MAL80" s="349"/>
      <c r="MAN80" s="347"/>
      <c r="MAO80" s="350"/>
      <c r="MAP80" s="350"/>
      <c r="MAQ80" s="348"/>
      <c r="MAR80" s="348"/>
      <c r="MAS80" s="348"/>
      <c r="MAT80" s="349"/>
      <c r="MAV80" s="347"/>
      <c r="MAW80" s="350"/>
      <c r="MAX80" s="350"/>
      <c r="MAY80" s="348"/>
      <c r="MAZ80" s="348"/>
      <c r="MBA80" s="348"/>
      <c r="MBB80" s="349"/>
      <c r="MBD80" s="347"/>
      <c r="MBE80" s="350"/>
      <c r="MBF80" s="350"/>
      <c r="MBG80" s="348"/>
      <c r="MBH80" s="348"/>
      <c r="MBI80" s="348"/>
      <c r="MBJ80" s="349"/>
      <c r="MBL80" s="347"/>
      <c r="MBM80" s="350"/>
      <c r="MBN80" s="350"/>
      <c r="MBO80" s="348"/>
      <c r="MBP80" s="348"/>
      <c r="MBQ80" s="348"/>
      <c r="MBR80" s="349"/>
      <c r="MBT80" s="347"/>
      <c r="MBU80" s="350"/>
      <c r="MBV80" s="350"/>
      <c r="MBW80" s="348"/>
      <c r="MBX80" s="348"/>
      <c r="MBY80" s="348"/>
      <c r="MBZ80" s="349"/>
      <c r="MCB80" s="347"/>
      <c r="MCC80" s="350"/>
      <c r="MCD80" s="350"/>
      <c r="MCE80" s="348"/>
      <c r="MCF80" s="348"/>
      <c r="MCG80" s="348"/>
      <c r="MCH80" s="349"/>
      <c r="MCJ80" s="347"/>
      <c r="MCK80" s="350"/>
      <c r="MCL80" s="350"/>
      <c r="MCM80" s="348"/>
      <c r="MCN80" s="348"/>
      <c r="MCO80" s="348"/>
      <c r="MCP80" s="349"/>
      <c r="MCR80" s="347"/>
      <c r="MCS80" s="350"/>
      <c r="MCT80" s="350"/>
      <c r="MCU80" s="348"/>
      <c r="MCV80" s="348"/>
      <c r="MCW80" s="348"/>
      <c r="MCX80" s="349"/>
      <c r="MCZ80" s="347"/>
      <c r="MDA80" s="350"/>
      <c r="MDB80" s="350"/>
      <c r="MDC80" s="348"/>
      <c r="MDD80" s="348"/>
      <c r="MDE80" s="348"/>
      <c r="MDF80" s="349"/>
      <c r="MDH80" s="347"/>
      <c r="MDI80" s="350"/>
      <c r="MDJ80" s="350"/>
      <c r="MDK80" s="348"/>
      <c r="MDL80" s="348"/>
      <c r="MDM80" s="348"/>
      <c r="MDN80" s="349"/>
      <c r="MDP80" s="347"/>
      <c r="MDQ80" s="350"/>
      <c r="MDR80" s="350"/>
      <c r="MDS80" s="348"/>
      <c r="MDT80" s="348"/>
      <c r="MDU80" s="348"/>
      <c r="MDV80" s="349"/>
      <c r="MDX80" s="347"/>
      <c r="MDY80" s="350"/>
      <c r="MDZ80" s="350"/>
      <c r="MEA80" s="348"/>
      <c r="MEB80" s="348"/>
      <c r="MEC80" s="348"/>
      <c r="MED80" s="349"/>
      <c r="MEF80" s="347"/>
      <c r="MEG80" s="350"/>
      <c r="MEH80" s="350"/>
      <c r="MEI80" s="348"/>
      <c r="MEJ80" s="348"/>
      <c r="MEK80" s="348"/>
      <c r="MEL80" s="349"/>
      <c r="MEN80" s="347"/>
      <c r="MEO80" s="350"/>
      <c r="MEP80" s="350"/>
      <c r="MEQ80" s="348"/>
      <c r="MER80" s="348"/>
      <c r="MES80" s="348"/>
      <c r="MET80" s="349"/>
      <c r="MEV80" s="347"/>
      <c r="MEW80" s="350"/>
      <c r="MEX80" s="350"/>
      <c r="MEY80" s="348"/>
      <c r="MEZ80" s="348"/>
      <c r="MFA80" s="348"/>
      <c r="MFB80" s="349"/>
      <c r="MFD80" s="347"/>
      <c r="MFE80" s="350"/>
      <c r="MFF80" s="350"/>
      <c r="MFG80" s="348"/>
      <c r="MFH80" s="348"/>
      <c r="MFI80" s="348"/>
      <c r="MFJ80" s="349"/>
      <c r="MFL80" s="347"/>
      <c r="MFM80" s="350"/>
      <c r="MFN80" s="350"/>
      <c r="MFO80" s="348"/>
      <c r="MFP80" s="348"/>
      <c r="MFQ80" s="348"/>
      <c r="MFR80" s="349"/>
      <c r="MFT80" s="347"/>
      <c r="MFU80" s="350"/>
      <c r="MFV80" s="350"/>
      <c r="MFW80" s="348"/>
      <c r="MFX80" s="348"/>
      <c r="MFY80" s="348"/>
      <c r="MFZ80" s="349"/>
      <c r="MGB80" s="347"/>
      <c r="MGC80" s="350"/>
      <c r="MGD80" s="350"/>
      <c r="MGE80" s="348"/>
      <c r="MGF80" s="348"/>
      <c r="MGG80" s="348"/>
      <c r="MGH80" s="349"/>
      <c r="MGJ80" s="347"/>
      <c r="MGK80" s="350"/>
      <c r="MGL80" s="350"/>
      <c r="MGM80" s="348"/>
      <c r="MGN80" s="348"/>
      <c r="MGO80" s="348"/>
      <c r="MGP80" s="349"/>
      <c r="MGR80" s="347"/>
      <c r="MGS80" s="350"/>
      <c r="MGT80" s="350"/>
      <c r="MGU80" s="348"/>
      <c r="MGV80" s="348"/>
      <c r="MGW80" s="348"/>
      <c r="MGX80" s="349"/>
      <c r="MGZ80" s="347"/>
      <c r="MHA80" s="350"/>
      <c r="MHB80" s="350"/>
      <c r="MHC80" s="348"/>
      <c r="MHD80" s="348"/>
      <c r="MHE80" s="348"/>
      <c r="MHF80" s="349"/>
      <c r="MHH80" s="347"/>
      <c r="MHI80" s="350"/>
      <c r="MHJ80" s="350"/>
      <c r="MHK80" s="348"/>
      <c r="MHL80" s="348"/>
      <c r="MHM80" s="348"/>
      <c r="MHN80" s="349"/>
      <c r="MHP80" s="347"/>
      <c r="MHQ80" s="350"/>
      <c r="MHR80" s="350"/>
      <c r="MHS80" s="348"/>
      <c r="MHT80" s="348"/>
      <c r="MHU80" s="348"/>
      <c r="MHV80" s="349"/>
      <c r="MHX80" s="347"/>
      <c r="MHY80" s="350"/>
      <c r="MHZ80" s="350"/>
      <c r="MIA80" s="348"/>
      <c r="MIB80" s="348"/>
      <c r="MIC80" s="348"/>
      <c r="MID80" s="349"/>
      <c r="MIF80" s="347"/>
      <c r="MIG80" s="350"/>
      <c r="MIH80" s="350"/>
      <c r="MII80" s="348"/>
      <c r="MIJ80" s="348"/>
      <c r="MIK80" s="348"/>
      <c r="MIL80" s="349"/>
      <c r="MIN80" s="347"/>
      <c r="MIO80" s="350"/>
      <c r="MIP80" s="350"/>
      <c r="MIQ80" s="348"/>
      <c r="MIR80" s="348"/>
      <c r="MIS80" s="348"/>
      <c r="MIT80" s="349"/>
      <c r="MIV80" s="347"/>
      <c r="MIW80" s="350"/>
      <c r="MIX80" s="350"/>
      <c r="MIY80" s="348"/>
      <c r="MIZ80" s="348"/>
      <c r="MJA80" s="348"/>
      <c r="MJB80" s="349"/>
      <c r="MJD80" s="347"/>
      <c r="MJE80" s="350"/>
      <c r="MJF80" s="350"/>
      <c r="MJG80" s="348"/>
      <c r="MJH80" s="348"/>
      <c r="MJI80" s="348"/>
      <c r="MJJ80" s="349"/>
      <c r="MJL80" s="347"/>
      <c r="MJM80" s="350"/>
      <c r="MJN80" s="350"/>
      <c r="MJO80" s="348"/>
      <c r="MJP80" s="348"/>
      <c r="MJQ80" s="348"/>
      <c r="MJR80" s="349"/>
      <c r="MJT80" s="347"/>
      <c r="MJU80" s="350"/>
      <c r="MJV80" s="350"/>
      <c r="MJW80" s="348"/>
      <c r="MJX80" s="348"/>
      <c r="MJY80" s="348"/>
      <c r="MJZ80" s="349"/>
      <c r="MKB80" s="347"/>
      <c r="MKC80" s="350"/>
      <c r="MKD80" s="350"/>
      <c r="MKE80" s="348"/>
      <c r="MKF80" s="348"/>
      <c r="MKG80" s="348"/>
      <c r="MKH80" s="349"/>
      <c r="MKJ80" s="347"/>
      <c r="MKK80" s="350"/>
      <c r="MKL80" s="350"/>
      <c r="MKM80" s="348"/>
      <c r="MKN80" s="348"/>
      <c r="MKO80" s="348"/>
      <c r="MKP80" s="349"/>
      <c r="MKR80" s="347"/>
      <c r="MKS80" s="350"/>
      <c r="MKT80" s="350"/>
      <c r="MKU80" s="348"/>
      <c r="MKV80" s="348"/>
      <c r="MKW80" s="348"/>
      <c r="MKX80" s="349"/>
      <c r="MKZ80" s="347"/>
      <c r="MLA80" s="350"/>
      <c r="MLB80" s="350"/>
      <c r="MLC80" s="348"/>
      <c r="MLD80" s="348"/>
      <c r="MLE80" s="348"/>
      <c r="MLF80" s="349"/>
      <c r="MLH80" s="347"/>
      <c r="MLI80" s="350"/>
      <c r="MLJ80" s="350"/>
      <c r="MLK80" s="348"/>
      <c r="MLL80" s="348"/>
      <c r="MLM80" s="348"/>
      <c r="MLN80" s="349"/>
      <c r="MLP80" s="347"/>
      <c r="MLQ80" s="350"/>
      <c r="MLR80" s="350"/>
      <c r="MLS80" s="348"/>
      <c r="MLT80" s="348"/>
      <c r="MLU80" s="348"/>
      <c r="MLV80" s="349"/>
      <c r="MLX80" s="347"/>
      <c r="MLY80" s="350"/>
      <c r="MLZ80" s="350"/>
      <c r="MMA80" s="348"/>
      <c r="MMB80" s="348"/>
      <c r="MMC80" s="348"/>
      <c r="MMD80" s="349"/>
      <c r="MMF80" s="347"/>
      <c r="MMG80" s="350"/>
      <c r="MMH80" s="350"/>
      <c r="MMI80" s="348"/>
      <c r="MMJ80" s="348"/>
      <c r="MMK80" s="348"/>
      <c r="MML80" s="349"/>
      <c r="MMN80" s="347"/>
      <c r="MMO80" s="350"/>
      <c r="MMP80" s="350"/>
      <c r="MMQ80" s="348"/>
      <c r="MMR80" s="348"/>
      <c r="MMS80" s="348"/>
      <c r="MMT80" s="349"/>
      <c r="MMV80" s="347"/>
      <c r="MMW80" s="350"/>
      <c r="MMX80" s="350"/>
      <c r="MMY80" s="348"/>
      <c r="MMZ80" s="348"/>
      <c r="MNA80" s="348"/>
      <c r="MNB80" s="349"/>
      <c r="MND80" s="347"/>
      <c r="MNE80" s="350"/>
      <c r="MNF80" s="350"/>
      <c r="MNG80" s="348"/>
      <c r="MNH80" s="348"/>
      <c r="MNI80" s="348"/>
      <c r="MNJ80" s="349"/>
      <c r="MNL80" s="347"/>
      <c r="MNM80" s="350"/>
      <c r="MNN80" s="350"/>
      <c r="MNO80" s="348"/>
      <c r="MNP80" s="348"/>
      <c r="MNQ80" s="348"/>
      <c r="MNR80" s="349"/>
      <c r="MNT80" s="347"/>
      <c r="MNU80" s="350"/>
      <c r="MNV80" s="350"/>
      <c r="MNW80" s="348"/>
      <c r="MNX80" s="348"/>
      <c r="MNY80" s="348"/>
      <c r="MNZ80" s="349"/>
      <c r="MOB80" s="347"/>
      <c r="MOC80" s="350"/>
      <c r="MOD80" s="350"/>
      <c r="MOE80" s="348"/>
      <c r="MOF80" s="348"/>
      <c r="MOG80" s="348"/>
      <c r="MOH80" s="349"/>
      <c r="MOJ80" s="347"/>
      <c r="MOK80" s="350"/>
      <c r="MOL80" s="350"/>
      <c r="MOM80" s="348"/>
      <c r="MON80" s="348"/>
      <c r="MOO80" s="348"/>
      <c r="MOP80" s="349"/>
      <c r="MOR80" s="347"/>
      <c r="MOS80" s="350"/>
      <c r="MOT80" s="350"/>
      <c r="MOU80" s="348"/>
      <c r="MOV80" s="348"/>
      <c r="MOW80" s="348"/>
      <c r="MOX80" s="349"/>
      <c r="MOZ80" s="347"/>
      <c r="MPA80" s="350"/>
      <c r="MPB80" s="350"/>
      <c r="MPC80" s="348"/>
      <c r="MPD80" s="348"/>
      <c r="MPE80" s="348"/>
      <c r="MPF80" s="349"/>
      <c r="MPH80" s="347"/>
      <c r="MPI80" s="350"/>
      <c r="MPJ80" s="350"/>
      <c r="MPK80" s="348"/>
      <c r="MPL80" s="348"/>
      <c r="MPM80" s="348"/>
      <c r="MPN80" s="349"/>
      <c r="MPP80" s="347"/>
      <c r="MPQ80" s="350"/>
      <c r="MPR80" s="350"/>
      <c r="MPS80" s="348"/>
      <c r="MPT80" s="348"/>
      <c r="MPU80" s="348"/>
      <c r="MPV80" s="349"/>
      <c r="MPX80" s="347"/>
      <c r="MPY80" s="350"/>
      <c r="MPZ80" s="350"/>
      <c r="MQA80" s="348"/>
      <c r="MQB80" s="348"/>
      <c r="MQC80" s="348"/>
      <c r="MQD80" s="349"/>
      <c r="MQF80" s="347"/>
      <c r="MQG80" s="350"/>
      <c r="MQH80" s="350"/>
      <c r="MQI80" s="348"/>
      <c r="MQJ80" s="348"/>
      <c r="MQK80" s="348"/>
      <c r="MQL80" s="349"/>
      <c r="MQN80" s="347"/>
      <c r="MQO80" s="350"/>
      <c r="MQP80" s="350"/>
      <c r="MQQ80" s="348"/>
      <c r="MQR80" s="348"/>
      <c r="MQS80" s="348"/>
      <c r="MQT80" s="349"/>
      <c r="MQV80" s="347"/>
      <c r="MQW80" s="350"/>
      <c r="MQX80" s="350"/>
      <c r="MQY80" s="348"/>
      <c r="MQZ80" s="348"/>
      <c r="MRA80" s="348"/>
      <c r="MRB80" s="349"/>
      <c r="MRD80" s="347"/>
      <c r="MRE80" s="350"/>
      <c r="MRF80" s="350"/>
      <c r="MRG80" s="348"/>
      <c r="MRH80" s="348"/>
      <c r="MRI80" s="348"/>
      <c r="MRJ80" s="349"/>
      <c r="MRL80" s="347"/>
      <c r="MRM80" s="350"/>
      <c r="MRN80" s="350"/>
      <c r="MRO80" s="348"/>
      <c r="MRP80" s="348"/>
      <c r="MRQ80" s="348"/>
      <c r="MRR80" s="349"/>
      <c r="MRT80" s="347"/>
      <c r="MRU80" s="350"/>
      <c r="MRV80" s="350"/>
      <c r="MRW80" s="348"/>
      <c r="MRX80" s="348"/>
      <c r="MRY80" s="348"/>
      <c r="MRZ80" s="349"/>
      <c r="MSB80" s="347"/>
      <c r="MSC80" s="350"/>
      <c r="MSD80" s="350"/>
      <c r="MSE80" s="348"/>
      <c r="MSF80" s="348"/>
      <c r="MSG80" s="348"/>
      <c r="MSH80" s="349"/>
      <c r="MSJ80" s="347"/>
      <c r="MSK80" s="350"/>
      <c r="MSL80" s="350"/>
      <c r="MSM80" s="348"/>
      <c r="MSN80" s="348"/>
      <c r="MSO80" s="348"/>
      <c r="MSP80" s="349"/>
      <c r="MSR80" s="347"/>
      <c r="MSS80" s="350"/>
      <c r="MST80" s="350"/>
      <c r="MSU80" s="348"/>
      <c r="MSV80" s="348"/>
      <c r="MSW80" s="348"/>
      <c r="MSX80" s="349"/>
      <c r="MSZ80" s="347"/>
      <c r="MTA80" s="350"/>
      <c r="MTB80" s="350"/>
      <c r="MTC80" s="348"/>
      <c r="MTD80" s="348"/>
      <c r="MTE80" s="348"/>
      <c r="MTF80" s="349"/>
      <c r="MTH80" s="347"/>
      <c r="MTI80" s="350"/>
      <c r="MTJ80" s="350"/>
      <c r="MTK80" s="348"/>
      <c r="MTL80" s="348"/>
      <c r="MTM80" s="348"/>
      <c r="MTN80" s="349"/>
      <c r="MTP80" s="347"/>
      <c r="MTQ80" s="350"/>
      <c r="MTR80" s="350"/>
      <c r="MTS80" s="348"/>
      <c r="MTT80" s="348"/>
      <c r="MTU80" s="348"/>
      <c r="MTV80" s="349"/>
      <c r="MTX80" s="347"/>
      <c r="MTY80" s="350"/>
      <c r="MTZ80" s="350"/>
      <c r="MUA80" s="348"/>
      <c r="MUB80" s="348"/>
      <c r="MUC80" s="348"/>
      <c r="MUD80" s="349"/>
      <c r="MUF80" s="347"/>
      <c r="MUG80" s="350"/>
      <c r="MUH80" s="350"/>
      <c r="MUI80" s="348"/>
      <c r="MUJ80" s="348"/>
      <c r="MUK80" s="348"/>
      <c r="MUL80" s="349"/>
      <c r="MUN80" s="347"/>
      <c r="MUO80" s="350"/>
      <c r="MUP80" s="350"/>
      <c r="MUQ80" s="348"/>
      <c r="MUR80" s="348"/>
      <c r="MUS80" s="348"/>
      <c r="MUT80" s="349"/>
      <c r="MUV80" s="347"/>
      <c r="MUW80" s="350"/>
      <c r="MUX80" s="350"/>
      <c r="MUY80" s="348"/>
      <c r="MUZ80" s="348"/>
      <c r="MVA80" s="348"/>
      <c r="MVB80" s="349"/>
      <c r="MVD80" s="347"/>
      <c r="MVE80" s="350"/>
      <c r="MVF80" s="350"/>
      <c r="MVG80" s="348"/>
      <c r="MVH80" s="348"/>
      <c r="MVI80" s="348"/>
      <c r="MVJ80" s="349"/>
      <c r="MVL80" s="347"/>
      <c r="MVM80" s="350"/>
      <c r="MVN80" s="350"/>
      <c r="MVO80" s="348"/>
      <c r="MVP80" s="348"/>
      <c r="MVQ80" s="348"/>
      <c r="MVR80" s="349"/>
      <c r="MVT80" s="347"/>
      <c r="MVU80" s="350"/>
      <c r="MVV80" s="350"/>
      <c r="MVW80" s="348"/>
      <c r="MVX80" s="348"/>
      <c r="MVY80" s="348"/>
      <c r="MVZ80" s="349"/>
      <c r="MWB80" s="347"/>
      <c r="MWC80" s="350"/>
      <c r="MWD80" s="350"/>
      <c r="MWE80" s="348"/>
      <c r="MWF80" s="348"/>
      <c r="MWG80" s="348"/>
      <c r="MWH80" s="349"/>
      <c r="MWJ80" s="347"/>
      <c r="MWK80" s="350"/>
      <c r="MWL80" s="350"/>
      <c r="MWM80" s="348"/>
      <c r="MWN80" s="348"/>
      <c r="MWO80" s="348"/>
      <c r="MWP80" s="349"/>
      <c r="MWR80" s="347"/>
      <c r="MWS80" s="350"/>
      <c r="MWT80" s="350"/>
      <c r="MWU80" s="348"/>
      <c r="MWV80" s="348"/>
      <c r="MWW80" s="348"/>
      <c r="MWX80" s="349"/>
      <c r="MWZ80" s="347"/>
      <c r="MXA80" s="350"/>
      <c r="MXB80" s="350"/>
      <c r="MXC80" s="348"/>
      <c r="MXD80" s="348"/>
      <c r="MXE80" s="348"/>
      <c r="MXF80" s="349"/>
      <c r="MXH80" s="347"/>
      <c r="MXI80" s="350"/>
      <c r="MXJ80" s="350"/>
      <c r="MXK80" s="348"/>
      <c r="MXL80" s="348"/>
      <c r="MXM80" s="348"/>
      <c r="MXN80" s="349"/>
      <c r="MXP80" s="347"/>
      <c r="MXQ80" s="350"/>
      <c r="MXR80" s="350"/>
      <c r="MXS80" s="348"/>
      <c r="MXT80" s="348"/>
      <c r="MXU80" s="348"/>
      <c r="MXV80" s="349"/>
      <c r="MXX80" s="347"/>
      <c r="MXY80" s="350"/>
      <c r="MXZ80" s="350"/>
      <c r="MYA80" s="348"/>
      <c r="MYB80" s="348"/>
      <c r="MYC80" s="348"/>
      <c r="MYD80" s="349"/>
      <c r="MYF80" s="347"/>
      <c r="MYG80" s="350"/>
      <c r="MYH80" s="350"/>
      <c r="MYI80" s="348"/>
      <c r="MYJ80" s="348"/>
      <c r="MYK80" s="348"/>
      <c r="MYL80" s="349"/>
      <c r="MYN80" s="347"/>
      <c r="MYO80" s="350"/>
      <c r="MYP80" s="350"/>
      <c r="MYQ80" s="348"/>
      <c r="MYR80" s="348"/>
      <c r="MYS80" s="348"/>
      <c r="MYT80" s="349"/>
      <c r="MYV80" s="347"/>
      <c r="MYW80" s="350"/>
      <c r="MYX80" s="350"/>
      <c r="MYY80" s="348"/>
      <c r="MYZ80" s="348"/>
      <c r="MZA80" s="348"/>
      <c r="MZB80" s="349"/>
      <c r="MZD80" s="347"/>
      <c r="MZE80" s="350"/>
      <c r="MZF80" s="350"/>
      <c r="MZG80" s="348"/>
      <c r="MZH80" s="348"/>
      <c r="MZI80" s="348"/>
      <c r="MZJ80" s="349"/>
      <c r="MZL80" s="347"/>
      <c r="MZM80" s="350"/>
      <c r="MZN80" s="350"/>
      <c r="MZO80" s="348"/>
      <c r="MZP80" s="348"/>
      <c r="MZQ80" s="348"/>
      <c r="MZR80" s="349"/>
      <c r="MZT80" s="347"/>
      <c r="MZU80" s="350"/>
      <c r="MZV80" s="350"/>
      <c r="MZW80" s="348"/>
      <c r="MZX80" s="348"/>
      <c r="MZY80" s="348"/>
      <c r="MZZ80" s="349"/>
      <c r="NAB80" s="347"/>
      <c r="NAC80" s="350"/>
      <c r="NAD80" s="350"/>
      <c r="NAE80" s="348"/>
      <c r="NAF80" s="348"/>
      <c r="NAG80" s="348"/>
      <c r="NAH80" s="349"/>
      <c r="NAJ80" s="347"/>
      <c r="NAK80" s="350"/>
      <c r="NAL80" s="350"/>
      <c r="NAM80" s="348"/>
      <c r="NAN80" s="348"/>
      <c r="NAO80" s="348"/>
      <c r="NAP80" s="349"/>
      <c r="NAR80" s="347"/>
      <c r="NAS80" s="350"/>
      <c r="NAT80" s="350"/>
      <c r="NAU80" s="348"/>
      <c r="NAV80" s="348"/>
      <c r="NAW80" s="348"/>
      <c r="NAX80" s="349"/>
      <c r="NAZ80" s="347"/>
      <c r="NBA80" s="350"/>
      <c r="NBB80" s="350"/>
      <c r="NBC80" s="348"/>
      <c r="NBD80" s="348"/>
      <c r="NBE80" s="348"/>
      <c r="NBF80" s="349"/>
      <c r="NBH80" s="347"/>
      <c r="NBI80" s="350"/>
      <c r="NBJ80" s="350"/>
      <c r="NBK80" s="348"/>
      <c r="NBL80" s="348"/>
      <c r="NBM80" s="348"/>
      <c r="NBN80" s="349"/>
      <c r="NBP80" s="347"/>
      <c r="NBQ80" s="350"/>
      <c r="NBR80" s="350"/>
      <c r="NBS80" s="348"/>
      <c r="NBT80" s="348"/>
      <c r="NBU80" s="348"/>
      <c r="NBV80" s="349"/>
      <c r="NBX80" s="347"/>
      <c r="NBY80" s="350"/>
      <c r="NBZ80" s="350"/>
      <c r="NCA80" s="348"/>
      <c r="NCB80" s="348"/>
      <c r="NCC80" s="348"/>
      <c r="NCD80" s="349"/>
      <c r="NCF80" s="347"/>
      <c r="NCG80" s="350"/>
      <c r="NCH80" s="350"/>
      <c r="NCI80" s="348"/>
      <c r="NCJ80" s="348"/>
      <c r="NCK80" s="348"/>
      <c r="NCL80" s="349"/>
      <c r="NCN80" s="347"/>
      <c r="NCO80" s="350"/>
      <c r="NCP80" s="350"/>
      <c r="NCQ80" s="348"/>
      <c r="NCR80" s="348"/>
      <c r="NCS80" s="348"/>
      <c r="NCT80" s="349"/>
      <c r="NCV80" s="347"/>
      <c r="NCW80" s="350"/>
      <c r="NCX80" s="350"/>
      <c r="NCY80" s="348"/>
      <c r="NCZ80" s="348"/>
      <c r="NDA80" s="348"/>
      <c r="NDB80" s="349"/>
      <c r="NDD80" s="347"/>
      <c r="NDE80" s="350"/>
      <c r="NDF80" s="350"/>
      <c r="NDG80" s="348"/>
      <c r="NDH80" s="348"/>
      <c r="NDI80" s="348"/>
      <c r="NDJ80" s="349"/>
      <c r="NDL80" s="347"/>
      <c r="NDM80" s="350"/>
      <c r="NDN80" s="350"/>
      <c r="NDO80" s="348"/>
      <c r="NDP80" s="348"/>
      <c r="NDQ80" s="348"/>
      <c r="NDR80" s="349"/>
      <c r="NDT80" s="347"/>
      <c r="NDU80" s="350"/>
      <c r="NDV80" s="350"/>
      <c r="NDW80" s="348"/>
      <c r="NDX80" s="348"/>
      <c r="NDY80" s="348"/>
      <c r="NDZ80" s="349"/>
      <c r="NEB80" s="347"/>
      <c r="NEC80" s="350"/>
      <c r="NED80" s="350"/>
      <c r="NEE80" s="348"/>
      <c r="NEF80" s="348"/>
      <c r="NEG80" s="348"/>
      <c r="NEH80" s="349"/>
      <c r="NEJ80" s="347"/>
      <c r="NEK80" s="350"/>
      <c r="NEL80" s="350"/>
      <c r="NEM80" s="348"/>
      <c r="NEN80" s="348"/>
      <c r="NEO80" s="348"/>
      <c r="NEP80" s="349"/>
      <c r="NER80" s="347"/>
      <c r="NES80" s="350"/>
      <c r="NET80" s="350"/>
      <c r="NEU80" s="348"/>
      <c r="NEV80" s="348"/>
      <c r="NEW80" s="348"/>
      <c r="NEX80" s="349"/>
      <c r="NEZ80" s="347"/>
      <c r="NFA80" s="350"/>
      <c r="NFB80" s="350"/>
      <c r="NFC80" s="348"/>
      <c r="NFD80" s="348"/>
      <c r="NFE80" s="348"/>
      <c r="NFF80" s="349"/>
      <c r="NFH80" s="347"/>
      <c r="NFI80" s="350"/>
      <c r="NFJ80" s="350"/>
      <c r="NFK80" s="348"/>
      <c r="NFL80" s="348"/>
      <c r="NFM80" s="348"/>
      <c r="NFN80" s="349"/>
      <c r="NFP80" s="347"/>
      <c r="NFQ80" s="350"/>
      <c r="NFR80" s="350"/>
      <c r="NFS80" s="348"/>
      <c r="NFT80" s="348"/>
      <c r="NFU80" s="348"/>
      <c r="NFV80" s="349"/>
      <c r="NFX80" s="347"/>
      <c r="NFY80" s="350"/>
      <c r="NFZ80" s="350"/>
      <c r="NGA80" s="348"/>
      <c r="NGB80" s="348"/>
      <c r="NGC80" s="348"/>
      <c r="NGD80" s="349"/>
      <c r="NGF80" s="347"/>
      <c r="NGG80" s="350"/>
      <c r="NGH80" s="350"/>
      <c r="NGI80" s="348"/>
      <c r="NGJ80" s="348"/>
      <c r="NGK80" s="348"/>
      <c r="NGL80" s="349"/>
      <c r="NGN80" s="347"/>
      <c r="NGO80" s="350"/>
      <c r="NGP80" s="350"/>
      <c r="NGQ80" s="348"/>
      <c r="NGR80" s="348"/>
      <c r="NGS80" s="348"/>
      <c r="NGT80" s="349"/>
      <c r="NGV80" s="347"/>
      <c r="NGW80" s="350"/>
      <c r="NGX80" s="350"/>
      <c r="NGY80" s="348"/>
      <c r="NGZ80" s="348"/>
      <c r="NHA80" s="348"/>
      <c r="NHB80" s="349"/>
      <c r="NHD80" s="347"/>
      <c r="NHE80" s="350"/>
      <c r="NHF80" s="350"/>
      <c r="NHG80" s="348"/>
      <c r="NHH80" s="348"/>
      <c r="NHI80" s="348"/>
      <c r="NHJ80" s="349"/>
      <c r="NHL80" s="347"/>
      <c r="NHM80" s="350"/>
      <c r="NHN80" s="350"/>
      <c r="NHO80" s="348"/>
      <c r="NHP80" s="348"/>
      <c r="NHQ80" s="348"/>
      <c r="NHR80" s="349"/>
      <c r="NHT80" s="347"/>
      <c r="NHU80" s="350"/>
      <c r="NHV80" s="350"/>
      <c r="NHW80" s="348"/>
      <c r="NHX80" s="348"/>
      <c r="NHY80" s="348"/>
      <c r="NHZ80" s="349"/>
      <c r="NIB80" s="347"/>
      <c r="NIC80" s="350"/>
      <c r="NID80" s="350"/>
      <c r="NIE80" s="348"/>
      <c r="NIF80" s="348"/>
      <c r="NIG80" s="348"/>
      <c r="NIH80" s="349"/>
      <c r="NIJ80" s="347"/>
      <c r="NIK80" s="350"/>
      <c r="NIL80" s="350"/>
      <c r="NIM80" s="348"/>
      <c r="NIN80" s="348"/>
      <c r="NIO80" s="348"/>
      <c r="NIP80" s="349"/>
      <c r="NIR80" s="347"/>
      <c r="NIS80" s="350"/>
      <c r="NIT80" s="350"/>
      <c r="NIU80" s="348"/>
      <c r="NIV80" s="348"/>
      <c r="NIW80" s="348"/>
      <c r="NIX80" s="349"/>
      <c r="NIZ80" s="347"/>
      <c r="NJA80" s="350"/>
      <c r="NJB80" s="350"/>
      <c r="NJC80" s="348"/>
      <c r="NJD80" s="348"/>
      <c r="NJE80" s="348"/>
      <c r="NJF80" s="349"/>
      <c r="NJH80" s="347"/>
      <c r="NJI80" s="350"/>
      <c r="NJJ80" s="350"/>
      <c r="NJK80" s="348"/>
      <c r="NJL80" s="348"/>
      <c r="NJM80" s="348"/>
      <c r="NJN80" s="349"/>
      <c r="NJP80" s="347"/>
      <c r="NJQ80" s="350"/>
      <c r="NJR80" s="350"/>
      <c r="NJS80" s="348"/>
      <c r="NJT80" s="348"/>
      <c r="NJU80" s="348"/>
      <c r="NJV80" s="349"/>
      <c r="NJX80" s="347"/>
      <c r="NJY80" s="350"/>
      <c r="NJZ80" s="350"/>
      <c r="NKA80" s="348"/>
      <c r="NKB80" s="348"/>
      <c r="NKC80" s="348"/>
      <c r="NKD80" s="349"/>
      <c r="NKF80" s="347"/>
      <c r="NKG80" s="350"/>
      <c r="NKH80" s="350"/>
      <c r="NKI80" s="348"/>
      <c r="NKJ80" s="348"/>
      <c r="NKK80" s="348"/>
      <c r="NKL80" s="349"/>
      <c r="NKN80" s="347"/>
      <c r="NKO80" s="350"/>
      <c r="NKP80" s="350"/>
      <c r="NKQ80" s="348"/>
      <c r="NKR80" s="348"/>
      <c r="NKS80" s="348"/>
      <c r="NKT80" s="349"/>
      <c r="NKV80" s="347"/>
      <c r="NKW80" s="350"/>
      <c r="NKX80" s="350"/>
      <c r="NKY80" s="348"/>
      <c r="NKZ80" s="348"/>
      <c r="NLA80" s="348"/>
      <c r="NLB80" s="349"/>
      <c r="NLD80" s="347"/>
      <c r="NLE80" s="350"/>
      <c r="NLF80" s="350"/>
      <c r="NLG80" s="348"/>
      <c r="NLH80" s="348"/>
      <c r="NLI80" s="348"/>
      <c r="NLJ80" s="349"/>
      <c r="NLL80" s="347"/>
      <c r="NLM80" s="350"/>
      <c r="NLN80" s="350"/>
      <c r="NLO80" s="348"/>
      <c r="NLP80" s="348"/>
      <c r="NLQ80" s="348"/>
      <c r="NLR80" s="349"/>
      <c r="NLT80" s="347"/>
      <c r="NLU80" s="350"/>
      <c r="NLV80" s="350"/>
      <c r="NLW80" s="348"/>
      <c r="NLX80" s="348"/>
      <c r="NLY80" s="348"/>
      <c r="NLZ80" s="349"/>
      <c r="NMB80" s="347"/>
      <c r="NMC80" s="350"/>
      <c r="NMD80" s="350"/>
      <c r="NME80" s="348"/>
      <c r="NMF80" s="348"/>
      <c r="NMG80" s="348"/>
      <c r="NMH80" s="349"/>
      <c r="NMJ80" s="347"/>
      <c r="NMK80" s="350"/>
      <c r="NML80" s="350"/>
      <c r="NMM80" s="348"/>
      <c r="NMN80" s="348"/>
      <c r="NMO80" s="348"/>
      <c r="NMP80" s="349"/>
      <c r="NMR80" s="347"/>
      <c r="NMS80" s="350"/>
      <c r="NMT80" s="350"/>
      <c r="NMU80" s="348"/>
      <c r="NMV80" s="348"/>
      <c r="NMW80" s="348"/>
      <c r="NMX80" s="349"/>
      <c r="NMZ80" s="347"/>
      <c r="NNA80" s="350"/>
      <c r="NNB80" s="350"/>
      <c r="NNC80" s="348"/>
      <c r="NND80" s="348"/>
      <c r="NNE80" s="348"/>
      <c r="NNF80" s="349"/>
      <c r="NNH80" s="347"/>
      <c r="NNI80" s="350"/>
      <c r="NNJ80" s="350"/>
      <c r="NNK80" s="348"/>
      <c r="NNL80" s="348"/>
      <c r="NNM80" s="348"/>
      <c r="NNN80" s="349"/>
      <c r="NNP80" s="347"/>
      <c r="NNQ80" s="350"/>
      <c r="NNR80" s="350"/>
      <c r="NNS80" s="348"/>
      <c r="NNT80" s="348"/>
      <c r="NNU80" s="348"/>
      <c r="NNV80" s="349"/>
      <c r="NNX80" s="347"/>
      <c r="NNY80" s="350"/>
      <c r="NNZ80" s="350"/>
      <c r="NOA80" s="348"/>
      <c r="NOB80" s="348"/>
      <c r="NOC80" s="348"/>
      <c r="NOD80" s="349"/>
      <c r="NOF80" s="347"/>
      <c r="NOG80" s="350"/>
      <c r="NOH80" s="350"/>
      <c r="NOI80" s="348"/>
      <c r="NOJ80" s="348"/>
      <c r="NOK80" s="348"/>
      <c r="NOL80" s="349"/>
      <c r="NON80" s="347"/>
      <c r="NOO80" s="350"/>
      <c r="NOP80" s="350"/>
      <c r="NOQ80" s="348"/>
      <c r="NOR80" s="348"/>
      <c r="NOS80" s="348"/>
      <c r="NOT80" s="349"/>
      <c r="NOV80" s="347"/>
      <c r="NOW80" s="350"/>
      <c r="NOX80" s="350"/>
      <c r="NOY80" s="348"/>
      <c r="NOZ80" s="348"/>
      <c r="NPA80" s="348"/>
      <c r="NPB80" s="349"/>
      <c r="NPD80" s="347"/>
      <c r="NPE80" s="350"/>
      <c r="NPF80" s="350"/>
      <c r="NPG80" s="348"/>
      <c r="NPH80" s="348"/>
      <c r="NPI80" s="348"/>
      <c r="NPJ80" s="349"/>
      <c r="NPL80" s="347"/>
      <c r="NPM80" s="350"/>
      <c r="NPN80" s="350"/>
      <c r="NPO80" s="348"/>
      <c r="NPP80" s="348"/>
      <c r="NPQ80" s="348"/>
      <c r="NPR80" s="349"/>
      <c r="NPT80" s="347"/>
      <c r="NPU80" s="350"/>
      <c r="NPV80" s="350"/>
      <c r="NPW80" s="348"/>
      <c r="NPX80" s="348"/>
      <c r="NPY80" s="348"/>
      <c r="NPZ80" s="349"/>
      <c r="NQB80" s="347"/>
      <c r="NQC80" s="350"/>
      <c r="NQD80" s="350"/>
      <c r="NQE80" s="348"/>
      <c r="NQF80" s="348"/>
      <c r="NQG80" s="348"/>
      <c r="NQH80" s="349"/>
      <c r="NQJ80" s="347"/>
      <c r="NQK80" s="350"/>
      <c r="NQL80" s="350"/>
      <c r="NQM80" s="348"/>
      <c r="NQN80" s="348"/>
      <c r="NQO80" s="348"/>
      <c r="NQP80" s="349"/>
      <c r="NQR80" s="347"/>
      <c r="NQS80" s="350"/>
      <c r="NQT80" s="350"/>
      <c r="NQU80" s="348"/>
      <c r="NQV80" s="348"/>
      <c r="NQW80" s="348"/>
      <c r="NQX80" s="349"/>
      <c r="NQZ80" s="347"/>
      <c r="NRA80" s="350"/>
      <c r="NRB80" s="350"/>
      <c r="NRC80" s="348"/>
      <c r="NRD80" s="348"/>
      <c r="NRE80" s="348"/>
      <c r="NRF80" s="349"/>
      <c r="NRH80" s="347"/>
      <c r="NRI80" s="350"/>
      <c r="NRJ80" s="350"/>
      <c r="NRK80" s="348"/>
      <c r="NRL80" s="348"/>
      <c r="NRM80" s="348"/>
      <c r="NRN80" s="349"/>
      <c r="NRP80" s="347"/>
      <c r="NRQ80" s="350"/>
      <c r="NRR80" s="350"/>
      <c r="NRS80" s="348"/>
      <c r="NRT80" s="348"/>
      <c r="NRU80" s="348"/>
      <c r="NRV80" s="349"/>
      <c r="NRX80" s="347"/>
      <c r="NRY80" s="350"/>
      <c r="NRZ80" s="350"/>
      <c r="NSA80" s="348"/>
      <c r="NSB80" s="348"/>
      <c r="NSC80" s="348"/>
      <c r="NSD80" s="349"/>
      <c r="NSF80" s="347"/>
      <c r="NSG80" s="350"/>
      <c r="NSH80" s="350"/>
      <c r="NSI80" s="348"/>
      <c r="NSJ80" s="348"/>
      <c r="NSK80" s="348"/>
      <c r="NSL80" s="349"/>
      <c r="NSN80" s="347"/>
      <c r="NSO80" s="350"/>
      <c r="NSP80" s="350"/>
      <c r="NSQ80" s="348"/>
      <c r="NSR80" s="348"/>
      <c r="NSS80" s="348"/>
      <c r="NST80" s="349"/>
      <c r="NSV80" s="347"/>
      <c r="NSW80" s="350"/>
      <c r="NSX80" s="350"/>
      <c r="NSY80" s="348"/>
      <c r="NSZ80" s="348"/>
      <c r="NTA80" s="348"/>
      <c r="NTB80" s="349"/>
      <c r="NTD80" s="347"/>
      <c r="NTE80" s="350"/>
      <c r="NTF80" s="350"/>
      <c r="NTG80" s="348"/>
      <c r="NTH80" s="348"/>
      <c r="NTI80" s="348"/>
      <c r="NTJ80" s="349"/>
      <c r="NTL80" s="347"/>
      <c r="NTM80" s="350"/>
      <c r="NTN80" s="350"/>
      <c r="NTO80" s="348"/>
      <c r="NTP80" s="348"/>
      <c r="NTQ80" s="348"/>
      <c r="NTR80" s="349"/>
      <c r="NTT80" s="347"/>
      <c r="NTU80" s="350"/>
      <c r="NTV80" s="350"/>
      <c r="NTW80" s="348"/>
      <c r="NTX80" s="348"/>
      <c r="NTY80" s="348"/>
      <c r="NTZ80" s="349"/>
      <c r="NUB80" s="347"/>
      <c r="NUC80" s="350"/>
      <c r="NUD80" s="350"/>
      <c r="NUE80" s="348"/>
      <c r="NUF80" s="348"/>
      <c r="NUG80" s="348"/>
      <c r="NUH80" s="349"/>
      <c r="NUJ80" s="347"/>
      <c r="NUK80" s="350"/>
      <c r="NUL80" s="350"/>
      <c r="NUM80" s="348"/>
      <c r="NUN80" s="348"/>
      <c r="NUO80" s="348"/>
      <c r="NUP80" s="349"/>
      <c r="NUR80" s="347"/>
      <c r="NUS80" s="350"/>
      <c r="NUT80" s="350"/>
      <c r="NUU80" s="348"/>
      <c r="NUV80" s="348"/>
      <c r="NUW80" s="348"/>
      <c r="NUX80" s="349"/>
      <c r="NUZ80" s="347"/>
      <c r="NVA80" s="350"/>
      <c r="NVB80" s="350"/>
      <c r="NVC80" s="348"/>
      <c r="NVD80" s="348"/>
      <c r="NVE80" s="348"/>
      <c r="NVF80" s="349"/>
      <c r="NVH80" s="347"/>
      <c r="NVI80" s="350"/>
      <c r="NVJ80" s="350"/>
      <c r="NVK80" s="348"/>
      <c r="NVL80" s="348"/>
      <c r="NVM80" s="348"/>
      <c r="NVN80" s="349"/>
      <c r="NVP80" s="347"/>
      <c r="NVQ80" s="350"/>
      <c r="NVR80" s="350"/>
      <c r="NVS80" s="348"/>
      <c r="NVT80" s="348"/>
      <c r="NVU80" s="348"/>
      <c r="NVV80" s="349"/>
      <c r="NVX80" s="347"/>
      <c r="NVY80" s="350"/>
      <c r="NVZ80" s="350"/>
      <c r="NWA80" s="348"/>
      <c r="NWB80" s="348"/>
      <c r="NWC80" s="348"/>
      <c r="NWD80" s="349"/>
      <c r="NWF80" s="347"/>
      <c r="NWG80" s="350"/>
      <c r="NWH80" s="350"/>
      <c r="NWI80" s="348"/>
      <c r="NWJ80" s="348"/>
      <c r="NWK80" s="348"/>
      <c r="NWL80" s="349"/>
      <c r="NWN80" s="347"/>
      <c r="NWO80" s="350"/>
      <c r="NWP80" s="350"/>
      <c r="NWQ80" s="348"/>
      <c r="NWR80" s="348"/>
      <c r="NWS80" s="348"/>
      <c r="NWT80" s="349"/>
      <c r="NWV80" s="347"/>
      <c r="NWW80" s="350"/>
      <c r="NWX80" s="350"/>
      <c r="NWY80" s="348"/>
      <c r="NWZ80" s="348"/>
      <c r="NXA80" s="348"/>
      <c r="NXB80" s="349"/>
      <c r="NXD80" s="347"/>
      <c r="NXE80" s="350"/>
      <c r="NXF80" s="350"/>
      <c r="NXG80" s="348"/>
      <c r="NXH80" s="348"/>
      <c r="NXI80" s="348"/>
      <c r="NXJ80" s="349"/>
      <c r="NXL80" s="347"/>
      <c r="NXM80" s="350"/>
      <c r="NXN80" s="350"/>
      <c r="NXO80" s="348"/>
      <c r="NXP80" s="348"/>
      <c r="NXQ80" s="348"/>
      <c r="NXR80" s="349"/>
      <c r="NXT80" s="347"/>
      <c r="NXU80" s="350"/>
      <c r="NXV80" s="350"/>
      <c r="NXW80" s="348"/>
      <c r="NXX80" s="348"/>
      <c r="NXY80" s="348"/>
      <c r="NXZ80" s="349"/>
      <c r="NYB80" s="347"/>
      <c r="NYC80" s="350"/>
      <c r="NYD80" s="350"/>
      <c r="NYE80" s="348"/>
      <c r="NYF80" s="348"/>
      <c r="NYG80" s="348"/>
      <c r="NYH80" s="349"/>
      <c r="NYJ80" s="347"/>
      <c r="NYK80" s="350"/>
      <c r="NYL80" s="350"/>
      <c r="NYM80" s="348"/>
      <c r="NYN80" s="348"/>
      <c r="NYO80" s="348"/>
      <c r="NYP80" s="349"/>
      <c r="NYR80" s="347"/>
      <c r="NYS80" s="350"/>
      <c r="NYT80" s="350"/>
      <c r="NYU80" s="348"/>
      <c r="NYV80" s="348"/>
      <c r="NYW80" s="348"/>
      <c r="NYX80" s="349"/>
      <c r="NYZ80" s="347"/>
      <c r="NZA80" s="350"/>
      <c r="NZB80" s="350"/>
      <c r="NZC80" s="348"/>
      <c r="NZD80" s="348"/>
      <c r="NZE80" s="348"/>
      <c r="NZF80" s="349"/>
      <c r="NZH80" s="347"/>
      <c r="NZI80" s="350"/>
      <c r="NZJ80" s="350"/>
      <c r="NZK80" s="348"/>
      <c r="NZL80" s="348"/>
      <c r="NZM80" s="348"/>
      <c r="NZN80" s="349"/>
      <c r="NZP80" s="347"/>
      <c r="NZQ80" s="350"/>
      <c r="NZR80" s="350"/>
      <c r="NZS80" s="348"/>
      <c r="NZT80" s="348"/>
      <c r="NZU80" s="348"/>
      <c r="NZV80" s="349"/>
      <c r="NZX80" s="347"/>
      <c r="NZY80" s="350"/>
      <c r="NZZ80" s="350"/>
      <c r="OAA80" s="348"/>
      <c r="OAB80" s="348"/>
      <c r="OAC80" s="348"/>
      <c r="OAD80" s="349"/>
      <c r="OAF80" s="347"/>
      <c r="OAG80" s="350"/>
      <c r="OAH80" s="350"/>
      <c r="OAI80" s="348"/>
      <c r="OAJ80" s="348"/>
      <c r="OAK80" s="348"/>
      <c r="OAL80" s="349"/>
      <c r="OAN80" s="347"/>
      <c r="OAO80" s="350"/>
      <c r="OAP80" s="350"/>
      <c r="OAQ80" s="348"/>
      <c r="OAR80" s="348"/>
      <c r="OAS80" s="348"/>
      <c r="OAT80" s="349"/>
      <c r="OAV80" s="347"/>
      <c r="OAW80" s="350"/>
      <c r="OAX80" s="350"/>
      <c r="OAY80" s="348"/>
      <c r="OAZ80" s="348"/>
      <c r="OBA80" s="348"/>
      <c r="OBB80" s="349"/>
      <c r="OBD80" s="347"/>
      <c r="OBE80" s="350"/>
      <c r="OBF80" s="350"/>
      <c r="OBG80" s="348"/>
      <c r="OBH80" s="348"/>
      <c r="OBI80" s="348"/>
      <c r="OBJ80" s="349"/>
      <c r="OBL80" s="347"/>
      <c r="OBM80" s="350"/>
      <c r="OBN80" s="350"/>
      <c r="OBO80" s="348"/>
      <c r="OBP80" s="348"/>
      <c r="OBQ80" s="348"/>
      <c r="OBR80" s="349"/>
      <c r="OBT80" s="347"/>
      <c r="OBU80" s="350"/>
      <c r="OBV80" s="350"/>
      <c r="OBW80" s="348"/>
      <c r="OBX80" s="348"/>
      <c r="OBY80" s="348"/>
      <c r="OBZ80" s="349"/>
      <c r="OCB80" s="347"/>
      <c r="OCC80" s="350"/>
      <c r="OCD80" s="350"/>
      <c r="OCE80" s="348"/>
      <c r="OCF80" s="348"/>
      <c r="OCG80" s="348"/>
      <c r="OCH80" s="349"/>
      <c r="OCJ80" s="347"/>
      <c r="OCK80" s="350"/>
      <c r="OCL80" s="350"/>
      <c r="OCM80" s="348"/>
      <c r="OCN80" s="348"/>
      <c r="OCO80" s="348"/>
      <c r="OCP80" s="349"/>
      <c r="OCR80" s="347"/>
      <c r="OCS80" s="350"/>
      <c r="OCT80" s="350"/>
      <c r="OCU80" s="348"/>
      <c r="OCV80" s="348"/>
      <c r="OCW80" s="348"/>
      <c r="OCX80" s="349"/>
      <c r="OCZ80" s="347"/>
      <c r="ODA80" s="350"/>
      <c r="ODB80" s="350"/>
      <c r="ODC80" s="348"/>
      <c r="ODD80" s="348"/>
      <c r="ODE80" s="348"/>
      <c r="ODF80" s="349"/>
      <c r="ODH80" s="347"/>
      <c r="ODI80" s="350"/>
      <c r="ODJ80" s="350"/>
      <c r="ODK80" s="348"/>
      <c r="ODL80" s="348"/>
      <c r="ODM80" s="348"/>
      <c r="ODN80" s="349"/>
      <c r="ODP80" s="347"/>
      <c r="ODQ80" s="350"/>
      <c r="ODR80" s="350"/>
      <c r="ODS80" s="348"/>
      <c r="ODT80" s="348"/>
      <c r="ODU80" s="348"/>
      <c r="ODV80" s="349"/>
      <c r="ODX80" s="347"/>
      <c r="ODY80" s="350"/>
      <c r="ODZ80" s="350"/>
      <c r="OEA80" s="348"/>
      <c r="OEB80" s="348"/>
      <c r="OEC80" s="348"/>
      <c r="OED80" s="349"/>
      <c r="OEF80" s="347"/>
      <c r="OEG80" s="350"/>
      <c r="OEH80" s="350"/>
      <c r="OEI80" s="348"/>
      <c r="OEJ80" s="348"/>
      <c r="OEK80" s="348"/>
      <c r="OEL80" s="349"/>
      <c r="OEN80" s="347"/>
      <c r="OEO80" s="350"/>
      <c r="OEP80" s="350"/>
      <c r="OEQ80" s="348"/>
      <c r="OER80" s="348"/>
      <c r="OES80" s="348"/>
      <c r="OET80" s="349"/>
      <c r="OEV80" s="347"/>
      <c r="OEW80" s="350"/>
      <c r="OEX80" s="350"/>
      <c r="OEY80" s="348"/>
      <c r="OEZ80" s="348"/>
      <c r="OFA80" s="348"/>
      <c r="OFB80" s="349"/>
      <c r="OFD80" s="347"/>
      <c r="OFE80" s="350"/>
      <c r="OFF80" s="350"/>
      <c r="OFG80" s="348"/>
      <c r="OFH80" s="348"/>
      <c r="OFI80" s="348"/>
      <c r="OFJ80" s="349"/>
      <c r="OFL80" s="347"/>
      <c r="OFM80" s="350"/>
      <c r="OFN80" s="350"/>
      <c r="OFO80" s="348"/>
      <c r="OFP80" s="348"/>
      <c r="OFQ80" s="348"/>
      <c r="OFR80" s="349"/>
      <c r="OFT80" s="347"/>
      <c r="OFU80" s="350"/>
      <c r="OFV80" s="350"/>
      <c r="OFW80" s="348"/>
      <c r="OFX80" s="348"/>
      <c r="OFY80" s="348"/>
      <c r="OFZ80" s="349"/>
      <c r="OGB80" s="347"/>
      <c r="OGC80" s="350"/>
      <c r="OGD80" s="350"/>
      <c r="OGE80" s="348"/>
      <c r="OGF80" s="348"/>
      <c r="OGG80" s="348"/>
      <c r="OGH80" s="349"/>
      <c r="OGJ80" s="347"/>
      <c r="OGK80" s="350"/>
      <c r="OGL80" s="350"/>
      <c r="OGM80" s="348"/>
      <c r="OGN80" s="348"/>
      <c r="OGO80" s="348"/>
      <c r="OGP80" s="349"/>
      <c r="OGR80" s="347"/>
      <c r="OGS80" s="350"/>
      <c r="OGT80" s="350"/>
      <c r="OGU80" s="348"/>
      <c r="OGV80" s="348"/>
      <c r="OGW80" s="348"/>
      <c r="OGX80" s="349"/>
      <c r="OGZ80" s="347"/>
      <c r="OHA80" s="350"/>
      <c r="OHB80" s="350"/>
      <c r="OHC80" s="348"/>
      <c r="OHD80" s="348"/>
      <c r="OHE80" s="348"/>
      <c r="OHF80" s="349"/>
      <c r="OHH80" s="347"/>
      <c r="OHI80" s="350"/>
      <c r="OHJ80" s="350"/>
      <c r="OHK80" s="348"/>
      <c r="OHL80" s="348"/>
      <c r="OHM80" s="348"/>
      <c r="OHN80" s="349"/>
      <c r="OHP80" s="347"/>
      <c r="OHQ80" s="350"/>
      <c r="OHR80" s="350"/>
      <c r="OHS80" s="348"/>
      <c r="OHT80" s="348"/>
      <c r="OHU80" s="348"/>
      <c r="OHV80" s="349"/>
      <c r="OHX80" s="347"/>
      <c r="OHY80" s="350"/>
      <c r="OHZ80" s="350"/>
      <c r="OIA80" s="348"/>
      <c r="OIB80" s="348"/>
      <c r="OIC80" s="348"/>
      <c r="OID80" s="349"/>
      <c r="OIF80" s="347"/>
      <c r="OIG80" s="350"/>
      <c r="OIH80" s="350"/>
      <c r="OII80" s="348"/>
      <c r="OIJ80" s="348"/>
      <c r="OIK80" s="348"/>
      <c r="OIL80" s="349"/>
      <c r="OIN80" s="347"/>
      <c r="OIO80" s="350"/>
      <c r="OIP80" s="350"/>
      <c r="OIQ80" s="348"/>
      <c r="OIR80" s="348"/>
      <c r="OIS80" s="348"/>
      <c r="OIT80" s="349"/>
      <c r="OIV80" s="347"/>
      <c r="OIW80" s="350"/>
      <c r="OIX80" s="350"/>
      <c r="OIY80" s="348"/>
      <c r="OIZ80" s="348"/>
      <c r="OJA80" s="348"/>
      <c r="OJB80" s="349"/>
      <c r="OJD80" s="347"/>
      <c r="OJE80" s="350"/>
      <c r="OJF80" s="350"/>
      <c r="OJG80" s="348"/>
      <c r="OJH80" s="348"/>
      <c r="OJI80" s="348"/>
      <c r="OJJ80" s="349"/>
      <c r="OJL80" s="347"/>
      <c r="OJM80" s="350"/>
      <c r="OJN80" s="350"/>
      <c r="OJO80" s="348"/>
      <c r="OJP80" s="348"/>
      <c r="OJQ80" s="348"/>
      <c r="OJR80" s="349"/>
      <c r="OJT80" s="347"/>
      <c r="OJU80" s="350"/>
      <c r="OJV80" s="350"/>
      <c r="OJW80" s="348"/>
      <c r="OJX80" s="348"/>
      <c r="OJY80" s="348"/>
      <c r="OJZ80" s="349"/>
      <c r="OKB80" s="347"/>
      <c r="OKC80" s="350"/>
      <c r="OKD80" s="350"/>
      <c r="OKE80" s="348"/>
      <c r="OKF80" s="348"/>
      <c r="OKG80" s="348"/>
      <c r="OKH80" s="349"/>
      <c r="OKJ80" s="347"/>
      <c r="OKK80" s="350"/>
      <c r="OKL80" s="350"/>
      <c r="OKM80" s="348"/>
      <c r="OKN80" s="348"/>
      <c r="OKO80" s="348"/>
      <c r="OKP80" s="349"/>
      <c r="OKR80" s="347"/>
      <c r="OKS80" s="350"/>
      <c r="OKT80" s="350"/>
      <c r="OKU80" s="348"/>
      <c r="OKV80" s="348"/>
      <c r="OKW80" s="348"/>
      <c r="OKX80" s="349"/>
      <c r="OKZ80" s="347"/>
      <c r="OLA80" s="350"/>
      <c r="OLB80" s="350"/>
      <c r="OLC80" s="348"/>
      <c r="OLD80" s="348"/>
      <c r="OLE80" s="348"/>
      <c r="OLF80" s="349"/>
      <c r="OLH80" s="347"/>
      <c r="OLI80" s="350"/>
      <c r="OLJ80" s="350"/>
      <c r="OLK80" s="348"/>
      <c r="OLL80" s="348"/>
      <c r="OLM80" s="348"/>
      <c r="OLN80" s="349"/>
      <c r="OLP80" s="347"/>
      <c r="OLQ80" s="350"/>
      <c r="OLR80" s="350"/>
      <c r="OLS80" s="348"/>
      <c r="OLT80" s="348"/>
      <c r="OLU80" s="348"/>
      <c r="OLV80" s="349"/>
      <c r="OLX80" s="347"/>
      <c r="OLY80" s="350"/>
      <c r="OLZ80" s="350"/>
      <c r="OMA80" s="348"/>
      <c r="OMB80" s="348"/>
      <c r="OMC80" s="348"/>
      <c r="OMD80" s="349"/>
      <c r="OMF80" s="347"/>
      <c r="OMG80" s="350"/>
      <c r="OMH80" s="350"/>
      <c r="OMI80" s="348"/>
      <c r="OMJ80" s="348"/>
      <c r="OMK80" s="348"/>
      <c r="OML80" s="349"/>
      <c r="OMN80" s="347"/>
      <c r="OMO80" s="350"/>
      <c r="OMP80" s="350"/>
      <c r="OMQ80" s="348"/>
      <c r="OMR80" s="348"/>
      <c r="OMS80" s="348"/>
      <c r="OMT80" s="349"/>
      <c r="OMV80" s="347"/>
      <c r="OMW80" s="350"/>
      <c r="OMX80" s="350"/>
      <c r="OMY80" s="348"/>
      <c r="OMZ80" s="348"/>
      <c r="ONA80" s="348"/>
      <c r="ONB80" s="349"/>
      <c r="OND80" s="347"/>
      <c r="ONE80" s="350"/>
      <c r="ONF80" s="350"/>
      <c r="ONG80" s="348"/>
      <c r="ONH80" s="348"/>
      <c r="ONI80" s="348"/>
      <c r="ONJ80" s="349"/>
      <c r="ONL80" s="347"/>
      <c r="ONM80" s="350"/>
      <c r="ONN80" s="350"/>
      <c r="ONO80" s="348"/>
      <c r="ONP80" s="348"/>
      <c r="ONQ80" s="348"/>
      <c r="ONR80" s="349"/>
      <c r="ONT80" s="347"/>
      <c r="ONU80" s="350"/>
      <c r="ONV80" s="350"/>
      <c r="ONW80" s="348"/>
      <c r="ONX80" s="348"/>
      <c r="ONY80" s="348"/>
      <c r="ONZ80" s="349"/>
      <c r="OOB80" s="347"/>
      <c r="OOC80" s="350"/>
      <c r="OOD80" s="350"/>
      <c r="OOE80" s="348"/>
      <c r="OOF80" s="348"/>
      <c r="OOG80" s="348"/>
      <c r="OOH80" s="349"/>
      <c r="OOJ80" s="347"/>
      <c r="OOK80" s="350"/>
      <c r="OOL80" s="350"/>
      <c r="OOM80" s="348"/>
      <c r="OON80" s="348"/>
      <c r="OOO80" s="348"/>
      <c r="OOP80" s="349"/>
      <c r="OOR80" s="347"/>
      <c r="OOS80" s="350"/>
      <c r="OOT80" s="350"/>
      <c r="OOU80" s="348"/>
      <c r="OOV80" s="348"/>
      <c r="OOW80" s="348"/>
      <c r="OOX80" s="349"/>
      <c r="OOZ80" s="347"/>
      <c r="OPA80" s="350"/>
      <c r="OPB80" s="350"/>
      <c r="OPC80" s="348"/>
      <c r="OPD80" s="348"/>
      <c r="OPE80" s="348"/>
      <c r="OPF80" s="349"/>
      <c r="OPH80" s="347"/>
      <c r="OPI80" s="350"/>
      <c r="OPJ80" s="350"/>
      <c r="OPK80" s="348"/>
      <c r="OPL80" s="348"/>
      <c r="OPM80" s="348"/>
      <c r="OPN80" s="349"/>
      <c r="OPP80" s="347"/>
      <c r="OPQ80" s="350"/>
      <c r="OPR80" s="350"/>
      <c r="OPS80" s="348"/>
      <c r="OPT80" s="348"/>
      <c r="OPU80" s="348"/>
      <c r="OPV80" s="349"/>
      <c r="OPX80" s="347"/>
      <c r="OPY80" s="350"/>
      <c r="OPZ80" s="350"/>
      <c r="OQA80" s="348"/>
      <c r="OQB80" s="348"/>
      <c r="OQC80" s="348"/>
      <c r="OQD80" s="349"/>
      <c r="OQF80" s="347"/>
      <c r="OQG80" s="350"/>
      <c r="OQH80" s="350"/>
      <c r="OQI80" s="348"/>
      <c r="OQJ80" s="348"/>
      <c r="OQK80" s="348"/>
      <c r="OQL80" s="349"/>
      <c r="OQN80" s="347"/>
      <c r="OQO80" s="350"/>
      <c r="OQP80" s="350"/>
      <c r="OQQ80" s="348"/>
      <c r="OQR80" s="348"/>
      <c r="OQS80" s="348"/>
      <c r="OQT80" s="349"/>
      <c r="OQV80" s="347"/>
      <c r="OQW80" s="350"/>
      <c r="OQX80" s="350"/>
      <c r="OQY80" s="348"/>
      <c r="OQZ80" s="348"/>
      <c r="ORA80" s="348"/>
      <c r="ORB80" s="349"/>
      <c r="ORD80" s="347"/>
      <c r="ORE80" s="350"/>
      <c r="ORF80" s="350"/>
      <c r="ORG80" s="348"/>
      <c r="ORH80" s="348"/>
      <c r="ORI80" s="348"/>
      <c r="ORJ80" s="349"/>
      <c r="ORL80" s="347"/>
      <c r="ORM80" s="350"/>
      <c r="ORN80" s="350"/>
      <c r="ORO80" s="348"/>
      <c r="ORP80" s="348"/>
      <c r="ORQ80" s="348"/>
      <c r="ORR80" s="349"/>
      <c r="ORT80" s="347"/>
      <c r="ORU80" s="350"/>
      <c r="ORV80" s="350"/>
      <c r="ORW80" s="348"/>
      <c r="ORX80" s="348"/>
      <c r="ORY80" s="348"/>
      <c r="ORZ80" s="349"/>
      <c r="OSB80" s="347"/>
      <c r="OSC80" s="350"/>
      <c r="OSD80" s="350"/>
      <c r="OSE80" s="348"/>
      <c r="OSF80" s="348"/>
      <c r="OSG80" s="348"/>
      <c r="OSH80" s="349"/>
      <c r="OSJ80" s="347"/>
      <c r="OSK80" s="350"/>
      <c r="OSL80" s="350"/>
      <c r="OSM80" s="348"/>
      <c r="OSN80" s="348"/>
      <c r="OSO80" s="348"/>
      <c r="OSP80" s="349"/>
      <c r="OSR80" s="347"/>
      <c r="OSS80" s="350"/>
      <c r="OST80" s="350"/>
      <c r="OSU80" s="348"/>
      <c r="OSV80" s="348"/>
      <c r="OSW80" s="348"/>
      <c r="OSX80" s="349"/>
      <c r="OSZ80" s="347"/>
      <c r="OTA80" s="350"/>
      <c r="OTB80" s="350"/>
      <c r="OTC80" s="348"/>
      <c r="OTD80" s="348"/>
      <c r="OTE80" s="348"/>
      <c r="OTF80" s="349"/>
      <c r="OTH80" s="347"/>
      <c r="OTI80" s="350"/>
      <c r="OTJ80" s="350"/>
      <c r="OTK80" s="348"/>
      <c r="OTL80" s="348"/>
      <c r="OTM80" s="348"/>
      <c r="OTN80" s="349"/>
      <c r="OTP80" s="347"/>
      <c r="OTQ80" s="350"/>
      <c r="OTR80" s="350"/>
      <c r="OTS80" s="348"/>
      <c r="OTT80" s="348"/>
      <c r="OTU80" s="348"/>
      <c r="OTV80" s="349"/>
      <c r="OTX80" s="347"/>
      <c r="OTY80" s="350"/>
      <c r="OTZ80" s="350"/>
      <c r="OUA80" s="348"/>
      <c r="OUB80" s="348"/>
      <c r="OUC80" s="348"/>
      <c r="OUD80" s="349"/>
      <c r="OUF80" s="347"/>
      <c r="OUG80" s="350"/>
      <c r="OUH80" s="350"/>
      <c r="OUI80" s="348"/>
      <c r="OUJ80" s="348"/>
      <c r="OUK80" s="348"/>
      <c r="OUL80" s="349"/>
      <c r="OUN80" s="347"/>
      <c r="OUO80" s="350"/>
      <c r="OUP80" s="350"/>
      <c r="OUQ80" s="348"/>
      <c r="OUR80" s="348"/>
      <c r="OUS80" s="348"/>
      <c r="OUT80" s="349"/>
      <c r="OUV80" s="347"/>
      <c r="OUW80" s="350"/>
      <c r="OUX80" s="350"/>
      <c r="OUY80" s="348"/>
      <c r="OUZ80" s="348"/>
      <c r="OVA80" s="348"/>
      <c r="OVB80" s="349"/>
      <c r="OVD80" s="347"/>
      <c r="OVE80" s="350"/>
      <c r="OVF80" s="350"/>
      <c r="OVG80" s="348"/>
      <c r="OVH80" s="348"/>
      <c r="OVI80" s="348"/>
      <c r="OVJ80" s="349"/>
      <c r="OVL80" s="347"/>
      <c r="OVM80" s="350"/>
      <c r="OVN80" s="350"/>
      <c r="OVO80" s="348"/>
      <c r="OVP80" s="348"/>
      <c r="OVQ80" s="348"/>
      <c r="OVR80" s="349"/>
      <c r="OVT80" s="347"/>
      <c r="OVU80" s="350"/>
      <c r="OVV80" s="350"/>
      <c r="OVW80" s="348"/>
      <c r="OVX80" s="348"/>
      <c r="OVY80" s="348"/>
      <c r="OVZ80" s="349"/>
      <c r="OWB80" s="347"/>
      <c r="OWC80" s="350"/>
      <c r="OWD80" s="350"/>
      <c r="OWE80" s="348"/>
      <c r="OWF80" s="348"/>
      <c r="OWG80" s="348"/>
      <c r="OWH80" s="349"/>
      <c r="OWJ80" s="347"/>
      <c r="OWK80" s="350"/>
      <c r="OWL80" s="350"/>
      <c r="OWM80" s="348"/>
      <c r="OWN80" s="348"/>
      <c r="OWO80" s="348"/>
      <c r="OWP80" s="349"/>
      <c r="OWR80" s="347"/>
      <c r="OWS80" s="350"/>
      <c r="OWT80" s="350"/>
      <c r="OWU80" s="348"/>
      <c r="OWV80" s="348"/>
      <c r="OWW80" s="348"/>
      <c r="OWX80" s="349"/>
      <c r="OWZ80" s="347"/>
      <c r="OXA80" s="350"/>
      <c r="OXB80" s="350"/>
      <c r="OXC80" s="348"/>
      <c r="OXD80" s="348"/>
      <c r="OXE80" s="348"/>
      <c r="OXF80" s="349"/>
      <c r="OXH80" s="347"/>
      <c r="OXI80" s="350"/>
      <c r="OXJ80" s="350"/>
      <c r="OXK80" s="348"/>
      <c r="OXL80" s="348"/>
      <c r="OXM80" s="348"/>
      <c r="OXN80" s="349"/>
      <c r="OXP80" s="347"/>
      <c r="OXQ80" s="350"/>
      <c r="OXR80" s="350"/>
      <c r="OXS80" s="348"/>
      <c r="OXT80" s="348"/>
      <c r="OXU80" s="348"/>
      <c r="OXV80" s="349"/>
      <c r="OXX80" s="347"/>
      <c r="OXY80" s="350"/>
      <c r="OXZ80" s="350"/>
      <c r="OYA80" s="348"/>
      <c r="OYB80" s="348"/>
      <c r="OYC80" s="348"/>
      <c r="OYD80" s="349"/>
      <c r="OYF80" s="347"/>
      <c r="OYG80" s="350"/>
      <c r="OYH80" s="350"/>
      <c r="OYI80" s="348"/>
      <c r="OYJ80" s="348"/>
      <c r="OYK80" s="348"/>
      <c r="OYL80" s="349"/>
      <c r="OYN80" s="347"/>
      <c r="OYO80" s="350"/>
      <c r="OYP80" s="350"/>
      <c r="OYQ80" s="348"/>
      <c r="OYR80" s="348"/>
      <c r="OYS80" s="348"/>
      <c r="OYT80" s="349"/>
      <c r="OYV80" s="347"/>
      <c r="OYW80" s="350"/>
      <c r="OYX80" s="350"/>
      <c r="OYY80" s="348"/>
      <c r="OYZ80" s="348"/>
      <c r="OZA80" s="348"/>
      <c r="OZB80" s="349"/>
      <c r="OZD80" s="347"/>
      <c r="OZE80" s="350"/>
      <c r="OZF80" s="350"/>
      <c r="OZG80" s="348"/>
      <c r="OZH80" s="348"/>
      <c r="OZI80" s="348"/>
      <c r="OZJ80" s="349"/>
      <c r="OZL80" s="347"/>
      <c r="OZM80" s="350"/>
      <c r="OZN80" s="350"/>
      <c r="OZO80" s="348"/>
      <c r="OZP80" s="348"/>
      <c r="OZQ80" s="348"/>
      <c r="OZR80" s="349"/>
      <c r="OZT80" s="347"/>
      <c r="OZU80" s="350"/>
      <c r="OZV80" s="350"/>
      <c r="OZW80" s="348"/>
      <c r="OZX80" s="348"/>
      <c r="OZY80" s="348"/>
      <c r="OZZ80" s="349"/>
      <c r="PAB80" s="347"/>
      <c r="PAC80" s="350"/>
      <c r="PAD80" s="350"/>
      <c r="PAE80" s="348"/>
      <c r="PAF80" s="348"/>
      <c r="PAG80" s="348"/>
      <c r="PAH80" s="349"/>
      <c r="PAJ80" s="347"/>
      <c r="PAK80" s="350"/>
      <c r="PAL80" s="350"/>
      <c r="PAM80" s="348"/>
      <c r="PAN80" s="348"/>
      <c r="PAO80" s="348"/>
      <c r="PAP80" s="349"/>
      <c r="PAR80" s="347"/>
      <c r="PAS80" s="350"/>
      <c r="PAT80" s="350"/>
      <c r="PAU80" s="348"/>
      <c r="PAV80" s="348"/>
      <c r="PAW80" s="348"/>
      <c r="PAX80" s="349"/>
      <c r="PAZ80" s="347"/>
      <c r="PBA80" s="350"/>
      <c r="PBB80" s="350"/>
      <c r="PBC80" s="348"/>
      <c r="PBD80" s="348"/>
      <c r="PBE80" s="348"/>
      <c r="PBF80" s="349"/>
      <c r="PBH80" s="347"/>
      <c r="PBI80" s="350"/>
      <c r="PBJ80" s="350"/>
      <c r="PBK80" s="348"/>
      <c r="PBL80" s="348"/>
      <c r="PBM80" s="348"/>
      <c r="PBN80" s="349"/>
      <c r="PBP80" s="347"/>
      <c r="PBQ80" s="350"/>
      <c r="PBR80" s="350"/>
      <c r="PBS80" s="348"/>
      <c r="PBT80" s="348"/>
      <c r="PBU80" s="348"/>
      <c r="PBV80" s="349"/>
      <c r="PBX80" s="347"/>
      <c r="PBY80" s="350"/>
      <c r="PBZ80" s="350"/>
      <c r="PCA80" s="348"/>
      <c r="PCB80" s="348"/>
      <c r="PCC80" s="348"/>
      <c r="PCD80" s="349"/>
      <c r="PCF80" s="347"/>
      <c r="PCG80" s="350"/>
      <c r="PCH80" s="350"/>
      <c r="PCI80" s="348"/>
      <c r="PCJ80" s="348"/>
      <c r="PCK80" s="348"/>
      <c r="PCL80" s="349"/>
      <c r="PCN80" s="347"/>
      <c r="PCO80" s="350"/>
      <c r="PCP80" s="350"/>
      <c r="PCQ80" s="348"/>
      <c r="PCR80" s="348"/>
      <c r="PCS80" s="348"/>
      <c r="PCT80" s="349"/>
      <c r="PCV80" s="347"/>
      <c r="PCW80" s="350"/>
      <c r="PCX80" s="350"/>
      <c r="PCY80" s="348"/>
      <c r="PCZ80" s="348"/>
      <c r="PDA80" s="348"/>
      <c r="PDB80" s="349"/>
      <c r="PDD80" s="347"/>
      <c r="PDE80" s="350"/>
      <c r="PDF80" s="350"/>
      <c r="PDG80" s="348"/>
      <c r="PDH80" s="348"/>
      <c r="PDI80" s="348"/>
      <c r="PDJ80" s="349"/>
      <c r="PDL80" s="347"/>
      <c r="PDM80" s="350"/>
      <c r="PDN80" s="350"/>
      <c r="PDO80" s="348"/>
      <c r="PDP80" s="348"/>
      <c r="PDQ80" s="348"/>
      <c r="PDR80" s="349"/>
      <c r="PDT80" s="347"/>
      <c r="PDU80" s="350"/>
      <c r="PDV80" s="350"/>
      <c r="PDW80" s="348"/>
      <c r="PDX80" s="348"/>
      <c r="PDY80" s="348"/>
      <c r="PDZ80" s="349"/>
      <c r="PEB80" s="347"/>
      <c r="PEC80" s="350"/>
      <c r="PED80" s="350"/>
      <c r="PEE80" s="348"/>
      <c r="PEF80" s="348"/>
      <c r="PEG80" s="348"/>
      <c r="PEH80" s="349"/>
      <c r="PEJ80" s="347"/>
      <c r="PEK80" s="350"/>
      <c r="PEL80" s="350"/>
      <c r="PEM80" s="348"/>
      <c r="PEN80" s="348"/>
      <c r="PEO80" s="348"/>
      <c r="PEP80" s="349"/>
      <c r="PER80" s="347"/>
      <c r="PES80" s="350"/>
      <c r="PET80" s="350"/>
      <c r="PEU80" s="348"/>
      <c r="PEV80" s="348"/>
      <c r="PEW80" s="348"/>
      <c r="PEX80" s="349"/>
      <c r="PEZ80" s="347"/>
      <c r="PFA80" s="350"/>
      <c r="PFB80" s="350"/>
      <c r="PFC80" s="348"/>
      <c r="PFD80" s="348"/>
      <c r="PFE80" s="348"/>
      <c r="PFF80" s="349"/>
      <c r="PFH80" s="347"/>
      <c r="PFI80" s="350"/>
      <c r="PFJ80" s="350"/>
      <c r="PFK80" s="348"/>
      <c r="PFL80" s="348"/>
      <c r="PFM80" s="348"/>
      <c r="PFN80" s="349"/>
      <c r="PFP80" s="347"/>
      <c r="PFQ80" s="350"/>
      <c r="PFR80" s="350"/>
      <c r="PFS80" s="348"/>
      <c r="PFT80" s="348"/>
      <c r="PFU80" s="348"/>
      <c r="PFV80" s="349"/>
      <c r="PFX80" s="347"/>
      <c r="PFY80" s="350"/>
      <c r="PFZ80" s="350"/>
      <c r="PGA80" s="348"/>
      <c r="PGB80" s="348"/>
      <c r="PGC80" s="348"/>
      <c r="PGD80" s="349"/>
      <c r="PGF80" s="347"/>
      <c r="PGG80" s="350"/>
      <c r="PGH80" s="350"/>
      <c r="PGI80" s="348"/>
      <c r="PGJ80" s="348"/>
      <c r="PGK80" s="348"/>
      <c r="PGL80" s="349"/>
      <c r="PGN80" s="347"/>
      <c r="PGO80" s="350"/>
      <c r="PGP80" s="350"/>
      <c r="PGQ80" s="348"/>
      <c r="PGR80" s="348"/>
      <c r="PGS80" s="348"/>
      <c r="PGT80" s="349"/>
      <c r="PGV80" s="347"/>
      <c r="PGW80" s="350"/>
      <c r="PGX80" s="350"/>
      <c r="PGY80" s="348"/>
      <c r="PGZ80" s="348"/>
      <c r="PHA80" s="348"/>
      <c r="PHB80" s="349"/>
      <c r="PHD80" s="347"/>
      <c r="PHE80" s="350"/>
      <c r="PHF80" s="350"/>
      <c r="PHG80" s="348"/>
      <c r="PHH80" s="348"/>
      <c r="PHI80" s="348"/>
      <c r="PHJ80" s="349"/>
      <c r="PHL80" s="347"/>
      <c r="PHM80" s="350"/>
      <c r="PHN80" s="350"/>
      <c r="PHO80" s="348"/>
      <c r="PHP80" s="348"/>
      <c r="PHQ80" s="348"/>
      <c r="PHR80" s="349"/>
      <c r="PHT80" s="347"/>
      <c r="PHU80" s="350"/>
      <c r="PHV80" s="350"/>
      <c r="PHW80" s="348"/>
      <c r="PHX80" s="348"/>
      <c r="PHY80" s="348"/>
      <c r="PHZ80" s="349"/>
      <c r="PIB80" s="347"/>
      <c r="PIC80" s="350"/>
      <c r="PID80" s="350"/>
      <c r="PIE80" s="348"/>
      <c r="PIF80" s="348"/>
      <c r="PIG80" s="348"/>
      <c r="PIH80" s="349"/>
      <c r="PIJ80" s="347"/>
      <c r="PIK80" s="350"/>
      <c r="PIL80" s="350"/>
      <c r="PIM80" s="348"/>
      <c r="PIN80" s="348"/>
      <c r="PIO80" s="348"/>
      <c r="PIP80" s="349"/>
      <c r="PIR80" s="347"/>
      <c r="PIS80" s="350"/>
      <c r="PIT80" s="350"/>
      <c r="PIU80" s="348"/>
      <c r="PIV80" s="348"/>
      <c r="PIW80" s="348"/>
      <c r="PIX80" s="349"/>
      <c r="PIZ80" s="347"/>
      <c r="PJA80" s="350"/>
      <c r="PJB80" s="350"/>
      <c r="PJC80" s="348"/>
      <c r="PJD80" s="348"/>
      <c r="PJE80" s="348"/>
      <c r="PJF80" s="349"/>
      <c r="PJH80" s="347"/>
      <c r="PJI80" s="350"/>
      <c r="PJJ80" s="350"/>
      <c r="PJK80" s="348"/>
      <c r="PJL80" s="348"/>
      <c r="PJM80" s="348"/>
      <c r="PJN80" s="349"/>
      <c r="PJP80" s="347"/>
      <c r="PJQ80" s="350"/>
      <c r="PJR80" s="350"/>
      <c r="PJS80" s="348"/>
      <c r="PJT80" s="348"/>
      <c r="PJU80" s="348"/>
      <c r="PJV80" s="349"/>
      <c r="PJX80" s="347"/>
      <c r="PJY80" s="350"/>
      <c r="PJZ80" s="350"/>
      <c r="PKA80" s="348"/>
      <c r="PKB80" s="348"/>
      <c r="PKC80" s="348"/>
      <c r="PKD80" s="349"/>
      <c r="PKF80" s="347"/>
      <c r="PKG80" s="350"/>
      <c r="PKH80" s="350"/>
      <c r="PKI80" s="348"/>
      <c r="PKJ80" s="348"/>
      <c r="PKK80" s="348"/>
      <c r="PKL80" s="349"/>
      <c r="PKN80" s="347"/>
      <c r="PKO80" s="350"/>
      <c r="PKP80" s="350"/>
      <c r="PKQ80" s="348"/>
      <c r="PKR80" s="348"/>
      <c r="PKS80" s="348"/>
      <c r="PKT80" s="349"/>
      <c r="PKV80" s="347"/>
      <c r="PKW80" s="350"/>
      <c r="PKX80" s="350"/>
      <c r="PKY80" s="348"/>
      <c r="PKZ80" s="348"/>
      <c r="PLA80" s="348"/>
      <c r="PLB80" s="349"/>
      <c r="PLD80" s="347"/>
      <c r="PLE80" s="350"/>
      <c r="PLF80" s="350"/>
      <c r="PLG80" s="348"/>
      <c r="PLH80" s="348"/>
      <c r="PLI80" s="348"/>
      <c r="PLJ80" s="349"/>
      <c r="PLL80" s="347"/>
      <c r="PLM80" s="350"/>
      <c r="PLN80" s="350"/>
      <c r="PLO80" s="348"/>
      <c r="PLP80" s="348"/>
      <c r="PLQ80" s="348"/>
      <c r="PLR80" s="349"/>
      <c r="PLT80" s="347"/>
      <c r="PLU80" s="350"/>
      <c r="PLV80" s="350"/>
      <c r="PLW80" s="348"/>
      <c r="PLX80" s="348"/>
      <c r="PLY80" s="348"/>
      <c r="PLZ80" s="349"/>
      <c r="PMB80" s="347"/>
      <c r="PMC80" s="350"/>
      <c r="PMD80" s="350"/>
      <c r="PME80" s="348"/>
      <c r="PMF80" s="348"/>
      <c r="PMG80" s="348"/>
      <c r="PMH80" s="349"/>
      <c r="PMJ80" s="347"/>
      <c r="PMK80" s="350"/>
      <c r="PML80" s="350"/>
      <c r="PMM80" s="348"/>
      <c r="PMN80" s="348"/>
      <c r="PMO80" s="348"/>
      <c r="PMP80" s="349"/>
      <c r="PMR80" s="347"/>
      <c r="PMS80" s="350"/>
      <c r="PMT80" s="350"/>
      <c r="PMU80" s="348"/>
      <c r="PMV80" s="348"/>
      <c r="PMW80" s="348"/>
      <c r="PMX80" s="349"/>
      <c r="PMZ80" s="347"/>
      <c r="PNA80" s="350"/>
      <c r="PNB80" s="350"/>
      <c r="PNC80" s="348"/>
      <c r="PND80" s="348"/>
      <c r="PNE80" s="348"/>
      <c r="PNF80" s="349"/>
      <c r="PNH80" s="347"/>
      <c r="PNI80" s="350"/>
      <c r="PNJ80" s="350"/>
      <c r="PNK80" s="348"/>
      <c r="PNL80" s="348"/>
      <c r="PNM80" s="348"/>
      <c r="PNN80" s="349"/>
      <c r="PNP80" s="347"/>
      <c r="PNQ80" s="350"/>
      <c r="PNR80" s="350"/>
      <c r="PNS80" s="348"/>
      <c r="PNT80" s="348"/>
      <c r="PNU80" s="348"/>
      <c r="PNV80" s="349"/>
      <c r="PNX80" s="347"/>
      <c r="PNY80" s="350"/>
      <c r="PNZ80" s="350"/>
      <c r="POA80" s="348"/>
      <c r="POB80" s="348"/>
      <c r="POC80" s="348"/>
      <c r="POD80" s="349"/>
      <c r="POF80" s="347"/>
      <c r="POG80" s="350"/>
      <c r="POH80" s="350"/>
      <c r="POI80" s="348"/>
      <c r="POJ80" s="348"/>
      <c r="POK80" s="348"/>
      <c r="POL80" s="349"/>
      <c r="PON80" s="347"/>
      <c r="POO80" s="350"/>
      <c r="POP80" s="350"/>
      <c r="POQ80" s="348"/>
      <c r="POR80" s="348"/>
      <c r="POS80" s="348"/>
      <c r="POT80" s="349"/>
      <c r="POV80" s="347"/>
      <c r="POW80" s="350"/>
      <c r="POX80" s="350"/>
      <c r="POY80" s="348"/>
      <c r="POZ80" s="348"/>
      <c r="PPA80" s="348"/>
      <c r="PPB80" s="349"/>
      <c r="PPD80" s="347"/>
      <c r="PPE80" s="350"/>
      <c r="PPF80" s="350"/>
      <c r="PPG80" s="348"/>
      <c r="PPH80" s="348"/>
      <c r="PPI80" s="348"/>
      <c r="PPJ80" s="349"/>
      <c r="PPL80" s="347"/>
      <c r="PPM80" s="350"/>
      <c r="PPN80" s="350"/>
      <c r="PPO80" s="348"/>
      <c r="PPP80" s="348"/>
      <c r="PPQ80" s="348"/>
      <c r="PPR80" s="349"/>
      <c r="PPT80" s="347"/>
      <c r="PPU80" s="350"/>
      <c r="PPV80" s="350"/>
      <c r="PPW80" s="348"/>
      <c r="PPX80" s="348"/>
      <c r="PPY80" s="348"/>
      <c r="PPZ80" s="349"/>
      <c r="PQB80" s="347"/>
      <c r="PQC80" s="350"/>
      <c r="PQD80" s="350"/>
      <c r="PQE80" s="348"/>
      <c r="PQF80" s="348"/>
      <c r="PQG80" s="348"/>
      <c r="PQH80" s="349"/>
      <c r="PQJ80" s="347"/>
      <c r="PQK80" s="350"/>
      <c r="PQL80" s="350"/>
      <c r="PQM80" s="348"/>
      <c r="PQN80" s="348"/>
      <c r="PQO80" s="348"/>
      <c r="PQP80" s="349"/>
      <c r="PQR80" s="347"/>
      <c r="PQS80" s="350"/>
      <c r="PQT80" s="350"/>
      <c r="PQU80" s="348"/>
      <c r="PQV80" s="348"/>
      <c r="PQW80" s="348"/>
      <c r="PQX80" s="349"/>
      <c r="PQZ80" s="347"/>
      <c r="PRA80" s="350"/>
      <c r="PRB80" s="350"/>
      <c r="PRC80" s="348"/>
      <c r="PRD80" s="348"/>
      <c r="PRE80" s="348"/>
      <c r="PRF80" s="349"/>
      <c r="PRH80" s="347"/>
      <c r="PRI80" s="350"/>
      <c r="PRJ80" s="350"/>
      <c r="PRK80" s="348"/>
      <c r="PRL80" s="348"/>
      <c r="PRM80" s="348"/>
      <c r="PRN80" s="349"/>
      <c r="PRP80" s="347"/>
      <c r="PRQ80" s="350"/>
      <c r="PRR80" s="350"/>
      <c r="PRS80" s="348"/>
      <c r="PRT80" s="348"/>
      <c r="PRU80" s="348"/>
      <c r="PRV80" s="349"/>
      <c r="PRX80" s="347"/>
      <c r="PRY80" s="350"/>
      <c r="PRZ80" s="350"/>
      <c r="PSA80" s="348"/>
      <c r="PSB80" s="348"/>
      <c r="PSC80" s="348"/>
      <c r="PSD80" s="349"/>
      <c r="PSF80" s="347"/>
      <c r="PSG80" s="350"/>
      <c r="PSH80" s="350"/>
      <c r="PSI80" s="348"/>
      <c r="PSJ80" s="348"/>
      <c r="PSK80" s="348"/>
      <c r="PSL80" s="349"/>
      <c r="PSN80" s="347"/>
      <c r="PSO80" s="350"/>
      <c r="PSP80" s="350"/>
      <c r="PSQ80" s="348"/>
      <c r="PSR80" s="348"/>
      <c r="PSS80" s="348"/>
      <c r="PST80" s="349"/>
      <c r="PSV80" s="347"/>
      <c r="PSW80" s="350"/>
      <c r="PSX80" s="350"/>
      <c r="PSY80" s="348"/>
      <c r="PSZ80" s="348"/>
      <c r="PTA80" s="348"/>
      <c r="PTB80" s="349"/>
      <c r="PTD80" s="347"/>
      <c r="PTE80" s="350"/>
      <c r="PTF80" s="350"/>
      <c r="PTG80" s="348"/>
      <c r="PTH80" s="348"/>
      <c r="PTI80" s="348"/>
      <c r="PTJ80" s="349"/>
      <c r="PTL80" s="347"/>
      <c r="PTM80" s="350"/>
      <c r="PTN80" s="350"/>
      <c r="PTO80" s="348"/>
      <c r="PTP80" s="348"/>
      <c r="PTQ80" s="348"/>
      <c r="PTR80" s="349"/>
      <c r="PTT80" s="347"/>
      <c r="PTU80" s="350"/>
      <c r="PTV80" s="350"/>
      <c r="PTW80" s="348"/>
      <c r="PTX80" s="348"/>
      <c r="PTY80" s="348"/>
      <c r="PTZ80" s="349"/>
      <c r="PUB80" s="347"/>
      <c r="PUC80" s="350"/>
      <c r="PUD80" s="350"/>
      <c r="PUE80" s="348"/>
      <c r="PUF80" s="348"/>
      <c r="PUG80" s="348"/>
      <c r="PUH80" s="349"/>
      <c r="PUJ80" s="347"/>
      <c r="PUK80" s="350"/>
      <c r="PUL80" s="350"/>
      <c r="PUM80" s="348"/>
      <c r="PUN80" s="348"/>
      <c r="PUO80" s="348"/>
      <c r="PUP80" s="349"/>
      <c r="PUR80" s="347"/>
      <c r="PUS80" s="350"/>
      <c r="PUT80" s="350"/>
      <c r="PUU80" s="348"/>
      <c r="PUV80" s="348"/>
      <c r="PUW80" s="348"/>
      <c r="PUX80" s="349"/>
      <c r="PUZ80" s="347"/>
      <c r="PVA80" s="350"/>
      <c r="PVB80" s="350"/>
      <c r="PVC80" s="348"/>
      <c r="PVD80" s="348"/>
      <c r="PVE80" s="348"/>
      <c r="PVF80" s="349"/>
      <c r="PVH80" s="347"/>
      <c r="PVI80" s="350"/>
      <c r="PVJ80" s="350"/>
      <c r="PVK80" s="348"/>
      <c r="PVL80" s="348"/>
      <c r="PVM80" s="348"/>
      <c r="PVN80" s="349"/>
      <c r="PVP80" s="347"/>
      <c r="PVQ80" s="350"/>
      <c r="PVR80" s="350"/>
      <c r="PVS80" s="348"/>
      <c r="PVT80" s="348"/>
      <c r="PVU80" s="348"/>
      <c r="PVV80" s="349"/>
      <c r="PVX80" s="347"/>
      <c r="PVY80" s="350"/>
      <c r="PVZ80" s="350"/>
      <c r="PWA80" s="348"/>
      <c r="PWB80" s="348"/>
      <c r="PWC80" s="348"/>
      <c r="PWD80" s="349"/>
      <c r="PWF80" s="347"/>
      <c r="PWG80" s="350"/>
      <c r="PWH80" s="350"/>
      <c r="PWI80" s="348"/>
      <c r="PWJ80" s="348"/>
      <c r="PWK80" s="348"/>
      <c r="PWL80" s="349"/>
      <c r="PWN80" s="347"/>
      <c r="PWO80" s="350"/>
      <c r="PWP80" s="350"/>
      <c r="PWQ80" s="348"/>
      <c r="PWR80" s="348"/>
      <c r="PWS80" s="348"/>
      <c r="PWT80" s="349"/>
      <c r="PWV80" s="347"/>
      <c r="PWW80" s="350"/>
      <c r="PWX80" s="350"/>
      <c r="PWY80" s="348"/>
      <c r="PWZ80" s="348"/>
      <c r="PXA80" s="348"/>
      <c r="PXB80" s="349"/>
      <c r="PXD80" s="347"/>
      <c r="PXE80" s="350"/>
      <c r="PXF80" s="350"/>
      <c r="PXG80" s="348"/>
      <c r="PXH80" s="348"/>
      <c r="PXI80" s="348"/>
      <c r="PXJ80" s="349"/>
      <c r="PXL80" s="347"/>
      <c r="PXM80" s="350"/>
      <c r="PXN80" s="350"/>
      <c r="PXO80" s="348"/>
      <c r="PXP80" s="348"/>
      <c r="PXQ80" s="348"/>
      <c r="PXR80" s="349"/>
      <c r="PXT80" s="347"/>
      <c r="PXU80" s="350"/>
      <c r="PXV80" s="350"/>
      <c r="PXW80" s="348"/>
      <c r="PXX80" s="348"/>
      <c r="PXY80" s="348"/>
      <c r="PXZ80" s="349"/>
      <c r="PYB80" s="347"/>
      <c r="PYC80" s="350"/>
      <c r="PYD80" s="350"/>
      <c r="PYE80" s="348"/>
      <c r="PYF80" s="348"/>
      <c r="PYG80" s="348"/>
      <c r="PYH80" s="349"/>
      <c r="PYJ80" s="347"/>
      <c r="PYK80" s="350"/>
      <c r="PYL80" s="350"/>
      <c r="PYM80" s="348"/>
      <c r="PYN80" s="348"/>
      <c r="PYO80" s="348"/>
      <c r="PYP80" s="349"/>
      <c r="PYR80" s="347"/>
      <c r="PYS80" s="350"/>
      <c r="PYT80" s="350"/>
      <c r="PYU80" s="348"/>
      <c r="PYV80" s="348"/>
      <c r="PYW80" s="348"/>
      <c r="PYX80" s="349"/>
      <c r="PYZ80" s="347"/>
      <c r="PZA80" s="350"/>
      <c r="PZB80" s="350"/>
      <c r="PZC80" s="348"/>
      <c r="PZD80" s="348"/>
      <c r="PZE80" s="348"/>
      <c r="PZF80" s="349"/>
      <c r="PZH80" s="347"/>
      <c r="PZI80" s="350"/>
      <c r="PZJ80" s="350"/>
      <c r="PZK80" s="348"/>
      <c r="PZL80" s="348"/>
      <c r="PZM80" s="348"/>
      <c r="PZN80" s="349"/>
      <c r="PZP80" s="347"/>
      <c r="PZQ80" s="350"/>
      <c r="PZR80" s="350"/>
      <c r="PZS80" s="348"/>
      <c r="PZT80" s="348"/>
      <c r="PZU80" s="348"/>
      <c r="PZV80" s="349"/>
      <c r="PZX80" s="347"/>
      <c r="PZY80" s="350"/>
      <c r="PZZ80" s="350"/>
      <c r="QAA80" s="348"/>
      <c r="QAB80" s="348"/>
      <c r="QAC80" s="348"/>
      <c r="QAD80" s="349"/>
      <c r="QAF80" s="347"/>
      <c r="QAG80" s="350"/>
      <c r="QAH80" s="350"/>
      <c r="QAI80" s="348"/>
      <c r="QAJ80" s="348"/>
      <c r="QAK80" s="348"/>
      <c r="QAL80" s="349"/>
      <c r="QAN80" s="347"/>
      <c r="QAO80" s="350"/>
      <c r="QAP80" s="350"/>
      <c r="QAQ80" s="348"/>
      <c r="QAR80" s="348"/>
      <c r="QAS80" s="348"/>
      <c r="QAT80" s="349"/>
      <c r="QAV80" s="347"/>
      <c r="QAW80" s="350"/>
      <c r="QAX80" s="350"/>
      <c r="QAY80" s="348"/>
      <c r="QAZ80" s="348"/>
      <c r="QBA80" s="348"/>
      <c r="QBB80" s="349"/>
      <c r="QBD80" s="347"/>
      <c r="QBE80" s="350"/>
      <c r="QBF80" s="350"/>
      <c r="QBG80" s="348"/>
      <c r="QBH80" s="348"/>
      <c r="QBI80" s="348"/>
      <c r="QBJ80" s="349"/>
      <c r="QBL80" s="347"/>
      <c r="QBM80" s="350"/>
      <c r="QBN80" s="350"/>
      <c r="QBO80" s="348"/>
      <c r="QBP80" s="348"/>
      <c r="QBQ80" s="348"/>
      <c r="QBR80" s="349"/>
      <c r="QBT80" s="347"/>
      <c r="QBU80" s="350"/>
      <c r="QBV80" s="350"/>
      <c r="QBW80" s="348"/>
      <c r="QBX80" s="348"/>
      <c r="QBY80" s="348"/>
      <c r="QBZ80" s="349"/>
      <c r="QCB80" s="347"/>
      <c r="QCC80" s="350"/>
      <c r="QCD80" s="350"/>
      <c r="QCE80" s="348"/>
      <c r="QCF80" s="348"/>
      <c r="QCG80" s="348"/>
      <c r="QCH80" s="349"/>
      <c r="QCJ80" s="347"/>
      <c r="QCK80" s="350"/>
      <c r="QCL80" s="350"/>
      <c r="QCM80" s="348"/>
      <c r="QCN80" s="348"/>
      <c r="QCO80" s="348"/>
      <c r="QCP80" s="349"/>
      <c r="QCR80" s="347"/>
      <c r="QCS80" s="350"/>
      <c r="QCT80" s="350"/>
      <c r="QCU80" s="348"/>
      <c r="QCV80" s="348"/>
      <c r="QCW80" s="348"/>
      <c r="QCX80" s="349"/>
      <c r="QCZ80" s="347"/>
      <c r="QDA80" s="350"/>
      <c r="QDB80" s="350"/>
      <c r="QDC80" s="348"/>
      <c r="QDD80" s="348"/>
      <c r="QDE80" s="348"/>
      <c r="QDF80" s="349"/>
      <c r="QDH80" s="347"/>
      <c r="QDI80" s="350"/>
      <c r="QDJ80" s="350"/>
      <c r="QDK80" s="348"/>
      <c r="QDL80" s="348"/>
      <c r="QDM80" s="348"/>
      <c r="QDN80" s="349"/>
      <c r="QDP80" s="347"/>
      <c r="QDQ80" s="350"/>
      <c r="QDR80" s="350"/>
      <c r="QDS80" s="348"/>
      <c r="QDT80" s="348"/>
      <c r="QDU80" s="348"/>
      <c r="QDV80" s="349"/>
      <c r="QDX80" s="347"/>
      <c r="QDY80" s="350"/>
      <c r="QDZ80" s="350"/>
      <c r="QEA80" s="348"/>
      <c r="QEB80" s="348"/>
      <c r="QEC80" s="348"/>
      <c r="QED80" s="349"/>
      <c r="QEF80" s="347"/>
      <c r="QEG80" s="350"/>
      <c r="QEH80" s="350"/>
      <c r="QEI80" s="348"/>
      <c r="QEJ80" s="348"/>
      <c r="QEK80" s="348"/>
      <c r="QEL80" s="349"/>
      <c r="QEN80" s="347"/>
      <c r="QEO80" s="350"/>
      <c r="QEP80" s="350"/>
      <c r="QEQ80" s="348"/>
      <c r="QER80" s="348"/>
      <c r="QES80" s="348"/>
      <c r="QET80" s="349"/>
      <c r="QEV80" s="347"/>
      <c r="QEW80" s="350"/>
      <c r="QEX80" s="350"/>
      <c r="QEY80" s="348"/>
      <c r="QEZ80" s="348"/>
      <c r="QFA80" s="348"/>
      <c r="QFB80" s="349"/>
      <c r="QFD80" s="347"/>
      <c r="QFE80" s="350"/>
      <c r="QFF80" s="350"/>
      <c r="QFG80" s="348"/>
      <c r="QFH80" s="348"/>
      <c r="QFI80" s="348"/>
      <c r="QFJ80" s="349"/>
      <c r="QFL80" s="347"/>
      <c r="QFM80" s="350"/>
      <c r="QFN80" s="350"/>
      <c r="QFO80" s="348"/>
      <c r="QFP80" s="348"/>
      <c r="QFQ80" s="348"/>
      <c r="QFR80" s="349"/>
      <c r="QFT80" s="347"/>
      <c r="QFU80" s="350"/>
      <c r="QFV80" s="350"/>
      <c r="QFW80" s="348"/>
      <c r="QFX80" s="348"/>
      <c r="QFY80" s="348"/>
      <c r="QFZ80" s="349"/>
      <c r="QGB80" s="347"/>
      <c r="QGC80" s="350"/>
      <c r="QGD80" s="350"/>
      <c r="QGE80" s="348"/>
      <c r="QGF80" s="348"/>
      <c r="QGG80" s="348"/>
      <c r="QGH80" s="349"/>
      <c r="QGJ80" s="347"/>
      <c r="QGK80" s="350"/>
      <c r="QGL80" s="350"/>
      <c r="QGM80" s="348"/>
      <c r="QGN80" s="348"/>
      <c r="QGO80" s="348"/>
      <c r="QGP80" s="349"/>
      <c r="QGR80" s="347"/>
      <c r="QGS80" s="350"/>
      <c r="QGT80" s="350"/>
      <c r="QGU80" s="348"/>
      <c r="QGV80" s="348"/>
      <c r="QGW80" s="348"/>
      <c r="QGX80" s="349"/>
      <c r="QGZ80" s="347"/>
      <c r="QHA80" s="350"/>
      <c r="QHB80" s="350"/>
      <c r="QHC80" s="348"/>
      <c r="QHD80" s="348"/>
      <c r="QHE80" s="348"/>
      <c r="QHF80" s="349"/>
      <c r="QHH80" s="347"/>
      <c r="QHI80" s="350"/>
      <c r="QHJ80" s="350"/>
      <c r="QHK80" s="348"/>
      <c r="QHL80" s="348"/>
      <c r="QHM80" s="348"/>
      <c r="QHN80" s="349"/>
      <c r="QHP80" s="347"/>
      <c r="QHQ80" s="350"/>
      <c r="QHR80" s="350"/>
      <c r="QHS80" s="348"/>
      <c r="QHT80" s="348"/>
      <c r="QHU80" s="348"/>
      <c r="QHV80" s="349"/>
      <c r="QHX80" s="347"/>
      <c r="QHY80" s="350"/>
      <c r="QHZ80" s="350"/>
      <c r="QIA80" s="348"/>
      <c r="QIB80" s="348"/>
      <c r="QIC80" s="348"/>
      <c r="QID80" s="349"/>
      <c r="QIF80" s="347"/>
      <c r="QIG80" s="350"/>
      <c r="QIH80" s="350"/>
      <c r="QII80" s="348"/>
      <c r="QIJ80" s="348"/>
      <c r="QIK80" s="348"/>
      <c r="QIL80" s="349"/>
      <c r="QIN80" s="347"/>
      <c r="QIO80" s="350"/>
      <c r="QIP80" s="350"/>
      <c r="QIQ80" s="348"/>
      <c r="QIR80" s="348"/>
      <c r="QIS80" s="348"/>
      <c r="QIT80" s="349"/>
      <c r="QIV80" s="347"/>
      <c r="QIW80" s="350"/>
      <c r="QIX80" s="350"/>
      <c r="QIY80" s="348"/>
      <c r="QIZ80" s="348"/>
      <c r="QJA80" s="348"/>
      <c r="QJB80" s="349"/>
      <c r="QJD80" s="347"/>
      <c r="QJE80" s="350"/>
      <c r="QJF80" s="350"/>
      <c r="QJG80" s="348"/>
      <c r="QJH80" s="348"/>
      <c r="QJI80" s="348"/>
      <c r="QJJ80" s="349"/>
      <c r="QJL80" s="347"/>
      <c r="QJM80" s="350"/>
      <c r="QJN80" s="350"/>
      <c r="QJO80" s="348"/>
      <c r="QJP80" s="348"/>
      <c r="QJQ80" s="348"/>
      <c r="QJR80" s="349"/>
      <c r="QJT80" s="347"/>
      <c r="QJU80" s="350"/>
      <c r="QJV80" s="350"/>
      <c r="QJW80" s="348"/>
      <c r="QJX80" s="348"/>
      <c r="QJY80" s="348"/>
      <c r="QJZ80" s="349"/>
      <c r="QKB80" s="347"/>
      <c r="QKC80" s="350"/>
      <c r="QKD80" s="350"/>
      <c r="QKE80" s="348"/>
      <c r="QKF80" s="348"/>
      <c r="QKG80" s="348"/>
      <c r="QKH80" s="349"/>
      <c r="QKJ80" s="347"/>
      <c r="QKK80" s="350"/>
      <c r="QKL80" s="350"/>
      <c r="QKM80" s="348"/>
      <c r="QKN80" s="348"/>
      <c r="QKO80" s="348"/>
      <c r="QKP80" s="349"/>
      <c r="QKR80" s="347"/>
      <c r="QKS80" s="350"/>
      <c r="QKT80" s="350"/>
      <c r="QKU80" s="348"/>
      <c r="QKV80" s="348"/>
      <c r="QKW80" s="348"/>
      <c r="QKX80" s="349"/>
      <c r="QKZ80" s="347"/>
      <c r="QLA80" s="350"/>
      <c r="QLB80" s="350"/>
      <c r="QLC80" s="348"/>
      <c r="QLD80" s="348"/>
      <c r="QLE80" s="348"/>
      <c r="QLF80" s="349"/>
      <c r="QLH80" s="347"/>
      <c r="QLI80" s="350"/>
      <c r="QLJ80" s="350"/>
      <c r="QLK80" s="348"/>
      <c r="QLL80" s="348"/>
      <c r="QLM80" s="348"/>
      <c r="QLN80" s="349"/>
      <c r="QLP80" s="347"/>
      <c r="QLQ80" s="350"/>
      <c r="QLR80" s="350"/>
      <c r="QLS80" s="348"/>
      <c r="QLT80" s="348"/>
      <c r="QLU80" s="348"/>
      <c r="QLV80" s="349"/>
      <c r="QLX80" s="347"/>
      <c r="QLY80" s="350"/>
      <c r="QLZ80" s="350"/>
      <c r="QMA80" s="348"/>
      <c r="QMB80" s="348"/>
      <c r="QMC80" s="348"/>
      <c r="QMD80" s="349"/>
      <c r="QMF80" s="347"/>
      <c r="QMG80" s="350"/>
      <c r="QMH80" s="350"/>
      <c r="QMI80" s="348"/>
      <c r="QMJ80" s="348"/>
      <c r="QMK80" s="348"/>
      <c r="QML80" s="349"/>
      <c r="QMN80" s="347"/>
      <c r="QMO80" s="350"/>
      <c r="QMP80" s="350"/>
      <c r="QMQ80" s="348"/>
      <c r="QMR80" s="348"/>
      <c r="QMS80" s="348"/>
      <c r="QMT80" s="349"/>
      <c r="QMV80" s="347"/>
      <c r="QMW80" s="350"/>
      <c r="QMX80" s="350"/>
      <c r="QMY80" s="348"/>
      <c r="QMZ80" s="348"/>
      <c r="QNA80" s="348"/>
      <c r="QNB80" s="349"/>
      <c r="QND80" s="347"/>
      <c r="QNE80" s="350"/>
      <c r="QNF80" s="350"/>
      <c r="QNG80" s="348"/>
      <c r="QNH80" s="348"/>
      <c r="QNI80" s="348"/>
      <c r="QNJ80" s="349"/>
      <c r="QNL80" s="347"/>
      <c r="QNM80" s="350"/>
      <c r="QNN80" s="350"/>
      <c r="QNO80" s="348"/>
      <c r="QNP80" s="348"/>
      <c r="QNQ80" s="348"/>
      <c r="QNR80" s="349"/>
      <c r="QNT80" s="347"/>
      <c r="QNU80" s="350"/>
      <c r="QNV80" s="350"/>
      <c r="QNW80" s="348"/>
      <c r="QNX80" s="348"/>
      <c r="QNY80" s="348"/>
      <c r="QNZ80" s="349"/>
      <c r="QOB80" s="347"/>
      <c r="QOC80" s="350"/>
      <c r="QOD80" s="350"/>
      <c r="QOE80" s="348"/>
      <c r="QOF80" s="348"/>
      <c r="QOG80" s="348"/>
      <c r="QOH80" s="349"/>
      <c r="QOJ80" s="347"/>
      <c r="QOK80" s="350"/>
      <c r="QOL80" s="350"/>
      <c r="QOM80" s="348"/>
      <c r="QON80" s="348"/>
      <c r="QOO80" s="348"/>
      <c r="QOP80" s="349"/>
      <c r="QOR80" s="347"/>
      <c r="QOS80" s="350"/>
      <c r="QOT80" s="350"/>
      <c r="QOU80" s="348"/>
      <c r="QOV80" s="348"/>
      <c r="QOW80" s="348"/>
      <c r="QOX80" s="349"/>
      <c r="QOZ80" s="347"/>
      <c r="QPA80" s="350"/>
      <c r="QPB80" s="350"/>
      <c r="QPC80" s="348"/>
      <c r="QPD80" s="348"/>
      <c r="QPE80" s="348"/>
      <c r="QPF80" s="349"/>
      <c r="QPH80" s="347"/>
      <c r="QPI80" s="350"/>
      <c r="QPJ80" s="350"/>
      <c r="QPK80" s="348"/>
      <c r="QPL80" s="348"/>
      <c r="QPM80" s="348"/>
      <c r="QPN80" s="349"/>
      <c r="QPP80" s="347"/>
      <c r="QPQ80" s="350"/>
      <c r="QPR80" s="350"/>
      <c r="QPS80" s="348"/>
      <c r="QPT80" s="348"/>
      <c r="QPU80" s="348"/>
      <c r="QPV80" s="349"/>
      <c r="QPX80" s="347"/>
      <c r="QPY80" s="350"/>
      <c r="QPZ80" s="350"/>
      <c r="QQA80" s="348"/>
      <c r="QQB80" s="348"/>
      <c r="QQC80" s="348"/>
      <c r="QQD80" s="349"/>
      <c r="QQF80" s="347"/>
      <c r="QQG80" s="350"/>
      <c r="QQH80" s="350"/>
      <c r="QQI80" s="348"/>
      <c r="QQJ80" s="348"/>
      <c r="QQK80" s="348"/>
      <c r="QQL80" s="349"/>
      <c r="QQN80" s="347"/>
      <c r="QQO80" s="350"/>
      <c r="QQP80" s="350"/>
      <c r="QQQ80" s="348"/>
      <c r="QQR80" s="348"/>
      <c r="QQS80" s="348"/>
      <c r="QQT80" s="349"/>
      <c r="QQV80" s="347"/>
      <c r="QQW80" s="350"/>
      <c r="QQX80" s="350"/>
      <c r="QQY80" s="348"/>
      <c r="QQZ80" s="348"/>
      <c r="QRA80" s="348"/>
      <c r="QRB80" s="349"/>
      <c r="QRD80" s="347"/>
      <c r="QRE80" s="350"/>
      <c r="QRF80" s="350"/>
      <c r="QRG80" s="348"/>
      <c r="QRH80" s="348"/>
      <c r="QRI80" s="348"/>
      <c r="QRJ80" s="349"/>
      <c r="QRL80" s="347"/>
      <c r="QRM80" s="350"/>
      <c r="QRN80" s="350"/>
      <c r="QRO80" s="348"/>
      <c r="QRP80" s="348"/>
      <c r="QRQ80" s="348"/>
      <c r="QRR80" s="349"/>
      <c r="QRT80" s="347"/>
      <c r="QRU80" s="350"/>
      <c r="QRV80" s="350"/>
      <c r="QRW80" s="348"/>
      <c r="QRX80" s="348"/>
      <c r="QRY80" s="348"/>
      <c r="QRZ80" s="349"/>
      <c r="QSB80" s="347"/>
      <c r="QSC80" s="350"/>
      <c r="QSD80" s="350"/>
      <c r="QSE80" s="348"/>
      <c r="QSF80" s="348"/>
      <c r="QSG80" s="348"/>
      <c r="QSH80" s="349"/>
      <c r="QSJ80" s="347"/>
      <c r="QSK80" s="350"/>
      <c r="QSL80" s="350"/>
      <c r="QSM80" s="348"/>
      <c r="QSN80" s="348"/>
      <c r="QSO80" s="348"/>
      <c r="QSP80" s="349"/>
      <c r="QSR80" s="347"/>
      <c r="QSS80" s="350"/>
      <c r="QST80" s="350"/>
      <c r="QSU80" s="348"/>
      <c r="QSV80" s="348"/>
      <c r="QSW80" s="348"/>
      <c r="QSX80" s="349"/>
      <c r="QSZ80" s="347"/>
      <c r="QTA80" s="350"/>
      <c r="QTB80" s="350"/>
      <c r="QTC80" s="348"/>
      <c r="QTD80" s="348"/>
      <c r="QTE80" s="348"/>
      <c r="QTF80" s="349"/>
      <c r="QTH80" s="347"/>
      <c r="QTI80" s="350"/>
      <c r="QTJ80" s="350"/>
      <c r="QTK80" s="348"/>
      <c r="QTL80" s="348"/>
      <c r="QTM80" s="348"/>
      <c r="QTN80" s="349"/>
      <c r="QTP80" s="347"/>
      <c r="QTQ80" s="350"/>
      <c r="QTR80" s="350"/>
      <c r="QTS80" s="348"/>
      <c r="QTT80" s="348"/>
      <c r="QTU80" s="348"/>
      <c r="QTV80" s="349"/>
      <c r="QTX80" s="347"/>
      <c r="QTY80" s="350"/>
      <c r="QTZ80" s="350"/>
      <c r="QUA80" s="348"/>
      <c r="QUB80" s="348"/>
      <c r="QUC80" s="348"/>
      <c r="QUD80" s="349"/>
      <c r="QUF80" s="347"/>
      <c r="QUG80" s="350"/>
      <c r="QUH80" s="350"/>
      <c r="QUI80" s="348"/>
      <c r="QUJ80" s="348"/>
      <c r="QUK80" s="348"/>
      <c r="QUL80" s="349"/>
      <c r="QUN80" s="347"/>
      <c r="QUO80" s="350"/>
      <c r="QUP80" s="350"/>
      <c r="QUQ80" s="348"/>
      <c r="QUR80" s="348"/>
      <c r="QUS80" s="348"/>
      <c r="QUT80" s="349"/>
      <c r="QUV80" s="347"/>
      <c r="QUW80" s="350"/>
      <c r="QUX80" s="350"/>
      <c r="QUY80" s="348"/>
      <c r="QUZ80" s="348"/>
      <c r="QVA80" s="348"/>
      <c r="QVB80" s="349"/>
      <c r="QVD80" s="347"/>
      <c r="QVE80" s="350"/>
      <c r="QVF80" s="350"/>
      <c r="QVG80" s="348"/>
      <c r="QVH80" s="348"/>
      <c r="QVI80" s="348"/>
      <c r="QVJ80" s="349"/>
      <c r="QVL80" s="347"/>
      <c r="QVM80" s="350"/>
      <c r="QVN80" s="350"/>
      <c r="QVO80" s="348"/>
      <c r="QVP80" s="348"/>
      <c r="QVQ80" s="348"/>
      <c r="QVR80" s="349"/>
      <c r="QVT80" s="347"/>
      <c r="QVU80" s="350"/>
      <c r="QVV80" s="350"/>
      <c r="QVW80" s="348"/>
      <c r="QVX80" s="348"/>
      <c r="QVY80" s="348"/>
      <c r="QVZ80" s="349"/>
      <c r="QWB80" s="347"/>
      <c r="QWC80" s="350"/>
      <c r="QWD80" s="350"/>
      <c r="QWE80" s="348"/>
      <c r="QWF80" s="348"/>
      <c r="QWG80" s="348"/>
      <c r="QWH80" s="349"/>
      <c r="QWJ80" s="347"/>
      <c r="QWK80" s="350"/>
      <c r="QWL80" s="350"/>
      <c r="QWM80" s="348"/>
      <c r="QWN80" s="348"/>
      <c r="QWO80" s="348"/>
      <c r="QWP80" s="349"/>
      <c r="QWR80" s="347"/>
      <c r="QWS80" s="350"/>
      <c r="QWT80" s="350"/>
      <c r="QWU80" s="348"/>
      <c r="QWV80" s="348"/>
      <c r="QWW80" s="348"/>
      <c r="QWX80" s="349"/>
      <c r="QWZ80" s="347"/>
      <c r="QXA80" s="350"/>
      <c r="QXB80" s="350"/>
      <c r="QXC80" s="348"/>
      <c r="QXD80" s="348"/>
      <c r="QXE80" s="348"/>
      <c r="QXF80" s="349"/>
      <c r="QXH80" s="347"/>
      <c r="QXI80" s="350"/>
      <c r="QXJ80" s="350"/>
      <c r="QXK80" s="348"/>
      <c r="QXL80" s="348"/>
      <c r="QXM80" s="348"/>
      <c r="QXN80" s="349"/>
      <c r="QXP80" s="347"/>
      <c r="QXQ80" s="350"/>
      <c r="QXR80" s="350"/>
      <c r="QXS80" s="348"/>
      <c r="QXT80" s="348"/>
      <c r="QXU80" s="348"/>
      <c r="QXV80" s="349"/>
      <c r="QXX80" s="347"/>
      <c r="QXY80" s="350"/>
      <c r="QXZ80" s="350"/>
      <c r="QYA80" s="348"/>
      <c r="QYB80" s="348"/>
      <c r="QYC80" s="348"/>
      <c r="QYD80" s="349"/>
      <c r="QYF80" s="347"/>
      <c r="QYG80" s="350"/>
      <c r="QYH80" s="350"/>
      <c r="QYI80" s="348"/>
      <c r="QYJ80" s="348"/>
      <c r="QYK80" s="348"/>
      <c r="QYL80" s="349"/>
      <c r="QYN80" s="347"/>
      <c r="QYO80" s="350"/>
      <c r="QYP80" s="350"/>
      <c r="QYQ80" s="348"/>
      <c r="QYR80" s="348"/>
      <c r="QYS80" s="348"/>
      <c r="QYT80" s="349"/>
      <c r="QYV80" s="347"/>
      <c r="QYW80" s="350"/>
      <c r="QYX80" s="350"/>
      <c r="QYY80" s="348"/>
      <c r="QYZ80" s="348"/>
      <c r="QZA80" s="348"/>
      <c r="QZB80" s="349"/>
      <c r="QZD80" s="347"/>
      <c r="QZE80" s="350"/>
      <c r="QZF80" s="350"/>
      <c r="QZG80" s="348"/>
      <c r="QZH80" s="348"/>
      <c r="QZI80" s="348"/>
      <c r="QZJ80" s="349"/>
      <c r="QZL80" s="347"/>
      <c r="QZM80" s="350"/>
      <c r="QZN80" s="350"/>
      <c r="QZO80" s="348"/>
      <c r="QZP80" s="348"/>
      <c r="QZQ80" s="348"/>
      <c r="QZR80" s="349"/>
      <c r="QZT80" s="347"/>
      <c r="QZU80" s="350"/>
      <c r="QZV80" s="350"/>
      <c r="QZW80" s="348"/>
      <c r="QZX80" s="348"/>
      <c r="QZY80" s="348"/>
      <c r="QZZ80" s="349"/>
      <c r="RAB80" s="347"/>
      <c r="RAC80" s="350"/>
      <c r="RAD80" s="350"/>
      <c r="RAE80" s="348"/>
      <c r="RAF80" s="348"/>
      <c r="RAG80" s="348"/>
      <c r="RAH80" s="349"/>
      <c r="RAJ80" s="347"/>
      <c r="RAK80" s="350"/>
      <c r="RAL80" s="350"/>
      <c r="RAM80" s="348"/>
      <c r="RAN80" s="348"/>
      <c r="RAO80" s="348"/>
      <c r="RAP80" s="349"/>
      <c r="RAR80" s="347"/>
      <c r="RAS80" s="350"/>
      <c r="RAT80" s="350"/>
      <c r="RAU80" s="348"/>
      <c r="RAV80" s="348"/>
      <c r="RAW80" s="348"/>
      <c r="RAX80" s="349"/>
      <c r="RAZ80" s="347"/>
      <c r="RBA80" s="350"/>
      <c r="RBB80" s="350"/>
      <c r="RBC80" s="348"/>
      <c r="RBD80" s="348"/>
      <c r="RBE80" s="348"/>
      <c r="RBF80" s="349"/>
      <c r="RBH80" s="347"/>
      <c r="RBI80" s="350"/>
      <c r="RBJ80" s="350"/>
      <c r="RBK80" s="348"/>
      <c r="RBL80" s="348"/>
      <c r="RBM80" s="348"/>
      <c r="RBN80" s="349"/>
      <c r="RBP80" s="347"/>
      <c r="RBQ80" s="350"/>
      <c r="RBR80" s="350"/>
      <c r="RBS80" s="348"/>
      <c r="RBT80" s="348"/>
      <c r="RBU80" s="348"/>
      <c r="RBV80" s="349"/>
      <c r="RBX80" s="347"/>
      <c r="RBY80" s="350"/>
      <c r="RBZ80" s="350"/>
      <c r="RCA80" s="348"/>
      <c r="RCB80" s="348"/>
      <c r="RCC80" s="348"/>
      <c r="RCD80" s="349"/>
      <c r="RCF80" s="347"/>
      <c r="RCG80" s="350"/>
      <c r="RCH80" s="350"/>
      <c r="RCI80" s="348"/>
      <c r="RCJ80" s="348"/>
      <c r="RCK80" s="348"/>
      <c r="RCL80" s="349"/>
      <c r="RCN80" s="347"/>
      <c r="RCO80" s="350"/>
      <c r="RCP80" s="350"/>
      <c r="RCQ80" s="348"/>
      <c r="RCR80" s="348"/>
      <c r="RCS80" s="348"/>
      <c r="RCT80" s="349"/>
      <c r="RCV80" s="347"/>
      <c r="RCW80" s="350"/>
      <c r="RCX80" s="350"/>
      <c r="RCY80" s="348"/>
      <c r="RCZ80" s="348"/>
      <c r="RDA80" s="348"/>
      <c r="RDB80" s="349"/>
      <c r="RDD80" s="347"/>
      <c r="RDE80" s="350"/>
      <c r="RDF80" s="350"/>
      <c r="RDG80" s="348"/>
      <c r="RDH80" s="348"/>
      <c r="RDI80" s="348"/>
      <c r="RDJ80" s="349"/>
      <c r="RDL80" s="347"/>
      <c r="RDM80" s="350"/>
      <c r="RDN80" s="350"/>
      <c r="RDO80" s="348"/>
      <c r="RDP80" s="348"/>
      <c r="RDQ80" s="348"/>
      <c r="RDR80" s="349"/>
      <c r="RDT80" s="347"/>
      <c r="RDU80" s="350"/>
      <c r="RDV80" s="350"/>
      <c r="RDW80" s="348"/>
      <c r="RDX80" s="348"/>
      <c r="RDY80" s="348"/>
      <c r="RDZ80" s="349"/>
      <c r="REB80" s="347"/>
      <c r="REC80" s="350"/>
      <c r="RED80" s="350"/>
      <c r="REE80" s="348"/>
      <c r="REF80" s="348"/>
      <c r="REG80" s="348"/>
      <c r="REH80" s="349"/>
      <c r="REJ80" s="347"/>
      <c r="REK80" s="350"/>
      <c r="REL80" s="350"/>
      <c r="REM80" s="348"/>
      <c r="REN80" s="348"/>
      <c r="REO80" s="348"/>
      <c r="REP80" s="349"/>
      <c r="RER80" s="347"/>
      <c r="RES80" s="350"/>
      <c r="RET80" s="350"/>
      <c r="REU80" s="348"/>
      <c r="REV80" s="348"/>
      <c r="REW80" s="348"/>
      <c r="REX80" s="349"/>
      <c r="REZ80" s="347"/>
      <c r="RFA80" s="350"/>
      <c r="RFB80" s="350"/>
      <c r="RFC80" s="348"/>
      <c r="RFD80" s="348"/>
      <c r="RFE80" s="348"/>
      <c r="RFF80" s="349"/>
      <c r="RFH80" s="347"/>
      <c r="RFI80" s="350"/>
      <c r="RFJ80" s="350"/>
      <c r="RFK80" s="348"/>
      <c r="RFL80" s="348"/>
      <c r="RFM80" s="348"/>
      <c r="RFN80" s="349"/>
      <c r="RFP80" s="347"/>
      <c r="RFQ80" s="350"/>
      <c r="RFR80" s="350"/>
      <c r="RFS80" s="348"/>
      <c r="RFT80" s="348"/>
      <c r="RFU80" s="348"/>
      <c r="RFV80" s="349"/>
      <c r="RFX80" s="347"/>
      <c r="RFY80" s="350"/>
      <c r="RFZ80" s="350"/>
      <c r="RGA80" s="348"/>
      <c r="RGB80" s="348"/>
      <c r="RGC80" s="348"/>
      <c r="RGD80" s="349"/>
      <c r="RGF80" s="347"/>
      <c r="RGG80" s="350"/>
      <c r="RGH80" s="350"/>
      <c r="RGI80" s="348"/>
      <c r="RGJ80" s="348"/>
      <c r="RGK80" s="348"/>
      <c r="RGL80" s="349"/>
      <c r="RGN80" s="347"/>
      <c r="RGO80" s="350"/>
      <c r="RGP80" s="350"/>
      <c r="RGQ80" s="348"/>
      <c r="RGR80" s="348"/>
      <c r="RGS80" s="348"/>
      <c r="RGT80" s="349"/>
      <c r="RGV80" s="347"/>
      <c r="RGW80" s="350"/>
      <c r="RGX80" s="350"/>
      <c r="RGY80" s="348"/>
      <c r="RGZ80" s="348"/>
      <c r="RHA80" s="348"/>
      <c r="RHB80" s="349"/>
      <c r="RHD80" s="347"/>
      <c r="RHE80" s="350"/>
      <c r="RHF80" s="350"/>
      <c r="RHG80" s="348"/>
      <c r="RHH80" s="348"/>
      <c r="RHI80" s="348"/>
      <c r="RHJ80" s="349"/>
      <c r="RHL80" s="347"/>
      <c r="RHM80" s="350"/>
      <c r="RHN80" s="350"/>
      <c r="RHO80" s="348"/>
      <c r="RHP80" s="348"/>
      <c r="RHQ80" s="348"/>
      <c r="RHR80" s="349"/>
      <c r="RHT80" s="347"/>
      <c r="RHU80" s="350"/>
      <c r="RHV80" s="350"/>
      <c r="RHW80" s="348"/>
      <c r="RHX80" s="348"/>
      <c r="RHY80" s="348"/>
      <c r="RHZ80" s="349"/>
      <c r="RIB80" s="347"/>
      <c r="RIC80" s="350"/>
      <c r="RID80" s="350"/>
      <c r="RIE80" s="348"/>
      <c r="RIF80" s="348"/>
      <c r="RIG80" s="348"/>
      <c r="RIH80" s="349"/>
      <c r="RIJ80" s="347"/>
      <c r="RIK80" s="350"/>
      <c r="RIL80" s="350"/>
      <c r="RIM80" s="348"/>
      <c r="RIN80" s="348"/>
      <c r="RIO80" s="348"/>
      <c r="RIP80" s="349"/>
      <c r="RIR80" s="347"/>
      <c r="RIS80" s="350"/>
      <c r="RIT80" s="350"/>
      <c r="RIU80" s="348"/>
      <c r="RIV80" s="348"/>
      <c r="RIW80" s="348"/>
      <c r="RIX80" s="349"/>
      <c r="RIZ80" s="347"/>
      <c r="RJA80" s="350"/>
      <c r="RJB80" s="350"/>
      <c r="RJC80" s="348"/>
      <c r="RJD80" s="348"/>
      <c r="RJE80" s="348"/>
      <c r="RJF80" s="349"/>
      <c r="RJH80" s="347"/>
      <c r="RJI80" s="350"/>
      <c r="RJJ80" s="350"/>
      <c r="RJK80" s="348"/>
      <c r="RJL80" s="348"/>
      <c r="RJM80" s="348"/>
      <c r="RJN80" s="349"/>
      <c r="RJP80" s="347"/>
      <c r="RJQ80" s="350"/>
      <c r="RJR80" s="350"/>
      <c r="RJS80" s="348"/>
      <c r="RJT80" s="348"/>
      <c r="RJU80" s="348"/>
      <c r="RJV80" s="349"/>
      <c r="RJX80" s="347"/>
      <c r="RJY80" s="350"/>
      <c r="RJZ80" s="350"/>
      <c r="RKA80" s="348"/>
      <c r="RKB80" s="348"/>
      <c r="RKC80" s="348"/>
      <c r="RKD80" s="349"/>
      <c r="RKF80" s="347"/>
      <c r="RKG80" s="350"/>
      <c r="RKH80" s="350"/>
      <c r="RKI80" s="348"/>
      <c r="RKJ80" s="348"/>
      <c r="RKK80" s="348"/>
      <c r="RKL80" s="349"/>
      <c r="RKN80" s="347"/>
      <c r="RKO80" s="350"/>
      <c r="RKP80" s="350"/>
      <c r="RKQ80" s="348"/>
      <c r="RKR80" s="348"/>
      <c r="RKS80" s="348"/>
      <c r="RKT80" s="349"/>
      <c r="RKV80" s="347"/>
      <c r="RKW80" s="350"/>
      <c r="RKX80" s="350"/>
      <c r="RKY80" s="348"/>
      <c r="RKZ80" s="348"/>
      <c r="RLA80" s="348"/>
      <c r="RLB80" s="349"/>
      <c r="RLD80" s="347"/>
      <c r="RLE80" s="350"/>
      <c r="RLF80" s="350"/>
      <c r="RLG80" s="348"/>
      <c r="RLH80" s="348"/>
      <c r="RLI80" s="348"/>
      <c r="RLJ80" s="349"/>
      <c r="RLL80" s="347"/>
      <c r="RLM80" s="350"/>
      <c r="RLN80" s="350"/>
      <c r="RLO80" s="348"/>
      <c r="RLP80" s="348"/>
      <c r="RLQ80" s="348"/>
      <c r="RLR80" s="349"/>
      <c r="RLT80" s="347"/>
      <c r="RLU80" s="350"/>
      <c r="RLV80" s="350"/>
      <c r="RLW80" s="348"/>
      <c r="RLX80" s="348"/>
      <c r="RLY80" s="348"/>
      <c r="RLZ80" s="349"/>
      <c r="RMB80" s="347"/>
      <c r="RMC80" s="350"/>
      <c r="RMD80" s="350"/>
      <c r="RME80" s="348"/>
      <c r="RMF80" s="348"/>
      <c r="RMG80" s="348"/>
      <c r="RMH80" s="349"/>
      <c r="RMJ80" s="347"/>
      <c r="RMK80" s="350"/>
      <c r="RML80" s="350"/>
      <c r="RMM80" s="348"/>
      <c r="RMN80" s="348"/>
      <c r="RMO80" s="348"/>
      <c r="RMP80" s="349"/>
      <c r="RMR80" s="347"/>
      <c r="RMS80" s="350"/>
      <c r="RMT80" s="350"/>
      <c r="RMU80" s="348"/>
      <c r="RMV80" s="348"/>
      <c r="RMW80" s="348"/>
      <c r="RMX80" s="349"/>
      <c r="RMZ80" s="347"/>
      <c r="RNA80" s="350"/>
      <c r="RNB80" s="350"/>
      <c r="RNC80" s="348"/>
      <c r="RND80" s="348"/>
      <c r="RNE80" s="348"/>
      <c r="RNF80" s="349"/>
      <c r="RNH80" s="347"/>
      <c r="RNI80" s="350"/>
      <c r="RNJ80" s="350"/>
      <c r="RNK80" s="348"/>
      <c r="RNL80" s="348"/>
      <c r="RNM80" s="348"/>
      <c r="RNN80" s="349"/>
      <c r="RNP80" s="347"/>
      <c r="RNQ80" s="350"/>
      <c r="RNR80" s="350"/>
      <c r="RNS80" s="348"/>
      <c r="RNT80" s="348"/>
      <c r="RNU80" s="348"/>
      <c r="RNV80" s="349"/>
      <c r="RNX80" s="347"/>
      <c r="RNY80" s="350"/>
      <c r="RNZ80" s="350"/>
      <c r="ROA80" s="348"/>
      <c r="ROB80" s="348"/>
      <c r="ROC80" s="348"/>
      <c r="ROD80" s="349"/>
      <c r="ROF80" s="347"/>
      <c r="ROG80" s="350"/>
      <c r="ROH80" s="350"/>
      <c r="ROI80" s="348"/>
      <c r="ROJ80" s="348"/>
      <c r="ROK80" s="348"/>
      <c r="ROL80" s="349"/>
      <c r="RON80" s="347"/>
      <c r="ROO80" s="350"/>
      <c r="ROP80" s="350"/>
      <c r="ROQ80" s="348"/>
      <c r="ROR80" s="348"/>
      <c r="ROS80" s="348"/>
      <c r="ROT80" s="349"/>
      <c r="ROV80" s="347"/>
      <c r="ROW80" s="350"/>
      <c r="ROX80" s="350"/>
      <c r="ROY80" s="348"/>
      <c r="ROZ80" s="348"/>
      <c r="RPA80" s="348"/>
      <c r="RPB80" s="349"/>
      <c r="RPD80" s="347"/>
      <c r="RPE80" s="350"/>
      <c r="RPF80" s="350"/>
      <c r="RPG80" s="348"/>
      <c r="RPH80" s="348"/>
      <c r="RPI80" s="348"/>
      <c r="RPJ80" s="349"/>
      <c r="RPL80" s="347"/>
      <c r="RPM80" s="350"/>
      <c r="RPN80" s="350"/>
      <c r="RPO80" s="348"/>
      <c r="RPP80" s="348"/>
      <c r="RPQ80" s="348"/>
      <c r="RPR80" s="349"/>
      <c r="RPT80" s="347"/>
      <c r="RPU80" s="350"/>
      <c r="RPV80" s="350"/>
      <c r="RPW80" s="348"/>
      <c r="RPX80" s="348"/>
      <c r="RPY80" s="348"/>
      <c r="RPZ80" s="349"/>
      <c r="RQB80" s="347"/>
      <c r="RQC80" s="350"/>
      <c r="RQD80" s="350"/>
      <c r="RQE80" s="348"/>
      <c r="RQF80" s="348"/>
      <c r="RQG80" s="348"/>
      <c r="RQH80" s="349"/>
      <c r="RQJ80" s="347"/>
      <c r="RQK80" s="350"/>
      <c r="RQL80" s="350"/>
      <c r="RQM80" s="348"/>
      <c r="RQN80" s="348"/>
      <c r="RQO80" s="348"/>
      <c r="RQP80" s="349"/>
      <c r="RQR80" s="347"/>
      <c r="RQS80" s="350"/>
      <c r="RQT80" s="350"/>
      <c r="RQU80" s="348"/>
      <c r="RQV80" s="348"/>
      <c r="RQW80" s="348"/>
      <c r="RQX80" s="349"/>
      <c r="RQZ80" s="347"/>
      <c r="RRA80" s="350"/>
      <c r="RRB80" s="350"/>
      <c r="RRC80" s="348"/>
      <c r="RRD80" s="348"/>
      <c r="RRE80" s="348"/>
      <c r="RRF80" s="349"/>
      <c r="RRH80" s="347"/>
      <c r="RRI80" s="350"/>
      <c r="RRJ80" s="350"/>
      <c r="RRK80" s="348"/>
      <c r="RRL80" s="348"/>
      <c r="RRM80" s="348"/>
      <c r="RRN80" s="349"/>
      <c r="RRP80" s="347"/>
      <c r="RRQ80" s="350"/>
      <c r="RRR80" s="350"/>
      <c r="RRS80" s="348"/>
      <c r="RRT80" s="348"/>
      <c r="RRU80" s="348"/>
      <c r="RRV80" s="349"/>
      <c r="RRX80" s="347"/>
      <c r="RRY80" s="350"/>
      <c r="RRZ80" s="350"/>
      <c r="RSA80" s="348"/>
      <c r="RSB80" s="348"/>
      <c r="RSC80" s="348"/>
      <c r="RSD80" s="349"/>
      <c r="RSF80" s="347"/>
      <c r="RSG80" s="350"/>
      <c r="RSH80" s="350"/>
      <c r="RSI80" s="348"/>
      <c r="RSJ80" s="348"/>
      <c r="RSK80" s="348"/>
      <c r="RSL80" s="349"/>
      <c r="RSN80" s="347"/>
      <c r="RSO80" s="350"/>
      <c r="RSP80" s="350"/>
      <c r="RSQ80" s="348"/>
      <c r="RSR80" s="348"/>
      <c r="RSS80" s="348"/>
      <c r="RST80" s="349"/>
      <c r="RSV80" s="347"/>
      <c r="RSW80" s="350"/>
      <c r="RSX80" s="350"/>
      <c r="RSY80" s="348"/>
      <c r="RSZ80" s="348"/>
      <c r="RTA80" s="348"/>
      <c r="RTB80" s="349"/>
      <c r="RTD80" s="347"/>
      <c r="RTE80" s="350"/>
      <c r="RTF80" s="350"/>
      <c r="RTG80" s="348"/>
      <c r="RTH80" s="348"/>
      <c r="RTI80" s="348"/>
      <c r="RTJ80" s="349"/>
      <c r="RTL80" s="347"/>
      <c r="RTM80" s="350"/>
      <c r="RTN80" s="350"/>
      <c r="RTO80" s="348"/>
      <c r="RTP80" s="348"/>
      <c r="RTQ80" s="348"/>
      <c r="RTR80" s="349"/>
      <c r="RTT80" s="347"/>
      <c r="RTU80" s="350"/>
      <c r="RTV80" s="350"/>
      <c r="RTW80" s="348"/>
      <c r="RTX80" s="348"/>
      <c r="RTY80" s="348"/>
      <c r="RTZ80" s="349"/>
      <c r="RUB80" s="347"/>
      <c r="RUC80" s="350"/>
      <c r="RUD80" s="350"/>
      <c r="RUE80" s="348"/>
      <c r="RUF80" s="348"/>
      <c r="RUG80" s="348"/>
      <c r="RUH80" s="349"/>
      <c r="RUJ80" s="347"/>
      <c r="RUK80" s="350"/>
      <c r="RUL80" s="350"/>
      <c r="RUM80" s="348"/>
      <c r="RUN80" s="348"/>
      <c r="RUO80" s="348"/>
      <c r="RUP80" s="349"/>
      <c r="RUR80" s="347"/>
      <c r="RUS80" s="350"/>
      <c r="RUT80" s="350"/>
      <c r="RUU80" s="348"/>
      <c r="RUV80" s="348"/>
      <c r="RUW80" s="348"/>
      <c r="RUX80" s="349"/>
      <c r="RUZ80" s="347"/>
      <c r="RVA80" s="350"/>
      <c r="RVB80" s="350"/>
      <c r="RVC80" s="348"/>
      <c r="RVD80" s="348"/>
      <c r="RVE80" s="348"/>
      <c r="RVF80" s="349"/>
      <c r="RVH80" s="347"/>
      <c r="RVI80" s="350"/>
      <c r="RVJ80" s="350"/>
      <c r="RVK80" s="348"/>
      <c r="RVL80" s="348"/>
      <c r="RVM80" s="348"/>
      <c r="RVN80" s="349"/>
      <c r="RVP80" s="347"/>
      <c r="RVQ80" s="350"/>
      <c r="RVR80" s="350"/>
      <c r="RVS80" s="348"/>
      <c r="RVT80" s="348"/>
      <c r="RVU80" s="348"/>
      <c r="RVV80" s="349"/>
      <c r="RVX80" s="347"/>
      <c r="RVY80" s="350"/>
      <c r="RVZ80" s="350"/>
      <c r="RWA80" s="348"/>
      <c r="RWB80" s="348"/>
      <c r="RWC80" s="348"/>
      <c r="RWD80" s="349"/>
      <c r="RWF80" s="347"/>
      <c r="RWG80" s="350"/>
      <c r="RWH80" s="350"/>
      <c r="RWI80" s="348"/>
      <c r="RWJ80" s="348"/>
      <c r="RWK80" s="348"/>
      <c r="RWL80" s="349"/>
      <c r="RWN80" s="347"/>
      <c r="RWO80" s="350"/>
      <c r="RWP80" s="350"/>
      <c r="RWQ80" s="348"/>
      <c r="RWR80" s="348"/>
      <c r="RWS80" s="348"/>
      <c r="RWT80" s="349"/>
      <c r="RWV80" s="347"/>
      <c r="RWW80" s="350"/>
      <c r="RWX80" s="350"/>
      <c r="RWY80" s="348"/>
      <c r="RWZ80" s="348"/>
      <c r="RXA80" s="348"/>
      <c r="RXB80" s="349"/>
      <c r="RXD80" s="347"/>
      <c r="RXE80" s="350"/>
      <c r="RXF80" s="350"/>
      <c r="RXG80" s="348"/>
      <c r="RXH80" s="348"/>
      <c r="RXI80" s="348"/>
      <c r="RXJ80" s="349"/>
      <c r="RXL80" s="347"/>
      <c r="RXM80" s="350"/>
      <c r="RXN80" s="350"/>
      <c r="RXO80" s="348"/>
      <c r="RXP80" s="348"/>
      <c r="RXQ80" s="348"/>
      <c r="RXR80" s="349"/>
      <c r="RXT80" s="347"/>
      <c r="RXU80" s="350"/>
      <c r="RXV80" s="350"/>
      <c r="RXW80" s="348"/>
      <c r="RXX80" s="348"/>
      <c r="RXY80" s="348"/>
      <c r="RXZ80" s="349"/>
      <c r="RYB80" s="347"/>
      <c r="RYC80" s="350"/>
      <c r="RYD80" s="350"/>
      <c r="RYE80" s="348"/>
      <c r="RYF80" s="348"/>
      <c r="RYG80" s="348"/>
      <c r="RYH80" s="349"/>
      <c r="RYJ80" s="347"/>
      <c r="RYK80" s="350"/>
      <c r="RYL80" s="350"/>
      <c r="RYM80" s="348"/>
      <c r="RYN80" s="348"/>
      <c r="RYO80" s="348"/>
      <c r="RYP80" s="349"/>
      <c r="RYR80" s="347"/>
      <c r="RYS80" s="350"/>
      <c r="RYT80" s="350"/>
      <c r="RYU80" s="348"/>
      <c r="RYV80" s="348"/>
      <c r="RYW80" s="348"/>
      <c r="RYX80" s="349"/>
      <c r="RYZ80" s="347"/>
      <c r="RZA80" s="350"/>
      <c r="RZB80" s="350"/>
      <c r="RZC80" s="348"/>
      <c r="RZD80" s="348"/>
      <c r="RZE80" s="348"/>
      <c r="RZF80" s="349"/>
      <c r="RZH80" s="347"/>
      <c r="RZI80" s="350"/>
      <c r="RZJ80" s="350"/>
      <c r="RZK80" s="348"/>
      <c r="RZL80" s="348"/>
      <c r="RZM80" s="348"/>
      <c r="RZN80" s="349"/>
      <c r="RZP80" s="347"/>
      <c r="RZQ80" s="350"/>
      <c r="RZR80" s="350"/>
      <c r="RZS80" s="348"/>
      <c r="RZT80" s="348"/>
      <c r="RZU80" s="348"/>
      <c r="RZV80" s="349"/>
      <c r="RZX80" s="347"/>
      <c r="RZY80" s="350"/>
      <c r="RZZ80" s="350"/>
      <c r="SAA80" s="348"/>
      <c r="SAB80" s="348"/>
      <c r="SAC80" s="348"/>
      <c r="SAD80" s="349"/>
      <c r="SAF80" s="347"/>
      <c r="SAG80" s="350"/>
      <c r="SAH80" s="350"/>
      <c r="SAI80" s="348"/>
      <c r="SAJ80" s="348"/>
      <c r="SAK80" s="348"/>
      <c r="SAL80" s="349"/>
      <c r="SAN80" s="347"/>
      <c r="SAO80" s="350"/>
      <c r="SAP80" s="350"/>
      <c r="SAQ80" s="348"/>
      <c r="SAR80" s="348"/>
      <c r="SAS80" s="348"/>
      <c r="SAT80" s="349"/>
      <c r="SAV80" s="347"/>
      <c r="SAW80" s="350"/>
      <c r="SAX80" s="350"/>
      <c r="SAY80" s="348"/>
      <c r="SAZ80" s="348"/>
      <c r="SBA80" s="348"/>
      <c r="SBB80" s="349"/>
      <c r="SBD80" s="347"/>
      <c r="SBE80" s="350"/>
      <c r="SBF80" s="350"/>
      <c r="SBG80" s="348"/>
      <c r="SBH80" s="348"/>
      <c r="SBI80" s="348"/>
      <c r="SBJ80" s="349"/>
      <c r="SBL80" s="347"/>
      <c r="SBM80" s="350"/>
      <c r="SBN80" s="350"/>
      <c r="SBO80" s="348"/>
      <c r="SBP80" s="348"/>
      <c r="SBQ80" s="348"/>
      <c r="SBR80" s="349"/>
      <c r="SBT80" s="347"/>
      <c r="SBU80" s="350"/>
      <c r="SBV80" s="350"/>
      <c r="SBW80" s="348"/>
      <c r="SBX80" s="348"/>
      <c r="SBY80" s="348"/>
      <c r="SBZ80" s="349"/>
      <c r="SCB80" s="347"/>
      <c r="SCC80" s="350"/>
      <c r="SCD80" s="350"/>
      <c r="SCE80" s="348"/>
      <c r="SCF80" s="348"/>
      <c r="SCG80" s="348"/>
      <c r="SCH80" s="349"/>
      <c r="SCJ80" s="347"/>
      <c r="SCK80" s="350"/>
      <c r="SCL80" s="350"/>
      <c r="SCM80" s="348"/>
      <c r="SCN80" s="348"/>
      <c r="SCO80" s="348"/>
      <c r="SCP80" s="349"/>
      <c r="SCR80" s="347"/>
      <c r="SCS80" s="350"/>
      <c r="SCT80" s="350"/>
      <c r="SCU80" s="348"/>
      <c r="SCV80" s="348"/>
      <c r="SCW80" s="348"/>
      <c r="SCX80" s="349"/>
      <c r="SCZ80" s="347"/>
      <c r="SDA80" s="350"/>
      <c r="SDB80" s="350"/>
      <c r="SDC80" s="348"/>
      <c r="SDD80" s="348"/>
      <c r="SDE80" s="348"/>
      <c r="SDF80" s="349"/>
      <c r="SDH80" s="347"/>
      <c r="SDI80" s="350"/>
      <c r="SDJ80" s="350"/>
      <c r="SDK80" s="348"/>
      <c r="SDL80" s="348"/>
      <c r="SDM80" s="348"/>
      <c r="SDN80" s="349"/>
      <c r="SDP80" s="347"/>
      <c r="SDQ80" s="350"/>
      <c r="SDR80" s="350"/>
      <c r="SDS80" s="348"/>
      <c r="SDT80" s="348"/>
      <c r="SDU80" s="348"/>
      <c r="SDV80" s="349"/>
      <c r="SDX80" s="347"/>
      <c r="SDY80" s="350"/>
      <c r="SDZ80" s="350"/>
      <c r="SEA80" s="348"/>
      <c r="SEB80" s="348"/>
      <c r="SEC80" s="348"/>
      <c r="SED80" s="349"/>
      <c r="SEF80" s="347"/>
      <c r="SEG80" s="350"/>
      <c r="SEH80" s="350"/>
      <c r="SEI80" s="348"/>
      <c r="SEJ80" s="348"/>
      <c r="SEK80" s="348"/>
      <c r="SEL80" s="349"/>
      <c r="SEN80" s="347"/>
      <c r="SEO80" s="350"/>
      <c r="SEP80" s="350"/>
      <c r="SEQ80" s="348"/>
      <c r="SER80" s="348"/>
      <c r="SES80" s="348"/>
      <c r="SET80" s="349"/>
      <c r="SEV80" s="347"/>
      <c r="SEW80" s="350"/>
      <c r="SEX80" s="350"/>
      <c r="SEY80" s="348"/>
      <c r="SEZ80" s="348"/>
      <c r="SFA80" s="348"/>
      <c r="SFB80" s="349"/>
      <c r="SFD80" s="347"/>
      <c r="SFE80" s="350"/>
      <c r="SFF80" s="350"/>
      <c r="SFG80" s="348"/>
      <c r="SFH80" s="348"/>
      <c r="SFI80" s="348"/>
      <c r="SFJ80" s="349"/>
      <c r="SFL80" s="347"/>
      <c r="SFM80" s="350"/>
      <c r="SFN80" s="350"/>
      <c r="SFO80" s="348"/>
      <c r="SFP80" s="348"/>
      <c r="SFQ80" s="348"/>
      <c r="SFR80" s="349"/>
      <c r="SFT80" s="347"/>
      <c r="SFU80" s="350"/>
      <c r="SFV80" s="350"/>
      <c r="SFW80" s="348"/>
      <c r="SFX80" s="348"/>
      <c r="SFY80" s="348"/>
      <c r="SFZ80" s="349"/>
      <c r="SGB80" s="347"/>
      <c r="SGC80" s="350"/>
      <c r="SGD80" s="350"/>
      <c r="SGE80" s="348"/>
      <c r="SGF80" s="348"/>
      <c r="SGG80" s="348"/>
      <c r="SGH80" s="349"/>
      <c r="SGJ80" s="347"/>
      <c r="SGK80" s="350"/>
      <c r="SGL80" s="350"/>
      <c r="SGM80" s="348"/>
      <c r="SGN80" s="348"/>
      <c r="SGO80" s="348"/>
      <c r="SGP80" s="349"/>
      <c r="SGR80" s="347"/>
      <c r="SGS80" s="350"/>
      <c r="SGT80" s="350"/>
      <c r="SGU80" s="348"/>
      <c r="SGV80" s="348"/>
      <c r="SGW80" s="348"/>
      <c r="SGX80" s="349"/>
      <c r="SGZ80" s="347"/>
      <c r="SHA80" s="350"/>
      <c r="SHB80" s="350"/>
      <c r="SHC80" s="348"/>
      <c r="SHD80" s="348"/>
      <c r="SHE80" s="348"/>
      <c r="SHF80" s="349"/>
      <c r="SHH80" s="347"/>
      <c r="SHI80" s="350"/>
      <c r="SHJ80" s="350"/>
      <c r="SHK80" s="348"/>
      <c r="SHL80" s="348"/>
      <c r="SHM80" s="348"/>
      <c r="SHN80" s="349"/>
      <c r="SHP80" s="347"/>
      <c r="SHQ80" s="350"/>
      <c r="SHR80" s="350"/>
      <c r="SHS80" s="348"/>
      <c r="SHT80" s="348"/>
      <c r="SHU80" s="348"/>
      <c r="SHV80" s="349"/>
      <c r="SHX80" s="347"/>
      <c r="SHY80" s="350"/>
      <c r="SHZ80" s="350"/>
      <c r="SIA80" s="348"/>
      <c r="SIB80" s="348"/>
      <c r="SIC80" s="348"/>
      <c r="SID80" s="349"/>
      <c r="SIF80" s="347"/>
      <c r="SIG80" s="350"/>
      <c r="SIH80" s="350"/>
      <c r="SII80" s="348"/>
      <c r="SIJ80" s="348"/>
      <c r="SIK80" s="348"/>
      <c r="SIL80" s="349"/>
      <c r="SIN80" s="347"/>
      <c r="SIO80" s="350"/>
      <c r="SIP80" s="350"/>
      <c r="SIQ80" s="348"/>
      <c r="SIR80" s="348"/>
      <c r="SIS80" s="348"/>
      <c r="SIT80" s="349"/>
      <c r="SIV80" s="347"/>
      <c r="SIW80" s="350"/>
      <c r="SIX80" s="350"/>
      <c r="SIY80" s="348"/>
      <c r="SIZ80" s="348"/>
      <c r="SJA80" s="348"/>
      <c r="SJB80" s="349"/>
      <c r="SJD80" s="347"/>
      <c r="SJE80" s="350"/>
      <c r="SJF80" s="350"/>
      <c r="SJG80" s="348"/>
      <c r="SJH80" s="348"/>
      <c r="SJI80" s="348"/>
      <c r="SJJ80" s="349"/>
      <c r="SJL80" s="347"/>
      <c r="SJM80" s="350"/>
      <c r="SJN80" s="350"/>
      <c r="SJO80" s="348"/>
      <c r="SJP80" s="348"/>
      <c r="SJQ80" s="348"/>
      <c r="SJR80" s="349"/>
      <c r="SJT80" s="347"/>
      <c r="SJU80" s="350"/>
      <c r="SJV80" s="350"/>
      <c r="SJW80" s="348"/>
      <c r="SJX80" s="348"/>
      <c r="SJY80" s="348"/>
      <c r="SJZ80" s="349"/>
      <c r="SKB80" s="347"/>
      <c r="SKC80" s="350"/>
      <c r="SKD80" s="350"/>
      <c r="SKE80" s="348"/>
      <c r="SKF80" s="348"/>
      <c r="SKG80" s="348"/>
      <c r="SKH80" s="349"/>
      <c r="SKJ80" s="347"/>
      <c r="SKK80" s="350"/>
      <c r="SKL80" s="350"/>
      <c r="SKM80" s="348"/>
      <c r="SKN80" s="348"/>
      <c r="SKO80" s="348"/>
      <c r="SKP80" s="349"/>
      <c r="SKR80" s="347"/>
      <c r="SKS80" s="350"/>
      <c r="SKT80" s="350"/>
      <c r="SKU80" s="348"/>
      <c r="SKV80" s="348"/>
      <c r="SKW80" s="348"/>
      <c r="SKX80" s="349"/>
      <c r="SKZ80" s="347"/>
      <c r="SLA80" s="350"/>
      <c r="SLB80" s="350"/>
      <c r="SLC80" s="348"/>
      <c r="SLD80" s="348"/>
      <c r="SLE80" s="348"/>
      <c r="SLF80" s="349"/>
      <c r="SLH80" s="347"/>
      <c r="SLI80" s="350"/>
      <c r="SLJ80" s="350"/>
      <c r="SLK80" s="348"/>
      <c r="SLL80" s="348"/>
      <c r="SLM80" s="348"/>
      <c r="SLN80" s="349"/>
      <c r="SLP80" s="347"/>
      <c r="SLQ80" s="350"/>
      <c r="SLR80" s="350"/>
      <c r="SLS80" s="348"/>
      <c r="SLT80" s="348"/>
      <c r="SLU80" s="348"/>
      <c r="SLV80" s="349"/>
      <c r="SLX80" s="347"/>
      <c r="SLY80" s="350"/>
      <c r="SLZ80" s="350"/>
      <c r="SMA80" s="348"/>
      <c r="SMB80" s="348"/>
      <c r="SMC80" s="348"/>
      <c r="SMD80" s="349"/>
      <c r="SMF80" s="347"/>
      <c r="SMG80" s="350"/>
      <c r="SMH80" s="350"/>
      <c r="SMI80" s="348"/>
      <c r="SMJ80" s="348"/>
      <c r="SMK80" s="348"/>
      <c r="SML80" s="349"/>
      <c r="SMN80" s="347"/>
      <c r="SMO80" s="350"/>
      <c r="SMP80" s="350"/>
      <c r="SMQ80" s="348"/>
      <c r="SMR80" s="348"/>
      <c r="SMS80" s="348"/>
      <c r="SMT80" s="349"/>
      <c r="SMV80" s="347"/>
      <c r="SMW80" s="350"/>
      <c r="SMX80" s="350"/>
      <c r="SMY80" s="348"/>
      <c r="SMZ80" s="348"/>
      <c r="SNA80" s="348"/>
      <c r="SNB80" s="349"/>
      <c r="SND80" s="347"/>
      <c r="SNE80" s="350"/>
      <c r="SNF80" s="350"/>
      <c r="SNG80" s="348"/>
      <c r="SNH80" s="348"/>
      <c r="SNI80" s="348"/>
      <c r="SNJ80" s="349"/>
      <c r="SNL80" s="347"/>
      <c r="SNM80" s="350"/>
      <c r="SNN80" s="350"/>
      <c r="SNO80" s="348"/>
      <c r="SNP80" s="348"/>
      <c r="SNQ80" s="348"/>
      <c r="SNR80" s="349"/>
      <c r="SNT80" s="347"/>
      <c r="SNU80" s="350"/>
      <c r="SNV80" s="350"/>
      <c r="SNW80" s="348"/>
      <c r="SNX80" s="348"/>
      <c r="SNY80" s="348"/>
      <c r="SNZ80" s="349"/>
      <c r="SOB80" s="347"/>
      <c r="SOC80" s="350"/>
      <c r="SOD80" s="350"/>
      <c r="SOE80" s="348"/>
      <c r="SOF80" s="348"/>
      <c r="SOG80" s="348"/>
      <c r="SOH80" s="349"/>
      <c r="SOJ80" s="347"/>
      <c r="SOK80" s="350"/>
      <c r="SOL80" s="350"/>
      <c r="SOM80" s="348"/>
      <c r="SON80" s="348"/>
      <c r="SOO80" s="348"/>
      <c r="SOP80" s="349"/>
      <c r="SOR80" s="347"/>
      <c r="SOS80" s="350"/>
      <c r="SOT80" s="350"/>
      <c r="SOU80" s="348"/>
      <c r="SOV80" s="348"/>
      <c r="SOW80" s="348"/>
      <c r="SOX80" s="349"/>
      <c r="SOZ80" s="347"/>
      <c r="SPA80" s="350"/>
      <c r="SPB80" s="350"/>
      <c r="SPC80" s="348"/>
      <c r="SPD80" s="348"/>
      <c r="SPE80" s="348"/>
      <c r="SPF80" s="349"/>
      <c r="SPH80" s="347"/>
      <c r="SPI80" s="350"/>
      <c r="SPJ80" s="350"/>
      <c r="SPK80" s="348"/>
      <c r="SPL80" s="348"/>
      <c r="SPM80" s="348"/>
      <c r="SPN80" s="349"/>
      <c r="SPP80" s="347"/>
      <c r="SPQ80" s="350"/>
      <c r="SPR80" s="350"/>
      <c r="SPS80" s="348"/>
      <c r="SPT80" s="348"/>
      <c r="SPU80" s="348"/>
      <c r="SPV80" s="349"/>
      <c r="SPX80" s="347"/>
      <c r="SPY80" s="350"/>
      <c r="SPZ80" s="350"/>
      <c r="SQA80" s="348"/>
      <c r="SQB80" s="348"/>
      <c r="SQC80" s="348"/>
      <c r="SQD80" s="349"/>
      <c r="SQF80" s="347"/>
      <c r="SQG80" s="350"/>
      <c r="SQH80" s="350"/>
      <c r="SQI80" s="348"/>
      <c r="SQJ80" s="348"/>
      <c r="SQK80" s="348"/>
      <c r="SQL80" s="349"/>
      <c r="SQN80" s="347"/>
      <c r="SQO80" s="350"/>
      <c r="SQP80" s="350"/>
      <c r="SQQ80" s="348"/>
      <c r="SQR80" s="348"/>
      <c r="SQS80" s="348"/>
      <c r="SQT80" s="349"/>
      <c r="SQV80" s="347"/>
      <c r="SQW80" s="350"/>
      <c r="SQX80" s="350"/>
      <c r="SQY80" s="348"/>
      <c r="SQZ80" s="348"/>
      <c r="SRA80" s="348"/>
      <c r="SRB80" s="349"/>
      <c r="SRD80" s="347"/>
      <c r="SRE80" s="350"/>
      <c r="SRF80" s="350"/>
      <c r="SRG80" s="348"/>
      <c r="SRH80" s="348"/>
      <c r="SRI80" s="348"/>
      <c r="SRJ80" s="349"/>
      <c r="SRL80" s="347"/>
      <c r="SRM80" s="350"/>
      <c r="SRN80" s="350"/>
      <c r="SRO80" s="348"/>
      <c r="SRP80" s="348"/>
      <c r="SRQ80" s="348"/>
      <c r="SRR80" s="349"/>
      <c r="SRT80" s="347"/>
      <c r="SRU80" s="350"/>
      <c r="SRV80" s="350"/>
      <c r="SRW80" s="348"/>
      <c r="SRX80" s="348"/>
      <c r="SRY80" s="348"/>
      <c r="SRZ80" s="349"/>
      <c r="SSB80" s="347"/>
      <c r="SSC80" s="350"/>
      <c r="SSD80" s="350"/>
      <c r="SSE80" s="348"/>
      <c r="SSF80" s="348"/>
      <c r="SSG80" s="348"/>
      <c r="SSH80" s="349"/>
      <c r="SSJ80" s="347"/>
      <c r="SSK80" s="350"/>
      <c r="SSL80" s="350"/>
      <c r="SSM80" s="348"/>
      <c r="SSN80" s="348"/>
      <c r="SSO80" s="348"/>
      <c r="SSP80" s="349"/>
      <c r="SSR80" s="347"/>
      <c r="SSS80" s="350"/>
      <c r="SST80" s="350"/>
      <c r="SSU80" s="348"/>
      <c r="SSV80" s="348"/>
      <c r="SSW80" s="348"/>
      <c r="SSX80" s="349"/>
      <c r="SSZ80" s="347"/>
      <c r="STA80" s="350"/>
      <c r="STB80" s="350"/>
      <c r="STC80" s="348"/>
      <c r="STD80" s="348"/>
      <c r="STE80" s="348"/>
      <c r="STF80" s="349"/>
      <c r="STH80" s="347"/>
      <c r="STI80" s="350"/>
      <c r="STJ80" s="350"/>
      <c r="STK80" s="348"/>
      <c r="STL80" s="348"/>
      <c r="STM80" s="348"/>
      <c r="STN80" s="349"/>
      <c r="STP80" s="347"/>
      <c r="STQ80" s="350"/>
      <c r="STR80" s="350"/>
      <c r="STS80" s="348"/>
      <c r="STT80" s="348"/>
      <c r="STU80" s="348"/>
      <c r="STV80" s="349"/>
      <c r="STX80" s="347"/>
      <c r="STY80" s="350"/>
      <c r="STZ80" s="350"/>
      <c r="SUA80" s="348"/>
      <c r="SUB80" s="348"/>
      <c r="SUC80" s="348"/>
      <c r="SUD80" s="349"/>
      <c r="SUF80" s="347"/>
      <c r="SUG80" s="350"/>
      <c r="SUH80" s="350"/>
      <c r="SUI80" s="348"/>
      <c r="SUJ80" s="348"/>
      <c r="SUK80" s="348"/>
      <c r="SUL80" s="349"/>
      <c r="SUN80" s="347"/>
      <c r="SUO80" s="350"/>
      <c r="SUP80" s="350"/>
      <c r="SUQ80" s="348"/>
      <c r="SUR80" s="348"/>
      <c r="SUS80" s="348"/>
      <c r="SUT80" s="349"/>
      <c r="SUV80" s="347"/>
      <c r="SUW80" s="350"/>
      <c r="SUX80" s="350"/>
      <c r="SUY80" s="348"/>
      <c r="SUZ80" s="348"/>
      <c r="SVA80" s="348"/>
      <c r="SVB80" s="349"/>
      <c r="SVD80" s="347"/>
      <c r="SVE80" s="350"/>
      <c r="SVF80" s="350"/>
      <c r="SVG80" s="348"/>
      <c r="SVH80" s="348"/>
      <c r="SVI80" s="348"/>
      <c r="SVJ80" s="349"/>
      <c r="SVL80" s="347"/>
      <c r="SVM80" s="350"/>
      <c r="SVN80" s="350"/>
      <c r="SVO80" s="348"/>
      <c r="SVP80" s="348"/>
      <c r="SVQ80" s="348"/>
      <c r="SVR80" s="349"/>
      <c r="SVT80" s="347"/>
      <c r="SVU80" s="350"/>
      <c r="SVV80" s="350"/>
      <c r="SVW80" s="348"/>
      <c r="SVX80" s="348"/>
      <c r="SVY80" s="348"/>
      <c r="SVZ80" s="349"/>
      <c r="SWB80" s="347"/>
      <c r="SWC80" s="350"/>
      <c r="SWD80" s="350"/>
      <c r="SWE80" s="348"/>
      <c r="SWF80" s="348"/>
      <c r="SWG80" s="348"/>
      <c r="SWH80" s="349"/>
      <c r="SWJ80" s="347"/>
      <c r="SWK80" s="350"/>
      <c r="SWL80" s="350"/>
      <c r="SWM80" s="348"/>
      <c r="SWN80" s="348"/>
      <c r="SWO80" s="348"/>
      <c r="SWP80" s="349"/>
      <c r="SWR80" s="347"/>
      <c r="SWS80" s="350"/>
      <c r="SWT80" s="350"/>
      <c r="SWU80" s="348"/>
      <c r="SWV80" s="348"/>
      <c r="SWW80" s="348"/>
      <c r="SWX80" s="349"/>
      <c r="SWZ80" s="347"/>
      <c r="SXA80" s="350"/>
      <c r="SXB80" s="350"/>
      <c r="SXC80" s="348"/>
      <c r="SXD80" s="348"/>
      <c r="SXE80" s="348"/>
      <c r="SXF80" s="349"/>
      <c r="SXH80" s="347"/>
      <c r="SXI80" s="350"/>
      <c r="SXJ80" s="350"/>
      <c r="SXK80" s="348"/>
      <c r="SXL80" s="348"/>
      <c r="SXM80" s="348"/>
      <c r="SXN80" s="349"/>
      <c r="SXP80" s="347"/>
      <c r="SXQ80" s="350"/>
      <c r="SXR80" s="350"/>
      <c r="SXS80" s="348"/>
      <c r="SXT80" s="348"/>
      <c r="SXU80" s="348"/>
      <c r="SXV80" s="349"/>
      <c r="SXX80" s="347"/>
      <c r="SXY80" s="350"/>
      <c r="SXZ80" s="350"/>
      <c r="SYA80" s="348"/>
      <c r="SYB80" s="348"/>
      <c r="SYC80" s="348"/>
      <c r="SYD80" s="349"/>
      <c r="SYF80" s="347"/>
      <c r="SYG80" s="350"/>
      <c r="SYH80" s="350"/>
      <c r="SYI80" s="348"/>
      <c r="SYJ80" s="348"/>
      <c r="SYK80" s="348"/>
      <c r="SYL80" s="349"/>
      <c r="SYN80" s="347"/>
      <c r="SYO80" s="350"/>
      <c r="SYP80" s="350"/>
      <c r="SYQ80" s="348"/>
      <c r="SYR80" s="348"/>
      <c r="SYS80" s="348"/>
      <c r="SYT80" s="349"/>
      <c r="SYV80" s="347"/>
      <c r="SYW80" s="350"/>
      <c r="SYX80" s="350"/>
      <c r="SYY80" s="348"/>
      <c r="SYZ80" s="348"/>
      <c r="SZA80" s="348"/>
      <c r="SZB80" s="349"/>
      <c r="SZD80" s="347"/>
      <c r="SZE80" s="350"/>
      <c r="SZF80" s="350"/>
      <c r="SZG80" s="348"/>
      <c r="SZH80" s="348"/>
      <c r="SZI80" s="348"/>
      <c r="SZJ80" s="349"/>
      <c r="SZL80" s="347"/>
      <c r="SZM80" s="350"/>
      <c r="SZN80" s="350"/>
      <c r="SZO80" s="348"/>
      <c r="SZP80" s="348"/>
      <c r="SZQ80" s="348"/>
      <c r="SZR80" s="349"/>
      <c r="SZT80" s="347"/>
      <c r="SZU80" s="350"/>
      <c r="SZV80" s="350"/>
      <c r="SZW80" s="348"/>
      <c r="SZX80" s="348"/>
      <c r="SZY80" s="348"/>
      <c r="SZZ80" s="349"/>
      <c r="TAB80" s="347"/>
      <c r="TAC80" s="350"/>
      <c r="TAD80" s="350"/>
      <c r="TAE80" s="348"/>
      <c r="TAF80" s="348"/>
      <c r="TAG80" s="348"/>
      <c r="TAH80" s="349"/>
      <c r="TAJ80" s="347"/>
      <c r="TAK80" s="350"/>
      <c r="TAL80" s="350"/>
      <c r="TAM80" s="348"/>
      <c r="TAN80" s="348"/>
      <c r="TAO80" s="348"/>
      <c r="TAP80" s="349"/>
      <c r="TAR80" s="347"/>
      <c r="TAS80" s="350"/>
      <c r="TAT80" s="350"/>
      <c r="TAU80" s="348"/>
      <c r="TAV80" s="348"/>
      <c r="TAW80" s="348"/>
      <c r="TAX80" s="349"/>
      <c r="TAZ80" s="347"/>
      <c r="TBA80" s="350"/>
      <c r="TBB80" s="350"/>
      <c r="TBC80" s="348"/>
      <c r="TBD80" s="348"/>
      <c r="TBE80" s="348"/>
      <c r="TBF80" s="349"/>
      <c r="TBH80" s="347"/>
      <c r="TBI80" s="350"/>
      <c r="TBJ80" s="350"/>
      <c r="TBK80" s="348"/>
      <c r="TBL80" s="348"/>
      <c r="TBM80" s="348"/>
      <c r="TBN80" s="349"/>
      <c r="TBP80" s="347"/>
      <c r="TBQ80" s="350"/>
      <c r="TBR80" s="350"/>
      <c r="TBS80" s="348"/>
      <c r="TBT80" s="348"/>
      <c r="TBU80" s="348"/>
      <c r="TBV80" s="349"/>
      <c r="TBX80" s="347"/>
      <c r="TBY80" s="350"/>
      <c r="TBZ80" s="350"/>
      <c r="TCA80" s="348"/>
      <c r="TCB80" s="348"/>
      <c r="TCC80" s="348"/>
      <c r="TCD80" s="349"/>
      <c r="TCF80" s="347"/>
      <c r="TCG80" s="350"/>
      <c r="TCH80" s="350"/>
      <c r="TCI80" s="348"/>
      <c r="TCJ80" s="348"/>
      <c r="TCK80" s="348"/>
      <c r="TCL80" s="349"/>
      <c r="TCN80" s="347"/>
      <c r="TCO80" s="350"/>
      <c r="TCP80" s="350"/>
      <c r="TCQ80" s="348"/>
      <c r="TCR80" s="348"/>
      <c r="TCS80" s="348"/>
      <c r="TCT80" s="349"/>
      <c r="TCV80" s="347"/>
      <c r="TCW80" s="350"/>
      <c r="TCX80" s="350"/>
      <c r="TCY80" s="348"/>
      <c r="TCZ80" s="348"/>
      <c r="TDA80" s="348"/>
      <c r="TDB80" s="349"/>
      <c r="TDD80" s="347"/>
      <c r="TDE80" s="350"/>
      <c r="TDF80" s="350"/>
      <c r="TDG80" s="348"/>
      <c r="TDH80" s="348"/>
      <c r="TDI80" s="348"/>
      <c r="TDJ80" s="349"/>
      <c r="TDL80" s="347"/>
      <c r="TDM80" s="350"/>
      <c r="TDN80" s="350"/>
      <c r="TDO80" s="348"/>
      <c r="TDP80" s="348"/>
      <c r="TDQ80" s="348"/>
      <c r="TDR80" s="349"/>
      <c r="TDT80" s="347"/>
      <c r="TDU80" s="350"/>
      <c r="TDV80" s="350"/>
      <c r="TDW80" s="348"/>
      <c r="TDX80" s="348"/>
      <c r="TDY80" s="348"/>
      <c r="TDZ80" s="349"/>
      <c r="TEB80" s="347"/>
      <c r="TEC80" s="350"/>
      <c r="TED80" s="350"/>
      <c r="TEE80" s="348"/>
      <c r="TEF80" s="348"/>
      <c r="TEG80" s="348"/>
      <c r="TEH80" s="349"/>
      <c r="TEJ80" s="347"/>
      <c r="TEK80" s="350"/>
      <c r="TEL80" s="350"/>
      <c r="TEM80" s="348"/>
      <c r="TEN80" s="348"/>
      <c r="TEO80" s="348"/>
      <c r="TEP80" s="349"/>
      <c r="TER80" s="347"/>
      <c r="TES80" s="350"/>
      <c r="TET80" s="350"/>
      <c r="TEU80" s="348"/>
      <c r="TEV80" s="348"/>
      <c r="TEW80" s="348"/>
      <c r="TEX80" s="349"/>
      <c r="TEZ80" s="347"/>
      <c r="TFA80" s="350"/>
      <c r="TFB80" s="350"/>
      <c r="TFC80" s="348"/>
      <c r="TFD80" s="348"/>
      <c r="TFE80" s="348"/>
      <c r="TFF80" s="349"/>
      <c r="TFH80" s="347"/>
      <c r="TFI80" s="350"/>
      <c r="TFJ80" s="350"/>
      <c r="TFK80" s="348"/>
      <c r="TFL80" s="348"/>
      <c r="TFM80" s="348"/>
      <c r="TFN80" s="349"/>
      <c r="TFP80" s="347"/>
      <c r="TFQ80" s="350"/>
      <c r="TFR80" s="350"/>
      <c r="TFS80" s="348"/>
      <c r="TFT80" s="348"/>
      <c r="TFU80" s="348"/>
      <c r="TFV80" s="349"/>
      <c r="TFX80" s="347"/>
      <c r="TFY80" s="350"/>
      <c r="TFZ80" s="350"/>
      <c r="TGA80" s="348"/>
      <c r="TGB80" s="348"/>
      <c r="TGC80" s="348"/>
      <c r="TGD80" s="349"/>
      <c r="TGF80" s="347"/>
      <c r="TGG80" s="350"/>
      <c r="TGH80" s="350"/>
      <c r="TGI80" s="348"/>
      <c r="TGJ80" s="348"/>
      <c r="TGK80" s="348"/>
      <c r="TGL80" s="349"/>
      <c r="TGN80" s="347"/>
      <c r="TGO80" s="350"/>
      <c r="TGP80" s="350"/>
      <c r="TGQ80" s="348"/>
      <c r="TGR80" s="348"/>
      <c r="TGS80" s="348"/>
      <c r="TGT80" s="349"/>
      <c r="TGV80" s="347"/>
      <c r="TGW80" s="350"/>
      <c r="TGX80" s="350"/>
      <c r="TGY80" s="348"/>
      <c r="TGZ80" s="348"/>
      <c r="THA80" s="348"/>
      <c r="THB80" s="349"/>
      <c r="THD80" s="347"/>
      <c r="THE80" s="350"/>
      <c r="THF80" s="350"/>
      <c r="THG80" s="348"/>
      <c r="THH80" s="348"/>
      <c r="THI80" s="348"/>
      <c r="THJ80" s="349"/>
      <c r="THL80" s="347"/>
      <c r="THM80" s="350"/>
      <c r="THN80" s="350"/>
      <c r="THO80" s="348"/>
      <c r="THP80" s="348"/>
      <c r="THQ80" s="348"/>
      <c r="THR80" s="349"/>
      <c r="THT80" s="347"/>
      <c r="THU80" s="350"/>
      <c r="THV80" s="350"/>
      <c r="THW80" s="348"/>
      <c r="THX80" s="348"/>
      <c r="THY80" s="348"/>
      <c r="THZ80" s="349"/>
      <c r="TIB80" s="347"/>
      <c r="TIC80" s="350"/>
      <c r="TID80" s="350"/>
      <c r="TIE80" s="348"/>
      <c r="TIF80" s="348"/>
      <c r="TIG80" s="348"/>
      <c r="TIH80" s="349"/>
      <c r="TIJ80" s="347"/>
      <c r="TIK80" s="350"/>
      <c r="TIL80" s="350"/>
      <c r="TIM80" s="348"/>
      <c r="TIN80" s="348"/>
      <c r="TIO80" s="348"/>
      <c r="TIP80" s="349"/>
      <c r="TIR80" s="347"/>
      <c r="TIS80" s="350"/>
      <c r="TIT80" s="350"/>
      <c r="TIU80" s="348"/>
      <c r="TIV80" s="348"/>
      <c r="TIW80" s="348"/>
      <c r="TIX80" s="349"/>
      <c r="TIZ80" s="347"/>
      <c r="TJA80" s="350"/>
      <c r="TJB80" s="350"/>
      <c r="TJC80" s="348"/>
      <c r="TJD80" s="348"/>
      <c r="TJE80" s="348"/>
      <c r="TJF80" s="349"/>
      <c r="TJH80" s="347"/>
      <c r="TJI80" s="350"/>
      <c r="TJJ80" s="350"/>
      <c r="TJK80" s="348"/>
      <c r="TJL80" s="348"/>
      <c r="TJM80" s="348"/>
      <c r="TJN80" s="349"/>
      <c r="TJP80" s="347"/>
      <c r="TJQ80" s="350"/>
      <c r="TJR80" s="350"/>
      <c r="TJS80" s="348"/>
      <c r="TJT80" s="348"/>
      <c r="TJU80" s="348"/>
      <c r="TJV80" s="349"/>
      <c r="TJX80" s="347"/>
      <c r="TJY80" s="350"/>
      <c r="TJZ80" s="350"/>
      <c r="TKA80" s="348"/>
      <c r="TKB80" s="348"/>
      <c r="TKC80" s="348"/>
      <c r="TKD80" s="349"/>
      <c r="TKF80" s="347"/>
      <c r="TKG80" s="350"/>
      <c r="TKH80" s="350"/>
      <c r="TKI80" s="348"/>
      <c r="TKJ80" s="348"/>
      <c r="TKK80" s="348"/>
      <c r="TKL80" s="349"/>
      <c r="TKN80" s="347"/>
      <c r="TKO80" s="350"/>
      <c r="TKP80" s="350"/>
      <c r="TKQ80" s="348"/>
      <c r="TKR80" s="348"/>
      <c r="TKS80" s="348"/>
      <c r="TKT80" s="349"/>
      <c r="TKV80" s="347"/>
      <c r="TKW80" s="350"/>
      <c r="TKX80" s="350"/>
      <c r="TKY80" s="348"/>
      <c r="TKZ80" s="348"/>
      <c r="TLA80" s="348"/>
      <c r="TLB80" s="349"/>
      <c r="TLD80" s="347"/>
      <c r="TLE80" s="350"/>
      <c r="TLF80" s="350"/>
      <c r="TLG80" s="348"/>
      <c r="TLH80" s="348"/>
      <c r="TLI80" s="348"/>
      <c r="TLJ80" s="349"/>
      <c r="TLL80" s="347"/>
      <c r="TLM80" s="350"/>
      <c r="TLN80" s="350"/>
      <c r="TLO80" s="348"/>
      <c r="TLP80" s="348"/>
      <c r="TLQ80" s="348"/>
      <c r="TLR80" s="349"/>
      <c r="TLT80" s="347"/>
      <c r="TLU80" s="350"/>
      <c r="TLV80" s="350"/>
      <c r="TLW80" s="348"/>
      <c r="TLX80" s="348"/>
      <c r="TLY80" s="348"/>
      <c r="TLZ80" s="349"/>
      <c r="TMB80" s="347"/>
      <c r="TMC80" s="350"/>
      <c r="TMD80" s="350"/>
      <c r="TME80" s="348"/>
      <c r="TMF80" s="348"/>
      <c r="TMG80" s="348"/>
      <c r="TMH80" s="349"/>
      <c r="TMJ80" s="347"/>
      <c r="TMK80" s="350"/>
      <c r="TML80" s="350"/>
      <c r="TMM80" s="348"/>
      <c r="TMN80" s="348"/>
      <c r="TMO80" s="348"/>
      <c r="TMP80" s="349"/>
      <c r="TMR80" s="347"/>
      <c r="TMS80" s="350"/>
      <c r="TMT80" s="350"/>
      <c r="TMU80" s="348"/>
      <c r="TMV80" s="348"/>
      <c r="TMW80" s="348"/>
      <c r="TMX80" s="349"/>
      <c r="TMZ80" s="347"/>
      <c r="TNA80" s="350"/>
      <c r="TNB80" s="350"/>
      <c r="TNC80" s="348"/>
      <c r="TND80" s="348"/>
      <c r="TNE80" s="348"/>
      <c r="TNF80" s="349"/>
      <c r="TNH80" s="347"/>
      <c r="TNI80" s="350"/>
      <c r="TNJ80" s="350"/>
      <c r="TNK80" s="348"/>
      <c r="TNL80" s="348"/>
      <c r="TNM80" s="348"/>
      <c r="TNN80" s="349"/>
      <c r="TNP80" s="347"/>
      <c r="TNQ80" s="350"/>
      <c r="TNR80" s="350"/>
      <c r="TNS80" s="348"/>
      <c r="TNT80" s="348"/>
      <c r="TNU80" s="348"/>
      <c r="TNV80" s="349"/>
      <c r="TNX80" s="347"/>
      <c r="TNY80" s="350"/>
      <c r="TNZ80" s="350"/>
      <c r="TOA80" s="348"/>
      <c r="TOB80" s="348"/>
      <c r="TOC80" s="348"/>
      <c r="TOD80" s="349"/>
      <c r="TOF80" s="347"/>
      <c r="TOG80" s="350"/>
      <c r="TOH80" s="350"/>
      <c r="TOI80" s="348"/>
      <c r="TOJ80" s="348"/>
      <c r="TOK80" s="348"/>
      <c r="TOL80" s="349"/>
      <c r="TON80" s="347"/>
      <c r="TOO80" s="350"/>
      <c r="TOP80" s="350"/>
      <c r="TOQ80" s="348"/>
      <c r="TOR80" s="348"/>
      <c r="TOS80" s="348"/>
      <c r="TOT80" s="349"/>
      <c r="TOV80" s="347"/>
      <c r="TOW80" s="350"/>
      <c r="TOX80" s="350"/>
      <c r="TOY80" s="348"/>
      <c r="TOZ80" s="348"/>
      <c r="TPA80" s="348"/>
      <c r="TPB80" s="349"/>
      <c r="TPD80" s="347"/>
      <c r="TPE80" s="350"/>
      <c r="TPF80" s="350"/>
      <c r="TPG80" s="348"/>
      <c r="TPH80" s="348"/>
      <c r="TPI80" s="348"/>
      <c r="TPJ80" s="349"/>
      <c r="TPL80" s="347"/>
      <c r="TPM80" s="350"/>
      <c r="TPN80" s="350"/>
      <c r="TPO80" s="348"/>
      <c r="TPP80" s="348"/>
      <c r="TPQ80" s="348"/>
      <c r="TPR80" s="349"/>
      <c r="TPT80" s="347"/>
      <c r="TPU80" s="350"/>
      <c r="TPV80" s="350"/>
      <c r="TPW80" s="348"/>
      <c r="TPX80" s="348"/>
      <c r="TPY80" s="348"/>
      <c r="TPZ80" s="349"/>
      <c r="TQB80" s="347"/>
      <c r="TQC80" s="350"/>
      <c r="TQD80" s="350"/>
      <c r="TQE80" s="348"/>
      <c r="TQF80" s="348"/>
      <c r="TQG80" s="348"/>
      <c r="TQH80" s="349"/>
      <c r="TQJ80" s="347"/>
      <c r="TQK80" s="350"/>
      <c r="TQL80" s="350"/>
      <c r="TQM80" s="348"/>
      <c r="TQN80" s="348"/>
      <c r="TQO80" s="348"/>
      <c r="TQP80" s="349"/>
      <c r="TQR80" s="347"/>
      <c r="TQS80" s="350"/>
      <c r="TQT80" s="350"/>
      <c r="TQU80" s="348"/>
      <c r="TQV80" s="348"/>
      <c r="TQW80" s="348"/>
      <c r="TQX80" s="349"/>
      <c r="TQZ80" s="347"/>
      <c r="TRA80" s="350"/>
      <c r="TRB80" s="350"/>
      <c r="TRC80" s="348"/>
      <c r="TRD80" s="348"/>
      <c r="TRE80" s="348"/>
      <c r="TRF80" s="349"/>
      <c r="TRH80" s="347"/>
      <c r="TRI80" s="350"/>
      <c r="TRJ80" s="350"/>
      <c r="TRK80" s="348"/>
      <c r="TRL80" s="348"/>
      <c r="TRM80" s="348"/>
      <c r="TRN80" s="349"/>
      <c r="TRP80" s="347"/>
      <c r="TRQ80" s="350"/>
      <c r="TRR80" s="350"/>
      <c r="TRS80" s="348"/>
      <c r="TRT80" s="348"/>
      <c r="TRU80" s="348"/>
      <c r="TRV80" s="349"/>
      <c r="TRX80" s="347"/>
      <c r="TRY80" s="350"/>
      <c r="TRZ80" s="350"/>
      <c r="TSA80" s="348"/>
      <c r="TSB80" s="348"/>
      <c r="TSC80" s="348"/>
      <c r="TSD80" s="349"/>
      <c r="TSF80" s="347"/>
      <c r="TSG80" s="350"/>
      <c r="TSH80" s="350"/>
      <c r="TSI80" s="348"/>
      <c r="TSJ80" s="348"/>
      <c r="TSK80" s="348"/>
      <c r="TSL80" s="349"/>
      <c r="TSN80" s="347"/>
      <c r="TSO80" s="350"/>
      <c r="TSP80" s="350"/>
      <c r="TSQ80" s="348"/>
      <c r="TSR80" s="348"/>
      <c r="TSS80" s="348"/>
      <c r="TST80" s="349"/>
      <c r="TSV80" s="347"/>
      <c r="TSW80" s="350"/>
      <c r="TSX80" s="350"/>
      <c r="TSY80" s="348"/>
      <c r="TSZ80" s="348"/>
      <c r="TTA80" s="348"/>
      <c r="TTB80" s="349"/>
      <c r="TTD80" s="347"/>
      <c r="TTE80" s="350"/>
      <c r="TTF80" s="350"/>
      <c r="TTG80" s="348"/>
      <c r="TTH80" s="348"/>
      <c r="TTI80" s="348"/>
      <c r="TTJ80" s="349"/>
      <c r="TTL80" s="347"/>
      <c r="TTM80" s="350"/>
      <c r="TTN80" s="350"/>
      <c r="TTO80" s="348"/>
      <c r="TTP80" s="348"/>
      <c r="TTQ80" s="348"/>
      <c r="TTR80" s="349"/>
      <c r="TTT80" s="347"/>
      <c r="TTU80" s="350"/>
      <c r="TTV80" s="350"/>
      <c r="TTW80" s="348"/>
      <c r="TTX80" s="348"/>
      <c r="TTY80" s="348"/>
      <c r="TTZ80" s="349"/>
      <c r="TUB80" s="347"/>
      <c r="TUC80" s="350"/>
      <c r="TUD80" s="350"/>
      <c r="TUE80" s="348"/>
      <c r="TUF80" s="348"/>
      <c r="TUG80" s="348"/>
      <c r="TUH80" s="349"/>
      <c r="TUJ80" s="347"/>
      <c r="TUK80" s="350"/>
      <c r="TUL80" s="350"/>
      <c r="TUM80" s="348"/>
      <c r="TUN80" s="348"/>
      <c r="TUO80" s="348"/>
      <c r="TUP80" s="349"/>
      <c r="TUR80" s="347"/>
      <c r="TUS80" s="350"/>
      <c r="TUT80" s="350"/>
      <c r="TUU80" s="348"/>
      <c r="TUV80" s="348"/>
      <c r="TUW80" s="348"/>
      <c r="TUX80" s="349"/>
      <c r="TUZ80" s="347"/>
      <c r="TVA80" s="350"/>
      <c r="TVB80" s="350"/>
      <c r="TVC80" s="348"/>
      <c r="TVD80" s="348"/>
      <c r="TVE80" s="348"/>
      <c r="TVF80" s="349"/>
      <c r="TVH80" s="347"/>
      <c r="TVI80" s="350"/>
      <c r="TVJ80" s="350"/>
      <c r="TVK80" s="348"/>
      <c r="TVL80" s="348"/>
      <c r="TVM80" s="348"/>
      <c r="TVN80" s="349"/>
      <c r="TVP80" s="347"/>
      <c r="TVQ80" s="350"/>
      <c r="TVR80" s="350"/>
      <c r="TVS80" s="348"/>
      <c r="TVT80" s="348"/>
      <c r="TVU80" s="348"/>
      <c r="TVV80" s="349"/>
      <c r="TVX80" s="347"/>
      <c r="TVY80" s="350"/>
      <c r="TVZ80" s="350"/>
      <c r="TWA80" s="348"/>
      <c r="TWB80" s="348"/>
      <c r="TWC80" s="348"/>
      <c r="TWD80" s="349"/>
      <c r="TWF80" s="347"/>
      <c r="TWG80" s="350"/>
      <c r="TWH80" s="350"/>
      <c r="TWI80" s="348"/>
      <c r="TWJ80" s="348"/>
      <c r="TWK80" s="348"/>
      <c r="TWL80" s="349"/>
      <c r="TWN80" s="347"/>
      <c r="TWO80" s="350"/>
      <c r="TWP80" s="350"/>
      <c r="TWQ80" s="348"/>
      <c r="TWR80" s="348"/>
      <c r="TWS80" s="348"/>
      <c r="TWT80" s="349"/>
      <c r="TWV80" s="347"/>
      <c r="TWW80" s="350"/>
      <c r="TWX80" s="350"/>
      <c r="TWY80" s="348"/>
      <c r="TWZ80" s="348"/>
      <c r="TXA80" s="348"/>
      <c r="TXB80" s="349"/>
      <c r="TXD80" s="347"/>
      <c r="TXE80" s="350"/>
      <c r="TXF80" s="350"/>
      <c r="TXG80" s="348"/>
      <c r="TXH80" s="348"/>
      <c r="TXI80" s="348"/>
      <c r="TXJ80" s="349"/>
      <c r="TXL80" s="347"/>
      <c r="TXM80" s="350"/>
      <c r="TXN80" s="350"/>
      <c r="TXO80" s="348"/>
      <c r="TXP80" s="348"/>
      <c r="TXQ80" s="348"/>
      <c r="TXR80" s="349"/>
      <c r="TXT80" s="347"/>
      <c r="TXU80" s="350"/>
      <c r="TXV80" s="350"/>
      <c r="TXW80" s="348"/>
      <c r="TXX80" s="348"/>
      <c r="TXY80" s="348"/>
      <c r="TXZ80" s="349"/>
      <c r="TYB80" s="347"/>
      <c r="TYC80" s="350"/>
      <c r="TYD80" s="350"/>
      <c r="TYE80" s="348"/>
      <c r="TYF80" s="348"/>
      <c r="TYG80" s="348"/>
      <c r="TYH80" s="349"/>
      <c r="TYJ80" s="347"/>
      <c r="TYK80" s="350"/>
      <c r="TYL80" s="350"/>
      <c r="TYM80" s="348"/>
      <c r="TYN80" s="348"/>
      <c r="TYO80" s="348"/>
      <c r="TYP80" s="349"/>
      <c r="TYR80" s="347"/>
      <c r="TYS80" s="350"/>
      <c r="TYT80" s="350"/>
      <c r="TYU80" s="348"/>
      <c r="TYV80" s="348"/>
      <c r="TYW80" s="348"/>
      <c r="TYX80" s="349"/>
      <c r="TYZ80" s="347"/>
      <c r="TZA80" s="350"/>
      <c r="TZB80" s="350"/>
      <c r="TZC80" s="348"/>
      <c r="TZD80" s="348"/>
      <c r="TZE80" s="348"/>
      <c r="TZF80" s="349"/>
      <c r="TZH80" s="347"/>
      <c r="TZI80" s="350"/>
      <c r="TZJ80" s="350"/>
      <c r="TZK80" s="348"/>
      <c r="TZL80" s="348"/>
      <c r="TZM80" s="348"/>
      <c r="TZN80" s="349"/>
      <c r="TZP80" s="347"/>
      <c r="TZQ80" s="350"/>
      <c r="TZR80" s="350"/>
      <c r="TZS80" s="348"/>
      <c r="TZT80" s="348"/>
      <c r="TZU80" s="348"/>
      <c r="TZV80" s="349"/>
      <c r="TZX80" s="347"/>
      <c r="TZY80" s="350"/>
      <c r="TZZ80" s="350"/>
      <c r="UAA80" s="348"/>
      <c r="UAB80" s="348"/>
      <c r="UAC80" s="348"/>
      <c r="UAD80" s="349"/>
      <c r="UAF80" s="347"/>
      <c r="UAG80" s="350"/>
      <c r="UAH80" s="350"/>
      <c r="UAI80" s="348"/>
      <c r="UAJ80" s="348"/>
      <c r="UAK80" s="348"/>
      <c r="UAL80" s="349"/>
      <c r="UAN80" s="347"/>
      <c r="UAO80" s="350"/>
      <c r="UAP80" s="350"/>
      <c r="UAQ80" s="348"/>
      <c r="UAR80" s="348"/>
      <c r="UAS80" s="348"/>
      <c r="UAT80" s="349"/>
      <c r="UAV80" s="347"/>
      <c r="UAW80" s="350"/>
      <c r="UAX80" s="350"/>
      <c r="UAY80" s="348"/>
      <c r="UAZ80" s="348"/>
      <c r="UBA80" s="348"/>
      <c r="UBB80" s="349"/>
      <c r="UBD80" s="347"/>
      <c r="UBE80" s="350"/>
      <c r="UBF80" s="350"/>
      <c r="UBG80" s="348"/>
      <c r="UBH80" s="348"/>
      <c r="UBI80" s="348"/>
      <c r="UBJ80" s="349"/>
      <c r="UBL80" s="347"/>
      <c r="UBM80" s="350"/>
      <c r="UBN80" s="350"/>
      <c r="UBO80" s="348"/>
      <c r="UBP80" s="348"/>
      <c r="UBQ80" s="348"/>
      <c r="UBR80" s="349"/>
      <c r="UBT80" s="347"/>
      <c r="UBU80" s="350"/>
      <c r="UBV80" s="350"/>
      <c r="UBW80" s="348"/>
      <c r="UBX80" s="348"/>
      <c r="UBY80" s="348"/>
      <c r="UBZ80" s="349"/>
      <c r="UCB80" s="347"/>
      <c r="UCC80" s="350"/>
      <c r="UCD80" s="350"/>
      <c r="UCE80" s="348"/>
      <c r="UCF80" s="348"/>
      <c r="UCG80" s="348"/>
      <c r="UCH80" s="349"/>
      <c r="UCJ80" s="347"/>
      <c r="UCK80" s="350"/>
      <c r="UCL80" s="350"/>
      <c r="UCM80" s="348"/>
      <c r="UCN80" s="348"/>
      <c r="UCO80" s="348"/>
      <c r="UCP80" s="349"/>
      <c r="UCR80" s="347"/>
      <c r="UCS80" s="350"/>
      <c r="UCT80" s="350"/>
      <c r="UCU80" s="348"/>
      <c r="UCV80" s="348"/>
      <c r="UCW80" s="348"/>
      <c r="UCX80" s="349"/>
      <c r="UCZ80" s="347"/>
      <c r="UDA80" s="350"/>
      <c r="UDB80" s="350"/>
      <c r="UDC80" s="348"/>
      <c r="UDD80" s="348"/>
      <c r="UDE80" s="348"/>
      <c r="UDF80" s="349"/>
      <c r="UDH80" s="347"/>
      <c r="UDI80" s="350"/>
      <c r="UDJ80" s="350"/>
      <c r="UDK80" s="348"/>
      <c r="UDL80" s="348"/>
      <c r="UDM80" s="348"/>
      <c r="UDN80" s="349"/>
      <c r="UDP80" s="347"/>
      <c r="UDQ80" s="350"/>
      <c r="UDR80" s="350"/>
      <c r="UDS80" s="348"/>
      <c r="UDT80" s="348"/>
      <c r="UDU80" s="348"/>
      <c r="UDV80" s="349"/>
      <c r="UDX80" s="347"/>
      <c r="UDY80" s="350"/>
      <c r="UDZ80" s="350"/>
      <c r="UEA80" s="348"/>
      <c r="UEB80" s="348"/>
      <c r="UEC80" s="348"/>
      <c r="UED80" s="349"/>
      <c r="UEF80" s="347"/>
      <c r="UEG80" s="350"/>
      <c r="UEH80" s="350"/>
      <c r="UEI80" s="348"/>
      <c r="UEJ80" s="348"/>
      <c r="UEK80" s="348"/>
      <c r="UEL80" s="349"/>
      <c r="UEN80" s="347"/>
      <c r="UEO80" s="350"/>
      <c r="UEP80" s="350"/>
      <c r="UEQ80" s="348"/>
      <c r="UER80" s="348"/>
      <c r="UES80" s="348"/>
      <c r="UET80" s="349"/>
      <c r="UEV80" s="347"/>
      <c r="UEW80" s="350"/>
      <c r="UEX80" s="350"/>
      <c r="UEY80" s="348"/>
      <c r="UEZ80" s="348"/>
      <c r="UFA80" s="348"/>
      <c r="UFB80" s="349"/>
      <c r="UFD80" s="347"/>
      <c r="UFE80" s="350"/>
      <c r="UFF80" s="350"/>
      <c r="UFG80" s="348"/>
      <c r="UFH80" s="348"/>
      <c r="UFI80" s="348"/>
      <c r="UFJ80" s="349"/>
      <c r="UFL80" s="347"/>
      <c r="UFM80" s="350"/>
      <c r="UFN80" s="350"/>
      <c r="UFO80" s="348"/>
      <c r="UFP80" s="348"/>
      <c r="UFQ80" s="348"/>
      <c r="UFR80" s="349"/>
      <c r="UFT80" s="347"/>
      <c r="UFU80" s="350"/>
      <c r="UFV80" s="350"/>
      <c r="UFW80" s="348"/>
      <c r="UFX80" s="348"/>
      <c r="UFY80" s="348"/>
      <c r="UFZ80" s="349"/>
      <c r="UGB80" s="347"/>
      <c r="UGC80" s="350"/>
      <c r="UGD80" s="350"/>
      <c r="UGE80" s="348"/>
      <c r="UGF80" s="348"/>
      <c r="UGG80" s="348"/>
      <c r="UGH80" s="349"/>
      <c r="UGJ80" s="347"/>
      <c r="UGK80" s="350"/>
      <c r="UGL80" s="350"/>
      <c r="UGM80" s="348"/>
      <c r="UGN80" s="348"/>
      <c r="UGO80" s="348"/>
      <c r="UGP80" s="349"/>
      <c r="UGR80" s="347"/>
      <c r="UGS80" s="350"/>
      <c r="UGT80" s="350"/>
      <c r="UGU80" s="348"/>
      <c r="UGV80" s="348"/>
      <c r="UGW80" s="348"/>
      <c r="UGX80" s="349"/>
      <c r="UGZ80" s="347"/>
      <c r="UHA80" s="350"/>
      <c r="UHB80" s="350"/>
      <c r="UHC80" s="348"/>
      <c r="UHD80" s="348"/>
      <c r="UHE80" s="348"/>
      <c r="UHF80" s="349"/>
      <c r="UHH80" s="347"/>
      <c r="UHI80" s="350"/>
      <c r="UHJ80" s="350"/>
      <c r="UHK80" s="348"/>
      <c r="UHL80" s="348"/>
      <c r="UHM80" s="348"/>
      <c r="UHN80" s="349"/>
      <c r="UHP80" s="347"/>
      <c r="UHQ80" s="350"/>
      <c r="UHR80" s="350"/>
      <c r="UHS80" s="348"/>
      <c r="UHT80" s="348"/>
      <c r="UHU80" s="348"/>
      <c r="UHV80" s="349"/>
      <c r="UHX80" s="347"/>
      <c r="UHY80" s="350"/>
      <c r="UHZ80" s="350"/>
      <c r="UIA80" s="348"/>
      <c r="UIB80" s="348"/>
      <c r="UIC80" s="348"/>
      <c r="UID80" s="349"/>
      <c r="UIF80" s="347"/>
      <c r="UIG80" s="350"/>
      <c r="UIH80" s="350"/>
      <c r="UII80" s="348"/>
      <c r="UIJ80" s="348"/>
      <c r="UIK80" s="348"/>
      <c r="UIL80" s="349"/>
      <c r="UIN80" s="347"/>
      <c r="UIO80" s="350"/>
      <c r="UIP80" s="350"/>
      <c r="UIQ80" s="348"/>
      <c r="UIR80" s="348"/>
      <c r="UIS80" s="348"/>
      <c r="UIT80" s="349"/>
      <c r="UIV80" s="347"/>
      <c r="UIW80" s="350"/>
      <c r="UIX80" s="350"/>
      <c r="UIY80" s="348"/>
      <c r="UIZ80" s="348"/>
      <c r="UJA80" s="348"/>
      <c r="UJB80" s="349"/>
      <c r="UJD80" s="347"/>
      <c r="UJE80" s="350"/>
      <c r="UJF80" s="350"/>
      <c r="UJG80" s="348"/>
      <c r="UJH80" s="348"/>
      <c r="UJI80" s="348"/>
      <c r="UJJ80" s="349"/>
      <c r="UJL80" s="347"/>
      <c r="UJM80" s="350"/>
      <c r="UJN80" s="350"/>
      <c r="UJO80" s="348"/>
      <c r="UJP80" s="348"/>
      <c r="UJQ80" s="348"/>
      <c r="UJR80" s="349"/>
      <c r="UJT80" s="347"/>
      <c r="UJU80" s="350"/>
      <c r="UJV80" s="350"/>
      <c r="UJW80" s="348"/>
      <c r="UJX80" s="348"/>
      <c r="UJY80" s="348"/>
      <c r="UJZ80" s="349"/>
      <c r="UKB80" s="347"/>
      <c r="UKC80" s="350"/>
      <c r="UKD80" s="350"/>
      <c r="UKE80" s="348"/>
      <c r="UKF80" s="348"/>
      <c r="UKG80" s="348"/>
      <c r="UKH80" s="349"/>
      <c r="UKJ80" s="347"/>
      <c r="UKK80" s="350"/>
      <c r="UKL80" s="350"/>
      <c r="UKM80" s="348"/>
      <c r="UKN80" s="348"/>
      <c r="UKO80" s="348"/>
      <c r="UKP80" s="349"/>
      <c r="UKR80" s="347"/>
      <c r="UKS80" s="350"/>
      <c r="UKT80" s="350"/>
      <c r="UKU80" s="348"/>
      <c r="UKV80" s="348"/>
      <c r="UKW80" s="348"/>
      <c r="UKX80" s="349"/>
      <c r="UKZ80" s="347"/>
      <c r="ULA80" s="350"/>
      <c r="ULB80" s="350"/>
      <c r="ULC80" s="348"/>
      <c r="ULD80" s="348"/>
      <c r="ULE80" s="348"/>
      <c r="ULF80" s="349"/>
      <c r="ULH80" s="347"/>
      <c r="ULI80" s="350"/>
      <c r="ULJ80" s="350"/>
      <c r="ULK80" s="348"/>
      <c r="ULL80" s="348"/>
      <c r="ULM80" s="348"/>
      <c r="ULN80" s="349"/>
      <c r="ULP80" s="347"/>
      <c r="ULQ80" s="350"/>
      <c r="ULR80" s="350"/>
      <c r="ULS80" s="348"/>
      <c r="ULT80" s="348"/>
      <c r="ULU80" s="348"/>
      <c r="ULV80" s="349"/>
      <c r="ULX80" s="347"/>
      <c r="ULY80" s="350"/>
      <c r="ULZ80" s="350"/>
      <c r="UMA80" s="348"/>
      <c r="UMB80" s="348"/>
      <c r="UMC80" s="348"/>
      <c r="UMD80" s="349"/>
      <c r="UMF80" s="347"/>
      <c r="UMG80" s="350"/>
      <c r="UMH80" s="350"/>
      <c r="UMI80" s="348"/>
      <c r="UMJ80" s="348"/>
      <c r="UMK80" s="348"/>
      <c r="UML80" s="349"/>
      <c r="UMN80" s="347"/>
      <c r="UMO80" s="350"/>
      <c r="UMP80" s="350"/>
      <c r="UMQ80" s="348"/>
      <c r="UMR80" s="348"/>
      <c r="UMS80" s="348"/>
      <c r="UMT80" s="349"/>
      <c r="UMV80" s="347"/>
      <c r="UMW80" s="350"/>
      <c r="UMX80" s="350"/>
      <c r="UMY80" s="348"/>
      <c r="UMZ80" s="348"/>
      <c r="UNA80" s="348"/>
      <c r="UNB80" s="349"/>
      <c r="UND80" s="347"/>
      <c r="UNE80" s="350"/>
      <c r="UNF80" s="350"/>
      <c r="UNG80" s="348"/>
      <c r="UNH80" s="348"/>
      <c r="UNI80" s="348"/>
      <c r="UNJ80" s="349"/>
      <c r="UNL80" s="347"/>
      <c r="UNM80" s="350"/>
      <c r="UNN80" s="350"/>
      <c r="UNO80" s="348"/>
      <c r="UNP80" s="348"/>
      <c r="UNQ80" s="348"/>
      <c r="UNR80" s="349"/>
      <c r="UNT80" s="347"/>
      <c r="UNU80" s="350"/>
      <c r="UNV80" s="350"/>
      <c r="UNW80" s="348"/>
      <c r="UNX80" s="348"/>
      <c r="UNY80" s="348"/>
      <c r="UNZ80" s="349"/>
      <c r="UOB80" s="347"/>
      <c r="UOC80" s="350"/>
      <c r="UOD80" s="350"/>
      <c r="UOE80" s="348"/>
      <c r="UOF80" s="348"/>
      <c r="UOG80" s="348"/>
      <c r="UOH80" s="349"/>
      <c r="UOJ80" s="347"/>
      <c r="UOK80" s="350"/>
      <c r="UOL80" s="350"/>
      <c r="UOM80" s="348"/>
      <c r="UON80" s="348"/>
      <c r="UOO80" s="348"/>
      <c r="UOP80" s="349"/>
      <c r="UOR80" s="347"/>
      <c r="UOS80" s="350"/>
      <c r="UOT80" s="350"/>
      <c r="UOU80" s="348"/>
      <c r="UOV80" s="348"/>
      <c r="UOW80" s="348"/>
      <c r="UOX80" s="349"/>
      <c r="UOZ80" s="347"/>
      <c r="UPA80" s="350"/>
      <c r="UPB80" s="350"/>
      <c r="UPC80" s="348"/>
      <c r="UPD80" s="348"/>
      <c r="UPE80" s="348"/>
      <c r="UPF80" s="349"/>
      <c r="UPH80" s="347"/>
      <c r="UPI80" s="350"/>
      <c r="UPJ80" s="350"/>
      <c r="UPK80" s="348"/>
      <c r="UPL80" s="348"/>
      <c r="UPM80" s="348"/>
      <c r="UPN80" s="349"/>
      <c r="UPP80" s="347"/>
      <c r="UPQ80" s="350"/>
      <c r="UPR80" s="350"/>
      <c r="UPS80" s="348"/>
      <c r="UPT80" s="348"/>
      <c r="UPU80" s="348"/>
      <c r="UPV80" s="349"/>
      <c r="UPX80" s="347"/>
      <c r="UPY80" s="350"/>
      <c r="UPZ80" s="350"/>
      <c r="UQA80" s="348"/>
      <c r="UQB80" s="348"/>
      <c r="UQC80" s="348"/>
      <c r="UQD80" s="349"/>
      <c r="UQF80" s="347"/>
      <c r="UQG80" s="350"/>
      <c r="UQH80" s="350"/>
      <c r="UQI80" s="348"/>
      <c r="UQJ80" s="348"/>
      <c r="UQK80" s="348"/>
      <c r="UQL80" s="349"/>
      <c r="UQN80" s="347"/>
      <c r="UQO80" s="350"/>
      <c r="UQP80" s="350"/>
      <c r="UQQ80" s="348"/>
      <c r="UQR80" s="348"/>
      <c r="UQS80" s="348"/>
      <c r="UQT80" s="349"/>
      <c r="UQV80" s="347"/>
      <c r="UQW80" s="350"/>
      <c r="UQX80" s="350"/>
      <c r="UQY80" s="348"/>
      <c r="UQZ80" s="348"/>
      <c r="URA80" s="348"/>
      <c r="URB80" s="349"/>
      <c r="URD80" s="347"/>
      <c r="URE80" s="350"/>
      <c r="URF80" s="350"/>
      <c r="URG80" s="348"/>
      <c r="URH80" s="348"/>
      <c r="URI80" s="348"/>
      <c r="URJ80" s="349"/>
      <c r="URL80" s="347"/>
      <c r="URM80" s="350"/>
      <c r="URN80" s="350"/>
      <c r="URO80" s="348"/>
      <c r="URP80" s="348"/>
      <c r="URQ80" s="348"/>
      <c r="URR80" s="349"/>
      <c r="URT80" s="347"/>
      <c r="URU80" s="350"/>
      <c r="URV80" s="350"/>
      <c r="URW80" s="348"/>
      <c r="URX80" s="348"/>
      <c r="URY80" s="348"/>
      <c r="URZ80" s="349"/>
      <c r="USB80" s="347"/>
      <c r="USC80" s="350"/>
      <c r="USD80" s="350"/>
      <c r="USE80" s="348"/>
      <c r="USF80" s="348"/>
      <c r="USG80" s="348"/>
      <c r="USH80" s="349"/>
      <c r="USJ80" s="347"/>
      <c r="USK80" s="350"/>
      <c r="USL80" s="350"/>
      <c r="USM80" s="348"/>
      <c r="USN80" s="348"/>
      <c r="USO80" s="348"/>
      <c r="USP80" s="349"/>
      <c r="USR80" s="347"/>
      <c r="USS80" s="350"/>
      <c r="UST80" s="350"/>
      <c r="USU80" s="348"/>
      <c r="USV80" s="348"/>
      <c r="USW80" s="348"/>
      <c r="USX80" s="349"/>
      <c r="USZ80" s="347"/>
      <c r="UTA80" s="350"/>
      <c r="UTB80" s="350"/>
      <c r="UTC80" s="348"/>
      <c r="UTD80" s="348"/>
      <c r="UTE80" s="348"/>
      <c r="UTF80" s="349"/>
      <c r="UTH80" s="347"/>
      <c r="UTI80" s="350"/>
      <c r="UTJ80" s="350"/>
      <c r="UTK80" s="348"/>
      <c r="UTL80" s="348"/>
      <c r="UTM80" s="348"/>
      <c r="UTN80" s="349"/>
      <c r="UTP80" s="347"/>
      <c r="UTQ80" s="350"/>
      <c r="UTR80" s="350"/>
      <c r="UTS80" s="348"/>
      <c r="UTT80" s="348"/>
      <c r="UTU80" s="348"/>
      <c r="UTV80" s="349"/>
      <c r="UTX80" s="347"/>
      <c r="UTY80" s="350"/>
      <c r="UTZ80" s="350"/>
      <c r="UUA80" s="348"/>
      <c r="UUB80" s="348"/>
      <c r="UUC80" s="348"/>
      <c r="UUD80" s="349"/>
      <c r="UUF80" s="347"/>
      <c r="UUG80" s="350"/>
      <c r="UUH80" s="350"/>
      <c r="UUI80" s="348"/>
      <c r="UUJ80" s="348"/>
      <c r="UUK80" s="348"/>
      <c r="UUL80" s="349"/>
      <c r="UUN80" s="347"/>
      <c r="UUO80" s="350"/>
      <c r="UUP80" s="350"/>
      <c r="UUQ80" s="348"/>
      <c r="UUR80" s="348"/>
      <c r="UUS80" s="348"/>
      <c r="UUT80" s="349"/>
      <c r="UUV80" s="347"/>
      <c r="UUW80" s="350"/>
      <c r="UUX80" s="350"/>
      <c r="UUY80" s="348"/>
      <c r="UUZ80" s="348"/>
      <c r="UVA80" s="348"/>
      <c r="UVB80" s="349"/>
      <c r="UVD80" s="347"/>
      <c r="UVE80" s="350"/>
      <c r="UVF80" s="350"/>
      <c r="UVG80" s="348"/>
      <c r="UVH80" s="348"/>
      <c r="UVI80" s="348"/>
      <c r="UVJ80" s="349"/>
      <c r="UVL80" s="347"/>
      <c r="UVM80" s="350"/>
      <c r="UVN80" s="350"/>
      <c r="UVO80" s="348"/>
      <c r="UVP80" s="348"/>
      <c r="UVQ80" s="348"/>
      <c r="UVR80" s="349"/>
      <c r="UVT80" s="347"/>
      <c r="UVU80" s="350"/>
      <c r="UVV80" s="350"/>
      <c r="UVW80" s="348"/>
      <c r="UVX80" s="348"/>
      <c r="UVY80" s="348"/>
      <c r="UVZ80" s="349"/>
      <c r="UWB80" s="347"/>
      <c r="UWC80" s="350"/>
      <c r="UWD80" s="350"/>
      <c r="UWE80" s="348"/>
      <c r="UWF80" s="348"/>
      <c r="UWG80" s="348"/>
      <c r="UWH80" s="349"/>
      <c r="UWJ80" s="347"/>
      <c r="UWK80" s="350"/>
      <c r="UWL80" s="350"/>
      <c r="UWM80" s="348"/>
      <c r="UWN80" s="348"/>
      <c r="UWO80" s="348"/>
      <c r="UWP80" s="349"/>
      <c r="UWR80" s="347"/>
      <c r="UWS80" s="350"/>
      <c r="UWT80" s="350"/>
      <c r="UWU80" s="348"/>
      <c r="UWV80" s="348"/>
      <c r="UWW80" s="348"/>
      <c r="UWX80" s="349"/>
      <c r="UWZ80" s="347"/>
      <c r="UXA80" s="350"/>
      <c r="UXB80" s="350"/>
      <c r="UXC80" s="348"/>
      <c r="UXD80" s="348"/>
      <c r="UXE80" s="348"/>
      <c r="UXF80" s="349"/>
      <c r="UXH80" s="347"/>
      <c r="UXI80" s="350"/>
      <c r="UXJ80" s="350"/>
      <c r="UXK80" s="348"/>
      <c r="UXL80" s="348"/>
      <c r="UXM80" s="348"/>
      <c r="UXN80" s="349"/>
      <c r="UXP80" s="347"/>
      <c r="UXQ80" s="350"/>
      <c r="UXR80" s="350"/>
      <c r="UXS80" s="348"/>
      <c r="UXT80" s="348"/>
      <c r="UXU80" s="348"/>
      <c r="UXV80" s="349"/>
      <c r="UXX80" s="347"/>
      <c r="UXY80" s="350"/>
      <c r="UXZ80" s="350"/>
      <c r="UYA80" s="348"/>
      <c r="UYB80" s="348"/>
      <c r="UYC80" s="348"/>
      <c r="UYD80" s="349"/>
      <c r="UYF80" s="347"/>
      <c r="UYG80" s="350"/>
      <c r="UYH80" s="350"/>
      <c r="UYI80" s="348"/>
      <c r="UYJ80" s="348"/>
      <c r="UYK80" s="348"/>
      <c r="UYL80" s="349"/>
      <c r="UYN80" s="347"/>
      <c r="UYO80" s="350"/>
      <c r="UYP80" s="350"/>
      <c r="UYQ80" s="348"/>
      <c r="UYR80" s="348"/>
      <c r="UYS80" s="348"/>
      <c r="UYT80" s="349"/>
      <c r="UYV80" s="347"/>
      <c r="UYW80" s="350"/>
      <c r="UYX80" s="350"/>
      <c r="UYY80" s="348"/>
      <c r="UYZ80" s="348"/>
      <c r="UZA80" s="348"/>
      <c r="UZB80" s="349"/>
      <c r="UZD80" s="347"/>
      <c r="UZE80" s="350"/>
      <c r="UZF80" s="350"/>
      <c r="UZG80" s="348"/>
      <c r="UZH80" s="348"/>
      <c r="UZI80" s="348"/>
      <c r="UZJ80" s="349"/>
      <c r="UZL80" s="347"/>
      <c r="UZM80" s="350"/>
      <c r="UZN80" s="350"/>
      <c r="UZO80" s="348"/>
      <c r="UZP80" s="348"/>
      <c r="UZQ80" s="348"/>
      <c r="UZR80" s="349"/>
      <c r="UZT80" s="347"/>
      <c r="UZU80" s="350"/>
      <c r="UZV80" s="350"/>
      <c r="UZW80" s="348"/>
      <c r="UZX80" s="348"/>
      <c r="UZY80" s="348"/>
      <c r="UZZ80" s="349"/>
      <c r="VAB80" s="347"/>
      <c r="VAC80" s="350"/>
      <c r="VAD80" s="350"/>
      <c r="VAE80" s="348"/>
      <c r="VAF80" s="348"/>
      <c r="VAG80" s="348"/>
      <c r="VAH80" s="349"/>
      <c r="VAJ80" s="347"/>
      <c r="VAK80" s="350"/>
      <c r="VAL80" s="350"/>
      <c r="VAM80" s="348"/>
      <c r="VAN80" s="348"/>
      <c r="VAO80" s="348"/>
      <c r="VAP80" s="349"/>
      <c r="VAR80" s="347"/>
      <c r="VAS80" s="350"/>
      <c r="VAT80" s="350"/>
      <c r="VAU80" s="348"/>
      <c r="VAV80" s="348"/>
      <c r="VAW80" s="348"/>
      <c r="VAX80" s="349"/>
      <c r="VAZ80" s="347"/>
      <c r="VBA80" s="350"/>
      <c r="VBB80" s="350"/>
      <c r="VBC80" s="348"/>
      <c r="VBD80" s="348"/>
      <c r="VBE80" s="348"/>
      <c r="VBF80" s="349"/>
      <c r="VBH80" s="347"/>
      <c r="VBI80" s="350"/>
      <c r="VBJ80" s="350"/>
      <c r="VBK80" s="348"/>
      <c r="VBL80" s="348"/>
      <c r="VBM80" s="348"/>
      <c r="VBN80" s="349"/>
      <c r="VBP80" s="347"/>
      <c r="VBQ80" s="350"/>
      <c r="VBR80" s="350"/>
      <c r="VBS80" s="348"/>
      <c r="VBT80" s="348"/>
      <c r="VBU80" s="348"/>
      <c r="VBV80" s="349"/>
      <c r="VBX80" s="347"/>
      <c r="VBY80" s="350"/>
      <c r="VBZ80" s="350"/>
      <c r="VCA80" s="348"/>
      <c r="VCB80" s="348"/>
      <c r="VCC80" s="348"/>
      <c r="VCD80" s="349"/>
      <c r="VCF80" s="347"/>
      <c r="VCG80" s="350"/>
      <c r="VCH80" s="350"/>
      <c r="VCI80" s="348"/>
      <c r="VCJ80" s="348"/>
      <c r="VCK80" s="348"/>
      <c r="VCL80" s="349"/>
      <c r="VCN80" s="347"/>
      <c r="VCO80" s="350"/>
      <c r="VCP80" s="350"/>
      <c r="VCQ80" s="348"/>
      <c r="VCR80" s="348"/>
      <c r="VCS80" s="348"/>
      <c r="VCT80" s="349"/>
      <c r="VCV80" s="347"/>
      <c r="VCW80" s="350"/>
      <c r="VCX80" s="350"/>
      <c r="VCY80" s="348"/>
      <c r="VCZ80" s="348"/>
      <c r="VDA80" s="348"/>
      <c r="VDB80" s="349"/>
      <c r="VDD80" s="347"/>
      <c r="VDE80" s="350"/>
      <c r="VDF80" s="350"/>
      <c r="VDG80" s="348"/>
      <c r="VDH80" s="348"/>
      <c r="VDI80" s="348"/>
      <c r="VDJ80" s="349"/>
      <c r="VDL80" s="347"/>
      <c r="VDM80" s="350"/>
      <c r="VDN80" s="350"/>
      <c r="VDO80" s="348"/>
      <c r="VDP80" s="348"/>
      <c r="VDQ80" s="348"/>
      <c r="VDR80" s="349"/>
      <c r="VDT80" s="347"/>
      <c r="VDU80" s="350"/>
      <c r="VDV80" s="350"/>
      <c r="VDW80" s="348"/>
      <c r="VDX80" s="348"/>
      <c r="VDY80" s="348"/>
      <c r="VDZ80" s="349"/>
      <c r="VEB80" s="347"/>
      <c r="VEC80" s="350"/>
      <c r="VED80" s="350"/>
      <c r="VEE80" s="348"/>
      <c r="VEF80" s="348"/>
      <c r="VEG80" s="348"/>
      <c r="VEH80" s="349"/>
      <c r="VEJ80" s="347"/>
      <c r="VEK80" s="350"/>
      <c r="VEL80" s="350"/>
      <c r="VEM80" s="348"/>
      <c r="VEN80" s="348"/>
      <c r="VEO80" s="348"/>
      <c r="VEP80" s="349"/>
      <c r="VER80" s="347"/>
      <c r="VES80" s="350"/>
      <c r="VET80" s="350"/>
      <c r="VEU80" s="348"/>
      <c r="VEV80" s="348"/>
      <c r="VEW80" s="348"/>
      <c r="VEX80" s="349"/>
      <c r="VEZ80" s="347"/>
      <c r="VFA80" s="350"/>
      <c r="VFB80" s="350"/>
      <c r="VFC80" s="348"/>
      <c r="VFD80" s="348"/>
      <c r="VFE80" s="348"/>
      <c r="VFF80" s="349"/>
      <c r="VFH80" s="347"/>
      <c r="VFI80" s="350"/>
      <c r="VFJ80" s="350"/>
      <c r="VFK80" s="348"/>
      <c r="VFL80" s="348"/>
      <c r="VFM80" s="348"/>
      <c r="VFN80" s="349"/>
      <c r="VFP80" s="347"/>
      <c r="VFQ80" s="350"/>
      <c r="VFR80" s="350"/>
      <c r="VFS80" s="348"/>
      <c r="VFT80" s="348"/>
      <c r="VFU80" s="348"/>
      <c r="VFV80" s="349"/>
      <c r="VFX80" s="347"/>
      <c r="VFY80" s="350"/>
      <c r="VFZ80" s="350"/>
      <c r="VGA80" s="348"/>
      <c r="VGB80" s="348"/>
      <c r="VGC80" s="348"/>
      <c r="VGD80" s="349"/>
      <c r="VGF80" s="347"/>
      <c r="VGG80" s="350"/>
      <c r="VGH80" s="350"/>
      <c r="VGI80" s="348"/>
      <c r="VGJ80" s="348"/>
      <c r="VGK80" s="348"/>
      <c r="VGL80" s="349"/>
      <c r="VGN80" s="347"/>
      <c r="VGO80" s="350"/>
      <c r="VGP80" s="350"/>
      <c r="VGQ80" s="348"/>
      <c r="VGR80" s="348"/>
      <c r="VGS80" s="348"/>
      <c r="VGT80" s="349"/>
      <c r="VGV80" s="347"/>
      <c r="VGW80" s="350"/>
      <c r="VGX80" s="350"/>
      <c r="VGY80" s="348"/>
      <c r="VGZ80" s="348"/>
      <c r="VHA80" s="348"/>
      <c r="VHB80" s="349"/>
      <c r="VHD80" s="347"/>
      <c r="VHE80" s="350"/>
      <c r="VHF80" s="350"/>
      <c r="VHG80" s="348"/>
      <c r="VHH80" s="348"/>
      <c r="VHI80" s="348"/>
      <c r="VHJ80" s="349"/>
      <c r="VHL80" s="347"/>
      <c r="VHM80" s="350"/>
      <c r="VHN80" s="350"/>
      <c r="VHO80" s="348"/>
      <c r="VHP80" s="348"/>
      <c r="VHQ80" s="348"/>
      <c r="VHR80" s="349"/>
      <c r="VHT80" s="347"/>
      <c r="VHU80" s="350"/>
      <c r="VHV80" s="350"/>
      <c r="VHW80" s="348"/>
      <c r="VHX80" s="348"/>
      <c r="VHY80" s="348"/>
      <c r="VHZ80" s="349"/>
      <c r="VIB80" s="347"/>
      <c r="VIC80" s="350"/>
      <c r="VID80" s="350"/>
      <c r="VIE80" s="348"/>
      <c r="VIF80" s="348"/>
      <c r="VIG80" s="348"/>
      <c r="VIH80" s="349"/>
      <c r="VIJ80" s="347"/>
      <c r="VIK80" s="350"/>
      <c r="VIL80" s="350"/>
      <c r="VIM80" s="348"/>
      <c r="VIN80" s="348"/>
      <c r="VIO80" s="348"/>
      <c r="VIP80" s="349"/>
      <c r="VIR80" s="347"/>
      <c r="VIS80" s="350"/>
      <c r="VIT80" s="350"/>
      <c r="VIU80" s="348"/>
      <c r="VIV80" s="348"/>
      <c r="VIW80" s="348"/>
      <c r="VIX80" s="349"/>
      <c r="VIZ80" s="347"/>
      <c r="VJA80" s="350"/>
      <c r="VJB80" s="350"/>
      <c r="VJC80" s="348"/>
      <c r="VJD80" s="348"/>
      <c r="VJE80" s="348"/>
      <c r="VJF80" s="349"/>
      <c r="VJH80" s="347"/>
      <c r="VJI80" s="350"/>
      <c r="VJJ80" s="350"/>
      <c r="VJK80" s="348"/>
      <c r="VJL80" s="348"/>
      <c r="VJM80" s="348"/>
      <c r="VJN80" s="349"/>
      <c r="VJP80" s="347"/>
      <c r="VJQ80" s="350"/>
      <c r="VJR80" s="350"/>
      <c r="VJS80" s="348"/>
      <c r="VJT80" s="348"/>
      <c r="VJU80" s="348"/>
      <c r="VJV80" s="349"/>
      <c r="VJX80" s="347"/>
      <c r="VJY80" s="350"/>
      <c r="VJZ80" s="350"/>
      <c r="VKA80" s="348"/>
      <c r="VKB80" s="348"/>
      <c r="VKC80" s="348"/>
      <c r="VKD80" s="349"/>
      <c r="VKF80" s="347"/>
      <c r="VKG80" s="350"/>
      <c r="VKH80" s="350"/>
      <c r="VKI80" s="348"/>
      <c r="VKJ80" s="348"/>
      <c r="VKK80" s="348"/>
      <c r="VKL80" s="349"/>
      <c r="VKN80" s="347"/>
      <c r="VKO80" s="350"/>
      <c r="VKP80" s="350"/>
      <c r="VKQ80" s="348"/>
      <c r="VKR80" s="348"/>
      <c r="VKS80" s="348"/>
      <c r="VKT80" s="349"/>
      <c r="VKV80" s="347"/>
      <c r="VKW80" s="350"/>
      <c r="VKX80" s="350"/>
      <c r="VKY80" s="348"/>
      <c r="VKZ80" s="348"/>
      <c r="VLA80" s="348"/>
      <c r="VLB80" s="349"/>
      <c r="VLD80" s="347"/>
      <c r="VLE80" s="350"/>
      <c r="VLF80" s="350"/>
      <c r="VLG80" s="348"/>
      <c r="VLH80" s="348"/>
      <c r="VLI80" s="348"/>
      <c r="VLJ80" s="349"/>
      <c r="VLL80" s="347"/>
      <c r="VLM80" s="350"/>
      <c r="VLN80" s="350"/>
      <c r="VLO80" s="348"/>
      <c r="VLP80" s="348"/>
      <c r="VLQ80" s="348"/>
      <c r="VLR80" s="349"/>
      <c r="VLT80" s="347"/>
      <c r="VLU80" s="350"/>
      <c r="VLV80" s="350"/>
      <c r="VLW80" s="348"/>
      <c r="VLX80" s="348"/>
      <c r="VLY80" s="348"/>
      <c r="VLZ80" s="349"/>
      <c r="VMB80" s="347"/>
      <c r="VMC80" s="350"/>
      <c r="VMD80" s="350"/>
      <c r="VME80" s="348"/>
      <c r="VMF80" s="348"/>
      <c r="VMG80" s="348"/>
      <c r="VMH80" s="349"/>
      <c r="VMJ80" s="347"/>
      <c r="VMK80" s="350"/>
      <c r="VML80" s="350"/>
      <c r="VMM80" s="348"/>
      <c r="VMN80" s="348"/>
      <c r="VMO80" s="348"/>
      <c r="VMP80" s="349"/>
      <c r="VMR80" s="347"/>
      <c r="VMS80" s="350"/>
      <c r="VMT80" s="350"/>
      <c r="VMU80" s="348"/>
      <c r="VMV80" s="348"/>
      <c r="VMW80" s="348"/>
      <c r="VMX80" s="349"/>
      <c r="VMZ80" s="347"/>
      <c r="VNA80" s="350"/>
      <c r="VNB80" s="350"/>
      <c r="VNC80" s="348"/>
      <c r="VND80" s="348"/>
      <c r="VNE80" s="348"/>
      <c r="VNF80" s="349"/>
      <c r="VNH80" s="347"/>
      <c r="VNI80" s="350"/>
      <c r="VNJ80" s="350"/>
      <c r="VNK80" s="348"/>
      <c r="VNL80" s="348"/>
      <c r="VNM80" s="348"/>
      <c r="VNN80" s="349"/>
      <c r="VNP80" s="347"/>
      <c r="VNQ80" s="350"/>
      <c r="VNR80" s="350"/>
      <c r="VNS80" s="348"/>
      <c r="VNT80" s="348"/>
      <c r="VNU80" s="348"/>
      <c r="VNV80" s="349"/>
      <c r="VNX80" s="347"/>
      <c r="VNY80" s="350"/>
      <c r="VNZ80" s="350"/>
      <c r="VOA80" s="348"/>
      <c r="VOB80" s="348"/>
      <c r="VOC80" s="348"/>
      <c r="VOD80" s="349"/>
      <c r="VOF80" s="347"/>
      <c r="VOG80" s="350"/>
      <c r="VOH80" s="350"/>
      <c r="VOI80" s="348"/>
      <c r="VOJ80" s="348"/>
      <c r="VOK80" s="348"/>
      <c r="VOL80" s="349"/>
      <c r="VON80" s="347"/>
      <c r="VOO80" s="350"/>
      <c r="VOP80" s="350"/>
      <c r="VOQ80" s="348"/>
      <c r="VOR80" s="348"/>
      <c r="VOS80" s="348"/>
      <c r="VOT80" s="349"/>
      <c r="VOV80" s="347"/>
      <c r="VOW80" s="350"/>
      <c r="VOX80" s="350"/>
      <c r="VOY80" s="348"/>
      <c r="VOZ80" s="348"/>
      <c r="VPA80" s="348"/>
      <c r="VPB80" s="349"/>
      <c r="VPD80" s="347"/>
      <c r="VPE80" s="350"/>
      <c r="VPF80" s="350"/>
      <c r="VPG80" s="348"/>
      <c r="VPH80" s="348"/>
      <c r="VPI80" s="348"/>
      <c r="VPJ80" s="349"/>
      <c r="VPL80" s="347"/>
      <c r="VPM80" s="350"/>
      <c r="VPN80" s="350"/>
      <c r="VPO80" s="348"/>
      <c r="VPP80" s="348"/>
      <c r="VPQ80" s="348"/>
      <c r="VPR80" s="349"/>
      <c r="VPT80" s="347"/>
      <c r="VPU80" s="350"/>
      <c r="VPV80" s="350"/>
      <c r="VPW80" s="348"/>
      <c r="VPX80" s="348"/>
      <c r="VPY80" s="348"/>
      <c r="VPZ80" s="349"/>
      <c r="VQB80" s="347"/>
      <c r="VQC80" s="350"/>
      <c r="VQD80" s="350"/>
      <c r="VQE80" s="348"/>
      <c r="VQF80" s="348"/>
      <c r="VQG80" s="348"/>
      <c r="VQH80" s="349"/>
      <c r="VQJ80" s="347"/>
      <c r="VQK80" s="350"/>
      <c r="VQL80" s="350"/>
      <c r="VQM80" s="348"/>
      <c r="VQN80" s="348"/>
      <c r="VQO80" s="348"/>
      <c r="VQP80" s="349"/>
      <c r="VQR80" s="347"/>
      <c r="VQS80" s="350"/>
      <c r="VQT80" s="350"/>
      <c r="VQU80" s="348"/>
      <c r="VQV80" s="348"/>
      <c r="VQW80" s="348"/>
      <c r="VQX80" s="349"/>
      <c r="VQZ80" s="347"/>
      <c r="VRA80" s="350"/>
      <c r="VRB80" s="350"/>
      <c r="VRC80" s="348"/>
      <c r="VRD80" s="348"/>
      <c r="VRE80" s="348"/>
      <c r="VRF80" s="349"/>
      <c r="VRH80" s="347"/>
      <c r="VRI80" s="350"/>
      <c r="VRJ80" s="350"/>
      <c r="VRK80" s="348"/>
      <c r="VRL80" s="348"/>
      <c r="VRM80" s="348"/>
      <c r="VRN80" s="349"/>
      <c r="VRP80" s="347"/>
      <c r="VRQ80" s="350"/>
      <c r="VRR80" s="350"/>
      <c r="VRS80" s="348"/>
      <c r="VRT80" s="348"/>
      <c r="VRU80" s="348"/>
      <c r="VRV80" s="349"/>
      <c r="VRX80" s="347"/>
      <c r="VRY80" s="350"/>
      <c r="VRZ80" s="350"/>
      <c r="VSA80" s="348"/>
      <c r="VSB80" s="348"/>
      <c r="VSC80" s="348"/>
      <c r="VSD80" s="349"/>
      <c r="VSF80" s="347"/>
      <c r="VSG80" s="350"/>
      <c r="VSH80" s="350"/>
      <c r="VSI80" s="348"/>
      <c r="VSJ80" s="348"/>
      <c r="VSK80" s="348"/>
      <c r="VSL80" s="349"/>
      <c r="VSN80" s="347"/>
      <c r="VSO80" s="350"/>
      <c r="VSP80" s="350"/>
      <c r="VSQ80" s="348"/>
      <c r="VSR80" s="348"/>
      <c r="VSS80" s="348"/>
      <c r="VST80" s="349"/>
      <c r="VSV80" s="347"/>
      <c r="VSW80" s="350"/>
      <c r="VSX80" s="350"/>
      <c r="VSY80" s="348"/>
      <c r="VSZ80" s="348"/>
      <c r="VTA80" s="348"/>
      <c r="VTB80" s="349"/>
      <c r="VTD80" s="347"/>
      <c r="VTE80" s="350"/>
      <c r="VTF80" s="350"/>
      <c r="VTG80" s="348"/>
      <c r="VTH80" s="348"/>
      <c r="VTI80" s="348"/>
      <c r="VTJ80" s="349"/>
      <c r="VTL80" s="347"/>
      <c r="VTM80" s="350"/>
      <c r="VTN80" s="350"/>
      <c r="VTO80" s="348"/>
      <c r="VTP80" s="348"/>
      <c r="VTQ80" s="348"/>
      <c r="VTR80" s="349"/>
      <c r="VTT80" s="347"/>
      <c r="VTU80" s="350"/>
      <c r="VTV80" s="350"/>
      <c r="VTW80" s="348"/>
      <c r="VTX80" s="348"/>
      <c r="VTY80" s="348"/>
      <c r="VTZ80" s="349"/>
      <c r="VUB80" s="347"/>
      <c r="VUC80" s="350"/>
      <c r="VUD80" s="350"/>
      <c r="VUE80" s="348"/>
      <c r="VUF80" s="348"/>
      <c r="VUG80" s="348"/>
      <c r="VUH80" s="349"/>
      <c r="VUJ80" s="347"/>
      <c r="VUK80" s="350"/>
      <c r="VUL80" s="350"/>
      <c r="VUM80" s="348"/>
      <c r="VUN80" s="348"/>
      <c r="VUO80" s="348"/>
      <c r="VUP80" s="349"/>
      <c r="VUR80" s="347"/>
      <c r="VUS80" s="350"/>
      <c r="VUT80" s="350"/>
      <c r="VUU80" s="348"/>
      <c r="VUV80" s="348"/>
      <c r="VUW80" s="348"/>
      <c r="VUX80" s="349"/>
      <c r="VUZ80" s="347"/>
      <c r="VVA80" s="350"/>
      <c r="VVB80" s="350"/>
      <c r="VVC80" s="348"/>
      <c r="VVD80" s="348"/>
      <c r="VVE80" s="348"/>
      <c r="VVF80" s="349"/>
      <c r="VVH80" s="347"/>
      <c r="VVI80" s="350"/>
      <c r="VVJ80" s="350"/>
      <c r="VVK80" s="348"/>
      <c r="VVL80" s="348"/>
      <c r="VVM80" s="348"/>
      <c r="VVN80" s="349"/>
      <c r="VVP80" s="347"/>
      <c r="VVQ80" s="350"/>
      <c r="VVR80" s="350"/>
      <c r="VVS80" s="348"/>
      <c r="VVT80" s="348"/>
      <c r="VVU80" s="348"/>
      <c r="VVV80" s="349"/>
      <c r="VVX80" s="347"/>
      <c r="VVY80" s="350"/>
      <c r="VVZ80" s="350"/>
      <c r="VWA80" s="348"/>
      <c r="VWB80" s="348"/>
      <c r="VWC80" s="348"/>
      <c r="VWD80" s="349"/>
      <c r="VWF80" s="347"/>
      <c r="VWG80" s="350"/>
      <c r="VWH80" s="350"/>
      <c r="VWI80" s="348"/>
      <c r="VWJ80" s="348"/>
      <c r="VWK80" s="348"/>
      <c r="VWL80" s="349"/>
      <c r="VWN80" s="347"/>
      <c r="VWO80" s="350"/>
      <c r="VWP80" s="350"/>
      <c r="VWQ80" s="348"/>
      <c r="VWR80" s="348"/>
      <c r="VWS80" s="348"/>
      <c r="VWT80" s="349"/>
      <c r="VWV80" s="347"/>
      <c r="VWW80" s="350"/>
      <c r="VWX80" s="350"/>
      <c r="VWY80" s="348"/>
      <c r="VWZ80" s="348"/>
      <c r="VXA80" s="348"/>
      <c r="VXB80" s="349"/>
      <c r="VXD80" s="347"/>
      <c r="VXE80" s="350"/>
      <c r="VXF80" s="350"/>
      <c r="VXG80" s="348"/>
      <c r="VXH80" s="348"/>
      <c r="VXI80" s="348"/>
      <c r="VXJ80" s="349"/>
      <c r="VXL80" s="347"/>
      <c r="VXM80" s="350"/>
      <c r="VXN80" s="350"/>
      <c r="VXO80" s="348"/>
      <c r="VXP80" s="348"/>
      <c r="VXQ80" s="348"/>
      <c r="VXR80" s="349"/>
      <c r="VXT80" s="347"/>
      <c r="VXU80" s="350"/>
      <c r="VXV80" s="350"/>
      <c r="VXW80" s="348"/>
      <c r="VXX80" s="348"/>
      <c r="VXY80" s="348"/>
      <c r="VXZ80" s="349"/>
      <c r="VYB80" s="347"/>
      <c r="VYC80" s="350"/>
      <c r="VYD80" s="350"/>
      <c r="VYE80" s="348"/>
      <c r="VYF80" s="348"/>
      <c r="VYG80" s="348"/>
      <c r="VYH80" s="349"/>
      <c r="VYJ80" s="347"/>
      <c r="VYK80" s="350"/>
      <c r="VYL80" s="350"/>
      <c r="VYM80" s="348"/>
      <c r="VYN80" s="348"/>
      <c r="VYO80" s="348"/>
      <c r="VYP80" s="349"/>
      <c r="VYR80" s="347"/>
      <c r="VYS80" s="350"/>
      <c r="VYT80" s="350"/>
      <c r="VYU80" s="348"/>
      <c r="VYV80" s="348"/>
      <c r="VYW80" s="348"/>
      <c r="VYX80" s="349"/>
      <c r="VYZ80" s="347"/>
      <c r="VZA80" s="350"/>
      <c r="VZB80" s="350"/>
      <c r="VZC80" s="348"/>
      <c r="VZD80" s="348"/>
      <c r="VZE80" s="348"/>
      <c r="VZF80" s="349"/>
      <c r="VZH80" s="347"/>
      <c r="VZI80" s="350"/>
      <c r="VZJ80" s="350"/>
      <c r="VZK80" s="348"/>
      <c r="VZL80" s="348"/>
      <c r="VZM80" s="348"/>
      <c r="VZN80" s="349"/>
      <c r="VZP80" s="347"/>
      <c r="VZQ80" s="350"/>
      <c r="VZR80" s="350"/>
      <c r="VZS80" s="348"/>
      <c r="VZT80" s="348"/>
      <c r="VZU80" s="348"/>
      <c r="VZV80" s="349"/>
      <c r="VZX80" s="347"/>
      <c r="VZY80" s="350"/>
      <c r="VZZ80" s="350"/>
      <c r="WAA80" s="348"/>
      <c r="WAB80" s="348"/>
      <c r="WAC80" s="348"/>
      <c r="WAD80" s="349"/>
      <c r="WAF80" s="347"/>
      <c r="WAG80" s="350"/>
      <c r="WAH80" s="350"/>
      <c r="WAI80" s="348"/>
      <c r="WAJ80" s="348"/>
      <c r="WAK80" s="348"/>
      <c r="WAL80" s="349"/>
      <c r="WAN80" s="347"/>
      <c r="WAO80" s="350"/>
      <c r="WAP80" s="350"/>
      <c r="WAQ80" s="348"/>
      <c r="WAR80" s="348"/>
      <c r="WAS80" s="348"/>
      <c r="WAT80" s="349"/>
      <c r="WAV80" s="347"/>
      <c r="WAW80" s="350"/>
      <c r="WAX80" s="350"/>
      <c r="WAY80" s="348"/>
      <c r="WAZ80" s="348"/>
      <c r="WBA80" s="348"/>
      <c r="WBB80" s="349"/>
      <c r="WBD80" s="347"/>
      <c r="WBE80" s="350"/>
      <c r="WBF80" s="350"/>
      <c r="WBG80" s="348"/>
      <c r="WBH80" s="348"/>
      <c r="WBI80" s="348"/>
      <c r="WBJ80" s="349"/>
      <c r="WBL80" s="347"/>
      <c r="WBM80" s="350"/>
      <c r="WBN80" s="350"/>
      <c r="WBO80" s="348"/>
      <c r="WBP80" s="348"/>
      <c r="WBQ80" s="348"/>
      <c r="WBR80" s="349"/>
      <c r="WBT80" s="347"/>
      <c r="WBU80" s="350"/>
      <c r="WBV80" s="350"/>
      <c r="WBW80" s="348"/>
      <c r="WBX80" s="348"/>
      <c r="WBY80" s="348"/>
      <c r="WBZ80" s="349"/>
      <c r="WCB80" s="347"/>
      <c r="WCC80" s="350"/>
      <c r="WCD80" s="350"/>
      <c r="WCE80" s="348"/>
      <c r="WCF80" s="348"/>
      <c r="WCG80" s="348"/>
      <c r="WCH80" s="349"/>
      <c r="WCJ80" s="347"/>
      <c r="WCK80" s="350"/>
      <c r="WCL80" s="350"/>
      <c r="WCM80" s="348"/>
      <c r="WCN80" s="348"/>
      <c r="WCO80" s="348"/>
      <c r="WCP80" s="349"/>
      <c r="WCR80" s="347"/>
      <c r="WCS80" s="350"/>
      <c r="WCT80" s="350"/>
      <c r="WCU80" s="348"/>
      <c r="WCV80" s="348"/>
      <c r="WCW80" s="348"/>
      <c r="WCX80" s="349"/>
      <c r="WCZ80" s="347"/>
      <c r="WDA80" s="350"/>
      <c r="WDB80" s="350"/>
      <c r="WDC80" s="348"/>
      <c r="WDD80" s="348"/>
      <c r="WDE80" s="348"/>
      <c r="WDF80" s="349"/>
      <c r="WDH80" s="347"/>
      <c r="WDI80" s="350"/>
      <c r="WDJ80" s="350"/>
      <c r="WDK80" s="348"/>
      <c r="WDL80" s="348"/>
      <c r="WDM80" s="348"/>
      <c r="WDN80" s="349"/>
      <c r="WDP80" s="347"/>
      <c r="WDQ80" s="350"/>
      <c r="WDR80" s="350"/>
      <c r="WDS80" s="348"/>
      <c r="WDT80" s="348"/>
      <c r="WDU80" s="348"/>
      <c r="WDV80" s="349"/>
      <c r="WDX80" s="347"/>
      <c r="WDY80" s="350"/>
      <c r="WDZ80" s="350"/>
      <c r="WEA80" s="348"/>
      <c r="WEB80" s="348"/>
      <c r="WEC80" s="348"/>
      <c r="WED80" s="349"/>
      <c r="WEF80" s="347"/>
      <c r="WEG80" s="350"/>
      <c r="WEH80" s="350"/>
      <c r="WEI80" s="348"/>
      <c r="WEJ80" s="348"/>
      <c r="WEK80" s="348"/>
      <c r="WEL80" s="349"/>
      <c r="WEN80" s="347"/>
      <c r="WEO80" s="350"/>
      <c r="WEP80" s="350"/>
      <c r="WEQ80" s="348"/>
      <c r="WER80" s="348"/>
      <c r="WES80" s="348"/>
      <c r="WET80" s="349"/>
      <c r="WEV80" s="347"/>
      <c r="WEW80" s="350"/>
      <c r="WEX80" s="350"/>
      <c r="WEY80" s="348"/>
      <c r="WEZ80" s="348"/>
      <c r="WFA80" s="348"/>
      <c r="WFB80" s="349"/>
      <c r="WFD80" s="347"/>
      <c r="WFE80" s="350"/>
      <c r="WFF80" s="350"/>
      <c r="WFG80" s="348"/>
      <c r="WFH80" s="348"/>
      <c r="WFI80" s="348"/>
      <c r="WFJ80" s="349"/>
      <c r="WFL80" s="347"/>
      <c r="WFM80" s="350"/>
      <c r="WFN80" s="350"/>
      <c r="WFO80" s="348"/>
      <c r="WFP80" s="348"/>
      <c r="WFQ80" s="348"/>
      <c r="WFR80" s="349"/>
      <c r="WFT80" s="347"/>
      <c r="WFU80" s="350"/>
      <c r="WFV80" s="350"/>
      <c r="WFW80" s="348"/>
      <c r="WFX80" s="348"/>
      <c r="WFY80" s="348"/>
      <c r="WFZ80" s="349"/>
      <c r="WGB80" s="347"/>
      <c r="WGC80" s="350"/>
      <c r="WGD80" s="350"/>
      <c r="WGE80" s="348"/>
      <c r="WGF80" s="348"/>
      <c r="WGG80" s="348"/>
      <c r="WGH80" s="349"/>
      <c r="WGJ80" s="347"/>
      <c r="WGK80" s="350"/>
      <c r="WGL80" s="350"/>
      <c r="WGM80" s="348"/>
      <c r="WGN80" s="348"/>
      <c r="WGO80" s="348"/>
      <c r="WGP80" s="349"/>
      <c r="WGR80" s="347"/>
      <c r="WGS80" s="350"/>
      <c r="WGT80" s="350"/>
      <c r="WGU80" s="348"/>
      <c r="WGV80" s="348"/>
      <c r="WGW80" s="348"/>
      <c r="WGX80" s="349"/>
      <c r="WGZ80" s="347"/>
      <c r="WHA80" s="350"/>
      <c r="WHB80" s="350"/>
      <c r="WHC80" s="348"/>
      <c r="WHD80" s="348"/>
      <c r="WHE80" s="348"/>
      <c r="WHF80" s="349"/>
      <c r="WHH80" s="347"/>
      <c r="WHI80" s="350"/>
      <c r="WHJ80" s="350"/>
      <c r="WHK80" s="348"/>
      <c r="WHL80" s="348"/>
      <c r="WHM80" s="348"/>
      <c r="WHN80" s="349"/>
      <c r="WHP80" s="347"/>
      <c r="WHQ80" s="350"/>
      <c r="WHR80" s="350"/>
      <c r="WHS80" s="348"/>
      <c r="WHT80" s="348"/>
      <c r="WHU80" s="348"/>
      <c r="WHV80" s="349"/>
      <c r="WHX80" s="347"/>
      <c r="WHY80" s="350"/>
      <c r="WHZ80" s="350"/>
      <c r="WIA80" s="348"/>
      <c r="WIB80" s="348"/>
      <c r="WIC80" s="348"/>
      <c r="WID80" s="349"/>
      <c r="WIF80" s="347"/>
      <c r="WIG80" s="350"/>
      <c r="WIH80" s="350"/>
      <c r="WII80" s="348"/>
      <c r="WIJ80" s="348"/>
      <c r="WIK80" s="348"/>
      <c r="WIL80" s="349"/>
      <c r="WIN80" s="347"/>
      <c r="WIO80" s="350"/>
      <c r="WIP80" s="350"/>
      <c r="WIQ80" s="348"/>
      <c r="WIR80" s="348"/>
      <c r="WIS80" s="348"/>
      <c r="WIT80" s="349"/>
      <c r="WIV80" s="347"/>
      <c r="WIW80" s="350"/>
      <c r="WIX80" s="350"/>
      <c r="WIY80" s="348"/>
      <c r="WIZ80" s="348"/>
      <c r="WJA80" s="348"/>
      <c r="WJB80" s="349"/>
      <c r="WJD80" s="347"/>
      <c r="WJE80" s="350"/>
      <c r="WJF80" s="350"/>
      <c r="WJG80" s="348"/>
      <c r="WJH80" s="348"/>
      <c r="WJI80" s="348"/>
      <c r="WJJ80" s="349"/>
      <c r="WJL80" s="347"/>
      <c r="WJM80" s="350"/>
      <c r="WJN80" s="350"/>
      <c r="WJO80" s="348"/>
      <c r="WJP80" s="348"/>
      <c r="WJQ80" s="348"/>
      <c r="WJR80" s="349"/>
      <c r="WJT80" s="347"/>
      <c r="WJU80" s="350"/>
      <c r="WJV80" s="350"/>
      <c r="WJW80" s="348"/>
      <c r="WJX80" s="348"/>
      <c r="WJY80" s="348"/>
      <c r="WJZ80" s="349"/>
      <c r="WKB80" s="347"/>
      <c r="WKC80" s="350"/>
      <c r="WKD80" s="350"/>
      <c r="WKE80" s="348"/>
      <c r="WKF80" s="348"/>
      <c r="WKG80" s="348"/>
      <c r="WKH80" s="349"/>
      <c r="WKJ80" s="347"/>
      <c r="WKK80" s="350"/>
      <c r="WKL80" s="350"/>
      <c r="WKM80" s="348"/>
      <c r="WKN80" s="348"/>
      <c r="WKO80" s="348"/>
      <c r="WKP80" s="349"/>
      <c r="WKR80" s="347"/>
      <c r="WKS80" s="350"/>
      <c r="WKT80" s="350"/>
      <c r="WKU80" s="348"/>
      <c r="WKV80" s="348"/>
      <c r="WKW80" s="348"/>
      <c r="WKX80" s="349"/>
      <c r="WKZ80" s="347"/>
      <c r="WLA80" s="350"/>
      <c r="WLB80" s="350"/>
      <c r="WLC80" s="348"/>
      <c r="WLD80" s="348"/>
      <c r="WLE80" s="348"/>
      <c r="WLF80" s="349"/>
      <c r="WLH80" s="347"/>
      <c r="WLI80" s="350"/>
      <c r="WLJ80" s="350"/>
      <c r="WLK80" s="348"/>
      <c r="WLL80" s="348"/>
      <c r="WLM80" s="348"/>
      <c r="WLN80" s="349"/>
      <c r="WLP80" s="347"/>
      <c r="WLQ80" s="350"/>
      <c r="WLR80" s="350"/>
      <c r="WLS80" s="348"/>
      <c r="WLT80" s="348"/>
      <c r="WLU80" s="348"/>
      <c r="WLV80" s="349"/>
      <c r="WLX80" s="347"/>
      <c r="WLY80" s="350"/>
      <c r="WLZ80" s="350"/>
      <c r="WMA80" s="348"/>
      <c r="WMB80" s="348"/>
      <c r="WMC80" s="348"/>
      <c r="WMD80" s="349"/>
      <c r="WMF80" s="347"/>
      <c r="WMG80" s="350"/>
      <c r="WMH80" s="350"/>
      <c r="WMI80" s="348"/>
      <c r="WMJ80" s="348"/>
      <c r="WMK80" s="348"/>
      <c r="WML80" s="349"/>
      <c r="WMN80" s="347"/>
      <c r="WMO80" s="350"/>
      <c r="WMP80" s="350"/>
      <c r="WMQ80" s="348"/>
      <c r="WMR80" s="348"/>
      <c r="WMS80" s="348"/>
      <c r="WMT80" s="349"/>
      <c r="WMV80" s="347"/>
      <c r="WMW80" s="350"/>
      <c r="WMX80" s="350"/>
      <c r="WMY80" s="348"/>
      <c r="WMZ80" s="348"/>
      <c r="WNA80" s="348"/>
      <c r="WNB80" s="349"/>
      <c r="WND80" s="347"/>
      <c r="WNE80" s="350"/>
      <c r="WNF80" s="350"/>
      <c r="WNG80" s="348"/>
      <c r="WNH80" s="348"/>
      <c r="WNI80" s="348"/>
      <c r="WNJ80" s="349"/>
      <c r="WNL80" s="347"/>
      <c r="WNM80" s="350"/>
      <c r="WNN80" s="350"/>
      <c r="WNO80" s="348"/>
      <c r="WNP80" s="348"/>
      <c r="WNQ80" s="348"/>
      <c r="WNR80" s="349"/>
      <c r="WNT80" s="347"/>
      <c r="WNU80" s="350"/>
      <c r="WNV80" s="350"/>
      <c r="WNW80" s="348"/>
      <c r="WNX80" s="348"/>
      <c r="WNY80" s="348"/>
      <c r="WNZ80" s="349"/>
      <c r="WOB80" s="347"/>
      <c r="WOC80" s="350"/>
      <c r="WOD80" s="350"/>
      <c r="WOE80" s="348"/>
      <c r="WOF80" s="348"/>
      <c r="WOG80" s="348"/>
      <c r="WOH80" s="349"/>
      <c r="WOJ80" s="347"/>
      <c r="WOK80" s="350"/>
      <c r="WOL80" s="350"/>
      <c r="WOM80" s="348"/>
      <c r="WON80" s="348"/>
      <c r="WOO80" s="348"/>
      <c r="WOP80" s="349"/>
      <c r="WOR80" s="347"/>
      <c r="WOS80" s="350"/>
      <c r="WOT80" s="350"/>
      <c r="WOU80" s="348"/>
      <c r="WOV80" s="348"/>
      <c r="WOW80" s="348"/>
      <c r="WOX80" s="349"/>
      <c r="WOZ80" s="347"/>
      <c r="WPA80" s="350"/>
      <c r="WPB80" s="350"/>
      <c r="WPC80" s="348"/>
      <c r="WPD80" s="348"/>
      <c r="WPE80" s="348"/>
      <c r="WPF80" s="349"/>
      <c r="WPH80" s="347"/>
      <c r="WPI80" s="350"/>
      <c r="WPJ80" s="350"/>
      <c r="WPK80" s="348"/>
      <c r="WPL80" s="348"/>
      <c r="WPM80" s="348"/>
      <c r="WPN80" s="349"/>
      <c r="WPP80" s="347"/>
      <c r="WPQ80" s="350"/>
      <c r="WPR80" s="350"/>
      <c r="WPS80" s="348"/>
      <c r="WPT80" s="348"/>
      <c r="WPU80" s="348"/>
      <c r="WPV80" s="349"/>
      <c r="WPX80" s="347"/>
      <c r="WPY80" s="350"/>
      <c r="WPZ80" s="350"/>
      <c r="WQA80" s="348"/>
      <c r="WQB80" s="348"/>
      <c r="WQC80" s="348"/>
      <c r="WQD80" s="349"/>
      <c r="WQF80" s="347"/>
      <c r="WQG80" s="350"/>
      <c r="WQH80" s="350"/>
      <c r="WQI80" s="348"/>
      <c r="WQJ80" s="348"/>
      <c r="WQK80" s="348"/>
      <c r="WQL80" s="349"/>
      <c r="WQN80" s="347"/>
      <c r="WQO80" s="350"/>
      <c r="WQP80" s="350"/>
      <c r="WQQ80" s="348"/>
      <c r="WQR80" s="348"/>
      <c r="WQS80" s="348"/>
      <c r="WQT80" s="349"/>
      <c r="WQV80" s="347"/>
      <c r="WQW80" s="350"/>
      <c r="WQX80" s="350"/>
      <c r="WQY80" s="348"/>
      <c r="WQZ80" s="348"/>
      <c r="WRA80" s="348"/>
      <c r="WRB80" s="349"/>
      <c r="WRD80" s="347"/>
      <c r="WRE80" s="350"/>
      <c r="WRF80" s="350"/>
      <c r="WRG80" s="348"/>
      <c r="WRH80" s="348"/>
      <c r="WRI80" s="348"/>
      <c r="WRJ80" s="349"/>
      <c r="WRL80" s="347"/>
      <c r="WRM80" s="350"/>
      <c r="WRN80" s="350"/>
      <c r="WRO80" s="348"/>
      <c r="WRP80" s="348"/>
      <c r="WRQ80" s="348"/>
      <c r="WRR80" s="349"/>
      <c r="WRT80" s="347"/>
      <c r="WRU80" s="350"/>
      <c r="WRV80" s="350"/>
      <c r="WRW80" s="348"/>
      <c r="WRX80" s="348"/>
      <c r="WRY80" s="348"/>
      <c r="WRZ80" s="349"/>
      <c r="WSB80" s="347"/>
      <c r="WSC80" s="350"/>
      <c r="WSD80" s="350"/>
      <c r="WSE80" s="348"/>
      <c r="WSF80" s="348"/>
      <c r="WSG80" s="348"/>
      <c r="WSH80" s="349"/>
      <c r="WSJ80" s="347"/>
      <c r="WSK80" s="350"/>
      <c r="WSL80" s="350"/>
      <c r="WSM80" s="348"/>
      <c r="WSN80" s="348"/>
      <c r="WSO80" s="348"/>
      <c r="WSP80" s="349"/>
      <c r="WSR80" s="347"/>
      <c r="WSS80" s="350"/>
      <c r="WST80" s="350"/>
      <c r="WSU80" s="348"/>
      <c r="WSV80" s="348"/>
      <c r="WSW80" s="348"/>
      <c r="WSX80" s="349"/>
      <c r="WSZ80" s="347"/>
      <c r="WTA80" s="350"/>
      <c r="WTB80" s="350"/>
      <c r="WTC80" s="348"/>
      <c r="WTD80" s="348"/>
      <c r="WTE80" s="348"/>
      <c r="WTF80" s="349"/>
      <c r="WTH80" s="347"/>
      <c r="WTI80" s="350"/>
      <c r="WTJ80" s="350"/>
      <c r="WTK80" s="348"/>
      <c r="WTL80" s="348"/>
      <c r="WTM80" s="348"/>
      <c r="WTN80" s="349"/>
      <c r="WTP80" s="347"/>
      <c r="WTQ80" s="350"/>
      <c r="WTR80" s="350"/>
      <c r="WTS80" s="348"/>
      <c r="WTT80" s="348"/>
      <c r="WTU80" s="348"/>
      <c r="WTV80" s="349"/>
      <c r="WTX80" s="347"/>
      <c r="WTY80" s="350"/>
      <c r="WTZ80" s="350"/>
      <c r="WUA80" s="348"/>
      <c r="WUB80" s="348"/>
      <c r="WUC80" s="348"/>
      <c r="WUD80" s="349"/>
      <c r="WUF80" s="347"/>
      <c r="WUG80" s="350"/>
      <c r="WUH80" s="350"/>
      <c r="WUI80" s="348"/>
      <c r="WUJ80" s="348"/>
      <c r="WUK80" s="348"/>
      <c r="WUL80" s="349"/>
      <c r="WUN80" s="347"/>
      <c r="WUO80" s="350"/>
      <c r="WUP80" s="350"/>
      <c r="WUQ80" s="348"/>
      <c r="WUR80" s="348"/>
      <c r="WUS80" s="348"/>
      <c r="WUT80" s="349"/>
      <c r="WUV80" s="347"/>
      <c r="WUW80" s="350"/>
      <c r="WUX80" s="350"/>
      <c r="WUY80" s="348"/>
      <c r="WUZ80" s="348"/>
      <c r="WVA80" s="348"/>
      <c r="WVB80" s="349"/>
      <c r="WVD80" s="347"/>
      <c r="WVE80" s="350"/>
      <c r="WVF80" s="350"/>
      <c r="WVG80" s="348"/>
      <c r="WVH80" s="348"/>
      <c r="WVI80" s="348"/>
      <c r="WVJ80" s="349"/>
      <c r="WVL80" s="347"/>
      <c r="WVM80" s="350"/>
      <c r="WVN80" s="350"/>
      <c r="WVO80" s="348"/>
      <c r="WVP80" s="348"/>
      <c r="WVQ80" s="348"/>
      <c r="WVR80" s="349"/>
      <c r="WVT80" s="347"/>
      <c r="WVU80" s="350"/>
      <c r="WVV80" s="350"/>
      <c r="WVW80" s="348"/>
      <c r="WVX80" s="348"/>
      <c r="WVY80" s="348"/>
      <c r="WVZ80" s="349"/>
      <c r="WWB80" s="347"/>
      <c r="WWC80" s="350"/>
      <c r="WWD80" s="350"/>
      <c r="WWE80" s="348"/>
      <c r="WWF80" s="348"/>
      <c r="WWG80" s="348"/>
      <c r="WWH80" s="349"/>
      <c r="WWJ80" s="347"/>
      <c r="WWK80" s="350"/>
      <c r="WWL80" s="350"/>
      <c r="WWM80" s="348"/>
      <c r="WWN80" s="348"/>
      <c r="WWO80" s="348"/>
      <c r="WWP80" s="349"/>
      <c r="WWR80" s="347"/>
      <c r="WWS80" s="350"/>
      <c r="WWT80" s="350"/>
      <c r="WWU80" s="348"/>
      <c r="WWV80" s="348"/>
      <c r="WWW80" s="348"/>
      <c r="WWX80" s="349"/>
      <c r="WWZ80" s="347"/>
      <c r="WXA80" s="350"/>
      <c r="WXB80" s="350"/>
      <c r="WXC80" s="348"/>
      <c r="WXD80" s="348"/>
      <c r="WXE80" s="348"/>
      <c r="WXF80" s="349"/>
      <c r="WXH80" s="347"/>
      <c r="WXI80" s="350"/>
      <c r="WXJ80" s="350"/>
      <c r="WXK80" s="348"/>
      <c r="WXL80" s="348"/>
      <c r="WXM80" s="348"/>
      <c r="WXN80" s="349"/>
      <c r="WXP80" s="347"/>
      <c r="WXQ80" s="350"/>
      <c r="WXR80" s="350"/>
      <c r="WXS80" s="348"/>
      <c r="WXT80" s="348"/>
      <c r="WXU80" s="348"/>
      <c r="WXV80" s="349"/>
      <c r="WXX80" s="347"/>
      <c r="WXY80" s="350"/>
      <c r="WXZ80" s="350"/>
      <c r="WYA80" s="348"/>
      <c r="WYB80" s="348"/>
      <c r="WYC80" s="348"/>
      <c r="WYD80" s="349"/>
      <c r="WYF80" s="347"/>
      <c r="WYG80" s="350"/>
      <c r="WYH80" s="350"/>
      <c r="WYI80" s="348"/>
      <c r="WYJ80" s="348"/>
      <c r="WYK80" s="348"/>
      <c r="WYL80" s="349"/>
      <c r="WYN80" s="347"/>
      <c r="WYO80" s="350"/>
      <c r="WYP80" s="350"/>
      <c r="WYQ80" s="348"/>
      <c r="WYR80" s="348"/>
      <c r="WYS80" s="348"/>
      <c r="WYT80" s="349"/>
      <c r="WYV80" s="347"/>
      <c r="WYW80" s="350"/>
      <c r="WYX80" s="350"/>
      <c r="WYY80" s="348"/>
      <c r="WYZ80" s="348"/>
      <c r="WZA80" s="348"/>
      <c r="WZB80" s="349"/>
      <c r="WZD80" s="347"/>
      <c r="WZE80" s="350"/>
      <c r="WZF80" s="350"/>
      <c r="WZG80" s="348"/>
      <c r="WZH80" s="348"/>
      <c r="WZI80" s="348"/>
      <c r="WZJ80" s="349"/>
      <c r="WZL80" s="347"/>
      <c r="WZM80" s="350"/>
      <c r="WZN80" s="350"/>
      <c r="WZO80" s="348"/>
      <c r="WZP80" s="348"/>
      <c r="WZQ80" s="348"/>
      <c r="WZR80" s="349"/>
      <c r="WZT80" s="347"/>
      <c r="WZU80" s="350"/>
      <c r="WZV80" s="350"/>
      <c r="WZW80" s="348"/>
      <c r="WZX80" s="348"/>
      <c r="WZY80" s="348"/>
      <c r="WZZ80" s="349"/>
      <c r="XAB80" s="347"/>
      <c r="XAC80" s="350"/>
      <c r="XAD80" s="350"/>
      <c r="XAE80" s="348"/>
      <c r="XAF80" s="348"/>
      <c r="XAG80" s="348"/>
      <c r="XAH80" s="349"/>
      <c r="XAJ80" s="347"/>
      <c r="XAK80" s="350"/>
      <c r="XAL80" s="350"/>
      <c r="XAM80" s="348"/>
      <c r="XAN80" s="348"/>
      <c r="XAO80" s="348"/>
      <c r="XAP80" s="349"/>
      <c r="XAR80" s="347"/>
      <c r="XAS80" s="350"/>
      <c r="XAT80" s="350"/>
      <c r="XAU80" s="348"/>
      <c r="XAV80" s="348"/>
      <c r="XAW80" s="348"/>
      <c r="XAX80" s="349"/>
      <c r="XAZ80" s="347"/>
      <c r="XBA80" s="350"/>
      <c r="XBB80" s="350"/>
      <c r="XBC80" s="348"/>
      <c r="XBD80" s="348"/>
      <c r="XBE80" s="348"/>
      <c r="XBF80" s="349"/>
      <c r="XBH80" s="347"/>
      <c r="XBI80" s="350"/>
      <c r="XBJ80" s="350"/>
      <c r="XBK80" s="348"/>
      <c r="XBL80" s="348"/>
      <c r="XBM80" s="348"/>
      <c r="XBN80" s="349"/>
      <c r="XBP80" s="347"/>
      <c r="XBQ80" s="350"/>
      <c r="XBR80" s="350"/>
      <c r="XBS80" s="348"/>
      <c r="XBT80" s="348"/>
      <c r="XBU80" s="348"/>
      <c r="XBV80" s="349"/>
      <c r="XBX80" s="347"/>
      <c r="XBY80" s="350"/>
      <c r="XBZ80" s="350"/>
      <c r="XCA80" s="348"/>
      <c r="XCB80" s="348"/>
      <c r="XCC80" s="348"/>
      <c r="XCD80" s="349"/>
      <c r="XCF80" s="347"/>
      <c r="XCG80" s="350"/>
      <c r="XCH80" s="350"/>
      <c r="XCI80" s="348"/>
      <c r="XCJ80" s="348"/>
      <c r="XCK80" s="348"/>
      <c r="XCL80" s="349"/>
      <c r="XCN80" s="347"/>
      <c r="XCO80" s="350"/>
      <c r="XCP80" s="350"/>
      <c r="XCQ80" s="348"/>
      <c r="XCR80" s="348"/>
      <c r="XCS80" s="348"/>
      <c r="XCT80" s="349"/>
      <c r="XCV80" s="347"/>
      <c r="XCW80" s="350"/>
      <c r="XCX80" s="350"/>
      <c r="XCY80" s="348"/>
      <c r="XCZ80" s="348"/>
      <c r="XDA80" s="348"/>
      <c r="XDB80" s="349"/>
      <c r="XDD80" s="347"/>
      <c r="XDE80" s="350"/>
      <c r="XDF80" s="350"/>
      <c r="XDG80" s="348"/>
      <c r="XDH80" s="348"/>
      <c r="XDI80" s="348"/>
      <c r="XDJ80" s="349"/>
      <c r="XDL80" s="347"/>
      <c r="XDM80" s="350"/>
      <c r="XDN80" s="350"/>
      <c r="XDO80" s="348"/>
      <c r="XDP80" s="348"/>
      <c r="XDQ80" s="348"/>
      <c r="XDR80" s="349"/>
      <c r="XDT80" s="347"/>
      <c r="XDU80" s="350"/>
      <c r="XDV80" s="350"/>
      <c r="XDW80" s="348"/>
      <c r="XDX80" s="348"/>
      <c r="XDY80" s="348"/>
      <c r="XDZ80" s="349"/>
      <c r="XEB80" s="347"/>
      <c r="XEC80" s="350"/>
      <c r="XED80" s="350"/>
      <c r="XEE80" s="348"/>
      <c r="XEF80" s="348"/>
      <c r="XEG80" s="348"/>
      <c r="XEH80" s="349"/>
      <c r="XEJ80" s="347"/>
      <c r="XEK80" s="350"/>
      <c r="XEL80" s="350"/>
      <c r="XEM80" s="348"/>
      <c r="XEN80" s="348"/>
      <c r="XEO80" s="348"/>
      <c r="XEP80" s="349"/>
      <c r="XER80" s="347"/>
      <c r="XES80" s="350"/>
      <c r="XET80" s="350"/>
      <c r="XEU80" s="348"/>
      <c r="XEV80" s="348"/>
      <c r="XEW80" s="348"/>
      <c r="XEX80" s="349"/>
      <c r="XEZ80" s="347"/>
      <c r="XFA80" s="350"/>
      <c r="XFB80" s="350"/>
      <c r="XFC80" s="348"/>
      <c r="XFD80" s="348"/>
    </row>
    <row r="81" spans="1:16384" ht="24" customHeight="1">
      <c r="A81" s="390">
        <f t="shared" si="38"/>
        <v>81</v>
      </c>
      <c r="B81" s="1208"/>
      <c r="C81" s="1158"/>
      <c r="D81" s="1146" t="s">
        <v>205</v>
      </c>
      <c r="E81" s="1147"/>
      <c r="F81" s="1148"/>
      <c r="G81" s="343">
        <f ca="1">ABS(ROUND(SUMIFS('BP CONTABLE'!$C:$C,'BP CONTABLE'!$E:$E,CELL("contenido",A81),'BP CONTABLE'!$D:$D,CELL("contenido",D81)),0))</f>
        <v>0</v>
      </c>
      <c r="H81" s="345"/>
      <c r="I81" s="343">
        <f t="shared" ca="1" si="40"/>
        <v>0</v>
      </c>
      <c r="J81" s="343">
        <f t="shared" ca="1" si="41"/>
        <v>0</v>
      </c>
      <c r="K81" s="345">
        <f t="shared" ca="1" si="42"/>
        <v>0</v>
      </c>
      <c r="L81" s="347"/>
      <c r="M81" s="345">
        <f ca="1">ABS(ROUND(SUMIFS('BP FISCAL'!$C:$C,'BP FISCAL'!$E:$E,CELL("contenido",A81),'BP FISCAL'!$D:$D,CELL("contenido",D81)),0))</f>
        <v>0</v>
      </c>
      <c r="N81" s="348"/>
      <c r="O81" s="345"/>
      <c r="P81" s="348"/>
      <c r="Q81" s="345">
        <f t="shared" ca="1" si="21"/>
        <v>0</v>
      </c>
      <c r="R81" s="339"/>
      <c r="S81" s="345"/>
      <c r="T81" s="348"/>
      <c r="U81" s="345"/>
      <c r="V81" s="348"/>
      <c r="W81" s="345"/>
      <c r="X81" s="348"/>
      <c r="Y81" s="348"/>
      <c r="Z81" s="349"/>
      <c r="AB81" s="347"/>
      <c r="AC81" s="350"/>
      <c r="AD81" s="350"/>
      <c r="AE81" s="348"/>
      <c r="AF81" s="348"/>
      <c r="AG81" s="348"/>
      <c r="AH81" s="349"/>
      <c r="AJ81" s="347"/>
      <c r="AK81" s="350"/>
      <c r="AL81" s="350"/>
      <c r="AM81" s="348"/>
      <c r="AN81" s="348"/>
      <c r="AO81" s="348"/>
      <c r="AP81" s="349"/>
      <c r="AR81" s="347"/>
      <c r="AS81" s="350"/>
      <c r="AT81" s="350"/>
      <c r="AU81" s="348"/>
      <c r="AV81" s="348"/>
      <c r="AW81" s="348"/>
      <c r="AX81" s="349"/>
      <c r="AZ81" s="347"/>
      <c r="BA81" s="350"/>
      <c r="BB81" s="350"/>
      <c r="BC81" s="348"/>
      <c r="BD81" s="348"/>
      <c r="BE81" s="348"/>
      <c r="BF81" s="349"/>
      <c r="BH81" s="347"/>
      <c r="BI81" s="350"/>
      <c r="BJ81" s="350"/>
      <c r="BK81" s="348"/>
      <c r="BL81" s="348"/>
      <c r="BM81" s="348"/>
      <c r="BN81" s="349"/>
      <c r="BP81" s="347"/>
      <c r="BQ81" s="350"/>
      <c r="BR81" s="350"/>
      <c r="BS81" s="348"/>
      <c r="BT81" s="348"/>
      <c r="BU81" s="348"/>
      <c r="BV81" s="349"/>
      <c r="BX81" s="347"/>
      <c r="BY81" s="350"/>
      <c r="BZ81" s="350"/>
      <c r="CA81" s="348"/>
      <c r="CB81" s="348"/>
      <c r="CC81" s="348"/>
      <c r="CD81" s="349"/>
      <c r="CF81" s="347"/>
      <c r="CG81" s="350"/>
      <c r="CH81" s="350"/>
      <c r="CI81" s="348"/>
      <c r="CJ81" s="348"/>
      <c r="CK81" s="348"/>
      <c r="CL81" s="349"/>
      <c r="CN81" s="347"/>
      <c r="CO81" s="350"/>
      <c r="CP81" s="350"/>
      <c r="CQ81" s="348"/>
      <c r="CR81" s="348"/>
      <c r="CS81" s="348"/>
      <c r="CT81" s="349"/>
      <c r="CV81" s="347"/>
      <c r="CW81" s="350"/>
      <c r="CX81" s="350"/>
      <c r="CY81" s="348"/>
      <c r="CZ81" s="348"/>
      <c r="DA81" s="348"/>
      <c r="DB81" s="349"/>
      <c r="DD81" s="347"/>
      <c r="DE81" s="350"/>
      <c r="DF81" s="350"/>
      <c r="DG81" s="348"/>
      <c r="DH81" s="348"/>
      <c r="DI81" s="348"/>
      <c r="DJ81" s="349"/>
      <c r="DL81" s="347"/>
      <c r="DM81" s="350"/>
      <c r="DN81" s="350"/>
      <c r="DO81" s="348"/>
      <c r="DP81" s="348"/>
      <c r="DQ81" s="348"/>
      <c r="DR81" s="349"/>
      <c r="DT81" s="347"/>
      <c r="DU81" s="350"/>
      <c r="DV81" s="350"/>
      <c r="DW81" s="348"/>
      <c r="DX81" s="348"/>
      <c r="DY81" s="348"/>
      <c r="DZ81" s="349"/>
      <c r="EB81" s="347"/>
      <c r="EC81" s="350"/>
      <c r="ED81" s="350"/>
      <c r="EE81" s="348"/>
      <c r="EF81" s="348"/>
      <c r="EG81" s="348"/>
      <c r="EH81" s="349"/>
      <c r="EJ81" s="347"/>
      <c r="EK81" s="350"/>
      <c r="EL81" s="350"/>
      <c r="EM81" s="348"/>
      <c r="EN81" s="348"/>
      <c r="EO81" s="348"/>
      <c r="EP81" s="349"/>
      <c r="ER81" s="347"/>
      <c r="ES81" s="350"/>
      <c r="ET81" s="350"/>
      <c r="EU81" s="348"/>
      <c r="EV81" s="348"/>
      <c r="EW81" s="348"/>
      <c r="EX81" s="349"/>
      <c r="EZ81" s="347"/>
      <c r="FA81" s="350"/>
      <c r="FB81" s="350"/>
      <c r="FC81" s="348"/>
      <c r="FD81" s="348"/>
      <c r="FE81" s="348"/>
      <c r="FF81" s="349"/>
      <c r="FH81" s="347"/>
      <c r="FI81" s="350"/>
      <c r="FJ81" s="350"/>
      <c r="FK81" s="348"/>
      <c r="FL81" s="348"/>
      <c r="FM81" s="348"/>
      <c r="FN81" s="349"/>
      <c r="FP81" s="347"/>
      <c r="FQ81" s="350"/>
      <c r="FR81" s="350"/>
      <c r="FS81" s="348"/>
      <c r="FT81" s="348"/>
      <c r="FU81" s="348"/>
      <c r="FV81" s="349"/>
      <c r="FX81" s="347"/>
      <c r="FY81" s="350"/>
      <c r="FZ81" s="350"/>
      <c r="GA81" s="348"/>
      <c r="GB81" s="348"/>
      <c r="GC81" s="348"/>
      <c r="GD81" s="349"/>
      <c r="GF81" s="347"/>
      <c r="GG81" s="350"/>
      <c r="GH81" s="350"/>
      <c r="GI81" s="348"/>
      <c r="GJ81" s="348"/>
      <c r="GK81" s="348"/>
      <c r="GL81" s="349"/>
      <c r="GN81" s="347"/>
      <c r="GO81" s="350"/>
      <c r="GP81" s="350"/>
      <c r="GQ81" s="348"/>
      <c r="GR81" s="348"/>
      <c r="GS81" s="348"/>
      <c r="GT81" s="349"/>
      <c r="GV81" s="347"/>
      <c r="GW81" s="350"/>
      <c r="GX81" s="350"/>
      <c r="GY81" s="348"/>
      <c r="GZ81" s="348"/>
      <c r="HA81" s="348"/>
      <c r="HB81" s="349"/>
      <c r="HD81" s="347"/>
      <c r="HE81" s="350"/>
      <c r="HF81" s="350"/>
      <c r="HG81" s="348"/>
      <c r="HH81" s="348"/>
      <c r="HI81" s="348"/>
      <c r="HJ81" s="349"/>
      <c r="HL81" s="347"/>
      <c r="HM81" s="350"/>
      <c r="HN81" s="350"/>
      <c r="HO81" s="348"/>
      <c r="HP81" s="348"/>
      <c r="HQ81" s="348"/>
      <c r="HR81" s="349"/>
      <c r="HT81" s="347"/>
      <c r="HU81" s="350"/>
      <c r="HV81" s="350"/>
      <c r="HW81" s="348"/>
      <c r="HX81" s="348"/>
      <c r="HY81" s="348"/>
      <c r="HZ81" s="349"/>
      <c r="IB81" s="347"/>
      <c r="IC81" s="350"/>
      <c r="ID81" s="350"/>
      <c r="IE81" s="348"/>
      <c r="IF81" s="348"/>
      <c r="IG81" s="348"/>
      <c r="IH81" s="349"/>
      <c r="IJ81" s="347"/>
      <c r="IK81" s="350"/>
      <c r="IL81" s="350"/>
      <c r="IM81" s="348"/>
      <c r="IN81" s="348"/>
      <c r="IO81" s="348"/>
      <c r="IP81" s="349"/>
      <c r="IR81" s="347"/>
      <c r="IS81" s="350"/>
      <c r="IT81" s="350"/>
      <c r="IU81" s="348"/>
      <c r="IV81" s="348"/>
      <c r="IW81" s="348"/>
      <c r="IX81" s="349"/>
      <c r="IZ81" s="347"/>
      <c r="JA81" s="350"/>
      <c r="JB81" s="350"/>
      <c r="JC81" s="348"/>
      <c r="JD81" s="348"/>
      <c r="JE81" s="348"/>
      <c r="JF81" s="349"/>
      <c r="JH81" s="347"/>
      <c r="JI81" s="350"/>
      <c r="JJ81" s="350"/>
      <c r="JK81" s="348"/>
      <c r="JL81" s="348"/>
      <c r="JM81" s="348"/>
      <c r="JN81" s="349"/>
      <c r="JP81" s="347"/>
      <c r="JQ81" s="350"/>
      <c r="JR81" s="350"/>
      <c r="JS81" s="348"/>
      <c r="JT81" s="348"/>
      <c r="JU81" s="348"/>
      <c r="JV81" s="349"/>
      <c r="JX81" s="347"/>
      <c r="JY81" s="350"/>
      <c r="JZ81" s="350"/>
      <c r="KA81" s="348"/>
      <c r="KB81" s="348"/>
      <c r="KC81" s="348"/>
      <c r="KD81" s="349"/>
      <c r="KF81" s="347"/>
      <c r="KG81" s="350"/>
      <c r="KH81" s="350"/>
      <c r="KI81" s="348"/>
      <c r="KJ81" s="348"/>
      <c r="KK81" s="348"/>
      <c r="KL81" s="349"/>
      <c r="KN81" s="347"/>
      <c r="KO81" s="350"/>
      <c r="KP81" s="350"/>
      <c r="KQ81" s="348"/>
      <c r="KR81" s="348"/>
      <c r="KS81" s="348"/>
      <c r="KT81" s="349"/>
      <c r="KV81" s="347"/>
      <c r="KW81" s="350"/>
      <c r="KX81" s="350"/>
      <c r="KY81" s="348"/>
      <c r="KZ81" s="348"/>
      <c r="LA81" s="348"/>
      <c r="LB81" s="349"/>
      <c r="LD81" s="347"/>
      <c r="LE81" s="350"/>
      <c r="LF81" s="350"/>
      <c r="LG81" s="348"/>
      <c r="LH81" s="348"/>
      <c r="LI81" s="348"/>
      <c r="LJ81" s="349"/>
      <c r="LL81" s="347"/>
      <c r="LM81" s="350"/>
      <c r="LN81" s="350"/>
      <c r="LO81" s="348"/>
      <c r="LP81" s="348"/>
      <c r="LQ81" s="348"/>
      <c r="LR81" s="349"/>
      <c r="LT81" s="347"/>
      <c r="LU81" s="350"/>
      <c r="LV81" s="350"/>
      <c r="LW81" s="348"/>
      <c r="LX81" s="348"/>
      <c r="LY81" s="348"/>
      <c r="LZ81" s="349"/>
      <c r="MB81" s="347"/>
      <c r="MC81" s="350"/>
      <c r="MD81" s="350"/>
      <c r="ME81" s="348"/>
      <c r="MF81" s="348"/>
      <c r="MG81" s="348"/>
      <c r="MH81" s="349"/>
      <c r="MJ81" s="347"/>
      <c r="MK81" s="350"/>
      <c r="ML81" s="350"/>
      <c r="MM81" s="348"/>
      <c r="MN81" s="348"/>
      <c r="MO81" s="348"/>
      <c r="MP81" s="349"/>
      <c r="MR81" s="347"/>
      <c r="MS81" s="350"/>
      <c r="MT81" s="350"/>
      <c r="MU81" s="348"/>
      <c r="MV81" s="348"/>
      <c r="MW81" s="348"/>
      <c r="MX81" s="349"/>
      <c r="MZ81" s="347"/>
      <c r="NA81" s="350"/>
      <c r="NB81" s="350"/>
      <c r="NC81" s="348"/>
      <c r="ND81" s="348"/>
      <c r="NE81" s="348"/>
      <c r="NF81" s="349"/>
      <c r="NH81" s="347"/>
      <c r="NI81" s="350"/>
      <c r="NJ81" s="350"/>
      <c r="NK81" s="348"/>
      <c r="NL81" s="348"/>
      <c r="NM81" s="348"/>
      <c r="NN81" s="349"/>
      <c r="NP81" s="347"/>
      <c r="NQ81" s="350"/>
      <c r="NR81" s="350"/>
      <c r="NS81" s="348"/>
      <c r="NT81" s="348"/>
      <c r="NU81" s="348"/>
      <c r="NV81" s="349"/>
      <c r="NX81" s="347"/>
      <c r="NY81" s="350"/>
      <c r="NZ81" s="350"/>
      <c r="OA81" s="348"/>
      <c r="OB81" s="348"/>
      <c r="OC81" s="348"/>
      <c r="OD81" s="349"/>
      <c r="OF81" s="347"/>
      <c r="OG81" s="350"/>
      <c r="OH81" s="350"/>
      <c r="OI81" s="348"/>
      <c r="OJ81" s="348"/>
      <c r="OK81" s="348"/>
      <c r="OL81" s="349"/>
      <c r="ON81" s="347"/>
      <c r="OO81" s="350"/>
      <c r="OP81" s="350"/>
      <c r="OQ81" s="348"/>
      <c r="OR81" s="348"/>
      <c r="OS81" s="348"/>
      <c r="OT81" s="349"/>
      <c r="OV81" s="347"/>
      <c r="OW81" s="350"/>
      <c r="OX81" s="350"/>
      <c r="OY81" s="348"/>
      <c r="OZ81" s="348"/>
      <c r="PA81" s="348"/>
      <c r="PB81" s="349"/>
      <c r="PD81" s="347"/>
      <c r="PE81" s="350"/>
      <c r="PF81" s="350"/>
      <c r="PG81" s="348"/>
      <c r="PH81" s="348"/>
      <c r="PI81" s="348"/>
      <c r="PJ81" s="349"/>
      <c r="PL81" s="347"/>
      <c r="PM81" s="350"/>
      <c r="PN81" s="350"/>
      <c r="PO81" s="348"/>
      <c r="PP81" s="348"/>
      <c r="PQ81" s="348"/>
      <c r="PR81" s="349"/>
      <c r="PT81" s="347"/>
      <c r="PU81" s="350"/>
      <c r="PV81" s="350"/>
      <c r="PW81" s="348"/>
      <c r="PX81" s="348"/>
      <c r="PY81" s="348"/>
      <c r="PZ81" s="349"/>
      <c r="QB81" s="347"/>
      <c r="QC81" s="350"/>
      <c r="QD81" s="350"/>
      <c r="QE81" s="348"/>
      <c r="QF81" s="348"/>
      <c r="QG81" s="348"/>
      <c r="QH81" s="349"/>
      <c r="QJ81" s="347"/>
      <c r="QK81" s="350"/>
      <c r="QL81" s="350"/>
      <c r="QM81" s="348"/>
      <c r="QN81" s="348"/>
      <c r="QO81" s="348"/>
      <c r="QP81" s="349"/>
      <c r="QR81" s="347"/>
      <c r="QS81" s="350"/>
      <c r="QT81" s="350"/>
      <c r="QU81" s="348"/>
      <c r="QV81" s="348"/>
      <c r="QW81" s="348"/>
      <c r="QX81" s="349"/>
      <c r="QZ81" s="347"/>
      <c r="RA81" s="350"/>
      <c r="RB81" s="350"/>
      <c r="RC81" s="348"/>
      <c r="RD81" s="348"/>
      <c r="RE81" s="348"/>
      <c r="RF81" s="349"/>
      <c r="RH81" s="347"/>
      <c r="RI81" s="350"/>
      <c r="RJ81" s="350"/>
      <c r="RK81" s="348"/>
      <c r="RL81" s="348"/>
      <c r="RM81" s="348"/>
      <c r="RN81" s="349"/>
      <c r="RP81" s="347"/>
      <c r="RQ81" s="350"/>
      <c r="RR81" s="350"/>
      <c r="RS81" s="348"/>
      <c r="RT81" s="348"/>
      <c r="RU81" s="348"/>
      <c r="RV81" s="349"/>
      <c r="RX81" s="347"/>
      <c r="RY81" s="350"/>
      <c r="RZ81" s="350"/>
      <c r="SA81" s="348"/>
      <c r="SB81" s="348"/>
      <c r="SC81" s="348"/>
      <c r="SD81" s="349"/>
      <c r="SF81" s="347"/>
      <c r="SG81" s="350"/>
      <c r="SH81" s="350"/>
      <c r="SI81" s="348"/>
      <c r="SJ81" s="348"/>
      <c r="SK81" s="348"/>
      <c r="SL81" s="349"/>
      <c r="SN81" s="347"/>
      <c r="SO81" s="350"/>
      <c r="SP81" s="350"/>
      <c r="SQ81" s="348"/>
      <c r="SR81" s="348"/>
      <c r="SS81" s="348"/>
      <c r="ST81" s="349"/>
      <c r="SV81" s="347"/>
      <c r="SW81" s="350"/>
      <c r="SX81" s="350"/>
      <c r="SY81" s="348"/>
      <c r="SZ81" s="348"/>
      <c r="TA81" s="348"/>
      <c r="TB81" s="349"/>
      <c r="TD81" s="347"/>
      <c r="TE81" s="350"/>
      <c r="TF81" s="350"/>
      <c r="TG81" s="348"/>
      <c r="TH81" s="348"/>
      <c r="TI81" s="348"/>
      <c r="TJ81" s="349"/>
      <c r="TL81" s="347"/>
      <c r="TM81" s="350"/>
      <c r="TN81" s="350"/>
      <c r="TO81" s="348"/>
      <c r="TP81" s="348"/>
      <c r="TQ81" s="348"/>
      <c r="TR81" s="349"/>
      <c r="TT81" s="347"/>
      <c r="TU81" s="350"/>
      <c r="TV81" s="350"/>
      <c r="TW81" s="348"/>
      <c r="TX81" s="348"/>
      <c r="TY81" s="348"/>
      <c r="TZ81" s="349"/>
      <c r="UB81" s="347"/>
      <c r="UC81" s="350"/>
      <c r="UD81" s="350"/>
      <c r="UE81" s="348"/>
      <c r="UF81" s="348"/>
      <c r="UG81" s="348"/>
      <c r="UH81" s="349"/>
      <c r="UJ81" s="347"/>
      <c r="UK81" s="350"/>
      <c r="UL81" s="350"/>
      <c r="UM81" s="348"/>
      <c r="UN81" s="348"/>
      <c r="UO81" s="348"/>
      <c r="UP81" s="349"/>
      <c r="UR81" s="347"/>
      <c r="US81" s="350"/>
      <c r="UT81" s="350"/>
      <c r="UU81" s="348"/>
      <c r="UV81" s="348"/>
      <c r="UW81" s="348"/>
      <c r="UX81" s="349"/>
      <c r="UZ81" s="347"/>
      <c r="VA81" s="350"/>
      <c r="VB81" s="350"/>
      <c r="VC81" s="348"/>
      <c r="VD81" s="348"/>
      <c r="VE81" s="348"/>
      <c r="VF81" s="349"/>
      <c r="VH81" s="347"/>
      <c r="VI81" s="350"/>
      <c r="VJ81" s="350"/>
      <c r="VK81" s="348"/>
      <c r="VL81" s="348"/>
      <c r="VM81" s="348"/>
      <c r="VN81" s="349"/>
      <c r="VP81" s="347"/>
      <c r="VQ81" s="350"/>
      <c r="VR81" s="350"/>
      <c r="VS81" s="348"/>
      <c r="VT81" s="348"/>
      <c r="VU81" s="348"/>
      <c r="VV81" s="349"/>
      <c r="VX81" s="347"/>
      <c r="VY81" s="350"/>
      <c r="VZ81" s="350"/>
      <c r="WA81" s="348"/>
      <c r="WB81" s="348"/>
      <c r="WC81" s="348"/>
      <c r="WD81" s="349"/>
      <c r="WF81" s="347"/>
      <c r="WG81" s="350"/>
      <c r="WH81" s="350"/>
      <c r="WI81" s="348"/>
      <c r="WJ81" s="348"/>
      <c r="WK81" s="348"/>
      <c r="WL81" s="349"/>
      <c r="WN81" s="347"/>
      <c r="WO81" s="350"/>
      <c r="WP81" s="350"/>
      <c r="WQ81" s="348"/>
      <c r="WR81" s="348"/>
      <c r="WS81" s="348"/>
      <c r="WT81" s="349"/>
      <c r="WV81" s="347"/>
      <c r="WW81" s="350"/>
      <c r="WX81" s="350"/>
      <c r="WY81" s="348"/>
      <c r="WZ81" s="348"/>
      <c r="XA81" s="348"/>
      <c r="XB81" s="349"/>
      <c r="XD81" s="347"/>
      <c r="XE81" s="350"/>
      <c r="XF81" s="350"/>
      <c r="XG81" s="348"/>
      <c r="XH81" s="348"/>
      <c r="XI81" s="348"/>
      <c r="XJ81" s="349"/>
      <c r="XL81" s="347"/>
      <c r="XM81" s="350"/>
      <c r="XN81" s="350"/>
      <c r="XO81" s="348"/>
      <c r="XP81" s="348"/>
      <c r="XQ81" s="348"/>
      <c r="XR81" s="349"/>
      <c r="XT81" s="347"/>
      <c r="XU81" s="350"/>
      <c r="XV81" s="350"/>
      <c r="XW81" s="348"/>
      <c r="XX81" s="348"/>
      <c r="XY81" s="348"/>
      <c r="XZ81" s="349"/>
      <c r="YB81" s="347"/>
      <c r="YC81" s="350"/>
      <c r="YD81" s="350"/>
      <c r="YE81" s="348"/>
      <c r="YF81" s="348"/>
      <c r="YG81" s="348"/>
      <c r="YH81" s="349"/>
      <c r="YJ81" s="347"/>
      <c r="YK81" s="350"/>
      <c r="YL81" s="350"/>
      <c r="YM81" s="348"/>
      <c r="YN81" s="348"/>
      <c r="YO81" s="348"/>
      <c r="YP81" s="349"/>
      <c r="YR81" s="347"/>
      <c r="YS81" s="350"/>
      <c r="YT81" s="350"/>
      <c r="YU81" s="348"/>
      <c r="YV81" s="348"/>
      <c r="YW81" s="348"/>
      <c r="YX81" s="349"/>
      <c r="YZ81" s="347"/>
      <c r="ZA81" s="350"/>
      <c r="ZB81" s="350"/>
      <c r="ZC81" s="348"/>
      <c r="ZD81" s="348"/>
      <c r="ZE81" s="348"/>
      <c r="ZF81" s="349"/>
      <c r="ZH81" s="347"/>
      <c r="ZI81" s="350"/>
      <c r="ZJ81" s="350"/>
      <c r="ZK81" s="348"/>
      <c r="ZL81" s="348"/>
      <c r="ZM81" s="348"/>
      <c r="ZN81" s="349"/>
      <c r="ZP81" s="347"/>
      <c r="ZQ81" s="350"/>
      <c r="ZR81" s="350"/>
      <c r="ZS81" s="348"/>
      <c r="ZT81" s="348"/>
      <c r="ZU81" s="348"/>
      <c r="ZV81" s="349"/>
      <c r="ZX81" s="347"/>
      <c r="ZY81" s="350"/>
      <c r="ZZ81" s="350"/>
      <c r="AAA81" s="348"/>
      <c r="AAB81" s="348"/>
      <c r="AAC81" s="348"/>
      <c r="AAD81" s="349"/>
      <c r="AAF81" s="347"/>
      <c r="AAG81" s="350"/>
      <c r="AAH81" s="350"/>
      <c r="AAI81" s="348"/>
      <c r="AAJ81" s="348"/>
      <c r="AAK81" s="348"/>
      <c r="AAL81" s="349"/>
      <c r="AAN81" s="347"/>
      <c r="AAO81" s="350"/>
      <c r="AAP81" s="350"/>
      <c r="AAQ81" s="348"/>
      <c r="AAR81" s="348"/>
      <c r="AAS81" s="348"/>
      <c r="AAT81" s="349"/>
      <c r="AAV81" s="347"/>
      <c r="AAW81" s="350"/>
      <c r="AAX81" s="350"/>
      <c r="AAY81" s="348"/>
      <c r="AAZ81" s="348"/>
      <c r="ABA81" s="348"/>
      <c r="ABB81" s="349"/>
      <c r="ABD81" s="347"/>
      <c r="ABE81" s="350"/>
      <c r="ABF81" s="350"/>
      <c r="ABG81" s="348"/>
      <c r="ABH81" s="348"/>
      <c r="ABI81" s="348"/>
      <c r="ABJ81" s="349"/>
      <c r="ABL81" s="347"/>
      <c r="ABM81" s="350"/>
      <c r="ABN81" s="350"/>
      <c r="ABO81" s="348"/>
      <c r="ABP81" s="348"/>
      <c r="ABQ81" s="348"/>
      <c r="ABR81" s="349"/>
      <c r="ABT81" s="347"/>
      <c r="ABU81" s="350"/>
      <c r="ABV81" s="350"/>
      <c r="ABW81" s="348"/>
      <c r="ABX81" s="348"/>
      <c r="ABY81" s="348"/>
      <c r="ABZ81" s="349"/>
      <c r="ACB81" s="347"/>
      <c r="ACC81" s="350"/>
      <c r="ACD81" s="350"/>
      <c r="ACE81" s="348"/>
      <c r="ACF81" s="348"/>
      <c r="ACG81" s="348"/>
      <c r="ACH81" s="349"/>
      <c r="ACJ81" s="347"/>
      <c r="ACK81" s="350"/>
      <c r="ACL81" s="350"/>
      <c r="ACM81" s="348"/>
      <c r="ACN81" s="348"/>
      <c r="ACO81" s="348"/>
      <c r="ACP81" s="349"/>
      <c r="ACR81" s="347"/>
      <c r="ACS81" s="350"/>
      <c r="ACT81" s="350"/>
      <c r="ACU81" s="348"/>
      <c r="ACV81" s="348"/>
      <c r="ACW81" s="348"/>
      <c r="ACX81" s="349"/>
      <c r="ACZ81" s="347"/>
      <c r="ADA81" s="350"/>
      <c r="ADB81" s="350"/>
      <c r="ADC81" s="348"/>
      <c r="ADD81" s="348"/>
      <c r="ADE81" s="348"/>
      <c r="ADF81" s="349"/>
      <c r="ADH81" s="347"/>
      <c r="ADI81" s="350"/>
      <c r="ADJ81" s="350"/>
      <c r="ADK81" s="348"/>
      <c r="ADL81" s="348"/>
      <c r="ADM81" s="348"/>
      <c r="ADN81" s="349"/>
      <c r="ADP81" s="347"/>
      <c r="ADQ81" s="350"/>
      <c r="ADR81" s="350"/>
      <c r="ADS81" s="348"/>
      <c r="ADT81" s="348"/>
      <c r="ADU81" s="348"/>
      <c r="ADV81" s="349"/>
      <c r="ADX81" s="347"/>
      <c r="ADY81" s="350"/>
      <c r="ADZ81" s="350"/>
      <c r="AEA81" s="348"/>
      <c r="AEB81" s="348"/>
      <c r="AEC81" s="348"/>
      <c r="AED81" s="349"/>
      <c r="AEF81" s="347"/>
      <c r="AEG81" s="350"/>
      <c r="AEH81" s="350"/>
      <c r="AEI81" s="348"/>
      <c r="AEJ81" s="348"/>
      <c r="AEK81" s="348"/>
      <c r="AEL81" s="349"/>
      <c r="AEN81" s="347"/>
      <c r="AEO81" s="350"/>
      <c r="AEP81" s="350"/>
      <c r="AEQ81" s="348"/>
      <c r="AER81" s="348"/>
      <c r="AES81" s="348"/>
      <c r="AET81" s="349"/>
      <c r="AEV81" s="347"/>
      <c r="AEW81" s="350"/>
      <c r="AEX81" s="350"/>
      <c r="AEY81" s="348"/>
      <c r="AEZ81" s="348"/>
      <c r="AFA81" s="348"/>
      <c r="AFB81" s="349"/>
      <c r="AFD81" s="347"/>
      <c r="AFE81" s="350"/>
      <c r="AFF81" s="350"/>
      <c r="AFG81" s="348"/>
      <c r="AFH81" s="348"/>
      <c r="AFI81" s="348"/>
      <c r="AFJ81" s="349"/>
      <c r="AFL81" s="347"/>
      <c r="AFM81" s="350"/>
      <c r="AFN81" s="350"/>
      <c r="AFO81" s="348"/>
      <c r="AFP81" s="348"/>
      <c r="AFQ81" s="348"/>
      <c r="AFR81" s="349"/>
      <c r="AFT81" s="347"/>
      <c r="AFU81" s="350"/>
      <c r="AFV81" s="350"/>
      <c r="AFW81" s="348"/>
      <c r="AFX81" s="348"/>
      <c r="AFY81" s="348"/>
      <c r="AFZ81" s="349"/>
      <c r="AGB81" s="347"/>
      <c r="AGC81" s="350"/>
      <c r="AGD81" s="350"/>
      <c r="AGE81" s="348"/>
      <c r="AGF81" s="348"/>
      <c r="AGG81" s="348"/>
      <c r="AGH81" s="349"/>
      <c r="AGJ81" s="347"/>
      <c r="AGK81" s="350"/>
      <c r="AGL81" s="350"/>
      <c r="AGM81" s="348"/>
      <c r="AGN81" s="348"/>
      <c r="AGO81" s="348"/>
      <c r="AGP81" s="349"/>
      <c r="AGR81" s="347"/>
      <c r="AGS81" s="350"/>
      <c r="AGT81" s="350"/>
      <c r="AGU81" s="348"/>
      <c r="AGV81" s="348"/>
      <c r="AGW81" s="348"/>
      <c r="AGX81" s="349"/>
      <c r="AGZ81" s="347"/>
      <c r="AHA81" s="350"/>
      <c r="AHB81" s="350"/>
      <c r="AHC81" s="348"/>
      <c r="AHD81" s="348"/>
      <c r="AHE81" s="348"/>
      <c r="AHF81" s="349"/>
      <c r="AHH81" s="347"/>
      <c r="AHI81" s="350"/>
      <c r="AHJ81" s="350"/>
      <c r="AHK81" s="348"/>
      <c r="AHL81" s="348"/>
      <c r="AHM81" s="348"/>
      <c r="AHN81" s="349"/>
      <c r="AHP81" s="347"/>
      <c r="AHQ81" s="350"/>
      <c r="AHR81" s="350"/>
      <c r="AHS81" s="348"/>
      <c r="AHT81" s="348"/>
      <c r="AHU81" s="348"/>
      <c r="AHV81" s="349"/>
      <c r="AHX81" s="347"/>
      <c r="AHY81" s="350"/>
      <c r="AHZ81" s="350"/>
      <c r="AIA81" s="348"/>
      <c r="AIB81" s="348"/>
      <c r="AIC81" s="348"/>
      <c r="AID81" s="349"/>
      <c r="AIF81" s="347"/>
      <c r="AIG81" s="350"/>
      <c r="AIH81" s="350"/>
      <c r="AII81" s="348"/>
      <c r="AIJ81" s="348"/>
      <c r="AIK81" s="348"/>
      <c r="AIL81" s="349"/>
      <c r="AIN81" s="347"/>
      <c r="AIO81" s="350"/>
      <c r="AIP81" s="350"/>
      <c r="AIQ81" s="348"/>
      <c r="AIR81" s="348"/>
      <c r="AIS81" s="348"/>
      <c r="AIT81" s="349"/>
      <c r="AIV81" s="347"/>
      <c r="AIW81" s="350"/>
      <c r="AIX81" s="350"/>
      <c r="AIY81" s="348"/>
      <c r="AIZ81" s="348"/>
      <c r="AJA81" s="348"/>
      <c r="AJB81" s="349"/>
      <c r="AJD81" s="347"/>
      <c r="AJE81" s="350"/>
      <c r="AJF81" s="350"/>
      <c r="AJG81" s="348"/>
      <c r="AJH81" s="348"/>
      <c r="AJI81" s="348"/>
      <c r="AJJ81" s="349"/>
      <c r="AJL81" s="347"/>
      <c r="AJM81" s="350"/>
      <c r="AJN81" s="350"/>
      <c r="AJO81" s="348"/>
      <c r="AJP81" s="348"/>
      <c r="AJQ81" s="348"/>
      <c r="AJR81" s="349"/>
      <c r="AJT81" s="347"/>
      <c r="AJU81" s="350"/>
      <c r="AJV81" s="350"/>
      <c r="AJW81" s="348"/>
      <c r="AJX81" s="348"/>
      <c r="AJY81" s="348"/>
      <c r="AJZ81" s="349"/>
      <c r="AKB81" s="347"/>
      <c r="AKC81" s="350"/>
      <c r="AKD81" s="350"/>
      <c r="AKE81" s="348"/>
      <c r="AKF81" s="348"/>
      <c r="AKG81" s="348"/>
      <c r="AKH81" s="349"/>
      <c r="AKJ81" s="347"/>
      <c r="AKK81" s="350"/>
      <c r="AKL81" s="350"/>
      <c r="AKM81" s="348"/>
      <c r="AKN81" s="348"/>
      <c r="AKO81" s="348"/>
      <c r="AKP81" s="349"/>
      <c r="AKR81" s="347"/>
      <c r="AKS81" s="350"/>
      <c r="AKT81" s="350"/>
      <c r="AKU81" s="348"/>
      <c r="AKV81" s="348"/>
      <c r="AKW81" s="348"/>
      <c r="AKX81" s="349"/>
      <c r="AKZ81" s="347"/>
      <c r="ALA81" s="350"/>
      <c r="ALB81" s="350"/>
      <c r="ALC81" s="348"/>
      <c r="ALD81" s="348"/>
      <c r="ALE81" s="348"/>
      <c r="ALF81" s="349"/>
      <c r="ALH81" s="347"/>
      <c r="ALI81" s="350"/>
      <c r="ALJ81" s="350"/>
      <c r="ALK81" s="348"/>
      <c r="ALL81" s="348"/>
      <c r="ALM81" s="348"/>
      <c r="ALN81" s="349"/>
      <c r="ALP81" s="347"/>
      <c r="ALQ81" s="350"/>
      <c r="ALR81" s="350"/>
      <c r="ALS81" s="348"/>
      <c r="ALT81" s="348"/>
      <c r="ALU81" s="348"/>
      <c r="ALV81" s="349"/>
      <c r="ALX81" s="347"/>
      <c r="ALY81" s="350"/>
      <c r="ALZ81" s="350"/>
      <c r="AMA81" s="348"/>
      <c r="AMB81" s="348"/>
      <c r="AMC81" s="348"/>
      <c r="AMD81" s="349"/>
      <c r="AMF81" s="347"/>
      <c r="AMG81" s="350"/>
      <c r="AMH81" s="350"/>
      <c r="AMI81" s="348"/>
      <c r="AMJ81" s="348"/>
      <c r="AMK81" s="348"/>
      <c r="AML81" s="349"/>
      <c r="AMN81" s="347"/>
      <c r="AMO81" s="350"/>
      <c r="AMP81" s="350"/>
      <c r="AMQ81" s="348"/>
      <c r="AMR81" s="348"/>
      <c r="AMS81" s="348"/>
      <c r="AMT81" s="349"/>
      <c r="AMV81" s="347"/>
      <c r="AMW81" s="350"/>
      <c r="AMX81" s="350"/>
      <c r="AMY81" s="348"/>
      <c r="AMZ81" s="348"/>
      <c r="ANA81" s="348"/>
      <c r="ANB81" s="349"/>
      <c r="AND81" s="347"/>
      <c r="ANE81" s="350"/>
      <c r="ANF81" s="350"/>
      <c r="ANG81" s="348"/>
      <c r="ANH81" s="348"/>
      <c r="ANI81" s="348"/>
      <c r="ANJ81" s="349"/>
      <c r="ANL81" s="347"/>
      <c r="ANM81" s="350"/>
      <c r="ANN81" s="350"/>
      <c r="ANO81" s="348"/>
      <c r="ANP81" s="348"/>
      <c r="ANQ81" s="348"/>
      <c r="ANR81" s="349"/>
      <c r="ANT81" s="347"/>
      <c r="ANU81" s="350"/>
      <c r="ANV81" s="350"/>
      <c r="ANW81" s="348"/>
      <c r="ANX81" s="348"/>
      <c r="ANY81" s="348"/>
      <c r="ANZ81" s="349"/>
      <c r="AOB81" s="347"/>
      <c r="AOC81" s="350"/>
      <c r="AOD81" s="350"/>
      <c r="AOE81" s="348"/>
      <c r="AOF81" s="348"/>
      <c r="AOG81" s="348"/>
      <c r="AOH81" s="349"/>
      <c r="AOJ81" s="347"/>
      <c r="AOK81" s="350"/>
      <c r="AOL81" s="350"/>
      <c r="AOM81" s="348"/>
      <c r="AON81" s="348"/>
      <c r="AOO81" s="348"/>
      <c r="AOP81" s="349"/>
      <c r="AOR81" s="347"/>
      <c r="AOS81" s="350"/>
      <c r="AOT81" s="350"/>
      <c r="AOU81" s="348"/>
      <c r="AOV81" s="348"/>
      <c r="AOW81" s="348"/>
      <c r="AOX81" s="349"/>
      <c r="AOZ81" s="347"/>
      <c r="APA81" s="350"/>
      <c r="APB81" s="350"/>
      <c r="APC81" s="348"/>
      <c r="APD81" s="348"/>
      <c r="APE81" s="348"/>
      <c r="APF81" s="349"/>
      <c r="APH81" s="347"/>
      <c r="API81" s="350"/>
      <c r="APJ81" s="350"/>
      <c r="APK81" s="348"/>
      <c r="APL81" s="348"/>
      <c r="APM81" s="348"/>
      <c r="APN81" s="349"/>
      <c r="APP81" s="347"/>
      <c r="APQ81" s="350"/>
      <c r="APR81" s="350"/>
      <c r="APS81" s="348"/>
      <c r="APT81" s="348"/>
      <c r="APU81" s="348"/>
      <c r="APV81" s="349"/>
      <c r="APX81" s="347"/>
      <c r="APY81" s="350"/>
      <c r="APZ81" s="350"/>
      <c r="AQA81" s="348"/>
      <c r="AQB81" s="348"/>
      <c r="AQC81" s="348"/>
      <c r="AQD81" s="349"/>
      <c r="AQF81" s="347"/>
      <c r="AQG81" s="350"/>
      <c r="AQH81" s="350"/>
      <c r="AQI81" s="348"/>
      <c r="AQJ81" s="348"/>
      <c r="AQK81" s="348"/>
      <c r="AQL81" s="349"/>
      <c r="AQN81" s="347"/>
      <c r="AQO81" s="350"/>
      <c r="AQP81" s="350"/>
      <c r="AQQ81" s="348"/>
      <c r="AQR81" s="348"/>
      <c r="AQS81" s="348"/>
      <c r="AQT81" s="349"/>
      <c r="AQV81" s="347"/>
      <c r="AQW81" s="350"/>
      <c r="AQX81" s="350"/>
      <c r="AQY81" s="348"/>
      <c r="AQZ81" s="348"/>
      <c r="ARA81" s="348"/>
      <c r="ARB81" s="349"/>
      <c r="ARD81" s="347"/>
      <c r="ARE81" s="350"/>
      <c r="ARF81" s="350"/>
      <c r="ARG81" s="348"/>
      <c r="ARH81" s="348"/>
      <c r="ARI81" s="348"/>
      <c r="ARJ81" s="349"/>
      <c r="ARL81" s="347"/>
      <c r="ARM81" s="350"/>
      <c r="ARN81" s="350"/>
      <c r="ARO81" s="348"/>
      <c r="ARP81" s="348"/>
      <c r="ARQ81" s="348"/>
      <c r="ARR81" s="349"/>
      <c r="ART81" s="347"/>
      <c r="ARU81" s="350"/>
      <c r="ARV81" s="350"/>
      <c r="ARW81" s="348"/>
      <c r="ARX81" s="348"/>
      <c r="ARY81" s="348"/>
      <c r="ARZ81" s="349"/>
      <c r="ASB81" s="347"/>
      <c r="ASC81" s="350"/>
      <c r="ASD81" s="350"/>
      <c r="ASE81" s="348"/>
      <c r="ASF81" s="348"/>
      <c r="ASG81" s="348"/>
      <c r="ASH81" s="349"/>
      <c r="ASJ81" s="347"/>
      <c r="ASK81" s="350"/>
      <c r="ASL81" s="350"/>
      <c r="ASM81" s="348"/>
      <c r="ASN81" s="348"/>
      <c r="ASO81" s="348"/>
      <c r="ASP81" s="349"/>
      <c r="ASR81" s="347"/>
      <c r="ASS81" s="350"/>
      <c r="AST81" s="350"/>
      <c r="ASU81" s="348"/>
      <c r="ASV81" s="348"/>
      <c r="ASW81" s="348"/>
      <c r="ASX81" s="349"/>
      <c r="ASZ81" s="347"/>
      <c r="ATA81" s="350"/>
      <c r="ATB81" s="350"/>
      <c r="ATC81" s="348"/>
      <c r="ATD81" s="348"/>
      <c r="ATE81" s="348"/>
      <c r="ATF81" s="349"/>
      <c r="ATH81" s="347"/>
      <c r="ATI81" s="350"/>
      <c r="ATJ81" s="350"/>
      <c r="ATK81" s="348"/>
      <c r="ATL81" s="348"/>
      <c r="ATM81" s="348"/>
      <c r="ATN81" s="349"/>
      <c r="ATP81" s="347"/>
      <c r="ATQ81" s="350"/>
      <c r="ATR81" s="350"/>
      <c r="ATS81" s="348"/>
      <c r="ATT81" s="348"/>
      <c r="ATU81" s="348"/>
      <c r="ATV81" s="349"/>
      <c r="ATX81" s="347"/>
      <c r="ATY81" s="350"/>
      <c r="ATZ81" s="350"/>
      <c r="AUA81" s="348"/>
      <c r="AUB81" s="348"/>
      <c r="AUC81" s="348"/>
      <c r="AUD81" s="349"/>
      <c r="AUF81" s="347"/>
      <c r="AUG81" s="350"/>
      <c r="AUH81" s="350"/>
      <c r="AUI81" s="348"/>
      <c r="AUJ81" s="348"/>
      <c r="AUK81" s="348"/>
      <c r="AUL81" s="349"/>
      <c r="AUN81" s="347"/>
      <c r="AUO81" s="350"/>
      <c r="AUP81" s="350"/>
      <c r="AUQ81" s="348"/>
      <c r="AUR81" s="348"/>
      <c r="AUS81" s="348"/>
      <c r="AUT81" s="349"/>
      <c r="AUV81" s="347"/>
      <c r="AUW81" s="350"/>
      <c r="AUX81" s="350"/>
      <c r="AUY81" s="348"/>
      <c r="AUZ81" s="348"/>
      <c r="AVA81" s="348"/>
      <c r="AVB81" s="349"/>
      <c r="AVD81" s="347"/>
      <c r="AVE81" s="350"/>
      <c r="AVF81" s="350"/>
      <c r="AVG81" s="348"/>
      <c r="AVH81" s="348"/>
      <c r="AVI81" s="348"/>
      <c r="AVJ81" s="349"/>
      <c r="AVL81" s="347"/>
      <c r="AVM81" s="350"/>
      <c r="AVN81" s="350"/>
      <c r="AVO81" s="348"/>
      <c r="AVP81" s="348"/>
      <c r="AVQ81" s="348"/>
      <c r="AVR81" s="349"/>
      <c r="AVT81" s="347"/>
      <c r="AVU81" s="350"/>
      <c r="AVV81" s="350"/>
      <c r="AVW81" s="348"/>
      <c r="AVX81" s="348"/>
      <c r="AVY81" s="348"/>
      <c r="AVZ81" s="349"/>
      <c r="AWB81" s="347"/>
      <c r="AWC81" s="350"/>
      <c r="AWD81" s="350"/>
      <c r="AWE81" s="348"/>
      <c r="AWF81" s="348"/>
      <c r="AWG81" s="348"/>
      <c r="AWH81" s="349"/>
      <c r="AWJ81" s="347"/>
      <c r="AWK81" s="350"/>
      <c r="AWL81" s="350"/>
      <c r="AWM81" s="348"/>
      <c r="AWN81" s="348"/>
      <c r="AWO81" s="348"/>
      <c r="AWP81" s="349"/>
      <c r="AWR81" s="347"/>
      <c r="AWS81" s="350"/>
      <c r="AWT81" s="350"/>
      <c r="AWU81" s="348"/>
      <c r="AWV81" s="348"/>
      <c r="AWW81" s="348"/>
      <c r="AWX81" s="349"/>
      <c r="AWZ81" s="347"/>
      <c r="AXA81" s="350"/>
      <c r="AXB81" s="350"/>
      <c r="AXC81" s="348"/>
      <c r="AXD81" s="348"/>
      <c r="AXE81" s="348"/>
      <c r="AXF81" s="349"/>
      <c r="AXH81" s="347"/>
      <c r="AXI81" s="350"/>
      <c r="AXJ81" s="350"/>
      <c r="AXK81" s="348"/>
      <c r="AXL81" s="348"/>
      <c r="AXM81" s="348"/>
      <c r="AXN81" s="349"/>
      <c r="AXP81" s="347"/>
      <c r="AXQ81" s="350"/>
      <c r="AXR81" s="350"/>
      <c r="AXS81" s="348"/>
      <c r="AXT81" s="348"/>
      <c r="AXU81" s="348"/>
      <c r="AXV81" s="349"/>
      <c r="AXX81" s="347"/>
      <c r="AXY81" s="350"/>
      <c r="AXZ81" s="350"/>
      <c r="AYA81" s="348"/>
      <c r="AYB81" s="348"/>
      <c r="AYC81" s="348"/>
      <c r="AYD81" s="349"/>
      <c r="AYF81" s="347"/>
      <c r="AYG81" s="350"/>
      <c r="AYH81" s="350"/>
      <c r="AYI81" s="348"/>
      <c r="AYJ81" s="348"/>
      <c r="AYK81" s="348"/>
      <c r="AYL81" s="349"/>
      <c r="AYN81" s="347"/>
      <c r="AYO81" s="350"/>
      <c r="AYP81" s="350"/>
      <c r="AYQ81" s="348"/>
      <c r="AYR81" s="348"/>
      <c r="AYS81" s="348"/>
      <c r="AYT81" s="349"/>
      <c r="AYV81" s="347"/>
      <c r="AYW81" s="350"/>
      <c r="AYX81" s="350"/>
      <c r="AYY81" s="348"/>
      <c r="AYZ81" s="348"/>
      <c r="AZA81" s="348"/>
      <c r="AZB81" s="349"/>
      <c r="AZD81" s="347"/>
      <c r="AZE81" s="350"/>
      <c r="AZF81" s="350"/>
      <c r="AZG81" s="348"/>
      <c r="AZH81" s="348"/>
      <c r="AZI81" s="348"/>
      <c r="AZJ81" s="349"/>
      <c r="AZL81" s="347"/>
      <c r="AZM81" s="350"/>
      <c r="AZN81" s="350"/>
      <c r="AZO81" s="348"/>
      <c r="AZP81" s="348"/>
      <c r="AZQ81" s="348"/>
      <c r="AZR81" s="349"/>
      <c r="AZT81" s="347"/>
      <c r="AZU81" s="350"/>
      <c r="AZV81" s="350"/>
      <c r="AZW81" s="348"/>
      <c r="AZX81" s="348"/>
      <c r="AZY81" s="348"/>
      <c r="AZZ81" s="349"/>
      <c r="BAB81" s="347"/>
      <c r="BAC81" s="350"/>
      <c r="BAD81" s="350"/>
      <c r="BAE81" s="348"/>
      <c r="BAF81" s="348"/>
      <c r="BAG81" s="348"/>
      <c r="BAH81" s="349"/>
      <c r="BAJ81" s="347"/>
      <c r="BAK81" s="350"/>
      <c r="BAL81" s="350"/>
      <c r="BAM81" s="348"/>
      <c r="BAN81" s="348"/>
      <c r="BAO81" s="348"/>
      <c r="BAP81" s="349"/>
      <c r="BAR81" s="347"/>
      <c r="BAS81" s="350"/>
      <c r="BAT81" s="350"/>
      <c r="BAU81" s="348"/>
      <c r="BAV81" s="348"/>
      <c r="BAW81" s="348"/>
      <c r="BAX81" s="349"/>
      <c r="BAZ81" s="347"/>
      <c r="BBA81" s="350"/>
      <c r="BBB81" s="350"/>
      <c r="BBC81" s="348"/>
      <c r="BBD81" s="348"/>
      <c r="BBE81" s="348"/>
      <c r="BBF81" s="349"/>
      <c r="BBH81" s="347"/>
      <c r="BBI81" s="350"/>
      <c r="BBJ81" s="350"/>
      <c r="BBK81" s="348"/>
      <c r="BBL81" s="348"/>
      <c r="BBM81" s="348"/>
      <c r="BBN81" s="349"/>
      <c r="BBP81" s="347"/>
      <c r="BBQ81" s="350"/>
      <c r="BBR81" s="350"/>
      <c r="BBS81" s="348"/>
      <c r="BBT81" s="348"/>
      <c r="BBU81" s="348"/>
      <c r="BBV81" s="349"/>
      <c r="BBX81" s="347"/>
      <c r="BBY81" s="350"/>
      <c r="BBZ81" s="350"/>
      <c r="BCA81" s="348"/>
      <c r="BCB81" s="348"/>
      <c r="BCC81" s="348"/>
      <c r="BCD81" s="349"/>
      <c r="BCF81" s="347"/>
      <c r="BCG81" s="350"/>
      <c r="BCH81" s="350"/>
      <c r="BCI81" s="348"/>
      <c r="BCJ81" s="348"/>
      <c r="BCK81" s="348"/>
      <c r="BCL81" s="349"/>
      <c r="BCN81" s="347"/>
      <c r="BCO81" s="350"/>
      <c r="BCP81" s="350"/>
      <c r="BCQ81" s="348"/>
      <c r="BCR81" s="348"/>
      <c r="BCS81" s="348"/>
      <c r="BCT81" s="349"/>
      <c r="BCV81" s="347"/>
      <c r="BCW81" s="350"/>
      <c r="BCX81" s="350"/>
      <c r="BCY81" s="348"/>
      <c r="BCZ81" s="348"/>
      <c r="BDA81" s="348"/>
      <c r="BDB81" s="349"/>
      <c r="BDD81" s="347"/>
      <c r="BDE81" s="350"/>
      <c r="BDF81" s="350"/>
      <c r="BDG81" s="348"/>
      <c r="BDH81" s="348"/>
      <c r="BDI81" s="348"/>
      <c r="BDJ81" s="349"/>
      <c r="BDL81" s="347"/>
      <c r="BDM81" s="350"/>
      <c r="BDN81" s="350"/>
      <c r="BDO81" s="348"/>
      <c r="BDP81" s="348"/>
      <c r="BDQ81" s="348"/>
      <c r="BDR81" s="349"/>
      <c r="BDT81" s="347"/>
      <c r="BDU81" s="350"/>
      <c r="BDV81" s="350"/>
      <c r="BDW81" s="348"/>
      <c r="BDX81" s="348"/>
      <c r="BDY81" s="348"/>
      <c r="BDZ81" s="349"/>
      <c r="BEB81" s="347"/>
      <c r="BEC81" s="350"/>
      <c r="BED81" s="350"/>
      <c r="BEE81" s="348"/>
      <c r="BEF81" s="348"/>
      <c r="BEG81" s="348"/>
      <c r="BEH81" s="349"/>
      <c r="BEJ81" s="347"/>
      <c r="BEK81" s="350"/>
      <c r="BEL81" s="350"/>
      <c r="BEM81" s="348"/>
      <c r="BEN81" s="348"/>
      <c r="BEO81" s="348"/>
      <c r="BEP81" s="349"/>
      <c r="BER81" s="347"/>
      <c r="BES81" s="350"/>
      <c r="BET81" s="350"/>
      <c r="BEU81" s="348"/>
      <c r="BEV81" s="348"/>
      <c r="BEW81" s="348"/>
      <c r="BEX81" s="349"/>
      <c r="BEZ81" s="347"/>
      <c r="BFA81" s="350"/>
      <c r="BFB81" s="350"/>
      <c r="BFC81" s="348"/>
      <c r="BFD81" s="348"/>
      <c r="BFE81" s="348"/>
      <c r="BFF81" s="349"/>
      <c r="BFH81" s="347"/>
      <c r="BFI81" s="350"/>
      <c r="BFJ81" s="350"/>
      <c r="BFK81" s="348"/>
      <c r="BFL81" s="348"/>
      <c r="BFM81" s="348"/>
      <c r="BFN81" s="349"/>
      <c r="BFP81" s="347"/>
      <c r="BFQ81" s="350"/>
      <c r="BFR81" s="350"/>
      <c r="BFS81" s="348"/>
      <c r="BFT81" s="348"/>
      <c r="BFU81" s="348"/>
      <c r="BFV81" s="349"/>
      <c r="BFX81" s="347"/>
      <c r="BFY81" s="350"/>
      <c r="BFZ81" s="350"/>
      <c r="BGA81" s="348"/>
      <c r="BGB81" s="348"/>
      <c r="BGC81" s="348"/>
      <c r="BGD81" s="349"/>
      <c r="BGF81" s="347"/>
      <c r="BGG81" s="350"/>
      <c r="BGH81" s="350"/>
      <c r="BGI81" s="348"/>
      <c r="BGJ81" s="348"/>
      <c r="BGK81" s="348"/>
      <c r="BGL81" s="349"/>
      <c r="BGN81" s="347"/>
      <c r="BGO81" s="350"/>
      <c r="BGP81" s="350"/>
      <c r="BGQ81" s="348"/>
      <c r="BGR81" s="348"/>
      <c r="BGS81" s="348"/>
      <c r="BGT81" s="349"/>
      <c r="BGV81" s="347"/>
      <c r="BGW81" s="350"/>
      <c r="BGX81" s="350"/>
      <c r="BGY81" s="348"/>
      <c r="BGZ81" s="348"/>
      <c r="BHA81" s="348"/>
      <c r="BHB81" s="349"/>
      <c r="BHD81" s="347"/>
      <c r="BHE81" s="350"/>
      <c r="BHF81" s="350"/>
      <c r="BHG81" s="348"/>
      <c r="BHH81" s="348"/>
      <c r="BHI81" s="348"/>
      <c r="BHJ81" s="349"/>
      <c r="BHL81" s="347"/>
      <c r="BHM81" s="350"/>
      <c r="BHN81" s="350"/>
      <c r="BHO81" s="348"/>
      <c r="BHP81" s="348"/>
      <c r="BHQ81" s="348"/>
      <c r="BHR81" s="349"/>
      <c r="BHT81" s="347"/>
      <c r="BHU81" s="350"/>
      <c r="BHV81" s="350"/>
      <c r="BHW81" s="348"/>
      <c r="BHX81" s="348"/>
      <c r="BHY81" s="348"/>
      <c r="BHZ81" s="349"/>
      <c r="BIB81" s="347"/>
      <c r="BIC81" s="350"/>
      <c r="BID81" s="350"/>
      <c r="BIE81" s="348"/>
      <c r="BIF81" s="348"/>
      <c r="BIG81" s="348"/>
      <c r="BIH81" s="349"/>
      <c r="BIJ81" s="347"/>
      <c r="BIK81" s="350"/>
      <c r="BIL81" s="350"/>
      <c r="BIM81" s="348"/>
      <c r="BIN81" s="348"/>
      <c r="BIO81" s="348"/>
      <c r="BIP81" s="349"/>
      <c r="BIR81" s="347"/>
      <c r="BIS81" s="350"/>
      <c r="BIT81" s="350"/>
      <c r="BIU81" s="348"/>
      <c r="BIV81" s="348"/>
      <c r="BIW81" s="348"/>
      <c r="BIX81" s="349"/>
      <c r="BIZ81" s="347"/>
      <c r="BJA81" s="350"/>
      <c r="BJB81" s="350"/>
      <c r="BJC81" s="348"/>
      <c r="BJD81" s="348"/>
      <c r="BJE81" s="348"/>
      <c r="BJF81" s="349"/>
      <c r="BJH81" s="347"/>
      <c r="BJI81" s="350"/>
      <c r="BJJ81" s="350"/>
      <c r="BJK81" s="348"/>
      <c r="BJL81" s="348"/>
      <c r="BJM81" s="348"/>
      <c r="BJN81" s="349"/>
      <c r="BJP81" s="347"/>
      <c r="BJQ81" s="350"/>
      <c r="BJR81" s="350"/>
      <c r="BJS81" s="348"/>
      <c r="BJT81" s="348"/>
      <c r="BJU81" s="348"/>
      <c r="BJV81" s="349"/>
      <c r="BJX81" s="347"/>
      <c r="BJY81" s="350"/>
      <c r="BJZ81" s="350"/>
      <c r="BKA81" s="348"/>
      <c r="BKB81" s="348"/>
      <c r="BKC81" s="348"/>
      <c r="BKD81" s="349"/>
      <c r="BKF81" s="347"/>
      <c r="BKG81" s="350"/>
      <c r="BKH81" s="350"/>
      <c r="BKI81" s="348"/>
      <c r="BKJ81" s="348"/>
      <c r="BKK81" s="348"/>
      <c r="BKL81" s="349"/>
      <c r="BKN81" s="347"/>
      <c r="BKO81" s="350"/>
      <c r="BKP81" s="350"/>
      <c r="BKQ81" s="348"/>
      <c r="BKR81" s="348"/>
      <c r="BKS81" s="348"/>
      <c r="BKT81" s="349"/>
      <c r="BKV81" s="347"/>
      <c r="BKW81" s="350"/>
      <c r="BKX81" s="350"/>
      <c r="BKY81" s="348"/>
      <c r="BKZ81" s="348"/>
      <c r="BLA81" s="348"/>
      <c r="BLB81" s="349"/>
      <c r="BLD81" s="347"/>
      <c r="BLE81" s="350"/>
      <c r="BLF81" s="350"/>
      <c r="BLG81" s="348"/>
      <c r="BLH81" s="348"/>
      <c r="BLI81" s="348"/>
      <c r="BLJ81" s="349"/>
      <c r="BLL81" s="347"/>
      <c r="BLM81" s="350"/>
      <c r="BLN81" s="350"/>
      <c r="BLO81" s="348"/>
      <c r="BLP81" s="348"/>
      <c r="BLQ81" s="348"/>
      <c r="BLR81" s="349"/>
      <c r="BLT81" s="347"/>
      <c r="BLU81" s="350"/>
      <c r="BLV81" s="350"/>
      <c r="BLW81" s="348"/>
      <c r="BLX81" s="348"/>
      <c r="BLY81" s="348"/>
      <c r="BLZ81" s="349"/>
      <c r="BMB81" s="347"/>
      <c r="BMC81" s="350"/>
      <c r="BMD81" s="350"/>
      <c r="BME81" s="348"/>
      <c r="BMF81" s="348"/>
      <c r="BMG81" s="348"/>
      <c r="BMH81" s="349"/>
      <c r="BMJ81" s="347"/>
      <c r="BMK81" s="350"/>
      <c r="BML81" s="350"/>
      <c r="BMM81" s="348"/>
      <c r="BMN81" s="348"/>
      <c r="BMO81" s="348"/>
      <c r="BMP81" s="349"/>
      <c r="BMR81" s="347"/>
      <c r="BMS81" s="350"/>
      <c r="BMT81" s="350"/>
      <c r="BMU81" s="348"/>
      <c r="BMV81" s="348"/>
      <c r="BMW81" s="348"/>
      <c r="BMX81" s="349"/>
      <c r="BMZ81" s="347"/>
      <c r="BNA81" s="350"/>
      <c r="BNB81" s="350"/>
      <c r="BNC81" s="348"/>
      <c r="BND81" s="348"/>
      <c r="BNE81" s="348"/>
      <c r="BNF81" s="349"/>
      <c r="BNH81" s="347"/>
      <c r="BNI81" s="350"/>
      <c r="BNJ81" s="350"/>
      <c r="BNK81" s="348"/>
      <c r="BNL81" s="348"/>
      <c r="BNM81" s="348"/>
      <c r="BNN81" s="349"/>
      <c r="BNP81" s="347"/>
      <c r="BNQ81" s="350"/>
      <c r="BNR81" s="350"/>
      <c r="BNS81" s="348"/>
      <c r="BNT81" s="348"/>
      <c r="BNU81" s="348"/>
      <c r="BNV81" s="349"/>
      <c r="BNX81" s="347"/>
      <c r="BNY81" s="350"/>
      <c r="BNZ81" s="350"/>
      <c r="BOA81" s="348"/>
      <c r="BOB81" s="348"/>
      <c r="BOC81" s="348"/>
      <c r="BOD81" s="349"/>
      <c r="BOF81" s="347"/>
      <c r="BOG81" s="350"/>
      <c r="BOH81" s="350"/>
      <c r="BOI81" s="348"/>
      <c r="BOJ81" s="348"/>
      <c r="BOK81" s="348"/>
      <c r="BOL81" s="349"/>
      <c r="BON81" s="347"/>
      <c r="BOO81" s="350"/>
      <c r="BOP81" s="350"/>
      <c r="BOQ81" s="348"/>
      <c r="BOR81" s="348"/>
      <c r="BOS81" s="348"/>
      <c r="BOT81" s="349"/>
      <c r="BOV81" s="347"/>
      <c r="BOW81" s="350"/>
      <c r="BOX81" s="350"/>
      <c r="BOY81" s="348"/>
      <c r="BOZ81" s="348"/>
      <c r="BPA81" s="348"/>
      <c r="BPB81" s="349"/>
      <c r="BPD81" s="347"/>
      <c r="BPE81" s="350"/>
      <c r="BPF81" s="350"/>
      <c r="BPG81" s="348"/>
      <c r="BPH81" s="348"/>
      <c r="BPI81" s="348"/>
      <c r="BPJ81" s="349"/>
      <c r="BPL81" s="347"/>
      <c r="BPM81" s="350"/>
      <c r="BPN81" s="350"/>
      <c r="BPO81" s="348"/>
      <c r="BPP81" s="348"/>
      <c r="BPQ81" s="348"/>
      <c r="BPR81" s="349"/>
      <c r="BPT81" s="347"/>
      <c r="BPU81" s="350"/>
      <c r="BPV81" s="350"/>
      <c r="BPW81" s="348"/>
      <c r="BPX81" s="348"/>
      <c r="BPY81" s="348"/>
      <c r="BPZ81" s="349"/>
      <c r="BQB81" s="347"/>
      <c r="BQC81" s="350"/>
      <c r="BQD81" s="350"/>
      <c r="BQE81" s="348"/>
      <c r="BQF81" s="348"/>
      <c r="BQG81" s="348"/>
      <c r="BQH81" s="349"/>
      <c r="BQJ81" s="347"/>
      <c r="BQK81" s="350"/>
      <c r="BQL81" s="350"/>
      <c r="BQM81" s="348"/>
      <c r="BQN81" s="348"/>
      <c r="BQO81" s="348"/>
      <c r="BQP81" s="349"/>
      <c r="BQR81" s="347"/>
      <c r="BQS81" s="350"/>
      <c r="BQT81" s="350"/>
      <c r="BQU81" s="348"/>
      <c r="BQV81" s="348"/>
      <c r="BQW81" s="348"/>
      <c r="BQX81" s="349"/>
      <c r="BQZ81" s="347"/>
      <c r="BRA81" s="350"/>
      <c r="BRB81" s="350"/>
      <c r="BRC81" s="348"/>
      <c r="BRD81" s="348"/>
      <c r="BRE81" s="348"/>
      <c r="BRF81" s="349"/>
      <c r="BRH81" s="347"/>
      <c r="BRI81" s="350"/>
      <c r="BRJ81" s="350"/>
      <c r="BRK81" s="348"/>
      <c r="BRL81" s="348"/>
      <c r="BRM81" s="348"/>
      <c r="BRN81" s="349"/>
      <c r="BRP81" s="347"/>
      <c r="BRQ81" s="350"/>
      <c r="BRR81" s="350"/>
      <c r="BRS81" s="348"/>
      <c r="BRT81" s="348"/>
      <c r="BRU81" s="348"/>
      <c r="BRV81" s="349"/>
      <c r="BRX81" s="347"/>
      <c r="BRY81" s="350"/>
      <c r="BRZ81" s="350"/>
      <c r="BSA81" s="348"/>
      <c r="BSB81" s="348"/>
      <c r="BSC81" s="348"/>
      <c r="BSD81" s="349"/>
      <c r="BSF81" s="347"/>
      <c r="BSG81" s="350"/>
      <c r="BSH81" s="350"/>
      <c r="BSI81" s="348"/>
      <c r="BSJ81" s="348"/>
      <c r="BSK81" s="348"/>
      <c r="BSL81" s="349"/>
      <c r="BSN81" s="347"/>
      <c r="BSO81" s="350"/>
      <c r="BSP81" s="350"/>
      <c r="BSQ81" s="348"/>
      <c r="BSR81" s="348"/>
      <c r="BSS81" s="348"/>
      <c r="BST81" s="349"/>
      <c r="BSV81" s="347"/>
      <c r="BSW81" s="350"/>
      <c r="BSX81" s="350"/>
      <c r="BSY81" s="348"/>
      <c r="BSZ81" s="348"/>
      <c r="BTA81" s="348"/>
      <c r="BTB81" s="349"/>
      <c r="BTD81" s="347"/>
      <c r="BTE81" s="350"/>
      <c r="BTF81" s="350"/>
      <c r="BTG81" s="348"/>
      <c r="BTH81" s="348"/>
      <c r="BTI81" s="348"/>
      <c r="BTJ81" s="349"/>
      <c r="BTL81" s="347"/>
      <c r="BTM81" s="350"/>
      <c r="BTN81" s="350"/>
      <c r="BTO81" s="348"/>
      <c r="BTP81" s="348"/>
      <c r="BTQ81" s="348"/>
      <c r="BTR81" s="349"/>
      <c r="BTT81" s="347"/>
      <c r="BTU81" s="350"/>
      <c r="BTV81" s="350"/>
      <c r="BTW81" s="348"/>
      <c r="BTX81" s="348"/>
      <c r="BTY81" s="348"/>
      <c r="BTZ81" s="349"/>
      <c r="BUB81" s="347"/>
      <c r="BUC81" s="350"/>
      <c r="BUD81" s="350"/>
      <c r="BUE81" s="348"/>
      <c r="BUF81" s="348"/>
      <c r="BUG81" s="348"/>
      <c r="BUH81" s="349"/>
      <c r="BUJ81" s="347"/>
      <c r="BUK81" s="350"/>
      <c r="BUL81" s="350"/>
      <c r="BUM81" s="348"/>
      <c r="BUN81" s="348"/>
      <c r="BUO81" s="348"/>
      <c r="BUP81" s="349"/>
      <c r="BUR81" s="347"/>
      <c r="BUS81" s="350"/>
      <c r="BUT81" s="350"/>
      <c r="BUU81" s="348"/>
      <c r="BUV81" s="348"/>
      <c r="BUW81" s="348"/>
      <c r="BUX81" s="349"/>
      <c r="BUZ81" s="347"/>
      <c r="BVA81" s="350"/>
      <c r="BVB81" s="350"/>
      <c r="BVC81" s="348"/>
      <c r="BVD81" s="348"/>
      <c r="BVE81" s="348"/>
      <c r="BVF81" s="349"/>
      <c r="BVH81" s="347"/>
      <c r="BVI81" s="350"/>
      <c r="BVJ81" s="350"/>
      <c r="BVK81" s="348"/>
      <c r="BVL81" s="348"/>
      <c r="BVM81" s="348"/>
      <c r="BVN81" s="349"/>
      <c r="BVP81" s="347"/>
      <c r="BVQ81" s="350"/>
      <c r="BVR81" s="350"/>
      <c r="BVS81" s="348"/>
      <c r="BVT81" s="348"/>
      <c r="BVU81" s="348"/>
      <c r="BVV81" s="349"/>
      <c r="BVX81" s="347"/>
      <c r="BVY81" s="350"/>
      <c r="BVZ81" s="350"/>
      <c r="BWA81" s="348"/>
      <c r="BWB81" s="348"/>
      <c r="BWC81" s="348"/>
      <c r="BWD81" s="349"/>
      <c r="BWF81" s="347"/>
      <c r="BWG81" s="350"/>
      <c r="BWH81" s="350"/>
      <c r="BWI81" s="348"/>
      <c r="BWJ81" s="348"/>
      <c r="BWK81" s="348"/>
      <c r="BWL81" s="349"/>
      <c r="BWN81" s="347"/>
      <c r="BWO81" s="350"/>
      <c r="BWP81" s="350"/>
      <c r="BWQ81" s="348"/>
      <c r="BWR81" s="348"/>
      <c r="BWS81" s="348"/>
      <c r="BWT81" s="349"/>
      <c r="BWV81" s="347"/>
      <c r="BWW81" s="350"/>
      <c r="BWX81" s="350"/>
      <c r="BWY81" s="348"/>
      <c r="BWZ81" s="348"/>
      <c r="BXA81" s="348"/>
      <c r="BXB81" s="349"/>
      <c r="BXD81" s="347"/>
      <c r="BXE81" s="350"/>
      <c r="BXF81" s="350"/>
      <c r="BXG81" s="348"/>
      <c r="BXH81" s="348"/>
      <c r="BXI81" s="348"/>
      <c r="BXJ81" s="349"/>
      <c r="BXL81" s="347"/>
      <c r="BXM81" s="350"/>
      <c r="BXN81" s="350"/>
      <c r="BXO81" s="348"/>
      <c r="BXP81" s="348"/>
      <c r="BXQ81" s="348"/>
      <c r="BXR81" s="349"/>
      <c r="BXT81" s="347"/>
      <c r="BXU81" s="350"/>
      <c r="BXV81" s="350"/>
      <c r="BXW81" s="348"/>
      <c r="BXX81" s="348"/>
      <c r="BXY81" s="348"/>
      <c r="BXZ81" s="349"/>
      <c r="BYB81" s="347"/>
      <c r="BYC81" s="350"/>
      <c r="BYD81" s="350"/>
      <c r="BYE81" s="348"/>
      <c r="BYF81" s="348"/>
      <c r="BYG81" s="348"/>
      <c r="BYH81" s="349"/>
      <c r="BYJ81" s="347"/>
      <c r="BYK81" s="350"/>
      <c r="BYL81" s="350"/>
      <c r="BYM81" s="348"/>
      <c r="BYN81" s="348"/>
      <c r="BYO81" s="348"/>
      <c r="BYP81" s="349"/>
      <c r="BYR81" s="347"/>
      <c r="BYS81" s="350"/>
      <c r="BYT81" s="350"/>
      <c r="BYU81" s="348"/>
      <c r="BYV81" s="348"/>
      <c r="BYW81" s="348"/>
      <c r="BYX81" s="349"/>
      <c r="BYZ81" s="347"/>
      <c r="BZA81" s="350"/>
      <c r="BZB81" s="350"/>
      <c r="BZC81" s="348"/>
      <c r="BZD81" s="348"/>
      <c r="BZE81" s="348"/>
      <c r="BZF81" s="349"/>
      <c r="BZH81" s="347"/>
      <c r="BZI81" s="350"/>
      <c r="BZJ81" s="350"/>
      <c r="BZK81" s="348"/>
      <c r="BZL81" s="348"/>
      <c r="BZM81" s="348"/>
      <c r="BZN81" s="349"/>
      <c r="BZP81" s="347"/>
      <c r="BZQ81" s="350"/>
      <c r="BZR81" s="350"/>
      <c r="BZS81" s="348"/>
      <c r="BZT81" s="348"/>
      <c r="BZU81" s="348"/>
      <c r="BZV81" s="349"/>
      <c r="BZX81" s="347"/>
      <c r="BZY81" s="350"/>
      <c r="BZZ81" s="350"/>
      <c r="CAA81" s="348"/>
      <c r="CAB81" s="348"/>
      <c r="CAC81" s="348"/>
      <c r="CAD81" s="349"/>
      <c r="CAF81" s="347"/>
      <c r="CAG81" s="350"/>
      <c r="CAH81" s="350"/>
      <c r="CAI81" s="348"/>
      <c r="CAJ81" s="348"/>
      <c r="CAK81" s="348"/>
      <c r="CAL81" s="349"/>
      <c r="CAN81" s="347"/>
      <c r="CAO81" s="350"/>
      <c r="CAP81" s="350"/>
      <c r="CAQ81" s="348"/>
      <c r="CAR81" s="348"/>
      <c r="CAS81" s="348"/>
      <c r="CAT81" s="349"/>
      <c r="CAV81" s="347"/>
      <c r="CAW81" s="350"/>
      <c r="CAX81" s="350"/>
      <c r="CAY81" s="348"/>
      <c r="CAZ81" s="348"/>
      <c r="CBA81" s="348"/>
      <c r="CBB81" s="349"/>
      <c r="CBD81" s="347"/>
      <c r="CBE81" s="350"/>
      <c r="CBF81" s="350"/>
      <c r="CBG81" s="348"/>
      <c r="CBH81" s="348"/>
      <c r="CBI81" s="348"/>
      <c r="CBJ81" s="349"/>
      <c r="CBL81" s="347"/>
      <c r="CBM81" s="350"/>
      <c r="CBN81" s="350"/>
      <c r="CBO81" s="348"/>
      <c r="CBP81" s="348"/>
      <c r="CBQ81" s="348"/>
      <c r="CBR81" s="349"/>
      <c r="CBT81" s="347"/>
      <c r="CBU81" s="350"/>
      <c r="CBV81" s="350"/>
      <c r="CBW81" s="348"/>
      <c r="CBX81" s="348"/>
      <c r="CBY81" s="348"/>
      <c r="CBZ81" s="349"/>
      <c r="CCB81" s="347"/>
      <c r="CCC81" s="350"/>
      <c r="CCD81" s="350"/>
      <c r="CCE81" s="348"/>
      <c r="CCF81" s="348"/>
      <c r="CCG81" s="348"/>
      <c r="CCH81" s="349"/>
      <c r="CCJ81" s="347"/>
      <c r="CCK81" s="350"/>
      <c r="CCL81" s="350"/>
      <c r="CCM81" s="348"/>
      <c r="CCN81" s="348"/>
      <c r="CCO81" s="348"/>
      <c r="CCP81" s="349"/>
      <c r="CCR81" s="347"/>
      <c r="CCS81" s="350"/>
      <c r="CCT81" s="350"/>
      <c r="CCU81" s="348"/>
      <c r="CCV81" s="348"/>
      <c r="CCW81" s="348"/>
      <c r="CCX81" s="349"/>
      <c r="CCZ81" s="347"/>
      <c r="CDA81" s="350"/>
      <c r="CDB81" s="350"/>
      <c r="CDC81" s="348"/>
      <c r="CDD81" s="348"/>
      <c r="CDE81" s="348"/>
      <c r="CDF81" s="349"/>
      <c r="CDH81" s="347"/>
      <c r="CDI81" s="350"/>
      <c r="CDJ81" s="350"/>
      <c r="CDK81" s="348"/>
      <c r="CDL81" s="348"/>
      <c r="CDM81" s="348"/>
      <c r="CDN81" s="349"/>
      <c r="CDP81" s="347"/>
      <c r="CDQ81" s="350"/>
      <c r="CDR81" s="350"/>
      <c r="CDS81" s="348"/>
      <c r="CDT81" s="348"/>
      <c r="CDU81" s="348"/>
      <c r="CDV81" s="349"/>
      <c r="CDX81" s="347"/>
      <c r="CDY81" s="350"/>
      <c r="CDZ81" s="350"/>
      <c r="CEA81" s="348"/>
      <c r="CEB81" s="348"/>
      <c r="CEC81" s="348"/>
      <c r="CED81" s="349"/>
      <c r="CEF81" s="347"/>
      <c r="CEG81" s="350"/>
      <c r="CEH81" s="350"/>
      <c r="CEI81" s="348"/>
      <c r="CEJ81" s="348"/>
      <c r="CEK81" s="348"/>
      <c r="CEL81" s="349"/>
      <c r="CEN81" s="347"/>
      <c r="CEO81" s="350"/>
      <c r="CEP81" s="350"/>
      <c r="CEQ81" s="348"/>
      <c r="CER81" s="348"/>
      <c r="CES81" s="348"/>
      <c r="CET81" s="349"/>
      <c r="CEV81" s="347"/>
      <c r="CEW81" s="350"/>
      <c r="CEX81" s="350"/>
      <c r="CEY81" s="348"/>
      <c r="CEZ81" s="348"/>
      <c r="CFA81" s="348"/>
      <c r="CFB81" s="349"/>
      <c r="CFD81" s="347"/>
      <c r="CFE81" s="350"/>
      <c r="CFF81" s="350"/>
      <c r="CFG81" s="348"/>
      <c r="CFH81" s="348"/>
      <c r="CFI81" s="348"/>
      <c r="CFJ81" s="349"/>
      <c r="CFL81" s="347"/>
      <c r="CFM81" s="350"/>
      <c r="CFN81" s="350"/>
      <c r="CFO81" s="348"/>
      <c r="CFP81" s="348"/>
      <c r="CFQ81" s="348"/>
      <c r="CFR81" s="349"/>
      <c r="CFT81" s="347"/>
      <c r="CFU81" s="350"/>
      <c r="CFV81" s="350"/>
      <c r="CFW81" s="348"/>
      <c r="CFX81" s="348"/>
      <c r="CFY81" s="348"/>
      <c r="CFZ81" s="349"/>
      <c r="CGB81" s="347"/>
      <c r="CGC81" s="350"/>
      <c r="CGD81" s="350"/>
      <c r="CGE81" s="348"/>
      <c r="CGF81" s="348"/>
      <c r="CGG81" s="348"/>
      <c r="CGH81" s="349"/>
      <c r="CGJ81" s="347"/>
      <c r="CGK81" s="350"/>
      <c r="CGL81" s="350"/>
      <c r="CGM81" s="348"/>
      <c r="CGN81" s="348"/>
      <c r="CGO81" s="348"/>
      <c r="CGP81" s="349"/>
      <c r="CGR81" s="347"/>
      <c r="CGS81" s="350"/>
      <c r="CGT81" s="350"/>
      <c r="CGU81" s="348"/>
      <c r="CGV81" s="348"/>
      <c r="CGW81" s="348"/>
      <c r="CGX81" s="349"/>
      <c r="CGZ81" s="347"/>
      <c r="CHA81" s="350"/>
      <c r="CHB81" s="350"/>
      <c r="CHC81" s="348"/>
      <c r="CHD81" s="348"/>
      <c r="CHE81" s="348"/>
      <c r="CHF81" s="349"/>
      <c r="CHH81" s="347"/>
      <c r="CHI81" s="350"/>
      <c r="CHJ81" s="350"/>
      <c r="CHK81" s="348"/>
      <c r="CHL81" s="348"/>
      <c r="CHM81" s="348"/>
      <c r="CHN81" s="349"/>
      <c r="CHP81" s="347"/>
      <c r="CHQ81" s="350"/>
      <c r="CHR81" s="350"/>
      <c r="CHS81" s="348"/>
      <c r="CHT81" s="348"/>
      <c r="CHU81" s="348"/>
      <c r="CHV81" s="349"/>
      <c r="CHX81" s="347"/>
      <c r="CHY81" s="350"/>
      <c r="CHZ81" s="350"/>
      <c r="CIA81" s="348"/>
      <c r="CIB81" s="348"/>
      <c r="CIC81" s="348"/>
      <c r="CID81" s="349"/>
      <c r="CIF81" s="347"/>
      <c r="CIG81" s="350"/>
      <c r="CIH81" s="350"/>
      <c r="CII81" s="348"/>
      <c r="CIJ81" s="348"/>
      <c r="CIK81" s="348"/>
      <c r="CIL81" s="349"/>
      <c r="CIN81" s="347"/>
      <c r="CIO81" s="350"/>
      <c r="CIP81" s="350"/>
      <c r="CIQ81" s="348"/>
      <c r="CIR81" s="348"/>
      <c r="CIS81" s="348"/>
      <c r="CIT81" s="349"/>
      <c r="CIV81" s="347"/>
      <c r="CIW81" s="350"/>
      <c r="CIX81" s="350"/>
      <c r="CIY81" s="348"/>
      <c r="CIZ81" s="348"/>
      <c r="CJA81" s="348"/>
      <c r="CJB81" s="349"/>
      <c r="CJD81" s="347"/>
      <c r="CJE81" s="350"/>
      <c r="CJF81" s="350"/>
      <c r="CJG81" s="348"/>
      <c r="CJH81" s="348"/>
      <c r="CJI81" s="348"/>
      <c r="CJJ81" s="349"/>
      <c r="CJL81" s="347"/>
      <c r="CJM81" s="350"/>
      <c r="CJN81" s="350"/>
      <c r="CJO81" s="348"/>
      <c r="CJP81" s="348"/>
      <c r="CJQ81" s="348"/>
      <c r="CJR81" s="349"/>
      <c r="CJT81" s="347"/>
      <c r="CJU81" s="350"/>
      <c r="CJV81" s="350"/>
      <c r="CJW81" s="348"/>
      <c r="CJX81" s="348"/>
      <c r="CJY81" s="348"/>
      <c r="CJZ81" s="349"/>
      <c r="CKB81" s="347"/>
      <c r="CKC81" s="350"/>
      <c r="CKD81" s="350"/>
      <c r="CKE81" s="348"/>
      <c r="CKF81" s="348"/>
      <c r="CKG81" s="348"/>
      <c r="CKH81" s="349"/>
      <c r="CKJ81" s="347"/>
      <c r="CKK81" s="350"/>
      <c r="CKL81" s="350"/>
      <c r="CKM81" s="348"/>
      <c r="CKN81" s="348"/>
      <c r="CKO81" s="348"/>
      <c r="CKP81" s="349"/>
      <c r="CKR81" s="347"/>
      <c r="CKS81" s="350"/>
      <c r="CKT81" s="350"/>
      <c r="CKU81" s="348"/>
      <c r="CKV81" s="348"/>
      <c r="CKW81" s="348"/>
      <c r="CKX81" s="349"/>
      <c r="CKZ81" s="347"/>
      <c r="CLA81" s="350"/>
      <c r="CLB81" s="350"/>
      <c r="CLC81" s="348"/>
      <c r="CLD81" s="348"/>
      <c r="CLE81" s="348"/>
      <c r="CLF81" s="349"/>
      <c r="CLH81" s="347"/>
      <c r="CLI81" s="350"/>
      <c r="CLJ81" s="350"/>
      <c r="CLK81" s="348"/>
      <c r="CLL81" s="348"/>
      <c r="CLM81" s="348"/>
      <c r="CLN81" s="349"/>
      <c r="CLP81" s="347"/>
      <c r="CLQ81" s="350"/>
      <c r="CLR81" s="350"/>
      <c r="CLS81" s="348"/>
      <c r="CLT81" s="348"/>
      <c r="CLU81" s="348"/>
      <c r="CLV81" s="349"/>
      <c r="CLX81" s="347"/>
      <c r="CLY81" s="350"/>
      <c r="CLZ81" s="350"/>
      <c r="CMA81" s="348"/>
      <c r="CMB81" s="348"/>
      <c r="CMC81" s="348"/>
      <c r="CMD81" s="349"/>
      <c r="CMF81" s="347"/>
      <c r="CMG81" s="350"/>
      <c r="CMH81" s="350"/>
      <c r="CMI81" s="348"/>
      <c r="CMJ81" s="348"/>
      <c r="CMK81" s="348"/>
      <c r="CML81" s="349"/>
      <c r="CMN81" s="347"/>
      <c r="CMO81" s="350"/>
      <c r="CMP81" s="350"/>
      <c r="CMQ81" s="348"/>
      <c r="CMR81" s="348"/>
      <c r="CMS81" s="348"/>
      <c r="CMT81" s="349"/>
      <c r="CMV81" s="347"/>
      <c r="CMW81" s="350"/>
      <c r="CMX81" s="350"/>
      <c r="CMY81" s="348"/>
      <c r="CMZ81" s="348"/>
      <c r="CNA81" s="348"/>
      <c r="CNB81" s="349"/>
      <c r="CND81" s="347"/>
      <c r="CNE81" s="350"/>
      <c r="CNF81" s="350"/>
      <c r="CNG81" s="348"/>
      <c r="CNH81" s="348"/>
      <c r="CNI81" s="348"/>
      <c r="CNJ81" s="349"/>
      <c r="CNL81" s="347"/>
      <c r="CNM81" s="350"/>
      <c r="CNN81" s="350"/>
      <c r="CNO81" s="348"/>
      <c r="CNP81" s="348"/>
      <c r="CNQ81" s="348"/>
      <c r="CNR81" s="349"/>
      <c r="CNT81" s="347"/>
      <c r="CNU81" s="350"/>
      <c r="CNV81" s="350"/>
      <c r="CNW81" s="348"/>
      <c r="CNX81" s="348"/>
      <c r="CNY81" s="348"/>
      <c r="CNZ81" s="349"/>
      <c r="COB81" s="347"/>
      <c r="COC81" s="350"/>
      <c r="COD81" s="350"/>
      <c r="COE81" s="348"/>
      <c r="COF81" s="348"/>
      <c r="COG81" s="348"/>
      <c r="COH81" s="349"/>
      <c r="COJ81" s="347"/>
      <c r="COK81" s="350"/>
      <c r="COL81" s="350"/>
      <c r="COM81" s="348"/>
      <c r="CON81" s="348"/>
      <c r="COO81" s="348"/>
      <c r="COP81" s="349"/>
      <c r="COR81" s="347"/>
      <c r="COS81" s="350"/>
      <c r="COT81" s="350"/>
      <c r="COU81" s="348"/>
      <c r="COV81" s="348"/>
      <c r="COW81" s="348"/>
      <c r="COX81" s="349"/>
      <c r="COZ81" s="347"/>
      <c r="CPA81" s="350"/>
      <c r="CPB81" s="350"/>
      <c r="CPC81" s="348"/>
      <c r="CPD81" s="348"/>
      <c r="CPE81" s="348"/>
      <c r="CPF81" s="349"/>
      <c r="CPH81" s="347"/>
      <c r="CPI81" s="350"/>
      <c r="CPJ81" s="350"/>
      <c r="CPK81" s="348"/>
      <c r="CPL81" s="348"/>
      <c r="CPM81" s="348"/>
      <c r="CPN81" s="349"/>
      <c r="CPP81" s="347"/>
      <c r="CPQ81" s="350"/>
      <c r="CPR81" s="350"/>
      <c r="CPS81" s="348"/>
      <c r="CPT81" s="348"/>
      <c r="CPU81" s="348"/>
      <c r="CPV81" s="349"/>
      <c r="CPX81" s="347"/>
      <c r="CPY81" s="350"/>
      <c r="CPZ81" s="350"/>
      <c r="CQA81" s="348"/>
      <c r="CQB81" s="348"/>
      <c r="CQC81" s="348"/>
      <c r="CQD81" s="349"/>
      <c r="CQF81" s="347"/>
      <c r="CQG81" s="350"/>
      <c r="CQH81" s="350"/>
      <c r="CQI81" s="348"/>
      <c r="CQJ81" s="348"/>
      <c r="CQK81" s="348"/>
      <c r="CQL81" s="349"/>
      <c r="CQN81" s="347"/>
      <c r="CQO81" s="350"/>
      <c r="CQP81" s="350"/>
      <c r="CQQ81" s="348"/>
      <c r="CQR81" s="348"/>
      <c r="CQS81" s="348"/>
      <c r="CQT81" s="349"/>
      <c r="CQV81" s="347"/>
      <c r="CQW81" s="350"/>
      <c r="CQX81" s="350"/>
      <c r="CQY81" s="348"/>
      <c r="CQZ81" s="348"/>
      <c r="CRA81" s="348"/>
      <c r="CRB81" s="349"/>
      <c r="CRD81" s="347"/>
      <c r="CRE81" s="350"/>
      <c r="CRF81" s="350"/>
      <c r="CRG81" s="348"/>
      <c r="CRH81" s="348"/>
      <c r="CRI81" s="348"/>
      <c r="CRJ81" s="349"/>
      <c r="CRL81" s="347"/>
      <c r="CRM81" s="350"/>
      <c r="CRN81" s="350"/>
      <c r="CRO81" s="348"/>
      <c r="CRP81" s="348"/>
      <c r="CRQ81" s="348"/>
      <c r="CRR81" s="349"/>
      <c r="CRT81" s="347"/>
      <c r="CRU81" s="350"/>
      <c r="CRV81" s="350"/>
      <c r="CRW81" s="348"/>
      <c r="CRX81" s="348"/>
      <c r="CRY81" s="348"/>
      <c r="CRZ81" s="349"/>
      <c r="CSB81" s="347"/>
      <c r="CSC81" s="350"/>
      <c r="CSD81" s="350"/>
      <c r="CSE81" s="348"/>
      <c r="CSF81" s="348"/>
      <c r="CSG81" s="348"/>
      <c r="CSH81" s="349"/>
      <c r="CSJ81" s="347"/>
      <c r="CSK81" s="350"/>
      <c r="CSL81" s="350"/>
      <c r="CSM81" s="348"/>
      <c r="CSN81" s="348"/>
      <c r="CSO81" s="348"/>
      <c r="CSP81" s="349"/>
      <c r="CSR81" s="347"/>
      <c r="CSS81" s="350"/>
      <c r="CST81" s="350"/>
      <c r="CSU81" s="348"/>
      <c r="CSV81" s="348"/>
      <c r="CSW81" s="348"/>
      <c r="CSX81" s="349"/>
      <c r="CSZ81" s="347"/>
      <c r="CTA81" s="350"/>
      <c r="CTB81" s="350"/>
      <c r="CTC81" s="348"/>
      <c r="CTD81" s="348"/>
      <c r="CTE81" s="348"/>
      <c r="CTF81" s="349"/>
      <c r="CTH81" s="347"/>
      <c r="CTI81" s="350"/>
      <c r="CTJ81" s="350"/>
      <c r="CTK81" s="348"/>
      <c r="CTL81" s="348"/>
      <c r="CTM81" s="348"/>
      <c r="CTN81" s="349"/>
      <c r="CTP81" s="347"/>
      <c r="CTQ81" s="350"/>
      <c r="CTR81" s="350"/>
      <c r="CTS81" s="348"/>
      <c r="CTT81" s="348"/>
      <c r="CTU81" s="348"/>
      <c r="CTV81" s="349"/>
      <c r="CTX81" s="347"/>
      <c r="CTY81" s="350"/>
      <c r="CTZ81" s="350"/>
      <c r="CUA81" s="348"/>
      <c r="CUB81" s="348"/>
      <c r="CUC81" s="348"/>
      <c r="CUD81" s="349"/>
      <c r="CUF81" s="347"/>
      <c r="CUG81" s="350"/>
      <c r="CUH81" s="350"/>
      <c r="CUI81" s="348"/>
      <c r="CUJ81" s="348"/>
      <c r="CUK81" s="348"/>
      <c r="CUL81" s="349"/>
      <c r="CUN81" s="347"/>
      <c r="CUO81" s="350"/>
      <c r="CUP81" s="350"/>
      <c r="CUQ81" s="348"/>
      <c r="CUR81" s="348"/>
      <c r="CUS81" s="348"/>
      <c r="CUT81" s="349"/>
      <c r="CUV81" s="347"/>
      <c r="CUW81" s="350"/>
      <c r="CUX81" s="350"/>
      <c r="CUY81" s="348"/>
      <c r="CUZ81" s="348"/>
      <c r="CVA81" s="348"/>
      <c r="CVB81" s="349"/>
      <c r="CVD81" s="347"/>
      <c r="CVE81" s="350"/>
      <c r="CVF81" s="350"/>
      <c r="CVG81" s="348"/>
      <c r="CVH81" s="348"/>
      <c r="CVI81" s="348"/>
      <c r="CVJ81" s="349"/>
      <c r="CVL81" s="347"/>
      <c r="CVM81" s="350"/>
      <c r="CVN81" s="350"/>
      <c r="CVO81" s="348"/>
      <c r="CVP81" s="348"/>
      <c r="CVQ81" s="348"/>
      <c r="CVR81" s="349"/>
      <c r="CVT81" s="347"/>
      <c r="CVU81" s="350"/>
      <c r="CVV81" s="350"/>
      <c r="CVW81" s="348"/>
      <c r="CVX81" s="348"/>
      <c r="CVY81" s="348"/>
      <c r="CVZ81" s="349"/>
      <c r="CWB81" s="347"/>
      <c r="CWC81" s="350"/>
      <c r="CWD81" s="350"/>
      <c r="CWE81" s="348"/>
      <c r="CWF81" s="348"/>
      <c r="CWG81" s="348"/>
      <c r="CWH81" s="349"/>
      <c r="CWJ81" s="347"/>
      <c r="CWK81" s="350"/>
      <c r="CWL81" s="350"/>
      <c r="CWM81" s="348"/>
      <c r="CWN81" s="348"/>
      <c r="CWO81" s="348"/>
      <c r="CWP81" s="349"/>
      <c r="CWR81" s="347"/>
      <c r="CWS81" s="350"/>
      <c r="CWT81" s="350"/>
      <c r="CWU81" s="348"/>
      <c r="CWV81" s="348"/>
      <c r="CWW81" s="348"/>
      <c r="CWX81" s="349"/>
      <c r="CWZ81" s="347"/>
      <c r="CXA81" s="350"/>
      <c r="CXB81" s="350"/>
      <c r="CXC81" s="348"/>
      <c r="CXD81" s="348"/>
      <c r="CXE81" s="348"/>
      <c r="CXF81" s="349"/>
      <c r="CXH81" s="347"/>
      <c r="CXI81" s="350"/>
      <c r="CXJ81" s="350"/>
      <c r="CXK81" s="348"/>
      <c r="CXL81" s="348"/>
      <c r="CXM81" s="348"/>
      <c r="CXN81" s="349"/>
      <c r="CXP81" s="347"/>
      <c r="CXQ81" s="350"/>
      <c r="CXR81" s="350"/>
      <c r="CXS81" s="348"/>
      <c r="CXT81" s="348"/>
      <c r="CXU81" s="348"/>
      <c r="CXV81" s="349"/>
      <c r="CXX81" s="347"/>
      <c r="CXY81" s="350"/>
      <c r="CXZ81" s="350"/>
      <c r="CYA81" s="348"/>
      <c r="CYB81" s="348"/>
      <c r="CYC81" s="348"/>
      <c r="CYD81" s="349"/>
      <c r="CYF81" s="347"/>
      <c r="CYG81" s="350"/>
      <c r="CYH81" s="350"/>
      <c r="CYI81" s="348"/>
      <c r="CYJ81" s="348"/>
      <c r="CYK81" s="348"/>
      <c r="CYL81" s="349"/>
      <c r="CYN81" s="347"/>
      <c r="CYO81" s="350"/>
      <c r="CYP81" s="350"/>
      <c r="CYQ81" s="348"/>
      <c r="CYR81" s="348"/>
      <c r="CYS81" s="348"/>
      <c r="CYT81" s="349"/>
      <c r="CYV81" s="347"/>
      <c r="CYW81" s="350"/>
      <c r="CYX81" s="350"/>
      <c r="CYY81" s="348"/>
      <c r="CYZ81" s="348"/>
      <c r="CZA81" s="348"/>
      <c r="CZB81" s="349"/>
      <c r="CZD81" s="347"/>
      <c r="CZE81" s="350"/>
      <c r="CZF81" s="350"/>
      <c r="CZG81" s="348"/>
      <c r="CZH81" s="348"/>
      <c r="CZI81" s="348"/>
      <c r="CZJ81" s="349"/>
      <c r="CZL81" s="347"/>
      <c r="CZM81" s="350"/>
      <c r="CZN81" s="350"/>
      <c r="CZO81" s="348"/>
      <c r="CZP81" s="348"/>
      <c r="CZQ81" s="348"/>
      <c r="CZR81" s="349"/>
      <c r="CZT81" s="347"/>
      <c r="CZU81" s="350"/>
      <c r="CZV81" s="350"/>
      <c r="CZW81" s="348"/>
      <c r="CZX81" s="348"/>
      <c r="CZY81" s="348"/>
      <c r="CZZ81" s="349"/>
      <c r="DAB81" s="347"/>
      <c r="DAC81" s="350"/>
      <c r="DAD81" s="350"/>
      <c r="DAE81" s="348"/>
      <c r="DAF81" s="348"/>
      <c r="DAG81" s="348"/>
      <c r="DAH81" s="349"/>
      <c r="DAJ81" s="347"/>
      <c r="DAK81" s="350"/>
      <c r="DAL81" s="350"/>
      <c r="DAM81" s="348"/>
      <c r="DAN81" s="348"/>
      <c r="DAO81" s="348"/>
      <c r="DAP81" s="349"/>
      <c r="DAR81" s="347"/>
      <c r="DAS81" s="350"/>
      <c r="DAT81" s="350"/>
      <c r="DAU81" s="348"/>
      <c r="DAV81" s="348"/>
      <c r="DAW81" s="348"/>
      <c r="DAX81" s="349"/>
      <c r="DAZ81" s="347"/>
      <c r="DBA81" s="350"/>
      <c r="DBB81" s="350"/>
      <c r="DBC81" s="348"/>
      <c r="DBD81" s="348"/>
      <c r="DBE81" s="348"/>
      <c r="DBF81" s="349"/>
      <c r="DBH81" s="347"/>
      <c r="DBI81" s="350"/>
      <c r="DBJ81" s="350"/>
      <c r="DBK81" s="348"/>
      <c r="DBL81" s="348"/>
      <c r="DBM81" s="348"/>
      <c r="DBN81" s="349"/>
      <c r="DBP81" s="347"/>
      <c r="DBQ81" s="350"/>
      <c r="DBR81" s="350"/>
      <c r="DBS81" s="348"/>
      <c r="DBT81" s="348"/>
      <c r="DBU81" s="348"/>
      <c r="DBV81" s="349"/>
      <c r="DBX81" s="347"/>
      <c r="DBY81" s="350"/>
      <c r="DBZ81" s="350"/>
      <c r="DCA81" s="348"/>
      <c r="DCB81" s="348"/>
      <c r="DCC81" s="348"/>
      <c r="DCD81" s="349"/>
      <c r="DCF81" s="347"/>
      <c r="DCG81" s="350"/>
      <c r="DCH81" s="350"/>
      <c r="DCI81" s="348"/>
      <c r="DCJ81" s="348"/>
      <c r="DCK81" s="348"/>
      <c r="DCL81" s="349"/>
      <c r="DCN81" s="347"/>
      <c r="DCO81" s="350"/>
      <c r="DCP81" s="350"/>
      <c r="DCQ81" s="348"/>
      <c r="DCR81" s="348"/>
      <c r="DCS81" s="348"/>
      <c r="DCT81" s="349"/>
      <c r="DCV81" s="347"/>
      <c r="DCW81" s="350"/>
      <c r="DCX81" s="350"/>
      <c r="DCY81" s="348"/>
      <c r="DCZ81" s="348"/>
      <c r="DDA81" s="348"/>
      <c r="DDB81" s="349"/>
      <c r="DDD81" s="347"/>
      <c r="DDE81" s="350"/>
      <c r="DDF81" s="350"/>
      <c r="DDG81" s="348"/>
      <c r="DDH81" s="348"/>
      <c r="DDI81" s="348"/>
      <c r="DDJ81" s="349"/>
      <c r="DDL81" s="347"/>
      <c r="DDM81" s="350"/>
      <c r="DDN81" s="350"/>
      <c r="DDO81" s="348"/>
      <c r="DDP81" s="348"/>
      <c r="DDQ81" s="348"/>
      <c r="DDR81" s="349"/>
      <c r="DDT81" s="347"/>
      <c r="DDU81" s="350"/>
      <c r="DDV81" s="350"/>
      <c r="DDW81" s="348"/>
      <c r="DDX81" s="348"/>
      <c r="DDY81" s="348"/>
      <c r="DDZ81" s="349"/>
      <c r="DEB81" s="347"/>
      <c r="DEC81" s="350"/>
      <c r="DED81" s="350"/>
      <c r="DEE81" s="348"/>
      <c r="DEF81" s="348"/>
      <c r="DEG81" s="348"/>
      <c r="DEH81" s="349"/>
      <c r="DEJ81" s="347"/>
      <c r="DEK81" s="350"/>
      <c r="DEL81" s="350"/>
      <c r="DEM81" s="348"/>
      <c r="DEN81" s="348"/>
      <c r="DEO81" s="348"/>
      <c r="DEP81" s="349"/>
      <c r="DER81" s="347"/>
      <c r="DES81" s="350"/>
      <c r="DET81" s="350"/>
      <c r="DEU81" s="348"/>
      <c r="DEV81" s="348"/>
      <c r="DEW81" s="348"/>
      <c r="DEX81" s="349"/>
      <c r="DEZ81" s="347"/>
      <c r="DFA81" s="350"/>
      <c r="DFB81" s="350"/>
      <c r="DFC81" s="348"/>
      <c r="DFD81" s="348"/>
      <c r="DFE81" s="348"/>
      <c r="DFF81" s="349"/>
      <c r="DFH81" s="347"/>
      <c r="DFI81" s="350"/>
      <c r="DFJ81" s="350"/>
      <c r="DFK81" s="348"/>
      <c r="DFL81" s="348"/>
      <c r="DFM81" s="348"/>
      <c r="DFN81" s="349"/>
      <c r="DFP81" s="347"/>
      <c r="DFQ81" s="350"/>
      <c r="DFR81" s="350"/>
      <c r="DFS81" s="348"/>
      <c r="DFT81" s="348"/>
      <c r="DFU81" s="348"/>
      <c r="DFV81" s="349"/>
      <c r="DFX81" s="347"/>
      <c r="DFY81" s="350"/>
      <c r="DFZ81" s="350"/>
      <c r="DGA81" s="348"/>
      <c r="DGB81" s="348"/>
      <c r="DGC81" s="348"/>
      <c r="DGD81" s="349"/>
      <c r="DGF81" s="347"/>
      <c r="DGG81" s="350"/>
      <c r="DGH81" s="350"/>
      <c r="DGI81" s="348"/>
      <c r="DGJ81" s="348"/>
      <c r="DGK81" s="348"/>
      <c r="DGL81" s="349"/>
      <c r="DGN81" s="347"/>
      <c r="DGO81" s="350"/>
      <c r="DGP81" s="350"/>
      <c r="DGQ81" s="348"/>
      <c r="DGR81" s="348"/>
      <c r="DGS81" s="348"/>
      <c r="DGT81" s="349"/>
      <c r="DGV81" s="347"/>
      <c r="DGW81" s="350"/>
      <c r="DGX81" s="350"/>
      <c r="DGY81" s="348"/>
      <c r="DGZ81" s="348"/>
      <c r="DHA81" s="348"/>
      <c r="DHB81" s="349"/>
      <c r="DHD81" s="347"/>
      <c r="DHE81" s="350"/>
      <c r="DHF81" s="350"/>
      <c r="DHG81" s="348"/>
      <c r="DHH81" s="348"/>
      <c r="DHI81" s="348"/>
      <c r="DHJ81" s="349"/>
      <c r="DHL81" s="347"/>
      <c r="DHM81" s="350"/>
      <c r="DHN81" s="350"/>
      <c r="DHO81" s="348"/>
      <c r="DHP81" s="348"/>
      <c r="DHQ81" s="348"/>
      <c r="DHR81" s="349"/>
      <c r="DHT81" s="347"/>
      <c r="DHU81" s="350"/>
      <c r="DHV81" s="350"/>
      <c r="DHW81" s="348"/>
      <c r="DHX81" s="348"/>
      <c r="DHY81" s="348"/>
      <c r="DHZ81" s="349"/>
      <c r="DIB81" s="347"/>
      <c r="DIC81" s="350"/>
      <c r="DID81" s="350"/>
      <c r="DIE81" s="348"/>
      <c r="DIF81" s="348"/>
      <c r="DIG81" s="348"/>
      <c r="DIH81" s="349"/>
      <c r="DIJ81" s="347"/>
      <c r="DIK81" s="350"/>
      <c r="DIL81" s="350"/>
      <c r="DIM81" s="348"/>
      <c r="DIN81" s="348"/>
      <c r="DIO81" s="348"/>
      <c r="DIP81" s="349"/>
      <c r="DIR81" s="347"/>
      <c r="DIS81" s="350"/>
      <c r="DIT81" s="350"/>
      <c r="DIU81" s="348"/>
      <c r="DIV81" s="348"/>
      <c r="DIW81" s="348"/>
      <c r="DIX81" s="349"/>
      <c r="DIZ81" s="347"/>
      <c r="DJA81" s="350"/>
      <c r="DJB81" s="350"/>
      <c r="DJC81" s="348"/>
      <c r="DJD81" s="348"/>
      <c r="DJE81" s="348"/>
      <c r="DJF81" s="349"/>
      <c r="DJH81" s="347"/>
      <c r="DJI81" s="350"/>
      <c r="DJJ81" s="350"/>
      <c r="DJK81" s="348"/>
      <c r="DJL81" s="348"/>
      <c r="DJM81" s="348"/>
      <c r="DJN81" s="349"/>
      <c r="DJP81" s="347"/>
      <c r="DJQ81" s="350"/>
      <c r="DJR81" s="350"/>
      <c r="DJS81" s="348"/>
      <c r="DJT81" s="348"/>
      <c r="DJU81" s="348"/>
      <c r="DJV81" s="349"/>
      <c r="DJX81" s="347"/>
      <c r="DJY81" s="350"/>
      <c r="DJZ81" s="350"/>
      <c r="DKA81" s="348"/>
      <c r="DKB81" s="348"/>
      <c r="DKC81" s="348"/>
      <c r="DKD81" s="349"/>
      <c r="DKF81" s="347"/>
      <c r="DKG81" s="350"/>
      <c r="DKH81" s="350"/>
      <c r="DKI81" s="348"/>
      <c r="DKJ81" s="348"/>
      <c r="DKK81" s="348"/>
      <c r="DKL81" s="349"/>
      <c r="DKN81" s="347"/>
      <c r="DKO81" s="350"/>
      <c r="DKP81" s="350"/>
      <c r="DKQ81" s="348"/>
      <c r="DKR81" s="348"/>
      <c r="DKS81" s="348"/>
      <c r="DKT81" s="349"/>
      <c r="DKV81" s="347"/>
      <c r="DKW81" s="350"/>
      <c r="DKX81" s="350"/>
      <c r="DKY81" s="348"/>
      <c r="DKZ81" s="348"/>
      <c r="DLA81" s="348"/>
      <c r="DLB81" s="349"/>
      <c r="DLD81" s="347"/>
      <c r="DLE81" s="350"/>
      <c r="DLF81" s="350"/>
      <c r="DLG81" s="348"/>
      <c r="DLH81" s="348"/>
      <c r="DLI81" s="348"/>
      <c r="DLJ81" s="349"/>
      <c r="DLL81" s="347"/>
      <c r="DLM81" s="350"/>
      <c r="DLN81" s="350"/>
      <c r="DLO81" s="348"/>
      <c r="DLP81" s="348"/>
      <c r="DLQ81" s="348"/>
      <c r="DLR81" s="349"/>
      <c r="DLT81" s="347"/>
      <c r="DLU81" s="350"/>
      <c r="DLV81" s="350"/>
      <c r="DLW81" s="348"/>
      <c r="DLX81" s="348"/>
      <c r="DLY81" s="348"/>
      <c r="DLZ81" s="349"/>
      <c r="DMB81" s="347"/>
      <c r="DMC81" s="350"/>
      <c r="DMD81" s="350"/>
      <c r="DME81" s="348"/>
      <c r="DMF81" s="348"/>
      <c r="DMG81" s="348"/>
      <c r="DMH81" s="349"/>
      <c r="DMJ81" s="347"/>
      <c r="DMK81" s="350"/>
      <c r="DML81" s="350"/>
      <c r="DMM81" s="348"/>
      <c r="DMN81" s="348"/>
      <c r="DMO81" s="348"/>
      <c r="DMP81" s="349"/>
      <c r="DMR81" s="347"/>
      <c r="DMS81" s="350"/>
      <c r="DMT81" s="350"/>
      <c r="DMU81" s="348"/>
      <c r="DMV81" s="348"/>
      <c r="DMW81" s="348"/>
      <c r="DMX81" s="349"/>
      <c r="DMZ81" s="347"/>
      <c r="DNA81" s="350"/>
      <c r="DNB81" s="350"/>
      <c r="DNC81" s="348"/>
      <c r="DND81" s="348"/>
      <c r="DNE81" s="348"/>
      <c r="DNF81" s="349"/>
      <c r="DNH81" s="347"/>
      <c r="DNI81" s="350"/>
      <c r="DNJ81" s="350"/>
      <c r="DNK81" s="348"/>
      <c r="DNL81" s="348"/>
      <c r="DNM81" s="348"/>
      <c r="DNN81" s="349"/>
      <c r="DNP81" s="347"/>
      <c r="DNQ81" s="350"/>
      <c r="DNR81" s="350"/>
      <c r="DNS81" s="348"/>
      <c r="DNT81" s="348"/>
      <c r="DNU81" s="348"/>
      <c r="DNV81" s="349"/>
      <c r="DNX81" s="347"/>
      <c r="DNY81" s="350"/>
      <c r="DNZ81" s="350"/>
      <c r="DOA81" s="348"/>
      <c r="DOB81" s="348"/>
      <c r="DOC81" s="348"/>
      <c r="DOD81" s="349"/>
      <c r="DOF81" s="347"/>
      <c r="DOG81" s="350"/>
      <c r="DOH81" s="350"/>
      <c r="DOI81" s="348"/>
      <c r="DOJ81" s="348"/>
      <c r="DOK81" s="348"/>
      <c r="DOL81" s="349"/>
      <c r="DON81" s="347"/>
      <c r="DOO81" s="350"/>
      <c r="DOP81" s="350"/>
      <c r="DOQ81" s="348"/>
      <c r="DOR81" s="348"/>
      <c r="DOS81" s="348"/>
      <c r="DOT81" s="349"/>
      <c r="DOV81" s="347"/>
      <c r="DOW81" s="350"/>
      <c r="DOX81" s="350"/>
      <c r="DOY81" s="348"/>
      <c r="DOZ81" s="348"/>
      <c r="DPA81" s="348"/>
      <c r="DPB81" s="349"/>
      <c r="DPD81" s="347"/>
      <c r="DPE81" s="350"/>
      <c r="DPF81" s="350"/>
      <c r="DPG81" s="348"/>
      <c r="DPH81" s="348"/>
      <c r="DPI81" s="348"/>
      <c r="DPJ81" s="349"/>
      <c r="DPL81" s="347"/>
      <c r="DPM81" s="350"/>
      <c r="DPN81" s="350"/>
      <c r="DPO81" s="348"/>
      <c r="DPP81" s="348"/>
      <c r="DPQ81" s="348"/>
      <c r="DPR81" s="349"/>
      <c r="DPT81" s="347"/>
      <c r="DPU81" s="350"/>
      <c r="DPV81" s="350"/>
      <c r="DPW81" s="348"/>
      <c r="DPX81" s="348"/>
      <c r="DPY81" s="348"/>
      <c r="DPZ81" s="349"/>
      <c r="DQB81" s="347"/>
      <c r="DQC81" s="350"/>
      <c r="DQD81" s="350"/>
      <c r="DQE81" s="348"/>
      <c r="DQF81" s="348"/>
      <c r="DQG81" s="348"/>
      <c r="DQH81" s="349"/>
      <c r="DQJ81" s="347"/>
      <c r="DQK81" s="350"/>
      <c r="DQL81" s="350"/>
      <c r="DQM81" s="348"/>
      <c r="DQN81" s="348"/>
      <c r="DQO81" s="348"/>
      <c r="DQP81" s="349"/>
      <c r="DQR81" s="347"/>
      <c r="DQS81" s="350"/>
      <c r="DQT81" s="350"/>
      <c r="DQU81" s="348"/>
      <c r="DQV81" s="348"/>
      <c r="DQW81" s="348"/>
      <c r="DQX81" s="349"/>
      <c r="DQZ81" s="347"/>
      <c r="DRA81" s="350"/>
      <c r="DRB81" s="350"/>
      <c r="DRC81" s="348"/>
      <c r="DRD81" s="348"/>
      <c r="DRE81" s="348"/>
      <c r="DRF81" s="349"/>
      <c r="DRH81" s="347"/>
      <c r="DRI81" s="350"/>
      <c r="DRJ81" s="350"/>
      <c r="DRK81" s="348"/>
      <c r="DRL81" s="348"/>
      <c r="DRM81" s="348"/>
      <c r="DRN81" s="349"/>
      <c r="DRP81" s="347"/>
      <c r="DRQ81" s="350"/>
      <c r="DRR81" s="350"/>
      <c r="DRS81" s="348"/>
      <c r="DRT81" s="348"/>
      <c r="DRU81" s="348"/>
      <c r="DRV81" s="349"/>
      <c r="DRX81" s="347"/>
      <c r="DRY81" s="350"/>
      <c r="DRZ81" s="350"/>
      <c r="DSA81" s="348"/>
      <c r="DSB81" s="348"/>
      <c r="DSC81" s="348"/>
      <c r="DSD81" s="349"/>
      <c r="DSF81" s="347"/>
      <c r="DSG81" s="350"/>
      <c r="DSH81" s="350"/>
      <c r="DSI81" s="348"/>
      <c r="DSJ81" s="348"/>
      <c r="DSK81" s="348"/>
      <c r="DSL81" s="349"/>
      <c r="DSN81" s="347"/>
      <c r="DSO81" s="350"/>
      <c r="DSP81" s="350"/>
      <c r="DSQ81" s="348"/>
      <c r="DSR81" s="348"/>
      <c r="DSS81" s="348"/>
      <c r="DST81" s="349"/>
      <c r="DSV81" s="347"/>
      <c r="DSW81" s="350"/>
      <c r="DSX81" s="350"/>
      <c r="DSY81" s="348"/>
      <c r="DSZ81" s="348"/>
      <c r="DTA81" s="348"/>
      <c r="DTB81" s="349"/>
      <c r="DTD81" s="347"/>
      <c r="DTE81" s="350"/>
      <c r="DTF81" s="350"/>
      <c r="DTG81" s="348"/>
      <c r="DTH81" s="348"/>
      <c r="DTI81" s="348"/>
      <c r="DTJ81" s="349"/>
      <c r="DTL81" s="347"/>
      <c r="DTM81" s="350"/>
      <c r="DTN81" s="350"/>
      <c r="DTO81" s="348"/>
      <c r="DTP81" s="348"/>
      <c r="DTQ81" s="348"/>
      <c r="DTR81" s="349"/>
      <c r="DTT81" s="347"/>
      <c r="DTU81" s="350"/>
      <c r="DTV81" s="350"/>
      <c r="DTW81" s="348"/>
      <c r="DTX81" s="348"/>
      <c r="DTY81" s="348"/>
      <c r="DTZ81" s="349"/>
      <c r="DUB81" s="347"/>
      <c r="DUC81" s="350"/>
      <c r="DUD81" s="350"/>
      <c r="DUE81" s="348"/>
      <c r="DUF81" s="348"/>
      <c r="DUG81" s="348"/>
      <c r="DUH81" s="349"/>
      <c r="DUJ81" s="347"/>
      <c r="DUK81" s="350"/>
      <c r="DUL81" s="350"/>
      <c r="DUM81" s="348"/>
      <c r="DUN81" s="348"/>
      <c r="DUO81" s="348"/>
      <c r="DUP81" s="349"/>
      <c r="DUR81" s="347"/>
      <c r="DUS81" s="350"/>
      <c r="DUT81" s="350"/>
      <c r="DUU81" s="348"/>
      <c r="DUV81" s="348"/>
      <c r="DUW81" s="348"/>
      <c r="DUX81" s="349"/>
      <c r="DUZ81" s="347"/>
      <c r="DVA81" s="350"/>
      <c r="DVB81" s="350"/>
      <c r="DVC81" s="348"/>
      <c r="DVD81" s="348"/>
      <c r="DVE81" s="348"/>
      <c r="DVF81" s="349"/>
      <c r="DVH81" s="347"/>
      <c r="DVI81" s="350"/>
      <c r="DVJ81" s="350"/>
      <c r="DVK81" s="348"/>
      <c r="DVL81" s="348"/>
      <c r="DVM81" s="348"/>
      <c r="DVN81" s="349"/>
      <c r="DVP81" s="347"/>
      <c r="DVQ81" s="350"/>
      <c r="DVR81" s="350"/>
      <c r="DVS81" s="348"/>
      <c r="DVT81" s="348"/>
      <c r="DVU81" s="348"/>
      <c r="DVV81" s="349"/>
      <c r="DVX81" s="347"/>
      <c r="DVY81" s="350"/>
      <c r="DVZ81" s="350"/>
      <c r="DWA81" s="348"/>
      <c r="DWB81" s="348"/>
      <c r="DWC81" s="348"/>
      <c r="DWD81" s="349"/>
      <c r="DWF81" s="347"/>
      <c r="DWG81" s="350"/>
      <c r="DWH81" s="350"/>
      <c r="DWI81" s="348"/>
      <c r="DWJ81" s="348"/>
      <c r="DWK81" s="348"/>
      <c r="DWL81" s="349"/>
      <c r="DWN81" s="347"/>
      <c r="DWO81" s="350"/>
      <c r="DWP81" s="350"/>
      <c r="DWQ81" s="348"/>
      <c r="DWR81" s="348"/>
      <c r="DWS81" s="348"/>
      <c r="DWT81" s="349"/>
      <c r="DWV81" s="347"/>
      <c r="DWW81" s="350"/>
      <c r="DWX81" s="350"/>
      <c r="DWY81" s="348"/>
      <c r="DWZ81" s="348"/>
      <c r="DXA81" s="348"/>
      <c r="DXB81" s="349"/>
      <c r="DXD81" s="347"/>
      <c r="DXE81" s="350"/>
      <c r="DXF81" s="350"/>
      <c r="DXG81" s="348"/>
      <c r="DXH81" s="348"/>
      <c r="DXI81" s="348"/>
      <c r="DXJ81" s="349"/>
      <c r="DXL81" s="347"/>
      <c r="DXM81" s="350"/>
      <c r="DXN81" s="350"/>
      <c r="DXO81" s="348"/>
      <c r="DXP81" s="348"/>
      <c r="DXQ81" s="348"/>
      <c r="DXR81" s="349"/>
      <c r="DXT81" s="347"/>
      <c r="DXU81" s="350"/>
      <c r="DXV81" s="350"/>
      <c r="DXW81" s="348"/>
      <c r="DXX81" s="348"/>
      <c r="DXY81" s="348"/>
      <c r="DXZ81" s="349"/>
      <c r="DYB81" s="347"/>
      <c r="DYC81" s="350"/>
      <c r="DYD81" s="350"/>
      <c r="DYE81" s="348"/>
      <c r="DYF81" s="348"/>
      <c r="DYG81" s="348"/>
      <c r="DYH81" s="349"/>
      <c r="DYJ81" s="347"/>
      <c r="DYK81" s="350"/>
      <c r="DYL81" s="350"/>
      <c r="DYM81" s="348"/>
      <c r="DYN81" s="348"/>
      <c r="DYO81" s="348"/>
      <c r="DYP81" s="349"/>
      <c r="DYR81" s="347"/>
      <c r="DYS81" s="350"/>
      <c r="DYT81" s="350"/>
      <c r="DYU81" s="348"/>
      <c r="DYV81" s="348"/>
      <c r="DYW81" s="348"/>
      <c r="DYX81" s="349"/>
      <c r="DYZ81" s="347"/>
      <c r="DZA81" s="350"/>
      <c r="DZB81" s="350"/>
      <c r="DZC81" s="348"/>
      <c r="DZD81" s="348"/>
      <c r="DZE81" s="348"/>
      <c r="DZF81" s="349"/>
      <c r="DZH81" s="347"/>
      <c r="DZI81" s="350"/>
      <c r="DZJ81" s="350"/>
      <c r="DZK81" s="348"/>
      <c r="DZL81" s="348"/>
      <c r="DZM81" s="348"/>
      <c r="DZN81" s="349"/>
      <c r="DZP81" s="347"/>
      <c r="DZQ81" s="350"/>
      <c r="DZR81" s="350"/>
      <c r="DZS81" s="348"/>
      <c r="DZT81" s="348"/>
      <c r="DZU81" s="348"/>
      <c r="DZV81" s="349"/>
      <c r="DZX81" s="347"/>
      <c r="DZY81" s="350"/>
      <c r="DZZ81" s="350"/>
      <c r="EAA81" s="348"/>
      <c r="EAB81" s="348"/>
      <c r="EAC81" s="348"/>
      <c r="EAD81" s="349"/>
      <c r="EAF81" s="347"/>
      <c r="EAG81" s="350"/>
      <c r="EAH81" s="350"/>
      <c r="EAI81" s="348"/>
      <c r="EAJ81" s="348"/>
      <c r="EAK81" s="348"/>
      <c r="EAL81" s="349"/>
      <c r="EAN81" s="347"/>
      <c r="EAO81" s="350"/>
      <c r="EAP81" s="350"/>
      <c r="EAQ81" s="348"/>
      <c r="EAR81" s="348"/>
      <c r="EAS81" s="348"/>
      <c r="EAT81" s="349"/>
      <c r="EAV81" s="347"/>
      <c r="EAW81" s="350"/>
      <c r="EAX81" s="350"/>
      <c r="EAY81" s="348"/>
      <c r="EAZ81" s="348"/>
      <c r="EBA81" s="348"/>
      <c r="EBB81" s="349"/>
      <c r="EBD81" s="347"/>
      <c r="EBE81" s="350"/>
      <c r="EBF81" s="350"/>
      <c r="EBG81" s="348"/>
      <c r="EBH81" s="348"/>
      <c r="EBI81" s="348"/>
      <c r="EBJ81" s="349"/>
      <c r="EBL81" s="347"/>
      <c r="EBM81" s="350"/>
      <c r="EBN81" s="350"/>
      <c r="EBO81" s="348"/>
      <c r="EBP81" s="348"/>
      <c r="EBQ81" s="348"/>
      <c r="EBR81" s="349"/>
      <c r="EBT81" s="347"/>
      <c r="EBU81" s="350"/>
      <c r="EBV81" s="350"/>
      <c r="EBW81" s="348"/>
      <c r="EBX81" s="348"/>
      <c r="EBY81" s="348"/>
      <c r="EBZ81" s="349"/>
      <c r="ECB81" s="347"/>
      <c r="ECC81" s="350"/>
      <c r="ECD81" s="350"/>
      <c r="ECE81" s="348"/>
      <c r="ECF81" s="348"/>
      <c r="ECG81" s="348"/>
      <c r="ECH81" s="349"/>
      <c r="ECJ81" s="347"/>
      <c r="ECK81" s="350"/>
      <c r="ECL81" s="350"/>
      <c r="ECM81" s="348"/>
      <c r="ECN81" s="348"/>
      <c r="ECO81" s="348"/>
      <c r="ECP81" s="349"/>
      <c r="ECR81" s="347"/>
      <c r="ECS81" s="350"/>
      <c r="ECT81" s="350"/>
      <c r="ECU81" s="348"/>
      <c r="ECV81" s="348"/>
      <c r="ECW81" s="348"/>
      <c r="ECX81" s="349"/>
      <c r="ECZ81" s="347"/>
      <c r="EDA81" s="350"/>
      <c r="EDB81" s="350"/>
      <c r="EDC81" s="348"/>
      <c r="EDD81" s="348"/>
      <c r="EDE81" s="348"/>
      <c r="EDF81" s="349"/>
      <c r="EDH81" s="347"/>
      <c r="EDI81" s="350"/>
      <c r="EDJ81" s="350"/>
      <c r="EDK81" s="348"/>
      <c r="EDL81" s="348"/>
      <c r="EDM81" s="348"/>
      <c r="EDN81" s="349"/>
      <c r="EDP81" s="347"/>
      <c r="EDQ81" s="350"/>
      <c r="EDR81" s="350"/>
      <c r="EDS81" s="348"/>
      <c r="EDT81" s="348"/>
      <c r="EDU81" s="348"/>
      <c r="EDV81" s="349"/>
      <c r="EDX81" s="347"/>
      <c r="EDY81" s="350"/>
      <c r="EDZ81" s="350"/>
      <c r="EEA81" s="348"/>
      <c r="EEB81" s="348"/>
      <c r="EEC81" s="348"/>
      <c r="EED81" s="349"/>
      <c r="EEF81" s="347"/>
      <c r="EEG81" s="350"/>
      <c r="EEH81" s="350"/>
      <c r="EEI81" s="348"/>
      <c r="EEJ81" s="348"/>
      <c r="EEK81" s="348"/>
      <c r="EEL81" s="349"/>
      <c r="EEN81" s="347"/>
      <c r="EEO81" s="350"/>
      <c r="EEP81" s="350"/>
      <c r="EEQ81" s="348"/>
      <c r="EER81" s="348"/>
      <c r="EES81" s="348"/>
      <c r="EET81" s="349"/>
      <c r="EEV81" s="347"/>
      <c r="EEW81" s="350"/>
      <c r="EEX81" s="350"/>
      <c r="EEY81" s="348"/>
      <c r="EEZ81" s="348"/>
      <c r="EFA81" s="348"/>
      <c r="EFB81" s="349"/>
      <c r="EFD81" s="347"/>
      <c r="EFE81" s="350"/>
      <c r="EFF81" s="350"/>
      <c r="EFG81" s="348"/>
      <c r="EFH81" s="348"/>
      <c r="EFI81" s="348"/>
      <c r="EFJ81" s="349"/>
      <c r="EFL81" s="347"/>
      <c r="EFM81" s="350"/>
      <c r="EFN81" s="350"/>
      <c r="EFO81" s="348"/>
      <c r="EFP81" s="348"/>
      <c r="EFQ81" s="348"/>
      <c r="EFR81" s="349"/>
      <c r="EFT81" s="347"/>
      <c r="EFU81" s="350"/>
      <c r="EFV81" s="350"/>
      <c r="EFW81" s="348"/>
      <c r="EFX81" s="348"/>
      <c r="EFY81" s="348"/>
      <c r="EFZ81" s="349"/>
      <c r="EGB81" s="347"/>
      <c r="EGC81" s="350"/>
      <c r="EGD81" s="350"/>
      <c r="EGE81" s="348"/>
      <c r="EGF81" s="348"/>
      <c r="EGG81" s="348"/>
      <c r="EGH81" s="349"/>
      <c r="EGJ81" s="347"/>
      <c r="EGK81" s="350"/>
      <c r="EGL81" s="350"/>
      <c r="EGM81" s="348"/>
      <c r="EGN81" s="348"/>
      <c r="EGO81" s="348"/>
      <c r="EGP81" s="349"/>
      <c r="EGR81" s="347"/>
      <c r="EGS81" s="350"/>
      <c r="EGT81" s="350"/>
      <c r="EGU81" s="348"/>
      <c r="EGV81" s="348"/>
      <c r="EGW81" s="348"/>
      <c r="EGX81" s="349"/>
      <c r="EGZ81" s="347"/>
      <c r="EHA81" s="350"/>
      <c r="EHB81" s="350"/>
      <c r="EHC81" s="348"/>
      <c r="EHD81" s="348"/>
      <c r="EHE81" s="348"/>
      <c r="EHF81" s="349"/>
      <c r="EHH81" s="347"/>
      <c r="EHI81" s="350"/>
      <c r="EHJ81" s="350"/>
      <c r="EHK81" s="348"/>
      <c r="EHL81" s="348"/>
      <c r="EHM81" s="348"/>
      <c r="EHN81" s="349"/>
      <c r="EHP81" s="347"/>
      <c r="EHQ81" s="350"/>
      <c r="EHR81" s="350"/>
      <c r="EHS81" s="348"/>
      <c r="EHT81" s="348"/>
      <c r="EHU81" s="348"/>
      <c r="EHV81" s="349"/>
      <c r="EHX81" s="347"/>
      <c r="EHY81" s="350"/>
      <c r="EHZ81" s="350"/>
      <c r="EIA81" s="348"/>
      <c r="EIB81" s="348"/>
      <c r="EIC81" s="348"/>
      <c r="EID81" s="349"/>
      <c r="EIF81" s="347"/>
      <c r="EIG81" s="350"/>
      <c r="EIH81" s="350"/>
      <c r="EII81" s="348"/>
      <c r="EIJ81" s="348"/>
      <c r="EIK81" s="348"/>
      <c r="EIL81" s="349"/>
      <c r="EIN81" s="347"/>
      <c r="EIO81" s="350"/>
      <c r="EIP81" s="350"/>
      <c r="EIQ81" s="348"/>
      <c r="EIR81" s="348"/>
      <c r="EIS81" s="348"/>
      <c r="EIT81" s="349"/>
      <c r="EIV81" s="347"/>
      <c r="EIW81" s="350"/>
      <c r="EIX81" s="350"/>
      <c r="EIY81" s="348"/>
      <c r="EIZ81" s="348"/>
      <c r="EJA81" s="348"/>
      <c r="EJB81" s="349"/>
      <c r="EJD81" s="347"/>
      <c r="EJE81" s="350"/>
      <c r="EJF81" s="350"/>
      <c r="EJG81" s="348"/>
      <c r="EJH81" s="348"/>
      <c r="EJI81" s="348"/>
      <c r="EJJ81" s="349"/>
      <c r="EJL81" s="347"/>
      <c r="EJM81" s="350"/>
      <c r="EJN81" s="350"/>
      <c r="EJO81" s="348"/>
      <c r="EJP81" s="348"/>
      <c r="EJQ81" s="348"/>
      <c r="EJR81" s="349"/>
      <c r="EJT81" s="347"/>
      <c r="EJU81" s="350"/>
      <c r="EJV81" s="350"/>
      <c r="EJW81" s="348"/>
      <c r="EJX81" s="348"/>
      <c r="EJY81" s="348"/>
      <c r="EJZ81" s="349"/>
      <c r="EKB81" s="347"/>
      <c r="EKC81" s="350"/>
      <c r="EKD81" s="350"/>
      <c r="EKE81" s="348"/>
      <c r="EKF81" s="348"/>
      <c r="EKG81" s="348"/>
      <c r="EKH81" s="349"/>
      <c r="EKJ81" s="347"/>
      <c r="EKK81" s="350"/>
      <c r="EKL81" s="350"/>
      <c r="EKM81" s="348"/>
      <c r="EKN81" s="348"/>
      <c r="EKO81" s="348"/>
      <c r="EKP81" s="349"/>
      <c r="EKR81" s="347"/>
      <c r="EKS81" s="350"/>
      <c r="EKT81" s="350"/>
      <c r="EKU81" s="348"/>
      <c r="EKV81" s="348"/>
      <c r="EKW81" s="348"/>
      <c r="EKX81" s="349"/>
      <c r="EKZ81" s="347"/>
      <c r="ELA81" s="350"/>
      <c r="ELB81" s="350"/>
      <c r="ELC81" s="348"/>
      <c r="ELD81" s="348"/>
      <c r="ELE81" s="348"/>
      <c r="ELF81" s="349"/>
      <c r="ELH81" s="347"/>
      <c r="ELI81" s="350"/>
      <c r="ELJ81" s="350"/>
      <c r="ELK81" s="348"/>
      <c r="ELL81" s="348"/>
      <c r="ELM81" s="348"/>
      <c r="ELN81" s="349"/>
      <c r="ELP81" s="347"/>
      <c r="ELQ81" s="350"/>
      <c r="ELR81" s="350"/>
      <c r="ELS81" s="348"/>
      <c r="ELT81" s="348"/>
      <c r="ELU81" s="348"/>
      <c r="ELV81" s="349"/>
      <c r="ELX81" s="347"/>
      <c r="ELY81" s="350"/>
      <c r="ELZ81" s="350"/>
      <c r="EMA81" s="348"/>
      <c r="EMB81" s="348"/>
      <c r="EMC81" s="348"/>
      <c r="EMD81" s="349"/>
      <c r="EMF81" s="347"/>
      <c r="EMG81" s="350"/>
      <c r="EMH81" s="350"/>
      <c r="EMI81" s="348"/>
      <c r="EMJ81" s="348"/>
      <c r="EMK81" s="348"/>
      <c r="EML81" s="349"/>
      <c r="EMN81" s="347"/>
      <c r="EMO81" s="350"/>
      <c r="EMP81" s="350"/>
      <c r="EMQ81" s="348"/>
      <c r="EMR81" s="348"/>
      <c r="EMS81" s="348"/>
      <c r="EMT81" s="349"/>
      <c r="EMV81" s="347"/>
      <c r="EMW81" s="350"/>
      <c r="EMX81" s="350"/>
      <c r="EMY81" s="348"/>
      <c r="EMZ81" s="348"/>
      <c r="ENA81" s="348"/>
      <c r="ENB81" s="349"/>
      <c r="END81" s="347"/>
      <c r="ENE81" s="350"/>
      <c r="ENF81" s="350"/>
      <c r="ENG81" s="348"/>
      <c r="ENH81" s="348"/>
      <c r="ENI81" s="348"/>
      <c r="ENJ81" s="349"/>
      <c r="ENL81" s="347"/>
      <c r="ENM81" s="350"/>
      <c r="ENN81" s="350"/>
      <c r="ENO81" s="348"/>
      <c r="ENP81" s="348"/>
      <c r="ENQ81" s="348"/>
      <c r="ENR81" s="349"/>
      <c r="ENT81" s="347"/>
      <c r="ENU81" s="350"/>
      <c r="ENV81" s="350"/>
      <c r="ENW81" s="348"/>
      <c r="ENX81" s="348"/>
      <c r="ENY81" s="348"/>
      <c r="ENZ81" s="349"/>
      <c r="EOB81" s="347"/>
      <c r="EOC81" s="350"/>
      <c r="EOD81" s="350"/>
      <c r="EOE81" s="348"/>
      <c r="EOF81" s="348"/>
      <c r="EOG81" s="348"/>
      <c r="EOH81" s="349"/>
      <c r="EOJ81" s="347"/>
      <c r="EOK81" s="350"/>
      <c r="EOL81" s="350"/>
      <c r="EOM81" s="348"/>
      <c r="EON81" s="348"/>
      <c r="EOO81" s="348"/>
      <c r="EOP81" s="349"/>
      <c r="EOR81" s="347"/>
      <c r="EOS81" s="350"/>
      <c r="EOT81" s="350"/>
      <c r="EOU81" s="348"/>
      <c r="EOV81" s="348"/>
      <c r="EOW81" s="348"/>
      <c r="EOX81" s="349"/>
      <c r="EOZ81" s="347"/>
      <c r="EPA81" s="350"/>
      <c r="EPB81" s="350"/>
      <c r="EPC81" s="348"/>
      <c r="EPD81" s="348"/>
      <c r="EPE81" s="348"/>
      <c r="EPF81" s="349"/>
      <c r="EPH81" s="347"/>
      <c r="EPI81" s="350"/>
      <c r="EPJ81" s="350"/>
      <c r="EPK81" s="348"/>
      <c r="EPL81" s="348"/>
      <c r="EPM81" s="348"/>
      <c r="EPN81" s="349"/>
      <c r="EPP81" s="347"/>
      <c r="EPQ81" s="350"/>
      <c r="EPR81" s="350"/>
      <c r="EPS81" s="348"/>
      <c r="EPT81" s="348"/>
      <c r="EPU81" s="348"/>
      <c r="EPV81" s="349"/>
      <c r="EPX81" s="347"/>
      <c r="EPY81" s="350"/>
      <c r="EPZ81" s="350"/>
      <c r="EQA81" s="348"/>
      <c r="EQB81" s="348"/>
      <c r="EQC81" s="348"/>
      <c r="EQD81" s="349"/>
      <c r="EQF81" s="347"/>
      <c r="EQG81" s="350"/>
      <c r="EQH81" s="350"/>
      <c r="EQI81" s="348"/>
      <c r="EQJ81" s="348"/>
      <c r="EQK81" s="348"/>
      <c r="EQL81" s="349"/>
      <c r="EQN81" s="347"/>
      <c r="EQO81" s="350"/>
      <c r="EQP81" s="350"/>
      <c r="EQQ81" s="348"/>
      <c r="EQR81" s="348"/>
      <c r="EQS81" s="348"/>
      <c r="EQT81" s="349"/>
      <c r="EQV81" s="347"/>
      <c r="EQW81" s="350"/>
      <c r="EQX81" s="350"/>
      <c r="EQY81" s="348"/>
      <c r="EQZ81" s="348"/>
      <c r="ERA81" s="348"/>
      <c r="ERB81" s="349"/>
      <c r="ERD81" s="347"/>
      <c r="ERE81" s="350"/>
      <c r="ERF81" s="350"/>
      <c r="ERG81" s="348"/>
      <c r="ERH81" s="348"/>
      <c r="ERI81" s="348"/>
      <c r="ERJ81" s="349"/>
      <c r="ERL81" s="347"/>
      <c r="ERM81" s="350"/>
      <c r="ERN81" s="350"/>
      <c r="ERO81" s="348"/>
      <c r="ERP81" s="348"/>
      <c r="ERQ81" s="348"/>
      <c r="ERR81" s="349"/>
      <c r="ERT81" s="347"/>
      <c r="ERU81" s="350"/>
      <c r="ERV81" s="350"/>
      <c r="ERW81" s="348"/>
      <c r="ERX81" s="348"/>
      <c r="ERY81" s="348"/>
      <c r="ERZ81" s="349"/>
      <c r="ESB81" s="347"/>
      <c r="ESC81" s="350"/>
      <c r="ESD81" s="350"/>
      <c r="ESE81" s="348"/>
      <c r="ESF81" s="348"/>
      <c r="ESG81" s="348"/>
      <c r="ESH81" s="349"/>
      <c r="ESJ81" s="347"/>
      <c r="ESK81" s="350"/>
      <c r="ESL81" s="350"/>
      <c r="ESM81" s="348"/>
      <c r="ESN81" s="348"/>
      <c r="ESO81" s="348"/>
      <c r="ESP81" s="349"/>
      <c r="ESR81" s="347"/>
      <c r="ESS81" s="350"/>
      <c r="EST81" s="350"/>
      <c r="ESU81" s="348"/>
      <c r="ESV81" s="348"/>
      <c r="ESW81" s="348"/>
      <c r="ESX81" s="349"/>
      <c r="ESZ81" s="347"/>
      <c r="ETA81" s="350"/>
      <c r="ETB81" s="350"/>
      <c r="ETC81" s="348"/>
      <c r="ETD81" s="348"/>
      <c r="ETE81" s="348"/>
      <c r="ETF81" s="349"/>
      <c r="ETH81" s="347"/>
      <c r="ETI81" s="350"/>
      <c r="ETJ81" s="350"/>
      <c r="ETK81" s="348"/>
      <c r="ETL81" s="348"/>
      <c r="ETM81" s="348"/>
      <c r="ETN81" s="349"/>
      <c r="ETP81" s="347"/>
      <c r="ETQ81" s="350"/>
      <c r="ETR81" s="350"/>
      <c r="ETS81" s="348"/>
      <c r="ETT81" s="348"/>
      <c r="ETU81" s="348"/>
      <c r="ETV81" s="349"/>
      <c r="ETX81" s="347"/>
      <c r="ETY81" s="350"/>
      <c r="ETZ81" s="350"/>
      <c r="EUA81" s="348"/>
      <c r="EUB81" s="348"/>
      <c r="EUC81" s="348"/>
      <c r="EUD81" s="349"/>
      <c r="EUF81" s="347"/>
      <c r="EUG81" s="350"/>
      <c r="EUH81" s="350"/>
      <c r="EUI81" s="348"/>
      <c r="EUJ81" s="348"/>
      <c r="EUK81" s="348"/>
      <c r="EUL81" s="349"/>
      <c r="EUN81" s="347"/>
      <c r="EUO81" s="350"/>
      <c r="EUP81" s="350"/>
      <c r="EUQ81" s="348"/>
      <c r="EUR81" s="348"/>
      <c r="EUS81" s="348"/>
      <c r="EUT81" s="349"/>
      <c r="EUV81" s="347"/>
      <c r="EUW81" s="350"/>
      <c r="EUX81" s="350"/>
      <c r="EUY81" s="348"/>
      <c r="EUZ81" s="348"/>
      <c r="EVA81" s="348"/>
      <c r="EVB81" s="349"/>
      <c r="EVD81" s="347"/>
      <c r="EVE81" s="350"/>
      <c r="EVF81" s="350"/>
      <c r="EVG81" s="348"/>
      <c r="EVH81" s="348"/>
      <c r="EVI81" s="348"/>
      <c r="EVJ81" s="349"/>
      <c r="EVL81" s="347"/>
      <c r="EVM81" s="350"/>
      <c r="EVN81" s="350"/>
      <c r="EVO81" s="348"/>
      <c r="EVP81" s="348"/>
      <c r="EVQ81" s="348"/>
      <c r="EVR81" s="349"/>
      <c r="EVT81" s="347"/>
      <c r="EVU81" s="350"/>
      <c r="EVV81" s="350"/>
      <c r="EVW81" s="348"/>
      <c r="EVX81" s="348"/>
      <c r="EVY81" s="348"/>
      <c r="EVZ81" s="349"/>
      <c r="EWB81" s="347"/>
      <c r="EWC81" s="350"/>
      <c r="EWD81" s="350"/>
      <c r="EWE81" s="348"/>
      <c r="EWF81" s="348"/>
      <c r="EWG81" s="348"/>
      <c r="EWH81" s="349"/>
      <c r="EWJ81" s="347"/>
      <c r="EWK81" s="350"/>
      <c r="EWL81" s="350"/>
      <c r="EWM81" s="348"/>
      <c r="EWN81" s="348"/>
      <c r="EWO81" s="348"/>
      <c r="EWP81" s="349"/>
      <c r="EWR81" s="347"/>
      <c r="EWS81" s="350"/>
      <c r="EWT81" s="350"/>
      <c r="EWU81" s="348"/>
      <c r="EWV81" s="348"/>
      <c r="EWW81" s="348"/>
      <c r="EWX81" s="349"/>
      <c r="EWZ81" s="347"/>
      <c r="EXA81" s="350"/>
      <c r="EXB81" s="350"/>
      <c r="EXC81" s="348"/>
      <c r="EXD81" s="348"/>
      <c r="EXE81" s="348"/>
      <c r="EXF81" s="349"/>
      <c r="EXH81" s="347"/>
      <c r="EXI81" s="350"/>
      <c r="EXJ81" s="350"/>
      <c r="EXK81" s="348"/>
      <c r="EXL81" s="348"/>
      <c r="EXM81" s="348"/>
      <c r="EXN81" s="349"/>
      <c r="EXP81" s="347"/>
      <c r="EXQ81" s="350"/>
      <c r="EXR81" s="350"/>
      <c r="EXS81" s="348"/>
      <c r="EXT81" s="348"/>
      <c r="EXU81" s="348"/>
      <c r="EXV81" s="349"/>
      <c r="EXX81" s="347"/>
      <c r="EXY81" s="350"/>
      <c r="EXZ81" s="350"/>
      <c r="EYA81" s="348"/>
      <c r="EYB81" s="348"/>
      <c r="EYC81" s="348"/>
      <c r="EYD81" s="349"/>
      <c r="EYF81" s="347"/>
      <c r="EYG81" s="350"/>
      <c r="EYH81" s="350"/>
      <c r="EYI81" s="348"/>
      <c r="EYJ81" s="348"/>
      <c r="EYK81" s="348"/>
      <c r="EYL81" s="349"/>
      <c r="EYN81" s="347"/>
      <c r="EYO81" s="350"/>
      <c r="EYP81" s="350"/>
      <c r="EYQ81" s="348"/>
      <c r="EYR81" s="348"/>
      <c r="EYS81" s="348"/>
      <c r="EYT81" s="349"/>
      <c r="EYV81" s="347"/>
      <c r="EYW81" s="350"/>
      <c r="EYX81" s="350"/>
      <c r="EYY81" s="348"/>
      <c r="EYZ81" s="348"/>
      <c r="EZA81" s="348"/>
      <c r="EZB81" s="349"/>
      <c r="EZD81" s="347"/>
      <c r="EZE81" s="350"/>
      <c r="EZF81" s="350"/>
      <c r="EZG81" s="348"/>
      <c r="EZH81" s="348"/>
      <c r="EZI81" s="348"/>
      <c r="EZJ81" s="349"/>
      <c r="EZL81" s="347"/>
      <c r="EZM81" s="350"/>
      <c r="EZN81" s="350"/>
      <c r="EZO81" s="348"/>
      <c r="EZP81" s="348"/>
      <c r="EZQ81" s="348"/>
      <c r="EZR81" s="349"/>
      <c r="EZT81" s="347"/>
      <c r="EZU81" s="350"/>
      <c r="EZV81" s="350"/>
      <c r="EZW81" s="348"/>
      <c r="EZX81" s="348"/>
      <c r="EZY81" s="348"/>
      <c r="EZZ81" s="349"/>
      <c r="FAB81" s="347"/>
      <c r="FAC81" s="350"/>
      <c r="FAD81" s="350"/>
      <c r="FAE81" s="348"/>
      <c r="FAF81" s="348"/>
      <c r="FAG81" s="348"/>
      <c r="FAH81" s="349"/>
      <c r="FAJ81" s="347"/>
      <c r="FAK81" s="350"/>
      <c r="FAL81" s="350"/>
      <c r="FAM81" s="348"/>
      <c r="FAN81" s="348"/>
      <c r="FAO81" s="348"/>
      <c r="FAP81" s="349"/>
      <c r="FAR81" s="347"/>
      <c r="FAS81" s="350"/>
      <c r="FAT81" s="350"/>
      <c r="FAU81" s="348"/>
      <c r="FAV81" s="348"/>
      <c r="FAW81" s="348"/>
      <c r="FAX81" s="349"/>
      <c r="FAZ81" s="347"/>
      <c r="FBA81" s="350"/>
      <c r="FBB81" s="350"/>
      <c r="FBC81" s="348"/>
      <c r="FBD81" s="348"/>
      <c r="FBE81" s="348"/>
      <c r="FBF81" s="349"/>
      <c r="FBH81" s="347"/>
      <c r="FBI81" s="350"/>
      <c r="FBJ81" s="350"/>
      <c r="FBK81" s="348"/>
      <c r="FBL81" s="348"/>
      <c r="FBM81" s="348"/>
      <c r="FBN81" s="349"/>
      <c r="FBP81" s="347"/>
      <c r="FBQ81" s="350"/>
      <c r="FBR81" s="350"/>
      <c r="FBS81" s="348"/>
      <c r="FBT81" s="348"/>
      <c r="FBU81" s="348"/>
      <c r="FBV81" s="349"/>
      <c r="FBX81" s="347"/>
      <c r="FBY81" s="350"/>
      <c r="FBZ81" s="350"/>
      <c r="FCA81" s="348"/>
      <c r="FCB81" s="348"/>
      <c r="FCC81" s="348"/>
      <c r="FCD81" s="349"/>
      <c r="FCF81" s="347"/>
      <c r="FCG81" s="350"/>
      <c r="FCH81" s="350"/>
      <c r="FCI81" s="348"/>
      <c r="FCJ81" s="348"/>
      <c r="FCK81" s="348"/>
      <c r="FCL81" s="349"/>
      <c r="FCN81" s="347"/>
      <c r="FCO81" s="350"/>
      <c r="FCP81" s="350"/>
      <c r="FCQ81" s="348"/>
      <c r="FCR81" s="348"/>
      <c r="FCS81" s="348"/>
      <c r="FCT81" s="349"/>
      <c r="FCV81" s="347"/>
      <c r="FCW81" s="350"/>
      <c r="FCX81" s="350"/>
      <c r="FCY81" s="348"/>
      <c r="FCZ81" s="348"/>
      <c r="FDA81" s="348"/>
      <c r="FDB81" s="349"/>
      <c r="FDD81" s="347"/>
      <c r="FDE81" s="350"/>
      <c r="FDF81" s="350"/>
      <c r="FDG81" s="348"/>
      <c r="FDH81" s="348"/>
      <c r="FDI81" s="348"/>
      <c r="FDJ81" s="349"/>
      <c r="FDL81" s="347"/>
      <c r="FDM81" s="350"/>
      <c r="FDN81" s="350"/>
      <c r="FDO81" s="348"/>
      <c r="FDP81" s="348"/>
      <c r="FDQ81" s="348"/>
      <c r="FDR81" s="349"/>
      <c r="FDT81" s="347"/>
      <c r="FDU81" s="350"/>
      <c r="FDV81" s="350"/>
      <c r="FDW81" s="348"/>
      <c r="FDX81" s="348"/>
      <c r="FDY81" s="348"/>
      <c r="FDZ81" s="349"/>
      <c r="FEB81" s="347"/>
      <c r="FEC81" s="350"/>
      <c r="FED81" s="350"/>
      <c r="FEE81" s="348"/>
      <c r="FEF81" s="348"/>
      <c r="FEG81" s="348"/>
      <c r="FEH81" s="349"/>
      <c r="FEJ81" s="347"/>
      <c r="FEK81" s="350"/>
      <c r="FEL81" s="350"/>
      <c r="FEM81" s="348"/>
      <c r="FEN81" s="348"/>
      <c r="FEO81" s="348"/>
      <c r="FEP81" s="349"/>
      <c r="FER81" s="347"/>
      <c r="FES81" s="350"/>
      <c r="FET81" s="350"/>
      <c r="FEU81" s="348"/>
      <c r="FEV81" s="348"/>
      <c r="FEW81" s="348"/>
      <c r="FEX81" s="349"/>
      <c r="FEZ81" s="347"/>
      <c r="FFA81" s="350"/>
      <c r="FFB81" s="350"/>
      <c r="FFC81" s="348"/>
      <c r="FFD81" s="348"/>
      <c r="FFE81" s="348"/>
      <c r="FFF81" s="349"/>
      <c r="FFH81" s="347"/>
      <c r="FFI81" s="350"/>
      <c r="FFJ81" s="350"/>
      <c r="FFK81" s="348"/>
      <c r="FFL81" s="348"/>
      <c r="FFM81" s="348"/>
      <c r="FFN81" s="349"/>
      <c r="FFP81" s="347"/>
      <c r="FFQ81" s="350"/>
      <c r="FFR81" s="350"/>
      <c r="FFS81" s="348"/>
      <c r="FFT81" s="348"/>
      <c r="FFU81" s="348"/>
      <c r="FFV81" s="349"/>
      <c r="FFX81" s="347"/>
      <c r="FFY81" s="350"/>
      <c r="FFZ81" s="350"/>
      <c r="FGA81" s="348"/>
      <c r="FGB81" s="348"/>
      <c r="FGC81" s="348"/>
      <c r="FGD81" s="349"/>
      <c r="FGF81" s="347"/>
      <c r="FGG81" s="350"/>
      <c r="FGH81" s="350"/>
      <c r="FGI81" s="348"/>
      <c r="FGJ81" s="348"/>
      <c r="FGK81" s="348"/>
      <c r="FGL81" s="349"/>
      <c r="FGN81" s="347"/>
      <c r="FGO81" s="350"/>
      <c r="FGP81" s="350"/>
      <c r="FGQ81" s="348"/>
      <c r="FGR81" s="348"/>
      <c r="FGS81" s="348"/>
      <c r="FGT81" s="349"/>
      <c r="FGV81" s="347"/>
      <c r="FGW81" s="350"/>
      <c r="FGX81" s="350"/>
      <c r="FGY81" s="348"/>
      <c r="FGZ81" s="348"/>
      <c r="FHA81" s="348"/>
      <c r="FHB81" s="349"/>
      <c r="FHD81" s="347"/>
      <c r="FHE81" s="350"/>
      <c r="FHF81" s="350"/>
      <c r="FHG81" s="348"/>
      <c r="FHH81" s="348"/>
      <c r="FHI81" s="348"/>
      <c r="FHJ81" s="349"/>
      <c r="FHL81" s="347"/>
      <c r="FHM81" s="350"/>
      <c r="FHN81" s="350"/>
      <c r="FHO81" s="348"/>
      <c r="FHP81" s="348"/>
      <c r="FHQ81" s="348"/>
      <c r="FHR81" s="349"/>
      <c r="FHT81" s="347"/>
      <c r="FHU81" s="350"/>
      <c r="FHV81" s="350"/>
      <c r="FHW81" s="348"/>
      <c r="FHX81" s="348"/>
      <c r="FHY81" s="348"/>
      <c r="FHZ81" s="349"/>
      <c r="FIB81" s="347"/>
      <c r="FIC81" s="350"/>
      <c r="FID81" s="350"/>
      <c r="FIE81" s="348"/>
      <c r="FIF81" s="348"/>
      <c r="FIG81" s="348"/>
      <c r="FIH81" s="349"/>
      <c r="FIJ81" s="347"/>
      <c r="FIK81" s="350"/>
      <c r="FIL81" s="350"/>
      <c r="FIM81" s="348"/>
      <c r="FIN81" s="348"/>
      <c r="FIO81" s="348"/>
      <c r="FIP81" s="349"/>
      <c r="FIR81" s="347"/>
      <c r="FIS81" s="350"/>
      <c r="FIT81" s="350"/>
      <c r="FIU81" s="348"/>
      <c r="FIV81" s="348"/>
      <c r="FIW81" s="348"/>
      <c r="FIX81" s="349"/>
      <c r="FIZ81" s="347"/>
      <c r="FJA81" s="350"/>
      <c r="FJB81" s="350"/>
      <c r="FJC81" s="348"/>
      <c r="FJD81" s="348"/>
      <c r="FJE81" s="348"/>
      <c r="FJF81" s="349"/>
      <c r="FJH81" s="347"/>
      <c r="FJI81" s="350"/>
      <c r="FJJ81" s="350"/>
      <c r="FJK81" s="348"/>
      <c r="FJL81" s="348"/>
      <c r="FJM81" s="348"/>
      <c r="FJN81" s="349"/>
      <c r="FJP81" s="347"/>
      <c r="FJQ81" s="350"/>
      <c r="FJR81" s="350"/>
      <c r="FJS81" s="348"/>
      <c r="FJT81" s="348"/>
      <c r="FJU81" s="348"/>
      <c r="FJV81" s="349"/>
      <c r="FJX81" s="347"/>
      <c r="FJY81" s="350"/>
      <c r="FJZ81" s="350"/>
      <c r="FKA81" s="348"/>
      <c r="FKB81" s="348"/>
      <c r="FKC81" s="348"/>
      <c r="FKD81" s="349"/>
      <c r="FKF81" s="347"/>
      <c r="FKG81" s="350"/>
      <c r="FKH81" s="350"/>
      <c r="FKI81" s="348"/>
      <c r="FKJ81" s="348"/>
      <c r="FKK81" s="348"/>
      <c r="FKL81" s="349"/>
      <c r="FKN81" s="347"/>
      <c r="FKO81" s="350"/>
      <c r="FKP81" s="350"/>
      <c r="FKQ81" s="348"/>
      <c r="FKR81" s="348"/>
      <c r="FKS81" s="348"/>
      <c r="FKT81" s="349"/>
      <c r="FKV81" s="347"/>
      <c r="FKW81" s="350"/>
      <c r="FKX81" s="350"/>
      <c r="FKY81" s="348"/>
      <c r="FKZ81" s="348"/>
      <c r="FLA81" s="348"/>
      <c r="FLB81" s="349"/>
      <c r="FLD81" s="347"/>
      <c r="FLE81" s="350"/>
      <c r="FLF81" s="350"/>
      <c r="FLG81" s="348"/>
      <c r="FLH81" s="348"/>
      <c r="FLI81" s="348"/>
      <c r="FLJ81" s="349"/>
      <c r="FLL81" s="347"/>
      <c r="FLM81" s="350"/>
      <c r="FLN81" s="350"/>
      <c r="FLO81" s="348"/>
      <c r="FLP81" s="348"/>
      <c r="FLQ81" s="348"/>
      <c r="FLR81" s="349"/>
      <c r="FLT81" s="347"/>
      <c r="FLU81" s="350"/>
      <c r="FLV81" s="350"/>
      <c r="FLW81" s="348"/>
      <c r="FLX81" s="348"/>
      <c r="FLY81" s="348"/>
      <c r="FLZ81" s="349"/>
      <c r="FMB81" s="347"/>
      <c r="FMC81" s="350"/>
      <c r="FMD81" s="350"/>
      <c r="FME81" s="348"/>
      <c r="FMF81" s="348"/>
      <c r="FMG81" s="348"/>
      <c r="FMH81" s="349"/>
      <c r="FMJ81" s="347"/>
      <c r="FMK81" s="350"/>
      <c r="FML81" s="350"/>
      <c r="FMM81" s="348"/>
      <c r="FMN81" s="348"/>
      <c r="FMO81" s="348"/>
      <c r="FMP81" s="349"/>
      <c r="FMR81" s="347"/>
      <c r="FMS81" s="350"/>
      <c r="FMT81" s="350"/>
      <c r="FMU81" s="348"/>
      <c r="FMV81" s="348"/>
      <c r="FMW81" s="348"/>
      <c r="FMX81" s="349"/>
      <c r="FMZ81" s="347"/>
      <c r="FNA81" s="350"/>
      <c r="FNB81" s="350"/>
      <c r="FNC81" s="348"/>
      <c r="FND81" s="348"/>
      <c r="FNE81" s="348"/>
      <c r="FNF81" s="349"/>
      <c r="FNH81" s="347"/>
      <c r="FNI81" s="350"/>
      <c r="FNJ81" s="350"/>
      <c r="FNK81" s="348"/>
      <c r="FNL81" s="348"/>
      <c r="FNM81" s="348"/>
      <c r="FNN81" s="349"/>
      <c r="FNP81" s="347"/>
      <c r="FNQ81" s="350"/>
      <c r="FNR81" s="350"/>
      <c r="FNS81" s="348"/>
      <c r="FNT81" s="348"/>
      <c r="FNU81" s="348"/>
      <c r="FNV81" s="349"/>
      <c r="FNX81" s="347"/>
      <c r="FNY81" s="350"/>
      <c r="FNZ81" s="350"/>
      <c r="FOA81" s="348"/>
      <c r="FOB81" s="348"/>
      <c r="FOC81" s="348"/>
      <c r="FOD81" s="349"/>
      <c r="FOF81" s="347"/>
      <c r="FOG81" s="350"/>
      <c r="FOH81" s="350"/>
      <c r="FOI81" s="348"/>
      <c r="FOJ81" s="348"/>
      <c r="FOK81" s="348"/>
      <c r="FOL81" s="349"/>
      <c r="FON81" s="347"/>
      <c r="FOO81" s="350"/>
      <c r="FOP81" s="350"/>
      <c r="FOQ81" s="348"/>
      <c r="FOR81" s="348"/>
      <c r="FOS81" s="348"/>
      <c r="FOT81" s="349"/>
      <c r="FOV81" s="347"/>
      <c r="FOW81" s="350"/>
      <c r="FOX81" s="350"/>
      <c r="FOY81" s="348"/>
      <c r="FOZ81" s="348"/>
      <c r="FPA81" s="348"/>
      <c r="FPB81" s="349"/>
      <c r="FPD81" s="347"/>
      <c r="FPE81" s="350"/>
      <c r="FPF81" s="350"/>
      <c r="FPG81" s="348"/>
      <c r="FPH81" s="348"/>
      <c r="FPI81" s="348"/>
      <c r="FPJ81" s="349"/>
      <c r="FPL81" s="347"/>
      <c r="FPM81" s="350"/>
      <c r="FPN81" s="350"/>
      <c r="FPO81" s="348"/>
      <c r="FPP81" s="348"/>
      <c r="FPQ81" s="348"/>
      <c r="FPR81" s="349"/>
      <c r="FPT81" s="347"/>
      <c r="FPU81" s="350"/>
      <c r="FPV81" s="350"/>
      <c r="FPW81" s="348"/>
      <c r="FPX81" s="348"/>
      <c r="FPY81" s="348"/>
      <c r="FPZ81" s="349"/>
      <c r="FQB81" s="347"/>
      <c r="FQC81" s="350"/>
      <c r="FQD81" s="350"/>
      <c r="FQE81" s="348"/>
      <c r="FQF81" s="348"/>
      <c r="FQG81" s="348"/>
      <c r="FQH81" s="349"/>
      <c r="FQJ81" s="347"/>
      <c r="FQK81" s="350"/>
      <c r="FQL81" s="350"/>
      <c r="FQM81" s="348"/>
      <c r="FQN81" s="348"/>
      <c r="FQO81" s="348"/>
      <c r="FQP81" s="349"/>
      <c r="FQR81" s="347"/>
      <c r="FQS81" s="350"/>
      <c r="FQT81" s="350"/>
      <c r="FQU81" s="348"/>
      <c r="FQV81" s="348"/>
      <c r="FQW81" s="348"/>
      <c r="FQX81" s="349"/>
      <c r="FQZ81" s="347"/>
      <c r="FRA81" s="350"/>
      <c r="FRB81" s="350"/>
      <c r="FRC81" s="348"/>
      <c r="FRD81" s="348"/>
      <c r="FRE81" s="348"/>
      <c r="FRF81" s="349"/>
      <c r="FRH81" s="347"/>
      <c r="FRI81" s="350"/>
      <c r="FRJ81" s="350"/>
      <c r="FRK81" s="348"/>
      <c r="FRL81" s="348"/>
      <c r="FRM81" s="348"/>
      <c r="FRN81" s="349"/>
      <c r="FRP81" s="347"/>
      <c r="FRQ81" s="350"/>
      <c r="FRR81" s="350"/>
      <c r="FRS81" s="348"/>
      <c r="FRT81" s="348"/>
      <c r="FRU81" s="348"/>
      <c r="FRV81" s="349"/>
      <c r="FRX81" s="347"/>
      <c r="FRY81" s="350"/>
      <c r="FRZ81" s="350"/>
      <c r="FSA81" s="348"/>
      <c r="FSB81" s="348"/>
      <c r="FSC81" s="348"/>
      <c r="FSD81" s="349"/>
      <c r="FSF81" s="347"/>
      <c r="FSG81" s="350"/>
      <c r="FSH81" s="350"/>
      <c r="FSI81" s="348"/>
      <c r="FSJ81" s="348"/>
      <c r="FSK81" s="348"/>
      <c r="FSL81" s="349"/>
      <c r="FSN81" s="347"/>
      <c r="FSO81" s="350"/>
      <c r="FSP81" s="350"/>
      <c r="FSQ81" s="348"/>
      <c r="FSR81" s="348"/>
      <c r="FSS81" s="348"/>
      <c r="FST81" s="349"/>
      <c r="FSV81" s="347"/>
      <c r="FSW81" s="350"/>
      <c r="FSX81" s="350"/>
      <c r="FSY81" s="348"/>
      <c r="FSZ81" s="348"/>
      <c r="FTA81" s="348"/>
      <c r="FTB81" s="349"/>
      <c r="FTD81" s="347"/>
      <c r="FTE81" s="350"/>
      <c r="FTF81" s="350"/>
      <c r="FTG81" s="348"/>
      <c r="FTH81" s="348"/>
      <c r="FTI81" s="348"/>
      <c r="FTJ81" s="349"/>
      <c r="FTL81" s="347"/>
      <c r="FTM81" s="350"/>
      <c r="FTN81" s="350"/>
      <c r="FTO81" s="348"/>
      <c r="FTP81" s="348"/>
      <c r="FTQ81" s="348"/>
      <c r="FTR81" s="349"/>
      <c r="FTT81" s="347"/>
      <c r="FTU81" s="350"/>
      <c r="FTV81" s="350"/>
      <c r="FTW81" s="348"/>
      <c r="FTX81" s="348"/>
      <c r="FTY81" s="348"/>
      <c r="FTZ81" s="349"/>
      <c r="FUB81" s="347"/>
      <c r="FUC81" s="350"/>
      <c r="FUD81" s="350"/>
      <c r="FUE81" s="348"/>
      <c r="FUF81" s="348"/>
      <c r="FUG81" s="348"/>
      <c r="FUH81" s="349"/>
      <c r="FUJ81" s="347"/>
      <c r="FUK81" s="350"/>
      <c r="FUL81" s="350"/>
      <c r="FUM81" s="348"/>
      <c r="FUN81" s="348"/>
      <c r="FUO81" s="348"/>
      <c r="FUP81" s="349"/>
      <c r="FUR81" s="347"/>
      <c r="FUS81" s="350"/>
      <c r="FUT81" s="350"/>
      <c r="FUU81" s="348"/>
      <c r="FUV81" s="348"/>
      <c r="FUW81" s="348"/>
      <c r="FUX81" s="349"/>
      <c r="FUZ81" s="347"/>
      <c r="FVA81" s="350"/>
      <c r="FVB81" s="350"/>
      <c r="FVC81" s="348"/>
      <c r="FVD81" s="348"/>
      <c r="FVE81" s="348"/>
      <c r="FVF81" s="349"/>
      <c r="FVH81" s="347"/>
      <c r="FVI81" s="350"/>
      <c r="FVJ81" s="350"/>
      <c r="FVK81" s="348"/>
      <c r="FVL81" s="348"/>
      <c r="FVM81" s="348"/>
      <c r="FVN81" s="349"/>
      <c r="FVP81" s="347"/>
      <c r="FVQ81" s="350"/>
      <c r="FVR81" s="350"/>
      <c r="FVS81" s="348"/>
      <c r="FVT81" s="348"/>
      <c r="FVU81" s="348"/>
      <c r="FVV81" s="349"/>
      <c r="FVX81" s="347"/>
      <c r="FVY81" s="350"/>
      <c r="FVZ81" s="350"/>
      <c r="FWA81" s="348"/>
      <c r="FWB81" s="348"/>
      <c r="FWC81" s="348"/>
      <c r="FWD81" s="349"/>
      <c r="FWF81" s="347"/>
      <c r="FWG81" s="350"/>
      <c r="FWH81" s="350"/>
      <c r="FWI81" s="348"/>
      <c r="FWJ81" s="348"/>
      <c r="FWK81" s="348"/>
      <c r="FWL81" s="349"/>
      <c r="FWN81" s="347"/>
      <c r="FWO81" s="350"/>
      <c r="FWP81" s="350"/>
      <c r="FWQ81" s="348"/>
      <c r="FWR81" s="348"/>
      <c r="FWS81" s="348"/>
      <c r="FWT81" s="349"/>
      <c r="FWV81" s="347"/>
      <c r="FWW81" s="350"/>
      <c r="FWX81" s="350"/>
      <c r="FWY81" s="348"/>
      <c r="FWZ81" s="348"/>
      <c r="FXA81" s="348"/>
      <c r="FXB81" s="349"/>
      <c r="FXD81" s="347"/>
      <c r="FXE81" s="350"/>
      <c r="FXF81" s="350"/>
      <c r="FXG81" s="348"/>
      <c r="FXH81" s="348"/>
      <c r="FXI81" s="348"/>
      <c r="FXJ81" s="349"/>
      <c r="FXL81" s="347"/>
      <c r="FXM81" s="350"/>
      <c r="FXN81" s="350"/>
      <c r="FXO81" s="348"/>
      <c r="FXP81" s="348"/>
      <c r="FXQ81" s="348"/>
      <c r="FXR81" s="349"/>
      <c r="FXT81" s="347"/>
      <c r="FXU81" s="350"/>
      <c r="FXV81" s="350"/>
      <c r="FXW81" s="348"/>
      <c r="FXX81" s="348"/>
      <c r="FXY81" s="348"/>
      <c r="FXZ81" s="349"/>
      <c r="FYB81" s="347"/>
      <c r="FYC81" s="350"/>
      <c r="FYD81" s="350"/>
      <c r="FYE81" s="348"/>
      <c r="FYF81" s="348"/>
      <c r="FYG81" s="348"/>
      <c r="FYH81" s="349"/>
      <c r="FYJ81" s="347"/>
      <c r="FYK81" s="350"/>
      <c r="FYL81" s="350"/>
      <c r="FYM81" s="348"/>
      <c r="FYN81" s="348"/>
      <c r="FYO81" s="348"/>
      <c r="FYP81" s="349"/>
      <c r="FYR81" s="347"/>
      <c r="FYS81" s="350"/>
      <c r="FYT81" s="350"/>
      <c r="FYU81" s="348"/>
      <c r="FYV81" s="348"/>
      <c r="FYW81" s="348"/>
      <c r="FYX81" s="349"/>
      <c r="FYZ81" s="347"/>
      <c r="FZA81" s="350"/>
      <c r="FZB81" s="350"/>
      <c r="FZC81" s="348"/>
      <c r="FZD81" s="348"/>
      <c r="FZE81" s="348"/>
      <c r="FZF81" s="349"/>
      <c r="FZH81" s="347"/>
      <c r="FZI81" s="350"/>
      <c r="FZJ81" s="350"/>
      <c r="FZK81" s="348"/>
      <c r="FZL81" s="348"/>
      <c r="FZM81" s="348"/>
      <c r="FZN81" s="349"/>
      <c r="FZP81" s="347"/>
      <c r="FZQ81" s="350"/>
      <c r="FZR81" s="350"/>
      <c r="FZS81" s="348"/>
      <c r="FZT81" s="348"/>
      <c r="FZU81" s="348"/>
      <c r="FZV81" s="349"/>
      <c r="FZX81" s="347"/>
      <c r="FZY81" s="350"/>
      <c r="FZZ81" s="350"/>
      <c r="GAA81" s="348"/>
      <c r="GAB81" s="348"/>
      <c r="GAC81" s="348"/>
      <c r="GAD81" s="349"/>
      <c r="GAF81" s="347"/>
      <c r="GAG81" s="350"/>
      <c r="GAH81" s="350"/>
      <c r="GAI81" s="348"/>
      <c r="GAJ81" s="348"/>
      <c r="GAK81" s="348"/>
      <c r="GAL81" s="349"/>
      <c r="GAN81" s="347"/>
      <c r="GAO81" s="350"/>
      <c r="GAP81" s="350"/>
      <c r="GAQ81" s="348"/>
      <c r="GAR81" s="348"/>
      <c r="GAS81" s="348"/>
      <c r="GAT81" s="349"/>
      <c r="GAV81" s="347"/>
      <c r="GAW81" s="350"/>
      <c r="GAX81" s="350"/>
      <c r="GAY81" s="348"/>
      <c r="GAZ81" s="348"/>
      <c r="GBA81" s="348"/>
      <c r="GBB81" s="349"/>
      <c r="GBD81" s="347"/>
      <c r="GBE81" s="350"/>
      <c r="GBF81" s="350"/>
      <c r="GBG81" s="348"/>
      <c r="GBH81" s="348"/>
      <c r="GBI81" s="348"/>
      <c r="GBJ81" s="349"/>
      <c r="GBL81" s="347"/>
      <c r="GBM81" s="350"/>
      <c r="GBN81" s="350"/>
      <c r="GBO81" s="348"/>
      <c r="GBP81" s="348"/>
      <c r="GBQ81" s="348"/>
      <c r="GBR81" s="349"/>
      <c r="GBT81" s="347"/>
      <c r="GBU81" s="350"/>
      <c r="GBV81" s="350"/>
      <c r="GBW81" s="348"/>
      <c r="GBX81" s="348"/>
      <c r="GBY81" s="348"/>
      <c r="GBZ81" s="349"/>
      <c r="GCB81" s="347"/>
      <c r="GCC81" s="350"/>
      <c r="GCD81" s="350"/>
      <c r="GCE81" s="348"/>
      <c r="GCF81" s="348"/>
      <c r="GCG81" s="348"/>
      <c r="GCH81" s="349"/>
      <c r="GCJ81" s="347"/>
      <c r="GCK81" s="350"/>
      <c r="GCL81" s="350"/>
      <c r="GCM81" s="348"/>
      <c r="GCN81" s="348"/>
      <c r="GCO81" s="348"/>
      <c r="GCP81" s="349"/>
      <c r="GCR81" s="347"/>
      <c r="GCS81" s="350"/>
      <c r="GCT81" s="350"/>
      <c r="GCU81" s="348"/>
      <c r="GCV81" s="348"/>
      <c r="GCW81" s="348"/>
      <c r="GCX81" s="349"/>
      <c r="GCZ81" s="347"/>
      <c r="GDA81" s="350"/>
      <c r="GDB81" s="350"/>
      <c r="GDC81" s="348"/>
      <c r="GDD81" s="348"/>
      <c r="GDE81" s="348"/>
      <c r="GDF81" s="349"/>
      <c r="GDH81" s="347"/>
      <c r="GDI81" s="350"/>
      <c r="GDJ81" s="350"/>
      <c r="GDK81" s="348"/>
      <c r="GDL81" s="348"/>
      <c r="GDM81" s="348"/>
      <c r="GDN81" s="349"/>
      <c r="GDP81" s="347"/>
      <c r="GDQ81" s="350"/>
      <c r="GDR81" s="350"/>
      <c r="GDS81" s="348"/>
      <c r="GDT81" s="348"/>
      <c r="GDU81" s="348"/>
      <c r="GDV81" s="349"/>
      <c r="GDX81" s="347"/>
      <c r="GDY81" s="350"/>
      <c r="GDZ81" s="350"/>
      <c r="GEA81" s="348"/>
      <c r="GEB81" s="348"/>
      <c r="GEC81" s="348"/>
      <c r="GED81" s="349"/>
      <c r="GEF81" s="347"/>
      <c r="GEG81" s="350"/>
      <c r="GEH81" s="350"/>
      <c r="GEI81" s="348"/>
      <c r="GEJ81" s="348"/>
      <c r="GEK81" s="348"/>
      <c r="GEL81" s="349"/>
      <c r="GEN81" s="347"/>
      <c r="GEO81" s="350"/>
      <c r="GEP81" s="350"/>
      <c r="GEQ81" s="348"/>
      <c r="GER81" s="348"/>
      <c r="GES81" s="348"/>
      <c r="GET81" s="349"/>
      <c r="GEV81" s="347"/>
      <c r="GEW81" s="350"/>
      <c r="GEX81" s="350"/>
      <c r="GEY81" s="348"/>
      <c r="GEZ81" s="348"/>
      <c r="GFA81" s="348"/>
      <c r="GFB81" s="349"/>
      <c r="GFD81" s="347"/>
      <c r="GFE81" s="350"/>
      <c r="GFF81" s="350"/>
      <c r="GFG81" s="348"/>
      <c r="GFH81" s="348"/>
      <c r="GFI81" s="348"/>
      <c r="GFJ81" s="349"/>
      <c r="GFL81" s="347"/>
      <c r="GFM81" s="350"/>
      <c r="GFN81" s="350"/>
      <c r="GFO81" s="348"/>
      <c r="GFP81" s="348"/>
      <c r="GFQ81" s="348"/>
      <c r="GFR81" s="349"/>
      <c r="GFT81" s="347"/>
      <c r="GFU81" s="350"/>
      <c r="GFV81" s="350"/>
      <c r="GFW81" s="348"/>
      <c r="GFX81" s="348"/>
      <c r="GFY81" s="348"/>
      <c r="GFZ81" s="349"/>
      <c r="GGB81" s="347"/>
      <c r="GGC81" s="350"/>
      <c r="GGD81" s="350"/>
      <c r="GGE81" s="348"/>
      <c r="GGF81" s="348"/>
      <c r="GGG81" s="348"/>
      <c r="GGH81" s="349"/>
      <c r="GGJ81" s="347"/>
      <c r="GGK81" s="350"/>
      <c r="GGL81" s="350"/>
      <c r="GGM81" s="348"/>
      <c r="GGN81" s="348"/>
      <c r="GGO81" s="348"/>
      <c r="GGP81" s="349"/>
      <c r="GGR81" s="347"/>
      <c r="GGS81" s="350"/>
      <c r="GGT81" s="350"/>
      <c r="GGU81" s="348"/>
      <c r="GGV81" s="348"/>
      <c r="GGW81" s="348"/>
      <c r="GGX81" s="349"/>
      <c r="GGZ81" s="347"/>
      <c r="GHA81" s="350"/>
      <c r="GHB81" s="350"/>
      <c r="GHC81" s="348"/>
      <c r="GHD81" s="348"/>
      <c r="GHE81" s="348"/>
      <c r="GHF81" s="349"/>
      <c r="GHH81" s="347"/>
      <c r="GHI81" s="350"/>
      <c r="GHJ81" s="350"/>
      <c r="GHK81" s="348"/>
      <c r="GHL81" s="348"/>
      <c r="GHM81" s="348"/>
      <c r="GHN81" s="349"/>
      <c r="GHP81" s="347"/>
      <c r="GHQ81" s="350"/>
      <c r="GHR81" s="350"/>
      <c r="GHS81" s="348"/>
      <c r="GHT81" s="348"/>
      <c r="GHU81" s="348"/>
      <c r="GHV81" s="349"/>
      <c r="GHX81" s="347"/>
      <c r="GHY81" s="350"/>
      <c r="GHZ81" s="350"/>
      <c r="GIA81" s="348"/>
      <c r="GIB81" s="348"/>
      <c r="GIC81" s="348"/>
      <c r="GID81" s="349"/>
      <c r="GIF81" s="347"/>
      <c r="GIG81" s="350"/>
      <c r="GIH81" s="350"/>
      <c r="GII81" s="348"/>
      <c r="GIJ81" s="348"/>
      <c r="GIK81" s="348"/>
      <c r="GIL81" s="349"/>
      <c r="GIN81" s="347"/>
      <c r="GIO81" s="350"/>
      <c r="GIP81" s="350"/>
      <c r="GIQ81" s="348"/>
      <c r="GIR81" s="348"/>
      <c r="GIS81" s="348"/>
      <c r="GIT81" s="349"/>
      <c r="GIV81" s="347"/>
      <c r="GIW81" s="350"/>
      <c r="GIX81" s="350"/>
      <c r="GIY81" s="348"/>
      <c r="GIZ81" s="348"/>
      <c r="GJA81" s="348"/>
      <c r="GJB81" s="349"/>
      <c r="GJD81" s="347"/>
      <c r="GJE81" s="350"/>
      <c r="GJF81" s="350"/>
      <c r="GJG81" s="348"/>
      <c r="GJH81" s="348"/>
      <c r="GJI81" s="348"/>
      <c r="GJJ81" s="349"/>
      <c r="GJL81" s="347"/>
      <c r="GJM81" s="350"/>
      <c r="GJN81" s="350"/>
      <c r="GJO81" s="348"/>
      <c r="GJP81" s="348"/>
      <c r="GJQ81" s="348"/>
      <c r="GJR81" s="349"/>
      <c r="GJT81" s="347"/>
      <c r="GJU81" s="350"/>
      <c r="GJV81" s="350"/>
      <c r="GJW81" s="348"/>
      <c r="GJX81" s="348"/>
      <c r="GJY81" s="348"/>
      <c r="GJZ81" s="349"/>
      <c r="GKB81" s="347"/>
      <c r="GKC81" s="350"/>
      <c r="GKD81" s="350"/>
      <c r="GKE81" s="348"/>
      <c r="GKF81" s="348"/>
      <c r="GKG81" s="348"/>
      <c r="GKH81" s="349"/>
      <c r="GKJ81" s="347"/>
      <c r="GKK81" s="350"/>
      <c r="GKL81" s="350"/>
      <c r="GKM81" s="348"/>
      <c r="GKN81" s="348"/>
      <c r="GKO81" s="348"/>
      <c r="GKP81" s="349"/>
      <c r="GKR81" s="347"/>
      <c r="GKS81" s="350"/>
      <c r="GKT81" s="350"/>
      <c r="GKU81" s="348"/>
      <c r="GKV81" s="348"/>
      <c r="GKW81" s="348"/>
      <c r="GKX81" s="349"/>
      <c r="GKZ81" s="347"/>
      <c r="GLA81" s="350"/>
      <c r="GLB81" s="350"/>
      <c r="GLC81" s="348"/>
      <c r="GLD81" s="348"/>
      <c r="GLE81" s="348"/>
      <c r="GLF81" s="349"/>
      <c r="GLH81" s="347"/>
      <c r="GLI81" s="350"/>
      <c r="GLJ81" s="350"/>
      <c r="GLK81" s="348"/>
      <c r="GLL81" s="348"/>
      <c r="GLM81" s="348"/>
      <c r="GLN81" s="349"/>
      <c r="GLP81" s="347"/>
      <c r="GLQ81" s="350"/>
      <c r="GLR81" s="350"/>
      <c r="GLS81" s="348"/>
      <c r="GLT81" s="348"/>
      <c r="GLU81" s="348"/>
      <c r="GLV81" s="349"/>
      <c r="GLX81" s="347"/>
      <c r="GLY81" s="350"/>
      <c r="GLZ81" s="350"/>
      <c r="GMA81" s="348"/>
      <c r="GMB81" s="348"/>
      <c r="GMC81" s="348"/>
      <c r="GMD81" s="349"/>
      <c r="GMF81" s="347"/>
      <c r="GMG81" s="350"/>
      <c r="GMH81" s="350"/>
      <c r="GMI81" s="348"/>
      <c r="GMJ81" s="348"/>
      <c r="GMK81" s="348"/>
      <c r="GML81" s="349"/>
      <c r="GMN81" s="347"/>
      <c r="GMO81" s="350"/>
      <c r="GMP81" s="350"/>
      <c r="GMQ81" s="348"/>
      <c r="GMR81" s="348"/>
      <c r="GMS81" s="348"/>
      <c r="GMT81" s="349"/>
      <c r="GMV81" s="347"/>
      <c r="GMW81" s="350"/>
      <c r="GMX81" s="350"/>
      <c r="GMY81" s="348"/>
      <c r="GMZ81" s="348"/>
      <c r="GNA81" s="348"/>
      <c r="GNB81" s="349"/>
      <c r="GND81" s="347"/>
      <c r="GNE81" s="350"/>
      <c r="GNF81" s="350"/>
      <c r="GNG81" s="348"/>
      <c r="GNH81" s="348"/>
      <c r="GNI81" s="348"/>
      <c r="GNJ81" s="349"/>
      <c r="GNL81" s="347"/>
      <c r="GNM81" s="350"/>
      <c r="GNN81" s="350"/>
      <c r="GNO81" s="348"/>
      <c r="GNP81" s="348"/>
      <c r="GNQ81" s="348"/>
      <c r="GNR81" s="349"/>
      <c r="GNT81" s="347"/>
      <c r="GNU81" s="350"/>
      <c r="GNV81" s="350"/>
      <c r="GNW81" s="348"/>
      <c r="GNX81" s="348"/>
      <c r="GNY81" s="348"/>
      <c r="GNZ81" s="349"/>
      <c r="GOB81" s="347"/>
      <c r="GOC81" s="350"/>
      <c r="GOD81" s="350"/>
      <c r="GOE81" s="348"/>
      <c r="GOF81" s="348"/>
      <c r="GOG81" s="348"/>
      <c r="GOH81" s="349"/>
      <c r="GOJ81" s="347"/>
      <c r="GOK81" s="350"/>
      <c r="GOL81" s="350"/>
      <c r="GOM81" s="348"/>
      <c r="GON81" s="348"/>
      <c r="GOO81" s="348"/>
      <c r="GOP81" s="349"/>
      <c r="GOR81" s="347"/>
      <c r="GOS81" s="350"/>
      <c r="GOT81" s="350"/>
      <c r="GOU81" s="348"/>
      <c r="GOV81" s="348"/>
      <c r="GOW81" s="348"/>
      <c r="GOX81" s="349"/>
      <c r="GOZ81" s="347"/>
      <c r="GPA81" s="350"/>
      <c r="GPB81" s="350"/>
      <c r="GPC81" s="348"/>
      <c r="GPD81" s="348"/>
      <c r="GPE81" s="348"/>
      <c r="GPF81" s="349"/>
      <c r="GPH81" s="347"/>
      <c r="GPI81" s="350"/>
      <c r="GPJ81" s="350"/>
      <c r="GPK81" s="348"/>
      <c r="GPL81" s="348"/>
      <c r="GPM81" s="348"/>
      <c r="GPN81" s="349"/>
      <c r="GPP81" s="347"/>
      <c r="GPQ81" s="350"/>
      <c r="GPR81" s="350"/>
      <c r="GPS81" s="348"/>
      <c r="GPT81" s="348"/>
      <c r="GPU81" s="348"/>
      <c r="GPV81" s="349"/>
      <c r="GPX81" s="347"/>
      <c r="GPY81" s="350"/>
      <c r="GPZ81" s="350"/>
      <c r="GQA81" s="348"/>
      <c r="GQB81" s="348"/>
      <c r="GQC81" s="348"/>
      <c r="GQD81" s="349"/>
      <c r="GQF81" s="347"/>
      <c r="GQG81" s="350"/>
      <c r="GQH81" s="350"/>
      <c r="GQI81" s="348"/>
      <c r="GQJ81" s="348"/>
      <c r="GQK81" s="348"/>
      <c r="GQL81" s="349"/>
      <c r="GQN81" s="347"/>
      <c r="GQO81" s="350"/>
      <c r="GQP81" s="350"/>
      <c r="GQQ81" s="348"/>
      <c r="GQR81" s="348"/>
      <c r="GQS81" s="348"/>
      <c r="GQT81" s="349"/>
      <c r="GQV81" s="347"/>
      <c r="GQW81" s="350"/>
      <c r="GQX81" s="350"/>
      <c r="GQY81" s="348"/>
      <c r="GQZ81" s="348"/>
      <c r="GRA81" s="348"/>
      <c r="GRB81" s="349"/>
      <c r="GRD81" s="347"/>
      <c r="GRE81" s="350"/>
      <c r="GRF81" s="350"/>
      <c r="GRG81" s="348"/>
      <c r="GRH81" s="348"/>
      <c r="GRI81" s="348"/>
      <c r="GRJ81" s="349"/>
      <c r="GRL81" s="347"/>
      <c r="GRM81" s="350"/>
      <c r="GRN81" s="350"/>
      <c r="GRO81" s="348"/>
      <c r="GRP81" s="348"/>
      <c r="GRQ81" s="348"/>
      <c r="GRR81" s="349"/>
      <c r="GRT81" s="347"/>
      <c r="GRU81" s="350"/>
      <c r="GRV81" s="350"/>
      <c r="GRW81" s="348"/>
      <c r="GRX81" s="348"/>
      <c r="GRY81" s="348"/>
      <c r="GRZ81" s="349"/>
      <c r="GSB81" s="347"/>
      <c r="GSC81" s="350"/>
      <c r="GSD81" s="350"/>
      <c r="GSE81" s="348"/>
      <c r="GSF81" s="348"/>
      <c r="GSG81" s="348"/>
      <c r="GSH81" s="349"/>
      <c r="GSJ81" s="347"/>
      <c r="GSK81" s="350"/>
      <c r="GSL81" s="350"/>
      <c r="GSM81" s="348"/>
      <c r="GSN81" s="348"/>
      <c r="GSO81" s="348"/>
      <c r="GSP81" s="349"/>
      <c r="GSR81" s="347"/>
      <c r="GSS81" s="350"/>
      <c r="GST81" s="350"/>
      <c r="GSU81" s="348"/>
      <c r="GSV81" s="348"/>
      <c r="GSW81" s="348"/>
      <c r="GSX81" s="349"/>
      <c r="GSZ81" s="347"/>
      <c r="GTA81" s="350"/>
      <c r="GTB81" s="350"/>
      <c r="GTC81" s="348"/>
      <c r="GTD81" s="348"/>
      <c r="GTE81" s="348"/>
      <c r="GTF81" s="349"/>
      <c r="GTH81" s="347"/>
      <c r="GTI81" s="350"/>
      <c r="GTJ81" s="350"/>
      <c r="GTK81" s="348"/>
      <c r="GTL81" s="348"/>
      <c r="GTM81" s="348"/>
      <c r="GTN81" s="349"/>
      <c r="GTP81" s="347"/>
      <c r="GTQ81" s="350"/>
      <c r="GTR81" s="350"/>
      <c r="GTS81" s="348"/>
      <c r="GTT81" s="348"/>
      <c r="GTU81" s="348"/>
      <c r="GTV81" s="349"/>
      <c r="GTX81" s="347"/>
      <c r="GTY81" s="350"/>
      <c r="GTZ81" s="350"/>
      <c r="GUA81" s="348"/>
      <c r="GUB81" s="348"/>
      <c r="GUC81" s="348"/>
      <c r="GUD81" s="349"/>
      <c r="GUF81" s="347"/>
      <c r="GUG81" s="350"/>
      <c r="GUH81" s="350"/>
      <c r="GUI81" s="348"/>
      <c r="GUJ81" s="348"/>
      <c r="GUK81" s="348"/>
      <c r="GUL81" s="349"/>
      <c r="GUN81" s="347"/>
      <c r="GUO81" s="350"/>
      <c r="GUP81" s="350"/>
      <c r="GUQ81" s="348"/>
      <c r="GUR81" s="348"/>
      <c r="GUS81" s="348"/>
      <c r="GUT81" s="349"/>
      <c r="GUV81" s="347"/>
      <c r="GUW81" s="350"/>
      <c r="GUX81" s="350"/>
      <c r="GUY81" s="348"/>
      <c r="GUZ81" s="348"/>
      <c r="GVA81" s="348"/>
      <c r="GVB81" s="349"/>
      <c r="GVD81" s="347"/>
      <c r="GVE81" s="350"/>
      <c r="GVF81" s="350"/>
      <c r="GVG81" s="348"/>
      <c r="GVH81" s="348"/>
      <c r="GVI81" s="348"/>
      <c r="GVJ81" s="349"/>
      <c r="GVL81" s="347"/>
      <c r="GVM81" s="350"/>
      <c r="GVN81" s="350"/>
      <c r="GVO81" s="348"/>
      <c r="GVP81" s="348"/>
      <c r="GVQ81" s="348"/>
      <c r="GVR81" s="349"/>
      <c r="GVT81" s="347"/>
      <c r="GVU81" s="350"/>
      <c r="GVV81" s="350"/>
      <c r="GVW81" s="348"/>
      <c r="GVX81" s="348"/>
      <c r="GVY81" s="348"/>
      <c r="GVZ81" s="349"/>
      <c r="GWB81" s="347"/>
      <c r="GWC81" s="350"/>
      <c r="GWD81" s="350"/>
      <c r="GWE81" s="348"/>
      <c r="GWF81" s="348"/>
      <c r="GWG81" s="348"/>
      <c r="GWH81" s="349"/>
      <c r="GWJ81" s="347"/>
      <c r="GWK81" s="350"/>
      <c r="GWL81" s="350"/>
      <c r="GWM81" s="348"/>
      <c r="GWN81" s="348"/>
      <c r="GWO81" s="348"/>
      <c r="GWP81" s="349"/>
      <c r="GWR81" s="347"/>
      <c r="GWS81" s="350"/>
      <c r="GWT81" s="350"/>
      <c r="GWU81" s="348"/>
      <c r="GWV81" s="348"/>
      <c r="GWW81" s="348"/>
      <c r="GWX81" s="349"/>
      <c r="GWZ81" s="347"/>
      <c r="GXA81" s="350"/>
      <c r="GXB81" s="350"/>
      <c r="GXC81" s="348"/>
      <c r="GXD81" s="348"/>
      <c r="GXE81" s="348"/>
      <c r="GXF81" s="349"/>
      <c r="GXH81" s="347"/>
      <c r="GXI81" s="350"/>
      <c r="GXJ81" s="350"/>
      <c r="GXK81" s="348"/>
      <c r="GXL81" s="348"/>
      <c r="GXM81" s="348"/>
      <c r="GXN81" s="349"/>
      <c r="GXP81" s="347"/>
      <c r="GXQ81" s="350"/>
      <c r="GXR81" s="350"/>
      <c r="GXS81" s="348"/>
      <c r="GXT81" s="348"/>
      <c r="GXU81" s="348"/>
      <c r="GXV81" s="349"/>
      <c r="GXX81" s="347"/>
      <c r="GXY81" s="350"/>
      <c r="GXZ81" s="350"/>
      <c r="GYA81" s="348"/>
      <c r="GYB81" s="348"/>
      <c r="GYC81" s="348"/>
      <c r="GYD81" s="349"/>
      <c r="GYF81" s="347"/>
      <c r="GYG81" s="350"/>
      <c r="GYH81" s="350"/>
      <c r="GYI81" s="348"/>
      <c r="GYJ81" s="348"/>
      <c r="GYK81" s="348"/>
      <c r="GYL81" s="349"/>
      <c r="GYN81" s="347"/>
      <c r="GYO81" s="350"/>
      <c r="GYP81" s="350"/>
      <c r="GYQ81" s="348"/>
      <c r="GYR81" s="348"/>
      <c r="GYS81" s="348"/>
      <c r="GYT81" s="349"/>
      <c r="GYV81" s="347"/>
      <c r="GYW81" s="350"/>
      <c r="GYX81" s="350"/>
      <c r="GYY81" s="348"/>
      <c r="GYZ81" s="348"/>
      <c r="GZA81" s="348"/>
      <c r="GZB81" s="349"/>
      <c r="GZD81" s="347"/>
      <c r="GZE81" s="350"/>
      <c r="GZF81" s="350"/>
      <c r="GZG81" s="348"/>
      <c r="GZH81" s="348"/>
      <c r="GZI81" s="348"/>
      <c r="GZJ81" s="349"/>
      <c r="GZL81" s="347"/>
      <c r="GZM81" s="350"/>
      <c r="GZN81" s="350"/>
      <c r="GZO81" s="348"/>
      <c r="GZP81" s="348"/>
      <c r="GZQ81" s="348"/>
      <c r="GZR81" s="349"/>
      <c r="GZT81" s="347"/>
      <c r="GZU81" s="350"/>
      <c r="GZV81" s="350"/>
      <c r="GZW81" s="348"/>
      <c r="GZX81" s="348"/>
      <c r="GZY81" s="348"/>
      <c r="GZZ81" s="349"/>
      <c r="HAB81" s="347"/>
      <c r="HAC81" s="350"/>
      <c r="HAD81" s="350"/>
      <c r="HAE81" s="348"/>
      <c r="HAF81" s="348"/>
      <c r="HAG81" s="348"/>
      <c r="HAH81" s="349"/>
      <c r="HAJ81" s="347"/>
      <c r="HAK81" s="350"/>
      <c r="HAL81" s="350"/>
      <c r="HAM81" s="348"/>
      <c r="HAN81" s="348"/>
      <c r="HAO81" s="348"/>
      <c r="HAP81" s="349"/>
      <c r="HAR81" s="347"/>
      <c r="HAS81" s="350"/>
      <c r="HAT81" s="350"/>
      <c r="HAU81" s="348"/>
      <c r="HAV81" s="348"/>
      <c r="HAW81" s="348"/>
      <c r="HAX81" s="349"/>
      <c r="HAZ81" s="347"/>
      <c r="HBA81" s="350"/>
      <c r="HBB81" s="350"/>
      <c r="HBC81" s="348"/>
      <c r="HBD81" s="348"/>
      <c r="HBE81" s="348"/>
      <c r="HBF81" s="349"/>
      <c r="HBH81" s="347"/>
      <c r="HBI81" s="350"/>
      <c r="HBJ81" s="350"/>
      <c r="HBK81" s="348"/>
      <c r="HBL81" s="348"/>
      <c r="HBM81" s="348"/>
      <c r="HBN81" s="349"/>
      <c r="HBP81" s="347"/>
      <c r="HBQ81" s="350"/>
      <c r="HBR81" s="350"/>
      <c r="HBS81" s="348"/>
      <c r="HBT81" s="348"/>
      <c r="HBU81" s="348"/>
      <c r="HBV81" s="349"/>
      <c r="HBX81" s="347"/>
      <c r="HBY81" s="350"/>
      <c r="HBZ81" s="350"/>
      <c r="HCA81" s="348"/>
      <c r="HCB81" s="348"/>
      <c r="HCC81" s="348"/>
      <c r="HCD81" s="349"/>
      <c r="HCF81" s="347"/>
      <c r="HCG81" s="350"/>
      <c r="HCH81" s="350"/>
      <c r="HCI81" s="348"/>
      <c r="HCJ81" s="348"/>
      <c r="HCK81" s="348"/>
      <c r="HCL81" s="349"/>
      <c r="HCN81" s="347"/>
      <c r="HCO81" s="350"/>
      <c r="HCP81" s="350"/>
      <c r="HCQ81" s="348"/>
      <c r="HCR81" s="348"/>
      <c r="HCS81" s="348"/>
      <c r="HCT81" s="349"/>
      <c r="HCV81" s="347"/>
      <c r="HCW81" s="350"/>
      <c r="HCX81" s="350"/>
      <c r="HCY81" s="348"/>
      <c r="HCZ81" s="348"/>
      <c r="HDA81" s="348"/>
      <c r="HDB81" s="349"/>
      <c r="HDD81" s="347"/>
      <c r="HDE81" s="350"/>
      <c r="HDF81" s="350"/>
      <c r="HDG81" s="348"/>
      <c r="HDH81" s="348"/>
      <c r="HDI81" s="348"/>
      <c r="HDJ81" s="349"/>
      <c r="HDL81" s="347"/>
      <c r="HDM81" s="350"/>
      <c r="HDN81" s="350"/>
      <c r="HDO81" s="348"/>
      <c r="HDP81" s="348"/>
      <c r="HDQ81" s="348"/>
      <c r="HDR81" s="349"/>
      <c r="HDT81" s="347"/>
      <c r="HDU81" s="350"/>
      <c r="HDV81" s="350"/>
      <c r="HDW81" s="348"/>
      <c r="HDX81" s="348"/>
      <c r="HDY81" s="348"/>
      <c r="HDZ81" s="349"/>
      <c r="HEB81" s="347"/>
      <c r="HEC81" s="350"/>
      <c r="HED81" s="350"/>
      <c r="HEE81" s="348"/>
      <c r="HEF81" s="348"/>
      <c r="HEG81" s="348"/>
      <c r="HEH81" s="349"/>
      <c r="HEJ81" s="347"/>
      <c r="HEK81" s="350"/>
      <c r="HEL81" s="350"/>
      <c r="HEM81" s="348"/>
      <c r="HEN81" s="348"/>
      <c r="HEO81" s="348"/>
      <c r="HEP81" s="349"/>
      <c r="HER81" s="347"/>
      <c r="HES81" s="350"/>
      <c r="HET81" s="350"/>
      <c r="HEU81" s="348"/>
      <c r="HEV81" s="348"/>
      <c r="HEW81" s="348"/>
      <c r="HEX81" s="349"/>
      <c r="HEZ81" s="347"/>
      <c r="HFA81" s="350"/>
      <c r="HFB81" s="350"/>
      <c r="HFC81" s="348"/>
      <c r="HFD81" s="348"/>
      <c r="HFE81" s="348"/>
      <c r="HFF81" s="349"/>
      <c r="HFH81" s="347"/>
      <c r="HFI81" s="350"/>
      <c r="HFJ81" s="350"/>
      <c r="HFK81" s="348"/>
      <c r="HFL81" s="348"/>
      <c r="HFM81" s="348"/>
      <c r="HFN81" s="349"/>
      <c r="HFP81" s="347"/>
      <c r="HFQ81" s="350"/>
      <c r="HFR81" s="350"/>
      <c r="HFS81" s="348"/>
      <c r="HFT81" s="348"/>
      <c r="HFU81" s="348"/>
      <c r="HFV81" s="349"/>
      <c r="HFX81" s="347"/>
      <c r="HFY81" s="350"/>
      <c r="HFZ81" s="350"/>
      <c r="HGA81" s="348"/>
      <c r="HGB81" s="348"/>
      <c r="HGC81" s="348"/>
      <c r="HGD81" s="349"/>
      <c r="HGF81" s="347"/>
      <c r="HGG81" s="350"/>
      <c r="HGH81" s="350"/>
      <c r="HGI81" s="348"/>
      <c r="HGJ81" s="348"/>
      <c r="HGK81" s="348"/>
      <c r="HGL81" s="349"/>
      <c r="HGN81" s="347"/>
      <c r="HGO81" s="350"/>
      <c r="HGP81" s="350"/>
      <c r="HGQ81" s="348"/>
      <c r="HGR81" s="348"/>
      <c r="HGS81" s="348"/>
      <c r="HGT81" s="349"/>
      <c r="HGV81" s="347"/>
      <c r="HGW81" s="350"/>
      <c r="HGX81" s="350"/>
      <c r="HGY81" s="348"/>
      <c r="HGZ81" s="348"/>
      <c r="HHA81" s="348"/>
      <c r="HHB81" s="349"/>
      <c r="HHD81" s="347"/>
      <c r="HHE81" s="350"/>
      <c r="HHF81" s="350"/>
      <c r="HHG81" s="348"/>
      <c r="HHH81" s="348"/>
      <c r="HHI81" s="348"/>
      <c r="HHJ81" s="349"/>
      <c r="HHL81" s="347"/>
      <c r="HHM81" s="350"/>
      <c r="HHN81" s="350"/>
      <c r="HHO81" s="348"/>
      <c r="HHP81" s="348"/>
      <c r="HHQ81" s="348"/>
      <c r="HHR81" s="349"/>
      <c r="HHT81" s="347"/>
      <c r="HHU81" s="350"/>
      <c r="HHV81" s="350"/>
      <c r="HHW81" s="348"/>
      <c r="HHX81" s="348"/>
      <c r="HHY81" s="348"/>
      <c r="HHZ81" s="349"/>
      <c r="HIB81" s="347"/>
      <c r="HIC81" s="350"/>
      <c r="HID81" s="350"/>
      <c r="HIE81" s="348"/>
      <c r="HIF81" s="348"/>
      <c r="HIG81" s="348"/>
      <c r="HIH81" s="349"/>
      <c r="HIJ81" s="347"/>
      <c r="HIK81" s="350"/>
      <c r="HIL81" s="350"/>
      <c r="HIM81" s="348"/>
      <c r="HIN81" s="348"/>
      <c r="HIO81" s="348"/>
      <c r="HIP81" s="349"/>
      <c r="HIR81" s="347"/>
      <c r="HIS81" s="350"/>
      <c r="HIT81" s="350"/>
      <c r="HIU81" s="348"/>
      <c r="HIV81" s="348"/>
      <c r="HIW81" s="348"/>
      <c r="HIX81" s="349"/>
      <c r="HIZ81" s="347"/>
      <c r="HJA81" s="350"/>
      <c r="HJB81" s="350"/>
      <c r="HJC81" s="348"/>
      <c r="HJD81" s="348"/>
      <c r="HJE81" s="348"/>
      <c r="HJF81" s="349"/>
      <c r="HJH81" s="347"/>
      <c r="HJI81" s="350"/>
      <c r="HJJ81" s="350"/>
      <c r="HJK81" s="348"/>
      <c r="HJL81" s="348"/>
      <c r="HJM81" s="348"/>
      <c r="HJN81" s="349"/>
      <c r="HJP81" s="347"/>
      <c r="HJQ81" s="350"/>
      <c r="HJR81" s="350"/>
      <c r="HJS81" s="348"/>
      <c r="HJT81" s="348"/>
      <c r="HJU81" s="348"/>
      <c r="HJV81" s="349"/>
      <c r="HJX81" s="347"/>
      <c r="HJY81" s="350"/>
      <c r="HJZ81" s="350"/>
      <c r="HKA81" s="348"/>
      <c r="HKB81" s="348"/>
      <c r="HKC81" s="348"/>
      <c r="HKD81" s="349"/>
      <c r="HKF81" s="347"/>
      <c r="HKG81" s="350"/>
      <c r="HKH81" s="350"/>
      <c r="HKI81" s="348"/>
      <c r="HKJ81" s="348"/>
      <c r="HKK81" s="348"/>
      <c r="HKL81" s="349"/>
      <c r="HKN81" s="347"/>
      <c r="HKO81" s="350"/>
      <c r="HKP81" s="350"/>
      <c r="HKQ81" s="348"/>
      <c r="HKR81" s="348"/>
      <c r="HKS81" s="348"/>
      <c r="HKT81" s="349"/>
      <c r="HKV81" s="347"/>
      <c r="HKW81" s="350"/>
      <c r="HKX81" s="350"/>
      <c r="HKY81" s="348"/>
      <c r="HKZ81" s="348"/>
      <c r="HLA81" s="348"/>
      <c r="HLB81" s="349"/>
      <c r="HLD81" s="347"/>
      <c r="HLE81" s="350"/>
      <c r="HLF81" s="350"/>
      <c r="HLG81" s="348"/>
      <c r="HLH81" s="348"/>
      <c r="HLI81" s="348"/>
      <c r="HLJ81" s="349"/>
      <c r="HLL81" s="347"/>
      <c r="HLM81" s="350"/>
      <c r="HLN81" s="350"/>
      <c r="HLO81" s="348"/>
      <c r="HLP81" s="348"/>
      <c r="HLQ81" s="348"/>
      <c r="HLR81" s="349"/>
      <c r="HLT81" s="347"/>
      <c r="HLU81" s="350"/>
      <c r="HLV81" s="350"/>
      <c r="HLW81" s="348"/>
      <c r="HLX81" s="348"/>
      <c r="HLY81" s="348"/>
      <c r="HLZ81" s="349"/>
      <c r="HMB81" s="347"/>
      <c r="HMC81" s="350"/>
      <c r="HMD81" s="350"/>
      <c r="HME81" s="348"/>
      <c r="HMF81" s="348"/>
      <c r="HMG81" s="348"/>
      <c r="HMH81" s="349"/>
      <c r="HMJ81" s="347"/>
      <c r="HMK81" s="350"/>
      <c r="HML81" s="350"/>
      <c r="HMM81" s="348"/>
      <c r="HMN81" s="348"/>
      <c r="HMO81" s="348"/>
      <c r="HMP81" s="349"/>
      <c r="HMR81" s="347"/>
      <c r="HMS81" s="350"/>
      <c r="HMT81" s="350"/>
      <c r="HMU81" s="348"/>
      <c r="HMV81" s="348"/>
      <c r="HMW81" s="348"/>
      <c r="HMX81" s="349"/>
      <c r="HMZ81" s="347"/>
      <c r="HNA81" s="350"/>
      <c r="HNB81" s="350"/>
      <c r="HNC81" s="348"/>
      <c r="HND81" s="348"/>
      <c r="HNE81" s="348"/>
      <c r="HNF81" s="349"/>
      <c r="HNH81" s="347"/>
      <c r="HNI81" s="350"/>
      <c r="HNJ81" s="350"/>
      <c r="HNK81" s="348"/>
      <c r="HNL81" s="348"/>
      <c r="HNM81" s="348"/>
      <c r="HNN81" s="349"/>
      <c r="HNP81" s="347"/>
      <c r="HNQ81" s="350"/>
      <c r="HNR81" s="350"/>
      <c r="HNS81" s="348"/>
      <c r="HNT81" s="348"/>
      <c r="HNU81" s="348"/>
      <c r="HNV81" s="349"/>
      <c r="HNX81" s="347"/>
      <c r="HNY81" s="350"/>
      <c r="HNZ81" s="350"/>
      <c r="HOA81" s="348"/>
      <c r="HOB81" s="348"/>
      <c r="HOC81" s="348"/>
      <c r="HOD81" s="349"/>
      <c r="HOF81" s="347"/>
      <c r="HOG81" s="350"/>
      <c r="HOH81" s="350"/>
      <c r="HOI81" s="348"/>
      <c r="HOJ81" s="348"/>
      <c r="HOK81" s="348"/>
      <c r="HOL81" s="349"/>
      <c r="HON81" s="347"/>
      <c r="HOO81" s="350"/>
      <c r="HOP81" s="350"/>
      <c r="HOQ81" s="348"/>
      <c r="HOR81" s="348"/>
      <c r="HOS81" s="348"/>
      <c r="HOT81" s="349"/>
      <c r="HOV81" s="347"/>
      <c r="HOW81" s="350"/>
      <c r="HOX81" s="350"/>
      <c r="HOY81" s="348"/>
      <c r="HOZ81" s="348"/>
      <c r="HPA81" s="348"/>
      <c r="HPB81" s="349"/>
      <c r="HPD81" s="347"/>
      <c r="HPE81" s="350"/>
      <c r="HPF81" s="350"/>
      <c r="HPG81" s="348"/>
      <c r="HPH81" s="348"/>
      <c r="HPI81" s="348"/>
      <c r="HPJ81" s="349"/>
      <c r="HPL81" s="347"/>
      <c r="HPM81" s="350"/>
      <c r="HPN81" s="350"/>
      <c r="HPO81" s="348"/>
      <c r="HPP81" s="348"/>
      <c r="HPQ81" s="348"/>
      <c r="HPR81" s="349"/>
      <c r="HPT81" s="347"/>
      <c r="HPU81" s="350"/>
      <c r="HPV81" s="350"/>
      <c r="HPW81" s="348"/>
      <c r="HPX81" s="348"/>
      <c r="HPY81" s="348"/>
      <c r="HPZ81" s="349"/>
      <c r="HQB81" s="347"/>
      <c r="HQC81" s="350"/>
      <c r="HQD81" s="350"/>
      <c r="HQE81" s="348"/>
      <c r="HQF81" s="348"/>
      <c r="HQG81" s="348"/>
      <c r="HQH81" s="349"/>
      <c r="HQJ81" s="347"/>
      <c r="HQK81" s="350"/>
      <c r="HQL81" s="350"/>
      <c r="HQM81" s="348"/>
      <c r="HQN81" s="348"/>
      <c r="HQO81" s="348"/>
      <c r="HQP81" s="349"/>
      <c r="HQR81" s="347"/>
      <c r="HQS81" s="350"/>
      <c r="HQT81" s="350"/>
      <c r="HQU81" s="348"/>
      <c r="HQV81" s="348"/>
      <c r="HQW81" s="348"/>
      <c r="HQX81" s="349"/>
      <c r="HQZ81" s="347"/>
      <c r="HRA81" s="350"/>
      <c r="HRB81" s="350"/>
      <c r="HRC81" s="348"/>
      <c r="HRD81" s="348"/>
      <c r="HRE81" s="348"/>
      <c r="HRF81" s="349"/>
      <c r="HRH81" s="347"/>
      <c r="HRI81" s="350"/>
      <c r="HRJ81" s="350"/>
      <c r="HRK81" s="348"/>
      <c r="HRL81" s="348"/>
      <c r="HRM81" s="348"/>
      <c r="HRN81" s="349"/>
      <c r="HRP81" s="347"/>
      <c r="HRQ81" s="350"/>
      <c r="HRR81" s="350"/>
      <c r="HRS81" s="348"/>
      <c r="HRT81" s="348"/>
      <c r="HRU81" s="348"/>
      <c r="HRV81" s="349"/>
      <c r="HRX81" s="347"/>
      <c r="HRY81" s="350"/>
      <c r="HRZ81" s="350"/>
      <c r="HSA81" s="348"/>
      <c r="HSB81" s="348"/>
      <c r="HSC81" s="348"/>
      <c r="HSD81" s="349"/>
      <c r="HSF81" s="347"/>
      <c r="HSG81" s="350"/>
      <c r="HSH81" s="350"/>
      <c r="HSI81" s="348"/>
      <c r="HSJ81" s="348"/>
      <c r="HSK81" s="348"/>
      <c r="HSL81" s="349"/>
      <c r="HSN81" s="347"/>
      <c r="HSO81" s="350"/>
      <c r="HSP81" s="350"/>
      <c r="HSQ81" s="348"/>
      <c r="HSR81" s="348"/>
      <c r="HSS81" s="348"/>
      <c r="HST81" s="349"/>
      <c r="HSV81" s="347"/>
      <c r="HSW81" s="350"/>
      <c r="HSX81" s="350"/>
      <c r="HSY81" s="348"/>
      <c r="HSZ81" s="348"/>
      <c r="HTA81" s="348"/>
      <c r="HTB81" s="349"/>
      <c r="HTD81" s="347"/>
      <c r="HTE81" s="350"/>
      <c r="HTF81" s="350"/>
      <c r="HTG81" s="348"/>
      <c r="HTH81" s="348"/>
      <c r="HTI81" s="348"/>
      <c r="HTJ81" s="349"/>
      <c r="HTL81" s="347"/>
      <c r="HTM81" s="350"/>
      <c r="HTN81" s="350"/>
      <c r="HTO81" s="348"/>
      <c r="HTP81" s="348"/>
      <c r="HTQ81" s="348"/>
      <c r="HTR81" s="349"/>
      <c r="HTT81" s="347"/>
      <c r="HTU81" s="350"/>
      <c r="HTV81" s="350"/>
      <c r="HTW81" s="348"/>
      <c r="HTX81" s="348"/>
      <c r="HTY81" s="348"/>
      <c r="HTZ81" s="349"/>
      <c r="HUB81" s="347"/>
      <c r="HUC81" s="350"/>
      <c r="HUD81" s="350"/>
      <c r="HUE81" s="348"/>
      <c r="HUF81" s="348"/>
      <c r="HUG81" s="348"/>
      <c r="HUH81" s="349"/>
      <c r="HUJ81" s="347"/>
      <c r="HUK81" s="350"/>
      <c r="HUL81" s="350"/>
      <c r="HUM81" s="348"/>
      <c r="HUN81" s="348"/>
      <c r="HUO81" s="348"/>
      <c r="HUP81" s="349"/>
      <c r="HUR81" s="347"/>
      <c r="HUS81" s="350"/>
      <c r="HUT81" s="350"/>
      <c r="HUU81" s="348"/>
      <c r="HUV81" s="348"/>
      <c r="HUW81" s="348"/>
      <c r="HUX81" s="349"/>
      <c r="HUZ81" s="347"/>
      <c r="HVA81" s="350"/>
      <c r="HVB81" s="350"/>
      <c r="HVC81" s="348"/>
      <c r="HVD81" s="348"/>
      <c r="HVE81" s="348"/>
      <c r="HVF81" s="349"/>
      <c r="HVH81" s="347"/>
      <c r="HVI81" s="350"/>
      <c r="HVJ81" s="350"/>
      <c r="HVK81" s="348"/>
      <c r="HVL81" s="348"/>
      <c r="HVM81" s="348"/>
      <c r="HVN81" s="349"/>
      <c r="HVP81" s="347"/>
      <c r="HVQ81" s="350"/>
      <c r="HVR81" s="350"/>
      <c r="HVS81" s="348"/>
      <c r="HVT81" s="348"/>
      <c r="HVU81" s="348"/>
      <c r="HVV81" s="349"/>
      <c r="HVX81" s="347"/>
      <c r="HVY81" s="350"/>
      <c r="HVZ81" s="350"/>
      <c r="HWA81" s="348"/>
      <c r="HWB81" s="348"/>
      <c r="HWC81" s="348"/>
      <c r="HWD81" s="349"/>
      <c r="HWF81" s="347"/>
      <c r="HWG81" s="350"/>
      <c r="HWH81" s="350"/>
      <c r="HWI81" s="348"/>
      <c r="HWJ81" s="348"/>
      <c r="HWK81" s="348"/>
      <c r="HWL81" s="349"/>
      <c r="HWN81" s="347"/>
      <c r="HWO81" s="350"/>
      <c r="HWP81" s="350"/>
      <c r="HWQ81" s="348"/>
      <c r="HWR81" s="348"/>
      <c r="HWS81" s="348"/>
      <c r="HWT81" s="349"/>
      <c r="HWV81" s="347"/>
      <c r="HWW81" s="350"/>
      <c r="HWX81" s="350"/>
      <c r="HWY81" s="348"/>
      <c r="HWZ81" s="348"/>
      <c r="HXA81" s="348"/>
      <c r="HXB81" s="349"/>
      <c r="HXD81" s="347"/>
      <c r="HXE81" s="350"/>
      <c r="HXF81" s="350"/>
      <c r="HXG81" s="348"/>
      <c r="HXH81" s="348"/>
      <c r="HXI81" s="348"/>
      <c r="HXJ81" s="349"/>
      <c r="HXL81" s="347"/>
      <c r="HXM81" s="350"/>
      <c r="HXN81" s="350"/>
      <c r="HXO81" s="348"/>
      <c r="HXP81" s="348"/>
      <c r="HXQ81" s="348"/>
      <c r="HXR81" s="349"/>
      <c r="HXT81" s="347"/>
      <c r="HXU81" s="350"/>
      <c r="HXV81" s="350"/>
      <c r="HXW81" s="348"/>
      <c r="HXX81" s="348"/>
      <c r="HXY81" s="348"/>
      <c r="HXZ81" s="349"/>
      <c r="HYB81" s="347"/>
      <c r="HYC81" s="350"/>
      <c r="HYD81" s="350"/>
      <c r="HYE81" s="348"/>
      <c r="HYF81" s="348"/>
      <c r="HYG81" s="348"/>
      <c r="HYH81" s="349"/>
      <c r="HYJ81" s="347"/>
      <c r="HYK81" s="350"/>
      <c r="HYL81" s="350"/>
      <c r="HYM81" s="348"/>
      <c r="HYN81" s="348"/>
      <c r="HYO81" s="348"/>
      <c r="HYP81" s="349"/>
      <c r="HYR81" s="347"/>
      <c r="HYS81" s="350"/>
      <c r="HYT81" s="350"/>
      <c r="HYU81" s="348"/>
      <c r="HYV81" s="348"/>
      <c r="HYW81" s="348"/>
      <c r="HYX81" s="349"/>
      <c r="HYZ81" s="347"/>
      <c r="HZA81" s="350"/>
      <c r="HZB81" s="350"/>
      <c r="HZC81" s="348"/>
      <c r="HZD81" s="348"/>
      <c r="HZE81" s="348"/>
      <c r="HZF81" s="349"/>
      <c r="HZH81" s="347"/>
      <c r="HZI81" s="350"/>
      <c r="HZJ81" s="350"/>
      <c r="HZK81" s="348"/>
      <c r="HZL81" s="348"/>
      <c r="HZM81" s="348"/>
      <c r="HZN81" s="349"/>
      <c r="HZP81" s="347"/>
      <c r="HZQ81" s="350"/>
      <c r="HZR81" s="350"/>
      <c r="HZS81" s="348"/>
      <c r="HZT81" s="348"/>
      <c r="HZU81" s="348"/>
      <c r="HZV81" s="349"/>
      <c r="HZX81" s="347"/>
      <c r="HZY81" s="350"/>
      <c r="HZZ81" s="350"/>
      <c r="IAA81" s="348"/>
      <c r="IAB81" s="348"/>
      <c r="IAC81" s="348"/>
      <c r="IAD81" s="349"/>
      <c r="IAF81" s="347"/>
      <c r="IAG81" s="350"/>
      <c r="IAH81" s="350"/>
      <c r="IAI81" s="348"/>
      <c r="IAJ81" s="348"/>
      <c r="IAK81" s="348"/>
      <c r="IAL81" s="349"/>
      <c r="IAN81" s="347"/>
      <c r="IAO81" s="350"/>
      <c r="IAP81" s="350"/>
      <c r="IAQ81" s="348"/>
      <c r="IAR81" s="348"/>
      <c r="IAS81" s="348"/>
      <c r="IAT81" s="349"/>
      <c r="IAV81" s="347"/>
      <c r="IAW81" s="350"/>
      <c r="IAX81" s="350"/>
      <c r="IAY81" s="348"/>
      <c r="IAZ81" s="348"/>
      <c r="IBA81" s="348"/>
      <c r="IBB81" s="349"/>
      <c r="IBD81" s="347"/>
      <c r="IBE81" s="350"/>
      <c r="IBF81" s="350"/>
      <c r="IBG81" s="348"/>
      <c r="IBH81" s="348"/>
      <c r="IBI81" s="348"/>
      <c r="IBJ81" s="349"/>
      <c r="IBL81" s="347"/>
      <c r="IBM81" s="350"/>
      <c r="IBN81" s="350"/>
      <c r="IBO81" s="348"/>
      <c r="IBP81" s="348"/>
      <c r="IBQ81" s="348"/>
      <c r="IBR81" s="349"/>
      <c r="IBT81" s="347"/>
      <c r="IBU81" s="350"/>
      <c r="IBV81" s="350"/>
      <c r="IBW81" s="348"/>
      <c r="IBX81" s="348"/>
      <c r="IBY81" s="348"/>
      <c r="IBZ81" s="349"/>
      <c r="ICB81" s="347"/>
      <c r="ICC81" s="350"/>
      <c r="ICD81" s="350"/>
      <c r="ICE81" s="348"/>
      <c r="ICF81" s="348"/>
      <c r="ICG81" s="348"/>
      <c r="ICH81" s="349"/>
      <c r="ICJ81" s="347"/>
      <c r="ICK81" s="350"/>
      <c r="ICL81" s="350"/>
      <c r="ICM81" s="348"/>
      <c r="ICN81" s="348"/>
      <c r="ICO81" s="348"/>
      <c r="ICP81" s="349"/>
      <c r="ICR81" s="347"/>
      <c r="ICS81" s="350"/>
      <c r="ICT81" s="350"/>
      <c r="ICU81" s="348"/>
      <c r="ICV81" s="348"/>
      <c r="ICW81" s="348"/>
      <c r="ICX81" s="349"/>
      <c r="ICZ81" s="347"/>
      <c r="IDA81" s="350"/>
      <c r="IDB81" s="350"/>
      <c r="IDC81" s="348"/>
      <c r="IDD81" s="348"/>
      <c r="IDE81" s="348"/>
      <c r="IDF81" s="349"/>
      <c r="IDH81" s="347"/>
      <c r="IDI81" s="350"/>
      <c r="IDJ81" s="350"/>
      <c r="IDK81" s="348"/>
      <c r="IDL81" s="348"/>
      <c r="IDM81" s="348"/>
      <c r="IDN81" s="349"/>
      <c r="IDP81" s="347"/>
      <c r="IDQ81" s="350"/>
      <c r="IDR81" s="350"/>
      <c r="IDS81" s="348"/>
      <c r="IDT81" s="348"/>
      <c r="IDU81" s="348"/>
      <c r="IDV81" s="349"/>
      <c r="IDX81" s="347"/>
      <c r="IDY81" s="350"/>
      <c r="IDZ81" s="350"/>
      <c r="IEA81" s="348"/>
      <c r="IEB81" s="348"/>
      <c r="IEC81" s="348"/>
      <c r="IED81" s="349"/>
      <c r="IEF81" s="347"/>
      <c r="IEG81" s="350"/>
      <c r="IEH81" s="350"/>
      <c r="IEI81" s="348"/>
      <c r="IEJ81" s="348"/>
      <c r="IEK81" s="348"/>
      <c r="IEL81" s="349"/>
      <c r="IEN81" s="347"/>
      <c r="IEO81" s="350"/>
      <c r="IEP81" s="350"/>
      <c r="IEQ81" s="348"/>
      <c r="IER81" s="348"/>
      <c r="IES81" s="348"/>
      <c r="IET81" s="349"/>
      <c r="IEV81" s="347"/>
      <c r="IEW81" s="350"/>
      <c r="IEX81" s="350"/>
      <c r="IEY81" s="348"/>
      <c r="IEZ81" s="348"/>
      <c r="IFA81" s="348"/>
      <c r="IFB81" s="349"/>
      <c r="IFD81" s="347"/>
      <c r="IFE81" s="350"/>
      <c r="IFF81" s="350"/>
      <c r="IFG81" s="348"/>
      <c r="IFH81" s="348"/>
      <c r="IFI81" s="348"/>
      <c r="IFJ81" s="349"/>
      <c r="IFL81" s="347"/>
      <c r="IFM81" s="350"/>
      <c r="IFN81" s="350"/>
      <c r="IFO81" s="348"/>
      <c r="IFP81" s="348"/>
      <c r="IFQ81" s="348"/>
      <c r="IFR81" s="349"/>
      <c r="IFT81" s="347"/>
      <c r="IFU81" s="350"/>
      <c r="IFV81" s="350"/>
      <c r="IFW81" s="348"/>
      <c r="IFX81" s="348"/>
      <c r="IFY81" s="348"/>
      <c r="IFZ81" s="349"/>
      <c r="IGB81" s="347"/>
      <c r="IGC81" s="350"/>
      <c r="IGD81" s="350"/>
      <c r="IGE81" s="348"/>
      <c r="IGF81" s="348"/>
      <c r="IGG81" s="348"/>
      <c r="IGH81" s="349"/>
      <c r="IGJ81" s="347"/>
      <c r="IGK81" s="350"/>
      <c r="IGL81" s="350"/>
      <c r="IGM81" s="348"/>
      <c r="IGN81" s="348"/>
      <c r="IGO81" s="348"/>
      <c r="IGP81" s="349"/>
      <c r="IGR81" s="347"/>
      <c r="IGS81" s="350"/>
      <c r="IGT81" s="350"/>
      <c r="IGU81" s="348"/>
      <c r="IGV81" s="348"/>
      <c r="IGW81" s="348"/>
      <c r="IGX81" s="349"/>
      <c r="IGZ81" s="347"/>
      <c r="IHA81" s="350"/>
      <c r="IHB81" s="350"/>
      <c r="IHC81" s="348"/>
      <c r="IHD81" s="348"/>
      <c r="IHE81" s="348"/>
      <c r="IHF81" s="349"/>
      <c r="IHH81" s="347"/>
      <c r="IHI81" s="350"/>
      <c r="IHJ81" s="350"/>
      <c r="IHK81" s="348"/>
      <c r="IHL81" s="348"/>
      <c r="IHM81" s="348"/>
      <c r="IHN81" s="349"/>
      <c r="IHP81" s="347"/>
      <c r="IHQ81" s="350"/>
      <c r="IHR81" s="350"/>
      <c r="IHS81" s="348"/>
      <c r="IHT81" s="348"/>
      <c r="IHU81" s="348"/>
      <c r="IHV81" s="349"/>
      <c r="IHX81" s="347"/>
      <c r="IHY81" s="350"/>
      <c r="IHZ81" s="350"/>
      <c r="IIA81" s="348"/>
      <c r="IIB81" s="348"/>
      <c r="IIC81" s="348"/>
      <c r="IID81" s="349"/>
      <c r="IIF81" s="347"/>
      <c r="IIG81" s="350"/>
      <c r="IIH81" s="350"/>
      <c r="III81" s="348"/>
      <c r="IIJ81" s="348"/>
      <c r="IIK81" s="348"/>
      <c r="IIL81" s="349"/>
      <c r="IIN81" s="347"/>
      <c r="IIO81" s="350"/>
      <c r="IIP81" s="350"/>
      <c r="IIQ81" s="348"/>
      <c r="IIR81" s="348"/>
      <c r="IIS81" s="348"/>
      <c r="IIT81" s="349"/>
      <c r="IIV81" s="347"/>
      <c r="IIW81" s="350"/>
      <c r="IIX81" s="350"/>
      <c r="IIY81" s="348"/>
      <c r="IIZ81" s="348"/>
      <c r="IJA81" s="348"/>
      <c r="IJB81" s="349"/>
      <c r="IJD81" s="347"/>
      <c r="IJE81" s="350"/>
      <c r="IJF81" s="350"/>
      <c r="IJG81" s="348"/>
      <c r="IJH81" s="348"/>
      <c r="IJI81" s="348"/>
      <c r="IJJ81" s="349"/>
      <c r="IJL81" s="347"/>
      <c r="IJM81" s="350"/>
      <c r="IJN81" s="350"/>
      <c r="IJO81" s="348"/>
      <c r="IJP81" s="348"/>
      <c r="IJQ81" s="348"/>
      <c r="IJR81" s="349"/>
      <c r="IJT81" s="347"/>
      <c r="IJU81" s="350"/>
      <c r="IJV81" s="350"/>
      <c r="IJW81" s="348"/>
      <c r="IJX81" s="348"/>
      <c r="IJY81" s="348"/>
      <c r="IJZ81" s="349"/>
      <c r="IKB81" s="347"/>
      <c r="IKC81" s="350"/>
      <c r="IKD81" s="350"/>
      <c r="IKE81" s="348"/>
      <c r="IKF81" s="348"/>
      <c r="IKG81" s="348"/>
      <c r="IKH81" s="349"/>
      <c r="IKJ81" s="347"/>
      <c r="IKK81" s="350"/>
      <c r="IKL81" s="350"/>
      <c r="IKM81" s="348"/>
      <c r="IKN81" s="348"/>
      <c r="IKO81" s="348"/>
      <c r="IKP81" s="349"/>
      <c r="IKR81" s="347"/>
      <c r="IKS81" s="350"/>
      <c r="IKT81" s="350"/>
      <c r="IKU81" s="348"/>
      <c r="IKV81" s="348"/>
      <c r="IKW81" s="348"/>
      <c r="IKX81" s="349"/>
      <c r="IKZ81" s="347"/>
      <c r="ILA81" s="350"/>
      <c r="ILB81" s="350"/>
      <c r="ILC81" s="348"/>
      <c r="ILD81" s="348"/>
      <c r="ILE81" s="348"/>
      <c r="ILF81" s="349"/>
      <c r="ILH81" s="347"/>
      <c r="ILI81" s="350"/>
      <c r="ILJ81" s="350"/>
      <c r="ILK81" s="348"/>
      <c r="ILL81" s="348"/>
      <c r="ILM81" s="348"/>
      <c r="ILN81" s="349"/>
      <c r="ILP81" s="347"/>
      <c r="ILQ81" s="350"/>
      <c r="ILR81" s="350"/>
      <c r="ILS81" s="348"/>
      <c r="ILT81" s="348"/>
      <c r="ILU81" s="348"/>
      <c r="ILV81" s="349"/>
      <c r="ILX81" s="347"/>
      <c r="ILY81" s="350"/>
      <c r="ILZ81" s="350"/>
      <c r="IMA81" s="348"/>
      <c r="IMB81" s="348"/>
      <c r="IMC81" s="348"/>
      <c r="IMD81" s="349"/>
      <c r="IMF81" s="347"/>
      <c r="IMG81" s="350"/>
      <c r="IMH81" s="350"/>
      <c r="IMI81" s="348"/>
      <c r="IMJ81" s="348"/>
      <c r="IMK81" s="348"/>
      <c r="IML81" s="349"/>
      <c r="IMN81" s="347"/>
      <c r="IMO81" s="350"/>
      <c r="IMP81" s="350"/>
      <c r="IMQ81" s="348"/>
      <c r="IMR81" s="348"/>
      <c r="IMS81" s="348"/>
      <c r="IMT81" s="349"/>
      <c r="IMV81" s="347"/>
      <c r="IMW81" s="350"/>
      <c r="IMX81" s="350"/>
      <c r="IMY81" s="348"/>
      <c r="IMZ81" s="348"/>
      <c r="INA81" s="348"/>
      <c r="INB81" s="349"/>
      <c r="IND81" s="347"/>
      <c r="INE81" s="350"/>
      <c r="INF81" s="350"/>
      <c r="ING81" s="348"/>
      <c r="INH81" s="348"/>
      <c r="INI81" s="348"/>
      <c r="INJ81" s="349"/>
      <c r="INL81" s="347"/>
      <c r="INM81" s="350"/>
      <c r="INN81" s="350"/>
      <c r="INO81" s="348"/>
      <c r="INP81" s="348"/>
      <c r="INQ81" s="348"/>
      <c r="INR81" s="349"/>
      <c r="INT81" s="347"/>
      <c r="INU81" s="350"/>
      <c r="INV81" s="350"/>
      <c r="INW81" s="348"/>
      <c r="INX81" s="348"/>
      <c r="INY81" s="348"/>
      <c r="INZ81" s="349"/>
      <c r="IOB81" s="347"/>
      <c r="IOC81" s="350"/>
      <c r="IOD81" s="350"/>
      <c r="IOE81" s="348"/>
      <c r="IOF81" s="348"/>
      <c r="IOG81" s="348"/>
      <c r="IOH81" s="349"/>
      <c r="IOJ81" s="347"/>
      <c r="IOK81" s="350"/>
      <c r="IOL81" s="350"/>
      <c r="IOM81" s="348"/>
      <c r="ION81" s="348"/>
      <c r="IOO81" s="348"/>
      <c r="IOP81" s="349"/>
      <c r="IOR81" s="347"/>
      <c r="IOS81" s="350"/>
      <c r="IOT81" s="350"/>
      <c r="IOU81" s="348"/>
      <c r="IOV81" s="348"/>
      <c r="IOW81" s="348"/>
      <c r="IOX81" s="349"/>
      <c r="IOZ81" s="347"/>
      <c r="IPA81" s="350"/>
      <c r="IPB81" s="350"/>
      <c r="IPC81" s="348"/>
      <c r="IPD81" s="348"/>
      <c r="IPE81" s="348"/>
      <c r="IPF81" s="349"/>
      <c r="IPH81" s="347"/>
      <c r="IPI81" s="350"/>
      <c r="IPJ81" s="350"/>
      <c r="IPK81" s="348"/>
      <c r="IPL81" s="348"/>
      <c r="IPM81" s="348"/>
      <c r="IPN81" s="349"/>
      <c r="IPP81" s="347"/>
      <c r="IPQ81" s="350"/>
      <c r="IPR81" s="350"/>
      <c r="IPS81" s="348"/>
      <c r="IPT81" s="348"/>
      <c r="IPU81" s="348"/>
      <c r="IPV81" s="349"/>
      <c r="IPX81" s="347"/>
      <c r="IPY81" s="350"/>
      <c r="IPZ81" s="350"/>
      <c r="IQA81" s="348"/>
      <c r="IQB81" s="348"/>
      <c r="IQC81" s="348"/>
      <c r="IQD81" s="349"/>
      <c r="IQF81" s="347"/>
      <c r="IQG81" s="350"/>
      <c r="IQH81" s="350"/>
      <c r="IQI81" s="348"/>
      <c r="IQJ81" s="348"/>
      <c r="IQK81" s="348"/>
      <c r="IQL81" s="349"/>
      <c r="IQN81" s="347"/>
      <c r="IQO81" s="350"/>
      <c r="IQP81" s="350"/>
      <c r="IQQ81" s="348"/>
      <c r="IQR81" s="348"/>
      <c r="IQS81" s="348"/>
      <c r="IQT81" s="349"/>
      <c r="IQV81" s="347"/>
      <c r="IQW81" s="350"/>
      <c r="IQX81" s="350"/>
      <c r="IQY81" s="348"/>
      <c r="IQZ81" s="348"/>
      <c r="IRA81" s="348"/>
      <c r="IRB81" s="349"/>
      <c r="IRD81" s="347"/>
      <c r="IRE81" s="350"/>
      <c r="IRF81" s="350"/>
      <c r="IRG81" s="348"/>
      <c r="IRH81" s="348"/>
      <c r="IRI81" s="348"/>
      <c r="IRJ81" s="349"/>
      <c r="IRL81" s="347"/>
      <c r="IRM81" s="350"/>
      <c r="IRN81" s="350"/>
      <c r="IRO81" s="348"/>
      <c r="IRP81" s="348"/>
      <c r="IRQ81" s="348"/>
      <c r="IRR81" s="349"/>
      <c r="IRT81" s="347"/>
      <c r="IRU81" s="350"/>
      <c r="IRV81" s="350"/>
      <c r="IRW81" s="348"/>
      <c r="IRX81" s="348"/>
      <c r="IRY81" s="348"/>
      <c r="IRZ81" s="349"/>
      <c r="ISB81" s="347"/>
      <c r="ISC81" s="350"/>
      <c r="ISD81" s="350"/>
      <c r="ISE81" s="348"/>
      <c r="ISF81" s="348"/>
      <c r="ISG81" s="348"/>
      <c r="ISH81" s="349"/>
      <c r="ISJ81" s="347"/>
      <c r="ISK81" s="350"/>
      <c r="ISL81" s="350"/>
      <c r="ISM81" s="348"/>
      <c r="ISN81" s="348"/>
      <c r="ISO81" s="348"/>
      <c r="ISP81" s="349"/>
      <c r="ISR81" s="347"/>
      <c r="ISS81" s="350"/>
      <c r="IST81" s="350"/>
      <c r="ISU81" s="348"/>
      <c r="ISV81" s="348"/>
      <c r="ISW81" s="348"/>
      <c r="ISX81" s="349"/>
      <c r="ISZ81" s="347"/>
      <c r="ITA81" s="350"/>
      <c r="ITB81" s="350"/>
      <c r="ITC81" s="348"/>
      <c r="ITD81" s="348"/>
      <c r="ITE81" s="348"/>
      <c r="ITF81" s="349"/>
      <c r="ITH81" s="347"/>
      <c r="ITI81" s="350"/>
      <c r="ITJ81" s="350"/>
      <c r="ITK81" s="348"/>
      <c r="ITL81" s="348"/>
      <c r="ITM81" s="348"/>
      <c r="ITN81" s="349"/>
      <c r="ITP81" s="347"/>
      <c r="ITQ81" s="350"/>
      <c r="ITR81" s="350"/>
      <c r="ITS81" s="348"/>
      <c r="ITT81" s="348"/>
      <c r="ITU81" s="348"/>
      <c r="ITV81" s="349"/>
      <c r="ITX81" s="347"/>
      <c r="ITY81" s="350"/>
      <c r="ITZ81" s="350"/>
      <c r="IUA81" s="348"/>
      <c r="IUB81" s="348"/>
      <c r="IUC81" s="348"/>
      <c r="IUD81" s="349"/>
      <c r="IUF81" s="347"/>
      <c r="IUG81" s="350"/>
      <c r="IUH81" s="350"/>
      <c r="IUI81" s="348"/>
      <c r="IUJ81" s="348"/>
      <c r="IUK81" s="348"/>
      <c r="IUL81" s="349"/>
      <c r="IUN81" s="347"/>
      <c r="IUO81" s="350"/>
      <c r="IUP81" s="350"/>
      <c r="IUQ81" s="348"/>
      <c r="IUR81" s="348"/>
      <c r="IUS81" s="348"/>
      <c r="IUT81" s="349"/>
      <c r="IUV81" s="347"/>
      <c r="IUW81" s="350"/>
      <c r="IUX81" s="350"/>
      <c r="IUY81" s="348"/>
      <c r="IUZ81" s="348"/>
      <c r="IVA81" s="348"/>
      <c r="IVB81" s="349"/>
      <c r="IVD81" s="347"/>
      <c r="IVE81" s="350"/>
      <c r="IVF81" s="350"/>
      <c r="IVG81" s="348"/>
      <c r="IVH81" s="348"/>
      <c r="IVI81" s="348"/>
      <c r="IVJ81" s="349"/>
      <c r="IVL81" s="347"/>
      <c r="IVM81" s="350"/>
      <c r="IVN81" s="350"/>
      <c r="IVO81" s="348"/>
      <c r="IVP81" s="348"/>
      <c r="IVQ81" s="348"/>
      <c r="IVR81" s="349"/>
      <c r="IVT81" s="347"/>
      <c r="IVU81" s="350"/>
      <c r="IVV81" s="350"/>
      <c r="IVW81" s="348"/>
      <c r="IVX81" s="348"/>
      <c r="IVY81" s="348"/>
      <c r="IVZ81" s="349"/>
      <c r="IWB81" s="347"/>
      <c r="IWC81" s="350"/>
      <c r="IWD81" s="350"/>
      <c r="IWE81" s="348"/>
      <c r="IWF81" s="348"/>
      <c r="IWG81" s="348"/>
      <c r="IWH81" s="349"/>
      <c r="IWJ81" s="347"/>
      <c r="IWK81" s="350"/>
      <c r="IWL81" s="350"/>
      <c r="IWM81" s="348"/>
      <c r="IWN81" s="348"/>
      <c r="IWO81" s="348"/>
      <c r="IWP81" s="349"/>
      <c r="IWR81" s="347"/>
      <c r="IWS81" s="350"/>
      <c r="IWT81" s="350"/>
      <c r="IWU81" s="348"/>
      <c r="IWV81" s="348"/>
      <c r="IWW81" s="348"/>
      <c r="IWX81" s="349"/>
      <c r="IWZ81" s="347"/>
      <c r="IXA81" s="350"/>
      <c r="IXB81" s="350"/>
      <c r="IXC81" s="348"/>
      <c r="IXD81" s="348"/>
      <c r="IXE81" s="348"/>
      <c r="IXF81" s="349"/>
      <c r="IXH81" s="347"/>
      <c r="IXI81" s="350"/>
      <c r="IXJ81" s="350"/>
      <c r="IXK81" s="348"/>
      <c r="IXL81" s="348"/>
      <c r="IXM81" s="348"/>
      <c r="IXN81" s="349"/>
      <c r="IXP81" s="347"/>
      <c r="IXQ81" s="350"/>
      <c r="IXR81" s="350"/>
      <c r="IXS81" s="348"/>
      <c r="IXT81" s="348"/>
      <c r="IXU81" s="348"/>
      <c r="IXV81" s="349"/>
      <c r="IXX81" s="347"/>
      <c r="IXY81" s="350"/>
      <c r="IXZ81" s="350"/>
      <c r="IYA81" s="348"/>
      <c r="IYB81" s="348"/>
      <c r="IYC81" s="348"/>
      <c r="IYD81" s="349"/>
      <c r="IYF81" s="347"/>
      <c r="IYG81" s="350"/>
      <c r="IYH81" s="350"/>
      <c r="IYI81" s="348"/>
      <c r="IYJ81" s="348"/>
      <c r="IYK81" s="348"/>
      <c r="IYL81" s="349"/>
      <c r="IYN81" s="347"/>
      <c r="IYO81" s="350"/>
      <c r="IYP81" s="350"/>
      <c r="IYQ81" s="348"/>
      <c r="IYR81" s="348"/>
      <c r="IYS81" s="348"/>
      <c r="IYT81" s="349"/>
      <c r="IYV81" s="347"/>
      <c r="IYW81" s="350"/>
      <c r="IYX81" s="350"/>
      <c r="IYY81" s="348"/>
      <c r="IYZ81" s="348"/>
      <c r="IZA81" s="348"/>
      <c r="IZB81" s="349"/>
      <c r="IZD81" s="347"/>
      <c r="IZE81" s="350"/>
      <c r="IZF81" s="350"/>
      <c r="IZG81" s="348"/>
      <c r="IZH81" s="348"/>
      <c r="IZI81" s="348"/>
      <c r="IZJ81" s="349"/>
      <c r="IZL81" s="347"/>
      <c r="IZM81" s="350"/>
      <c r="IZN81" s="350"/>
      <c r="IZO81" s="348"/>
      <c r="IZP81" s="348"/>
      <c r="IZQ81" s="348"/>
      <c r="IZR81" s="349"/>
      <c r="IZT81" s="347"/>
      <c r="IZU81" s="350"/>
      <c r="IZV81" s="350"/>
      <c r="IZW81" s="348"/>
      <c r="IZX81" s="348"/>
      <c r="IZY81" s="348"/>
      <c r="IZZ81" s="349"/>
      <c r="JAB81" s="347"/>
      <c r="JAC81" s="350"/>
      <c r="JAD81" s="350"/>
      <c r="JAE81" s="348"/>
      <c r="JAF81" s="348"/>
      <c r="JAG81" s="348"/>
      <c r="JAH81" s="349"/>
      <c r="JAJ81" s="347"/>
      <c r="JAK81" s="350"/>
      <c r="JAL81" s="350"/>
      <c r="JAM81" s="348"/>
      <c r="JAN81" s="348"/>
      <c r="JAO81" s="348"/>
      <c r="JAP81" s="349"/>
      <c r="JAR81" s="347"/>
      <c r="JAS81" s="350"/>
      <c r="JAT81" s="350"/>
      <c r="JAU81" s="348"/>
      <c r="JAV81" s="348"/>
      <c r="JAW81" s="348"/>
      <c r="JAX81" s="349"/>
      <c r="JAZ81" s="347"/>
      <c r="JBA81" s="350"/>
      <c r="JBB81" s="350"/>
      <c r="JBC81" s="348"/>
      <c r="JBD81" s="348"/>
      <c r="JBE81" s="348"/>
      <c r="JBF81" s="349"/>
      <c r="JBH81" s="347"/>
      <c r="JBI81" s="350"/>
      <c r="JBJ81" s="350"/>
      <c r="JBK81" s="348"/>
      <c r="JBL81" s="348"/>
      <c r="JBM81" s="348"/>
      <c r="JBN81" s="349"/>
      <c r="JBP81" s="347"/>
      <c r="JBQ81" s="350"/>
      <c r="JBR81" s="350"/>
      <c r="JBS81" s="348"/>
      <c r="JBT81" s="348"/>
      <c r="JBU81" s="348"/>
      <c r="JBV81" s="349"/>
      <c r="JBX81" s="347"/>
      <c r="JBY81" s="350"/>
      <c r="JBZ81" s="350"/>
      <c r="JCA81" s="348"/>
      <c r="JCB81" s="348"/>
      <c r="JCC81" s="348"/>
      <c r="JCD81" s="349"/>
      <c r="JCF81" s="347"/>
      <c r="JCG81" s="350"/>
      <c r="JCH81" s="350"/>
      <c r="JCI81" s="348"/>
      <c r="JCJ81" s="348"/>
      <c r="JCK81" s="348"/>
      <c r="JCL81" s="349"/>
      <c r="JCN81" s="347"/>
      <c r="JCO81" s="350"/>
      <c r="JCP81" s="350"/>
      <c r="JCQ81" s="348"/>
      <c r="JCR81" s="348"/>
      <c r="JCS81" s="348"/>
      <c r="JCT81" s="349"/>
      <c r="JCV81" s="347"/>
      <c r="JCW81" s="350"/>
      <c r="JCX81" s="350"/>
      <c r="JCY81" s="348"/>
      <c r="JCZ81" s="348"/>
      <c r="JDA81" s="348"/>
      <c r="JDB81" s="349"/>
      <c r="JDD81" s="347"/>
      <c r="JDE81" s="350"/>
      <c r="JDF81" s="350"/>
      <c r="JDG81" s="348"/>
      <c r="JDH81" s="348"/>
      <c r="JDI81" s="348"/>
      <c r="JDJ81" s="349"/>
      <c r="JDL81" s="347"/>
      <c r="JDM81" s="350"/>
      <c r="JDN81" s="350"/>
      <c r="JDO81" s="348"/>
      <c r="JDP81" s="348"/>
      <c r="JDQ81" s="348"/>
      <c r="JDR81" s="349"/>
      <c r="JDT81" s="347"/>
      <c r="JDU81" s="350"/>
      <c r="JDV81" s="350"/>
      <c r="JDW81" s="348"/>
      <c r="JDX81" s="348"/>
      <c r="JDY81" s="348"/>
      <c r="JDZ81" s="349"/>
      <c r="JEB81" s="347"/>
      <c r="JEC81" s="350"/>
      <c r="JED81" s="350"/>
      <c r="JEE81" s="348"/>
      <c r="JEF81" s="348"/>
      <c r="JEG81" s="348"/>
      <c r="JEH81" s="349"/>
      <c r="JEJ81" s="347"/>
      <c r="JEK81" s="350"/>
      <c r="JEL81" s="350"/>
      <c r="JEM81" s="348"/>
      <c r="JEN81" s="348"/>
      <c r="JEO81" s="348"/>
      <c r="JEP81" s="349"/>
      <c r="JER81" s="347"/>
      <c r="JES81" s="350"/>
      <c r="JET81" s="350"/>
      <c r="JEU81" s="348"/>
      <c r="JEV81" s="348"/>
      <c r="JEW81" s="348"/>
      <c r="JEX81" s="349"/>
      <c r="JEZ81" s="347"/>
      <c r="JFA81" s="350"/>
      <c r="JFB81" s="350"/>
      <c r="JFC81" s="348"/>
      <c r="JFD81" s="348"/>
      <c r="JFE81" s="348"/>
      <c r="JFF81" s="349"/>
      <c r="JFH81" s="347"/>
      <c r="JFI81" s="350"/>
      <c r="JFJ81" s="350"/>
      <c r="JFK81" s="348"/>
      <c r="JFL81" s="348"/>
      <c r="JFM81" s="348"/>
      <c r="JFN81" s="349"/>
      <c r="JFP81" s="347"/>
      <c r="JFQ81" s="350"/>
      <c r="JFR81" s="350"/>
      <c r="JFS81" s="348"/>
      <c r="JFT81" s="348"/>
      <c r="JFU81" s="348"/>
      <c r="JFV81" s="349"/>
      <c r="JFX81" s="347"/>
      <c r="JFY81" s="350"/>
      <c r="JFZ81" s="350"/>
      <c r="JGA81" s="348"/>
      <c r="JGB81" s="348"/>
      <c r="JGC81" s="348"/>
      <c r="JGD81" s="349"/>
      <c r="JGF81" s="347"/>
      <c r="JGG81" s="350"/>
      <c r="JGH81" s="350"/>
      <c r="JGI81" s="348"/>
      <c r="JGJ81" s="348"/>
      <c r="JGK81" s="348"/>
      <c r="JGL81" s="349"/>
      <c r="JGN81" s="347"/>
      <c r="JGO81" s="350"/>
      <c r="JGP81" s="350"/>
      <c r="JGQ81" s="348"/>
      <c r="JGR81" s="348"/>
      <c r="JGS81" s="348"/>
      <c r="JGT81" s="349"/>
      <c r="JGV81" s="347"/>
      <c r="JGW81" s="350"/>
      <c r="JGX81" s="350"/>
      <c r="JGY81" s="348"/>
      <c r="JGZ81" s="348"/>
      <c r="JHA81" s="348"/>
      <c r="JHB81" s="349"/>
      <c r="JHD81" s="347"/>
      <c r="JHE81" s="350"/>
      <c r="JHF81" s="350"/>
      <c r="JHG81" s="348"/>
      <c r="JHH81" s="348"/>
      <c r="JHI81" s="348"/>
      <c r="JHJ81" s="349"/>
      <c r="JHL81" s="347"/>
      <c r="JHM81" s="350"/>
      <c r="JHN81" s="350"/>
      <c r="JHO81" s="348"/>
      <c r="JHP81" s="348"/>
      <c r="JHQ81" s="348"/>
      <c r="JHR81" s="349"/>
      <c r="JHT81" s="347"/>
      <c r="JHU81" s="350"/>
      <c r="JHV81" s="350"/>
      <c r="JHW81" s="348"/>
      <c r="JHX81" s="348"/>
      <c r="JHY81" s="348"/>
      <c r="JHZ81" s="349"/>
      <c r="JIB81" s="347"/>
      <c r="JIC81" s="350"/>
      <c r="JID81" s="350"/>
      <c r="JIE81" s="348"/>
      <c r="JIF81" s="348"/>
      <c r="JIG81" s="348"/>
      <c r="JIH81" s="349"/>
      <c r="JIJ81" s="347"/>
      <c r="JIK81" s="350"/>
      <c r="JIL81" s="350"/>
      <c r="JIM81" s="348"/>
      <c r="JIN81" s="348"/>
      <c r="JIO81" s="348"/>
      <c r="JIP81" s="349"/>
      <c r="JIR81" s="347"/>
      <c r="JIS81" s="350"/>
      <c r="JIT81" s="350"/>
      <c r="JIU81" s="348"/>
      <c r="JIV81" s="348"/>
      <c r="JIW81" s="348"/>
      <c r="JIX81" s="349"/>
      <c r="JIZ81" s="347"/>
      <c r="JJA81" s="350"/>
      <c r="JJB81" s="350"/>
      <c r="JJC81" s="348"/>
      <c r="JJD81" s="348"/>
      <c r="JJE81" s="348"/>
      <c r="JJF81" s="349"/>
      <c r="JJH81" s="347"/>
      <c r="JJI81" s="350"/>
      <c r="JJJ81" s="350"/>
      <c r="JJK81" s="348"/>
      <c r="JJL81" s="348"/>
      <c r="JJM81" s="348"/>
      <c r="JJN81" s="349"/>
      <c r="JJP81" s="347"/>
      <c r="JJQ81" s="350"/>
      <c r="JJR81" s="350"/>
      <c r="JJS81" s="348"/>
      <c r="JJT81" s="348"/>
      <c r="JJU81" s="348"/>
      <c r="JJV81" s="349"/>
      <c r="JJX81" s="347"/>
      <c r="JJY81" s="350"/>
      <c r="JJZ81" s="350"/>
      <c r="JKA81" s="348"/>
      <c r="JKB81" s="348"/>
      <c r="JKC81" s="348"/>
      <c r="JKD81" s="349"/>
      <c r="JKF81" s="347"/>
      <c r="JKG81" s="350"/>
      <c r="JKH81" s="350"/>
      <c r="JKI81" s="348"/>
      <c r="JKJ81" s="348"/>
      <c r="JKK81" s="348"/>
      <c r="JKL81" s="349"/>
      <c r="JKN81" s="347"/>
      <c r="JKO81" s="350"/>
      <c r="JKP81" s="350"/>
      <c r="JKQ81" s="348"/>
      <c r="JKR81" s="348"/>
      <c r="JKS81" s="348"/>
      <c r="JKT81" s="349"/>
      <c r="JKV81" s="347"/>
      <c r="JKW81" s="350"/>
      <c r="JKX81" s="350"/>
      <c r="JKY81" s="348"/>
      <c r="JKZ81" s="348"/>
      <c r="JLA81" s="348"/>
      <c r="JLB81" s="349"/>
      <c r="JLD81" s="347"/>
      <c r="JLE81" s="350"/>
      <c r="JLF81" s="350"/>
      <c r="JLG81" s="348"/>
      <c r="JLH81" s="348"/>
      <c r="JLI81" s="348"/>
      <c r="JLJ81" s="349"/>
      <c r="JLL81" s="347"/>
      <c r="JLM81" s="350"/>
      <c r="JLN81" s="350"/>
      <c r="JLO81" s="348"/>
      <c r="JLP81" s="348"/>
      <c r="JLQ81" s="348"/>
      <c r="JLR81" s="349"/>
      <c r="JLT81" s="347"/>
      <c r="JLU81" s="350"/>
      <c r="JLV81" s="350"/>
      <c r="JLW81" s="348"/>
      <c r="JLX81" s="348"/>
      <c r="JLY81" s="348"/>
      <c r="JLZ81" s="349"/>
      <c r="JMB81" s="347"/>
      <c r="JMC81" s="350"/>
      <c r="JMD81" s="350"/>
      <c r="JME81" s="348"/>
      <c r="JMF81" s="348"/>
      <c r="JMG81" s="348"/>
      <c r="JMH81" s="349"/>
      <c r="JMJ81" s="347"/>
      <c r="JMK81" s="350"/>
      <c r="JML81" s="350"/>
      <c r="JMM81" s="348"/>
      <c r="JMN81" s="348"/>
      <c r="JMO81" s="348"/>
      <c r="JMP81" s="349"/>
      <c r="JMR81" s="347"/>
      <c r="JMS81" s="350"/>
      <c r="JMT81" s="350"/>
      <c r="JMU81" s="348"/>
      <c r="JMV81" s="348"/>
      <c r="JMW81" s="348"/>
      <c r="JMX81" s="349"/>
      <c r="JMZ81" s="347"/>
      <c r="JNA81" s="350"/>
      <c r="JNB81" s="350"/>
      <c r="JNC81" s="348"/>
      <c r="JND81" s="348"/>
      <c r="JNE81" s="348"/>
      <c r="JNF81" s="349"/>
      <c r="JNH81" s="347"/>
      <c r="JNI81" s="350"/>
      <c r="JNJ81" s="350"/>
      <c r="JNK81" s="348"/>
      <c r="JNL81" s="348"/>
      <c r="JNM81" s="348"/>
      <c r="JNN81" s="349"/>
      <c r="JNP81" s="347"/>
      <c r="JNQ81" s="350"/>
      <c r="JNR81" s="350"/>
      <c r="JNS81" s="348"/>
      <c r="JNT81" s="348"/>
      <c r="JNU81" s="348"/>
      <c r="JNV81" s="349"/>
      <c r="JNX81" s="347"/>
      <c r="JNY81" s="350"/>
      <c r="JNZ81" s="350"/>
      <c r="JOA81" s="348"/>
      <c r="JOB81" s="348"/>
      <c r="JOC81" s="348"/>
      <c r="JOD81" s="349"/>
      <c r="JOF81" s="347"/>
      <c r="JOG81" s="350"/>
      <c r="JOH81" s="350"/>
      <c r="JOI81" s="348"/>
      <c r="JOJ81" s="348"/>
      <c r="JOK81" s="348"/>
      <c r="JOL81" s="349"/>
      <c r="JON81" s="347"/>
      <c r="JOO81" s="350"/>
      <c r="JOP81" s="350"/>
      <c r="JOQ81" s="348"/>
      <c r="JOR81" s="348"/>
      <c r="JOS81" s="348"/>
      <c r="JOT81" s="349"/>
      <c r="JOV81" s="347"/>
      <c r="JOW81" s="350"/>
      <c r="JOX81" s="350"/>
      <c r="JOY81" s="348"/>
      <c r="JOZ81" s="348"/>
      <c r="JPA81" s="348"/>
      <c r="JPB81" s="349"/>
      <c r="JPD81" s="347"/>
      <c r="JPE81" s="350"/>
      <c r="JPF81" s="350"/>
      <c r="JPG81" s="348"/>
      <c r="JPH81" s="348"/>
      <c r="JPI81" s="348"/>
      <c r="JPJ81" s="349"/>
      <c r="JPL81" s="347"/>
      <c r="JPM81" s="350"/>
      <c r="JPN81" s="350"/>
      <c r="JPO81" s="348"/>
      <c r="JPP81" s="348"/>
      <c r="JPQ81" s="348"/>
      <c r="JPR81" s="349"/>
      <c r="JPT81" s="347"/>
      <c r="JPU81" s="350"/>
      <c r="JPV81" s="350"/>
      <c r="JPW81" s="348"/>
      <c r="JPX81" s="348"/>
      <c r="JPY81" s="348"/>
      <c r="JPZ81" s="349"/>
      <c r="JQB81" s="347"/>
      <c r="JQC81" s="350"/>
      <c r="JQD81" s="350"/>
      <c r="JQE81" s="348"/>
      <c r="JQF81" s="348"/>
      <c r="JQG81" s="348"/>
      <c r="JQH81" s="349"/>
      <c r="JQJ81" s="347"/>
      <c r="JQK81" s="350"/>
      <c r="JQL81" s="350"/>
      <c r="JQM81" s="348"/>
      <c r="JQN81" s="348"/>
      <c r="JQO81" s="348"/>
      <c r="JQP81" s="349"/>
      <c r="JQR81" s="347"/>
      <c r="JQS81" s="350"/>
      <c r="JQT81" s="350"/>
      <c r="JQU81" s="348"/>
      <c r="JQV81" s="348"/>
      <c r="JQW81" s="348"/>
      <c r="JQX81" s="349"/>
      <c r="JQZ81" s="347"/>
      <c r="JRA81" s="350"/>
      <c r="JRB81" s="350"/>
      <c r="JRC81" s="348"/>
      <c r="JRD81" s="348"/>
      <c r="JRE81" s="348"/>
      <c r="JRF81" s="349"/>
      <c r="JRH81" s="347"/>
      <c r="JRI81" s="350"/>
      <c r="JRJ81" s="350"/>
      <c r="JRK81" s="348"/>
      <c r="JRL81" s="348"/>
      <c r="JRM81" s="348"/>
      <c r="JRN81" s="349"/>
      <c r="JRP81" s="347"/>
      <c r="JRQ81" s="350"/>
      <c r="JRR81" s="350"/>
      <c r="JRS81" s="348"/>
      <c r="JRT81" s="348"/>
      <c r="JRU81" s="348"/>
      <c r="JRV81" s="349"/>
      <c r="JRX81" s="347"/>
      <c r="JRY81" s="350"/>
      <c r="JRZ81" s="350"/>
      <c r="JSA81" s="348"/>
      <c r="JSB81" s="348"/>
      <c r="JSC81" s="348"/>
      <c r="JSD81" s="349"/>
      <c r="JSF81" s="347"/>
      <c r="JSG81" s="350"/>
      <c r="JSH81" s="350"/>
      <c r="JSI81" s="348"/>
      <c r="JSJ81" s="348"/>
      <c r="JSK81" s="348"/>
      <c r="JSL81" s="349"/>
      <c r="JSN81" s="347"/>
      <c r="JSO81" s="350"/>
      <c r="JSP81" s="350"/>
      <c r="JSQ81" s="348"/>
      <c r="JSR81" s="348"/>
      <c r="JSS81" s="348"/>
      <c r="JST81" s="349"/>
      <c r="JSV81" s="347"/>
      <c r="JSW81" s="350"/>
      <c r="JSX81" s="350"/>
      <c r="JSY81" s="348"/>
      <c r="JSZ81" s="348"/>
      <c r="JTA81" s="348"/>
      <c r="JTB81" s="349"/>
      <c r="JTD81" s="347"/>
      <c r="JTE81" s="350"/>
      <c r="JTF81" s="350"/>
      <c r="JTG81" s="348"/>
      <c r="JTH81" s="348"/>
      <c r="JTI81" s="348"/>
      <c r="JTJ81" s="349"/>
      <c r="JTL81" s="347"/>
      <c r="JTM81" s="350"/>
      <c r="JTN81" s="350"/>
      <c r="JTO81" s="348"/>
      <c r="JTP81" s="348"/>
      <c r="JTQ81" s="348"/>
      <c r="JTR81" s="349"/>
      <c r="JTT81" s="347"/>
      <c r="JTU81" s="350"/>
      <c r="JTV81" s="350"/>
      <c r="JTW81" s="348"/>
      <c r="JTX81" s="348"/>
      <c r="JTY81" s="348"/>
      <c r="JTZ81" s="349"/>
      <c r="JUB81" s="347"/>
      <c r="JUC81" s="350"/>
      <c r="JUD81" s="350"/>
      <c r="JUE81" s="348"/>
      <c r="JUF81" s="348"/>
      <c r="JUG81" s="348"/>
      <c r="JUH81" s="349"/>
      <c r="JUJ81" s="347"/>
      <c r="JUK81" s="350"/>
      <c r="JUL81" s="350"/>
      <c r="JUM81" s="348"/>
      <c r="JUN81" s="348"/>
      <c r="JUO81" s="348"/>
      <c r="JUP81" s="349"/>
      <c r="JUR81" s="347"/>
      <c r="JUS81" s="350"/>
      <c r="JUT81" s="350"/>
      <c r="JUU81" s="348"/>
      <c r="JUV81" s="348"/>
      <c r="JUW81" s="348"/>
      <c r="JUX81" s="349"/>
      <c r="JUZ81" s="347"/>
      <c r="JVA81" s="350"/>
      <c r="JVB81" s="350"/>
      <c r="JVC81" s="348"/>
      <c r="JVD81" s="348"/>
      <c r="JVE81" s="348"/>
      <c r="JVF81" s="349"/>
      <c r="JVH81" s="347"/>
      <c r="JVI81" s="350"/>
      <c r="JVJ81" s="350"/>
      <c r="JVK81" s="348"/>
      <c r="JVL81" s="348"/>
      <c r="JVM81" s="348"/>
      <c r="JVN81" s="349"/>
      <c r="JVP81" s="347"/>
      <c r="JVQ81" s="350"/>
      <c r="JVR81" s="350"/>
      <c r="JVS81" s="348"/>
      <c r="JVT81" s="348"/>
      <c r="JVU81" s="348"/>
      <c r="JVV81" s="349"/>
      <c r="JVX81" s="347"/>
      <c r="JVY81" s="350"/>
      <c r="JVZ81" s="350"/>
      <c r="JWA81" s="348"/>
      <c r="JWB81" s="348"/>
      <c r="JWC81" s="348"/>
      <c r="JWD81" s="349"/>
      <c r="JWF81" s="347"/>
      <c r="JWG81" s="350"/>
      <c r="JWH81" s="350"/>
      <c r="JWI81" s="348"/>
      <c r="JWJ81" s="348"/>
      <c r="JWK81" s="348"/>
      <c r="JWL81" s="349"/>
      <c r="JWN81" s="347"/>
      <c r="JWO81" s="350"/>
      <c r="JWP81" s="350"/>
      <c r="JWQ81" s="348"/>
      <c r="JWR81" s="348"/>
      <c r="JWS81" s="348"/>
      <c r="JWT81" s="349"/>
      <c r="JWV81" s="347"/>
      <c r="JWW81" s="350"/>
      <c r="JWX81" s="350"/>
      <c r="JWY81" s="348"/>
      <c r="JWZ81" s="348"/>
      <c r="JXA81" s="348"/>
      <c r="JXB81" s="349"/>
      <c r="JXD81" s="347"/>
      <c r="JXE81" s="350"/>
      <c r="JXF81" s="350"/>
      <c r="JXG81" s="348"/>
      <c r="JXH81" s="348"/>
      <c r="JXI81" s="348"/>
      <c r="JXJ81" s="349"/>
      <c r="JXL81" s="347"/>
      <c r="JXM81" s="350"/>
      <c r="JXN81" s="350"/>
      <c r="JXO81" s="348"/>
      <c r="JXP81" s="348"/>
      <c r="JXQ81" s="348"/>
      <c r="JXR81" s="349"/>
      <c r="JXT81" s="347"/>
      <c r="JXU81" s="350"/>
      <c r="JXV81" s="350"/>
      <c r="JXW81" s="348"/>
      <c r="JXX81" s="348"/>
      <c r="JXY81" s="348"/>
      <c r="JXZ81" s="349"/>
      <c r="JYB81" s="347"/>
      <c r="JYC81" s="350"/>
      <c r="JYD81" s="350"/>
      <c r="JYE81" s="348"/>
      <c r="JYF81" s="348"/>
      <c r="JYG81" s="348"/>
      <c r="JYH81" s="349"/>
      <c r="JYJ81" s="347"/>
      <c r="JYK81" s="350"/>
      <c r="JYL81" s="350"/>
      <c r="JYM81" s="348"/>
      <c r="JYN81" s="348"/>
      <c r="JYO81" s="348"/>
      <c r="JYP81" s="349"/>
      <c r="JYR81" s="347"/>
      <c r="JYS81" s="350"/>
      <c r="JYT81" s="350"/>
      <c r="JYU81" s="348"/>
      <c r="JYV81" s="348"/>
      <c r="JYW81" s="348"/>
      <c r="JYX81" s="349"/>
      <c r="JYZ81" s="347"/>
      <c r="JZA81" s="350"/>
      <c r="JZB81" s="350"/>
      <c r="JZC81" s="348"/>
      <c r="JZD81" s="348"/>
      <c r="JZE81" s="348"/>
      <c r="JZF81" s="349"/>
      <c r="JZH81" s="347"/>
      <c r="JZI81" s="350"/>
      <c r="JZJ81" s="350"/>
      <c r="JZK81" s="348"/>
      <c r="JZL81" s="348"/>
      <c r="JZM81" s="348"/>
      <c r="JZN81" s="349"/>
      <c r="JZP81" s="347"/>
      <c r="JZQ81" s="350"/>
      <c r="JZR81" s="350"/>
      <c r="JZS81" s="348"/>
      <c r="JZT81" s="348"/>
      <c r="JZU81" s="348"/>
      <c r="JZV81" s="349"/>
      <c r="JZX81" s="347"/>
      <c r="JZY81" s="350"/>
      <c r="JZZ81" s="350"/>
      <c r="KAA81" s="348"/>
      <c r="KAB81" s="348"/>
      <c r="KAC81" s="348"/>
      <c r="KAD81" s="349"/>
      <c r="KAF81" s="347"/>
      <c r="KAG81" s="350"/>
      <c r="KAH81" s="350"/>
      <c r="KAI81" s="348"/>
      <c r="KAJ81" s="348"/>
      <c r="KAK81" s="348"/>
      <c r="KAL81" s="349"/>
      <c r="KAN81" s="347"/>
      <c r="KAO81" s="350"/>
      <c r="KAP81" s="350"/>
      <c r="KAQ81" s="348"/>
      <c r="KAR81" s="348"/>
      <c r="KAS81" s="348"/>
      <c r="KAT81" s="349"/>
      <c r="KAV81" s="347"/>
      <c r="KAW81" s="350"/>
      <c r="KAX81" s="350"/>
      <c r="KAY81" s="348"/>
      <c r="KAZ81" s="348"/>
      <c r="KBA81" s="348"/>
      <c r="KBB81" s="349"/>
      <c r="KBD81" s="347"/>
      <c r="KBE81" s="350"/>
      <c r="KBF81" s="350"/>
      <c r="KBG81" s="348"/>
      <c r="KBH81" s="348"/>
      <c r="KBI81" s="348"/>
      <c r="KBJ81" s="349"/>
      <c r="KBL81" s="347"/>
      <c r="KBM81" s="350"/>
      <c r="KBN81" s="350"/>
      <c r="KBO81" s="348"/>
      <c r="KBP81" s="348"/>
      <c r="KBQ81" s="348"/>
      <c r="KBR81" s="349"/>
      <c r="KBT81" s="347"/>
      <c r="KBU81" s="350"/>
      <c r="KBV81" s="350"/>
      <c r="KBW81" s="348"/>
      <c r="KBX81" s="348"/>
      <c r="KBY81" s="348"/>
      <c r="KBZ81" s="349"/>
      <c r="KCB81" s="347"/>
      <c r="KCC81" s="350"/>
      <c r="KCD81" s="350"/>
      <c r="KCE81" s="348"/>
      <c r="KCF81" s="348"/>
      <c r="KCG81" s="348"/>
      <c r="KCH81" s="349"/>
      <c r="KCJ81" s="347"/>
      <c r="KCK81" s="350"/>
      <c r="KCL81" s="350"/>
      <c r="KCM81" s="348"/>
      <c r="KCN81" s="348"/>
      <c r="KCO81" s="348"/>
      <c r="KCP81" s="349"/>
      <c r="KCR81" s="347"/>
      <c r="KCS81" s="350"/>
      <c r="KCT81" s="350"/>
      <c r="KCU81" s="348"/>
      <c r="KCV81" s="348"/>
      <c r="KCW81" s="348"/>
      <c r="KCX81" s="349"/>
      <c r="KCZ81" s="347"/>
      <c r="KDA81" s="350"/>
      <c r="KDB81" s="350"/>
      <c r="KDC81" s="348"/>
      <c r="KDD81" s="348"/>
      <c r="KDE81" s="348"/>
      <c r="KDF81" s="349"/>
      <c r="KDH81" s="347"/>
      <c r="KDI81" s="350"/>
      <c r="KDJ81" s="350"/>
      <c r="KDK81" s="348"/>
      <c r="KDL81" s="348"/>
      <c r="KDM81" s="348"/>
      <c r="KDN81" s="349"/>
      <c r="KDP81" s="347"/>
      <c r="KDQ81" s="350"/>
      <c r="KDR81" s="350"/>
      <c r="KDS81" s="348"/>
      <c r="KDT81" s="348"/>
      <c r="KDU81" s="348"/>
      <c r="KDV81" s="349"/>
      <c r="KDX81" s="347"/>
      <c r="KDY81" s="350"/>
      <c r="KDZ81" s="350"/>
      <c r="KEA81" s="348"/>
      <c r="KEB81" s="348"/>
      <c r="KEC81" s="348"/>
      <c r="KED81" s="349"/>
      <c r="KEF81" s="347"/>
      <c r="KEG81" s="350"/>
      <c r="KEH81" s="350"/>
      <c r="KEI81" s="348"/>
      <c r="KEJ81" s="348"/>
      <c r="KEK81" s="348"/>
      <c r="KEL81" s="349"/>
      <c r="KEN81" s="347"/>
      <c r="KEO81" s="350"/>
      <c r="KEP81" s="350"/>
      <c r="KEQ81" s="348"/>
      <c r="KER81" s="348"/>
      <c r="KES81" s="348"/>
      <c r="KET81" s="349"/>
      <c r="KEV81" s="347"/>
      <c r="KEW81" s="350"/>
      <c r="KEX81" s="350"/>
      <c r="KEY81" s="348"/>
      <c r="KEZ81" s="348"/>
      <c r="KFA81" s="348"/>
      <c r="KFB81" s="349"/>
      <c r="KFD81" s="347"/>
      <c r="KFE81" s="350"/>
      <c r="KFF81" s="350"/>
      <c r="KFG81" s="348"/>
      <c r="KFH81" s="348"/>
      <c r="KFI81" s="348"/>
      <c r="KFJ81" s="349"/>
      <c r="KFL81" s="347"/>
      <c r="KFM81" s="350"/>
      <c r="KFN81" s="350"/>
      <c r="KFO81" s="348"/>
      <c r="KFP81" s="348"/>
      <c r="KFQ81" s="348"/>
      <c r="KFR81" s="349"/>
      <c r="KFT81" s="347"/>
      <c r="KFU81" s="350"/>
      <c r="KFV81" s="350"/>
      <c r="KFW81" s="348"/>
      <c r="KFX81" s="348"/>
      <c r="KFY81" s="348"/>
      <c r="KFZ81" s="349"/>
      <c r="KGB81" s="347"/>
      <c r="KGC81" s="350"/>
      <c r="KGD81" s="350"/>
      <c r="KGE81" s="348"/>
      <c r="KGF81" s="348"/>
      <c r="KGG81" s="348"/>
      <c r="KGH81" s="349"/>
      <c r="KGJ81" s="347"/>
      <c r="KGK81" s="350"/>
      <c r="KGL81" s="350"/>
      <c r="KGM81" s="348"/>
      <c r="KGN81" s="348"/>
      <c r="KGO81" s="348"/>
      <c r="KGP81" s="349"/>
      <c r="KGR81" s="347"/>
      <c r="KGS81" s="350"/>
      <c r="KGT81" s="350"/>
      <c r="KGU81" s="348"/>
      <c r="KGV81" s="348"/>
      <c r="KGW81" s="348"/>
      <c r="KGX81" s="349"/>
      <c r="KGZ81" s="347"/>
      <c r="KHA81" s="350"/>
      <c r="KHB81" s="350"/>
      <c r="KHC81" s="348"/>
      <c r="KHD81" s="348"/>
      <c r="KHE81" s="348"/>
      <c r="KHF81" s="349"/>
      <c r="KHH81" s="347"/>
      <c r="KHI81" s="350"/>
      <c r="KHJ81" s="350"/>
      <c r="KHK81" s="348"/>
      <c r="KHL81" s="348"/>
      <c r="KHM81" s="348"/>
      <c r="KHN81" s="349"/>
      <c r="KHP81" s="347"/>
      <c r="KHQ81" s="350"/>
      <c r="KHR81" s="350"/>
      <c r="KHS81" s="348"/>
      <c r="KHT81" s="348"/>
      <c r="KHU81" s="348"/>
      <c r="KHV81" s="349"/>
      <c r="KHX81" s="347"/>
      <c r="KHY81" s="350"/>
      <c r="KHZ81" s="350"/>
      <c r="KIA81" s="348"/>
      <c r="KIB81" s="348"/>
      <c r="KIC81" s="348"/>
      <c r="KID81" s="349"/>
      <c r="KIF81" s="347"/>
      <c r="KIG81" s="350"/>
      <c r="KIH81" s="350"/>
      <c r="KII81" s="348"/>
      <c r="KIJ81" s="348"/>
      <c r="KIK81" s="348"/>
      <c r="KIL81" s="349"/>
      <c r="KIN81" s="347"/>
      <c r="KIO81" s="350"/>
      <c r="KIP81" s="350"/>
      <c r="KIQ81" s="348"/>
      <c r="KIR81" s="348"/>
      <c r="KIS81" s="348"/>
      <c r="KIT81" s="349"/>
      <c r="KIV81" s="347"/>
      <c r="KIW81" s="350"/>
      <c r="KIX81" s="350"/>
      <c r="KIY81" s="348"/>
      <c r="KIZ81" s="348"/>
      <c r="KJA81" s="348"/>
      <c r="KJB81" s="349"/>
      <c r="KJD81" s="347"/>
      <c r="KJE81" s="350"/>
      <c r="KJF81" s="350"/>
      <c r="KJG81" s="348"/>
      <c r="KJH81" s="348"/>
      <c r="KJI81" s="348"/>
      <c r="KJJ81" s="349"/>
      <c r="KJL81" s="347"/>
      <c r="KJM81" s="350"/>
      <c r="KJN81" s="350"/>
      <c r="KJO81" s="348"/>
      <c r="KJP81" s="348"/>
      <c r="KJQ81" s="348"/>
      <c r="KJR81" s="349"/>
      <c r="KJT81" s="347"/>
      <c r="KJU81" s="350"/>
      <c r="KJV81" s="350"/>
      <c r="KJW81" s="348"/>
      <c r="KJX81" s="348"/>
      <c r="KJY81" s="348"/>
      <c r="KJZ81" s="349"/>
      <c r="KKB81" s="347"/>
      <c r="KKC81" s="350"/>
      <c r="KKD81" s="350"/>
      <c r="KKE81" s="348"/>
      <c r="KKF81" s="348"/>
      <c r="KKG81" s="348"/>
      <c r="KKH81" s="349"/>
      <c r="KKJ81" s="347"/>
      <c r="KKK81" s="350"/>
      <c r="KKL81" s="350"/>
      <c r="KKM81" s="348"/>
      <c r="KKN81" s="348"/>
      <c r="KKO81" s="348"/>
      <c r="KKP81" s="349"/>
      <c r="KKR81" s="347"/>
      <c r="KKS81" s="350"/>
      <c r="KKT81" s="350"/>
      <c r="KKU81" s="348"/>
      <c r="KKV81" s="348"/>
      <c r="KKW81" s="348"/>
      <c r="KKX81" s="349"/>
      <c r="KKZ81" s="347"/>
      <c r="KLA81" s="350"/>
      <c r="KLB81" s="350"/>
      <c r="KLC81" s="348"/>
      <c r="KLD81" s="348"/>
      <c r="KLE81" s="348"/>
      <c r="KLF81" s="349"/>
      <c r="KLH81" s="347"/>
      <c r="KLI81" s="350"/>
      <c r="KLJ81" s="350"/>
      <c r="KLK81" s="348"/>
      <c r="KLL81" s="348"/>
      <c r="KLM81" s="348"/>
      <c r="KLN81" s="349"/>
      <c r="KLP81" s="347"/>
      <c r="KLQ81" s="350"/>
      <c r="KLR81" s="350"/>
      <c r="KLS81" s="348"/>
      <c r="KLT81" s="348"/>
      <c r="KLU81" s="348"/>
      <c r="KLV81" s="349"/>
      <c r="KLX81" s="347"/>
      <c r="KLY81" s="350"/>
      <c r="KLZ81" s="350"/>
      <c r="KMA81" s="348"/>
      <c r="KMB81" s="348"/>
      <c r="KMC81" s="348"/>
      <c r="KMD81" s="349"/>
      <c r="KMF81" s="347"/>
      <c r="KMG81" s="350"/>
      <c r="KMH81" s="350"/>
      <c r="KMI81" s="348"/>
      <c r="KMJ81" s="348"/>
      <c r="KMK81" s="348"/>
      <c r="KML81" s="349"/>
      <c r="KMN81" s="347"/>
      <c r="KMO81" s="350"/>
      <c r="KMP81" s="350"/>
      <c r="KMQ81" s="348"/>
      <c r="KMR81" s="348"/>
      <c r="KMS81" s="348"/>
      <c r="KMT81" s="349"/>
      <c r="KMV81" s="347"/>
      <c r="KMW81" s="350"/>
      <c r="KMX81" s="350"/>
      <c r="KMY81" s="348"/>
      <c r="KMZ81" s="348"/>
      <c r="KNA81" s="348"/>
      <c r="KNB81" s="349"/>
      <c r="KND81" s="347"/>
      <c r="KNE81" s="350"/>
      <c r="KNF81" s="350"/>
      <c r="KNG81" s="348"/>
      <c r="KNH81" s="348"/>
      <c r="KNI81" s="348"/>
      <c r="KNJ81" s="349"/>
      <c r="KNL81" s="347"/>
      <c r="KNM81" s="350"/>
      <c r="KNN81" s="350"/>
      <c r="KNO81" s="348"/>
      <c r="KNP81" s="348"/>
      <c r="KNQ81" s="348"/>
      <c r="KNR81" s="349"/>
      <c r="KNT81" s="347"/>
      <c r="KNU81" s="350"/>
      <c r="KNV81" s="350"/>
      <c r="KNW81" s="348"/>
      <c r="KNX81" s="348"/>
      <c r="KNY81" s="348"/>
      <c r="KNZ81" s="349"/>
      <c r="KOB81" s="347"/>
      <c r="KOC81" s="350"/>
      <c r="KOD81" s="350"/>
      <c r="KOE81" s="348"/>
      <c r="KOF81" s="348"/>
      <c r="KOG81" s="348"/>
      <c r="KOH81" s="349"/>
      <c r="KOJ81" s="347"/>
      <c r="KOK81" s="350"/>
      <c r="KOL81" s="350"/>
      <c r="KOM81" s="348"/>
      <c r="KON81" s="348"/>
      <c r="KOO81" s="348"/>
      <c r="KOP81" s="349"/>
      <c r="KOR81" s="347"/>
      <c r="KOS81" s="350"/>
      <c r="KOT81" s="350"/>
      <c r="KOU81" s="348"/>
      <c r="KOV81" s="348"/>
      <c r="KOW81" s="348"/>
      <c r="KOX81" s="349"/>
      <c r="KOZ81" s="347"/>
      <c r="KPA81" s="350"/>
      <c r="KPB81" s="350"/>
      <c r="KPC81" s="348"/>
      <c r="KPD81" s="348"/>
      <c r="KPE81" s="348"/>
      <c r="KPF81" s="349"/>
      <c r="KPH81" s="347"/>
      <c r="KPI81" s="350"/>
      <c r="KPJ81" s="350"/>
      <c r="KPK81" s="348"/>
      <c r="KPL81" s="348"/>
      <c r="KPM81" s="348"/>
      <c r="KPN81" s="349"/>
      <c r="KPP81" s="347"/>
      <c r="KPQ81" s="350"/>
      <c r="KPR81" s="350"/>
      <c r="KPS81" s="348"/>
      <c r="KPT81" s="348"/>
      <c r="KPU81" s="348"/>
      <c r="KPV81" s="349"/>
      <c r="KPX81" s="347"/>
      <c r="KPY81" s="350"/>
      <c r="KPZ81" s="350"/>
      <c r="KQA81" s="348"/>
      <c r="KQB81" s="348"/>
      <c r="KQC81" s="348"/>
      <c r="KQD81" s="349"/>
      <c r="KQF81" s="347"/>
      <c r="KQG81" s="350"/>
      <c r="KQH81" s="350"/>
      <c r="KQI81" s="348"/>
      <c r="KQJ81" s="348"/>
      <c r="KQK81" s="348"/>
      <c r="KQL81" s="349"/>
      <c r="KQN81" s="347"/>
      <c r="KQO81" s="350"/>
      <c r="KQP81" s="350"/>
      <c r="KQQ81" s="348"/>
      <c r="KQR81" s="348"/>
      <c r="KQS81" s="348"/>
      <c r="KQT81" s="349"/>
      <c r="KQV81" s="347"/>
      <c r="KQW81" s="350"/>
      <c r="KQX81" s="350"/>
      <c r="KQY81" s="348"/>
      <c r="KQZ81" s="348"/>
      <c r="KRA81" s="348"/>
      <c r="KRB81" s="349"/>
      <c r="KRD81" s="347"/>
      <c r="KRE81" s="350"/>
      <c r="KRF81" s="350"/>
      <c r="KRG81" s="348"/>
      <c r="KRH81" s="348"/>
      <c r="KRI81" s="348"/>
      <c r="KRJ81" s="349"/>
      <c r="KRL81" s="347"/>
      <c r="KRM81" s="350"/>
      <c r="KRN81" s="350"/>
      <c r="KRO81" s="348"/>
      <c r="KRP81" s="348"/>
      <c r="KRQ81" s="348"/>
      <c r="KRR81" s="349"/>
      <c r="KRT81" s="347"/>
      <c r="KRU81" s="350"/>
      <c r="KRV81" s="350"/>
      <c r="KRW81" s="348"/>
      <c r="KRX81" s="348"/>
      <c r="KRY81" s="348"/>
      <c r="KRZ81" s="349"/>
      <c r="KSB81" s="347"/>
      <c r="KSC81" s="350"/>
      <c r="KSD81" s="350"/>
      <c r="KSE81" s="348"/>
      <c r="KSF81" s="348"/>
      <c r="KSG81" s="348"/>
      <c r="KSH81" s="349"/>
      <c r="KSJ81" s="347"/>
      <c r="KSK81" s="350"/>
      <c r="KSL81" s="350"/>
      <c r="KSM81" s="348"/>
      <c r="KSN81" s="348"/>
      <c r="KSO81" s="348"/>
      <c r="KSP81" s="349"/>
      <c r="KSR81" s="347"/>
      <c r="KSS81" s="350"/>
      <c r="KST81" s="350"/>
      <c r="KSU81" s="348"/>
      <c r="KSV81" s="348"/>
      <c r="KSW81" s="348"/>
      <c r="KSX81" s="349"/>
      <c r="KSZ81" s="347"/>
      <c r="KTA81" s="350"/>
      <c r="KTB81" s="350"/>
      <c r="KTC81" s="348"/>
      <c r="KTD81" s="348"/>
      <c r="KTE81" s="348"/>
      <c r="KTF81" s="349"/>
      <c r="KTH81" s="347"/>
      <c r="KTI81" s="350"/>
      <c r="KTJ81" s="350"/>
      <c r="KTK81" s="348"/>
      <c r="KTL81" s="348"/>
      <c r="KTM81" s="348"/>
      <c r="KTN81" s="349"/>
      <c r="KTP81" s="347"/>
      <c r="KTQ81" s="350"/>
      <c r="KTR81" s="350"/>
      <c r="KTS81" s="348"/>
      <c r="KTT81" s="348"/>
      <c r="KTU81" s="348"/>
      <c r="KTV81" s="349"/>
      <c r="KTX81" s="347"/>
      <c r="KTY81" s="350"/>
      <c r="KTZ81" s="350"/>
      <c r="KUA81" s="348"/>
      <c r="KUB81" s="348"/>
      <c r="KUC81" s="348"/>
      <c r="KUD81" s="349"/>
      <c r="KUF81" s="347"/>
      <c r="KUG81" s="350"/>
      <c r="KUH81" s="350"/>
      <c r="KUI81" s="348"/>
      <c r="KUJ81" s="348"/>
      <c r="KUK81" s="348"/>
      <c r="KUL81" s="349"/>
      <c r="KUN81" s="347"/>
      <c r="KUO81" s="350"/>
      <c r="KUP81" s="350"/>
      <c r="KUQ81" s="348"/>
      <c r="KUR81" s="348"/>
      <c r="KUS81" s="348"/>
      <c r="KUT81" s="349"/>
      <c r="KUV81" s="347"/>
      <c r="KUW81" s="350"/>
      <c r="KUX81" s="350"/>
      <c r="KUY81" s="348"/>
      <c r="KUZ81" s="348"/>
      <c r="KVA81" s="348"/>
      <c r="KVB81" s="349"/>
      <c r="KVD81" s="347"/>
      <c r="KVE81" s="350"/>
      <c r="KVF81" s="350"/>
      <c r="KVG81" s="348"/>
      <c r="KVH81" s="348"/>
      <c r="KVI81" s="348"/>
      <c r="KVJ81" s="349"/>
      <c r="KVL81" s="347"/>
      <c r="KVM81" s="350"/>
      <c r="KVN81" s="350"/>
      <c r="KVO81" s="348"/>
      <c r="KVP81" s="348"/>
      <c r="KVQ81" s="348"/>
      <c r="KVR81" s="349"/>
      <c r="KVT81" s="347"/>
      <c r="KVU81" s="350"/>
      <c r="KVV81" s="350"/>
      <c r="KVW81" s="348"/>
      <c r="KVX81" s="348"/>
      <c r="KVY81" s="348"/>
      <c r="KVZ81" s="349"/>
      <c r="KWB81" s="347"/>
      <c r="KWC81" s="350"/>
      <c r="KWD81" s="350"/>
      <c r="KWE81" s="348"/>
      <c r="KWF81" s="348"/>
      <c r="KWG81" s="348"/>
      <c r="KWH81" s="349"/>
      <c r="KWJ81" s="347"/>
      <c r="KWK81" s="350"/>
      <c r="KWL81" s="350"/>
      <c r="KWM81" s="348"/>
      <c r="KWN81" s="348"/>
      <c r="KWO81" s="348"/>
      <c r="KWP81" s="349"/>
      <c r="KWR81" s="347"/>
      <c r="KWS81" s="350"/>
      <c r="KWT81" s="350"/>
      <c r="KWU81" s="348"/>
      <c r="KWV81" s="348"/>
      <c r="KWW81" s="348"/>
      <c r="KWX81" s="349"/>
      <c r="KWZ81" s="347"/>
      <c r="KXA81" s="350"/>
      <c r="KXB81" s="350"/>
      <c r="KXC81" s="348"/>
      <c r="KXD81" s="348"/>
      <c r="KXE81" s="348"/>
      <c r="KXF81" s="349"/>
      <c r="KXH81" s="347"/>
      <c r="KXI81" s="350"/>
      <c r="KXJ81" s="350"/>
      <c r="KXK81" s="348"/>
      <c r="KXL81" s="348"/>
      <c r="KXM81" s="348"/>
      <c r="KXN81" s="349"/>
      <c r="KXP81" s="347"/>
      <c r="KXQ81" s="350"/>
      <c r="KXR81" s="350"/>
      <c r="KXS81" s="348"/>
      <c r="KXT81" s="348"/>
      <c r="KXU81" s="348"/>
      <c r="KXV81" s="349"/>
      <c r="KXX81" s="347"/>
      <c r="KXY81" s="350"/>
      <c r="KXZ81" s="350"/>
      <c r="KYA81" s="348"/>
      <c r="KYB81" s="348"/>
      <c r="KYC81" s="348"/>
      <c r="KYD81" s="349"/>
      <c r="KYF81" s="347"/>
      <c r="KYG81" s="350"/>
      <c r="KYH81" s="350"/>
      <c r="KYI81" s="348"/>
      <c r="KYJ81" s="348"/>
      <c r="KYK81" s="348"/>
      <c r="KYL81" s="349"/>
      <c r="KYN81" s="347"/>
      <c r="KYO81" s="350"/>
      <c r="KYP81" s="350"/>
      <c r="KYQ81" s="348"/>
      <c r="KYR81" s="348"/>
      <c r="KYS81" s="348"/>
      <c r="KYT81" s="349"/>
      <c r="KYV81" s="347"/>
      <c r="KYW81" s="350"/>
      <c r="KYX81" s="350"/>
      <c r="KYY81" s="348"/>
      <c r="KYZ81" s="348"/>
      <c r="KZA81" s="348"/>
      <c r="KZB81" s="349"/>
      <c r="KZD81" s="347"/>
      <c r="KZE81" s="350"/>
      <c r="KZF81" s="350"/>
      <c r="KZG81" s="348"/>
      <c r="KZH81" s="348"/>
      <c r="KZI81" s="348"/>
      <c r="KZJ81" s="349"/>
      <c r="KZL81" s="347"/>
      <c r="KZM81" s="350"/>
      <c r="KZN81" s="350"/>
      <c r="KZO81" s="348"/>
      <c r="KZP81" s="348"/>
      <c r="KZQ81" s="348"/>
      <c r="KZR81" s="349"/>
      <c r="KZT81" s="347"/>
      <c r="KZU81" s="350"/>
      <c r="KZV81" s="350"/>
      <c r="KZW81" s="348"/>
      <c r="KZX81" s="348"/>
      <c r="KZY81" s="348"/>
      <c r="KZZ81" s="349"/>
      <c r="LAB81" s="347"/>
      <c r="LAC81" s="350"/>
      <c r="LAD81" s="350"/>
      <c r="LAE81" s="348"/>
      <c r="LAF81" s="348"/>
      <c r="LAG81" s="348"/>
      <c r="LAH81" s="349"/>
      <c r="LAJ81" s="347"/>
      <c r="LAK81" s="350"/>
      <c r="LAL81" s="350"/>
      <c r="LAM81" s="348"/>
      <c r="LAN81" s="348"/>
      <c r="LAO81" s="348"/>
      <c r="LAP81" s="349"/>
      <c r="LAR81" s="347"/>
      <c r="LAS81" s="350"/>
      <c r="LAT81" s="350"/>
      <c r="LAU81" s="348"/>
      <c r="LAV81" s="348"/>
      <c r="LAW81" s="348"/>
      <c r="LAX81" s="349"/>
      <c r="LAZ81" s="347"/>
      <c r="LBA81" s="350"/>
      <c r="LBB81" s="350"/>
      <c r="LBC81" s="348"/>
      <c r="LBD81" s="348"/>
      <c r="LBE81" s="348"/>
      <c r="LBF81" s="349"/>
      <c r="LBH81" s="347"/>
      <c r="LBI81" s="350"/>
      <c r="LBJ81" s="350"/>
      <c r="LBK81" s="348"/>
      <c r="LBL81" s="348"/>
      <c r="LBM81" s="348"/>
      <c r="LBN81" s="349"/>
      <c r="LBP81" s="347"/>
      <c r="LBQ81" s="350"/>
      <c r="LBR81" s="350"/>
      <c r="LBS81" s="348"/>
      <c r="LBT81" s="348"/>
      <c r="LBU81" s="348"/>
      <c r="LBV81" s="349"/>
      <c r="LBX81" s="347"/>
      <c r="LBY81" s="350"/>
      <c r="LBZ81" s="350"/>
      <c r="LCA81" s="348"/>
      <c r="LCB81" s="348"/>
      <c r="LCC81" s="348"/>
      <c r="LCD81" s="349"/>
      <c r="LCF81" s="347"/>
      <c r="LCG81" s="350"/>
      <c r="LCH81" s="350"/>
      <c r="LCI81" s="348"/>
      <c r="LCJ81" s="348"/>
      <c r="LCK81" s="348"/>
      <c r="LCL81" s="349"/>
      <c r="LCN81" s="347"/>
      <c r="LCO81" s="350"/>
      <c r="LCP81" s="350"/>
      <c r="LCQ81" s="348"/>
      <c r="LCR81" s="348"/>
      <c r="LCS81" s="348"/>
      <c r="LCT81" s="349"/>
      <c r="LCV81" s="347"/>
      <c r="LCW81" s="350"/>
      <c r="LCX81" s="350"/>
      <c r="LCY81" s="348"/>
      <c r="LCZ81" s="348"/>
      <c r="LDA81" s="348"/>
      <c r="LDB81" s="349"/>
      <c r="LDD81" s="347"/>
      <c r="LDE81" s="350"/>
      <c r="LDF81" s="350"/>
      <c r="LDG81" s="348"/>
      <c r="LDH81" s="348"/>
      <c r="LDI81" s="348"/>
      <c r="LDJ81" s="349"/>
      <c r="LDL81" s="347"/>
      <c r="LDM81" s="350"/>
      <c r="LDN81" s="350"/>
      <c r="LDO81" s="348"/>
      <c r="LDP81" s="348"/>
      <c r="LDQ81" s="348"/>
      <c r="LDR81" s="349"/>
      <c r="LDT81" s="347"/>
      <c r="LDU81" s="350"/>
      <c r="LDV81" s="350"/>
      <c r="LDW81" s="348"/>
      <c r="LDX81" s="348"/>
      <c r="LDY81" s="348"/>
      <c r="LDZ81" s="349"/>
      <c r="LEB81" s="347"/>
      <c r="LEC81" s="350"/>
      <c r="LED81" s="350"/>
      <c r="LEE81" s="348"/>
      <c r="LEF81" s="348"/>
      <c r="LEG81" s="348"/>
      <c r="LEH81" s="349"/>
      <c r="LEJ81" s="347"/>
      <c r="LEK81" s="350"/>
      <c r="LEL81" s="350"/>
      <c r="LEM81" s="348"/>
      <c r="LEN81" s="348"/>
      <c r="LEO81" s="348"/>
      <c r="LEP81" s="349"/>
      <c r="LER81" s="347"/>
      <c r="LES81" s="350"/>
      <c r="LET81" s="350"/>
      <c r="LEU81" s="348"/>
      <c r="LEV81" s="348"/>
      <c r="LEW81" s="348"/>
      <c r="LEX81" s="349"/>
      <c r="LEZ81" s="347"/>
      <c r="LFA81" s="350"/>
      <c r="LFB81" s="350"/>
      <c r="LFC81" s="348"/>
      <c r="LFD81" s="348"/>
      <c r="LFE81" s="348"/>
      <c r="LFF81" s="349"/>
      <c r="LFH81" s="347"/>
      <c r="LFI81" s="350"/>
      <c r="LFJ81" s="350"/>
      <c r="LFK81" s="348"/>
      <c r="LFL81" s="348"/>
      <c r="LFM81" s="348"/>
      <c r="LFN81" s="349"/>
      <c r="LFP81" s="347"/>
      <c r="LFQ81" s="350"/>
      <c r="LFR81" s="350"/>
      <c r="LFS81" s="348"/>
      <c r="LFT81" s="348"/>
      <c r="LFU81" s="348"/>
      <c r="LFV81" s="349"/>
      <c r="LFX81" s="347"/>
      <c r="LFY81" s="350"/>
      <c r="LFZ81" s="350"/>
      <c r="LGA81" s="348"/>
      <c r="LGB81" s="348"/>
      <c r="LGC81" s="348"/>
      <c r="LGD81" s="349"/>
      <c r="LGF81" s="347"/>
      <c r="LGG81" s="350"/>
      <c r="LGH81" s="350"/>
      <c r="LGI81" s="348"/>
      <c r="LGJ81" s="348"/>
      <c r="LGK81" s="348"/>
      <c r="LGL81" s="349"/>
      <c r="LGN81" s="347"/>
      <c r="LGO81" s="350"/>
      <c r="LGP81" s="350"/>
      <c r="LGQ81" s="348"/>
      <c r="LGR81" s="348"/>
      <c r="LGS81" s="348"/>
      <c r="LGT81" s="349"/>
      <c r="LGV81" s="347"/>
      <c r="LGW81" s="350"/>
      <c r="LGX81" s="350"/>
      <c r="LGY81" s="348"/>
      <c r="LGZ81" s="348"/>
      <c r="LHA81" s="348"/>
      <c r="LHB81" s="349"/>
      <c r="LHD81" s="347"/>
      <c r="LHE81" s="350"/>
      <c r="LHF81" s="350"/>
      <c r="LHG81" s="348"/>
      <c r="LHH81" s="348"/>
      <c r="LHI81" s="348"/>
      <c r="LHJ81" s="349"/>
      <c r="LHL81" s="347"/>
      <c r="LHM81" s="350"/>
      <c r="LHN81" s="350"/>
      <c r="LHO81" s="348"/>
      <c r="LHP81" s="348"/>
      <c r="LHQ81" s="348"/>
      <c r="LHR81" s="349"/>
      <c r="LHT81" s="347"/>
      <c r="LHU81" s="350"/>
      <c r="LHV81" s="350"/>
      <c r="LHW81" s="348"/>
      <c r="LHX81" s="348"/>
      <c r="LHY81" s="348"/>
      <c r="LHZ81" s="349"/>
      <c r="LIB81" s="347"/>
      <c r="LIC81" s="350"/>
      <c r="LID81" s="350"/>
      <c r="LIE81" s="348"/>
      <c r="LIF81" s="348"/>
      <c r="LIG81" s="348"/>
      <c r="LIH81" s="349"/>
      <c r="LIJ81" s="347"/>
      <c r="LIK81" s="350"/>
      <c r="LIL81" s="350"/>
      <c r="LIM81" s="348"/>
      <c r="LIN81" s="348"/>
      <c r="LIO81" s="348"/>
      <c r="LIP81" s="349"/>
      <c r="LIR81" s="347"/>
      <c r="LIS81" s="350"/>
      <c r="LIT81" s="350"/>
      <c r="LIU81" s="348"/>
      <c r="LIV81" s="348"/>
      <c r="LIW81" s="348"/>
      <c r="LIX81" s="349"/>
      <c r="LIZ81" s="347"/>
      <c r="LJA81" s="350"/>
      <c r="LJB81" s="350"/>
      <c r="LJC81" s="348"/>
      <c r="LJD81" s="348"/>
      <c r="LJE81" s="348"/>
      <c r="LJF81" s="349"/>
      <c r="LJH81" s="347"/>
      <c r="LJI81" s="350"/>
      <c r="LJJ81" s="350"/>
      <c r="LJK81" s="348"/>
      <c r="LJL81" s="348"/>
      <c r="LJM81" s="348"/>
      <c r="LJN81" s="349"/>
      <c r="LJP81" s="347"/>
      <c r="LJQ81" s="350"/>
      <c r="LJR81" s="350"/>
      <c r="LJS81" s="348"/>
      <c r="LJT81" s="348"/>
      <c r="LJU81" s="348"/>
      <c r="LJV81" s="349"/>
      <c r="LJX81" s="347"/>
      <c r="LJY81" s="350"/>
      <c r="LJZ81" s="350"/>
      <c r="LKA81" s="348"/>
      <c r="LKB81" s="348"/>
      <c r="LKC81" s="348"/>
      <c r="LKD81" s="349"/>
      <c r="LKF81" s="347"/>
      <c r="LKG81" s="350"/>
      <c r="LKH81" s="350"/>
      <c r="LKI81" s="348"/>
      <c r="LKJ81" s="348"/>
      <c r="LKK81" s="348"/>
      <c r="LKL81" s="349"/>
      <c r="LKN81" s="347"/>
      <c r="LKO81" s="350"/>
      <c r="LKP81" s="350"/>
      <c r="LKQ81" s="348"/>
      <c r="LKR81" s="348"/>
      <c r="LKS81" s="348"/>
      <c r="LKT81" s="349"/>
      <c r="LKV81" s="347"/>
      <c r="LKW81" s="350"/>
      <c r="LKX81" s="350"/>
      <c r="LKY81" s="348"/>
      <c r="LKZ81" s="348"/>
      <c r="LLA81" s="348"/>
      <c r="LLB81" s="349"/>
      <c r="LLD81" s="347"/>
      <c r="LLE81" s="350"/>
      <c r="LLF81" s="350"/>
      <c r="LLG81" s="348"/>
      <c r="LLH81" s="348"/>
      <c r="LLI81" s="348"/>
      <c r="LLJ81" s="349"/>
      <c r="LLL81" s="347"/>
      <c r="LLM81" s="350"/>
      <c r="LLN81" s="350"/>
      <c r="LLO81" s="348"/>
      <c r="LLP81" s="348"/>
      <c r="LLQ81" s="348"/>
      <c r="LLR81" s="349"/>
      <c r="LLT81" s="347"/>
      <c r="LLU81" s="350"/>
      <c r="LLV81" s="350"/>
      <c r="LLW81" s="348"/>
      <c r="LLX81" s="348"/>
      <c r="LLY81" s="348"/>
      <c r="LLZ81" s="349"/>
      <c r="LMB81" s="347"/>
      <c r="LMC81" s="350"/>
      <c r="LMD81" s="350"/>
      <c r="LME81" s="348"/>
      <c r="LMF81" s="348"/>
      <c r="LMG81" s="348"/>
      <c r="LMH81" s="349"/>
      <c r="LMJ81" s="347"/>
      <c r="LMK81" s="350"/>
      <c r="LML81" s="350"/>
      <c r="LMM81" s="348"/>
      <c r="LMN81" s="348"/>
      <c r="LMO81" s="348"/>
      <c r="LMP81" s="349"/>
      <c r="LMR81" s="347"/>
      <c r="LMS81" s="350"/>
      <c r="LMT81" s="350"/>
      <c r="LMU81" s="348"/>
      <c r="LMV81" s="348"/>
      <c r="LMW81" s="348"/>
      <c r="LMX81" s="349"/>
      <c r="LMZ81" s="347"/>
      <c r="LNA81" s="350"/>
      <c r="LNB81" s="350"/>
      <c r="LNC81" s="348"/>
      <c r="LND81" s="348"/>
      <c r="LNE81" s="348"/>
      <c r="LNF81" s="349"/>
      <c r="LNH81" s="347"/>
      <c r="LNI81" s="350"/>
      <c r="LNJ81" s="350"/>
      <c r="LNK81" s="348"/>
      <c r="LNL81" s="348"/>
      <c r="LNM81" s="348"/>
      <c r="LNN81" s="349"/>
      <c r="LNP81" s="347"/>
      <c r="LNQ81" s="350"/>
      <c r="LNR81" s="350"/>
      <c r="LNS81" s="348"/>
      <c r="LNT81" s="348"/>
      <c r="LNU81" s="348"/>
      <c r="LNV81" s="349"/>
      <c r="LNX81" s="347"/>
      <c r="LNY81" s="350"/>
      <c r="LNZ81" s="350"/>
      <c r="LOA81" s="348"/>
      <c r="LOB81" s="348"/>
      <c r="LOC81" s="348"/>
      <c r="LOD81" s="349"/>
      <c r="LOF81" s="347"/>
      <c r="LOG81" s="350"/>
      <c r="LOH81" s="350"/>
      <c r="LOI81" s="348"/>
      <c r="LOJ81" s="348"/>
      <c r="LOK81" s="348"/>
      <c r="LOL81" s="349"/>
      <c r="LON81" s="347"/>
      <c r="LOO81" s="350"/>
      <c r="LOP81" s="350"/>
      <c r="LOQ81" s="348"/>
      <c r="LOR81" s="348"/>
      <c r="LOS81" s="348"/>
      <c r="LOT81" s="349"/>
      <c r="LOV81" s="347"/>
      <c r="LOW81" s="350"/>
      <c r="LOX81" s="350"/>
      <c r="LOY81" s="348"/>
      <c r="LOZ81" s="348"/>
      <c r="LPA81" s="348"/>
      <c r="LPB81" s="349"/>
      <c r="LPD81" s="347"/>
      <c r="LPE81" s="350"/>
      <c r="LPF81" s="350"/>
      <c r="LPG81" s="348"/>
      <c r="LPH81" s="348"/>
      <c r="LPI81" s="348"/>
      <c r="LPJ81" s="349"/>
      <c r="LPL81" s="347"/>
      <c r="LPM81" s="350"/>
      <c r="LPN81" s="350"/>
      <c r="LPO81" s="348"/>
      <c r="LPP81" s="348"/>
      <c r="LPQ81" s="348"/>
      <c r="LPR81" s="349"/>
      <c r="LPT81" s="347"/>
      <c r="LPU81" s="350"/>
      <c r="LPV81" s="350"/>
      <c r="LPW81" s="348"/>
      <c r="LPX81" s="348"/>
      <c r="LPY81" s="348"/>
      <c r="LPZ81" s="349"/>
      <c r="LQB81" s="347"/>
      <c r="LQC81" s="350"/>
      <c r="LQD81" s="350"/>
      <c r="LQE81" s="348"/>
      <c r="LQF81" s="348"/>
      <c r="LQG81" s="348"/>
      <c r="LQH81" s="349"/>
      <c r="LQJ81" s="347"/>
      <c r="LQK81" s="350"/>
      <c r="LQL81" s="350"/>
      <c r="LQM81" s="348"/>
      <c r="LQN81" s="348"/>
      <c r="LQO81" s="348"/>
      <c r="LQP81" s="349"/>
      <c r="LQR81" s="347"/>
      <c r="LQS81" s="350"/>
      <c r="LQT81" s="350"/>
      <c r="LQU81" s="348"/>
      <c r="LQV81" s="348"/>
      <c r="LQW81" s="348"/>
      <c r="LQX81" s="349"/>
      <c r="LQZ81" s="347"/>
      <c r="LRA81" s="350"/>
      <c r="LRB81" s="350"/>
      <c r="LRC81" s="348"/>
      <c r="LRD81" s="348"/>
      <c r="LRE81" s="348"/>
      <c r="LRF81" s="349"/>
      <c r="LRH81" s="347"/>
      <c r="LRI81" s="350"/>
      <c r="LRJ81" s="350"/>
      <c r="LRK81" s="348"/>
      <c r="LRL81" s="348"/>
      <c r="LRM81" s="348"/>
      <c r="LRN81" s="349"/>
      <c r="LRP81" s="347"/>
      <c r="LRQ81" s="350"/>
      <c r="LRR81" s="350"/>
      <c r="LRS81" s="348"/>
      <c r="LRT81" s="348"/>
      <c r="LRU81" s="348"/>
      <c r="LRV81" s="349"/>
      <c r="LRX81" s="347"/>
      <c r="LRY81" s="350"/>
      <c r="LRZ81" s="350"/>
      <c r="LSA81" s="348"/>
      <c r="LSB81" s="348"/>
      <c r="LSC81" s="348"/>
      <c r="LSD81" s="349"/>
      <c r="LSF81" s="347"/>
      <c r="LSG81" s="350"/>
      <c r="LSH81" s="350"/>
      <c r="LSI81" s="348"/>
      <c r="LSJ81" s="348"/>
      <c r="LSK81" s="348"/>
      <c r="LSL81" s="349"/>
      <c r="LSN81" s="347"/>
      <c r="LSO81" s="350"/>
      <c r="LSP81" s="350"/>
      <c r="LSQ81" s="348"/>
      <c r="LSR81" s="348"/>
      <c r="LSS81" s="348"/>
      <c r="LST81" s="349"/>
      <c r="LSV81" s="347"/>
      <c r="LSW81" s="350"/>
      <c r="LSX81" s="350"/>
      <c r="LSY81" s="348"/>
      <c r="LSZ81" s="348"/>
      <c r="LTA81" s="348"/>
      <c r="LTB81" s="349"/>
      <c r="LTD81" s="347"/>
      <c r="LTE81" s="350"/>
      <c r="LTF81" s="350"/>
      <c r="LTG81" s="348"/>
      <c r="LTH81" s="348"/>
      <c r="LTI81" s="348"/>
      <c r="LTJ81" s="349"/>
      <c r="LTL81" s="347"/>
      <c r="LTM81" s="350"/>
      <c r="LTN81" s="350"/>
      <c r="LTO81" s="348"/>
      <c r="LTP81" s="348"/>
      <c r="LTQ81" s="348"/>
      <c r="LTR81" s="349"/>
      <c r="LTT81" s="347"/>
      <c r="LTU81" s="350"/>
      <c r="LTV81" s="350"/>
      <c r="LTW81" s="348"/>
      <c r="LTX81" s="348"/>
      <c r="LTY81" s="348"/>
      <c r="LTZ81" s="349"/>
      <c r="LUB81" s="347"/>
      <c r="LUC81" s="350"/>
      <c r="LUD81" s="350"/>
      <c r="LUE81" s="348"/>
      <c r="LUF81" s="348"/>
      <c r="LUG81" s="348"/>
      <c r="LUH81" s="349"/>
      <c r="LUJ81" s="347"/>
      <c r="LUK81" s="350"/>
      <c r="LUL81" s="350"/>
      <c r="LUM81" s="348"/>
      <c r="LUN81" s="348"/>
      <c r="LUO81" s="348"/>
      <c r="LUP81" s="349"/>
      <c r="LUR81" s="347"/>
      <c r="LUS81" s="350"/>
      <c r="LUT81" s="350"/>
      <c r="LUU81" s="348"/>
      <c r="LUV81" s="348"/>
      <c r="LUW81" s="348"/>
      <c r="LUX81" s="349"/>
      <c r="LUZ81" s="347"/>
      <c r="LVA81" s="350"/>
      <c r="LVB81" s="350"/>
      <c r="LVC81" s="348"/>
      <c r="LVD81" s="348"/>
      <c r="LVE81" s="348"/>
      <c r="LVF81" s="349"/>
      <c r="LVH81" s="347"/>
      <c r="LVI81" s="350"/>
      <c r="LVJ81" s="350"/>
      <c r="LVK81" s="348"/>
      <c r="LVL81" s="348"/>
      <c r="LVM81" s="348"/>
      <c r="LVN81" s="349"/>
      <c r="LVP81" s="347"/>
      <c r="LVQ81" s="350"/>
      <c r="LVR81" s="350"/>
      <c r="LVS81" s="348"/>
      <c r="LVT81" s="348"/>
      <c r="LVU81" s="348"/>
      <c r="LVV81" s="349"/>
      <c r="LVX81" s="347"/>
      <c r="LVY81" s="350"/>
      <c r="LVZ81" s="350"/>
      <c r="LWA81" s="348"/>
      <c r="LWB81" s="348"/>
      <c r="LWC81" s="348"/>
      <c r="LWD81" s="349"/>
      <c r="LWF81" s="347"/>
      <c r="LWG81" s="350"/>
      <c r="LWH81" s="350"/>
      <c r="LWI81" s="348"/>
      <c r="LWJ81" s="348"/>
      <c r="LWK81" s="348"/>
      <c r="LWL81" s="349"/>
      <c r="LWN81" s="347"/>
      <c r="LWO81" s="350"/>
      <c r="LWP81" s="350"/>
      <c r="LWQ81" s="348"/>
      <c r="LWR81" s="348"/>
      <c r="LWS81" s="348"/>
      <c r="LWT81" s="349"/>
      <c r="LWV81" s="347"/>
      <c r="LWW81" s="350"/>
      <c r="LWX81" s="350"/>
      <c r="LWY81" s="348"/>
      <c r="LWZ81" s="348"/>
      <c r="LXA81" s="348"/>
      <c r="LXB81" s="349"/>
      <c r="LXD81" s="347"/>
      <c r="LXE81" s="350"/>
      <c r="LXF81" s="350"/>
      <c r="LXG81" s="348"/>
      <c r="LXH81" s="348"/>
      <c r="LXI81" s="348"/>
      <c r="LXJ81" s="349"/>
      <c r="LXL81" s="347"/>
      <c r="LXM81" s="350"/>
      <c r="LXN81" s="350"/>
      <c r="LXO81" s="348"/>
      <c r="LXP81" s="348"/>
      <c r="LXQ81" s="348"/>
      <c r="LXR81" s="349"/>
      <c r="LXT81" s="347"/>
      <c r="LXU81" s="350"/>
      <c r="LXV81" s="350"/>
      <c r="LXW81" s="348"/>
      <c r="LXX81" s="348"/>
      <c r="LXY81" s="348"/>
      <c r="LXZ81" s="349"/>
      <c r="LYB81" s="347"/>
      <c r="LYC81" s="350"/>
      <c r="LYD81" s="350"/>
      <c r="LYE81" s="348"/>
      <c r="LYF81" s="348"/>
      <c r="LYG81" s="348"/>
      <c r="LYH81" s="349"/>
      <c r="LYJ81" s="347"/>
      <c r="LYK81" s="350"/>
      <c r="LYL81" s="350"/>
      <c r="LYM81" s="348"/>
      <c r="LYN81" s="348"/>
      <c r="LYO81" s="348"/>
      <c r="LYP81" s="349"/>
      <c r="LYR81" s="347"/>
      <c r="LYS81" s="350"/>
      <c r="LYT81" s="350"/>
      <c r="LYU81" s="348"/>
      <c r="LYV81" s="348"/>
      <c r="LYW81" s="348"/>
      <c r="LYX81" s="349"/>
      <c r="LYZ81" s="347"/>
      <c r="LZA81" s="350"/>
      <c r="LZB81" s="350"/>
      <c r="LZC81" s="348"/>
      <c r="LZD81" s="348"/>
      <c r="LZE81" s="348"/>
      <c r="LZF81" s="349"/>
      <c r="LZH81" s="347"/>
      <c r="LZI81" s="350"/>
      <c r="LZJ81" s="350"/>
      <c r="LZK81" s="348"/>
      <c r="LZL81" s="348"/>
      <c r="LZM81" s="348"/>
      <c r="LZN81" s="349"/>
      <c r="LZP81" s="347"/>
      <c r="LZQ81" s="350"/>
      <c r="LZR81" s="350"/>
      <c r="LZS81" s="348"/>
      <c r="LZT81" s="348"/>
      <c r="LZU81" s="348"/>
      <c r="LZV81" s="349"/>
      <c r="LZX81" s="347"/>
      <c r="LZY81" s="350"/>
      <c r="LZZ81" s="350"/>
      <c r="MAA81" s="348"/>
      <c r="MAB81" s="348"/>
      <c r="MAC81" s="348"/>
      <c r="MAD81" s="349"/>
      <c r="MAF81" s="347"/>
      <c r="MAG81" s="350"/>
      <c r="MAH81" s="350"/>
      <c r="MAI81" s="348"/>
      <c r="MAJ81" s="348"/>
      <c r="MAK81" s="348"/>
      <c r="MAL81" s="349"/>
      <c r="MAN81" s="347"/>
      <c r="MAO81" s="350"/>
      <c r="MAP81" s="350"/>
      <c r="MAQ81" s="348"/>
      <c r="MAR81" s="348"/>
      <c r="MAS81" s="348"/>
      <c r="MAT81" s="349"/>
      <c r="MAV81" s="347"/>
      <c r="MAW81" s="350"/>
      <c r="MAX81" s="350"/>
      <c r="MAY81" s="348"/>
      <c r="MAZ81" s="348"/>
      <c r="MBA81" s="348"/>
      <c r="MBB81" s="349"/>
      <c r="MBD81" s="347"/>
      <c r="MBE81" s="350"/>
      <c r="MBF81" s="350"/>
      <c r="MBG81" s="348"/>
      <c r="MBH81" s="348"/>
      <c r="MBI81" s="348"/>
      <c r="MBJ81" s="349"/>
      <c r="MBL81" s="347"/>
      <c r="MBM81" s="350"/>
      <c r="MBN81" s="350"/>
      <c r="MBO81" s="348"/>
      <c r="MBP81" s="348"/>
      <c r="MBQ81" s="348"/>
      <c r="MBR81" s="349"/>
      <c r="MBT81" s="347"/>
      <c r="MBU81" s="350"/>
      <c r="MBV81" s="350"/>
      <c r="MBW81" s="348"/>
      <c r="MBX81" s="348"/>
      <c r="MBY81" s="348"/>
      <c r="MBZ81" s="349"/>
      <c r="MCB81" s="347"/>
      <c r="MCC81" s="350"/>
      <c r="MCD81" s="350"/>
      <c r="MCE81" s="348"/>
      <c r="MCF81" s="348"/>
      <c r="MCG81" s="348"/>
      <c r="MCH81" s="349"/>
      <c r="MCJ81" s="347"/>
      <c r="MCK81" s="350"/>
      <c r="MCL81" s="350"/>
      <c r="MCM81" s="348"/>
      <c r="MCN81" s="348"/>
      <c r="MCO81" s="348"/>
      <c r="MCP81" s="349"/>
      <c r="MCR81" s="347"/>
      <c r="MCS81" s="350"/>
      <c r="MCT81" s="350"/>
      <c r="MCU81" s="348"/>
      <c r="MCV81" s="348"/>
      <c r="MCW81" s="348"/>
      <c r="MCX81" s="349"/>
      <c r="MCZ81" s="347"/>
      <c r="MDA81" s="350"/>
      <c r="MDB81" s="350"/>
      <c r="MDC81" s="348"/>
      <c r="MDD81" s="348"/>
      <c r="MDE81" s="348"/>
      <c r="MDF81" s="349"/>
      <c r="MDH81" s="347"/>
      <c r="MDI81" s="350"/>
      <c r="MDJ81" s="350"/>
      <c r="MDK81" s="348"/>
      <c r="MDL81" s="348"/>
      <c r="MDM81" s="348"/>
      <c r="MDN81" s="349"/>
      <c r="MDP81" s="347"/>
      <c r="MDQ81" s="350"/>
      <c r="MDR81" s="350"/>
      <c r="MDS81" s="348"/>
      <c r="MDT81" s="348"/>
      <c r="MDU81" s="348"/>
      <c r="MDV81" s="349"/>
      <c r="MDX81" s="347"/>
      <c r="MDY81" s="350"/>
      <c r="MDZ81" s="350"/>
      <c r="MEA81" s="348"/>
      <c r="MEB81" s="348"/>
      <c r="MEC81" s="348"/>
      <c r="MED81" s="349"/>
      <c r="MEF81" s="347"/>
      <c r="MEG81" s="350"/>
      <c r="MEH81" s="350"/>
      <c r="MEI81" s="348"/>
      <c r="MEJ81" s="348"/>
      <c r="MEK81" s="348"/>
      <c r="MEL81" s="349"/>
      <c r="MEN81" s="347"/>
      <c r="MEO81" s="350"/>
      <c r="MEP81" s="350"/>
      <c r="MEQ81" s="348"/>
      <c r="MER81" s="348"/>
      <c r="MES81" s="348"/>
      <c r="MET81" s="349"/>
      <c r="MEV81" s="347"/>
      <c r="MEW81" s="350"/>
      <c r="MEX81" s="350"/>
      <c r="MEY81" s="348"/>
      <c r="MEZ81" s="348"/>
      <c r="MFA81" s="348"/>
      <c r="MFB81" s="349"/>
      <c r="MFD81" s="347"/>
      <c r="MFE81" s="350"/>
      <c r="MFF81" s="350"/>
      <c r="MFG81" s="348"/>
      <c r="MFH81" s="348"/>
      <c r="MFI81" s="348"/>
      <c r="MFJ81" s="349"/>
      <c r="MFL81" s="347"/>
      <c r="MFM81" s="350"/>
      <c r="MFN81" s="350"/>
      <c r="MFO81" s="348"/>
      <c r="MFP81" s="348"/>
      <c r="MFQ81" s="348"/>
      <c r="MFR81" s="349"/>
      <c r="MFT81" s="347"/>
      <c r="MFU81" s="350"/>
      <c r="MFV81" s="350"/>
      <c r="MFW81" s="348"/>
      <c r="MFX81" s="348"/>
      <c r="MFY81" s="348"/>
      <c r="MFZ81" s="349"/>
      <c r="MGB81" s="347"/>
      <c r="MGC81" s="350"/>
      <c r="MGD81" s="350"/>
      <c r="MGE81" s="348"/>
      <c r="MGF81" s="348"/>
      <c r="MGG81" s="348"/>
      <c r="MGH81" s="349"/>
      <c r="MGJ81" s="347"/>
      <c r="MGK81" s="350"/>
      <c r="MGL81" s="350"/>
      <c r="MGM81" s="348"/>
      <c r="MGN81" s="348"/>
      <c r="MGO81" s="348"/>
      <c r="MGP81" s="349"/>
      <c r="MGR81" s="347"/>
      <c r="MGS81" s="350"/>
      <c r="MGT81" s="350"/>
      <c r="MGU81" s="348"/>
      <c r="MGV81" s="348"/>
      <c r="MGW81" s="348"/>
      <c r="MGX81" s="349"/>
      <c r="MGZ81" s="347"/>
      <c r="MHA81" s="350"/>
      <c r="MHB81" s="350"/>
      <c r="MHC81" s="348"/>
      <c r="MHD81" s="348"/>
      <c r="MHE81" s="348"/>
      <c r="MHF81" s="349"/>
      <c r="MHH81" s="347"/>
      <c r="MHI81" s="350"/>
      <c r="MHJ81" s="350"/>
      <c r="MHK81" s="348"/>
      <c r="MHL81" s="348"/>
      <c r="MHM81" s="348"/>
      <c r="MHN81" s="349"/>
      <c r="MHP81" s="347"/>
      <c r="MHQ81" s="350"/>
      <c r="MHR81" s="350"/>
      <c r="MHS81" s="348"/>
      <c r="MHT81" s="348"/>
      <c r="MHU81" s="348"/>
      <c r="MHV81" s="349"/>
      <c r="MHX81" s="347"/>
      <c r="MHY81" s="350"/>
      <c r="MHZ81" s="350"/>
      <c r="MIA81" s="348"/>
      <c r="MIB81" s="348"/>
      <c r="MIC81" s="348"/>
      <c r="MID81" s="349"/>
      <c r="MIF81" s="347"/>
      <c r="MIG81" s="350"/>
      <c r="MIH81" s="350"/>
      <c r="MII81" s="348"/>
      <c r="MIJ81" s="348"/>
      <c r="MIK81" s="348"/>
      <c r="MIL81" s="349"/>
      <c r="MIN81" s="347"/>
      <c r="MIO81" s="350"/>
      <c r="MIP81" s="350"/>
      <c r="MIQ81" s="348"/>
      <c r="MIR81" s="348"/>
      <c r="MIS81" s="348"/>
      <c r="MIT81" s="349"/>
      <c r="MIV81" s="347"/>
      <c r="MIW81" s="350"/>
      <c r="MIX81" s="350"/>
      <c r="MIY81" s="348"/>
      <c r="MIZ81" s="348"/>
      <c r="MJA81" s="348"/>
      <c r="MJB81" s="349"/>
      <c r="MJD81" s="347"/>
      <c r="MJE81" s="350"/>
      <c r="MJF81" s="350"/>
      <c r="MJG81" s="348"/>
      <c r="MJH81" s="348"/>
      <c r="MJI81" s="348"/>
      <c r="MJJ81" s="349"/>
      <c r="MJL81" s="347"/>
      <c r="MJM81" s="350"/>
      <c r="MJN81" s="350"/>
      <c r="MJO81" s="348"/>
      <c r="MJP81" s="348"/>
      <c r="MJQ81" s="348"/>
      <c r="MJR81" s="349"/>
      <c r="MJT81" s="347"/>
      <c r="MJU81" s="350"/>
      <c r="MJV81" s="350"/>
      <c r="MJW81" s="348"/>
      <c r="MJX81" s="348"/>
      <c r="MJY81" s="348"/>
      <c r="MJZ81" s="349"/>
      <c r="MKB81" s="347"/>
      <c r="MKC81" s="350"/>
      <c r="MKD81" s="350"/>
      <c r="MKE81" s="348"/>
      <c r="MKF81" s="348"/>
      <c r="MKG81" s="348"/>
      <c r="MKH81" s="349"/>
      <c r="MKJ81" s="347"/>
      <c r="MKK81" s="350"/>
      <c r="MKL81" s="350"/>
      <c r="MKM81" s="348"/>
      <c r="MKN81" s="348"/>
      <c r="MKO81" s="348"/>
      <c r="MKP81" s="349"/>
      <c r="MKR81" s="347"/>
      <c r="MKS81" s="350"/>
      <c r="MKT81" s="350"/>
      <c r="MKU81" s="348"/>
      <c r="MKV81" s="348"/>
      <c r="MKW81" s="348"/>
      <c r="MKX81" s="349"/>
      <c r="MKZ81" s="347"/>
      <c r="MLA81" s="350"/>
      <c r="MLB81" s="350"/>
      <c r="MLC81" s="348"/>
      <c r="MLD81" s="348"/>
      <c r="MLE81" s="348"/>
      <c r="MLF81" s="349"/>
      <c r="MLH81" s="347"/>
      <c r="MLI81" s="350"/>
      <c r="MLJ81" s="350"/>
      <c r="MLK81" s="348"/>
      <c r="MLL81" s="348"/>
      <c r="MLM81" s="348"/>
      <c r="MLN81" s="349"/>
      <c r="MLP81" s="347"/>
      <c r="MLQ81" s="350"/>
      <c r="MLR81" s="350"/>
      <c r="MLS81" s="348"/>
      <c r="MLT81" s="348"/>
      <c r="MLU81" s="348"/>
      <c r="MLV81" s="349"/>
      <c r="MLX81" s="347"/>
      <c r="MLY81" s="350"/>
      <c r="MLZ81" s="350"/>
      <c r="MMA81" s="348"/>
      <c r="MMB81" s="348"/>
      <c r="MMC81" s="348"/>
      <c r="MMD81" s="349"/>
      <c r="MMF81" s="347"/>
      <c r="MMG81" s="350"/>
      <c r="MMH81" s="350"/>
      <c r="MMI81" s="348"/>
      <c r="MMJ81" s="348"/>
      <c r="MMK81" s="348"/>
      <c r="MML81" s="349"/>
      <c r="MMN81" s="347"/>
      <c r="MMO81" s="350"/>
      <c r="MMP81" s="350"/>
      <c r="MMQ81" s="348"/>
      <c r="MMR81" s="348"/>
      <c r="MMS81" s="348"/>
      <c r="MMT81" s="349"/>
      <c r="MMV81" s="347"/>
      <c r="MMW81" s="350"/>
      <c r="MMX81" s="350"/>
      <c r="MMY81" s="348"/>
      <c r="MMZ81" s="348"/>
      <c r="MNA81" s="348"/>
      <c r="MNB81" s="349"/>
      <c r="MND81" s="347"/>
      <c r="MNE81" s="350"/>
      <c r="MNF81" s="350"/>
      <c r="MNG81" s="348"/>
      <c r="MNH81" s="348"/>
      <c r="MNI81" s="348"/>
      <c r="MNJ81" s="349"/>
      <c r="MNL81" s="347"/>
      <c r="MNM81" s="350"/>
      <c r="MNN81" s="350"/>
      <c r="MNO81" s="348"/>
      <c r="MNP81" s="348"/>
      <c r="MNQ81" s="348"/>
      <c r="MNR81" s="349"/>
      <c r="MNT81" s="347"/>
      <c r="MNU81" s="350"/>
      <c r="MNV81" s="350"/>
      <c r="MNW81" s="348"/>
      <c r="MNX81" s="348"/>
      <c r="MNY81" s="348"/>
      <c r="MNZ81" s="349"/>
      <c r="MOB81" s="347"/>
      <c r="MOC81" s="350"/>
      <c r="MOD81" s="350"/>
      <c r="MOE81" s="348"/>
      <c r="MOF81" s="348"/>
      <c r="MOG81" s="348"/>
      <c r="MOH81" s="349"/>
      <c r="MOJ81" s="347"/>
      <c r="MOK81" s="350"/>
      <c r="MOL81" s="350"/>
      <c r="MOM81" s="348"/>
      <c r="MON81" s="348"/>
      <c r="MOO81" s="348"/>
      <c r="MOP81" s="349"/>
      <c r="MOR81" s="347"/>
      <c r="MOS81" s="350"/>
      <c r="MOT81" s="350"/>
      <c r="MOU81" s="348"/>
      <c r="MOV81" s="348"/>
      <c r="MOW81" s="348"/>
      <c r="MOX81" s="349"/>
      <c r="MOZ81" s="347"/>
      <c r="MPA81" s="350"/>
      <c r="MPB81" s="350"/>
      <c r="MPC81" s="348"/>
      <c r="MPD81" s="348"/>
      <c r="MPE81" s="348"/>
      <c r="MPF81" s="349"/>
      <c r="MPH81" s="347"/>
      <c r="MPI81" s="350"/>
      <c r="MPJ81" s="350"/>
      <c r="MPK81" s="348"/>
      <c r="MPL81" s="348"/>
      <c r="MPM81" s="348"/>
      <c r="MPN81" s="349"/>
      <c r="MPP81" s="347"/>
      <c r="MPQ81" s="350"/>
      <c r="MPR81" s="350"/>
      <c r="MPS81" s="348"/>
      <c r="MPT81" s="348"/>
      <c r="MPU81" s="348"/>
      <c r="MPV81" s="349"/>
      <c r="MPX81" s="347"/>
      <c r="MPY81" s="350"/>
      <c r="MPZ81" s="350"/>
      <c r="MQA81" s="348"/>
      <c r="MQB81" s="348"/>
      <c r="MQC81" s="348"/>
      <c r="MQD81" s="349"/>
      <c r="MQF81" s="347"/>
      <c r="MQG81" s="350"/>
      <c r="MQH81" s="350"/>
      <c r="MQI81" s="348"/>
      <c r="MQJ81" s="348"/>
      <c r="MQK81" s="348"/>
      <c r="MQL81" s="349"/>
      <c r="MQN81" s="347"/>
      <c r="MQO81" s="350"/>
      <c r="MQP81" s="350"/>
      <c r="MQQ81" s="348"/>
      <c r="MQR81" s="348"/>
      <c r="MQS81" s="348"/>
      <c r="MQT81" s="349"/>
      <c r="MQV81" s="347"/>
      <c r="MQW81" s="350"/>
      <c r="MQX81" s="350"/>
      <c r="MQY81" s="348"/>
      <c r="MQZ81" s="348"/>
      <c r="MRA81" s="348"/>
      <c r="MRB81" s="349"/>
      <c r="MRD81" s="347"/>
      <c r="MRE81" s="350"/>
      <c r="MRF81" s="350"/>
      <c r="MRG81" s="348"/>
      <c r="MRH81" s="348"/>
      <c r="MRI81" s="348"/>
      <c r="MRJ81" s="349"/>
      <c r="MRL81" s="347"/>
      <c r="MRM81" s="350"/>
      <c r="MRN81" s="350"/>
      <c r="MRO81" s="348"/>
      <c r="MRP81" s="348"/>
      <c r="MRQ81" s="348"/>
      <c r="MRR81" s="349"/>
      <c r="MRT81" s="347"/>
      <c r="MRU81" s="350"/>
      <c r="MRV81" s="350"/>
      <c r="MRW81" s="348"/>
      <c r="MRX81" s="348"/>
      <c r="MRY81" s="348"/>
      <c r="MRZ81" s="349"/>
      <c r="MSB81" s="347"/>
      <c r="MSC81" s="350"/>
      <c r="MSD81" s="350"/>
      <c r="MSE81" s="348"/>
      <c r="MSF81" s="348"/>
      <c r="MSG81" s="348"/>
      <c r="MSH81" s="349"/>
      <c r="MSJ81" s="347"/>
      <c r="MSK81" s="350"/>
      <c r="MSL81" s="350"/>
      <c r="MSM81" s="348"/>
      <c r="MSN81" s="348"/>
      <c r="MSO81" s="348"/>
      <c r="MSP81" s="349"/>
      <c r="MSR81" s="347"/>
      <c r="MSS81" s="350"/>
      <c r="MST81" s="350"/>
      <c r="MSU81" s="348"/>
      <c r="MSV81" s="348"/>
      <c r="MSW81" s="348"/>
      <c r="MSX81" s="349"/>
      <c r="MSZ81" s="347"/>
      <c r="MTA81" s="350"/>
      <c r="MTB81" s="350"/>
      <c r="MTC81" s="348"/>
      <c r="MTD81" s="348"/>
      <c r="MTE81" s="348"/>
      <c r="MTF81" s="349"/>
      <c r="MTH81" s="347"/>
      <c r="MTI81" s="350"/>
      <c r="MTJ81" s="350"/>
      <c r="MTK81" s="348"/>
      <c r="MTL81" s="348"/>
      <c r="MTM81" s="348"/>
      <c r="MTN81" s="349"/>
      <c r="MTP81" s="347"/>
      <c r="MTQ81" s="350"/>
      <c r="MTR81" s="350"/>
      <c r="MTS81" s="348"/>
      <c r="MTT81" s="348"/>
      <c r="MTU81" s="348"/>
      <c r="MTV81" s="349"/>
      <c r="MTX81" s="347"/>
      <c r="MTY81" s="350"/>
      <c r="MTZ81" s="350"/>
      <c r="MUA81" s="348"/>
      <c r="MUB81" s="348"/>
      <c r="MUC81" s="348"/>
      <c r="MUD81" s="349"/>
      <c r="MUF81" s="347"/>
      <c r="MUG81" s="350"/>
      <c r="MUH81" s="350"/>
      <c r="MUI81" s="348"/>
      <c r="MUJ81" s="348"/>
      <c r="MUK81" s="348"/>
      <c r="MUL81" s="349"/>
      <c r="MUN81" s="347"/>
      <c r="MUO81" s="350"/>
      <c r="MUP81" s="350"/>
      <c r="MUQ81" s="348"/>
      <c r="MUR81" s="348"/>
      <c r="MUS81" s="348"/>
      <c r="MUT81" s="349"/>
      <c r="MUV81" s="347"/>
      <c r="MUW81" s="350"/>
      <c r="MUX81" s="350"/>
      <c r="MUY81" s="348"/>
      <c r="MUZ81" s="348"/>
      <c r="MVA81" s="348"/>
      <c r="MVB81" s="349"/>
      <c r="MVD81" s="347"/>
      <c r="MVE81" s="350"/>
      <c r="MVF81" s="350"/>
      <c r="MVG81" s="348"/>
      <c r="MVH81" s="348"/>
      <c r="MVI81" s="348"/>
      <c r="MVJ81" s="349"/>
      <c r="MVL81" s="347"/>
      <c r="MVM81" s="350"/>
      <c r="MVN81" s="350"/>
      <c r="MVO81" s="348"/>
      <c r="MVP81" s="348"/>
      <c r="MVQ81" s="348"/>
      <c r="MVR81" s="349"/>
      <c r="MVT81" s="347"/>
      <c r="MVU81" s="350"/>
      <c r="MVV81" s="350"/>
      <c r="MVW81" s="348"/>
      <c r="MVX81" s="348"/>
      <c r="MVY81" s="348"/>
      <c r="MVZ81" s="349"/>
      <c r="MWB81" s="347"/>
      <c r="MWC81" s="350"/>
      <c r="MWD81" s="350"/>
      <c r="MWE81" s="348"/>
      <c r="MWF81" s="348"/>
      <c r="MWG81" s="348"/>
      <c r="MWH81" s="349"/>
      <c r="MWJ81" s="347"/>
      <c r="MWK81" s="350"/>
      <c r="MWL81" s="350"/>
      <c r="MWM81" s="348"/>
      <c r="MWN81" s="348"/>
      <c r="MWO81" s="348"/>
      <c r="MWP81" s="349"/>
      <c r="MWR81" s="347"/>
      <c r="MWS81" s="350"/>
      <c r="MWT81" s="350"/>
      <c r="MWU81" s="348"/>
      <c r="MWV81" s="348"/>
      <c r="MWW81" s="348"/>
      <c r="MWX81" s="349"/>
      <c r="MWZ81" s="347"/>
      <c r="MXA81" s="350"/>
      <c r="MXB81" s="350"/>
      <c r="MXC81" s="348"/>
      <c r="MXD81" s="348"/>
      <c r="MXE81" s="348"/>
      <c r="MXF81" s="349"/>
      <c r="MXH81" s="347"/>
      <c r="MXI81" s="350"/>
      <c r="MXJ81" s="350"/>
      <c r="MXK81" s="348"/>
      <c r="MXL81" s="348"/>
      <c r="MXM81" s="348"/>
      <c r="MXN81" s="349"/>
      <c r="MXP81" s="347"/>
      <c r="MXQ81" s="350"/>
      <c r="MXR81" s="350"/>
      <c r="MXS81" s="348"/>
      <c r="MXT81" s="348"/>
      <c r="MXU81" s="348"/>
      <c r="MXV81" s="349"/>
      <c r="MXX81" s="347"/>
      <c r="MXY81" s="350"/>
      <c r="MXZ81" s="350"/>
      <c r="MYA81" s="348"/>
      <c r="MYB81" s="348"/>
      <c r="MYC81" s="348"/>
      <c r="MYD81" s="349"/>
      <c r="MYF81" s="347"/>
      <c r="MYG81" s="350"/>
      <c r="MYH81" s="350"/>
      <c r="MYI81" s="348"/>
      <c r="MYJ81" s="348"/>
      <c r="MYK81" s="348"/>
      <c r="MYL81" s="349"/>
      <c r="MYN81" s="347"/>
      <c r="MYO81" s="350"/>
      <c r="MYP81" s="350"/>
      <c r="MYQ81" s="348"/>
      <c r="MYR81" s="348"/>
      <c r="MYS81" s="348"/>
      <c r="MYT81" s="349"/>
      <c r="MYV81" s="347"/>
      <c r="MYW81" s="350"/>
      <c r="MYX81" s="350"/>
      <c r="MYY81" s="348"/>
      <c r="MYZ81" s="348"/>
      <c r="MZA81" s="348"/>
      <c r="MZB81" s="349"/>
      <c r="MZD81" s="347"/>
      <c r="MZE81" s="350"/>
      <c r="MZF81" s="350"/>
      <c r="MZG81" s="348"/>
      <c r="MZH81" s="348"/>
      <c r="MZI81" s="348"/>
      <c r="MZJ81" s="349"/>
      <c r="MZL81" s="347"/>
      <c r="MZM81" s="350"/>
      <c r="MZN81" s="350"/>
      <c r="MZO81" s="348"/>
      <c r="MZP81" s="348"/>
      <c r="MZQ81" s="348"/>
      <c r="MZR81" s="349"/>
      <c r="MZT81" s="347"/>
      <c r="MZU81" s="350"/>
      <c r="MZV81" s="350"/>
      <c r="MZW81" s="348"/>
      <c r="MZX81" s="348"/>
      <c r="MZY81" s="348"/>
      <c r="MZZ81" s="349"/>
      <c r="NAB81" s="347"/>
      <c r="NAC81" s="350"/>
      <c r="NAD81" s="350"/>
      <c r="NAE81" s="348"/>
      <c r="NAF81" s="348"/>
      <c r="NAG81" s="348"/>
      <c r="NAH81" s="349"/>
      <c r="NAJ81" s="347"/>
      <c r="NAK81" s="350"/>
      <c r="NAL81" s="350"/>
      <c r="NAM81" s="348"/>
      <c r="NAN81" s="348"/>
      <c r="NAO81" s="348"/>
      <c r="NAP81" s="349"/>
      <c r="NAR81" s="347"/>
      <c r="NAS81" s="350"/>
      <c r="NAT81" s="350"/>
      <c r="NAU81" s="348"/>
      <c r="NAV81" s="348"/>
      <c r="NAW81" s="348"/>
      <c r="NAX81" s="349"/>
      <c r="NAZ81" s="347"/>
      <c r="NBA81" s="350"/>
      <c r="NBB81" s="350"/>
      <c r="NBC81" s="348"/>
      <c r="NBD81" s="348"/>
      <c r="NBE81" s="348"/>
      <c r="NBF81" s="349"/>
      <c r="NBH81" s="347"/>
      <c r="NBI81" s="350"/>
      <c r="NBJ81" s="350"/>
      <c r="NBK81" s="348"/>
      <c r="NBL81" s="348"/>
      <c r="NBM81" s="348"/>
      <c r="NBN81" s="349"/>
      <c r="NBP81" s="347"/>
      <c r="NBQ81" s="350"/>
      <c r="NBR81" s="350"/>
      <c r="NBS81" s="348"/>
      <c r="NBT81" s="348"/>
      <c r="NBU81" s="348"/>
      <c r="NBV81" s="349"/>
      <c r="NBX81" s="347"/>
      <c r="NBY81" s="350"/>
      <c r="NBZ81" s="350"/>
      <c r="NCA81" s="348"/>
      <c r="NCB81" s="348"/>
      <c r="NCC81" s="348"/>
      <c r="NCD81" s="349"/>
      <c r="NCF81" s="347"/>
      <c r="NCG81" s="350"/>
      <c r="NCH81" s="350"/>
      <c r="NCI81" s="348"/>
      <c r="NCJ81" s="348"/>
      <c r="NCK81" s="348"/>
      <c r="NCL81" s="349"/>
      <c r="NCN81" s="347"/>
      <c r="NCO81" s="350"/>
      <c r="NCP81" s="350"/>
      <c r="NCQ81" s="348"/>
      <c r="NCR81" s="348"/>
      <c r="NCS81" s="348"/>
      <c r="NCT81" s="349"/>
      <c r="NCV81" s="347"/>
      <c r="NCW81" s="350"/>
      <c r="NCX81" s="350"/>
      <c r="NCY81" s="348"/>
      <c r="NCZ81" s="348"/>
      <c r="NDA81" s="348"/>
      <c r="NDB81" s="349"/>
      <c r="NDD81" s="347"/>
      <c r="NDE81" s="350"/>
      <c r="NDF81" s="350"/>
      <c r="NDG81" s="348"/>
      <c r="NDH81" s="348"/>
      <c r="NDI81" s="348"/>
      <c r="NDJ81" s="349"/>
      <c r="NDL81" s="347"/>
      <c r="NDM81" s="350"/>
      <c r="NDN81" s="350"/>
      <c r="NDO81" s="348"/>
      <c r="NDP81" s="348"/>
      <c r="NDQ81" s="348"/>
      <c r="NDR81" s="349"/>
      <c r="NDT81" s="347"/>
      <c r="NDU81" s="350"/>
      <c r="NDV81" s="350"/>
      <c r="NDW81" s="348"/>
      <c r="NDX81" s="348"/>
      <c r="NDY81" s="348"/>
      <c r="NDZ81" s="349"/>
      <c r="NEB81" s="347"/>
      <c r="NEC81" s="350"/>
      <c r="NED81" s="350"/>
      <c r="NEE81" s="348"/>
      <c r="NEF81" s="348"/>
      <c r="NEG81" s="348"/>
      <c r="NEH81" s="349"/>
      <c r="NEJ81" s="347"/>
      <c r="NEK81" s="350"/>
      <c r="NEL81" s="350"/>
      <c r="NEM81" s="348"/>
      <c r="NEN81" s="348"/>
      <c r="NEO81" s="348"/>
      <c r="NEP81" s="349"/>
      <c r="NER81" s="347"/>
      <c r="NES81" s="350"/>
      <c r="NET81" s="350"/>
      <c r="NEU81" s="348"/>
      <c r="NEV81" s="348"/>
      <c r="NEW81" s="348"/>
      <c r="NEX81" s="349"/>
      <c r="NEZ81" s="347"/>
      <c r="NFA81" s="350"/>
      <c r="NFB81" s="350"/>
      <c r="NFC81" s="348"/>
      <c r="NFD81" s="348"/>
      <c r="NFE81" s="348"/>
      <c r="NFF81" s="349"/>
      <c r="NFH81" s="347"/>
      <c r="NFI81" s="350"/>
      <c r="NFJ81" s="350"/>
      <c r="NFK81" s="348"/>
      <c r="NFL81" s="348"/>
      <c r="NFM81" s="348"/>
      <c r="NFN81" s="349"/>
      <c r="NFP81" s="347"/>
      <c r="NFQ81" s="350"/>
      <c r="NFR81" s="350"/>
      <c r="NFS81" s="348"/>
      <c r="NFT81" s="348"/>
      <c r="NFU81" s="348"/>
      <c r="NFV81" s="349"/>
      <c r="NFX81" s="347"/>
      <c r="NFY81" s="350"/>
      <c r="NFZ81" s="350"/>
      <c r="NGA81" s="348"/>
      <c r="NGB81" s="348"/>
      <c r="NGC81" s="348"/>
      <c r="NGD81" s="349"/>
      <c r="NGF81" s="347"/>
      <c r="NGG81" s="350"/>
      <c r="NGH81" s="350"/>
      <c r="NGI81" s="348"/>
      <c r="NGJ81" s="348"/>
      <c r="NGK81" s="348"/>
      <c r="NGL81" s="349"/>
      <c r="NGN81" s="347"/>
      <c r="NGO81" s="350"/>
      <c r="NGP81" s="350"/>
      <c r="NGQ81" s="348"/>
      <c r="NGR81" s="348"/>
      <c r="NGS81" s="348"/>
      <c r="NGT81" s="349"/>
      <c r="NGV81" s="347"/>
      <c r="NGW81" s="350"/>
      <c r="NGX81" s="350"/>
      <c r="NGY81" s="348"/>
      <c r="NGZ81" s="348"/>
      <c r="NHA81" s="348"/>
      <c r="NHB81" s="349"/>
      <c r="NHD81" s="347"/>
      <c r="NHE81" s="350"/>
      <c r="NHF81" s="350"/>
      <c r="NHG81" s="348"/>
      <c r="NHH81" s="348"/>
      <c r="NHI81" s="348"/>
      <c r="NHJ81" s="349"/>
      <c r="NHL81" s="347"/>
      <c r="NHM81" s="350"/>
      <c r="NHN81" s="350"/>
      <c r="NHO81" s="348"/>
      <c r="NHP81" s="348"/>
      <c r="NHQ81" s="348"/>
      <c r="NHR81" s="349"/>
      <c r="NHT81" s="347"/>
      <c r="NHU81" s="350"/>
      <c r="NHV81" s="350"/>
      <c r="NHW81" s="348"/>
      <c r="NHX81" s="348"/>
      <c r="NHY81" s="348"/>
      <c r="NHZ81" s="349"/>
      <c r="NIB81" s="347"/>
      <c r="NIC81" s="350"/>
      <c r="NID81" s="350"/>
      <c r="NIE81" s="348"/>
      <c r="NIF81" s="348"/>
      <c r="NIG81" s="348"/>
      <c r="NIH81" s="349"/>
      <c r="NIJ81" s="347"/>
      <c r="NIK81" s="350"/>
      <c r="NIL81" s="350"/>
      <c r="NIM81" s="348"/>
      <c r="NIN81" s="348"/>
      <c r="NIO81" s="348"/>
      <c r="NIP81" s="349"/>
      <c r="NIR81" s="347"/>
      <c r="NIS81" s="350"/>
      <c r="NIT81" s="350"/>
      <c r="NIU81" s="348"/>
      <c r="NIV81" s="348"/>
      <c r="NIW81" s="348"/>
      <c r="NIX81" s="349"/>
      <c r="NIZ81" s="347"/>
      <c r="NJA81" s="350"/>
      <c r="NJB81" s="350"/>
      <c r="NJC81" s="348"/>
      <c r="NJD81" s="348"/>
      <c r="NJE81" s="348"/>
      <c r="NJF81" s="349"/>
      <c r="NJH81" s="347"/>
      <c r="NJI81" s="350"/>
      <c r="NJJ81" s="350"/>
      <c r="NJK81" s="348"/>
      <c r="NJL81" s="348"/>
      <c r="NJM81" s="348"/>
      <c r="NJN81" s="349"/>
      <c r="NJP81" s="347"/>
      <c r="NJQ81" s="350"/>
      <c r="NJR81" s="350"/>
      <c r="NJS81" s="348"/>
      <c r="NJT81" s="348"/>
      <c r="NJU81" s="348"/>
      <c r="NJV81" s="349"/>
      <c r="NJX81" s="347"/>
      <c r="NJY81" s="350"/>
      <c r="NJZ81" s="350"/>
      <c r="NKA81" s="348"/>
      <c r="NKB81" s="348"/>
      <c r="NKC81" s="348"/>
      <c r="NKD81" s="349"/>
      <c r="NKF81" s="347"/>
      <c r="NKG81" s="350"/>
      <c r="NKH81" s="350"/>
      <c r="NKI81" s="348"/>
      <c r="NKJ81" s="348"/>
      <c r="NKK81" s="348"/>
      <c r="NKL81" s="349"/>
      <c r="NKN81" s="347"/>
      <c r="NKO81" s="350"/>
      <c r="NKP81" s="350"/>
      <c r="NKQ81" s="348"/>
      <c r="NKR81" s="348"/>
      <c r="NKS81" s="348"/>
      <c r="NKT81" s="349"/>
      <c r="NKV81" s="347"/>
      <c r="NKW81" s="350"/>
      <c r="NKX81" s="350"/>
      <c r="NKY81" s="348"/>
      <c r="NKZ81" s="348"/>
      <c r="NLA81" s="348"/>
      <c r="NLB81" s="349"/>
      <c r="NLD81" s="347"/>
      <c r="NLE81" s="350"/>
      <c r="NLF81" s="350"/>
      <c r="NLG81" s="348"/>
      <c r="NLH81" s="348"/>
      <c r="NLI81" s="348"/>
      <c r="NLJ81" s="349"/>
      <c r="NLL81" s="347"/>
      <c r="NLM81" s="350"/>
      <c r="NLN81" s="350"/>
      <c r="NLO81" s="348"/>
      <c r="NLP81" s="348"/>
      <c r="NLQ81" s="348"/>
      <c r="NLR81" s="349"/>
      <c r="NLT81" s="347"/>
      <c r="NLU81" s="350"/>
      <c r="NLV81" s="350"/>
      <c r="NLW81" s="348"/>
      <c r="NLX81" s="348"/>
      <c r="NLY81" s="348"/>
      <c r="NLZ81" s="349"/>
      <c r="NMB81" s="347"/>
      <c r="NMC81" s="350"/>
      <c r="NMD81" s="350"/>
      <c r="NME81" s="348"/>
      <c r="NMF81" s="348"/>
      <c r="NMG81" s="348"/>
      <c r="NMH81" s="349"/>
      <c r="NMJ81" s="347"/>
      <c r="NMK81" s="350"/>
      <c r="NML81" s="350"/>
      <c r="NMM81" s="348"/>
      <c r="NMN81" s="348"/>
      <c r="NMO81" s="348"/>
      <c r="NMP81" s="349"/>
      <c r="NMR81" s="347"/>
      <c r="NMS81" s="350"/>
      <c r="NMT81" s="350"/>
      <c r="NMU81" s="348"/>
      <c r="NMV81" s="348"/>
      <c r="NMW81" s="348"/>
      <c r="NMX81" s="349"/>
      <c r="NMZ81" s="347"/>
      <c r="NNA81" s="350"/>
      <c r="NNB81" s="350"/>
      <c r="NNC81" s="348"/>
      <c r="NND81" s="348"/>
      <c r="NNE81" s="348"/>
      <c r="NNF81" s="349"/>
      <c r="NNH81" s="347"/>
      <c r="NNI81" s="350"/>
      <c r="NNJ81" s="350"/>
      <c r="NNK81" s="348"/>
      <c r="NNL81" s="348"/>
      <c r="NNM81" s="348"/>
      <c r="NNN81" s="349"/>
      <c r="NNP81" s="347"/>
      <c r="NNQ81" s="350"/>
      <c r="NNR81" s="350"/>
      <c r="NNS81" s="348"/>
      <c r="NNT81" s="348"/>
      <c r="NNU81" s="348"/>
      <c r="NNV81" s="349"/>
      <c r="NNX81" s="347"/>
      <c r="NNY81" s="350"/>
      <c r="NNZ81" s="350"/>
      <c r="NOA81" s="348"/>
      <c r="NOB81" s="348"/>
      <c r="NOC81" s="348"/>
      <c r="NOD81" s="349"/>
      <c r="NOF81" s="347"/>
      <c r="NOG81" s="350"/>
      <c r="NOH81" s="350"/>
      <c r="NOI81" s="348"/>
      <c r="NOJ81" s="348"/>
      <c r="NOK81" s="348"/>
      <c r="NOL81" s="349"/>
      <c r="NON81" s="347"/>
      <c r="NOO81" s="350"/>
      <c r="NOP81" s="350"/>
      <c r="NOQ81" s="348"/>
      <c r="NOR81" s="348"/>
      <c r="NOS81" s="348"/>
      <c r="NOT81" s="349"/>
      <c r="NOV81" s="347"/>
      <c r="NOW81" s="350"/>
      <c r="NOX81" s="350"/>
      <c r="NOY81" s="348"/>
      <c r="NOZ81" s="348"/>
      <c r="NPA81" s="348"/>
      <c r="NPB81" s="349"/>
      <c r="NPD81" s="347"/>
      <c r="NPE81" s="350"/>
      <c r="NPF81" s="350"/>
      <c r="NPG81" s="348"/>
      <c r="NPH81" s="348"/>
      <c r="NPI81" s="348"/>
      <c r="NPJ81" s="349"/>
      <c r="NPL81" s="347"/>
      <c r="NPM81" s="350"/>
      <c r="NPN81" s="350"/>
      <c r="NPO81" s="348"/>
      <c r="NPP81" s="348"/>
      <c r="NPQ81" s="348"/>
      <c r="NPR81" s="349"/>
      <c r="NPT81" s="347"/>
      <c r="NPU81" s="350"/>
      <c r="NPV81" s="350"/>
      <c r="NPW81" s="348"/>
      <c r="NPX81" s="348"/>
      <c r="NPY81" s="348"/>
      <c r="NPZ81" s="349"/>
      <c r="NQB81" s="347"/>
      <c r="NQC81" s="350"/>
      <c r="NQD81" s="350"/>
      <c r="NQE81" s="348"/>
      <c r="NQF81" s="348"/>
      <c r="NQG81" s="348"/>
      <c r="NQH81" s="349"/>
      <c r="NQJ81" s="347"/>
      <c r="NQK81" s="350"/>
      <c r="NQL81" s="350"/>
      <c r="NQM81" s="348"/>
      <c r="NQN81" s="348"/>
      <c r="NQO81" s="348"/>
      <c r="NQP81" s="349"/>
      <c r="NQR81" s="347"/>
      <c r="NQS81" s="350"/>
      <c r="NQT81" s="350"/>
      <c r="NQU81" s="348"/>
      <c r="NQV81" s="348"/>
      <c r="NQW81" s="348"/>
      <c r="NQX81" s="349"/>
      <c r="NQZ81" s="347"/>
      <c r="NRA81" s="350"/>
      <c r="NRB81" s="350"/>
      <c r="NRC81" s="348"/>
      <c r="NRD81" s="348"/>
      <c r="NRE81" s="348"/>
      <c r="NRF81" s="349"/>
      <c r="NRH81" s="347"/>
      <c r="NRI81" s="350"/>
      <c r="NRJ81" s="350"/>
      <c r="NRK81" s="348"/>
      <c r="NRL81" s="348"/>
      <c r="NRM81" s="348"/>
      <c r="NRN81" s="349"/>
      <c r="NRP81" s="347"/>
      <c r="NRQ81" s="350"/>
      <c r="NRR81" s="350"/>
      <c r="NRS81" s="348"/>
      <c r="NRT81" s="348"/>
      <c r="NRU81" s="348"/>
      <c r="NRV81" s="349"/>
      <c r="NRX81" s="347"/>
      <c r="NRY81" s="350"/>
      <c r="NRZ81" s="350"/>
      <c r="NSA81" s="348"/>
      <c r="NSB81" s="348"/>
      <c r="NSC81" s="348"/>
      <c r="NSD81" s="349"/>
      <c r="NSF81" s="347"/>
      <c r="NSG81" s="350"/>
      <c r="NSH81" s="350"/>
      <c r="NSI81" s="348"/>
      <c r="NSJ81" s="348"/>
      <c r="NSK81" s="348"/>
      <c r="NSL81" s="349"/>
      <c r="NSN81" s="347"/>
      <c r="NSO81" s="350"/>
      <c r="NSP81" s="350"/>
      <c r="NSQ81" s="348"/>
      <c r="NSR81" s="348"/>
      <c r="NSS81" s="348"/>
      <c r="NST81" s="349"/>
      <c r="NSV81" s="347"/>
      <c r="NSW81" s="350"/>
      <c r="NSX81" s="350"/>
      <c r="NSY81" s="348"/>
      <c r="NSZ81" s="348"/>
      <c r="NTA81" s="348"/>
      <c r="NTB81" s="349"/>
      <c r="NTD81" s="347"/>
      <c r="NTE81" s="350"/>
      <c r="NTF81" s="350"/>
      <c r="NTG81" s="348"/>
      <c r="NTH81" s="348"/>
      <c r="NTI81" s="348"/>
      <c r="NTJ81" s="349"/>
      <c r="NTL81" s="347"/>
      <c r="NTM81" s="350"/>
      <c r="NTN81" s="350"/>
      <c r="NTO81" s="348"/>
      <c r="NTP81" s="348"/>
      <c r="NTQ81" s="348"/>
      <c r="NTR81" s="349"/>
      <c r="NTT81" s="347"/>
      <c r="NTU81" s="350"/>
      <c r="NTV81" s="350"/>
      <c r="NTW81" s="348"/>
      <c r="NTX81" s="348"/>
      <c r="NTY81" s="348"/>
      <c r="NTZ81" s="349"/>
      <c r="NUB81" s="347"/>
      <c r="NUC81" s="350"/>
      <c r="NUD81" s="350"/>
      <c r="NUE81" s="348"/>
      <c r="NUF81" s="348"/>
      <c r="NUG81" s="348"/>
      <c r="NUH81" s="349"/>
      <c r="NUJ81" s="347"/>
      <c r="NUK81" s="350"/>
      <c r="NUL81" s="350"/>
      <c r="NUM81" s="348"/>
      <c r="NUN81" s="348"/>
      <c r="NUO81" s="348"/>
      <c r="NUP81" s="349"/>
      <c r="NUR81" s="347"/>
      <c r="NUS81" s="350"/>
      <c r="NUT81" s="350"/>
      <c r="NUU81" s="348"/>
      <c r="NUV81" s="348"/>
      <c r="NUW81" s="348"/>
      <c r="NUX81" s="349"/>
      <c r="NUZ81" s="347"/>
      <c r="NVA81" s="350"/>
      <c r="NVB81" s="350"/>
      <c r="NVC81" s="348"/>
      <c r="NVD81" s="348"/>
      <c r="NVE81" s="348"/>
      <c r="NVF81" s="349"/>
      <c r="NVH81" s="347"/>
      <c r="NVI81" s="350"/>
      <c r="NVJ81" s="350"/>
      <c r="NVK81" s="348"/>
      <c r="NVL81" s="348"/>
      <c r="NVM81" s="348"/>
      <c r="NVN81" s="349"/>
      <c r="NVP81" s="347"/>
      <c r="NVQ81" s="350"/>
      <c r="NVR81" s="350"/>
      <c r="NVS81" s="348"/>
      <c r="NVT81" s="348"/>
      <c r="NVU81" s="348"/>
      <c r="NVV81" s="349"/>
      <c r="NVX81" s="347"/>
      <c r="NVY81" s="350"/>
      <c r="NVZ81" s="350"/>
      <c r="NWA81" s="348"/>
      <c r="NWB81" s="348"/>
      <c r="NWC81" s="348"/>
      <c r="NWD81" s="349"/>
      <c r="NWF81" s="347"/>
      <c r="NWG81" s="350"/>
      <c r="NWH81" s="350"/>
      <c r="NWI81" s="348"/>
      <c r="NWJ81" s="348"/>
      <c r="NWK81" s="348"/>
      <c r="NWL81" s="349"/>
      <c r="NWN81" s="347"/>
      <c r="NWO81" s="350"/>
      <c r="NWP81" s="350"/>
      <c r="NWQ81" s="348"/>
      <c r="NWR81" s="348"/>
      <c r="NWS81" s="348"/>
      <c r="NWT81" s="349"/>
      <c r="NWV81" s="347"/>
      <c r="NWW81" s="350"/>
      <c r="NWX81" s="350"/>
      <c r="NWY81" s="348"/>
      <c r="NWZ81" s="348"/>
      <c r="NXA81" s="348"/>
      <c r="NXB81" s="349"/>
      <c r="NXD81" s="347"/>
      <c r="NXE81" s="350"/>
      <c r="NXF81" s="350"/>
      <c r="NXG81" s="348"/>
      <c r="NXH81" s="348"/>
      <c r="NXI81" s="348"/>
      <c r="NXJ81" s="349"/>
      <c r="NXL81" s="347"/>
      <c r="NXM81" s="350"/>
      <c r="NXN81" s="350"/>
      <c r="NXO81" s="348"/>
      <c r="NXP81" s="348"/>
      <c r="NXQ81" s="348"/>
      <c r="NXR81" s="349"/>
      <c r="NXT81" s="347"/>
      <c r="NXU81" s="350"/>
      <c r="NXV81" s="350"/>
      <c r="NXW81" s="348"/>
      <c r="NXX81" s="348"/>
      <c r="NXY81" s="348"/>
      <c r="NXZ81" s="349"/>
      <c r="NYB81" s="347"/>
      <c r="NYC81" s="350"/>
      <c r="NYD81" s="350"/>
      <c r="NYE81" s="348"/>
      <c r="NYF81" s="348"/>
      <c r="NYG81" s="348"/>
      <c r="NYH81" s="349"/>
      <c r="NYJ81" s="347"/>
      <c r="NYK81" s="350"/>
      <c r="NYL81" s="350"/>
      <c r="NYM81" s="348"/>
      <c r="NYN81" s="348"/>
      <c r="NYO81" s="348"/>
      <c r="NYP81" s="349"/>
      <c r="NYR81" s="347"/>
      <c r="NYS81" s="350"/>
      <c r="NYT81" s="350"/>
      <c r="NYU81" s="348"/>
      <c r="NYV81" s="348"/>
      <c r="NYW81" s="348"/>
      <c r="NYX81" s="349"/>
      <c r="NYZ81" s="347"/>
      <c r="NZA81" s="350"/>
      <c r="NZB81" s="350"/>
      <c r="NZC81" s="348"/>
      <c r="NZD81" s="348"/>
      <c r="NZE81" s="348"/>
      <c r="NZF81" s="349"/>
      <c r="NZH81" s="347"/>
      <c r="NZI81" s="350"/>
      <c r="NZJ81" s="350"/>
      <c r="NZK81" s="348"/>
      <c r="NZL81" s="348"/>
      <c r="NZM81" s="348"/>
      <c r="NZN81" s="349"/>
      <c r="NZP81" s="347"/>
      <c r="NZQ81" s="350"/>
      <c r="NZR81" s="350"/>
      <c r="NZS81" s="348"/>
      <c r="NZT81" s="348"/>
      <c r="NZU81" s="348"/>
      <c r="NZV81" s="349"/>
      <c r="NZX81" s="347"/>
      <c r="NZY81" s="350"/>
      <c r="NZZ81" s="350"/>
      <c r="OAA81" s="348"/>
      <c r="OAB81" s="348"/>
      <c r="OAC81" s="348"/>
      <c r="OAD81" s="349"/>
      <c r="OAF81" s="347"/>
      <c r="OAG81" s="350"/>
      <c r="OAH81" s="350"/>
      <c r="OAI81" s="348"/>
      <c r="OAJ81" s="348"/>
      <c r="OAK81" s="348"/>
      <c r="OAL81" s="349"/>
      <c r="OAN81" s="347"/>
      <c r="OAO81" s="350"/>
      <c r="OAP81" s="350"/>
      <c r="OAQ81" s="348"/>
      <c r="OAR81" s="348"/>
      <c r="OAS81" s="348"/>
      <c r="OAT81" s="349"/>
      <c r="OAV81" s="347"/>
      <c r="OAW81" s="350"/>
      <c r="OAX81" s="350"/>
      <c r="OAY81" s="348"/>
      <c r="OAZ81" s="348"/>
      <c r="OBA81" s="348"/>
      <c r="OBB81" s="349"/>
      <c r="OBD81" s="347"/>
      <c r="OBE81" s="350"/>
      <c r="OBF81" s="350"/>
      <c r="OBG81" s="348"/>
      <c r="OBH81" s="348"/>
      <c r="OBI81" s="348"/>
      <c r="OBJ81" s="349"/>
      <c r="OBL81" s="347"/>
      <c r="OBM81" s="350"/>
      <c r="OBN81" s="350"/>
      <c r="OBO81" s="348"/>
      <c r="OBP81" s="348"/>
      <c r="OBQ81" s="348"/>
      <c r="OBR81" s="349"/>
      <c r="OBT81" s="347"/>
      <c r="OBU81" s="350"/>
      <c r="OBV81" s="350"/>
      <c r="OBW81" s="348"/>
      <c r="OBX81" s="348"/>
      <c r="OBY81" s="348"/>
      <c r="OBZ81" s="349"/>
      <c r="OCB81" s="347"/>
      <c r="OCC81" s="350"/>
      <c r="OCD81" s="350"/>
      <c r="OCE81" s="348"/>
      <c r="OCF81" s="348"/>
      <c r="OCG81" s="348"/>
      <c r="OCH81" s="349"/>
      <c r="OCJ81" s="347"/>
      <c r="OCK81" s="350"/>
      <c r="OCL81" s="350"/>
      <c r="OCM81" s="348"/>
      <c r="OCN81" s="348"/>
      <c r="OCO81" s="348"/>
      <c r="OCP81" s="349"/>
      <c r="OCR81" s="347"/>
      <c r="OCS81" s="350"/>
      <c r="OCT81" s="350"/>
      <c r="OCU81" s="348"/>
      <c r="OCV81" s="348"/>
      <c r="OCW81" s="348"/>
      <c r="OCX81" s="349"/>
      <c r="OCZ81" s="347"/>
      <c r="ODA81" s="350"/>
      <c r="ODB81" s="350"/>
      <c r="ODC81" s="348"/>
      <c r="ODD81" s="348"/>
      <c r="ODE81" s="348"/>
      <c r="ODF81" s="349"/>
      <c r="ODH81" s="347"/>
      <c r="ODI81" s="350"/>
      <c r="ODJ81" s="350"/>
      <c r="ODK81" s="348"/>
      <c r="ODL81" s="348"/>
      <c r="ODM81" s="348"/>
      <c r="ODN81" s="349"/>
      <c r="ODP81" s="347"/>
      <c r="ODQ81" s="350"/>
      <c r="ODR81" s="350"/>
      <c r="ODS81" s="348"/>
      <c r="ODT81" s="348"/>
      <c r="ODU81" s="348"/>
      <c r="ODV81" s="349"/>
      <c r="ODX81" s="347"/>
      <c r="ODY81" s="350"/>
      <c r="ODZ81" s="350"/>
      <c r="OEA81" s="348"/>
      <c r="OEB81" s="348"/>
      <c r="OEC81" s="348"/>
      <c r="OED81" s="349"/>
      <c r="OEF81" s="347"/>
      <c r="OEG81" s="350"/>
      <c r="OEH81" s="350"/>
      <c r="OEI81" s="348"/>
      <c r="OEJ81" s="348"/>
      <c r="OEK81" s="348"/>
      <c r="OEL81" s="349"/>
      <c r="OEN81" s="347"/>
      <c r="OEO81" s="350"/>
      <c r="OEP81" s="350"/>
      <c r="OEQ81" s="348"/>
      <c r="OER81" s="348"/>
      <c r="OES81" s="348"/>
      <c r="OET81" s="349"/>
      <c r="OEV81" s="347"/>
      <c r="OEW81" s="350"/>
      <c r="OEX81" s="350"/>
      <c r="OEY81" s="348"/>
      <c r="OEZ81" s="348"/>
      <c r="OFA81" s="348"/>
      <c r="OFB81" s="349"/>
      <c r="OFD81" s="347"/>
      <c r="OFE81" s="350"/>
      <c r="OFF81" s="350"/>
      <c r="OFG81" s="348"/>
      <c r="OFH81" s="348"/>
      <c r="OFI81" s="348"/>
      <c r="OFJ81" s="349"/>
      <c r="OFL81" s="347"/>
      <c r="OFM81" s="350"/>
      <c r="OFN81" s="350"/>
      <c r="OFO81" s="348"/>
      <c r="OFP81" s="348"/>
      <c r="OFQ81" s="348"/>
      <c r="OFR81" s="349"/>
      <c r="OFT81" s="347"/>
      <c r="OFU81" s="350"/>
      <c r="OFV81" s="350"/>
      <c r="OFW81" s="348"/>
      <c r="OFX81" s="348"/>
      <c r="OFY81" s="348"/>
      <c r="OFZ81" s="349"/>
      <c r="OGB81" s="347"/>
      <c r="OGC81" s="350"/>
      <c r="OGD81" s="350"/>
      <c r="OGE81" s="348"/>
      <c r="OGF81" s="348"/>
      <c r="OGG81" s="348"/>
      <c r="OGH81" s="349"/>
      <c r="OGJ81" s="347"/>
      <c r="OGK81" s="350"/>
      <c r="OGL81" s="350"/>
      <c r="OGM81" s="348"/>
      <c r="OGN81" s="348"/>
      <c r="OGO81" s="348"/>
      <c r="OGP81" s="349"/>
      <c r="OGR81" s="347"/>
      <c r="OGS81" s="350"/>
      <c r="OGT81" s="350"/>
      <c r="OGU81" s="348"/>
      <c r="OGV81" s="348"/>
      <c r="OGW81" s="348"/>
      <c r="OGX81" s="349"/>
      <c r="OGZ81" s="347"/>
      <c r="OHA81" s="350"/>
      <c r="OHB81" s="350"/>
      <c r="OHC81" s="348"/>
      <c r="OHD81" s="348"/>
      <c r="OHE81" s="348"/>
      <c r="OHF81" s="349"/>
      <c r="OHH81" s="347"/>
      <c r="OHI81" s="350"/>
      <c r="OHJ81" s="350"/>
      <c r="OHK81" s="348"/>
      <c r="OHL81" s="348"/>
      <c r="OHM81" s="348"/>
      <c r="OHN81" s="349"/>
      <c r="OHP81" s="347"/>
      <c r="OHQ81" s="350"/>
      <c r="OHR81" s="350"/>
      <c r="OHS81" s="348"/>
      <c r="OHT81" s="348"/>
      <c r="OHU81" s="348"/>
      <c r="OHV81" s="349"/>
      <c r="OHX81" s="347"/>
      <c r="OHY81" s="350"/>
      <c r="OHZ81" s="350"/>
      <c r="OIA81" s="348"/>
      <c r="OIB81" s="348"/>
      <c r="OIC81" s="348"/>
      <c r="OID81" s="349"/>
      <c r="OIF81" s="347"/>
      <c r="OIG81" s="350"/>
      <c r="OIH81" s="350"/>
      <c r="OII81" s="348"/>
      <c r="OIJ81" s="348"/>
      <c r="OIK81" s="348"/>
      <c r="OIL81" s="349"/>
      <c r="OIN81" s="347"/>
      <c r="OIO81" s="350"/>
      <c r="OIP81" s="350"/>
      <c r="OIQ81" s="348"/>
      <c r="OIR81" s="348"/>
      <c r="OIS81" s="348"/>
      <c r="OIT81" s="349"/>
      <c r="OIV81" s="347"/>
      <c r="OIW81" s="350"/>
      <c r="OIX81" s="350"/>
      <c r="OIY81" s="348"/>
      <c r="OIZ81" s="348"/>
      <c r="OJA81" s="348"/>
      <c r="OJB81" s="349"/>
      <c r="OJD81" s="347"/>
      <c r="OJE81" s="350"/>
      <c r="OJF81" s="350"/>
      <c r="OJG81" s="348"/>
      <c r="OJH81" s="348"/>
      <c r="OJI81" s="348"/>
      <c r="OJJ81" s="349"/>
      <c r="OJL81" s="347"/>
      <c r="OJM81" s="350"/>
      <c r="OJN81" s="350"/>
      <c r="OJO81" s="348"/>
      <c r="OJP81" s="348"/>
      <c r="OJQ81" s="348"/>
      <c r="OJR81" s="349"/>
      <c r="OJT81" s="347"/>
      <c r="OJU81" s="350"/>
      <c r="OJV81" s="350"/>
      <c r="OJW81" s="348"/>
      <c r="OJX81" s="348"/>
      <c r="OJY81" s="348"/>
      <c r="OJZ81" s="349"/>
      <c r="OKB81" s="347"/>
      <c r="OKC81" s="350"/>
      <c r="OKD81" s="350"/>
      <c r="OKE81" s="348"/>
      <c r="OKF81" s="348"/>
      <c r="OKG81" s="348"/>
      <c r="OKH81" s="349"/>
      <c r="OKJ81" s="347"/>
      <c r="OKK81" s="350"/>
      <c r="OKL81" s="350"/>
      <c r="OKM81" s="348"/>
      <c r="OKN81" s="348"/>
      <c r="OKO81" s="348"/>
      <c r="OKP81" s="349"/>
      <c r="OKR81" s="347"/>
      <c r="OKS81" s="350"/>
      <c r="OKT81" s="350"/>
      <c r="OKU81" s="348"/>
      <c r="OKV81" s="348"/>
      <c r="OKW81" s="348"/>
      <c r="OKX81" s="349"/>
      <c r="OKZ81" s="347"/>
      <c r="OLA81" s="350"/>
      <c r="OLB81" s="350"/>
      <c r="OLC81" s="348"/>
      <c r="OLD81" s="348"/>
      <c r="OLE81" s="348"/>
      <c r="OLF81" s="349"/>
      <c r="OLH81" s="347"/>
      <c r="OLI81" s="350"/>
      <c r="OLJ81" s="350"/>
      <c r="OLK81" s="348"/>
      <c r="OLL81" s="348"/>
      <c r="OLM81" s="348"/>
      <c r="OLN81" s="349"/>
      <c r="OLP81" s="347"/>
      <c r="OLQ81" s="350"/>
      <c r="OLR81" s="350"/>
      <c r="OLS81" s="348"/>
      <c r="OLT81" s="348"/>
      <c r="OLU81" s="348"/>
      <c r="OLV81" s="349"/>
      <c r="OLX81" s="347"/>
      <c r="OLY81" s="350"/>
      <c r="OLZ81" s="350"/>
      <c r="OMA81" s="348"/>
      <c r="OMB81" s="348"/>
      <c r="OMC81" s="348"/>
      <c r="OMD81" s="349"/>
      <c r="OMF81" s="347"/>
      <c r="OMG81" s="350"/>
      <c r="OMH81" s="350"/>
      <c r="OMI81" s="348"/>
      <c r="OMJ81" s="348"/>
      <c r="OMK81" s="348"/>
      <c r="OML81" s="349"/>
      <c r="OMN81" s="347"/>
      <c r="OMO81" s="350"/>
      <c r="OMP81" s="350"/>
      <c r="OMQ81" s="348"/>
      <c r="OMR81" s="348"/>
      <c r="OMS81" s="348"/>
      <c r="OMT81" s="349"/>
      <c r="OMV81" s="347"/>
      <c r="OMW81" s="350"/>
      <c r="OMX81" s="350"/>
      <c r="OMY81" s="348"/>
      <c r="OMZ81" s="348"/>
      <c r="ONA81" s="348"/>
      <c r="ONB81" s="349"/>
      <c r="OND81" s="347"/>
      <c r="ONE81" s="350"/>
      <c r="ONF81" s="350"/>
      <c r="ONG81" s="348"/>
      <c r="ONH81" s="348"/>
      <c r="ONI81" s="348"/>
      <c r="ONJ81" s="349"/>
      <c r="ONL81" s="347"/>
      <c r="ONM81" s="350"/>
      <c r="ONN81" s="350"/>
      <c r="ONO81" s="348"/>
      <c r="ONP81" s="348"/>
      <c r="ONQ81" s="348"/>
      <c r="ONR81" s="349"/>
      <c r="ONT81" s="347"/>
      <c r="ONU81" s="350"/>
      <c r="ONV81" s="350"/>
      <c r="ONW81" s="348"/>
      <c r="ONX81" s="348"/>
      <c r="ONY81" s="348"/>
      <c r="ONZ81" s="349"/>
      <c r="OOB81" s="347"/>
      <c r="OOC81" s="350"/>
      <c r="OOD81" s="350"/>
      <c r="OOE81" s="348"/>
      <c r="OOF81" s="348"/>
      <c r="OOG81" s="348"/>
      <c r="OOH81" s="349"/>
      <c r="OOJ81" s="347"/>
      <c r="OOK81" s="350"/>
      <c r="OOL81" s="350"/>
      <c r="OOM81" s="348"/>
      <c r="OON81" s="348"/>
      <c r="OOO81" s="348"/>
      <c r="OOP81" s="349"/>
      <c r="OOR81" s="347"/>
      <c r="OOS81" s="350"/>
      <c r="OOT81" s="350"/>
      <c r="OOU81" s="348"/>
      <c r="OOV81" s="348"/>
      <c r="OOW81" s="348"/>
      <c r="OOX81" s="349"/>
      <c r="OOZ81" s="347"/>
      <c r="OPA81" s="350"/>
      <c r="OPB81" s="350"/>
      <c r="OPC81" s="348"/>
      <c r="OPD81" s="348"/>
      <c r="OPE81" s="348"/>
      <c r="OPF81" s="349"/>
      <c r="OPH81" s="347"/>
      <c r="OPI81" s="350"/>
      <c r="OPJ81" s="350"/>
      <c r="OPK81" s="348"/>
      <c r="OPL81" s="348"/>
      <c r="OPM81" s="348"/>
      <c r="OPN81" s="349"/>
      <c r="OPP81" s="347"/>
      <c r="OPQ81" s="350"/>
      <c r="OPR81" s="350"/>
      <c r="OPS81" s="348"/>
      <c r="OPT81" s="348"/>
      <c r="OPU81" s="348"/>
      <c r="OPV81" s="349"/>
      <c r="OPX81" s="347"/>
      <c r="OPY81" s="350"/>
      <c r="OPZ81" s="350"/>
      <c r="OQA81" s="348"/>
      <c r="OQB81" s="348"/>
      <c r="OQC81" s="348"/>
      <c r="OQD81" s="349"/>
      <c r="OQF81" s="347"/>
      <c r="OQG81" s="350"/>
      <c r="OQH81" s="350"/>
      <c r="OQI81" s="348"/>
      <c r="OQJ81" s="348"/>
      <c r="OQK81" s="348"/>
      <c r="OQL81" s="349"/>
      <c r="OQN81" s="347"/>
      <c r="OQO81" s="350"/>
      <c r="OQP81" s="350"/>
      <c r="OQQ81" s="348"/>
      <c r="OQR81" s="348"/>
      <c r="OQS81" s="348"/>
      <c r="OQT81" s="349"/>
      <c r="OQV81" s="347"/>
      <c r="OQW81" s="350"/>
      <c r="OQX81" s="350"/>
      <c r="OQY81" s="348"/>
      <c r="OQZ81" s="348"/>
      <c r="ORA81" s="348"/>
      <c r="ORB81" s="349"/>
      <c r="ORD81" s="347"/>
      <c r="ORE81" s="350"/>
      <c r="ORF81" s="350"/>
      <c r="ORG81" s="348"/>
      <c r="ORH81" s="348"/>
      <c r="ORI81" s="348"/>
      <c r="ORJ81" s="349"/>
      <c r="ORL81" s="347"/>
      <c r="ORM81" s="350"/>
      <c r="ORN81" s="350"/>
      <c r="ORO81" s="348"/>
      <c r="ORP81" s="348"/>
      <c r="ORQ81" s="348"/>
      <c r="ORR81" s="349"/>
      <c r="ORT81" s="347"/>
      <c r="ORU81" s="350"/>
      <c r="ORV81" s="350"/>
      <c r="ORW81" s="348"/>
      <c r="ORX81" s="348"/>
      <c r="ORY81" s="348"/>
      <c r="ORZ81" s="349"/>
      <c r="OSB81" s="347"/>
      <c r="OSC81" s="350"/>
      <c r="OSD81" s="350"/>
      <c r="OSE81" s="348"/>
      <c r="OSF81" s="348"/>
      <c r="OSG81" s="348"/>
      <c r="OSH81" s="349"/>
      <c r="OSJ81" s="347"/>
      <c r="OSK81" s="350"/>
      <c r="OSL81" s="350"/>
      <c r="OSM81" s="348"/>
      <c r="OSN81" s="348"/>
      <c r="OSO81" s="348"/>
      <c r="OSP81" s="349"/>
      <c r="OSR81" s="347"/>
      <c r="OSS81" s="350"/>
      <c r="OST81" s="350"/>
      <c r="OSU81" s="348"/>
      <c r="OSV81" s="348"/>
      <c r="OSW81" s="348"/>
      <c r="OSX81" s="349"/>
      <c r="OSZ81" s="347"/>
      <c r="OTA81" s="350"/>
      <c r="OTB81" s="350"/>
      <c r="OTC81" s="348"/>
      <c r="OTD81" s="348"/>
      <c r="OTE81" s="348"/>
      <c r="OTF81" s="349"/>
      <c r="OTH81" s="347"/>
      <c r="OTI81" s="350"/>
      <c r="OTJ81" s="350"/>
      <c r="OTK81" s="348"/>
      <c r="OTL81" s="348"/>
      <c r="OTM81" s="348"/>
      <c r="OTN81" s="349"/>
      <c r="OTP81" s="347"/>
      <c r="OTQ81" s="350"/>
      <c r="OTR81" s="350"/>
      <c r="OTS81" s="348"/>
      <c r="OTT81" s="348"/>
      <c r="OTU81" s="348"/>
      <c r="OTV81" s="349"/>
      <c r="OTX81" s="347"/>
      <c r="OTY81" s="350"/>
      <c r="OTZ81" s="350"/>
      <c r="OUA81" s="348"/>
      <c r="OUB81" s="348"/>
      <c r="OUC81" s="348"/>
      <c r="OUD81" s="349"/>
      <c r="OUF81" s="347"/>
      <c r="OUG81" s="350"/>
      <c r="OUH81" s="350"/>
      <c r="OUI81" s="348"/>
      <c r="OUJ81" s="348"/>
      <c r="OUK81" s="348"/>
      <c r="OUL81" s="349"/>
      <c r="OUN81" s="347"/>
      <c r="OUO81" s="350"/>
      <c r="OUP81" s="350"/>
      <c r="OUQ81" s="348"/>
      <c r="OUR81" s="348"/>
      <c r="OUS81" s="348"/>
      <c r="OUT81" s="349"/>
      <c r="OUV81" s="347"/>
      <c r="OUW81" s="350"/>
      <c r="OUX81" s="350"/>
      <c r="OUY81" s="348"/>
      <c r="OUZ81" s="348"/>
      <c r="OVA81" s="348"/>
      <c r="OVB81" s="349"/>
      <c r="OVD81" s="347"/>
      <c r="OVE81" s="350"/>
      <c r="OVF81" s="350"/>
      <c r="OVG81" s="348"/>
      <c r="OVH81" s="348"/>
      <c r="OVI81" s="348"/>
      <c r="OVJ81" s="349"/>
      <c r="OVL81" s="347"/>
      <c r="OVM81" s="350"/>
      <c r="OVN81" s="350"/>
      <c r="OVO81" s="348"/>
      <c r="OVP81" s="348"/>
      <c r="OVQ81" s="348"/>
      <c r="OVR81" s="349"/>
      <c r="OVT81" s="347"/>
      <c r="OVU81" s="350"/>
      <c r="OVV81" s="350"/>
      <c r="OVW81" s="348"/>
      <c r="OVX81" s="348"/>
      <c r="OVY81" s="348"/>
      <c r="OVZ81" s="349"/>
      <c r="OWB81" s="347"/>
      <c r="OWC81" s="350"/>
      <c r="OWD81" s="350"/>
      <c r="OWE81" s="348"/>
      <c r="OWF81" s="348"/>
      <c r="OWG81" s="348"/>
      <c r="OWH81" s="349"/>
      <c r="OWJ81" s="347"/>
      <c r="OWK81" s="350"/>
      <c r="OWL81" s="350"/>
      <c r="OWM81" s="348"/>
      <c r="OWN81" s="348"/>
      <c r="OWO81" s="348"/>
      <c r="OWP81" s="349"/>
      <c r="OWR81" s="347"/>
      <c r="OWS81" s="350"/>
      <c r="OWT81" s="350"/>
      <c r="OWU81" s="348"/>
      <c r="OWV81" s="348"/>
      <c r="OWW81" s="348"/>
      <c r="OWX81" s="349"/>
      <c r="OWZ81" s="347"/>
      <c r="OXA81" s="350"/>
      <c r="OXB81" s="350"/>
      <c r="OXC81" s="348"/>
      <c r="OXD81" s="348"/>
      <c r="OXE81" s="348"/>
      <c r="OXF81" s="349"/>
      <c r="OXH81" s="347"/>
      <c r="OXI81" s="350"/>
      <c r="OXJ81" s="350"/>
      <c r="OXK81" s="348"/>
      <c r="OXL81" s="348"/>
      <c r="OXM81" s="348"/>
      <c r="OXN81" s="349"/>
      <c r="OXP81" s="347"/>
      <c r="OXQ81" s="350"/>
      <c r="OXR81" s="350"/>
      <c r="OXS81" s="348"/>
      <c r="OXT81" s="348"/>
      <c r="OXU81" s="348"/>
      <c r="OXV81" s="349"/>
      <c r="OXX81" s="347"/>
      <c r="OXY81" s="350"/>
      <c r="OXZ81" s="350"/>
      <c r="OYA81" s="348"/>
      <c r="OYB81" s="348"/>
      <c r="OYC81" s="348"/>
      <c r="OYD81" s="349"/>
      <c r="OYF81" s="347"/>
      <c r="OYG81" s="350"/>
      <c r="OYH81" s="350"/>
      <c r="OYI81" s="348"/>
      <c r="OYJ81" s="348"/>
      <c r="OYK81" s="348"/>
      <c r="OYL81" s="349"/>
      <c r="OYN81" s="347"/>
      <c r="OYO81" s="350"/>
      <c r="OYP81" s="350"/>
      <c r="OYQ81" s="348"/>
      <c r="OYR81" s="348"/>
      <c r="OYS81" s="348"/>
      <c r="OYT81" s="349"/>
      <c r="OYV81" s="347"/>
      <c r="OYW81" s="350"/>
      <c r="OYX81" s="350"/>
      <c r="OYY81" s="348"/>
      <c r="OYZ81" s="348"/>
      <c r="OZA81" s="348"/>
      <c r="OZB81" s="349"/>
      <c r="OZD81" s="347"/>
      <c r="OZE81" s="350"/>
      <c r="OZF81" s="350"/>
      <c r="OZG81" s="348"/>
      <c r="OZH81" s="348"/>
      <c r="OZI81" s="348"/>
      <c r="OZJ81" s="349"/>
      <c r="OZL81" s="347"/>
      <c r="OZM81" s="350"/>
      <c r="OZN81" s="350"/>
      <c r="OZO81" s="348"/>
      <c r="OZP81" s="348"/>
      <c r="OZQ81" s="348"/>
      <c r="OZR81" s="349"/>
      <c r="OZT81" s="347"/>
      <c r="OZU81" s="350"/>
      <c r="OZV81" s="350"/>
      <c r="OZW81" s="348"/>
      <c r="OZX81" s="348"/>
      <c r="OZY81" s="348"/>
      <c r="OZZ81" s="349"/>
      <c r="PAB81" s="347"/>
      <c r="PAC81" s="350"/>
      <c r="PAD81" s="350"/>
      <c r="PAE81" s="348"/>
      <c r="PAF81" s="348"/>
      <c r="PAG81" s="348"/>
      <c r="PAH81" s="349"/>
      <c r="PAJ81" s="347"/>
      <c r="PAK81" s="350"/>
      <c r="PAL81" s="350"/>
      <c r="PAM81" s="348"/>
      <c r="PAN81" s="348"/>
      <c r="PAO81" s="348"/>
      <c r="PAP81" s="349"/>
      <c r="PAR81" s="347"/>
      <c r="PAS81" s="350"/>
      <c r="PAT81" s="350"/>
      <c r="PAU81" s="348"/>
      <c r="PAV81" s="348"/>
      <c r="PAW81" s="348"/>
      <c r="PAX81" s="349"/>
      <c r="PAZ81" s="347"/>
      <c r="PBA81" s="350"/>
      <c r="PBB81" s="350"/>
      <c r="PBC81" s="348"/>
      <c r="PBD81" s="348"/>
      <c r="PBE81" s="348"/>
      <c r="PBF81" s="349"/>
      <c r="PBH81" s="347"/>
      <c r="PBI81" s="350"/>
      <c r="PBJ81" s="350"/>
      <c r="PBK81" s="348"/>
      <c r="PBL81" s="348"/>
      <c r="PBM81" s="348"/>
      <c r="PBN81" s="349"/>
      <c r="PBP81" s="347"/>
      <c r="PBQ81" s="350"/>
      <c r="PBR81" s="350"/>
      <c r="PBS81" s="348"/>
      <c r="PBT81" s="348"/>
      <c r="PBU81" s="348"/>
      <c r="PBV81" s="349"/>
      <c r="PBX81" s="347"/>
      <c r="PBY81" s="350"/>
      <c r="PBZ81" s="350"/>
      <c r="PCA81" s="348"/>
      <c r="PCB81" s="348"/>
      <c r="PCC81" s="348"/>
      <c r="PCD81" s="349"/>
      <c r="PCF81" s="347"/>
      <c r="PCG81" s="350"/>
      <c r="PCH81" s="350"/>
      <c r="PCI81" s="348"/>
      <c r="PCJ81" s="348"/>
      <c r="PCK81" s="348"/>
      <c r="PCL81" s="349"/>
      <c r="PCN81" s="347"/>
      <c r="PCO81" s="350"/>
      <c r="PCP81" s="350"/>
      <c r="PCQ81" s="348"/>
      <c r="PCR81" s="348"/>
      <c r="PCS81" s="348"/>
      <c r="PCT81" s="349"/>
      <c r="PCV81" s="347"/>
      <c r="PCW81" s="350"/>
      <c r="PCX81" s="350"/>
      <c r="PCY81" s="348"/>
      <c r="PCZ81" s="348"/>
      <c r="PDA81" s="348"/>
      <c r="PDB81" s="349"/>
      <c r="PDD81" s="347"/>
      <c r="PDE81" s="350"/>
      <c r="PDF81" s="350"/>
      <c r="PDG81" s="348"/>
      <c r="PDH81" s="348"/>
      <c r="PDI81" s="348"/>
      <c r="PDJ81" s="349"/>
      <c r="PDL81" s="347"/>
      <c r="PDM81" s="350"/>
      <c r="PDN81" s="350"/>
      <c r="PDO81" s="348"/>
      <c r="PDP81" s="348"/>
      <c r="PDQ81" s="348"/>
      <c r="PDR81" s="349"/>
      <c r="PDT81" s="347"/>
      <c r="PDU81" s="350"/>
      <c r="PDV81" s="350"/>
      <c r="PDW81" s="348"/>
      <c r="PDX81" s="348"/>
      <c r="PDY81" s="348"/>
      <c r="PDZ81" s="349"/>
      <c r="PEB81" s="347"/>
      <c r="PEC81" s="350"/>
      <c r="PED81" s="350"/>
      <c r="PEE81" s="348"/>
      <c r="PEF81" s="348"/>
      <c r="PEG81" s="348"/>
      <c r="PEH81" s="349"/>
      <c r="PEJ81" s="347"/>
      <c r="PEK81" s="350"/>
      <c r="PEL81" s="350"/>
      <c r="PEM81" s="348"/>
      <c r="PEN81" s="348"/>
      <c r="PEO81" s="348"/>
      <c r="PEP81" s="349"/>
      <c r="PER81" s="347"/>
      <c r="PES81" s="350"/>
      <c r="PET81" s="350"/>
      <c r="PEU81" s="348"/>
      <c r="PEV81" s="348"/>
      <c r="PEW81" s="348"/>
      <c r="PEX81" s="349"/>
      <c r="PEZ81" s="347"/>
      <c r="PFA81" s="350"/>
      <c r="PFB81" s="350"/>
      <c r="PFC81" s="348"/>
      <c r="PFD81" s="348"/>
      <c r="PFE81" s="348"/>
      <c r="PFF81" s="349"/>
      <c r="PFH81" s="347"/>
      <c r="PFI81" s="350"/>
      <c r="PFJ81" s="350"/>
      <c r="PFK81" s="348"/>
      <c r="PFL81" s="348"/>
      <c r="PFM81" s="348"/>
      <c r="PFN81" s="349"/>
      <c r="PFP81" s="347"/>
      <c r="PFQ81" s="350"/>
      <c r="PFR81" s="350"/>
      <c r="PFS81" s="348"/>
      <c r="PFT81" s="348"/>
      <c r="PFU81" s="348"/>
      <c r="PFV81" s="349"/>
      <c r="PFX81" s="347"/>
      <c r="PFY81" s="350"/>
      <c r="PFZ81" s="350"/>
      <c r="PGA81" s="348"/>
      <c r="PGB81" s="348"/>
      <c r="PGC81" s="348"/>
      <c r="PGD81" s="349"/>
      <c r="PGF81" s="347"/>
      <c r="PGG81" s="350"/>
      <c r="PGH81" s="350"/>
      <c r="PGI81" s="348"/>
      <c r="PGJ81" s="348"/>
      <c r="PGK81" s="348"/>
      <c r="PGL81" s="349"/>
      <c r="PGN81" s="347"/>
      <c r="PGO81" s="350"/>
      <c r="PGP81" s="350"/>
      <c r="PGQ81" s="348"/>
      <c r="PGR81" s="348"/>
      <c r="PGS81" s="348"/>
      <c r="PGT81" s="349"/>
      <c r="PGV81" s="347"/>
      <c r="PGW81" s="350"/>
      <c r="PGX81" s="350"/>
      <c r="PGY81" s="348"/>
      <c r="PGZ81" s="348"/>
      <c r="PHA81" s="348"/>
      <c r="PHB81" s="349"/>
      <c r="PHD81" s="347"/>
      <c r="PHE81" s="350"/>
      <c r="PHF81" s="350"/>
      <c r="PHG81" s="348"/>
      <c r="PHH81" s="348"/>
      <c r="PHI81" s="348"/>
      <c r="PHJ81" s="349"/>
      <c r="PHL81" s="347"/>
      <c r="PHM81" s="350"/>
      <c r="PHN81" s="350"/>
      <c r="PHO81" s="348"/>
      <c r="PHP81" s="348"/>
      <c r="PHQ81" s="348"/>
      <c r="PHR81" s="349"/>
      <c r="PHT81" s="347"/>
      <c r="PHU81" s="350"/>
      <c r="PHV81" s="350"/>
      <c r="PHW81" s="348"/>
      <c r="PHX81" s="348"/>
      <c r="PHY81" s="348"/>
      <c r="PHZ81" s="349"/>
      <c r="PIB81" s="347"/>
      <c r="PIC81" s="350"/>
      <c r="PID81" s="350"/>
      <c r="PIE81" s="348"/>
      <c r="PIF81" s="348"/>
      <c r="PIG81" s="348"/>
      <c r="PIH81" s="349"/>
      <c r="PIJ81" s="347"/>
      <c r="PIK81" s="350"/>
      <c r="PIL81" s="350"/>
      <c r="PIM81" s="348"/>
      <c r="PIN81" s="348"/>
      <c r="PIO81" s="348"/>
      <c r="PIP81" s="349"/>
      <c r="PIR81" s="347"/>
      <c r="PIS81" s="350"/>
      <c r="PIT81" s="350"/>
      <c r="PIU81" s="348"/>
      <c r="PIV81" s="348"/>
      <c r="PIW81" s="348"/>
      <c r="PIX81" s="349"/>
      <c r="PIZ81" s="347"/>
      <c r="PJA81" s="350"/>
      <c r="PJB81" s="350"/>
      <c r="PJC81" s="348"/>
      <c r="PJD81" s="348"/>
      <c r="PJE81" s="348"/>
      <c r="PJF81" s="349"/>
      <c r="PJH81" s="347"/>
      <c r="PJI81" s="350"/>
      <c r="PJJ81" s="350"/>
      <c r="PJK81" s="348"/>
      <c r="PJL81" s="348"/>
      <c r="PJM81" s="348"/>
      <c r="PJN81" s="349"/>
      <c r="PJP81" s="347"/>
      <c r="PJQ81" s="350"/>
      <c r="PJR81" s="350"/>
      <c r="PJS81" s="348"/>
      <c r="PJT81" s="348"/>
      <c r="PJU81" s="348"/>
      <c r="PJV81" s="349"/>
      <c r="PJX81" s="347"/>
      <c r="PJY81" s="350"/>
      <c r="PJZ81" s="350"/>
      <c r="PKA81" s="348"/>
      <c r="PKB81" s="348"/>
      <c r="PKC81" s="348"/>
      <c r="PKD81" s="349"/>
      <c r="PKF81" s="347"/>
      <c r="PKG81" s="350"/>
      <c r="PKH81" s="350"/>
      <c r="PKI81" s="348"/>
      <c r="PKJ81" s="348"/>
      <c r="PKK81" s="348"/>
      <c r="PKL81" s="349"/>
      <c r="PKN81" s="347"/>
      <c r="PKO81" s="350"/>
      <c r="PKP81" s="350"/>
      <c r="PKQ81" s="348"/>
      <c r="PKR81" s="348"/>
      <c r="PKS81" s="348"/>
      <c r="PKT81" s="349"/>
      <c r="PKV81" s="347"/>
      <c r="PKW81" s="350"/>
      <c r="PKX81" s="350"/>
      <c r="PKY81" s="348"/>
      <c r="PKZ81" s="348"/>
      <c r="PLA81" s="348"/>
      <c r="PLB81" s="349"/>
      <c r="PLD81" s="347"/>
      <c r="PLE81" s="350"/>
      <c r="PLF81" s="350"/>
      <c r="PLG81" s="348"/>
      <c r="PLH81" s="348"/>
      <c r="PLI81" s="348"/>
      <c r="PLJ81" s="349"/>
      <c r="PLL81" s="347"/>
      <c r="PLM81" s="350"/>
      <c r="PLN81" s="350"/>
      <c r="PLO81" s="348"/>
      <c r="PLP81" s="348"/>
      <c r="PLQ81" s="348"/>
      <c r="PLR81" s="349"/>
      <c r="PLT81" s="347"/>
      <c r="PLU81" s="350"/>
      <c r="PLV81" s="350"/>
      <c r="PLW81" s="348"/>
      <c r="PLX81" s="348"/>
      <c r="PLY81" s="348"/>
      <c r="PLZ81" s="349"/>
      <c r="PMB81" s="347"/>
      <c r="PMC81" s="350"/>
      <c r="PMD81" s="350"/>
      <c r="PME81" s="348"/>
      <c r="PMF81" s="348"/>
      <c r="PMG81" s="348"/>
      <c r="PMH81" s="349"/>
      <c r="PMJ81" s="347"/>
      <c r="PMK81" s="350"/>
      <c r="PML81" s="350"/>
      <c r="PMM81" s="348"/>
      <c r="PMN81" s="348"/>
      <c r="PMO81" s="348"/>
      <c r="PMP81" s="349"/>
      <c r="PMR81" s="347"/>
      <c r="PMS81" s="350"/>
      <c r="PMT81" s="350"/>
      <c r="PMU81" s="348"/>
      <c r="PMV81" s="348"/>
      <c r="PMW81" s="348"/>
      <c r="PMX81" s="349"/>
      <c r="PMZ81" s="347"/>
      <c r="PNA81" s="350"/>
      <c r="PNB81" s="350"/>
      <c r="PNC81" s="348"/>
      <c r="PND81" s="348"/>
      <c r="PNE81" s="348"/>
      <c r="PNF81" s="349"/>
      <c r="PNH81" s="347"/>
      <c r="PNI81" s="350"/>
      <c r="PNJ81" s="350"/>
      <c r="PNK81" s="348"/>
      <c r="PNL81" s="348"/>
      <c r="PNM81" s="348"/>
      <c r="PNN81" s="349"/>
      <c r="PNP81" s="347"/>
      <c r="PNQ81" s="350"/>
      <c r="PNR81" s="350"/>
      <c r="PNS81" s="348"/>
      <c r="PNT81" s="348"/>
      <c r="PNU81" s="348"/>
      <c r="PNV81" s="349"/>
      <c r="PNX81" s="347"/>
      <c r="PNY81" s="350"/>
      <c r="PNZ81" s="350"/>
      <c r="POA81" s="348"/>
      <c r="POB81" s="348"/>
      <c r="POC81" s="348"/>
      <c r="POD81" s="349"/>
      <c r="POF81" s="347"/>
      <c r="POG81" s="350"/>
      <c r="POH81" s="350"/>
      <c r="POI81" s="348"/>
      <c r="POJ81" s="348"/>
      <c r="POK81" s="348"/>
      <c r="POL81" s="349"/>
      <c r="PON81" s="347"/>
      <c r="POO81" s="350"/>
      <c r="POP81" s="350"/>
      <c r="POQ81" s="348"/>
      <c r="POR81" s="348"/>
      <c r="POS81" s="348"/>
      <c r="POT81" s="349"/>
      <c r="POV81" s="347"/>
      <c r="POW81" s="350"/>
      <c r="POX81" s="350"/>
      <c r="POY81" s="348"/>
      <c r="POZ81" s="348"/>
      <c r="PPA81" s="348"/>
      <c r="PPB81" s="349"/>
      <c r="PPD81" s="347"/>
      <c r="PPE81" s="350"/>
      <c r="PPF81" s="350"/>
      <c r="PPG81" s="348"/>
      <c r="PPH81" s="348"/>
      <c r="PPI81" s="348"/>
      <c r="PPJ81" s="349"/>
      <c r="PPL81" s="347"/>
      <c r="PPM81" s="350"/>
      <c r="PPN81" s="350"/>
      <c r="PPO81" s="348"/>
      <c r="PPP81" s="348"/>
      <c r="PPQ81" s="348"/>
      <c r="PPR81" s="349"/>
      <c r="PPT81" s="347"/>
      <c r="PPU81" s="350"/>
      <c r="PPV81" s="350"/>
      <c r="PPW81" s="348"/>
      <c r="PPX81" s="348"/>
      <c r="PPY81" s="348"/>
      <c r="PPZ81" s="349"/>
      <c r="PQB81" s="347"/>
      <c r="PQC81" s="350"/>
      <c r="PQD81" s="350"/>
      <c r="PQE81" s="348"/>
      <c r="PQF81" s="348"/>
      <c r="PQG81" s="348"/>
      <c r="PQH81" s="349"/>
      <c r="PQJ81" s="347"/>
      <c r="PQK81" s="350"/>
      <c r="PQL81" s="350"/>
      <c r="PQM81" s="348"/>
      <c r="PQN81" s="348"/>
      <c r="PQO81" s="348"/>
      <c r="PQP81" s="349"/>
      <c r="PQR81" s="347"/>
      <c r="PQS81" s="350"/>
      <c r="PQT81" s="350"/>
      <c r="PQU81" s="348"/>
      <c r="PQV81" s="348"/>
      <c r="PQW81" s="348"/>
      <c r="PQX81" s="349"/>
      <c r="PQZ81" s="347"/>
      <c r="PRA81" s="350"/>
      <c r="PRB81" s="350"/>
      <c r="PRC81" s="348"/>
      <c r="PRD81" s="348"/>
      <c r="PRE81" s="348"/>
      <c r="PRF81" s="349"/>
      <c r="PRH81" s="347"/>
      <c r="PRI81" s="350"/>
      <c r="PRJ81" s="350"/>
      <c r="PRK81" s="348"/>
      <c r="PRL81" s="348"/>
      <c r="PRM81" s="348"/>
      <c r="PRN81" s="349"/>
      <c r="PRP81" s="347"/>
      <c r="PRQ81" s="350"/>
      <c r="PRR81" s="350"/>
      <c r="PRS81" s="348"/>
      <c r="PRT81" s="348"/>
      <c r="PRU81" s="348"/>
      <c r="PRV81" s="349"/>
      <c r="PRX81" s="347"/>
      <c r="PRY81" s="350"/>
      <c r="PRZ81" s="350"/>
      <c r="PSA81" s="348"/>
      <c r="PSB81" s="348"/>
      <c r="PSC81" s="348"/>
      <c r="PSD81" s="349"/>
      <c r="PSF81" s="347"/>
      <c r="PSG81" s="350"/>
      <c r="PSH81" s="350"/>
      <c r="PSI81" s="348"/>
      <c r="PSJ81" s="348"/>
      <c r="PSK81" s="348"/>
      <c r="PSL81" s="349"/>
      <c r="PSN81" s="347"/>
      <c r="PSO81" s="350"/>
      <c r="PSP81" s="350"/>
      <c r="PSQ81" s="348"/>
      <c r="PSR81" s="348"/>
      <c r="PSS81" s="348"/>
      <c r="PST81" s="349"/>
      <c r="PSV81" s="347"/>
      <c r="PSW81" s="350"/>
      <c r="PSX81" s="350"/>
      <c r="PSY81" s="348"/>
      <c r="PSZ81" s="348"/>
      <c r="PTA81" s="348"/>
      <c r="PTB81" s="349"/>
      <c r="PTD81" s="347"/>
      <c r="PTE81" s="350"/>
      <c r="PTF81" s="350"/>
      <c r="PTG81" s="348"/>
      <c r="PTH81" s="348"/>
      <c r="PTI81" s="348"/>
      <c r="PTJ81" s="349"/>
      <c r="PTL81" s="347"/>
      <c r="PTM81" s="350"/>
      <c r="PTN81" s="350"/>
      <c r="PTO81" s="348"/>
      <c r="PTP81" s="348"/>
      <c r="PTQ81" s="348"/>
      <c r="PTR81" s="349"/>
      <c r="PTT81" s="347"/>
      <c r="PTU81" s="350"/>
      <c r="PTV81" s="350"/>
      <c r="PTW81" s="348"/>
      <c r="PTX81" s="348"/>
      <c r="PTY81" s="348"/>
      <c r="PTZ81" s="349"/>
      <c r="PUB81" s="347"/>
      <c r="PUC81" s="350"/>
      <c r="PUD81" s="350"/>
      <c r="PUE81" s="348"/>
      <c r="PUF81" s="348"/>
      <c r="PUG81" s="348"/>
      <c r="PUH81" s="349"/>
      <c r="PUJ81" s="347"/>
      <c r="PUK81" s="350"/>
      <c r="PUL81" s="350"/>
      <c r="PUM81" s="348"/>
      <c r="PUN81" s="348"/>
      <c r="PUO81" s="348"/>
      <c r="PUP81" s="349"/>
      <c r="PUR81" s="347"/>
      <c r="PUS81" s="350"/>
      <c r="PUT81" s="350"/>
      <c r="PUU81" s="348"/>
      <c r="PUV81" s="348"/>
      <c r="PUW81" s="348"/>
      <c r="PUX81" s="349"/>
      <c r="PUZ81" s="347"/>
      <c r="PVA81" s="350"/>
      <c r="PVB81" s="350"/>
      <c r="PVC81" s="348"/>
      <c r="PVD81" s="348"/>
      <c r="PVE81" s="348"/>
      <c r="PVF81" s="349"/>
      <c r="PVH81" s="347"/>
      <c r="PVI81" s="350"/>
      <c r="PVJ81" s="350"/>
      <c r="PVK81" s="348"/>
      <c r="PVL81" s="348"/>
      <c r="PVM81" s="348"/>
      <c r="PVN81" s="349"/>
      <c r="PVP81" s="347"/>
      <c r="PVQ81" s="350"/>
      <c r="PVR81" s="350"/>
      <c r="PVS81" s="348"/>
      <c r="PVT81" s="348"/>
      <c r="PVU81" s="348"/>
      <c r="PVV81" s="349"/>
      <c r="PVX81" s="347"/>
      <c r="PVY81" s="350"/>
      <c r="PVZ81" s="350"/>
      <c r="PWA81" s="348"/>
      <c r="PWB81" s="348"/>
      <c r="PWC81" s="348"/>
      <c r="PWD81" s="349"/>
      <c r="PWF81" s="347"/>
      <c r="PWG81" s="350"/>
      <c r="PWH81" s="350"/>
      <c r="PWI81" s="348"/>
      <c r="PWJ81" s="348"/>
      <c r="PWK81" s="348"/>
      <c r="PWL81" s="349"/>
      <c r="PWN81" s="347"/>
      <c r="PWO81" s="350"/>
      <c r="PWP81" s="350"/>
      <c r="PWQ81" s="348"/>
      <c r="PWR81" s="348"/>
      <c r="PWS81" s="348"/>
      <c r="PWT81" s="349"/>
      <c r="PWV81" s="347"/>
      <c r="PWW81" s="350"/>
      <c r="PWX81" s="350"/>
      <c r="PWY81" s="348"/>
      <c r="PWZ81" s="348"/>
      <c r="PXA81" s="348"/>
      <c r="PXB81" s="349"/>
      <c r="PXD81" s="347"/>
      <c r="PXE81" s="350"/>
      <c r="PXF81" s="350"/>
      <c r="PXG81" s="348"/>
      <c r="PXH81" s="348"/>
      <c r="PXI81" s="348"/>
      <c r="PXJ81" s="349"/>
      <c r="PXL81" s="347"/>
      <c r="PXM81" s="350"/>
      <c r="PXN81" s="350"/>
      <c r="PXO81" s="348"/>
      <c r="PXP81" s="348"/>
      <c r="PXQ81" s="348"/>
      <c r="PXR81" s="349"/>
      <c r="PXT81" s="347"/>
      <c r="PXU81" s="350"/>
      <c r="PXV81" s="350"/>
      <c r="PXW81" s="348"/>
      <c r="PXX81" s="348"/>
      <c r="PXY81" s="348"/>
      <c r="PXZ81" s="349"/>
      <c r="PYB81" s="347"/>
      <c r="PYC81" s="350"/>
      <c r="PYD81" s="350"/>
      <c r="PYE81" s="348"/>
      <c r="PYF81" s="348"/>
      <c r="PYG81" s="348"/>
      <c r="PYH81" s="349"/>
      <c r="PYJ81" s="347"/>
      <c r="PYK81" s="350"/>
      <c r="PYL81" s="350"/>
      <c r="PYM81" s="348"/>
      <c r="PYN81" s="348"/>
      <c r="PYO81" s="348"/>
      <c r="PYP81" s="349"/>
      <c r="PYR81" s="347"/>
      <c r="PYS81" s="350"/>
      <c r="PYT81" s="350"/>
      <c r="PYU81" s="348"/>
      <c r="PYV81" s="348"/>
      <c r="PYW81" s="348"/>
      <c r="PYX81" s="349"/>
      <c r="PYZ81" s="347"/>
      <c r="PZA81" s="350"/>
      <c r="PZB81" s="350"/>
      <c r="PZC81" s="348"/>
      <c r="PZD81" s="348"/>
      <c r="PZE81" s="348"/>
      <c r="PZF81" s="349"/>
      <c r="PZH81" s="347"/>
      <c r="PZI81" s="350"/>
      <c r="PZJ81" s="350"/>
      <c r="PZK81" s="348"/>
      <c r="PZL81" s="348"/>
      <c r="PZM81" s="348"/>
      <c r="PZN81" s="349"/>
      <c r="PZP81" s="347"/>
      <c r="PZQ81" s="350"/>
      <c r="PZR81" s="350"/>
      <c r="PZS81" s="348"/>
      <c r="PZT81" s="348"/>
      <c r="PZU81" s="348"/>
      <c r="PZV81" s="349"/>
      <c r="PZX81" s="347"/>
      <c r="PZY81" s="350"/>
      <c r="PZZ81" s="350"/>
      <c r="QAA81" s="348"/>
      <c r="QAB81" s="348"/>
      <c r="QAC81" s="348"/>
      <c r="QAD81" s="349"/>
      <c r="QAF81" s="347"/>
      <c r="QAG81" s="350"/>
      <c r="QAH81" s="350"/>
      <c r="QAI81" s="348"/>
      <c r="QAJ81" s="348"/>
      <c r="QAK81" s="348"/>
      <c r="QAL81" s="349"/>
      <c r="QAN81" s="347"/>
      <c r="QAO81" s="350"/>
      <c r="QAP81" s="350"/>
      <c r="QAQ81" s="348"/>
      <c r="QAR81" s="348"/>
      <c r="QAS81" s="348"/>
      <c r="QAT81" s="349"/>
      <c r="QAV81" s="347"/>
      <c r="QAW81" s="350"/>
      <c r="QAX81" s="350"/>
      <c r="QAY81" s="348"/>
      <c r="QAZ81" s="348"/>
      <c r="QBA81" s="348"/>
      <c r="QBB81" s="349"/>
      <c r="QBD81" s="347"/>
      <c r="QBE81" s="350"/>
      <c r="QBF81" s="350"/>
      <c r="QBG81" s="348"/>
      <c r="QBH81" s="348"/>
      <c r="QBI81" s="348"/>
      <c r="QBJ81" s="349"/>
      <c r="QBL81" s="347"/>
      <c r="QBM81" s="350"/>
      <c r="QBN81" s="350"/>
      <c r="QBO81" s="348"/>
      <c r="QBP81" s="348"/>
      <c r="QBQ81" s="348"/>
      <c r="QBR81" s="349"/>
      <c r="QBT81" s="347"/>
      <c r="QBU81" s="350"/>
      <c r="QBV81" s="350"/>
      <c r="QBW81" s="348"/>
      <c r="QBX81" s="348"/>
      <c r="QBY81" s="348"/>
      <c r="QBZ81" s="349"/>
      <c r="QCB81" s="347"/>
      <c r="QCC81" s="350"/>
      <c r="QCD81" s="350"/>
      <c r="QCE81" s="348"/>
      <c r="QCF81" s="348"/>
      <c r="QCG81" s="348"/>
      <c r="QCH81" s="349"/>
      <c r="QCJ81" s="347"/>
      <c r="QCK81" s="350"/>
      <c r="QCL81" s="350"/>
      <c r="QCM81" s="348"/>
      <c r="QCN81" s="348"/>
      <c r="QCO81" s="348"/>
      <c r="QCP81" s="349"/>
      <c r="QCR81" s="347"/>
      <c r="QCS81" s="350"/>
      <c r="QCT81" s="350"/>
      <c r="QCU81" s="348"/>
      <c r="QCV81" s="348"/>
      <c r="QCW81" s="348"/>
      <c r="QCX81" s="349"/>
      <c r="QCZ81" s="347"/>
      <c r="QDA81" s="350"/>
      <c r="QDB81" s="350"/>
      <c r="QDC81" s="348"/>
      <c r="QDD81" s="348"/>
      <c r="QDE81" s="348"/>
      <c r="QDF81" s="349"/>
      <c r="QDH81" s="347"/>
      <c r="QDI81" s="350"/>
      <c r="QDJ81" s="350"/>
      <c r="QDK81" s="348"/>
      <c r="QDL81" s="348"/>
      <c r="QDM81" s="348"/>
      <c r="QDN81" s="349"/>
      <c r="QDP81" s="347"/>
      <c r="QDQ81" s="350"/>
      <c r="QDR81" s="350"/>
      <c r="QDS81" s="348"/>
      <c r="QDT81" s="348"/>
      <c r="QDU81" s="348"/>
      <c r="QDV81" s="349"/>
      <c r="QDX81" s="347"/>
      <c r="QDY81" s="350"/>
      <c r="QDZ81" s="350"/>
      <c r="QEA81" s="348"/>
      <c r="QEB81" s="348"/>
      <c r="QEC81" s="348"/>
      <c r="QED81" s="349"/>
      <c r="QEF81" s="347"/>
      <c r="QEG81" s="350"/>
      <c r="QEH81" s="350"/>
      <c r="QEI81" s="348"/>
      <c r="QEJ81" s="348"/>
      <c r="QEK81" s="348"/>
      <c r="QEL81" s="349"/>
      <c r="QEN81" s="347"/>
      <c r="QEO81" s="350"/>
      <c r="QEP81" s="350"/>
      <c r="QEQ81" s="348"/>
      <c r="QER81" s="348"/>
      <c r="QES81" s="348"/>
      <c r="QET81" s="349"/>
      <c r="QEV81" s="347"/>
      <c r="QEW81" s="350"/>
      <c r="QEX81" s="350"/>
      <c r="QEY81" s="348"/>
      <c r="QEZ81" s="348"/>
      <c r="QFA81" s="348"/>
      <c r="QFB81" s="349"/>
      <c r="QFD81" s="347"/>
      <c r="QFE81" s="350"/>
      <c r="QFF81" s="350"/>
      <c r="QFG81" s="348"/>
      <c r="QFH81" s="348"/>
      <c r="QFI81" s="348"/>
      <c r="QFJ81" s="349"/>
      <c r="QFL81" s="347"/>
      <c r="QFM81" s="350"/>
      <c r="QFN81" s="350"/>
      <c r="QFO81" s="348"/>
      <c r="QFP81" s="348"/>
      <c r="QFQ81" s="348"/>
      <c r="QFR81" s="349"/>
      <c r="QFT81" s="347"/>
      <c r="QFU81" s="350"/>
      <c r="QFV81" s="350"/>
      <c r="QFW81" s="348"/>
      <c r="QFX81" s="348"/>
      <c r="QFY81" s="348"/>
      <c r="QFZ81" s="349"/>
      <c r="QGB81" s="347"/>
      <c r="QGC81" s="350"/>
      <c r="QGD81" s="350"/>
      <c r="QGE81" s="348"/>
      <c r="QGF81" s="348"/>
      <c r="QGG81" s="348"/>
      <c r="QGH81" s="349"/>
      <c r="QGJ81" s="347"/>
      <c r="QGK81" s="350"/>
      <c r="QGL81" s="350"/>
      <c r="QGM81" s="348"/>
      <c r="QGN81" s="348"/>
      <c r="QGO81" s="348"/>
      <c r="QGP81" s="349"/>
      <c r="QGR81" s="347"/>
      <c r="QGS81" s="350"/>
      <c r="QGT81" s="350"/>
      <c r="QGU81" s="348"/>
      <c r="QGV81" s="348"/>
      <c r="QGW81" s="348"/>
      <c r="QGX81" s="349"/>
      <c r="QGZ81" s="347"/>
      <c r="QHA81" s="350"/>
      <c r="QHB81" s="350"/>
      <c r="QHC81" s="348"/>
      <c r="QHD81" s="348"/>
      <c r="QHE81" s="348"/>
      <c r="QHF81" s="349"/>
      <c r="QHH81" s="347"/>
      <c r="QHI81" s="350"/>
      <c r="QHJ81" s="350"/>
      <c r="QHK81" s="348"/>
      <c r="QHL81" s="348"/>
      <c r="QHM81" s="348"/>
      <c r="QHN81" s="349"/>
      <c r="QHP81" s="347"/>
      <c r="QHQ81" s="350"/>
      <c r="QHR81" s="350"/>
      <c r="QHS81" s="348"/>
      <c r="QHT81" s="348"/>
      <c r="QHU81" s="348"/>
      <c r="QHV81" s="349"/>
      <c r="QHX81" s="347"/>
      <c r="QHY81" s="350"/>
      <c r="QHZ81" s="350"/>
      <c r="QIA81" s="348"/>
      <c r="QIB81" s="348"/>
      <c r="QIC81" s="348"/>
      <c r="QID81" s="349"/>
      <c r="QIF81" s="347"/>
      <c r="QIG81" s="350"/>
      <c r="QIH81" s="350"/>
      <c r="QII81" s="348"/>
      <c r="QIJ81" s="348"/>
      <c r="QIK81" s="348"/>
      <c r="QIL81" s="349"/>
      <c r="QIN81" s="347"/>
      <c r="QIO81" s="350"/>
      <c r="QIP81" s="350"/>
      <c r="QIQ81" s="348"/>
      <c r="QIR81" s="348"/>
      <c r="QIS81" s="348"/>
      <c r="QIT81" s="349"/>
      <c r="QIV81" s="347"/>
      <c r="QIW81" s="350"/>
      <c r="QIX81" s="350"/>
      <c r="QIY81" s="348"/>
      <c r="QIZ81" s="348"/>
      <c r="QJA81" s="348"/>
      <c r="QJB81" s="349"/>
      <c r="QJD81" s="347"/>
      <c r="QJE81" s="350"/>
      <c r="QJF81" s="350"/>
      <c r="QJG81" s="348"/>
      <c r="QJH81" s="348"/>
      <c r="QJI81" s="348"/>
      <c r="QJJ81" s="349"/>
      <c r="QJL81" s="347"/>
      <c r="QJM81" s="350"/>
      <c r="QJN81" s="350"/>
      <c r="QJO81" s="348"/>
      <c r="QJP81" s="348"/>
      <c r="QJQ81" s="348"/>
      <c r="QJR81" s="349"/>
      <c r="QJT81" s="347"/>
      <c r="QJU81" s="350"/>
      <c r="QJV81" s="350"/>
      <c r="QJW81" s="348"/>
      <c r="QJX81" s="348"/>
      <c r="QJY81" s="348"/>
      <c r="QJZ81" s="349"/>
      <c r="QKB81" s="347"/>
      <c r="QKC81" s="350"/>
      <c r="QKD81" s="350"/>
      <c r="QKE81" s="348"/>
      <c r="QKF81" s="348"/>
      <c r="QKG81" s="348"/>
      <c r="QKH81" s="349"/>
      <c r="QKJ81" s="347"/>
      <c r="QKK81" s="350"/>
      <c r="QKL81" s="350"/>
      <c r="QKM81" s="348"/>
      <c r="QKN81" s="348"/>
      <c r="QKO81" s="348"/>
      <c r="QKP81" s="349"/>
      <c r="QKR81" s="347"/>
      <c r="QKS81" s="350"/>
      <c r="QKT81" s="350"/>
      <c r="QKU81" s="348"/>
      <c r="QKV81" s="348"/>
      <c r="QKW81" s="348"/>
      <c r="QKX81" s="349"/>
      <c r="QKZ81" s="347"/>
      <c r="QLA81" s="350"/>
      <c r="QLB81" s="350"/>
      <c r="QLC81" s="348"/>
      <c r="QLD81" s="348"/>
      <c r="QLE81" s="348"/>
      <c r="QLF81" s="349"/>
      <c r="QLH81" s="347"/>
      <c r="QLI81" s="350"/>
      <c r="QLJ81" s="350"/>
      <c r="QLK81" s="348"/>
      <c r="QLL81" s="348"/>
      <c r="QLM81" s="348"/>
      <c r="QLN81" s="349"/>
      <c r="QLP81" s="347"/>
      <c r="QLQ81" s="350"/>
      <c r="QLR81" s="350"/>
      <c r="QLS81" s="348"/>
      <c r="QLT81" s="348"/>
      <c r="QLU81" s="348"/>
      <c r="QLV81" s="349"/>
      <c r="QLX81" s="347"/>
      <c r="QLY81" s="350"/>
      <c r="QLZ81" s="350"/>
      <c r="QMA81" s="348"/>
      <c r="QMB81" s="348"/>
      <c r="QMC81" s="348"/>
      <c r="QMD81" s="349"/>
      <c r="QMF81" s="347"/>
      <c r="QMG81" s="350"/>
      <c r="QMH81" s="350"/>
      <c r="QMI81" s="348"/>
      <c r="QMJ81" s="348"/>
      <c r="QMK81" s="348"/>
      <c r="QML81" s="349"/>
      <c r="QMN81" s="347"/>
      <c r="QMO81" s="350"/>
      <c r="QMP81" s="350"/>
      <c r="QMQ81" s="348"/>
      <c r="QMR81" s="348"/>
      <c r="QMS81" s="348"/>
      <c r="QMT81" s="349"/>
      <c r="QMV81" s="347"/>
      <c r="QMW81" s="350"/>
      <c r="QMX81" s="350"/>
      <c r="QMY81" s="348"/>
      <c r="QMZ81" s="348"/>
      <c r="QNA81" s="348"/>
      <c r="QNB81" s="349"/>
      <c r="QND81" s="347"/>
      <c r="QNE81" s="350"/>
      <c r="QNF81" s="350"/>
      <c r="QNG81" s="348"/>
      <c r="QNH81" s="348"/>
      <c r="QNI81" s="348"/>
      <c r="QNJ81" s="349"/>
      <c r="QNL81" s="347"/>
      <c r="QNM81" s="350"/>
      <c r="QNN81" s="350"/>
      <c r="QNO81" s="348"/>
      <c r="QNP81" s="348"/>
      <c r="QNQ81" s="348"/>
      <c r="QNR81" s="349"/>
      <c r="QNT81" s="347"/>
      <c r="QNU81" s="350"/>
      <c r="QNV81" s="350"/>
      <c r="QNW81" s="348"/>
      <c r="QNX81" s="348"/>
      <c r="QNY81" s="348"/>
      <c r="QNZ81" s="349"/>
      <c r="QOB81" s="347"/>
      <c r="QOC81" s="350"/>
      <c r="QOD81" s="350"/>
      <c r="QOE81" s="348"/>
      <c r="QOF81" s="348"/>
      <c r="QOG81" s="348"/>
      <c r="QOH81" s="349"/>
      <c r="QOJ81" s="347"/>
      <c r="QOK81" s="350"/>
      <c r="QOL81" s="350"/>
      <c r="QOM81" s="348"/>
      <c r="QON81" s="348"/>
      <c r="QOO81" s="348"/>
      <c r="QOP81" s="349"/>
      <c r="QOR81" s="347"/>
      <c r="QOS81" s="350"/>
      <c r="QOT81" s="350"/>
      <c r="QOU81" s="348"/>
      <c r="QOV81" s="348"/>
      <c r="QOW81" s="348"/>
      <c r="QOX81" s="349"/>
      <c r="QOZ81" s="347"/>
      <c r="QPA81" s="350"/>
      <c r="QPB81" s="350"/>
      <c r="QPC81" s="348"/>
      <c r="QPD81" s="348"/>
      <c r="QPE81" s="348"/>
      <c r="QPF81" s="349"/>
      <c r="QPH81" s="347"/>
      <c r="QPI81" s="350"/>
      <c r="QPJ81" s="350"/>
      <c r="QPK81" s="348"/>
      <c r="QPL81" s="348"/>
      <c r="QPM81" s="348"/>
      <c r="QPN81" s="349"/>
      <c r="QPP81" s="347"/>
      <c r="QPQ81" s="350"/>
      <c r="QPR81" s="350"/>
      <c r="QPS81" s="348"/>
      <c r="QPT81" s="348"/>
      <c r="QPU81" s="348"/>
      <c r="QPV81" s="349"/>
      <c r="QPX81" s="347"/>
      <c r="QPY81" s="350"/>
      <c r="QPZ81" s="350"/>
      <c r="QQA81" s="348"/>
      <c r="QQB81" s="348"/>
      <c r="QQC81" s="348"/>
      <c r="QQD81" s="349"/>
      <c r="QQF81" s="347"/>
      <c r="QQG81" s="350"/>
      <c r="QQH81" s="350"/>
      <c r="QQI81" s="348"/>
      <c r="QQJ81" s="348"/>
      <c r="QQK81" s="348"/>
      <c r="QQL81" s="349"/>
      <c r="QQN81" s="347"/>
      <c r="QQO81" s="350"/>
      <c r="QQP81" s="350"/>
      <c r="QQQ81" s="348"/>
      <c r="QQR81" s="348"/>
      <c r="QQS81" s="348"/>
      <c r="QQT81" s="349"/>
      <c r="QQV81" s="347"/>
      <c r="QQW81" s="350"/>
      <c r="QQX81" s="350"/>
      <c r="QQY81" s="348"/>
      <c r="QQZ81" s="348"/>
      <c r="QRA81" s="348"/>
      <c r="QRB81" s="349"/>
      <c r="QRD81" s="347"/>
      <c r="QRE81" s="350"/>
      <c r="QRF81" s="350"/>
      <c r="QRG81" s="348"/>
      <c r="QRH81" s="348"/>
      <c r="QRI81" s="348"/>
      <c r="QRJ81" s="349"/>
      <c r="QRL81" s="347"/>
      <c r="QRM81" s="350"/>
      <c r="QRN81" s="350"/>
      <c r="QRO81" s="348"/>
      <c r="QRP81" s="348"/>
      <c r="QRQ81" s="348"/>
      <c r="QRR81" s="349"/>
      <c r="QRT81" s="347"/>
      <c r="QRU81" s="350"/>
      <c r="QRV81" s="350"/>
      <c r="QRW81" s="348"/>
      <c r="QRX81" s="348"/>
      <c r="QRY81" s="348"/>
      <c r="QRZ81" s="349"/>
      <c r="QSB81" s="347"/>
      <c r="QSC81" s="350"/>
      <c r="QSD81" s="350"/>
      <c r="QSE81" s="348"/>
      <c r="QSF81" s="348"/>
      <c r="QSG81" s="348"/>
      <c r="QSH81" s="349"/>
      <c r="QSJ81" s="347"/>
      <c r="QSK81" s="350"/>
      <c r="QSL81" s="350"/>
      <c r="QSM81" s="348"/>
      <c r="QSN81" s="348"/>
      <c r="QSO81" s="348"/>
      <c r="QSP81" s="349"/>
      <c r="QSR81" s="347"/>
      <c r="QSS81" s="350"/>
      <c r="QST81" s="350"/>
      <c r="QSU81" s="348"/>
      <c r="QSV81" s="348"/>
      <c r="QSW81" s="348"/>
      <c r="QSX81" s="349"/>
      <c r="QSZ81" s="347"/>
      <c r="QTA81" s="350"/>
      <c r="QTB81" s="350"/>
      <c r="QTC81" s="348"/>
      <c r="QTD81" s="348"/>
      <c r="QTE81" s="348"/>
      <c r="QTF81" s="349"/>
      <c r="QTH81" s="347"/>
      <c r="QTI81" s="350"/>
      <c r="QTJ81" s="350"/>
      <c r="QTK81" s="348"/>
      <c r="QTL81" s="348"/>
      <c r="QTM81" s="348"/>
      <c r="QTN81" s="349"/>
      <c r="QTP81" s="347"/>
      <c r="QTQ81" s="350"/>
      <c r="QTR81" s="350"/>
      <c r="QTS81" s="348"/>
      <c r="QTT81" s="348"/>
      <c r="QTU81" s="348"/>
      <c r="QTV81" s="349"/>
      <c r="QTX81" s="347"/>
      <c r="QTY81" s="350"/>
      <c r="QTZ81" s="350"/>
      <c r="QUA81" s="348"/>
      <c r="QUB81" s="348"/>
      <c r="QUC81" s="348"/>
      <c r="QUD81" s="349"/>
      <c r="QUF81" s="347"/>
      <c r="QUG81" s="350"/>
      <c r="QUH81" s="350"/>
      <c r="QUI81" s="348"/>
      <c r="QUJ81" s="348"/>
      <c r="QUK81" s="348"/>
      <c r="QUL81" s="349"/>
      <c r="QUN81" s="347"/>
      <c r="QUO81" s="350"/>
      <c r="QUP81" s="350"/>
      <c r="QUQ81" s="348"/>
      <c r="QUR81" s="348"/>
      <c r="QUS81" s="348"/>
      <c r="QUT81" s="349"/>
      <c r="QUV81" s="347"/>
      <c r="QUW81" s="350"/>
      <c r="QUX81" s="350"/>
      <c r="QUY81" s="348"/>
      <c r="QUZ81" s="348"/>
      <c r="QVA81" s="348"/>
      <c r="QVB81" s="349"/>
      <c r="QVD81" s="347"/>
      <c r="QVE81" s="350"/>
      <c r="QVF81" s="350"/>
      <c r="QVG81" s="348"/>
      <c r="QVH81" s="348"/>
      <c r="QVI81" s="348"/>
      <c r="QVJ81" s="349"/>
      <c r="QVL81" s="347"/>
      <c r="QVM81" s="350"/>
      <c r="QVN81" s="350"/>
      <c r="QVO81" s="348"/>
      <c r="QVP81" s="348"/>
      <c r="QVQ81" s="348"/>
      <c r="QVR81" s="349"/>
      <c r="QVT81" s="347"/>
      <c r="QVU81" s="350"/>
      <c r="QVV81" s="350"/>
      <c r="QVW81" s="348"/>
      <c r="QVX81" s="348"/>
      <c r="QVY81" s="348"/>
      <c r="QVZ81" s="349"/>
      <c r="QWB81" s="347"/>
      <c r="QWC81" s="350"/>
      <c r="QWD81" s="350"/>
      <c r="QWE81" s="348"/>
      <c r="QWF81" s="348"/>
      <c r="QWG81" s="348"/>
      <c r="QWH81" s="349"/>
      <c r="QWJ81" s="347"/>
      <c r="QWK81" s="350"/>
      <c r="QWL81" s="350"/>
      <c r="QWM81" s="348"/>
      <c r="QWN81" s="348"/>
      <c r="QWO81" s="348"/>
      <c r="QWP81" s="349"/>
      <c r="QWR81" s="347"/>
      <c r="QWS81" s="350"/>
      <c r="QWT81" s="350"/>
      <c r="QWU81" s="348"/>
      <c r="QWV81" s="348"/>
      <c r="QWW81" s="348"/>
      <c r="QWX81" s="349"/>
      <c r="QWZ81" s="347"/>
      <c r="QXA81" s="350"/>
      <c r="QXB81" s="350"/>
      <c r="QXC81" s="348"/>
      <c r="QXD81" s="348"/>
      <c r="QXE81" s="348"/>
      <c r="QXF81" s="349"/>
      <c r="QXH81" s="347"/>
      <c r="QXI81" s="350"/>
      <c r="QXJ81" s="350"/>
      <c r="QXK81" s="348"/>
      <c r="QXL81" s="348"/>
      <c r="QXM81" s="348"/>
      <c r="QXN81" s="349"/>
      <c r="QXP81" s="347"/>
      <c r="QXQ81" s="350"/>
      <c r="QXR81" s="350"/>
      <c r="QXS81" s="348"/>
      <c r="QXT81" s="348"/>
      <c r="QXU81" s="348"/>
      <c r="QXV81" s="349"/>
      <c r="QXX81" s="347"/>
      <c r="QXY81" s="350"/>
      <c r="QXZ81" s="350"/>
      <c r="QYA81" s="348"/>
      <c r="QYB81" s="348"/>
      <c r="QYC81" s="348"/>
      <c r="QYD81" s="349"/>
      <c r="QYF81" s="347"/>
      <c r="QYG81" s="350"/>
      <c r="QYH81" s="350"/>
      <c r="QYI81" s="348"/>
      <c r="QYJ81" s="348"/>
      <c r="QYK81" s="348"/>
      <c r="QYL81" s="349"/>
      <c r="QYN81" s="347"/>
      <c r="QYO81" s="350"/>
      <c r="QYP81" s="350"/>
      <c r="QYQ81" s="348"/>
      <c r="QYR81" s="348"/>
      <c r="QYS81" s="348"/>
      <c r="QYT81" s="349"/>
      <c r="QYV81" s="347"/>
      <c r="QYW81" s="350"/>
      <c r="QYX81" s="350"/>
      <c r="QYY81" s="348"/>
      <c r="QYZ81" s="348"/>
      <c r="QZA81" s="348"/>
      <c r="QZB81" s="349"/>
      <c r="QZD81" s="347"/>
      <c r="QZE81" s="350"/>
      <c r="QZF81" s="350"/>
      <c r="QZG81" s="348"/>
      <c r="QZH81" s="348"/>
      <c r="QZI81" s="348"/>
      <c r="QZJ81" s="349"/>
      <c r="QZL81" s="347"/>
      <c r="QZM81" s="350"/>
      <c r="QZN81" s="350"/>
      <c r="QZO81" s="348"/>
      <c r="QZP81" s="348"/>
      <c r="QZQ81" s="348"/>
      <c r="QZR81" s="349"/>
      <c r="QZT81" s="347"/>
      <c r="QZU81" s="350"/>
      <c r="QZV81" s="350"/>
      <c r="QZW81" s="348"/>
      <c r="QZX81" s="348"/>
      <c r="QZY81" s="348"/>
      <c r="QZZ81" s="349"/>
      <c r="RAB81" s="347"/>
      <c r="RAC81" s="350"/>
      <c r="RAD81" s="350"/>
      <c r="RAE81" s="348"/>
      <c r="RAF81" s="348"/>
      <c r="RAG81" s="348"/>
      <c r="RAH81" s="349"/>
      <c r="RAJ81" s="347"/>
      <c r="RAK81" s="350"/>
      <c r="RAL81" s="350"/>
      <c r="RAM81" s="348"/>
      <c r="RAN81" s="348"/>
      <c r="RAO81" s="348"/>
      <c r="RAP81" s="349"/>
      <c r="RAR81" s="347"/>
      <c r="RAS81" s="350"/>
      <c r="RAT81" s="350"/>
      <c r="RAU81" s="348"/>
      <c r="RAV81" s="348"/>
      <c r="RAW81" s="348"/>
      <c r="RAX81" s="349"/>
      <c r="RAZ81" s="347"/>
      <c r="RBA81" s="350"/>
      <c r="RBB81" s="350"/>
      <c r="RBC81" s="348"/>
      <c r="RBD81" s="348"/>
      <c r="RBE81" s="348"/>
      <c r="RBF81" s="349"/>
      <c r="RBH81" s="347"/>
      <c r="RBI81" s="350"/>
      <c r="RBJ81" s="350"/>
      <c r="RBK81" s="348"/>
      <c r="RBL81" s="348"/>
      <c r="RBM81" s="348"/>
      <c r="RBN81" s="349"/>
      <c r="RBP81" s="347"/>
      <c r="RBQ81" s="350"/>
      <c r="RBR81" s="350"/>
      <c r="RBS81" s="348"/>
      <c r="RBT81" s="348"/>
      <c r="RBU81" s="348"/>
      <c r="RBV81" s="349"/>
      <c r="RBX81" s="347"/>
      <c r="RBY81" s="350"/>
      <c r="RBZ81" s="350"/>
      <c r="RCA81" s="348"/>
      <c r="RCB81" s="348"/>
      <c r="RCC81" s="348"/>
      <c r="RCD81" s="349"/>
      <c r="RCF81" s="347"/>
      <c r="RCG81" s="350"/>
      <c r="RCH81" s="350"/>
      <c r="RCI81" s="348"/>
      <c r="RCJ81" s="348"/>
      <c r="RCK81" s="348"/>
      <c r="RCL81" s="349"/>
      <c r="RCN81" s="347"/>
      <c r="RCO81" s="350"/>
      <c r="RCP81" s="350"/>
      <c r="RCQ81" s="348"/>
      <c r="RCR81" s="348"/>
      <c r="RCS81" s="348"/>
      <c r="RCT81" s="349"/>
      <c r="RCV81" s="347"/>
      <c r="RCW81" s="350"/>
      <c r="RCX81" s="350"/>
      <c r="RCY81" s="348"/>
      <c r="RCZ81" s="348"/>
      <c r="RDA81" s="348"/>
      <c r="RDB81" s="349"/>
      <c r="RDD81" s="347"/>
      <c r="RDE81" s="350"/>
      <c r="RDF81" s="350"/>
      <c r="RDG81" s="348"/>
      <c r="RDH81" s="348"/>
      <c r="RDI81" s="348"/>
      <c r="RDJ81" s="349"/>
      <c r="RDL81" s="347"/>
      <c r="RDM81" s="350"/>
      <c r="RDN81" s="350"/>
      <c r="RDO81" s="348"/>
      <c r="RDP81" s="348"/>
      <c r="RDQ81" s="348"/>
      <c r="RDR81" s="349"/>
      <c r="RDT81" s="347"/>
      <c r="RDU81" s="350"/>
      <c r="RDV81" s="350"/>
      <c r="RDW81" s="348"/>
      <c r="RDX81" s="348"/>
      <c r="RDY81" s="348"/>
      <c r="RDZ81" s="349"/>
      <c r="REB81" s="347"/>
      <c r="REC81" s="350"/>
      <c r="RED81" s="350"/>
      <c r="REE81" s="348"/>
      <c r="REF81" s="348"/>
      <c r="REG81" s="348"/>
      <c r="REH81" s="349"/>
      <c r="REJ81" s="347"/>
      <c r="REK81" s="350"/>
      <c r="REL81" s="350"/>
      <c r="REM81" s="348"/>
      <c r="REN81" s="348"/>
      <c r="REO81" s="348"/>
      <c r="REP81" s="349"/>
      <c r="RER81" s="347"/>
      <c r="RES81" s="350"/>
      <c r="RET81" s="350"/>
      <c r="REU81" s="348"/>
      <c r="REV81" s="348"/>
      <c r="REW81" s="348"/>
      <c r="REX81" s="349"/>
      <c r="REZ81" s="347"/>
      <c r="RFA81" s="350"/>
      <c r="RFB81" s="350"/>
      <c r="RFC81" s="348"/>
      <c r="RFD81" s="348"/>
      <c r="RFE81" s="348"/>
      <c r="RFF81" s="349"/>
      <c r="RFH81" s="347"/>
      <c r="RFI81" s="350"/>
      <c r="RFJ81" s="350"/>
      <c r="RFK81" s="348"/>
      <c r="RFL81" s="348"/>
      <c r="RFM81" s="348"/>
      <c r="RFN81" s="349"/>
      <c r="RFP81" s="347"/>
      <c r="RFQ81" s="350"/>
      <c r="RFR81" s="350"/>
      <c r="RFS81" s="348"/>
      <c r="RFT81" s="348"/>
      <c r="RFU81" s="348"/>
      <c r="RFV81" s="349"/>
      <c r="RFX81" s="347"/>
      <c r="RFY81" s="350"/>
      <c r="RFZ81" s="350"/>
      <c r="RGA81" s="348"/>
      <c r="RGB81" s="348"/>
      <c r="RGC81" s="348"/>
      <c r="RGD81" s="349"/>
      <c r="RGF81" s="347"/>
      <c r="RGG81" s="350"/>
      <c r="RGH81" s="350"/>
      <c r="RGI81" s="348"/>
      <c r="RGJ81" s="348"/>
      <c r="RGK81" s="348"/>
      <c r="RGL81" s="349"/>
      <c r="RGN81" s="347"/>
      <c r="RGO81" s="350"/>
      <c r="RGP81" s="350"/>
      <c r="RGQ81" s="348"/>
      <c r="RGR81" s="348"/>
      <c r="RGS81" s="348"/>
      <c r="RGT81" s="349"/>
      <c r="RGV81" s="347"/>
      <c r="RGW81" s="350"/>
      <c r="RGX81" s="350"/>
      <c r="RGY81" s="348"/>
      <c r="RGZ81" s="348"/>
      <c r="RHA81" s="348"/>
      <c r="RHB81" s="349"/>
      <c r="RHD81" s="347"/>
      <c r="RHE81" s="350"/>
      <c r="RHF81" s="350"/>
      <c r="RHG81" s="348"/>
      <c r="RHH81" s="348"/>
      <c r="RHI81" s="348"/>
      <c r="RHJ81" s="349"/>
      <c r="RHL81" s="347"/>
      <c r="RHM81" s="350"/>
      <c r="RHN81" s="350"/>
      <c r="RHO81" s="348"/>
      <c r="RHP81" s="348"/>
      <c r="RHQ81" s="348"/>
      <c r="RHR81" s="349"/>
      <c r="RHT81" s="347"/>
      <c r="RHU81" s="350"/>
      <c r="RHV81" s="350"/>
      <c r="RHW81" s="348"/>
      <c r="RHX81" s="348"/>
      <c r="RHY81" s="348"/>
      <c r="RHZ81" s="349"/>
      <c r="RIB81" s="347"/>
      <c r="RIC81" s="350"/>
      <c r="RID81" s="350"/>
      <c r="RIE81" s="348"/>
      <c r="RIF81" s="348"/>
      <c r="RIG81" s="348"/>
      <c r="RIH81" s="349"/>
      <c r="RIJ81" s="347"/>
      <c r="RIK81" s="350"/>
      <c r="RIL81" s="350"/>
      <c r="RIM81" s="348"/>
      <c r="RIN81" s="348"/>
      <c r="RIO81" s="348"/>
      <c r="RIP81" s="349"/>
      <c r="RIR81" s="347"/>
      <c r="RIS81" s="350"/>
      <c r="RIT81" s="350"/>
      <c r="RIU81" s="348"/>
      <c r="RIV81" s="348"/>
      <c r="RIW81" s="348"/>
      <c r="RIX81" s="349"/>
      <c r="RIZ81" s="347"/>
      <c r="RJA81" s="350"/>
      <c r="RJB81" s="350"/>
      <c r="RJC81" s="348"/>
      <c r="RJD81" s="348"/>
      <c r="RJE81" s="348"/>
      <c r="RJF81" s="349"/>
      <c r="RJH81" s="347"/>
      <c r="RJI81" s="350"/>
      <c r="RJJ81" s="350"/>
      <c r="RJK81" s="348"/>
      <c r="RJL81" s="348"/>
      <c r="RJM81" s="348"/>
      <c r="RJN81" s="349"/>
      <c r="RJP81" s="347"/>
      <c r="RJQ81" s="350"/>
      <c r="RJR81" s="350"/>
      <c r="RJS81" s="348"/>
      <c r="RJT81" s="348"/>
      <c r="RJU81" s="348"/>
      <c r="RJV81" s="349"/>
      <c r="RJX81" s="347"/>
      <c r="RJY81" s="350"/>
      <c r="RJZ81" s="350"/>
      <c r="RKA81" s="348"/>
      <c r="RKB81" s="348"/>
      <c r="RKC81" s="348"/>
      <c r="RKD81" s="349"/>
      <c r="RKF81" s="347"/>
      <c r="RKG81" s="350"/>
      <c r="RKH81" s="350"/>
      <c r="RKI81" s="348"/>
      <c r="RKJ81" s="348"/>
      <c r="RKK81" s="348"/>
      <c r="RKL81" s="349"/>
      <c r="RKN81" s="347"/>
      <c r="RKO81" s="350"/>
      <c r="RKP81" s="350"/>
      <c r="RKQ81" s="348"/>
      <c r="RKR81" s="348"/>
      <c r="RKS81" s="348"/>
      <c r="RKT81" s="349"/>
      <c r="RKV81" s="347"/>
      <c r="RKW81" s="350"/>
      <c r="RKX81" s="350"/>
      <c r="RKY81" s="348"/>
      <c r="RKZ81" s="348"/>
      <c r="RLA81" s="348"/>
      <c r="RLB81" s="349"/>
      <c r="RLD81" s="347"/>
      <c r="RLE81" s="350"/>
      <c r="RLF81" s="350"/>
      <c r="RLG81" s="348"/>
      <c r="RLH81" s="348"/>
      <c r="RLI81" s="348"/>
      <c r="RLJ81" s="349"/>
      <c r="RLL81" s="347"/>
      <c r="RLM81" s="350"/>
      <c r="RLN81" s="350"/>
      <c r="RLO81" s="348"/>
      <c r="RLP81" s="348"/>
      <c r="RLQ81" s="348"/>
      <c r="RLR81" s="349"/>
      <c r="RLT81" s="347"/>
      <c r="RLU81" s="350"/>
      <c r="RLV81" s="350"/>
      <c r="RLW81" s="348"/>
      <c r="RLX81" s="348"/>
      <c r="RLY81" s="348"/>
      <c r="RLZ81" s="349"/>
      <c r="RMB81" s="347"/>
      <c r="RMC81" s="350"/>
      <c r="RMD81" s="350"/>
      <c r="RME81" s="348"/>
      <c r="RMF81" s="348"/>
      <c r="RMG81" s="348"/>
      <c r="RMH81" s="349"/>
      <c r="RMJ81" s="347"/>
      <c r="RMK81" s="350"/>
      <c r="RML81" s="350"/>
      <c r="RMM81" s="348"/>
      <c r="RMN81" s="348"/>
      <c r="RMO81" s="348"/>
      <c r="RMP81" s="349"/>
      <c r="RMR81" s="347"/>
      <c r="RMS81" s="350"/>
      <c r="RMT81" s="350"/>
      <c r="RMU81" s="348"/>
      <c r="RMV81" s="348"/>
      <c r="RMW81" s="348"/>
      <c r="RMX81" s="349"/>
      <c r="RMZ81" s="347"/>
      <c r="RNA81" s="350"/>
      <c r="RNB81" s="350"/>
      <c r="RNC81" s="348"/>
      <c r="RND81" s="348"/>
      <c r="RNE81" s="348"/>
      <c r="RNF81" s="349"/>
      <c r="RNH81" s="347"/>
      <c r="RNI81" s="350"/>
      <c r="RNJ81" s="350"/>
      <c r="RNK81" s="348"/>
      <c r="RNL81" s="348"/>
      <c r="RNM81" s="348"/>
      <c r="RNN81" s="349"/>
      <c r="RNP81" s="347"/>
      <c r="RNQ81" s="350"/>
      <c r="RNR81" s="350"/>
      <c r="RNS81" s="348"/>
      <c r="RNT81" s="348"/>
      <c r="RNU81" s="348"/>
      <c r="RNV81" s="349"/>
      <c r="RNX81" s="347"/>
      <c r="RNY81" s="350"/>
      <c r="RNZ81" s="350"/>
      <c r="ROA81" s="348"/>
      <c r="ROB81" s="348"/>
      <c r="ROC81" s="348"/>
      <c r="ROD81" s="349"/>
      <c r="ROF81" s="347"/>
      <c r="ROG81" s="350"/>
      <c r="ROH81" s="350"/>
      <c r="ROI81" s="348"/>
      <c r="ROJ81" s="348"/>
      <c r="ROK81" s="348"/>
      <c r="ROL81" s="349"/>
      <c r="RON81" s="347"/>
      <c r="ROO81" s="350"/>
      <c r="ROP81" s="350"/>
      <c r="ROQ81" s="348"/>
      <c r="ROR81" s="348"/>
      <c r="ROS81" s="348"/>
      <c r="ROT81" s="349"/>
      <c r="ROV81" s="347"/>
      <c r="ROW81" s="350"/>
      <c r="ROX81" s="350"/>
      <c r="ROY81" s="348"/>
      <c r="ROZ81" s="348"/>
      <c r="RPA81" s="348"/>
      <c r="RPB81" s="349"/>
      <c r="RPD81" s="347"/>
      <c r="RPE81" s="350"/>
      <c r="RPF81" s="350"/>
      <c r="RPG81" s="348"/>
      <c r="RPH81" s="348"/>
      <c r="RPI81" s="348"/>
      <c r="RPJ81" s="349"/>
      <c r="RPL81" s="347"/>
      <c r="RPM81" s="350"/>
      <c r="RPN81" s="350"/>
      <c r="RPO81" s="348"/>
      <c r="RPP81" s="348"/>
      <c r="RPQ81" s="348"/>
      <c r="RPR81" s="349"/>
      <c r="RPT81" s="347"/>
      <c r="RPU81" s="350"/>
      <c r="RPV81" s="350"/>
      <c r="RPW81" s="348"/>
      <c r="RPX81" s="348"/>
      <c r="RPY81" s="348"/>
      <c r="RPZ81" s="349"/>
      <c r="RQB81" s="347"/>
      <c r="RQC81" s="350"/>
      <c r="RQD81" s="350"/>
      <c r="RQE81" s="348"/>
      <c r="RQF81" s="348"/>
      <c r="RQG81" s="348"/>
      <c r="RQH81" s="349"/>
      <c r="RQJ81" s="347"/>
      <c r="RQK81" s="350"/>
      <c r="RQL81" s="350"/>
      <c r="RQM81" s="348"/>
      <c r="RQN81" s="348"/>
      <c r="RQO81" s="348"/>
      <c r="RQP81" s="349"/>
      <c r="RQR81" s="347"/>
      <c r="RQS81" s="350"/>
      <c r="RQT81" s="350"/>
      <c r="RQU81" s="348"/>
      <c r="RQV81" s="348"/>
      <c r="RQW81" s="348"/>
      <c r="RQX81" s="349"/>
      <c r="RQZ81" s="347"/>
      <c r="RRA81" s="350"/>
      <c r="RRB81" s="350"/>
      <c r="RRC81" s="348"/>
      <c r="RRD81" s="348"/>
      <c r="RRE81" s="348"/>
      <c r="RRF81" s="349"/>
      <c r="RRH81" s="347"/>
      <c r="RRI81" s="350"/>
      <c r="RRJ81" s="350"/>
      <c r="RRK81" s="348"/>
      <c r="RRL81" s="348"/>
      <c r="RRM81" s="348"/>
      <c r="RRN81" s="349"/>
      <c r="RRP81" s="347"/>
      <c r="RRQ81" s="350"/>
      <c r="RRR81" s="350"/>
      <c r="RRS81" s="348"/>
      <c r="RRT81" s="348"/>
      <c r="RRU81" s="348"/>
      <c r="RRV81" s="349"/>
      <c r="RRX81" s="347"/>
      <c r="RRY81" s="350"/>
      <c r="RRZ81" s="350"/>
      <c r="RSA81" s="348"/>
      <c r="RSB81" s="348"/>
      <c r="RSC81" s="348"/>
      <c r="RSD81" s="349"/>
      <c r="RSF81" s="347"/>
      <c r="RSG81" s="350"/>
      <c r="RSH81" s="350"/>
      <c r="RSI81" s="348"/>
      <c r="RSJ81" s="348"/>
      <c r="RSK81" s="348"/>
      <c r="RSL81" s="349"/>
      <c r="RSN81" s="347"/>
      <c r="RSO81" s="350"/>
      <c r="RSP81" s="350"/>
      <c r="RSQ81" s="348"/>
      <c r="RSR81" s="348"/>
      <c r="RSS81" s="348"/>
      <c r="RST81" s="349"/>
      <c r="RSV81" s="347"/>
      <c r="RSW81" s="350"/>
      <c r="RSX81" s="350"/>
      <c r="RSY81" s="348"/>
      <c r="RSZ81" s="348"/>
      <c r="RTA81" s="348"/>
      <c r="RTB81" s="349"/>
      <c r="RTD81" s="347"/>
      <c r="RTE81" s="350"/>
      <c r="RTF81" s="350"/>
      <c r="RTG81" s="348"/>
      <c r="RTH81" s="348"/>
      <c r="RTI81" s="348"/>
      <c r="RTJ81" s="349"/>
      <c r="RTL81" s="347"/>
      <c r="RTM81" s="350"/>
      <c r="RTN81" s="350"/>
      <c r="RTO81" s="348"/>
      <c r="RTP81" s="348"/>
      <c r="RTQ81" s="348"/>
      <c r="RTR81" s="349"/>
      <c r="RTT81" s="347"/>
      <c r="RTU81" s="350"/>
      <c r="RTV81" s="350"/>
      <c r="RTW81" s="348"/>
      <c r="RTX81" s="348"/>
      <c r="RTY81" s="348"/>
      <c r="RTZ81" s="349"/>
      <c r="RUB81" s="347"/>
      <c r="RUC81" s="350"/>
      <c r="RUD81" s="350"/>
      <c r="RUE81" s="348"/>
      <c r="RUF81" s="348"/>
      <c r="RUG81" s="348"/>
      <c r="RUH81" s="349"/>
      <c r="RUJ81" s="347"/>
      <c r="RUK81" s="350"/>
      <c r="RUL81" s="350"/>
      <c r="RUM81" s="348"/>
      <c r="RUN81" s="348"/>
      <c r="RUO81" s="348"/>
      <c r="RUP81" s="349"/>
      <c r="RUR81" s="347"/>
      <c r="RUS81" s="350"/>
      <c r="RUT81" s="350"/>
      <c r="RUU81" s="348"/>
      <c r="RUV81" s="348"/>
      <c r="RUW81" s="348"/>
      <c r="RUX81" s="349"/>
      <c r="RUZ81" s="347"/>
      <c r="RVA81" s="350"/>
      <c r="RVB81" s="350"/>
      <c r="RVC81" s="348"/>
      <c r="RVD81" s="348"/>
      <c r="RVE81" s="348"/>
      <c r="RVF81" s="349"/>
      <c r="RVH81" s="347"/>
      <c r="RVI81" s="350"/>
      <c r="RVJ81" s="350"/>
      <c r="RVK81" s="348"/>
      <c r="RVL81" s="348"/>
      <c r="RVM81" s="348"/>
      <c r="RVN81" s="349"/>
      <c r="RVP81" s="347"/>
      <c r="RVQ81" s="350"/>
      <c r="RVR81" s="350"/>
      <c r="RVS81" s="348"/>
      <c r="RVT81" s="348"/>
      <c r="RVU81" s="348"/>
      <c r="RVV81" s="349"/>
      <c r="RVX81" s="347"/>
      <c r="RVY81" s="350"/>
      <c r="RVZ81" s="350"/>
      <c r="RWA81" s="348"/>
      <c r="RWB81" s="348"/>
      <c r="RWC81" s="348"/>
      <c r="RWD81" s="349"/>
      <c r="RWF81" s="347"/>
      <c r="RWG81" s="350"/>
      <c r="RWH81" s="350"/>
      <c r="RWI81" s="348"/>
      <c r="RWJ81" s="348"/>
      <c r="RWK81" s="348"/>
      <c r="RWL81" s="349"/>
      <c r="RWN81" s="347"/>
      <c r="RWO81" s="350"/>
      <c r="RWP81" s="350"/>
      <c r="RWQ81" s="348"/>
      <c r="RWR81" s="348"/>
      <c r="RWS81" s="348"/>
      <c r="RWT81" s="349"/>
      <c r="RWV81" s="347"/>
      <c r="RWW81" s="350"/>
      <c r="RWX81" s="350"/>
      <c r="RWY81" s="348"/>
      <c r="RWZ81" s="348"/>
      <c r="RXA81" s="348"/>
      <c r="RXB81" s="349"/>
      <c r="RXD81" s="347"/>
      <c r="RXE81" s="350"/>
      <c r="RXF81" s="350"/>
      <c r="RXG81" s="348"/>
      <c r="RXH81" s="348"/>
      <c r="RXI81" s="348"/>
      <c r="RXJ81" s="349"/>
      <c r="RXL81" s="347"/>
      <c r="RXM81" s="350"/>
      <c r="RXN81" s="350"/>
      <c r="RXO81" s="348"/>
      <c r="RXP81" s="348"/>
      <c r="RXQ81" s="348"/>
      <c r="RXR81" s="349"/>
      <c r="RXT81" s="347"/>
      <c r="RXU81" s="350"/>
      <c r="RXV81" s="350"/>
      <c r="RXW81" s="348"/>
      <c r="RXX81" s="348"/>
      <c r="RXY81" s="348"/>
      <c r="RXZ81" s="349"/>
      <c r="RYB81" s="347"/>
      <c r="RYC81" s="350"/>
      <c r="RYD81" s="350"/>
      <c r="RYE81" s="348"/>
      <c r="RYF81" s="348"/>
      <c r="RYG81" s="348"/>
      <c r="RYH81" s="349"/>
      <c r="RYJ81" s="347"/>
      <c r="RYK81" s="350"/>
      <c r="RYL81" s="350"/>
      <c r="RYM81" s="348"/>
      <c r="RYN81" s="348"/>
      <c r="RYO81" s="348"/>
      <c r="RYP81" s="349"/>
      <c r="RYR81" s="347"/>
      <c r="RYS81" s="350"/>
      <c r="RYT81" s="350"/>
      <c r="RYU81" s="348"/>
      <c r="RYV81" s="348"/>
      <c r="RYW81" s="348"/>
      <c r="RYX81" s="349"/>
      <c r="RYZ81" s="347"/>
      <c r="RZA81" s="350"/>
      <c r="RZB81" s="350"/>
      <c r="RZC81" s="348"/>
      <c r="RZD81" s="348"/>
      <c r="RZE81" s="348"/>
      <c r="RZF81" s="349"/>
      <c r="RZH81" s="347"/>
      <c r="RZI81" s="350"/>
      <c r="RZJ81" s="350"/>
      <c r="RZK81" s="348"/>
      <c r="RZL81" s="348"/>
      <c r="RZM81" s="348"/>
      <c r="RZN81" s="349"/>
      <c r="RZP81" s="347"/>
      <c r="RZQ81" s="350"/>
      <c r="RZR81" s="350"/>
      <c r="RZS81" s="348"/>
      <c r="RZT81" s="348"/>
      <c r="RZU81" s="348"/>
      <c r="RZV81" s="349"/>
      <c r="RZX81" s="347"/>
      <c r="RZY81" s="350"/>
      <c r="RZZ81" s="350"/>
      <c r="SAA81" s="348"/>
      <c r="SAB81" s="348"/>
      <c r="SAC81" s="348"/>
      <c r="SAD81" s="349"/>
      <c r="SAF81" s="347"/>
      <c r="SAG81" s="350"/>
      <c r="SAH81" s="350"/>
      <c r="SAI81" s="348"/>
      <c r="SAJ81" s="348"/>
      <c r="SAK81" s="348"/>
      <c r="SAL81" s="349"/>
      <c r="SAN81" s="347"/>
      <c r="SAO81" s="350"/>
      <c r="SAP81" s="350"/>
      <c r="SAQ81" s="348"/>
      <c r="SAR81" s="348"/>
      <c r="SAS81" s="348"/>
      <c r="SAT81" s="349"/>
      <c r="SAV81" s="347"/>
      <c r="SAW81" s="350"/>
      <c r="SAX81" s="350"/>
      <c r="SAY81" s="348"/>
      <c r="SAZ81" s="348"/>
      <c r="SBA81" s="348"/>
      <c r="SBB81" s="349"/>
      <c r="SBD81" s="347"/>
      <c r="SBE81" s="350"/>
      <c r="SBF81" s="350"/>
      <c r="SBG81" s="348"/>
      <c r="SBH81" s="348"/>
      <c r="SBI81" s="348"/>
      <c r="SBJ81" s="349"/>
      <c r="SBL81" s="347"/>
      <c r="SBM81" s="350"/>
      <c r="SBN81" s="350"/>
      <c r="SBO81" s="348"/>
      <c r="SBP81" s="348"/>
      <c r="SBQ81" s="348"/>
      <c r="SBR81" s="349"/>
      <c r="SBT81" s="347"/>
      <c r="SBU81" s="350"/>
      <c r="SBV81" s="350"/>
      <c r="SBW81" s="348"/>
      <c r="SBX81" s="348"/>
      <c r="SBY81" s="348"/>
      <c r="SBZ81" s="349"/>
      <c r="SCB81" s="347"/>
      <c r="SCC81" s="350"/>
      <c r="SCD81" s="350"/>
      <c r="SCE81" s="348"/>
      <c r="SCF81" s="348"/>
      <c r="SCG81" s="348"/>
      <c r="SCH81" s="349"/>
      <c r="SCJ81" s="347"/>
      <c r="SCK81" s="350"/>
      <c r="SCL81" s="350"/>
      <c r="SCM81" s="348"/>
      <c r="SCN81" s="348"/>
      <c r="SCO81" s="348"/>
      <c r="SCP81" s="349"/>
      <c r="SCR81" s="347"/>
      <c r="SCS81" s="350"/>
      <c r="SCT81" s="350"/>
      <c r="SCU81" s="348"/>
      <c r="SCV81" s="348"/>
      <c r="SCW81" s="348"/>
      <c r="SCX81" s="349"/>
      <c r="SCZ81" s="347"/>
      <c r="SDA81" s="350"/>
      <c r="SDB81" s="350"/>
      <c r="SDC81" s="348"/>
      <c r="SDD81" s="348"/>
      <c r="SDE81" s="348"/>
      <c r="SDF81" s="349"/>
      <c r="SDH81" s="347"/>
      <c r="SDI81" s="350"/>
      <c r="SDJ81" s="350"/>
      <c r="SDK81" s="348"/>
      <c r="SDL81" s="348"/>
      <c r="SDM81" s="348"/>
      <c r="SDN81" s="349"/>
      <c r="SDP81" s="347"/>
      <c r="SDQ81" s="350"/>
      <c r="SDR81" s="350"/>
      <c r="SDS81" s="348"/>
      <c r="SDT81" s="348"/>
      <c r="SDU81" s="348"/>
      <c r="SDV81" s="349"/>
      <c r="SDX81" s="347"/>
      <c r="SDY81" s="350"/>
      <c r="SDZ81" s="350"/>
      <c r="SEA81" s="348"/>
      <c r="SEB81" s="348"/>
      <c r="SEC81" s="348"/>
      <c r="SED81" s="349"/>
      <c r="SEF81" s="347"/>
      <c r="SEG81" s="350"/>
      <c r="SEH81" s="350"/>
      <c r="SEI81" s="348"/>
      <c r="SEJ81" s="348"/>
      <c r="SEK81" s="348"/>
      <c r="SEL81" s="349"/>
      <c r="SEN81" s="347"/>
      <c r="SEO81" s="350"/>
      <c r="SEP81" s="350"/>
      <c r="SEQ81" s="348"/>
      <c r="SER81" s="348"/>
      <c r="SES81" s="348"/>
      <c r="SET81" s="349"/>
      <c r="SEV81" s="347"/>
      <c r="SEW81" s="350"/>
      <c r="SEX81" s="350"/>
      <c r="SEY81" s="348"/>
      <c r="SEZ81" s="348"/>
      <c r="SFA81" s="348"/>
      <c r="SFB81" s="349"/>
      <c r="SFD81" s="347"/>
      <c r="SFE81" s="350"/>
      <c r="SFF81" s="350"/>
      <c r="SFG81" s="348"/>
      <c r="SFH81" s="348"/>
      <c r="SFI81" s="348"/>
      <c r="SFJ81" s="349"/>
      <c r="SFL81" s="347"/>
      <c r="SFM81" s="350"/>
      <c r="SFN81" s="350"/>
      <c r="SFO81" s="348"/>
      <c r="SFP81" s="348"/>
      <c r="SFQ81" s="348"/>
      <c r="SFR81" s="349"/>
      <c r="SFT81" s="347"/>
      <c r="SFU81" s="350"/>
      <c r="SFV81" s="350"/>
      <c r="SFW81" s="348"/>
      <c r="SFX81" s="348"/>
      <c r="SFY81" s="348"/>
      <c r="SFZ81" s="349"/>
      <c r="SGB81" s="347"/>
      <c r="SGC81" s="350"/>
      <c r="SGD81" s="350"/>
      <c r="SGE81" s="348"/>
      <c r="SGF81" s="348"/>
      <c r="SGG81" s="348"/>
      <c r="SGH81" s="349"/>
      <c r="SGJ81" s="347"/>
      <c r="SGK81" s="350"/>
      <c r="SGL81" s="350"/>
      <c r="SGM81" s="348"/>
      <c r="SGN81" s="348"/>
      <c r="SGO81" s="348"/>
      <c r="SGP81" s="349"/>
      <c r="SGR81" s="347"/>
      <c r="SGS81" s="350"/>
      <c r="SGT81" s="350"/>
      <c r="SGU81" s="348"/>
      <c r="SGV81" s="348"/>
      <c r="SGW81" s="348"/>
      <c r="SGX81" s="349"/>
      <c r="SGZ81" s="347"/>
      <c r="SHA81" s="350"/>
      <c r="SHB81" s="350"/>
      <c r="SHC81" s="348"/>
      <c r="SHD81" s="348"/>
      <c r="SHE81" s="348"/>
      <c r="SHF81" s="349"/>
      <c r="SHH81" s="347"/>
      <c r="SHI81" s="350"/>
      <c r="SHJ81" s="350"/>
      <c r="SHK81" s="348"/>
      <c r="SHL81" s="348"/>
      <c r="SHM81" s="348"/>
      <c r="SHN81" s="349"/>
      <c r="SHP81" s="347"/>
      <c r="SHQ81" s="350"/>
      <c r="SHR81" s="350"/>
      <c r="SHS81" s="348"/>
      <c r="SHT81" s="348"/>
      <c r="SHU81" s="348"/>
      <c r="SHV81" s="349"/>
      <c r="SHX81" s="347"/>
      <c r="SHY81" s="350"/>
      <c r="SHZ81" s="350"/>
      <c r="SIA81" s="348"/>
      <c r="SIB81" s="348"/>
      <c r="SIC81" s="348"/>
      <c r="SID81" s="349"/>
      <c r="SIF81" s="347"/>
      <c r="SIG81" s="350"/>
      <c r="SIH81" s="350"/>
      <c r="SII81" s="348"/>
      <c r="SIJ81" s="348"/>
      <c r="SIK81" s="348"/>
      <c r="SIL81" s="349"/>
      <c r="SIN81" s="347"/>
      <c r="SIO81" s="350"/>
      <c r="SIP81" s="350"/>
      <c r="SIQ81" s="348"/>
      <c r="SIR81" s="348"/>
      <c r="SIS81" s="348"/>
      <c r="SIT81" s="349"/>
      <c r="SIV81" s="347"/>
      <c r="SIW81" s="350"/>
      <c r="SIX81" s="350"/>
      <c r="SIY81" s="348"/>
      <c r="SIZ81" s="348"/>
      <c r="SJA81" s="348"/>
      <c r="SJB81" s="349"/>
      <c r="SJD81" s="347"/>
      <c r="SJE81" s="350"/>
      <c r="SJF81" s="350"/>
      <c r="SJG81" s="348"/>
      <c r="SJH81" s="348"/>
      <c r="SJI81" s="348"/>
      <c r="SJJ81" s="349"/>
      <c r="SJL81" s="347"/>
      <c r="SJM81" s="350"/>
      <c r="SJN81" s="350"/>
      <c r="SJO81" s="348"/>
      <c r="SJP81" s="348"/>
      <c r="SJQ81" s="348"/>
      <c r="SJR81" s="349"/>
      <c r="SJT81" s="347"/>
      <c r="SJU81" s="350"/>
      <c r="SJV81" s="350"/>
      <c r="SJW81" s="348"/>
      <c r="SJX81" s="348"/>
      <c r="SJY81" s="348"/>
      <c r="SJZ81" s="349"/>
      <c r="SKB81" s="347"/>
      <c r="SKC81" s="350"/>
      <c r="SKD81" s="350"/>
      <c r="SKE81" s="348"/>
      <c r="SKF81" s="348"/>
      <c r="SKG81" s="348"/>
      <c r="SKH81" s="349"/>
      <c r="SKJ81" s="347"/>
      <c r="SKK81" s="350"/>
      <c r="SKL81" s="350"/>
      <c r="SKM81" s="348"/>
      <c r="SKN81" s="348"/>
      <c r="SKO81" s="348"/>
      <c r="SKP81" s="349"/>
      <c r="SKR81" s="347"/>
      <c r="SKS81" s="350"/>
      <c r="SKT81" s="350"/>
      <c r="SKU81" s="348"/>
      <c r="SKV81" s="348"/>
      <c r="SKW81" s="348"/>
      <c r="SKX81" s="349"/>
      <c r="SKZ81" s="347"/>
      <c r="SLA81" s="350"/>
      <c r="SLB81" s="350"/>
      <c r="SLC81" s="348"/>
      <c r="SLD81" s="348"/>
      <c r="SLE81" s="348"/>
      <c r="SLF81" s="349"/>
      <c r="SLH81" s="347"/>
      <c r="SLI81" s="350"/>
      <c r="SLJ81" s="350"/>
      <c r="SLK81" s="348"/>
      <c r="SLL81" s="348"/>
      <c r="SLM81" s="348"/>
      <c r="SLN81" s="349"/>
      <c r="SLP81" s="347"/>
      <c r="SLQ81" s="350"/>
      <c r="SLR81" s="350"/>
      <c r="SLS81" s="348"/>
      <c r="SLT81" s="348"/>
      <c r="SLU81" s="348"/>
      <c r="SLV81" s="349"/>
      <c r="SLX81" s="347"/>
      <c r="SLY81" s="350"/>
      <c r="SLZ81" s="350"/>
      <c r="SMA81" s="348"/>
      <c r="SMB81" s="348"/>
      <c r="SMC81" s="348"/>
      <c r="SMD81" s="349"/>
      <c r="SMF81" s="347"/>
      <c r="SMG81" s="350"/>
      <c r="SMH81" s="350"/>
      <c r="SMI81" s="348"/>
      <c r="SMJ81" s="348"/>
      <c r="SMK81" s="348"/>
      <c r="SML81" s="349"/>
      <c r="SMN81" s="347"/>
      <c r="SMO81" s="350"/>
      <c r="SMP81" s="350"/>
      <c r="SMQ81" s="348"/>
      <c r="SMR81" s="348"/>
      <c r="SMS81" s="348"/>
      <c r="SMT81" s="349"/>
      <c r="SMV81" s="347"/>
      <c r="SMW81" s="350"/>
      <c r="SMX81" s="350"/>
      <c r="SMY81" s="348"/>
      <c r="SMZ81" s="348"/>
      <c r="SNA81" s="348"/>
      <c r="SNB81" s="349"/>
      <c r="SND81" s="347"/>
      <c r="SNE81" s="350"/>
      <c r="SNF81" s="350"/>
      <c r="SNG81" s="348"/>
      <c r="SNH81" s="348"/>
      <c r="SNI81" s="348"/>
      <c r="SNJ81" s="349"/>
      <c r="SNL81" s="347"/>
      <c r="SNM81" s="350"/>
      <c r="SNN81" s="350"/>
      <c r="SNO81" s="348"/>
      <c r="SNP81" s="348"/>
      <c r="SNQ81" s="348"/>
      <c r="SNR81" s="349"/>
      <c r="SNT81" s="347"/>
      <c r="SNU81" s="350"/>
      <c r="SNV81" s="350"/>
      <c r="SNW81" s="348"/>
      <c r="SNX81" s="348"/>
      <c r="SNY81" s="348"/>
      <c r="SNZ81" s="349"/>
      <c r="SOB81" s="347"/>
      <c r="SOC81" s="350"/>
      <c r="SOD81" s="350"/>
      <c r="SOE81" s="348"/>
      <c r="SOF81" s="348"/>
      <c r="SOG81" s="348"/>
      <c r="SOH81" s="349"/>
      <c r="SOJ81" s="347"/>
      <c r="SOK81" s="350"/>
      <c r="SOL81" s="350"/>
      <c r="SOM81" s="348"/>
      <c r="SON81" s="348"/>
      <c r="SOO81" s="348"/>
      <c r="SOP81" s="349"/>
      <c r="SOR81" s="347"/>
      <c r="SOS81" s="350"/>
      <c r="SOT81" s="350"/>
      <c r="SOU81" s="348"/>
      <c r="SOV81" s="348"/>
      <c r="SOW81" s="348"/>
      <c r="SOX81" s="349"/>
      <c r="SOZ81" s="347"/>
      <c r="SPA81" s="350"/>
      <c r="SPB81" s="350"/>
      <c r="SPC81" s="348"/>
      <c r="SPD81" s="348"/>
      <c r="SPE81" s="348"/>
      <c r="SPF81" s="349"/>
      <c r="SPH81" s="347"/>
      <c r="SPI81" s="350"/>
      <c r="SPJ81" s="350"/>
      <c r="SPK81" s="348"/>
      <c r="SPL81" s="348"/>
      <c r="SPM81" s="348"/>
      <c r="SPN81" s="349"/>
      <c r="SPP81" s="347"/>
      <c r="SPQ81" s="350"/>
      <c r="SPR81" s="350"/>
      <c r="SPS81" s="348"/>
      <c r="SPT81" s="348"/>
      <c r="SPU81" s="348"/>
      <c r="SPV81" s="349"/>
      <c r="SPX81" s="347"/>
      <c r="SPY81" s="350"/>
      <c r="SPZ81" s="350"/>
      <c r="SQA81" s="348"/>
      <c r="SQB81" s="348"/>
      <c r="SQC81" s="348"/>
      <c r="SQD81" s="349"/>
      <c r="SQF81" s="347"/>
      <c r="SQG81" s="350"/>
      <c r="SQH81" s="350"/>
      <c r="SQI81" s="348"/>
      <c r="SQJ81" s="348"/>
      <c r="SQK81" s="348"/>
      <c r="SQL81" s="349"/>
      <c r="SQN81" s="347"/>
      <c r="SQO81" s="350"/>
      <c r="SQP81" s="350"/>
      <c r="SQQ81" s="348"/>
      <c r="SQR81" s="348"/>
      <c r="SQS81" s="348"/>
      <c r="SQT81" s="349"/>
      <c r="SQV81" s="347"/>
      <c r="SQW81" s="350"/>
      <c r="SQX81" s="350"/>
      <c r="SQY81" s="348"/>
      <c r="SQZ81" s="348"/>
      <c r="SRA81" s="348"/>
      <c r="SRB81" s="349"/>
      <c r="SRD81" s="347"/>
      <c r="SRE81" s="350"/>
      <c r="SRF81" s="350"/>
      <c r="SRG81" s="348"/>
      <c r="SRH81" s="348"/>
      <c r="SRI81" s="348"/>
      <c r="SRJ81" s="349"/>
      <c r="SRL81" s="347"/>
      <c r="SRM81" s="350"/>
      <c r="SRN81" s="350"/>
      <c r="SRO81" s="348"/>
      <c r="SRP81" s="348"/>
      <c r="SRQ81" s="348"/>
      <c r="SRR81" s="349"/>
      <c r="SRT81" s="347"/>
      <c r="SRU81" s="350"/>
      <c r="SRV81" s="350"/>
      <c r="SRW81" s="348"/>
      <c r="SRX81" s="348"/>
      <c r="SRY81" s="348"/>
      <c r="SRZ81" s="349"/>
      <c r="SSB81" s="347"/>
      <c r="SSC81" s="350"/>
      <c r="SSD81" s="350"/>
      <c r="SSE81" s="348"/>
      <c r="SSF81" s="348"/>
      <c r="SSG81" s="348"/>
      <c r="SSH81" s="349"/>
      <c r="SSJ81" s="347"/>
      <c r="SSK81" s="350"/>
      <c r="SSL81" s="350"/>
      <c r="SSM81" s="348"/>
      <c r="SSN81" s="348"/>
      <c r="SSO81" s="348"/>
      <c r="SSP81" s="349"/>
      <c r="SSR81" s="347"/>
      <c r="SSS81" s="350"/>
      <c r="SST81" s="350"/>
      <c r="SSU81" s="348"/>
      <c r="SSV81" s="348"/>
      <c r="SSW81" s="348"/>
      <c r="SSX81" s="349"/>
      <c r="SSZ81" s="347"/>
      <c r="STA81" s="350"/>
      <c r="STB81" s="350"/>
      <c r="STC81" s="348"/>
      <c r="STD81" s="348"/>
      <c r="STE81" s="348"/>
      <c r="STF81" s="349"/>
      <c r="STH81" s="347"/>
      <c r="STI81" s="350"/>
      <c r="STJ81" s="350"/>
      <c r="STK81" s="348"/>
      <c r="STL81" s="348"/>
      <c r="STM81" s="348"/>
      <c r="STN81" s="349"/>
      <c r="STP81" s="347"/>
      <c r="STQ81" s="350"/>
      <c r="STR81" s="350"/>
      <c r="STS81" s="348"/>
      <c r="STT81" s="348"/>
      <c r="STU81" s="348"/>
      <c r="STV81" s="349"/>
      <c r="STX81" s="347"/>
      <c r="STY81" s="350"/>
      <c r="STZ81" s="350"/>
      <c r="SUA81" s="348"/>
      <c r="SUB81" s="348"/>
      <c r="SUC81" s="348"/>
      <c r="SUD81" s="349"/>
      <c r="SUF81" s="347"/>
      <c r="SUG81" s="350"/>
      <c r="SUH81" s="350"/>
      <c r="SUI81" s="348"/>
      <c r="SUJ81" s="348"/>
      <c r="SUK81" s="348"/>
      <c r="SUL81" s="349"/>
      <c r="SUN81" s="347"/>
      <c r="SUO81" s="350"/>
      <c r="SUP81" s="350"/>
      <c r="SUQ81" s="348"/>
      <c r="SUR81" s="348"/>
      <c r="SUS81" s="348"/>
      <c r="SUT81" s="349"/>
      <c r="SUV81" s="347"/>
      <c r="SUW81" s="350"/>
      <c r="SUX81" s="350"/>
      <c r="SUY81" s="348"/>
      <c r="SUZ81" s="348"/>
      <c r="SVA81" s="348"/>
      <c r="SVB81" s="349"/>
      <c r="SVD81" s="347"/>
      <c r="SVE81" s="350"/>
      <c r="SVF81" s="350"/>
      <c r="SVG81" s="348"/>
      <c r="SVH81" s="348"/>
      <c r="SVI81" s="348"/>
      <c r="SVJ81" s="349"/>
      <c r="SVL81" s="347"/>
      <c r="SVM81" s="350"/>
      <c r="SVN81" s="350"/>
      <c r="SVO81" s="348"/>
      <c r="SVP81" s="348"/>
      <c r="SVQ81" s="348"/>
      <c r="SVR81" s="349"/>
      <c r="SVT81" s="347"/>
      <c r="SVU81" s="350"/>
      <c r="SVV81" s="350"/>
      <c r="SVW81" s="348"/>
      <c r="SVX81" s="348"/>
      <c r="SVY81" s="348"/>
      <c r="SVZ81" s="349"/>
      <c r="SWB81" s="347"/>
      <c r="SWC81" s="350"/>
      <c r="SWD81" s="350"/>
      <c r="SWE81" s="348"/>
      <c r="SWF81" s="348"/>
      <c r="SWG81" s="348"/>
      <c r="SWH81" s="349"/>
      <c r="SWJ81" s="347"/>
      <c r="SWK81" s="350"/>
      <c r="SWL81" s="350"/>
      <c r="SWM81" s="348"/>
      <c r="SWN81" s="348"/>
      <c r="SWO81" s="348"/>
      <c r="SWP81" s="349"/>
      <c r="SWR81" s="347"/>
      <c r="SWS81" s="350"/>
      <c r="SWT81" s="350"/>
      <c r="SWU81" s="348"/>
      <c r="SWV81" s="348"/>
      <c r="SWW81" s="348"/>
      <c r="SWX81" s="349"/>
      <c r="SWZ81" s="347"/>
      <c r="SXA81" s="350"/>
      <c r="SXB81" s="350"/>
      <c r="SXC81" s="348"/>
      <c r="SXD81" s="348"/>
      <c r="SXE81" s="348"/>
      <c r="SXF81" s="349"/>
      <c r="SXH81" s="347"/>
      <c r="SXI81" s="350"/>
      <c r="SXJ81" s="350"/>
      <c r="SXK81" s="348"/>
      <c r="SXL81" s="348"/>
      <c r="SXM81" s="348"/>
      <c r="SXN81" s="349"/>
      <c r="SXP81" s="347"/>
      <c r="SXQ81" s="350"/>
      <c r="SXR81" s="350"/>
      <c r="SXS81" s="348"/>
      <c r="SXT81" s="348"/>
      <c r="SXU81" s="348"/>
      <c r="SXV81" s="349"/>
      <c r="SXX81" s="347"/>
      <c r="SXY81" s="350"/>
      <c r="SXZ81" s="350"/>
      <c r="SYA81" s="348"/>
      <c r="SYB81" s="348"/>
      <c r="SYC81" s="348"/>
      <c r="SYD81" s="349"/>
      <c r="SYF81" s="347"/>
      <c r="SYG81" s="350"/>
      <c r="SYH81" s="350"/>
      <c r="SYI81" s="348"/>
      <c r="SYJ81" s="348"/>
      <c r="SYK81" s="348"/>
      <c r="SYL81" s="349"/>
      <c r="SYN81" s="347"/>
      <c r="SYO81" s="350"/>
      <c r="SYP81" s="350"/>
      <c r="SYQ81" s="348"/>
      <c r="SYR81" s="348"/>
      <c r="SYS81" s="348"/>
      <c r="SYT81" s="349"/>
      <c r="SYV81" s="347"/>
      <c r="SYW81" s="350"/>
      <c r="SYX81" s="350"/>
      <c r="SYY81" s="348"/>
      <c r="SYZ81" s="348"/>
      <c r="SZA81" s="348"/>
      <c r="SZB81" s="349"/>
      <c r="SZD81" s="347"/>
      <c r="SZE81" s="350"/>
      <c r="SZF81" s="350"/>
      <c r="SZG81" s="348"/>
      <c r="SZH81" s="348"/>
      <c r="SZI81" s="348"/>
      <c r="SZJ81" s="349"/>
      <c r="SZL81" s="347"/>
      <c r="SZM81" s="350"/>
      <c r="SZN81" s="350"/>
      <c r="SZO81" s="348"/>
      <c r="SZP81" s="348"/>
      <c r="SZQ81" s="348"/>
      <c r="SZR81" s="349"/>
      <c r="SZT81" s="347"/>
      <c r="SZU81" s="350"/>
      <c r="SZV81" s="350"/>
      <c r="SZW81" s="348"/>
      <c r="SZX81" s="348"/>
      <c r="SZY81" s="348"/>
      <c r="SZZ81" s="349"/>
      <c r="TAB81" s="347"/>
      <c r="TAC81" s="350"/>
      <c r="TAD81" s="350"/>
      <c r="TAE81" s="348"/>
      <c r="TAF81" s="348"/>
      <c r="TAG81" s="348"/>
      <c r="TAH81" s="349"/>
      <c r="TAJ81" s="347"/>
      <c r="TAK81" s="350"/>
      <c r="TAL81" s="350"/>
      <c r="TAM81" s="348"/>
      <c r="TAN81" s="348"/>
      <c r="TAO81" s="348"/>
      <c r="TAP81" s="349"/>
      <c r="TAR81" s="347"/>
      <c r="TAS81" s="350"/>
      <c r="TAT81" s="350"/>
      <c r="TAU81" s="348"/>
      <c r="TAV81" s="348"/>
      <c r="TAW81" s="348"/>
      <c r="TAX81" s="349"/>
      <c r="TAZ81" s="347"/>
      <c r="TBA81" s="350"/>
      <c r="TBB81" s="350"/>
      <c r="TBC81" s="348"/>
      <c r="TBD81" s="348"/>
      <c r="TBE81" s="348"/>
      <c r="TBF81" s="349"/>
      <c r="TBH81" s="347"/>
      <c r="TBI81" s="350"/>
      <c r="TBJ81" s="350"/>
      <c r="TBK81" s="348"/>
      <c r="TBL81" s="348"/>
      <c r="TBM81" s="348"/>
      <c r="TBN81" s="349"/>
      <c r="TBP81" s="347"/>
      <c r="TBQ81" s="350"/>
      <c r="TBR81" s="350"/>
      <c r="TBS81" s="348"/>
      <c r="TBT81" s="348"/>
      <c r="TBU81" s="348"/>
      <c r="TBV81" s="349"/>
      <c r="TBX81" s="347"/>
      <c r="TBY81" s="350"/>
      <c r="TBZ81" s="350"/>
      <c r="TCA81" s="348"/>
      <c r="TCB81" s="348"/>
      <c r="TCC81" s="348"/>
      <c r="TCD81" s="349"/>
      <c r="TCF81" s="347"/>
      <c r="TCG81" s="350"/>
      <c r="TCH81" s="350"/>
      <c r="TCI81" s="348"/>
      <c r="TCJ81" s="348"/>
      <c r="TCK81" s="348"/>
      <c r="TCL81" s="349"/>
      <c r="TCN81" s="347"/>
      <c r="TCO81" s="350"/>
      <c r="TCP81" s="350"/>
      <c r="TCQ81" s="348"/>
      <c r="TCR81" s="348"/>
      <c r="TCS81" s="348"/>
      <c r="TCT81" s="349"/>
      <c r="TCV81" s="347"/>
      <c r="TCW81" s="350"/>
      <c r="TCX81" s="350"/>
      <c r="TCY81" s="348"/>
      <c r="TCZ81" s="348"/>
      <c r="TDA81" s="348"/>
      <c r="TDB81" s="349"/>
      <c r="TDD81" s="347"/>
      <c r="TDE81" s="350"/>
      <c r="TDF81" s="350"/>
      <c r="TDG81" s="348"/>
      <c r="TDH81" s="348"/>
      <c r="TDI81" s="348"/>
      <c r="TDJ81" s="349"/>
      <c r="TDL81" s="347"/>
      <c r="TDM81" s="350"/>
      <c r="TDN81" s="350"/>
      <c r="TDO81" s="348"/>
      <c r="TDP81" s="348"/>
      <c r="TDQ81" s="348"/>
      <c r="TDR81" s="349"/>
      <c r="TDT81" s="347"/>
      <c r="TDU81" s="350"/>
      <c r="TDV81" s="350"/>
      <c r="TDW81" s="348"/>
      <c r="TDX81" s="348"/>
      <c r="TDY81" s="348"/>
      <c r="TDZ81" s="349"/>
      <c r="TEB81" s="347"/>
      <c r="TEC81" s="350"/>
      <c r="TED81" s="350"/>
      <c r="TEE81" s="348"/>
      <c r="TEF81" s="348"/>
      <c r="TEG81" s="348"/>
      <c r="TEH81" s="349"/>
      <c r="TEJ81" s="347"/>
      <c r="TEK81" s="350"/>
      <c r="TEL81" s="350"/>
      <c r="TEM81" s="348"/>
      <c r="TEN81" s="348"/>
      <c r="TEO81" s="348"/>
      <c r="TEP81" s="349"/>
      <c r="TER81" s="347"/>
      <c r="TES81" s="350"/>
      <c r="TET81" s="350"/>
      <c r="TEU81" s="348"/>
      <c r="TEV81" s="348"/>
      <c r="TEW81" s="348"/>
      <c r="TEX81" s="349"/>
      <c r="TEZ81" s="347"/>
      <c r="TFA81" s="350"/>
      <c r="TFB81" s="350"/>
      <c r="TFC81" s="348"/>
      <c r="TFD81" s="348"/>
      <c r="TFE81" s="348"/>
      <c r="TFF81" s="349"/>
      <c r="TFH81" s="347"/>
      <c r="TFI81" s="350"/>
      <c r="TFJ81" s="350"/>
      <c r="TFK81" s="348"/>
      <c r="TFL81" s="348"/>
      <c r="TFM81" s="348"/>
      <c r="TFN81" s="349"/>
      <c r="TFP81" s="347"/>
      <c r="TFQ81" s="350"/>
      <c r="TFR81" s="350"/>
      <c r="TFS81" s="348"/>
      <c r="TFT81" s="348"/>
      <c r="TFU81" s="348"/>
      <c r="TFV81" s="349"/>
      <c r="TFX81" s="347"/>
      <c r="TFY81" s="350"/>
      <c r="TFZ81" s="350"/>
      <c r="TGA81" s="348"/>
      <c r="TGB81" s="348"/>
      <c r="TGC81" s="348"/>
      <c r="TGD81" s="349"/>
      <c r="TGF81" s="347"/>
      <c r="TGG81" s="350"/>
      <c r="TGH81" s="350"/>
      <c r="TGI81" s="348"/>
      <c r="TGJ81" s="348"/>
      <c r="TGK81" s="348"/>
      <c r="TGL81" s="349"/>
      <c r="TGN81" s="347"/>
      <c r="TGO81" s="350"/>
      <c r="TGP81" s="350"/>
      <c r="TGQ81" s="348"/>
      <c r="TGR81" s="348"/>
      <c r="TGS81" s="348"/>
      <c r="TGT81" s="349"/>
      <c r="TGV81" s="347"/>
      <c r="TGW81" s="350"/>
      <c r="TGX81" s="350"/>
      <c r="TGY81" s="348"/>
      <c r="TGZ81" s="348"/>
      <c r="THA81" s="348"/>
      <c r="THB81" s="349"/>
      <c r="THD81" s="347"/>
      <c r="THE81" s="350"/>
      <c r="THF81" s="350"/>
      <c r="THG81" s="348"/>
      <c r="THH81" s="348"/>
      <c r="THI81" s="348"/>
      <c r="THJ81" s="349"/>
      <c r="THL81" s="347"/>
      <c r="THM81" s="350"/>
      <c r="THN81" s="350"/>
      <c r="THO81" s="348"/>
      <c r="THP81" s="348"/>
      <c r="THQ81" s="348"/>
      <c r="THR81" s="349"/>
      <c r="THT81" s="347"/>
      <c r="THU81" s="350"/>
      <c r="THV81" s="350"/>
      <c r="THW81" s="348"/>
      <c r="THX81" s="348"/>
      <c r="THY81" s="348"/>
      <c r="THZ81" s="349"/>
      <c r="TIB81" s="347"/>
      <c r="TIC81" s="350"/>
      <c r="TID81" s="350"/>
      <c r="TIE81" s="348"/>
      <c r="TIF81" s="348"/>
      <c r="TIG81" s="348"/>
      <c r="TIH81" s="349"/>
      <c r="TIJ81" s="347"/>
      <c r="TIK81" s="350"/>
      <c r="TIL81" s="350"/>
      <c r="TIM81" s="348"/>
      <c r="TIN81" s="348"/>
      <c r="TIO81" s="348"/>
      <c r="TIP81" s="349"/>
      <c r="TIR81" s="347"/>
      <c r="TIS81" s="350"/>
      <c r="TIT81" s="350"/>
      <c r="TIU81" s="348"/>
      <c r="TIV81" s="348"/>
      <c r="TIW81" s="348"/>
      <c r="TIX81" s="349"/>
      <c r="TIZ81" s="347"/>
      <c r="TJA81" s="350"/>
      <c r="TJB81" s="350"/>
      <c r="TJC81" s="348"/>
      <c r="TJD81" s="348"/>
      <c r="TJE81" s="348"/>
      <c r="TJF81" s="349"/>
      <c r="TJH81" s="347"/>
      <c r="TJI81" s="350"/>
      <c r="TJJ81" s="350"/>
      <c r="TJK81" s="348"/>
      <c r="TJL81" s="348"/>
      <c r="TJM81" s="348"/>
      <c r="TJN81" s="349"/>
      <c r="TJP81" s="347"/>
      <c r="TJQ81" s="350"/>
      <c r="TJR81" s="350"/>
      <c r="TJS81" s="348"/>
      <c r="TJT81" s="348"/>
      <c r="TJU81" s="348"/>
      <c r="TJV81" s="349"/>
      <c r="TJX81" s="347"/>
      <c r="TJY81" s="350"/>
      <c r="TJZ81" s="350"/>
      <c r="TKA81" s="348"/>
      <c r="TKB81" s="348"/>
      <c r="TKC81" s="348"/>
      <c r="TKD81" s="349"/>
      <c r="TKF81" s="347"/>
      <c r="TKG81" s="350"/>
      <c r="TKH81" s="350"/>
      <c r="TKI81" s="348"/>
      <c r="TKJ81" s="348"/>
      <c r="TKK81" s="348"/>
      <c r="TKL81" s="349"/>
      <c r="TKN81" s="347"/>
      <c r="TKO81" s="350"/>
      <c r="TKP81" s="350"/>
      <c r="TKQ81" s="348"/>
      <c r="TKR81" s="348"/>
      <c r="TKS81" s="348"/>
      <c r="TKT81" s="349"/>
      <c r="TKV81" s="347"/>
      <c r="TKW81" s="350"/>
      <c r="TKX81" s="350"/>
      <c r="TKY81" s="348"/>
      <c r="TKZ81" s="348"/>
      <c r="TLA81" s="348"/>
      <c r="TLB81" s="349"/>
      <c r="TLD81" s="347"/>
      <c r="TLE81" s="350"/>
      <c r="TLF81" s="350"/>
      <c r="TLG81" s="348"/>
      <c r="TLH81" s="348"/>
      <c r="TLI81" s="348"/>
      <c r="TLJ81" s="349"/>
      <c r="TLL81" s="347"/>
      <c r="TLM81" s="350"/>
      <c r="TLN81" s="350"/>
      <c r="TLO81" s="348"/>
      <c r="TLP81" s="348"/>
      <c r="TLQ81" s="348"/>
      <c r="TLR81" s="349"/>
      <c r="TLT81" s="347"/>
      <c r="TLU81" s="350"/>
      <c r="TLV81" s="350"/>
      <c r="TLW81" s="348"/>
      <c r="TLX81" s="348"/>
      <c r="TLY81" s="348"/>
      <c r="TLZ81" s="349"/>
      <c r="TMB81" s="347"/>
      <c r="TMC81" s="350"/>
      <c r="TMD81" s="350"/>
      <c r="TME81" s="348"/>
      <c r="TMF81" s="348"/>
      <c r="TMG81" s="348"/>
      <c r="TMH81" s="349"/>
      <c r="TMJ81" s="347"/>
      <c r="TMK81" s="350"/>
      <c r="TML81" s="350"/>
      <c r="TMM81" s="348"/>
      <c r="TMN81" s="348"/>
      <c r="TMO81" s="348"/>
      <c r="TMP81" s="349"/>
      <c r="TMR81" s="347"/>
      <c r="TMS81" s="350"/>
      <c r="TMT81" s="350"/>
      <c r="TMU81" s="348"/>
      <c r="TMV81" s="348"/>
      <c r="TMW81" s="348"/>
      <c r="TMX81" s="349"/>
      <c r="TMZ81" s="347"/>
      <c r="TNA81" s="350"/>
      <c r="TNB81" s="350"/>
      <c r="TNC81" s="348"/>
      <c r="TND81" s="348"/>
      <c r="TNE81" s="348"/>
      <c r="TNF81" s="349"/>
      <c r="TNH81" s="347"/>
      <c r="TNI81" s="350"/>
      <c r="TNJ81" s="350"/>
      <c r="TNK81" s="348"/>
      <c r="TNL81" s="348"/>
      <c r="TNM81" s="348"/>
      <c r="TNN81" s="349"/>
      <c r="TNP81" s="347"/>
      <c r="TNQ81" s="350"/>
      <c r="TNR81" s="350"/>
      <c r="TNS81" s="348"/>
      <c r="TNT81" s="348"/>
      <c r="TNU81" s="348"/>
      <c r="TNV81" s="349"/>
      <c r="TNX81" s="347"/>
      <c r="TNY81" s="350"/>
      <c r="TNZ81" s="350"/>
      <c r="TOA81" s="348"/>
      <c r="TOB81" s="348"/>
      <c r="TOC81" s="348"/>
      <c r="TOD81" s="349"/>
      <c r="TOF81" s="347"/>
      <c r="TOG81" s="350"/>
      <c r="TOH81" s="350"/>
      <c r="TOI81" s="348"/>
      <c r="TOJ81" s="348"/>
      <c r="TOK81" s="348"/>
      <c r="TOL81" s="349"/>
      <c r="TON81" s="347"/>
      <c r="TOO81" s="350"/>
      <c r="TOP81" s="350"/>
      <c r="TOQ81" s="348"/>
      <c r="TOR81" s="348"/>
      <c r="TOS81" s="348"/>
      <c r="TOT81" s="349"/>
      <c r="TOV81" s="347"/>
      <c r="TOW81" s="350"/>
      <c r="TOX81" s="350"/>
      <c r="TOY81" s="348"/>
      <c r="TOZ81" s="348"/>
      <c r="TPA81" s="348"/>
      <c r="TPB81" s="349"/>
      <c r="TPD81" s="347"/>
      <c r="TPE81" s="350"/>
      <c r="TPF81" s="350"/>
      <c r="TPG81" s="348"/>
      <c r="TPH81" s="348"/>
      <c r="TPI81" s="348"/>
      <c r="TPJ81" s="349"/>
      <c r="TPL81" s="347"/>
      <c r="TPM81" s="350"/>
      <c r="TPN81" s="350"/>
      <c r="TPO81" s="348"/>
      <c r="TPP81" s="348"/>
      <c r="TPQ81" s="348"/>
      <c r="TPR81" s="349"/>
      <c r="TPT81" s="347"/>
      <c r="TPU81" s="350"/>
      <c r="TPV81" s="350"/>
      <c r="TPW81" s="348"/>
      <c r="TPX81" s="348"/>
      <c r="TPY81" s="348"/>
      <c r="TPZ81" s="349"/>
      <c r="TQB81" s="347"/>
      <c r="TQC81" s="350"/>
      <c r="TQD81" s="350"/>
      <c r="TQE81" s="348"/>
      <c r="TQF81" s="348"/>
      <c r="TQG81" s="348"/>
      <c r="TQH81" s="349"/>
      <c r="TQJ81" s="347"/>
      <c r="TQK81" s="350"/>
      <c r="TQL81" s="350"/>
      <c r="TQM81" s="348"/>
      <c r="TQN81" s="348"/>
      <c r="TQO81" s="348"/>
      <c r="TQP81" s="349"/>
      <c r="TQR81" s="347"/>
      <c r="TQS81" s="350"/>
      <c r="TQT81" s="350"/>
      <c r="TQU81" s="348"/>
      <c r="TQV81" s="348"/>
      <c r="TQW81" s="348"/>
      <c r="TQX81" s="349"/>
      <c r="TQZ81" s="347"/>
      <c r="TRA81" s="350"/>
      <c r="TRB81" s="350"/>
      <c r="TRC81" s="348"/>
      <c r="TRD81" s="348"/>
      <c r="TRE81" s="348"/>
      <c r="TRF81" s="349"/>
      <c r="TRH81" s="347"/>
      <c r="TRI81" s="350"/>
      <c r="TRJ81" s="350"/>
      <c r="TRK81" s="348"/>
      <c r="TRL81" s="348"/>
      <c r="TRM81" s="348"/>
      <c r="TRN81" s="349"/>
      <c r="TRP81" s="347"/>
      <c r="TRQ81" s="350"/>
      <c r="TRR81" s="350"/>
      <c r="TRS81" s="348"/>
      <c r="TRT81" s="348"/>
      <c r="TRU81" s="348"/>
      <c r="TRV81" s="349"/>
      <c r="TRX81" s="347"/>
      <c r="TRY81" s="350"/>
      <c r="TRZ81" s="350"/>
      <c r="TSA81" s="348"/>
      <c r="TSB81" s="348"/>
      <c r="TSC81" s="348"/>
      <c r="TSD81" s="349"/>
      <c r="TSF81" s="347"/>
      <c r="TSG81" s="350"/>
      <c r="TSH81" s="350"/>
      <c r="TSI81" s="348"/>
      <c r="TSJ81" s="348"/>
      <c r="TSK81" s="348"/>
      <c r="TSL81" s="349"/>
      <c r="TSN81" s="347"/>
      <c r="TSO81" s="350"/>
      <c r="TSP81" s="350"/>
      <c r="TSQ81" s="348"/>
      <c r="TSR81" s="348"/>
      <c r="TSS81" s="348"/>
      <c r="TST81" s="349"/>
      <c r="TSV81" s="347"/>
      <c r="TSW81" s="350"/>
      <c r="TSX81" s="350"/>
      <c r="TSY81" s="348"/>
      <c r="TSZ81" s="348"/>
      <c r="TTA81" s="348"/>
      <c r="TTB81" s="349"/>
      <c r="TTD81" s="347"/>
      <c r="TTE81" s="350"/>
      <c r="TTF81" s="350"/>
      <c r="TTG81" s="348"/>
      <c r="TTH81" s="348"/>
      <c r="TTI81" s="348"/>
      <c r="TTJ81" s="349"/>
      <c r="TTL81" s="347"/>
      <c r="TTM81" s="350"/>
      <c r="TTN81" s="350"/>
      <c r="TTO81" s="348"/>
      <c r="TTP81" s="348"/>
      <c r="TTQ81" s="348"/>
      <c r="TTR81" s="349"/>
      <c r="TTT81" s="347"/>
      <c r="TTU81" s="350"/>
      <c r="TTV81" s="350"/>
      <c r="TTW81" s="348"/>
      <c r="TTX81" s="348"/>
      <c r="TTY81" s="348"/>
      <c r="TTZ81" s="349"/>
      <c r="TUB81" s="347"/>
      <c r="TUC81" s="350"/>
      <c r="TUD81" s="350"/>
      <c r="TUE81" s="348"/>
      <c r="TUF81" s="348"/>
      <c r="TUG81" s="348"/>
      <c r="TUH81" s="349"/>
      <c r="TUJ81" s="347"/>
      <c r="TUK81" s="350"/>
      <c r="TUL81" s="350"/>
      <c r="TUM81" s="348"/>
      <c r="TUN81" s="348"/>
      <c r="TUO81" s="348"/>
      <c r="TUP81" s="349"/>
      <c r="TUR81" s="347"/>
      <c r="TUS81" s="350"/>
      <c r="TUT81" s="350"/>
      <c r="TUU81" s="348"/>
      <c r="TUV81" s="348"/>
      <c r="TUW81" s="348"/>
      <c r="TUX81" s="349"/>
      <c r="TUZ81" s="347"/>
      <c r="TVA81" s="350"/>
      <c r="TVB81" s="350"/>
      <c r="TVC81" s="348"/>
      <c r="TVD81" s="348"/>
      <c r="TVE81" s="348"/>
      <c r="TVF81" s="349"/>
      <c r="TVH81" s="347"/>
      <c r="TVI81" s="350"/>
      <c r="TVJ81" s="350"/>
      <c r="TVK81" s="348"/>
      <c r="TVL81" s="348"/>
      <c r="TVM81" s="348"/>
      <c r="TVN81" s="349"/>
      <c r="TVP81" s="347"/>
      <c r="TVQ81" s="350"/>
      <c r="TVR81" s="350"/>
      <c r="TVS81" s="348"/>
      <c r="TVT81" s="348"/>
      <c r="TVU81" s="348"/>
      <c r="TVV81" s="349"/>
      <c r="TVX81" s="347"/>
      <c r="TVY81" s="350"/>
      <c r="TVZ81" s="350"/>
      <c r="TWA81" s="348"/>
      <c r="TWB81" s="348"/>
      <c r="TWC81" s="348"/>
      <c r="TWD81" s="349"/>
      <c r="TWF81" s="347"/>
      <c r="TWG81" s="350"/>
      <c r="TWH81" s="350"/>
      <c r="TWI81" s="348"/>
      <c r="TWJ81" s="348"/>
      <c r="TWK81" s="348"/>
      <c r="TWL81" s="349"/>
      <c r="TWN81" s="347"/>
      <c r="TWO81" s="350"/>
      <c r="TWP81" s="350"/>
      <c r="TWQ81" s="348"/>
      <c r="TWR81" s="348"/>
      <c r="TWS81" s="348"/>
      <c r="TWT81" s="349"/>
      <c r="TWV81" s="347"/>
      <c r="TWW81" s="350"/>
      <c r="TWX81" s="350"/>
      <c r="TWY81" s="348"/>
      <c r="TWZ81" s="348"/>
      <c r="TXA81" s="348"/>
      <c r="TXB81" s="349"/>
      <c r="TXD81" s="347"/>
      <c r="TXE81" s="350"/>
      <c r="TXF81" s="350"/>
      <c r="TXG81" s="348"/>
      <c r="TXH81" s="348"/>
      <c r="TXI81" s="348"/>
      <c r="TXJ81" s="349"/>
      <c r="TXL81" s="347"/>
      <c r="TXM81" s="350"/>
      <c r="TXN81" s="350"/>
      <c r="TXO81" s="348"/>
      <c r="TXP81" s="348"/>
      <c r="TXQ81" s="348"/>
      <c r="TXR81" s="349"/>
      <c r="TXT81" s="347"/>
      <c r="TXU81" s="350"/>
      <c r="TXV81" s="350"/>
      <c r="TXW81" s="348"/>
      <c r="TXX81" s="348"/>
      <c r="TXY81" s="348"/>
      <c r="TXZ81" s="349"/>
      <c r="TYB81" s="347"/>
      <c r="TYC81" s="350"/>
      <c r="TYD81" s="350"/>
      <c r="TYE81" s="348"/>
      <c r="TYF81" s="348"/>
      <c r="TYG81" s="348"/>
      <c r="TYH81" s="349"/>
      <c r="TYJ81" s="347"/>
      <c r="TYK81" s="350"/>
      <c r="TYL81" s="350"/>
      <c r="TYM81" s="348"/>
      <c r="TYN81" s="348"/>
      <c r="TYO81" s="348"/>
      <c r="TYP81" s="349"/>
      <c r="TYR81" s="347"/>
      <c r="TYS81" s="350"/>
      <c r="TYT81" s="350"/>
      <c r="TYU81" s="348"/>
      <c r="TYV81" s="348"/>
      <c r="TYW81" s="348"/>
      <c r="TYX81" s="349"/>
      <c r="TYZ81" s="347"/>
      <c r="TZA81" s="350"/>
      <c r="TZB81" s="350"/>
      <c r="TZC81" s="348"/>
      <c r="TZD81" s="348"/>
      <c r="TZE81" s="348"/>
      <c r="TZF81" s="349"/>
      <c r="TZH81" s="347"/>
      <c r="TZI81" s="350"/>
      <c r="TZJ81" s="350"/>
      <c r="TZK81" s="348"/>
      <c r="TZL81" s="348"/>
      <c r="TZM81" s="348"/>
      <c r="TZN81" s="349"/>
      <c r="TZP81" s="347"/>
      <c r="TZQ81" s="350"/>
      <c r="TZR81" s="350"/>
      <c r="TZS81" s="348"/>
      <c r="TZT81" s="348"/>
      <c r="TZU81" s="348"/>
      <c r="TZV81" s="349"/>
      <c r="TZX81" s="347"/>
      <c r="TZY81" s="350"/>
      <c r="TZZ81" s="350"/>
      <c r="UAA81" s="348"/>
      <c r="UAB81" s="348"/>
      <c r="UAC81" s="348"/>
      <c r="UAD81" s="349"/>
      <c r="UAF81" s="347"/>
      <c r="UAG81" s="350"/>
      <c r="UAH81" s="350"/>
      <c r="UAI81" s="348"/>
      <c r="UAJ81" s="348"/>
      <c r="UAK81" s="348"/>
      <c r="UAL81" s="349"/>
      <c r="UAN81" s="347"/>
      <c r="UAO81" s="350"/>
      <c r="UAP81" s="350"/>
      <c r="UAQ81" s="348"/>
      <c r="UAR81" s="348"/>
      <c r="UAS81" s="348"/>
      <c r="UAT81" s="349"/>
      <c r="UAV81" s="347"/>
      <c r="UAW81" s="350"/>
      <c r="UAX81" s="350"/>
      <c r="UAY81" s="348"/>
      <c r="UAZ81" s="348"/>
      <c r="UBA81" s="348"/>
      <c r="UBB81" s="349"/>
      <c r="UBD81" s="347"/>
      <c r="UBE81" s="350"/>
      <c r="UBF81" s="350"/>
      <c r="UBG81" s="348"/>
      <c r="UBH81" s="348"/>
      <c r="UBI81" s="348"/>
      <c r="UBJ81" s="349"/>
      <c r="UBL81" s="347"/>
      <c r="UBM81" s="350"/>
      <c r="UBN81" s="350"/>
      <c r="UBO81" s="348"/>
      <c r="UBP81" s="348"/>
      <c r="UBQ81" s="348"/>
      <c r="UBR81" s="349"/>
      <c r="UBT81" s="347"/>
      <c r="UBU81" s="350"/>
      <c r="UBV81" s="350"/>
      <c r="UBW81" s="348"/>
      <c r="UBX81" s="348"/>
      <c r="UBY81" s="348"/>
      <c r="UBZ81" s="349"/>
      <c r="UCB81" s="347"/>
      <c r="UCC81" s="350"/>
      <c r="UCD81" s="350"/>
      <c r="UCE81" s="348"/>
      <c r="UCF81" s="348"/>
      <c r="UCG81" s="348"/>
      <c r="UCH81" s="349"/>
      <c r="UCJ81" s="347"/>
      <c r="UCK81" s="350"/>
      <c r="UCL81" s="350"/>
      <c r="UCM81" s="348"/>
      <c r="UCN81" s="348"/>
      <c r="UCO81" s="348"/>
      <c r="UCP81" s="349"/>
      <c r="UCR81" s="347"/>
      <c r="UCS81" s="350"/>
      <c r="UCT81" s="350"/>
      <c r="UCU81" s="348"/>
      <c r="UCV81" s="348"/>
      <c r="UCW81" s="348"/>
      <c r="UCX81" s="349"/>
      <c r="UCZ81" s="347"/>
      <c r="UDA81" s="350"/>
      <c r="UDB81" s="350"/>
      <c r="UDC81" s="348"/>
      <c r="UDD81" s="348"/>
      <c r="UDE81" s="348"/>
      <c r="UDF81" s="349"/>
      <c r="UDH81" s="347"/>
      <c r="UDI81" s="350"/>
      <c r="UDJ81" s="350"/>
      <c r="UDK81" s="348"/>
      <c r="UDL81" s="348"/>
      <c r="UDM81" s="348"/>
      <c r="UDN81" s="349"/>
      <c r="UDP81" s="347"/>
      <c r="UDQ81" s="350"/>
      <c r="UDR81" s="350"/>
      <c r="UDS81" s="348"/>
      <c r="UDT81" s="348"/>
      <c r="UDU81" s="348"/>
      <c r="UDV81" s="349"/>
      <c r="UDX81" s="347"/>
      <c r="UDY81" s="350"/>
      <c r="UDZ81" s="350"/>
      <c r="UEA81" s="348"/>
      <c r="UEB81" s="348"/>
      <c r="UEC81" s="348"/>
      <c r="UED81" s="349"/>
      <c r="UEF81" s="347"/>
      <c r="UEG81" s="350"/>
      <c r="UEH81" s="350"/>
      <c r="UEI81" s="348"/>
      <c r="UEJ81" s="348"/>
      <c r="UEK81" s="348"/>
      <c r="UEL81" s="349"/>
      <c r="UEN81" s="347"/>
      <c r="UEO81" s="350"/>
      <c r="UEP81" s="350"/>
      <c r="UEQ81" s="348"/>
      <c r="UER81" s="348"/>
      <c r="UES81" s="348"/>
      <c r="UET81" s="349"/>
      <c r="UEV81" s="347"/>
      <c r="UEW81" s="350"/>
      <c r="UEX81" s="350"/>
      <c r="UEY81" s="348"/>
      <c r="UEZ81" s="348"/>
      <c r="UFA81" s="348"/>
      <c r="UFB81" s="349"/>
      <c r="UFD81" s="347"/>
      <c r="UFE81" s="350"/>
      <c r="UFF81" s="350"/>
      <c r="UFG81" s="348"/>
      <c r="UFH81" s="348"/>
      <c r="UFI81" s="348"/>
      <c r="UFJ81" s="349"/>
      <c r="UFL81" s="347"/>
      <c r="UFM81" s="350"/>
      <c r="UFN81" s="350"/>
      <c r="UFO81" s="348"/>
      <c r="UFP81" s="348"/>
      <c r="UFQ81" s="348"/>
      <c r="UFR81" s="349"/>
      <c r="UFT81" s="347"/>
      <c r="UFU81" s="350"/>
      <c r="UFV81" s="350"/>
      <c r="UFW81" s="348"/>
      <c r="UFX81" s="348"/>
      <c r="UFY81" s="348"/>
      <c r="UFZ81" s="349"/>
      <c r="UGB81" s="347"/>
      <c r="UGC81" s="350"/>
      <c r="UGD81" s="350"/>
      <c r="UGE81" s="348"/>
      <c r="UGF81" s="348"/>
      <c r="UGG81" s="348"/>
      <c r="UGH81" s="349"/>
      <c r="UGJ81" s="347"/>
      <c r="UGK81" s="350"/>
      <c r="UGL81" s="350"/>
      <c r="UGM81" s="348"/>
      <c r="UGN81" s="348"/>
      <c r="UGO81" s="348"/>
      <c r="UGP81" s="349"/>
      <c r="UGR81" s="347"/>
      <c r="UGS81" s="350"/>
      <c r="UGT81" s="350"/>
      <c r="UGU81" s="348"/>
      <c r="UGV81" s="348"/>
      <c r="UGW81" s="348"/>
      <c r="UGX81" s="349"/>
      <c r="UGZ81" s="347"/>
      <c r="UHA81" s="350"/>
      <c r="UHB81" s="350"/>
      <c r="UHC81" s="348"/>
      <c r="UHD81" s="348"/>
      <c r="UHE81" s="348"/>
      <c r="UHF81" s="349"/>
      <c r="UHH81" s="347"/>
      <c r="UHI81" s="350"/>
      <c r="UHJ81" s="350"/>
      <c r="UHK81" s="348"/>
      <c r="UHL81" s="348"/>
      <c r="UHM81" s="348"/>
      <c r="UHN81" s="349"/>
      <c r="UHP81" s="347"/>
      <c r="UHQ81" s="350"/>
      <c r="UHR81" s="350"/>
      <c r="UHS81" s="348"/>
      <c r="UHT81" s="348"/>
      <c r="UHU81" s="348"/>
      <c r="UHV81" s="349"/>
      <c r="UHX81" s="347"/>
      <c r="UHY81" s="350"/>
      <c r="UHZ81" s="350"/>
      <c r="UIA81" s="348"/>
      <c r="UIB81" s="348"/>
      <c r="UIC81" s="348"/>
      <c r="UID81" s="349"/>
      <c r="UIF81" s="347"/>
      <c r="UIG81" s="350"/>
      <c r="UIH81" s="350"/>
      <c r="UII81" s="348"/>
      <c r="UIJ81" s="348"/>
      <c r="UIK81" s="348"/>
      <c r="UIL81" s="349"/>
      <c r="UIN81" s="347"/>
      <c r="UIO81" s="350"/>
      <c r="UIP81" s="350"/>
      <c r="UIQ81" s="348"/>
      <c r="UIR81" s="348"/>
      <c r="UIS81" s="348"/>
      <c r="UIT81" s="349"/>
      <c r="UIV81" s="347"/>
      <c r="UIW81" s="350"/>
      <c r="UIX81" s="350"/>
      <c r="UIY81" s="348"/>
      <c r="UIZ81" s="348"/>
      <c r="UJA81" s="348"/>
      <c r="UJB81" s="349"/>
      <c r="UJD81" s="347"/>
      <c r="UJE81" s="350"/>
      <c r="UJF81" s="350"/>
      <c r="UJG81" s="348"/>
      <c r="UJH81" s="348"/>
      <c r="UJI81" s="348"/>
      <c r="UJJ81" s="349"/>
      <c r="UJL81" s="347"/>
      <c r="UJM81" s="350"/>
      <c r="UJN81" s="350"/>
      <c r="UJO81" s="348"/>
      <c r="UJP81" s="348"/>
      <c r="UJQ81" s="348"/>
      <c r="UJR81" s="349"/>
      <c r="UJT81" s="347"/>
      <c r="UJU81" s="350"/>
      <c r="UJV81" s="350"/>
      <c r="UJW81" s="348"/>
      <c r="UJX81" s="348"/>
      <c r="UJY81" s="348"/>
      <c r="UJZ81" s="349"/>
      <c r="UKB81" s="347"/>
      <c r="UKC81" s="350"/>
      <c r="UKD81" s="350"/>
      <c r="UKE81" s="348"/>
      <c r="UKF81" s="348"/>
      <c r="UKG81" s="348"/>
      <c r="UKH81" s="349"/>
      <c r="UKJ81" s="347"/>
      <c r="UKK81" s="350"/>
      <c r="UKL81" s="350"/>
      <c r="UKM81" s="348"/>
      <c r="UKN81" s="348"/>
      <c r="UKO81" s="348"/>
      <c r="UKP81" s="349"/>
      <c r="UKR81" s="347"/>
      <c r="UKS81" s="350"/>
      <c r="UKT81" s="350"/>
      <c r="UKU81" s="348"/>
      <c r="UKV81" s="348"/>
      <c r="UKW81" s="348"/>
      <c r="UKX81" s="349"/>
      <c r="UKZ81" s="347"/>
      <c r="ULA81" s="350"/>
      <c r="ULB81" s="350"/>
      <c r="ULC81" s="348"/>
      <c r="ULD81" s="348"/>
      <c r="ULE81" s="348"/>
      <c r="ULF81" s="349"/>
      <c r="ULH81" s="347"/>
      <c r="ULI81" s="350"/>
      <c r="ULJ81" s="350"/>
      <c r="ULK81" s="348"/>
      <c r="ULL81" s="348"/>
      <c r="ULM81" s="348"/>
      <c r="ULN81" s="349"/>
      <c r="ULP81" s="347"/>
      <c r="ULQ81" s="350"/>
      <c r="ULR81" s="350"/>
      <c r="ULS81" s="348"/>
      <c r="ULT81" s="348"/>
      <c r="ULU81" s="348"/>
      <c r="ULV81" s="349"/>
      <c r="ULX81" s="347"/>
      <c r="ULY81" s="350"/>
      <c r="ULZ81" s="350"/>
      <c r="UMA81" s="348"/>
      <c r="UMB81" s="348"/>
      <c r="UMC81" s="348"/>
      <c r="UMD81" s="349"/>
      <c r="UMF81" s="347"/>
      <c r="UMG81" s="350"/>
      <c r="UMH81" s="350"/>
      <c r="UMI81" s="348"/>
      <c r="UMJ81" s="348"/>
      <c r="UMK81" s="348"/>
      <c r="UML81" s="349"/>
      <c r="UMN81" s="347"/>
      <c r="UMO81" s="350"/>
      <c r="UMP81" s="350"/>
      <c r="UMQ81" s="348"/>
      <c r="UMR81" s="348"/>
      <c r="UMS81" s="348"/>
      <c r="UMT81" s="349"/>
      <c r="UMV81" s="347"/>
      <c r="UMW81" s="350"/>
      <c r="UMX81" s="350"/>
      <c r="UMY81" s="348"/>
      <c r="UMZ81" s="348"/>
      <c r="UNA81" s="348"/>
      <c r="UNB81" s="349"/>
      <c r="UND81" s="347"/>
      <c r="UNE81" s="350"/>
      <c r="UNF81" s="350"/>
      <c r="UNG81" s="348"/>
      <c r="UNH81" s="348"/>
      <c r="UNI81" s="348"/>
      <c r="UNJ81" s="349"/>
      <c r="UNL81" s="347"/>
      <c r="UNM81" s="350"/>
      <c r="UNN81" s="350"/>
      <c r="UNO81" s="348"/>
      <c r="UNP81" s="348"/>
      <c r="UNQ81" s="348"/>
      <c r="UNR81" s="349"/>
      <c r="UNT81" s="347"/>
      <c r="UNU81" s="350"/>
      <c r="UNV81" s="350"/>
      <c r="UNW81" s="348"/>
      <c r="UNX81" s="348"/>
      <c r="UNY81" s="348"/>
      <c r="UNZ81" s="349"/>
      <c r="UOB81" s="347"/>
      <c r="UOC81" s="350"/>
      <c r="UOD81" s="350"/>
      <c r="UOE81" s="348"/>
      <c r="UOF81" s="348"/>
      <c r="UOG81" s="348"/>
      <c r="UOH81" s="349"/>
      <c r="UOJ81" s="347"/>
      <c r="UOK81" s="350"/>
      <c r="UOL81" s="350"/>
      <c r="UOM81" s="348"/>
      <c r="UON81" s="348"/>
      <c r="UOO81" s="348"/>
      <c r="UOP81" s="349"/>
      <c r="UOR81" s="347"/>
      <c r="UOS81" s="350"/>
      <c r="UOT81" s="350"/>
      <c r="UOU81" s="348"/>
      <c r="UOV81" s="348"/>
      <c r="UOW81" s="348"/>
      <c r="UOX81" s="349"/>
      <c r="UOZ81" s="347"/>
      <c r="UPA81" s="350"/>
      <c r="UPB81" s="350"/>
      <c r="UPC81" s="348"/>
      <c r="UPD81" s="348"/>
      <c r="UPE81" s="348"/>
      <c r="UPF81" s="349"/>
      <c r="UPH81" s="347"/>
      <c r="UPI81" s="350"/>
      <c r="UPJ81" s="350"/>
      <c r="UPK81" s="348"/>
      <c r="UPL81" s="348"/>
      <c r="UPM81" s="348"/>
      <c r="UPN81" s="349"/>
      <c r="UPP81" s="347"/>
      <c r="UPQ81" s="350"/>
      <c r="UPR81" s="350"/>
      <c r="UPS81" s="348"/>
      <c r="UPT81" s="348"/>
      <c r="UPU81" s="348"/>
      <c r="UPV81" s="349"/>
      <c r="UPX81" s="347"/>
      <c r="UPY81" s="350"/>
      <c r="UPZ81" s="350"/>
      <c r="UQA81" s="348"/>
      <c r="UQB81" s="348"/>
      <c r="UQC81" s="348"/>
      <c r="UQD81" s="349"/>
      <c r="UQF81" s="347"/>
      <c r="UQG81" s="350"/>
      <c r="UQH81" s="350"/>
      <c r="UQI81" s="348"/>
      <c r="UQJ81" s="348"/>
      <c r="UQK81" s="348"/>
      <c r="UQL81" s="349"/>
      <c r="UQN81" s="347"/>
      <c r="UQO81" s="350"/>
      <c r="UQP81" s="350"/>
      <c r="UQQ81" s="348"/>
      <c r="UQR81" s="348"/>
      <c r="UQS81" s="348"/>
      <c r="UQT81" s="349"/>
      <c r="UQV81" s="347"/>
      <c r="UQW81" s="350"/>
      <c r="UQX81" s="350"/>
      <c r="UQY81" s="348"/>
      <c r="UQZ81" s="348"/>
      <c r="URA81" s="348"/>
      <c r="URB81" s="349"/>
      <c r="URD81" s="347"/>
      <c r="URE81" s="350"/>
      <c r="URF81" s="350"/>
      <c r="URG81" s="348"/>
      <c r="URH81" s="348"/>
      <c r="URI81" s="348"/>
      <c r="URJ81" s="349"/>
      <c r="URL81" s="347"/>
      <c r="URM81" s="350"/>
      <c r="URN81" s="350"/>
      <c r="URO81" s="348"/>
      <c r="URP81" s="348"/>
      <c r="URQ81" s="348"/>
      <c r="URR81" s="349"/>
      <c r="URT81" s="347"/>
      <c r="URU81" s="350"/>
      <c r="URV81" s="350"/>
      <c r="URW81" s="348"/>
      <c r="URX81" s="348"/>
      <c r="URY81" s="348"/>
      <c r="URZ81" s="349"/>
      <c r="USB81" s="347"/>
      <c r="USC81" s="350"/>
      <c r="USD81" s="350"/>
      <c r="USE81" s="348"/>
      <c r="USF81" s="348"/>
      <c r="USG81" s="348"/>
      <c r="USH81" s="349"/>
      <c r="USJ81" s="347"/>
      <c r="USK81" s="350"/>
      <c r="USL81" s="350"/>
      <c r="USM81" s="348"/>
      <c r="USN81" s="348"/>
      <c r="USO81" s="348"/>
      <c r="USP81" s="349"/>
      <c r="USR81" s="347"/>
      <c r="USS81" s="350"/>
      <c r="UST81" s="350"/>
      <c r="USU81" s="348"/>
      <c r="USV81" s="348"/>
      <c r="USW81" s="348"/>
      <c r="USX81" s="349"/>
      <c r="USZ81" s="347"/>
      <c r="UTA81" s="350"/>
      <c r="UTB81" s="350"/>
      <c r="UTC81" s="348"/>
      <c r="UTD81" s="348"/>
      <c r="UTE81" s="348"/>
      <c r="UTF81" s="349"/>
      <c r="UTH81" s="347"/>
      <c r="UTI81" s="350"/>
      <c r="UTJ81" s="350"/>
      <c r="UTK81" s="348"/>
      <c r="UTL81" s="348"/>
      <c r="UTM81" s="348"/>
      <c r="UTN81" s="349"/>
      <c r="UTP81" s="347"/>
      <c r="UTQ81" s="350"/>
      <c r="UTR81" s="350"/>
      <c r="UTS81" s="348"/>
      <c r="UTT81" s="348"/>
      <c r="UTU81" s="348"/>
      <c r="UTV81" s="349"/>
      <c r="UTX81" s="347"/>
      <c r="UTY81" s="350"/>
      <c r="UTZ81" s="350"/>
      <c r="UUA81" s="348"/>
      <c r="UUB81" s="348"/>
      <c r="UUC81" s="348"/>
      <c r="UUD81" s="349"/>
      <c r="UUF81" s="347"/>
      <c r="UUG81" s="350"/>
      <c r="UUH81" s="350"/>
      <c r="UUI81" s="348"/>
      <c r="UUJ81" s="348"/>
      <c r="UUK81" s="348"/>
      <c r="UUL81" s="349"/>
      <c r="UUN81" s="347"/>
      <c r="UUO81" s="350"/>
      <c r="UUP81" s="350"/>
      <c r="UUQ81" s="348"/>
      <c r="UUR81" s="348"/>
      <c r="UUS81" s="348"/>
      <c r="UUT81" s="349"/>
      <c r="UUV81" s="347"/>
      <c r="UUW81" s="350"/>
      <c r="UUX81" s="350"/>
      <c r="UUY81" s="348"/>
      <c r="UUZ81" s="348"/>
      <c r="UVA81" s="348"/>
      <c r="UVB81" s="349"/>
      <c r="UVD81" s="347"/>
      <c r="UVE81" s="350"/>
      <c r="UVF81" s="350"/>
      <c r="UVG81" s="348"/>
      <c r="UVH81" s="348"/>
      <c r="UVI81" s="348"/>
      <c r="UVJ81" s="349"/>
      <c r="UVL81" s="347"/>
      <c r="UVM81" s="350"/>
      <c r="UVN81" s="350"/>
      <c r="UVO81" s="348"/>
      <c r="UVP81" s="348"/>
      <c r="UVQ81" s="348"/>
      <c r="UVR81" s="349"/>
      <c r="UVT81" s="347"/>
      <c r="UVU81" s="350"/>
      <c r="UVV81" s="350"/>
      <c r="UVW81" s="348"/>
      <c r="UVX81" s="348"/>
      <c r="UVY81" s="348"/>
      <c r="UVZ81" s="349"/>
      <c r="UWB81" s="347"/>
      <c r="UWC81" s="350"/>
      <c r="UWD81" s="350"/>
      <c r="UWE81" s="348"/>
      <c r="UWF81" s="348"/>
      <c r="UWG81" s="348"/>
      <c r="UWH81" s="349"/>
      <c r="UWJ81" s="347"/>
      <c r="UWK81" s="350"/>
      <c r="UWL81" s="350"/>
      <c r="UWM81" s="348"/>
      <c r="UWN81" s="348"/>
      <c r="UWO81" s="348"/>
      <c r="UWP81" s="349"/>
      <c r="UWR81" s="347"/>
      <c r="UWS81" s="350"/>
      <c r="UWT81" s="350"/>
      <c r="UWU81" s="348"/>
      <c r="UWV81" s="348"/>
      <c r="UWW81" s="348"/>
      <c r="UWX81" s="349"/>
      <c r="UWZ81" s="347"/>
      <c r="UXA81" s="350"/>
      <c r="UXB81" s="350"/>
      <c r="UXC81" s="348"/>
      <c r="UXD81" s="348"/>
      <c r="UXE81" s="348"/>
      <c r="UXF81" s="349"/>
      <c r="UXH81" s="347"/>
      <c r="UXI81" s="350"/>
      <c r="UXJ81" s="350"/>
      <c r="UXK81" s="348"/>
      <c r="UXL81" s="348"/>
      <c r="UXM81" s="348"/>
      <c r="UXN81" s="349"/>
      <c r="UXP81" s="347"/>
      <c r="UXQ81" s="350"/>
      <c r="UXR81" s="350"/>
      <c r="UXS81" s="348"/>
      <c r="UXT81" s="348"/>
      <c r="UXU81" s="348"/>
      <c r="UXV81" s="349"/>
      <c r="UXX81" s="347"/>
      <c r="UXY81" s="350"/>
      <c r="UXZ81" s="350"/>
      <c r="UYA81" s="348"/>
      <c r="UYB81" s="348"/>
      <c r="UYC81" s="348"/>
      <c r="UYD81" s="349"/>
      <c r="UYF81" s="347"/>
      <c r="UYG81" s="350"/>
      <c r="UYH81" s="350"/>
      <c r="UYI81" s="348"/>
      <c r="UYJ81" s="348"/>
      <c r="UYK81" s="348"/>
      <c r="UYL81" s="349"/>
      <c r="UYN81" s="347"/>
      <c r="UYO81" s="350"/>
      <c r="UYP81" s="350"/>
      <c r="UYQ81" s="348"/>
      <c r="UYR81" s="348"/>
      <c r="UYS81" s="348"/>
      <c r="UYT81" s="349"/>
      <c r="UYV81" s="347"/>
      <c r="UYW81" s="350"/>
      <c r="UYX81" s="350"/>
      <c r="UYY81" s="348"/>
      <c r="UYZ81" s="348"/>
      <c r="UZA81" s="348"/>
      <c r="UZB81" s="349"/>
      <c r="UZD81" s="347"/>
      <c r="UZE81" s="350"/>
      <c r="UZF81" s="350"/>
      <c r="UZG81" s="348"/>
      <c r="UZH81" s="348"/>
      <c r="UZI81" s="348"/>
      <c r="UZJ81" s="349"/>
      <c r="UZL81" s="347"/>
      <c r="UZM81" s="350"/>
      <c r="UZN81" s="350"/>
      <c r="UZO81" s="348"/>
      <c r="UZP81" s="348"/>
      <c r="UZQ81" s="348"/>
      <c r="UZR81" s="349"/>
      <c r="UZT81" s="347"/>
      <c r="UZU81" s="350"/>
      <c r="UZV81" s="350"/>
      <c r="UZW81" s="348"/>
      <c r="UZX81" s="348"/>
      <c r="UZY81" s="348"/>
      <c r="UZZ81" s="349"/>
      <c r="VAB81" s="347"/>
      <c r="VAC81" s="350"/>
      <c r="VAD81" s="350"/>
      <c r="VAE81" s="348"/>
      <c r="VAF81" s="348"/>
      <c r="VAG81" s="348"/>
      <c r="VAH81" s="349"/>
      <c r="VAJ81" s="347"/>
      <c r="VAK81" s="350"/>
      <c r="VAL81" s="350"/>
      <c r="VAM81" s="348"/>
      <c r="VAN81" s="348"/>
      <c r="VAO81" s="348"/>
      <c r="VAP81" s="349"/>
      <c r="VAR81" s="347"/>
      <c r="VAS81" s="350"/>
      <c r="VAT81" s="350"/>
      <c r="VAU81" s="348"/>
      <c r="VAV81" s="348"/>
      <c r="VAW81" s="348"/>
      <c r="VAX81" s="349"/>
      <c r="VAZ81" s="347"/>
      <c r="VBA81" s="350"/>
      <c r="VBB81" s="350"/>
      <c r="VBC81" s="348"/>
      <c r="VBD81" s="348"/>
      <c r="VBE81" s="348"/>
      <c r="VBF81" s="349"/>
      <c r="VBH81" s="347"/>
      <c r="VBI81" s="350"/>
      <c r="VBJ81" s="350"/>
      <c r="VBK81" s="348"/>
      <c r="VBL81" s="348"/>
      <c r="VBM81" s="348"/>
      <c r="VBN81" s="349"/>
      <c r="VBP81" s="347"/>
      <c r="VBQ81" s="350"/>
      <c r="VBR81" s="350"/>
      <c r="VBS81" s="348"/>
      <c r="VBT81" s="348"/>
      <c r="VBU81" s="348"/>
      <c r="VBV81" s="349"/>
      <c r="VBX81" s="347"/>
      <c r="VBY81" s="350"/>
      <c r="VBZ81" s="350"/>
      <c r="VCA81" s="348"/>
      <c r="VCB81" s="348"/>
      <c r="VCC81" s="348"/>
      <c r="VCD81" s="349"/>
      <c r="VCF81" s="347"/>
      <c r="VCG81" s="350"/>
      <c r="VCH81" s="350"/>
      <c r="VCI81" s="348"/>
      <c r="VCJ81" s="348"/>
      <c r="VCK81" s="348"/>
      <c r="VCL81" s="349"/>
      <c r="VCN81" s="347"/>
      <c r="VCO81" s="350"/>
      <c r="VCP81" s="350"/>
      <c r="VCQ81" s="348"/>
      <c r="VCR81" s="348"/>
      <c r="VCS81" s="348"/>
      <c r="VCT81" s="349"/>
      <c r="VCV81" s="347"/>
      <c r="VCW81" s="350"/>
      <c r="VCX81" s="350"/>
      <c r="VCY81" s="348"/>
      <c r="VCZ81" s="348"/>
      <c r="VDA81" s="348"/>
      <c r="VDB81" s="349"/>
      <c r="VDD81" s="347"/>
      <c r="VDE81" s="350"/>
      <c r="VDF81" s="350"/>
      <c r="VDG81" s="348"/>
      <c r="VDH81" s="348"/>
      <c r="VDI81" s="348"/>
      <c r="VDJ81" s="349"/>
      <c r="VDL81" s="347"/>
      <c r="VDM81" s="350"/>
      <c r="VDN81" s="350"/>
      <c r="VDO81" s="348"/>
      <c r="VDP81" s="348"/>
      <c r="VDQ81" s="348"/>
      <c r="VDR81" s="349"/>
      <c r="VDT81" s="347"/>
      <c r="VDU81" s="350"/>
      <c r="VDV81" s="350"/>
      <c r="VDW81" s="348"/>
      <c r="VDX81" s="348"/>
      <c r="VDY81" s="348"/>
      <c r="VDZ81" s="349"/>
      <c r="VEB81" s="347"/>
      <c r="VEC81" s="350"/>
      <c r="VED81" s="350"/>
      <c r="VEE81" s="348"/>
      <c r="VEF81" s="348"/>
      <c r="VEG81" s="348"/>
      <c r="VEH81" s="349"/>
      <c r="VEJ81" s="347"/>
      <c r="VEK81" s="350"/>
      <c r="VEL81" s="350"/>
      <c r="VEM81" s="348"/>
      <c r="VEN81" s="348"/>
      <c r="VEO81" s="348"/>
      <c r="VEP81" s="349"/>
      <c r="VER81" s="347"/>
      <c r="VES81" s="350"/>
      <c r="VET81" s="350"/>
      <c r="VEU81" s="348"/>
      <c r="VEV81" s="348"/>
      <c r="VEW81" s="348"/>
      <c r="VEX81" s="349"/>
      <c r="VEZ81" s="347"/>
      <c r="VFA81" s="350"/>
      <c r="VFB81" s="350"/>
      <c r="VFC81" s="348"/>
      <c r="VFD81" s="348"/>
      <c r="VFE81" s="348"/>
      <c r="VFF81" s="349"/>
      <c r="VFH81" s="347"/>
      <c r="VFI81" s="350"/>
      <c r="VFJ81" s="350"/>
      <c r="VFK81" s="348"/>
      <c r="VFL81" s="348"/>
      <c r="VFM81" s="348"/>
      <c r="VFN81" s="349"/>
      <c r="VFP81" s="347"/>
      <c r="VFQ81" s="350"/>
      <c r="VFR81" s="350"/>
      <c r="VFS81" s="348"/>
      <c r="VFT81" s="348"/>
      <c r="VFU81" s="348"/>
      <c r="VFV81" s="349"/>
      <c r="VFX81" s="347"/>
      <c r="VFY81" s="350"/>
      <c r="VFZ81" s="350"/>
      <c r="VGA81" s="348"/>
      <c r="VGB81" s="348"/>
      <c r="VGC81" s="348"/>
      <c r="VGD81" s="349"/>
      <c r="VGF81" s="347"/>
      <c r="VGG81" s="350"/>
      <c r="VGH81" s="350"/>
      <c r="VGI81" s="348"/>
      <c r="VGJ81" s="348"/>
      <c r="VGK81" s="348"/>
      <c r="VGL81" s="349"/>
      <c r="VGN81" s="347"/>
      <c r="VGO81" s="350"/>
      <c r="VGP81" s="350"/>
      <c r="VGQ81" s="348"/>
      <c r="VGR81" s="348"/>
      <c r="VGS81" s="348"/>
      <c r="VGT81" s="349"/>
      <c r="VGV81" s="347"/>
      <c r="VGW81" s="350"/>
      <c r="VGX81" s="350"/>
      <c r="VGY81" s="348"/>
      <c r="VGZ81" s="348"/>
      <c r="VHA81" s="348"/>
      <c r="VHB81" s="349"/>
      <c r="VHD81" s="347"/>
      <c r="VHE81" s="350"/>
      <c r="VHF81" s="350"/>
      <c r="VHG81" s="348"/>
      <c r="VHH81" s="348"/>
      <c r="VHI81" s="348"/>
      <c r="VHJ81" s="349"/>
      <c r="VHL81" s="347"/>
      <c r="VHM81" s="350"/>
      <c r="VHN81" s="350"/>
      <c r="VHO81" s="348"/>
      <c r="VHP81" s="348"/>
      <c r="VHQ81" s="348"/>
      <c r="VHR81" s="349"/>
      <c r="VHT81" s="347"/>
      <c r="VHU81" s="350"/>
      <c r="VHV81" s="350"/>
      <c r="VHW81" s="348"/>
      <c r="VHX81" s="348"/>
      <c r="VHY81" s="348"/>
      <c r="VHZ81" s="349"/>
      <c r="VIB81" s="347"/>
      <c r="VIC81" s="350"/>
      <c r="VID81" s="350"/>
      <c r="VIE81" s="348"/>
      <c r="VIF81" s="348"/>
      <c r="VIG81" s="348"/>
      <c r="VIH81" s="349"/>
      <c r="VIJ81" s="347"/>
      <c r="VIK81" s="350"/>
      <c r="VIL81" s="350"/>
      <c r="VIM81" s="348"/>
      <c r="VIN81" s="348"/>
      <c r="VIO81" s="348"/>
      <c r="VIP81" s="349"/>
      <c r="VIR81" s="347"/>
      <c r="VIS81" s="350"/>
      <c r="VIT81" s="350"/>
      <c r="VIU81" s="348"/>
      <c r="VIV81" s="348"/>
      <c r="VIW81" s="348"/>
      <c r="VIX81" s="349"/>
      <c r="VIZ81" s="347"/>
      <c r="VJA81" s="350"/>
      <c r="VJB81" s="350"/>
      <c r="VJC81" s="348"/>
      <c r="VJD81" s="348"/>
      <c r="VJE81" s="348"/>
      <c r="VJF81" s="349"/>
      <c r="VJH81" s="347"/>
      <c r="VJI81" s="350"/>
      <c r="VJJ81" s="350"/>
      <c r="VJK81" s="348"/>
      <c r="VJL81" s="348"/>
      <c r="VJM81" s="348"/>
      <c r="VJN81" s="349"/>
      <c r="VJP81" s="347"/>
      <c r="VJQ81" s="350"/>
      <c r="VJR81" s="350"/>
      <c r="VJS81" s="348"/>
      <c r="VJT81" s="348"/>
      <c r="VJU81" s="348"/>
      <c r="VJV81" s="349"/>
      <c r="VJX81" s="347"/>
      <c r="VJY81" s="350"/>
      <c r="VJZ81" s="350"/>
      <c r="VKA81" s="348"/>
      <c r="VKB81" s="348"/>
      <c r="VKC81" s="348"/>
      <c r="VKD81" s="349"/>
      <c r="VKF81" s="347"/>
      <c r="VKG81" s="350"/>
      <c r="VKH81" s="350"/>
      <c r="VKI81" s="348"/>
      <c r="VKJ81" s="348"/>
      <c r="VKK81" s="348"/>
      <c r="VKL81" s="349"/>
      <c r="VKN81" s="347"/>
      <c r="VKO81" s="350"/>
      <c r="VKP81" s="350"/>
      <c r="VKQ81" s="348"/>
      <c r="VKR81" s="348"/>
      <c r="VKS81" s="348"/>
      <c r="VKT81" s="349"/>
      <c r="VKV81" s="347"/>
      <c r="VKW81" s="350"/>
      <c r="VKX81" s="350"/>
      <c r="VKY81" s="348"/>
      <c r="VKZ81" s="348"/>
      <c r="VLA81" s="348"/>
      <c r="VLB81" s="349"/>
      <c r="VLD81" s="347"/>
      <c r="VLE81" s="350"/>
      <c r="VLF81" s="350"/>
      <c r="VLG81" s="348"/>
      <c r="VLH81" s="348"/>
      <c r="VLI81" s="348"/>
      <c r="VLJ81" s="349"/>
      <c r="VLL81" s="347"/>
      <c r="VLM81" s="350"/>
      <c r="VLN81" s="350"/>
      <c r="VLO81" s="348"/>
      <c r="VLP81" s="348"/>
      <c r="VLQ81" s="348"/>
      <c r="VLR81" s="349"/>
      <c r="VLT81" s="347"/>
      <c r="VLU81" s="350"/>
      <c r="VLV81" s="350"/>
      <c r="VLW81" s="348"/>
      <c r="VLX81" s="348"/>
      <c r="VLY81" s="348"/>
      <c r="VLZ81" s="349"/>
      <c r="VMB81" s="347"/>
      <c r="VMC81" s="350"/>
      <c r="VMD81" s="350"/>
      <c r="VME81" s="348"/>
      <c r="VMF81" s="348"/>
      <c r="VMG81" s="348"/>
      <c r="VMH81" s="349"/>
      <c r="VMJ81" s="347"/>
      <c r="VMK81" s="350"/>
      <c r="VML81" s="350"/>
      <c r="VMM81" s="348"/>
      <c r="VMN81" s="348"/>
      <c r="VMO81" s="348"/>
      <c r="VMP81" s="349"/>
      <c r="VMR81" s="347"/>
      <c r="VMS81" s="350"/>
      <c r="VMT81" s="350"/>
      <c r="VMU81" s="348"/>
      <c r="VMV81" s="348"/>
      <c r="VMW81" s="348"/>
      <c r="VMX81" s="349"/>
      <c r="VMZ81" s="347"/>
      <c r="VNA81" s="350"/>
      <c r="VNB81" s="350"/>
      <c r="VNC81" s="348"/>
      <c r="VND81" s="348"/>
      <c r="VNE81" s="348"/>
      <c r="VNF81" s="349"/>
      <c r="VNH81" s="347"/>
      <c r="VNI81" s="350"/>
      <c r="VNJ81" s="350"/>
      <c r="VNK81" s="348"/>
      <c r="VNL81" s="348"/>
      <c r="VNM81" s="348"/>
      <c r="VNN81" s="349"/>
      <c r="VNP81" s="347"/>
      <c r="VNQ81" s="350"/>
      <c r="VNR81" s="350"/>
      <c r="VNS81" s="348"/>
      <c r="VNT81" s="348"/>
      <c r="VNU81" s="348"/>
      <c r="VNV81" s="349"/>
      <c r="VNX81" s="347"/>
      <c r="VNY81" s="350"/>
      <c r="VNZ81" s="350"/>
      <c r="VOA81" s="348"/>
      <c r="VOB81" s="348"/>
      <c r="VOC81" s="348"/>
      <c r="VOD81" s="349"/>
      <c r="VOF81" s="347"/>
      <c r="VOG81" s="350"/>
      <c r="VOH81" s="350"/>
      <c r="VOI81" s="348"/>
      <c r="VOJ81" s="348"/>
      <c r="VOK81" s="348"/>
      <c r="VOL81" s="349"/>
      <c r="VON81" s="347"/>
      <c r="VOO81" s="350"/>
      <c r="VOP81" s="350"/>
      <c r="VOQ81" s="348"/>
      <c r="VOR81" s="348"/>
      <c r="VOS81" s="348"/>
      <c r="VOT81" s="349"/>
      <c r="VOV81" s="347"/>
      <c r="VOW81" s="350"/>
      <c r="VOX81" s="350"/>
      <c r="VOY81" s="348"/>
      <c r="VOZ81" s="348"/>
      <c r="VPA81" s="348"/>
      <c r="VPB81" s="349"/>
      <c r="VPD81" s="347"/>
      <c r="VPE81" s="350"/>
      <c r="VPF81" s="350"/>
      <c r="VPG81" s="348"/>
      <c r="VPH81" s="348"/>
      <c r="VPI81" s="348"/>
      <c r="VPJ81" s="349"/>
      <c r="VPL81" s="347"/>
      <c r="VPM81" s="350"/>
      <c r="VPN81" s="350"/>
      <c r="VPO81" s="348"/>
      <c r="VPP81" s="348"/>
      <c r="VPQ81" s="348"/>
      <c r="VPR81" s="349"/>
      <c r="VPT81" s="347"/>
      <c r="VPU81" s="350"/>
      <c r="VPV81" s="350"/>
      <c r="VPW81" s="348"/>
      <c r="VPX81" s="348"/>
      <c r="VPY81" s="348"/>
      <c r="VPZ81" s="349"/>
      <c r="VQB81" s="347"/>
      <c r="VQC81" s="350"/>
      <c r="VQD81" s="350"/>
      <c r="VQE81" s="348"/>
      <c r="VQF81" s="348"/>
      <c r="VQG81" s="348"/>
      <c r="VQH81" s="349"/>
      <c r="VQJ81" s="347"/>
      <c r="VQK81" s="350"/>
      <c r="VQL81" s="350"/>
      <c r="VQM81" s="348"/>
      <c r="VQN81" s="348"/>
      <c r="VQO81" s="348"/>
      <c r="VQP81" s="349"/>
      <c r="VQR81" s="347"/>
      <c r="VQS81" s="350"/>
      <c r="VQT81" s="350"/>
      <c r="VQU81" s="348"/>
      <c r="VQV81" s="348"/>
      <c r="VQW81" s="348"/>
      <c r="VQX81" s="349"/>
      <c r="VQZ81" s="347"/>
      <c r="VRA81" s="350"/>
      <c r="VRB81" s="350"/>
      <c r="VRC81" s="348"/>
      <c r="VRD81" s="348"/>
      <c r="VRE81" s="348"/>
      <c r="VRF81" s="349"/>
      <c r="VRH81" s="347"/>
      <c r="VRI81" s="350"/>
      <c r="VRJ81" s="350"/>
      <c r="VRK81" s="348"/>
      <c r="VRL81" s="348"/>
      <c r="VRM81" s="348"/>
      <c r="VRN81" s="349"/>
      <c r="VRP81" s="347"/>
      <c r="VRQ81" s="350"/>
      <c r="VRR81" s="350"/>
      <c r="VRS81" s="348"/>
      <c r="VRT81" s="348"/>
      <c r="VRU81" s="348"/>
      <c r="VRV81" s="349"/>
      <c r="VRX81" s="347"/>
      <c r="VRY81" s="350"/>
      <c r="VRZ81" s="350"/>
      <c r="VSA81" s="348"/>
      <c r="VSB81" s="348"/>
      <c r="VSC81" s="348"/>
      <c r="VSD81" s="349"/>
      <c r="VSF81" s="347"/>
      <c r="VSG81" s="350"/>
      <c r="VSH81" s="350"/>
      <c r="VSI81" s="348"/>
      <c r="VSJ81" s="348"/>
      <c r="VSK81" s="348"/>
      <c r="VSL81" s="349"/>
      <c r="VSN81" s="347"/>
      <c r="VSO81" s="350"/>
      <c r="VSP81" s="350"/>
      <c r="VSQ81" s="348"/>
      <c r="VSR81" s="348"/>
      <c r="VSS81" s="348"/>
      <c r="VST81" s="349"/>
      <c r="VSV81" s="347"/>
      <c r="VSW81" s="350"/>
      <c r="VSX81" s="350"/>
      <c r="VSY81" s="348"/>
      <c r="VSZ81" s="348"/>
      <c r="VTA81" s="348"/>
      <c r="VTB81" s="349"/>
      <c r="VTD81" s="347"/>
      <c r="VTE81" s="350"/>
      <c r="VTF81" s="350"/>
      <c r="VTG81" s="348"/>
      <c r="VTH81" s="348"/>
      <c r="VTI81" s="348"/>
      <c r="VTJ81" s="349"/>
      <c r="VTL81" s="347"/>
      <c r="VTM81" s="350"/>
      <c r="VTN81" s="350"/>
      <c r="VTO81" s="348"/>
      <c r="VTP81" s="348"/>
      <c r="VTQ81" s="348"/>
      <c r="VTR81" s="349"/>
      <c r="VTT81" s="347"/>
      <c r="VTU81" s="350"/>
      <c r="VTV81" s="350"/>
      <c r="VTW81" s="348"/>
      <c r="VTX81" s="348"/>
      <c r="VTY81" s="348"/>
      <c r="VTZ81" s="349"/>
      <c r="VUB81" s="347"/>
      <c r="VUC81" s="350"/>
      <c r="VUD81" s="350"/>
      <c r="VUE81" s="348"/>
      <c r="VUF81" s="348"/>
      <c r="VUG81" s="348"/>
      <c r="VUH81" s="349"/>
      <c r="VUJ81" s="347"/>
      <c r="VUK81" s="350"/>
      <c r="VUL81" s="350"/>
      <c r="VUM81" s="348"/>
      <c r="VUN81" s="348"/>
      <c r="VUO81" s="348"/>
      <c r="VUP81" s="349"/>
      <c r="VUR81" s="347"/>
      <c r="VUS81" s="350"/>
      <c r="VUT81" s="350"/>
      <c r="VUU81" s="348"/>
      <c r="VUV81" s="348"/>
      <c r="VUW81" s="348"/>
      <c r="VUX81" s="349"/>
      <c r="VUZ81" s="347"/>
      <c r="VVA81" s="350"/>
      <c r="VVB81" s="350"/>
      <c r="VVC81" s="348"/>
      <c r="VVD81" s="348"/>
      <c r="VVE81" s="348"/>
      <c r="VVF81" s="349"/>
      <c r="VVH81" s="347"/>
      <c r="VVI81" s="350"/>
      <c r="VVJ81" s="350"/>
      <c r="VVK81" s="348"/>
      <c r="VVL81" s="348"/>
      <c r="VVM81" s="348"/>
      <c r="VVN81" s="349"/>
      <c r="VVP81" s="347"/>
      <c r="VVQ81" s="350"/>
      <c r="VVR81" s="350"/>
      <c r="VVS81" s="348"/>
      <c r="VVT81" s="348"/>
      <c r="VVU81" s="348"/>
      <c r="VVV81" s="349"/>
      <c r="VVX81" s="347"/>
      <c r="VVY81" s="350"/>
      <c r="VVZ81" s="350"/>
      <c r="VWA81" s="348"/>
      <c r="VWB81" s="348"/>
      <c r="VWC81" s="348"/>
      <c r="VWD81" s="349"/>
      <c r="VWF81" s="347"/>
      <c r="VWG81" s="350"/>
      <c r="VWH81" s="350"/>
      <c r="VWI81" s="348"/>
      <c r="VWJ81" s="348"/>
      <c r="VWK81" s="348"/>
      <c r="VWL81" s="349"/>
      <c r="VWN81" s="347"/>
      <c r="VWO81" s="350"/>
      <c r="VWP81" s="350"/>
      <c r="VWQ81" s="348"/>
      <c r="VWR81" s="348"/>
      <c r="VWS81" s="348"/>
      <c r="VWT81" s="349"/>
      <c r="VWV81" s="347"/>
      <c r="VWW81" s="350"/>
      <c r="VWX81" s="350"/>
      <c r="VWY81" s="348"/>
      <c r="VWZ81" s="348"/>
      <c r="VXA81" s="348"/>
      <c r="VXB81" s="349"/>
      <c r="VXD81" s="347"/>
      <c r="VXE81" s="350"/>
      <c r="VXF81" s="350"/>
      <c r="VXG81" s="348"/>
      <c r="VXH81" s="348"/>
      <c r="VXI81" s="348"/>
      <c r="VXJ81" s="349"/>
      <c r="VXL81" s="347"/>
      <c r="VXM81" s="350"/>
      <c r="VXN81" s="350"/>
      <c r="VXO81" s="348"/>
      <c r="VXP81" s="348"/>
      <c r="VXQ81" s="348"/>
      <c r="VXR81" s="349"/>
      <c r="VXT81" s="347"/>
      <c r="VXU81" s="350"/>
      <c r="VXV81" s="350"/>
      <c r="VXW81" s="348"/>
      <c r="VXX81" s="348"/>
      <c r="VXY81" s="348"/>
      <c r="VXZ81" s="349"/>
      <c r="VYB81" s="347"/>
      <c r="VYC81" s="350"/>
      <c r="VYD81" s="350"/>
      <c r="VYE81" s="348"/>
      <c r="VYF81" s="348"/>
      <c r="VYG81" s="348"/>
      <c r="VYH81" s="349"/>
      <c r="VYJ81" s="347"/>
      <c r="VYK81" s="350"/>
      <c r="VYL81" s="350"/>
      <c r="VYM81" s="348"/>
      <c r="VYN81" s="348"/>
      <c r="VYO81" s="348"/>
      <c r="VYP81" s="349"/>
      <c r="VYR81" s="347"/>
      <c r="VYS81" s="350"/>
      <c r="VYT81" s="350"/>
      <c r="VYU81" s="348"/>
      <c r="VYV81" s="348"/>
      <c r="VYW81" s="348"/>
      <c r="VYX81" s="349"/>
      <c r="VYZ81" s="347"/>
      <c r="VZA81" s="350"/>
      <c r="VZB81" s="350"/>
      <c r="VZC81" s="348"/>
      <c r="VZD81" s="348"/>
      <c r="VZE81" s="348"/>
      <c r="VZF81" s="349"/>
      <c r="VZH81" s="347"/>
      <c r="VZI81" s="350"/>
      <c r="VZJ81" s="350"/>
      <c r="VZK81" s="348"/>
      <c r="VZL81" s="348"/>
      <c r="VZM81" s="348"/>
      <c r="VZN81" s="349"/>
      <c r="VZP81" s="347"/>
      <c r="VZQ81" s="350"/>
      <c r="VZR81" s="350"/>
      <c r="VZS81" s="348"/>
      <c r="VZT81" s="348"/>
      <c r="VZU81" s="348"/>
      <c r="VZV81" s="349"/>
      <c r="VZX81" s="347"/>
      <c r="VZY81" s="350"/>
      <c r="VZZ81" s="350"/>
      <c r="WAA81" s="348"/>
      <c r="WAB81" s="348"/>
      <c r="WAC81" s="348"/>
      <c r="WAD81" s="349"/>
      <c r="WAF81" s="347"/>
      <c r="WAG81" s="350"/>
      <c r="WAH81" s="350"/>
      <c r="WAI81" s="348"/>
      <c r="WAJ81" s="348"/>
      <c r="WAK81" s="348"/>
      <c r="WAL81" s="349"/>
      <c r="WAN81" s="347"/>
      <c r="WAO81" s="350"/>
      <c r="WAP81" s="350"/>
      <c r="WAQ81" s="348"/>
      <c r="WAR81" s="348"/>
      <c r="WAS81" s="348"/>
      <c r="WAT81" s="349"/>
      <c r="WAV81" s="347"/>
      <c r="WAW81" s="350"/>
      <c r="WAX81" s="350"/>
      <c r="WAY81" s="348"/>
      <c r="WAZ81" s="348"/>
      <c r="WBA81" s="348"/>
      <c r="WBB81" s="349"/>
      <c r="WBD81" s="347"/>
      <c r="WBE81" s="350"/>
      <c r="WBF81" s="350"/>
      <c r="WBG81" s="348"/>
      <c r="WBH81" s="348"/>
      <c r="WBI81" s="348"/>
      <c r="WBJ81" s="349"/>
      <c r="WBL81" s="347"/>
      <c r="WBM81" s="350"/>
      <c r="WBN81" s="350"/>
      <c r="WBO81" s="348"/>
      <c r="WBP81" s="348"/>
      <c r="WBQ81" s="348"/>
      <c r="WBR81" s="349"/>
      <c r="WBT81" s="347"/>
      <c r="WBU81" s="350"/>
      <c r="WBV81" s="350"/>
      <c r="WBW81" s="348"/>
      <c r="WBX81" s="348"/>
      <c r="WBY81" s="348"/>
      <c r="WBZ81" s="349"/>
      <c r="WCB81" s="347"/>
      <c r="WCC81" s="350"/>
      <c r="WCD81" s="350"/>
      <c r="WCE81" s="348"/>
      <c r="WCF81" s="348"/>
      <c r="WCG81" s="348"/>
      <c r="WCH81" s="349"/>
      <c r="WCJ81" s="347"/>
      <c r="WCK81" s="350"/>
      <c r="WCL81" s="350"/>
      <c r="WCM81" s="348"/>
      <c r="WCN81" s="348"/>
      <c r="WCO81" s="348"/>
      <c r="WCP81" s="349"/>
      <c r="WCR81" s="347"/>
      <c r="WCS81" s="350"/>
      <c r="WCT81" s="350"/>
      <c r="WCU81" s="348"/>
      <c r="WCV81" s="348"/>
      <c r="WCW81" s="348"/>
      <c r="WCX81" s="349"/>
      <c r="WCZ81" s="347"/>
      <c r="WDA81" s="350"/>
      <c r="WDB81" s="350"/>
      <c r="WDC81" s="348"/>
      <c r="WDD81" s="348"/>
      <c r="WDE81" s="348"/>
      <c r="WDF81" s="349"/>
      <c r="WDH81" s="347"/>
      <c r="WDI81" s="350"/>
      <c r="WDJ81" s="350"/>
      <c r="WDK81" s="348"/>
      <c r="WDL81" s="348"/>
      <c r="WDM81" s="348"/>
      <c r="WDN81" s="349"/>
      <c r="WDP81" s="347"/>
      <c r="WDQ81" s="350"/>
      <c r="WDR81" s="350"/>
      <c r="WDS81" s="348"/>
      <c r="WDT81" s="348"/>
      <c r="WDU81" s="348"/>
      <c r="WDV81" s="349"/>
      <c r="WDX81" s="347"/>
      <c r="WDY81" s="350"/>
      <c r="WDZ81" s="350"/>
      <c r="WEA81" s="348"/>
      <c r="WEB81" s="348"/>
      <c r="WEC81" s="348"/>
      <c r="WED81" s="349"/>
      <c r="WEF81" s="347"/>
      <c r="WEG81" s="350"/>
      <c r="WEH81" s="350"/>
      <c r="WEI81" s="348"/>
      <c r="WEJ81" s="348"/>
      <c r="WEK81" s="348"/>
      <c r="WEL81" s="349"/>
      <c r="WEN81" s="347"/>
      <c r="WEO81" s="350"/>
      <c r="WEP81" s="350"/>
      <c r="WEQ81" s="348"/>
      <c r="WER81" s="348"/>
      <c r="WES81" s="348"/>
      <c r="WET81" s="349"/>
      <c r="WEV81" s="347"/>
      <c r="WEW81" s="350"/>
      <c r="WEX81" s="350"/>
      <c r="WEY81" s="348"/>
      <c r="WEZ81" s="348"/>
      <c r="WFA81" s="348"/>
      <c r="WFB81" s="349"/>
      <c r="WFD81" s="347"/>
      <c r="WFE81" s="350"/>
      <c r="WFF81" s="350"/>
      <c r="WFG81" s="348"/>
      <c r="WFH81" s="348"/>
      <c r="WFI81" s="348"/>
      <c r="WFJ81" s="349"/>
      <c r="WFL81" s="347"/>
      <c r="WFM81" s="350"/>
      <c r="WFN81" s="350"/>
      <c r="WFO81" s="348"/>
      <c r="WFP81" s="348"/>
      <c r="WFQ81" s="348"/>
      <c r="WFR81" s="349"/>
      <c r="WFT81" s="347"/>
      <c r="WFU81" s="350"/>
      <c r="WFV81" s="350"/>
      <c r="WFW81" s="348"/>
      <c r="WFX81" s="348"/>
      <c r="WFY81" s="348"/>
      <c r="WFZ81" s="349"/>
      <c r="WGB81" s="347"/>
      <c r="WGC81" s="350"/>
      <c r="WGD81" s="350"/>
      <c r="WGE81" s="348"/>
      <c r="WGF81" s="348"/>
      <c r="WGG81" s="348"/>
      <c r="WGH81" s="349"/>
      <c r="WGJ81" s="347"/>
      <c r="WGK81" s="350"/>
      <c r="WGL81" s="350"/>
      <c r="WGM81" s="348"/>
      <c r="WGN81" s="348"/>
      <c r="WGO81" s="348"/>
      <c r="WGP81" s="349"/>
      <c r="WGR81" s="347"/>
      <c r="WGS81" s="350"/>
      <c r="WGT81" s="350"/>
      <c r="WGU81" s="348"/>
      <c r="WGV81" s="348"/>
      <c r="WGW81" s="348"/>
      <c r="WGX81" s="349"/>
      <c r="WGZ81" s="347"/>
      <c r="WHA81" s="350"/>
      <c r="WHB81" s="350"/>
      <c r="WHC81" s="348"/>
      <c r="WHD81" s="348"/>
      <c r="WHE81" s="348"/>
      <c r="WHF81" s="349"/>
      <c r="WHH81" s="347"/>
      <c r="WHI81" s="350"/>
      <c r="WHJ81" s="350"/>
      <c r="WHK81" s="348"/>
      <c r="WHL81" s="348"/>
      <c r="WHM81" s="348"/>
      <c r="WHN81" s="349"/>
      <c r="WHP81" s="347"/>
      <c r="WHQ81" s="350"/>
      <c r="WHR81" s="350"/>
      <c r="WHS81" s="348"/>
      <c r="WHT81" s="348"/>
      <c r="WHU81" s="348"/>
      <c r="WHV81" s="349"/>
      <c r="WHX81" s="347"/>
      <c r="WHY81" s="350"/>
      <c r="WHZ81" s="350"/>
      <c r="WIA81" s="348"/>
      <c r="WIB81" s="348"/>
      <c r="WIC81" s="348"/>
      <c r="WID81" s="349"/>
      <c r="WIF81" s="347"/>
      <c r="WIG81" s="350"/>
      <c r="WIH81" s="350"/>
      <c r="WII81" s="348"/>
      <c r="WIJ81" s="348"/>
      <c r="WIK81" s="348"/>
      <c r="WIL81" s="349"/>
      <c r="WIN81" s="347"/>
      <c r="WIO81" s="350"/>
      <c r="WIP81" s="350"/>
      <c r="WIQ81" s="348"/>
      <c r="WIR81" s="348"/>
      <c r="WIS81" s="348"/>
      <c r="WIT81" s="349"/>
      <c r="WIV81" s="347"/>
      <c r="WIW81" s="350"/>
      <c r="WIX81" s="350"/>
      <c r="WIY81" s="348"/>
      <c r="WIZ81" s="348"/>
      <c r="WJA81" s="348"/>
      <c r="WJB81" s="349"/>
      <c r="WJD81" s="347"/>
      <c r="WJE81" s="350"/>
      <c r="WJF81" s="350"/>
      <c r="WJG81" s="348"/>
      <c r="WJH81" s="348"/>
      <c r="WJI81" s="348"/>
      <c r="WJJ81" s="349"/>
      <c r="WJL81" s="347"/>
      <c r="WJM81" s="350"/>
      <c r="WJN81" s="350"/>
      <c r="WJO81" s="348"/>
      <c r="WJP81" s="348"/>
      <c r="WJQ81" s="348"/>
      <c r="WJR81" s="349"/>
      <c r="WJT81" s="347"/>
      <c r="WJU81" s="350"/>
      <c r="WJV81" s="350"/>
      <c r="WJW81" s="348"/>
      <c r="WJX81" s="348"/>
      <c r="WJY81" s="348"/>
      <c r="WJZ81" s="349"/>
      <c r="WKB81" s="347"/>
      <c r="WKC81" s="350"/>
      <c r="WKD81" s="350"/>
      <c r="WKE81" s="348"/>
      <c r="WKF81" s="348"/>
      <c r="WKG81" s="348"/>
      <c r="WKH81" s="349"/>
      <c r="WKJ81" s="347"/>
      <c r="WKK81" s="350"/>
      <c r="WKL81" s="350"/>
      <c r="WKM81" s="348"/>
      <c r="WKN81" s="348"/>
      <c r="WKO81" s="348"/>
      <c r="WKP81" s="349"/>
      <c r="WKR81" s="347"/>
      <c r="WKS81" s="350"/>
      <c r="WKT81" s="350"/>
      <c r="WKU81" s="348"/>
      <c r="WKV81" s="348"/>
      <c r="WKW81" s="348"/>
      <c r="WKX81" s="349"/>
      <c r="WKZ81" s="347"/>
      <c r="WLA81" s="350"/>
      <c r="WLB81" s="350"/>
      <c r="WLC81" s="348"/>
      <c r="WLD81" s="348"/>
      <c r="WLE81" s="348"/>
      <c r="WLF81" s="349"/>
      <c r="WLH81" s="347"/>
      <c r="WLI81" s="350"/>
      <c r="WLJ81" s="350"/>
      <c r="WLK81" s="348"/>
      <c r="WLL81" s="348"/>
      <c r="WLM81" s="348"/>
      <c r="WLN81" s="349"/>
      <c r="WLP81" s="347"/>
      <c r="WLQ81" s="350"/>
      <c r="WLR81" s="350"/>
      <c r="WLS81" s="348"/>
      <c r="WLT81" s="348"/>
      <c r="WLU81" s="348"/>
      <c r="WLV81" s="349"/>
      <c r="WLX81" s="347"/>
      <c r="WLY81" s="350"/>
      <c r="WLZ81" s="350"/>
      <c r="WMA81" s="348"/>
      <c r="WMB81" s="348"/>
      <c r="WMC81" s="348"/>
      <c r="WMD81" s="349"/>
      <c r="WMF81" s="347"/>
      <c r="WMG81" s="350"/>
      <c r="WMH81" s="350"/>
      <c r="WMI81" s="348"/>
      <c r="WMJ81" s="348"/>
      <c r="WMK81" s="348"/>
      <c r="WML81" s="349"/>
      <c r="WMN81" s="347"/>
      <c r="WMO81" s="350"/>
      <c r="WMP81" s="350"/>
      <c r="WMQ81" s="348"/>
      <c r="WMR81" s="348"/>
      <c r="WMS81" s="348"/>
      <c r="WMT81" s="349"/>
      <c r="WMV81" s="347"/>
      <c r="WMW81" s="350"/>
      <c r="WMX81" s="350"/>
      <c r="WMY81" s="348"/>
      <c r="WMZ81" s="348"/>
      <c r="WNA81" s="348"/>
      <c r="WNB81" s="349"/>
      <c r="WND81" s="347"/>
      <c r="WNE81" s="350"/>
      <c r="WNF81" s="350"/>
      <c r="WNG81" s="348"/>
      <c r="WNH81" s="348"/>
      <c r="WNI81" s="348"/>
      <c r="WNJ81" s="349"/>
      <c r="WNL81" s="347"/>
      <c r="WNM81" s="350"/>
      <c r="WNN81" s="350"/>
      <c r="WNO81" s="348"/>
      <c r="WNP81" s="348"/>
      <c r="WNQ81" s="348"/>
      <c r="WNR81" s="349"/>
      <c r="WNT81" s="347"/>
      <c r="WNU81" s="350"/>
      <c r="WNV81" s="350"/>
      <c r="WNW81" s="348"/>
      <c r="WNX81" s="348"/>
      <c r="WNY81" s="348"/>
      <c r="WNZ81" s="349"/>
      <c r="WOB81" s="347"/>
      <c r="WOC81" s="350"/>
      <c r="WOD81" s="350"/>
      <c r="WOE81" s="348"/>
      <c r="WOF81" s="348"/>
      <c r="WOG81" s="348"/>
      <c r="WOH81" s="349"/>
      <c r="WOJ81" s="347"/>
      <c r="WOK81" s="350"/>
      <c r="WOL81" s="350"/>
      <c r="WOM81" s="348"/>
      <c r="WON81" s="348"/>
      <c r="WOO81" s="348"/>
      <c r="WOP81" s="349"/>
      <c r="WOR81" s="347"/>
      <c r="WOS81" s="350"/>
      <c r="WOT81" s="350"/>
      <c r="WOU81" s="348"/>
      <c r="WOV81" s="348"/>
      <c r="WOW81" s="348"/>
      <c r="WOX81" s="349"/>
      <c r="WOZ81" s="347"/>
      <c r="WPA81" s="350"/>
      <c r="WPB81" s="350"/>
      <c r="WPC81" s="348"/>
      <c r="WPD81" s="348"/>
      <c r="WPE81" s="348"/>
      <c r="WPF81" s="349"/>
      <c r="WPH81" s="347"/>
      <c r="WPI81" s="350"/>
      <c r="WPJ81" s="350"/>
      <c r="WPK81" s="348"/>
      <c r="WPL81" s="348"/>
      <c r="WPM81" s="348"/>
      <c r="WPN81" s="349"/>
      <c r="WPP81" s="347"/>
      <c r="WPQ81" s="350"/>
      <c r="WPR81" s="350"/>
      <c r="WPS81" s="348"/>
      <c r="WPT81" s="348"/>
      <c r="WPU81" s="348"/>
      <c r="WPV81" s="349"/>
      <c r="WPX81" s="347"/>
      <c r="WPY81" s="350"/>
      <c r="WPZ81" s="350"/>
      <c r="WQA81" s="348"/>
      <c r="WQB81" s="348"/>
      <c r="WQC81" s="348"/>
      <c r="WQD81" s="349"/>
      <c r="WQF81" s="347"/>
      <c r="WQG81" s="350"/>
      <c r="WQH81" s="350"/>
      <c r="WQI81" s="348"/>
      <c r="WQJ81" s="348"/>
      <c r="WQK81" s="348"/>
      <c r="WQL81" s="349"/>
      <c r="WQN81" s="347"/>
      <c r="WQO81" s="350"/>
      <c r="WQP81" s="350"/>
      <c r="WQQ81" s="348"/>
      <c r="WQR81" s="348"/>
      <c r="WQS81" s="348"/>
      <c r="WQT81" s="349"/>
      <c r="WQV81" s="347"/>
      <c r="WQW81" s="350"/>
      <c r="WQX81" s="350"/>
      <c r="WQY81" s="348"/>
      <c r="WQZ81" s="348"/>
      <c r="WRA81" s="348"/>
      <c r="WRB81" s="349"/>
      <c r="WRD81" s="347"/>
      <c r="WRE81" s="350"/>
      <c r="WRF81" s="350"/>
      <c r="WRG81" s="348"/>
      <c r="WRH81" s="348"/>
      <c r="WRI81" s="348"/>
      <c r="WRJ81" s="349"/>
      <c r="WRL81" s="347"/>
      <c r="WRM81" s="350"/>
      <c r="WRN81" s="350"/>
      <c r="WRO81" s="348"/>
      <c r="WRP81" s="348"/>
      <c r="WRQ81" s="348"/>
      <c r="WRR81" s="349"/>
      <c r="WRT81" s="347"/>
      <c r="WRU81" s="350"/>
      <c r="WRV81" s="350"/>
      <c r="WRW81" s="348"/>
      <c r="WRX81" s="348"/>
      <c r="WRY81" s="348"/>
      <c r="WRZ81" s="349"/>
      <c r="WSB81" s="347"/>
      <c r="WSC81" s="350"/>
      <c r="WSD81" s="350"/>
      <c r="WSE81" s="348"/>
      <c r="WSF81" s="348"/>
      <c r="WSG81" s="348"/>
      <c r="WSH81" s="349"/>
      <c r="WSJ81" s="347"/>
      <c r="WSK81" s="350"/>
      <c r="WSL81" s="350"/>
      <c r="WSM81" s="348"/>
      <c r="WSN81" s="348"/>
      <c r="WSO81" s="348"/>
      <c r="WSP81" s="349"/>
      <c r="WSR81" s="347"/>
      <c r="WSS81" s="350"/>
      <c r="WST81" s="350"/>
      <c r="WSU81" s="348"/>
      <c r="WSV81" s="348"/>
      <c r="WSW81" s="348"/>
      <c r="WSX81" s="349"/>
      <c r="WSZ81" s="347"/>
      <c r="WTA81" s="350"/>
      <c r="WTB81" s="350"/>
      <c r="WTC81" s="348"/>
      <c r="WTD81" s="348"/>
      <c r="WTE81" s="348"/>
      <c r="WTF81" s="349"/>
      <c r="WTH81" s="347"/>
      <c r="WTI81" s="350"/>
      <c r="WTJ81" s="350"/>
      <c r="WTK81" s="348"/>
      <c r="WTL81" s="348"/>
      <c r="WTM81" s="348"/>
      <c r="WTN81" s="349"/>
      <c r="WTP81" s="347"/>
      <c r="WTQ81" s="350"/>
      <c r="WTR81" s="350"/>
      <c r="WTS81" s="348"/>
      <c r="WTT81" s="348"/>
      <c r="WTU81" s="348"/>
      <c r="WTV81" s="349"/>
      <c r="WTX81" s="347"/>
      <c r="WTY81" s="350"/>
      <c r="WTZ81" s="350"/>
      <c r="WUA81" s="348"/>
      <c r="WUB81" s="348"/>
      <c r="WUC81" s="348"/>
      <c r="WUD81" s="349"/>
      <c r="WUF81" s="347"/>
      <c r="WUG81" s="350"/>
      <c r="WUH81" s="350"/>
      <c r="WUI81" s="348"/>
      <c r="WUJ81" s="348"/>
      <c r="WUK81" s="348"/>
      <c r="WUL81" s="349"/>
      <c r="WUN81" s="347"/>
      <c r="WUO81" s="350"/>
      <c r="WUP81" s="350"/>
      <c r="WUQ81" s="348"/>
      <c r="WUR81" s="348"/>
      <c r="WUS81" s="348"/>
      <c r="WUT81" s="349"/>
      <c r="WUV81" s="347"/>
      <c r="WUW81" s="350"/>
      <c r="WUX81" s="350"/>
      <c r="WUY81" s="348"/>
      <c r="WUZ81" s="348"/>
      <c r="WVA81" s="348"/>
      <c r="WVB81" s="349"/>
      <c r="WVD81" s="347"/>
      <c r="WVE81" s="350"/>
      <c r="WVF81" s="350"/>
      <c r="WVG81" s="348"/>
      <c r="WVH81" s="348"/>
      <c r="WVI81" s="348"/>
      <c r="WVJ81" s="349"/>
      <c r="WVL81" s="347"/>
      <c r="WVM81" s="350"/>
      <c r="WVN81" s="350"/>
      <c r="WVO81" s="348"/>
      <c r="WVP81" s="348"/>
      <c r="WVQ81" s="348"/>
      <c r="WVR81" s="349"/>
      <c r="WVT81" s="347"/>
      <c r="WVU81" s="350"/>
      <c r="WVV81" s="350"/>
      <c r="WVW81" s="348"/>
      <c r="WVX81" s="348"/>
      <c r="WVY81" s="348"/>
      <c r="WVZ81" s="349"/>
      <c r="WWB81" s="347"/>
      <c r="WWC81" s="350"/>
      <c r="WWD81" s="350"/>
      <c r="WWE81" s="348"/>
      <c r="WWF81" s="348"/>
      <c r="WWG81" s="348"/>
      <c r="WWH81" s="349"/>
      <c r="WWJ81" s="347"/>
      <c r="WWK81" s="350"/>
      <c r="WWL81" s="350"/>
      <c r="WWM81" s="348"/>
      <c r="WWN81" s="348"/>
      <c r="WWO81" s="348"/>
      <c r="WWP81" s="349"/>
      <c r="WWR81" s="347"/>
      <c r="WWS81" s="350"/>
      <c r="WWT81" s="350"/>
      <c r="WWU81" s="348"/>
      <c r="WWV81" s="348"/>
      <c r="WWW81" s="348"/>
      <c r="WWX81" s="349"/>
      <c r="WWZ81" s="347"/>
      <c r="WXA81" s="350"/>
      <c r="WXB81" s="350"/>
      <c r="WXC81" s="348"/>
      <c r="WXD81" s="348"/>
      <c r="WXE81" s="348"/>
      <c r="WXF81" s="349"/>
      <c r="WXH81" s="347"/>
      <c r="WXI81" s="350"/>
      <c r="WXJ81" s="350"/>
      <c r="WXK81" s="348"/>
      <c r="WXL81" s="348"/>
      <c r="WXM81" s="348"/>
      <c r="WXN81" s="349"/>
      <c r="WXP81" s="347"/>
      <c r="WXQ81" s="350"/>
      <c r="WXR81" s="350"/>
      <c r="WXS81" s="348"/>
      <c r="WXT81" s="348"/>
      <c r="WXU81" s="348"/>
      <c r="WXV81" s="349"/>
      <c r="WXX81" s="347"/>
      <c r="WXY81" s="350"/>
      <c r="WXZ81" s="350"/>
      <c r="WYA81" s="348"/>
      <c r="WYB81" s="348"/>
      <c r="WYC81" s="348"/>
      <c r="WYD81" s="349"/>
      <c r="WYF81" s="347"/>
      <c r="WYG81" s="350"/>
      <c r="WYH81" s="350"/>
      <c r="WYI81" s="348"/>
      <c r="WYJ81" s="348"/>
      <c r="WYK81" s="348"/>
      <c r="WYL81" s="349"/>
      <c r="WYN81" s="347"/>
      <c r="WYO81" s="350"/>
      <c r="WYP81" s="350"/>
      <c r="WYQ81" s="348"/>
      <c r="WYR81" s="348"/>
      <c r="WYS81" s="348"/>
      <c r="WYT81" s="349"/>
      <c r="WYV81" s="347"/>
      <c r="WYW81" s="350"/>
      <c r="WYX81" s="350"/>
      <c r="WYY81" s="348"/>
      <c r="WYZ81" s="348"/>
      <c r="WZA81" s="348"/>
      <c r="WZB81" s="349"/>
      <c r="WZD81" s="347"/>
      <c r="WZE81" s="350"/>
      <c r="WZF81" s="350"/>
      <c r="WZG81" s="348"/>
      <c r="WZH81" s="348"/>
      <c r="WZI81" s="348"/>
      <c r="WZJ81" s="349"/>
      <c r="WZL81" s="347"/>
      <c r="WZM81" s="350"/>
      <c r="WZN81" s="350"/>
      <c r="WZO81" s="348"/>
      <c r="WZP81" s="348"/>
      <c r="WZQ81" s="348"/>
      <c r="WZR81" s="349"/>
      <c r="WZT81" s="347"/>
      <c r="WZU81" s="350"/>
      <c r="WZV81" s="350"/>
      <c r="WZW81" s="348"/>
      <c r="WZX81" s="348"/>
      <c r="WZY81" s="348"/>
      <c r="WZZ81" s="349"/>
      <c r="XAB81" s="347"/>
      <c r="XAC81" s="350"/>
      <c r="XAD81" s="350"/>
      <c r="XAE81" s="348"/>
      <c r="XAF81" s="348"/>
      <c r="XAG81" s="348"/>
      <c r="XAH81" s="349"/>
      <c r="XAJ81" s="347"/>
      <c r="XAK81" s="350"/>
      <c r="XAL81" s="350"/>
      <c r="XAM81" s="348"/>
      <c r="XAN81" s="348"/>
      <c r="XAO81" s="348"/>
      <c r="XAP81" s="349"/>
      <c r="XAR81" s="347"/>
      <c r="XAS81" s="350"/>
      <c r="XAT81" s="350"/>
      <c r="XAU81" s="348"/>
      <c r="XAV81" s="348"/>
      <c r="XAW81" s="348"/>
      <c r="XAX81" s="349"/>
      <c r="XAZ81" s="347"/>
      <c r="XBA81" s="350"/>
      <c r="XBB81" s="350"/>
      <c r="XBC81" s="348"/>
      <c r="XBD81" s="348"/>
      <c r="XBE81" s="348"/>
      <c r="XBF81" s="349"/>
      <c r="XBH81" s="347"/>
      <c r="XBI81" s="350"/>
      <c r="XBJ81" s="350"/>
      <c r="XBK81" s="348"/>
      <c r="XBL81" s="348"/>
      <c r="XBM81" s="348"/>
      <c r="XBN81" s="349"/>
      <c r="XBP81" s="347"/>
      <c r="XBQ81" s="350"/>
      <c r="XBR81" s="350"/>
      <c r="XBS81" s="348"/>
      <c r="XBT81" s="348"/>
      <c r="XBU81" s="348"/>
      <c r="XBV81" s="349"/>
      <c r="XBX81" s="347"/>
      <c r="XBY81" s="350"/>
      <c r="XBZ81" s="350"/>
      <c r="XCA81" s="348"/>
      <c r="XCB81" s="348"/>
      <c r="XCC81" s="348"/>
      <c r="XCD81" s="349"/>
      <c r="XCF81" s="347"/>
      <c r="XCG81" s="350"/>
      <c r="XCH81" s="350"/>
      <c r="XCI81" s="348"/>
      <c r="XCJ81" s="348"/>
      <c r="XCK81" s="348"/>
      <c r="XCL81" s="349"/>
      <c r="XCN81" s="347"/>
      <c r="XCO81" s="350"/>
      <c r="XCP81" s="350"/>
      <c r="XCQ81" s="348"/>
      <c r="XCR81" s="348"/>
      <c r="XCS81" s="348"/>
      <c r="XCT81" s="349"/>
      <c r="XCV81" s="347"/>
      <c r="XCW81" s="350"/>
      <c r="XCX81" s="350"/>
      <c r="XCY81" s="348"/>
      <c r="XCZ81" s="348"/>
      <c r="XDA81" s="348"/>
      <c r="XDB81" s="349"/>
      <c r="XDD81" s="347"/>
      <c r="XDE81" s="350"/>
      <c r="XDF81" s="350"/>
      <c r="XDG81" s="348"/>
      <c r="XDH81" s="348"/>
      <c r="XDI81" s="348"/>
      <c r="XDJ81" s="349"/>
      <c r="XDL81" s="347"/>
      <c r="XDM81" s="350"/>
      <c r="XDN81" s="350"/>
      <c r="XDO81" s="348"/>
      <c r="XDP81" s="348"/>
      <c r="XDQ81" s="348"/>
      <c r="XDR81" s="349"/>
      <c r="XDT81" s="347"/>
      <c r="XDU81" s="350"/>
      <c r="XDV81" s="350"/>
      <c r="XDW81" s="348"/>
      <c r="XDX81" s="348"/>
      <c r="XDY81" s="348"/>
      <c r="XDZ81" s="349"/>
      <c r="XEB81" s="347"/>
      <c r="XEC81" s="350"/>
      <c r="XED81" s="350"/>
      <c r="XEE81" s="348"/>
      <c r="XEF81" s="348"/>
      <c r="XEG81" s="348"/>
      <c r="XEH81" s="349"/>
      <c r="XEJ81" s="347"/>
      <c r="XEK81" s="350"/>
      <c r="XEL81" s="350"/>
      <c r="XEM81" s="348"/>
      <c r="XEN81" s="348"/>
      <c r="XEO81" s="348"/>
      <c r="XEP81" s="349"/>
      <c r="XER81" s="347"/>
      <c r="XES81" s="350"/>
      <c r="XET81" s="350"/>
      <c r="XEU81" s="348"/>
      <c r="XEV81" s="348"/>
      <c r="XEW81" s="348"/>
      <c r="XEX81" s="349"/>
      <c r="XEZ81" s="347"/>
      <c r="XFA81" s="350"/>
      <c r="XFB81" s="350"/>
      <c r="XFC81" s="348"/>
      <c r="XFD81" s="348"/>
    </row>
    <row r="82" spans="1:16384" ht="21" customHeight="1">
      <c r="A82" s="390">
        <f t="shared" si="38"/>
        <v>82</v>
      </c>
      <c r="B82" s="1208"/>
      <c r="C82" s="1159"/>
      <c r="D82" s="1146" t="s">
        <v>292</v>
      </c>
      <c r="E82" s="1147"/>
      <c r="F82" s="1148"/>
      <c r="G82" s="343">
        <f ca="1">ABS(ROUND(SUMIFS('BP CONTABLE'!$C:$C,'BP CONTABLE'!$E:$E,CELL("contenido",A82),'BP CONTABLE'!$D:$D,CELL("contenido",D82)),0))</f>
        <v>0</v>
      </c>
      <c r="H82" s="345"/>
      <c r="I82" s="343">
        <f t="shared" ca="1" si="40"/>
        <v>0</v>
      </c>
      <c r="J82" s="343">
        <f t="shared" ca="1" si="41"/>
        <v>0</v>
      </c>
      <c r="K82" s="345">
        <f t="shared" ca="1" si="42"/>
        <v>0</v>
      </c>
      <c r="L82" s="347"/>
      <c r="M82" s="345">
        <f ca="1">ABS(ROUND(SUMIFS('BP FISCAL'!$C:$C,'BP FISCAL'!$E:$E,CELL("contenido",A82),'BP FISCAL'!$D:$D,CELL("contenido",D82)),0))</f>
        <v>0</v>
      </c>
      <c r="N82" s="348"/>
      <c r="O82" s="345"/>
      <c r="P82" s="348"/>
      <c r="Q82" s="345">
        <f t="shared" ca="1" si="21"/>
        <v>0</v>
      </c>
      <c r="R82" s="339"/>
      <c r="S82" s="345"/>
      <c r="T82" s="348"/>
      <c r="U82" s="345"/>
      <c r="V82" s="348"/>
      <c r="W82" s="345"/>
      <c r="X82" s="348"/>
      <c r="Y82" s="348"/>
      <c r="Z82" s="349"/>
      <c r="AB82" s="347"/>
      <c r="AC82" s="350"/>
      <c r="AD82" s="350"/>
      <c r="AE82" s="348"/>
      <c r="AF82" s="348"/>
      <c r="AG82" s="348"/>
      <c r="AH82" s="349"/>
      <c r="AJ82" s="347"/>
      <c r="AK82" s="350"/>
      <c r="AL82" s="350"/>
      <c r="AM82" s="348"/>
      <c r="AN82" s="348"/>
      <c r="AO82" s="348"/>
      <c r="AP82" s="349"/>
      <c r="AR82" s="347"/>
      <c r="AS82" s="350"/>
      <c r="AT82" s="350"/>
      <c r="AU82" s="348"/>
      <c r="AV82" s="348"/>
      <c r="AW82" s="348"/>
      <c r="AX82" s="349"/>
      <c r="AZ82" s="347"/>
      <c r="BA82" s="350"/>
      <c r="BB82" s="350"/>
      <c r="BC82" s="348"/>
      <c r="BD82" s="348"/>
      <c r="BE82" s="348"/>
      <c r="BF82" s="349"/>
      <c r="BH82" s="347"/>
      <c r="BI82" s="350"/>
      <c r="BJ82" s="350"/>
      <c r="BK82" s="348"/>
      <c r="BL82" s="348"/>
      <c r="BM82" s="348"/>
      <c r="BN82" s="349"/>
      <c r="BP82" s="347"/>
      <c r="BQ82" s="350"/>
      <c r="BR82" s="350"/>
      <c r="BS82" s="348"/>
      <c r="BT82" s="348"/>
      <c r="BU82" s="348"/>
      <c r="BV82" s="349"/>
      <c r="BX82" s="347"/>
      <c r="BY82" s="350"/>
      <c r="BZ82" s="350"/>
      <c r="CA82" s="348"/>
      <c r="CB82" s="348"/>
      <c r="CC82" s="348"/>
      <c r="CD82" s="349"/>
      <c r="CF82" s="347"/>
      <c r="CG82" s="350"/>
      <c r="CH82" s="350"/>
      <c r="CI82" s="348"/>
      <c r="CJ82" s="348"/>
      <c r="CK82" s="348"/>
      <c r="CL82" s="349"/>
      <c r="CN82" s="347"/>
      <c r="CO82" s="350"/>
      <c r="CP82" s="350"/>
      <c r="CQ82" s="348"/>
      <c r="CR82" s="348"/>
      <c r="CS82" s="348"/>
      <c r="CT82" s="349"/>
      <c r="CV82" s="347"/>
      <c r="CW82" s="350"/>
      <c r="CX82" s="350"/>
      <c r="CY82" s="348"/>
      <c r="CZ82" s="348"/>
      <c r="DA82" s="348"/>
      <c r="DB82" s="349"/>
      <c r="DD82" s="347"/>
      <c r="DE82" s="350"/>
      <c r="DF82" s="350"/>
      <c r="DG82" s="348"/>
      <c r="DH82" s="348"/>
      <c r="DI82" s="348"/>
      <c r="DJ82" s="349"/>
      <c r="DL82" s="347"/>
      <c r="DM82" s="350"/>
      <c r="DN82" s="350"/>
      <c r="DO82" s="348"/>
      <c r="DP82" s="348"/>
      <c r="DQ82" s="348"/>
      <c r="DR82" s="349"/>
      <c r="DT82" s="347"/>
      <c r="DU82" s="350"/>
      <c r="DV82" s="350"/>
      <c r="DW82" s="348"/>
      <c r="DX82" s="348"/>
      <c r="DY82" s="348"/>
      <c r="DZ82" s="349"/>
      <c r="EB82" s="347"/>
      <c r="EC82" s="350"/>
      <c r="ED82" s="350"/>
      <c r="EE82" s="348"/>
      <c r="EF82" s="348"/>
      <c r="EG82" s="348"/>
      <c r="EH82" s="349"/>
      <c r="EJ82" s="347"/>
      <c r="EK82" s="350"/>
      <c r="EL82" s="350"/>
      <c r="EM82" s="348"/>
      <c r="EN82" s="348"/>
      <c r="EO82" s="348"/>
      <c r="EP82" s="349"/>
      <c r="ER82" s="347"/>
      <c r="ES82" s="350"/>
      <c r="ET82" s="350"/>
      <c r="EU82" s="348"/>
      <c r="EV82" s="348"/>
      <c r="EW82" s="348"/>
      <c r="EX82" s="349"/>
      <c r="EZ82" s="347"/>
      <c r="FA82" s="350"/>
      <c r="FB82" s="350"/>
      <c r="FC82" s="348"/>
      <c r="FD82" s="348"/>
      <c r="FE82" s="348"/>
      <c r="FF82" s="349"/>
      <c r="FH82" s="347"/>
      <c r="FI82" s="350"/>
      <c r="FJ82" s="350"/>
      <c r="FK82" s="348"/>
      <c r="FL82" s="348"/>
      <c r="FM82" s="348"/>
      <c r="FN82" s="349"/>
      <c r="FP82" s="347"/>
      <c r="FQ82" s="350"/>
      <c r="FR82" s="350"/>
      <c r="FS82" s="348"/>
      <c r="FT82" s="348"/>
      <c r="FU82" s="348"/>
      <c r="FV82" s="349"/>
      <c r="FX82" s="347"/>
      <c r="FY82" s="350"/>
      <c r="FZ82" s="350"/>
      <c r="GA82" s="348"/>
      <c r="GB82" s="348"/>
      <c r="GC82" s="348"/>
      <c r="GD82" s="349"/>
      <c r="GF82" s="347"/>
      <c r="GG82" s="350"/>
      <c r="GH82" s="350"/>
      <c r="GI82" s="348"/>
      <c r="GJ82" s="348"/>
      <c r="GK82" s="348"/>
      <c r="GL82" s="349"/>
      <c r="GN82" s="347"/>
      <c r="GO82" s="350"/>
      <c r="GP82" s="350"/>
      <c r="GQ82" s="348"/>
      <c r="GR82" s="348"/>
      <c r="GS82" s="348"/>
      <c r="GT82" s="349"/>
      <c r="GV82" s="347"/>
      <c r="GW82" s="350"/>
      <c r="GX82" s="350"/>
      <c r="GY82" s="348"/>
      <c r="GZ82" s="348"/>
      <c r="HA82" s="348"/>
      <c r="HB82" s="349"/>
      <c r="HD82" s="347"/>
      <c r="HE82" s="350"/>
      <c r="HF82" s="350"/>
      <c r="HG82" s="348"/>
      <c r="HH82" s="348"/>
      <c r="HI82" s="348"/>
      <c r="HJ82" s="349"/>
      <c r="HL82" s="347"/>
      <c r="HM82" s="350"/>
      <c r="HN82" s="350"/>
      <c r="HO82" s="348"/>
      <c r="HP82" s="348"/>
      <c r="HQ82" s="348"/>
      <c r="HR82" s="349"/>
      <c r="HT82" s="347"/>
      <c r="HU82" s="350"/>
      <c r="HV82" s="350"/>
      <c r="HW82" s="348"/>
      <c r="HX82" s="348"/>
      <c r="HY82" s="348"/>
      <c r="HZ82" s="349"/>
      <c r="IB82" s="347"/>
      <c r="IC82" s="350"/>
      <c r="ID82" s="350"/>
      <c r="IE82" s="348"/>
      <c r="IF82" s="348"/>
      <c r="IG82" s="348"/>
      <c r="IH82" s="349"/>
      <c r="IJ82" s="347"/>
      <c r="IK82" s="350"/>
      <c r="IL82" s="350"/>
      <c r="IM82" s="348"/>
      <c r="IN82" s="348"/>
      <c r="IO82" s="348"/>
      <c r="IP82" s="349"/>
      <c r="IR82" s="347"/>
      <c r="IS82" s="350"/>
      <c r="IT82" s="350"/>
      <c r="IU82" s="348"/>
      <c r="IV82" s="348"/>
      <c r="IW82" s="348"/>
      <c r="IX82" s="349"/>
      <c r="IZ82" s="347"/>
      <c r="JA82" s="350"/>
      <c r="JB82" s="350"/>
      <c r="JC82" s="348"/>
      <c r="JD82" s="348"/>
      <c r="JE82" s="348"/>
      <c r="JF82" s="349"/>
      <c r="JH82" s="347"/>
      <c r="JI82" s="350"/>
      <c r="JJ82" s="350"/>
      <c r="JK82" s="348"/>
      <c r="JL82" s="348"/>
      <c r="JM82" s="348"/>
      <c r="JN82" s="349"/>
      <c r="JP82" s="347"/>
      <c r="JQ82" s="350"/>
      <c r="JR82" s="350"/>
      <c r="JS82" s="348"/>
      <c r="JT82" s="348"/>
      <c r="JU82" s="348"/>
      <c r="JV82" s="349"/>
      <c r="JX82" s="347"/>
      <c r="JY82" s="350"/>
      <c r="JZ82" s="350"/>
      <c r="KA82" s="348"/>
      <c r="KB82" s="348"/>
      <c r="KC82" s="348"/>
      <c r="KD82" s="349"/>
      <c r="KF82" s="347"/>
      <c r="KG82" s="350"/>
      <c r="KH82" s="350"/>
      <c r="KI82" s="348"/>
      <c r="KJ82" s="348"/>
      <c r="KK82" s="348"/>
      <c r="KL82" s="349"/>
      <c r="KN82" s="347"/>
      <c r="KO82" s="350"/>
      <c r="KP82" s="350"/>
      <c r="KQ82" s="348"/>
      <c r="KR82" s="348"/>
      <c r="KS82" s="348"/>
      <c r="KT82" s="349"/>
      <c r="KV82" s="347"/>
      <c r="KW82" s="350"/>
      <c r="KX82" s="350"/>
      <c r="KY82" s="348"/>
      <c r="KZ82" s="348"/>
      <c r="LA82" s="348"/>
      <c r="LB82" s="349"/>
      <c r="LD82" s="347"/>
      <c r="LE82" s="350"/>
      <c r="LF82" s="350"/>
      <c r="LG82" s="348"/>
      <c r="LH82" s="348"/>
      <c r="LI82" s="348"/>
      <c r="LJ82" s="349"/>
      <c r="LL82" s="347"/>
      <c r="LM82" s="350"/>
      <c r="LN82" s="350"/>
      <c r="LO82" s="348"/>
      <c r="LP82" s="348"/>
      <c r="LQ82" s="348"/>
      <c r="LR82" s="349"/>
      <c r="LT82" s="347"/>
      <c r="LU82" s="350"/>
      <c r="LV82" s="350"/>
      <c r="LW82" s="348"/>
      <c r="LX82" s="348"/>
      <c r="LY82" s="348"/>
      <c r="LZ82" s="349"/>
      <c r="MB82" s="347"/>
      <c r="MC82" s="350"/>
      <c r="MD82" s="350"/>
      <c r="ME82" s="348"/>
      <c r="MF82" s="348"/>
      <c r="MG82" s="348"/>
      <c r="MH82" s="349"/>
      <c r="MJ82" s="347"/>
      <c r="MK82" s="350"/>
      <c r="ML82" s="350"/>
      <c r="MM82" s="348"/>
      <c r="MN82" s="348"/>
      <c r="MO82" s="348"/>
      <c r="MP82" s="349"/>
      <c r="MR82" s="347"/>
      <c r="MS82" s="350"/>
      <c r="MT82" s="350"/>
      <c r="MU82" s="348"/>
      <c r="MV82" s="348"/>
      <c r="MW82" s="348"/>
      <c r="MX82" s="349"/>
      <c r="MZ82" s="347"/>
      <c r="NA82" s="350"/>
      <c r="NB82" s="350"/>
      <c r="NC82" s="348"/>
      <c r="ND82" s="348"/>
      <c r="NE82" s="348"/>
      <c r="NF82" s="349"/>
      <c r="NH82" s="347"/>
      <c r="NI82" s="350"/>
      <c r="NJ82" s="350"/>
      <c r="NK82" s="348"/>
      <c r="NL82" s="348"/>
      <c r="NM82" s="348"/>
      <c r="NN82" s="349"/>
      <c r="NP82" s="347"/>
      <c r="NQ82" s="350"/>
      <c r="NR82" s="350"/>
      <c r="NS82" s="348"/>
      <c r="NT82" s="348"/>
      <c r="NU82" s="348"/>
      <c r="NV82" s="349"/>
      <c r="NX82" s="347"/>
      <c r="NY82" s="350"/>
      <c r="NZ82" s="350"/>
      <c r="OA82" s="348"/>
      <c r="OB82" s="348"/>
      <c r="OC82" s="348"/>
      <c r="OD82" s="349"/>
      <c r="OF82" s="347"/>
      <c r="OG82" s="350"/>
      <c r="OH82" s="350"/>
      <c r="OI82" s="348"/>
      <c r="OJ82" s="348"/>
      <c r="OK82" s="348"/>
      <c r="OL82" s="349"/>
      <c r="ON82" s="347"/>
      <c r="OO82" s="350"/>
      <c r="OP82" s="350"/>
      <c r="OQ82" s="348"/>
      <c r="OR82" s="348"/>
      <c r="OS82" s="348"/>
      <c r="OT82" s="349"/>
      <c r="OV82" s="347"/>
      <c r="OW82" s="350"/>
      <c r="OX82" s="350"/>
      <c r="OY82" s="348"/>
      <c r="OZ82" s="348"/>
      <c r="PA82" s="348"/>
      <c r="PB82" s="349"/>
      <c r="PD82" s="347"/>
      <c r="PE82" s="350"/>
      <c r="PF82" s="350"/>
      <c r="PG82" s="348"/>
      <c r="PH82" s="348"/>
      <c r="PI82" s="348"/>
      <c r="PJ82" s="349"/>
      <c r="PL82" s="347"/>
      <c r="PM82" s="350"/>
      <c r="PN82" s="350"/>
      <c r="PO82" s="348"/>
      <c r="PP82" s="348"/>
      <c r="PQ82" s="348"/>
      <c r="PR82" s="349"/>
      <c r="PT82" s="347"/>
      <c r="PU82" s="350"/>
      <c r="PV82" s="350"/>
      <c r="PW82" s="348"/>
      <c r="PX82" s="348"/>
      <c r="PY82" s="348"/>
      <c r="PZ82" s="349"/>
      <c r="QB82" s="347"/>
      <c r="QC82" s="350"/>
      <c r="QD82" s="350"/>
      <c r="QE82" s="348"/>
      <c r="QF82" s="348"/>
      <c r="QG82" s="348"/>
      <c r="QH82" s="349"/>
      <c r="QJ82" s="347"/>
      <c r="QK82" s="350"/>
      <c r="QL82" s="350"/>
      <c r="QM82" s="348"/>
      <c r="QN82" s="348"/>
      <c r="QO82" s="348"/>
      <c r="QP82" s="349"/>
      <c r="QR82" s="347"/>
      <c r="QS82" s="350"/>
      <c r="QT82" s="350"/>
      <c r="QU82" s="348"/>
      <c r="QV82" s="348"/>
      <c r="QW82" s="348"/>
      <c r="QX82" s="349"/>
      <c r="QZ82" s="347"/>
      <c r="RA82" s="350"/>
      <c r="RB82" s="350"/>
      <c r="RC82" s="348"/>
      <c r="RD82" s="348"/>
      <c r="RE82" s="348"/>
      <c r="RF82" s="349"/>
      <c r="RH82" s="347"/>
      <c r="RI82" s="350"/>
      <c r="RJ82" s="350"/>
      <c r="RK82" s="348"/>
      <c r="RL82" s="348"/>
      <c r="RM82" s="348"/>
      <c r="RN82" s="349"/>
      <c r="RP82" s="347"/>
      <c r="RQ82" s="350"/>
      <c r="RR82" s="350"/>
      <c r="RS82" s="348"/>
      <c r="RT82" s="348"/>
      <c r="RU82" s="348"/>
      <c r="RV82" s="349"/>
      <c r="RX82" s="347"/>
      <c r="RY82" s="350"/>
      <c r="RZ82" s="350"/>
      <c r="SA82" s="348"/>
      <c r="SB82" s="348"/>
      <c r="SC82" s="348"/>
      <c r="SD82" s="349"/>
      <c r="SF82" s="347"/>
      <c r="SG82" s="350"/>
      <c r="SH82" s="350"/>
      <c r="SI82" s="348"/>
      <c r="SJ82" s="348"/>
      <c r="SK82" s="348"/>
      <c r="SL82" s="349"/>
      <c r="SN82" s="347"/>
      <c r="SO82" s="350"/>
      <c r="SP82" s="350"/>
      <c r="SQ82" s="348"/>
      <c r="SR82" s="348"/>
      <c r="SS82" s="348"/>
      <c r="ST82" s="349"/>
      <c r="SV82" s="347"/>
      <c r="SW82" s="350"/>
      <c r="SX82" s="350"/>
      <c r="SY82" s="348"/>
      <c r="SZ82" s="348"/>
      <c r="TA82" s="348"/>
      <c r="TB82" s="349"/>
      <c r="TD82" s="347"/>
      <c r="TE82" s="350"/>
      <c r="TF82" s="350"/>
      <c r="TG82" s="348"/>
      <c r="TH82" s="348"/>
      <c r="TI82" s="348"/>
      <c r="TJ82" s="349"/>
      <c r="TL82" s="347"/>
      <c r="TM82" s="350"/>
      <c r="TN82" s="350"/>
      <c r="TO82" s="348"/>
      <c r="TP82" s="348"/>
      <c r="TQ82" s="348"/>
      <c r="TR82" s="349"/>
      <c r="TT82" s="347"/>
      <c r="TU82" s="350"/>
      <c r="TV82" s="350"/>
      <c r="TW82" s="348"/>
      <c r="TX82" s="348"/>
      <c r="TY82" s="348"/>
      <c r="TZ82" s="349"/>
      <c r="UB82" s="347"/>
      <c r="UC82" s="350"/>
      <c r="UD82" s="350"/>
      <c r="UE82" s="348"/>
      <c r="UF82" s="348"/>
      <c r="UG82" s="348"/>
      <c r="UH82" s="349"/>
      <c r="UJ82" s="347"/>
      <c r="UK82" s="350"/>
      <c r="UL82" s="350"/>
      <c r="UM82" s="348"/>
      <c r="UN82" s="348"/>
      <c r="UO82" s="348"/>
      <c r="UP82" s="349"/>
      <c r="UR82" s="347"/>
      <c r="US82" s="350"/>
      <c r="UT82" s="350"/>
      <c r="UU82" s="348"/>
      <c r="UV82" s="348"/>
      <c r="UW82" s="348"/>
      <c r="UX82" s="349"/>
      <c r="UZ82" s="347"/>
      <c r="VA82" s="350"/>
      <c r="VB82" s="350"/>
      <c r="VC82" s="348"/>
      <c r="VD82" s="348"/>
      <c r="VE82" s="348"/>
      <c r="VF82" s="349"/>
      <c r="VH82" s="347"/>
      <c r="VI82" s="350"/>
      <c r="VJ82" s="350"/>
      <c r="VK82" s="348"/>
      <c r="VL82" s="348"/>
      <c r="VM82" s="348"/>
      <c r="VN82" s="349"/>
      <c r="VP82" s="347"/>
      <c r="VQ82" s="350"/>
      <c r="VR82" s="350"/>
      <c r="VS82" s="348"/>
      <c r="VT82" s="348"/>
      <c r="VU82" s="348"/>
      <c r="VV82" s="349"/>
      <c r="VX82" s="347"/>
      <c r="VY82" s="350"/>
      <c r="VZ82" s="350"/>
      <c r="WA82" s="348"/>
      <c r="WB82" s="348"/>
      <c r="WC82" s="348"/>
      <c r="WD82" s="349"/>
      <c r="WF82" s="347"/>
      <c r="WG82" s="350"/>
      <c r="WH82" s="350"/>
      <c r="WI82" s="348"/>
      <c r="WJ82" s="348"/>
      <c r="WK82" s="348"/>
      <c r="WL82" s="349"/>
      <c r="WN82" s="347"/>
      <c r="WO82" s="350"/>
      <c r="WP82" s="350"/>
      <c r="WQ82" s="348"/>
      <c r="WR82" s="348"/>
      <c r="WS82" s="348"/>
      <c r="WT82" s="349"/>
      <c r="WV82" s="347"/>
      <c r="WW82" s="350"/>
      <c r="WX82" s="350"/>
      <c r="WY82" s="348"/>
      <c r="WZ82" s="348"/>
      <c r="XA82" s="348"/>
      <c r="XB82" s="349"/>
      <c r="XD82" s="347"/>
      <c r="XE82" s="350"/>
      <c r="XF82" s="350"/>
      <c r="XG82" s="348"/>
      <c r="XH82" s="348"/>
      <c r="XI82" s="348"/>
      <c r="XJ82" s="349"/>
      <c r="XL82" s="347"/>
      <c r="XM82" s="350"/>
      <c r="XN82" s="350"/>
      <c r="XO82" s="348"/>
      <c r="XP82" s="348"/>
      <c r="XQ82" s="348"/>
      <c r="XR82" s="349"/>
      <c r="XT82" s="347"/>
      <c r="XU82" s="350"/>
      <c r="XV82" s="350"/>
      <c r="XW82" s="348"/>
      <c r="XX82" s="348"/>
      <c r="XY82" s="348"/>
      <c r="XZ82" s="349"/>
      <c r="YB82" s="347"/>
      <c r="YC82" s="350"/>
      <c r="YD82" s="350"/>
      <c r="YE82" s="348"/>
      <c r="YF82" s="348"/>
      <c r="YG82" s="348"/>
      <c r="YH82" s="349"/>
      <c r="YJ82" s="347"/>
      <c r="YK82" s="350"/>
      <c r="YL82" s="350"/>
      <c r="YM82" s="348"/>
      <c r="YN82" s="348"/>
      <c r="YO82" s="348"/>
      <c r="YP82" s="349"/>
      <c r="YR82" s="347"/>
      <c r="YS82" s="350"/>
      <c r="YT82" s="350"/>
      <c r="YU82" s="348"/>
      <c r="YV82" s="348"/>
      <c r="YW82" s="348"/>
      <c r="YX82" s="349"/>
      <c r="YZ82" s="347"/>
      <c r="ZA82" s="350"/>
      <c r="ZB82" s="350"/>
      <c r="ZC82" s="348"/>
      <c r="ZD82" s="348"/>
      <c r="ZE82" s="348"/>
      <c r="ZF82" s="349"/>
      <c r="ZH82" s="347"/>
      <c r="ZI82" s="350"/>
      <c r="ZJ82" s="350"/>
      <c r="ZK82" s="348"/>
      <c r="ZL82" s="348"/>
      <c r="ZM82" s="348"/>
      <c r="ZN82" s="349"/>
      <c r="ZP82" s="347"/>
      <c r="ZQ82" s="350"/>
      <c r="ZR82" s="350"/>
      <c r="ZS82" s="348"/>
      <c r="ZT82" s="348"/>
      <c r="ZU82" s="348"/>
      <c r="ZV82" s="349"/>
      <c r="ZX82" s="347"/>
      <c r="ZY82" s="350"/>
      <c r="ZZ82" s="350"/>
      <c r="AAA82" s="348"/>
      <c r="AAB82" s="348"/>
      <c r="AAC82" s="348"/>
      <c r="AAD82" s="349"/>
      <c r="AAF82" s="347"/>
      <c r="AAG82" s="350"/>
      <c r="AAH82" s="350"/>
      <c r="AAI82" s="348"/>
      <c r="AAJ82" s="348"/>
      <c r="AAK82" s="348"/>
      <c r="AAL82" s="349"/>
      <c r="AAN82" s="347"/>
      <c r="AAO82" s="350"/>
      <c r="AAP82" s="350"/>
      <c r="AAQ82" s="348"/>
      <c r="AAR82" s="348"/>
      <c r="AAS82" s="348"/>
      <c r="AAT82" s="349"/>
      <c r="AAV82" s="347"/>
      <c r="AAW82" s="350"/>
      <c r="AAX82" s="350"/>
      <c r="AAY82" s="348"/>
      <c r="AAZ82" s="348"/>
      <c r="ABA82" s="348"/>
      <c r="ABB82" s="349"/>
      <c r="ABD82" s="347"/>
      <c r="ABE82" s="350"/>
      <c r="ABF82" s="350"/>
      <c r="ABG82" s="348"/>
      <c r="ABH82" s="348"/>
      <c r="ABI82" s="348"/>
      <c r="ABJ82" s="349"/>
      <c r="ABL82" s="347"/>
      <c r="ABM82" s="350"/>
      <c r="ABN82" s="350"/>
      <c r="ABO82" s="348"/>
      <c r="ABP82" s="348"/>
      <c r="ABQ82" s="348"/>
      <c r="ABR82" s="349"/>
      <c r="ABT82" s="347"/>
      <c r="ABU82" s="350"/>
      <c r="ABV82" s="350"/>
      <c r="ABW82" s="348"/>
      <c r="ABX82" s="348"/>
      <c r="ABY82" s="348"/>
      <c r="ABZ82" s="349"/>
      <c r="ACB82" s="347"/>
      <c r="ACC82" s="350"/>
      <c r="ACD82" s="350"/>
      <c r="ACE82" s="348"/>
      <c r="ACF82" s="348"/>
      <c r="ACG82" s="348"/>
      <c r="ACH82" s="349"/>
      <c r="ACJ82" s="347"/>
      <c r="ACK82" s="350"/>
      <c r="ACL82" s="350"/>
      <c r="ACM82" s="348"/>
      <c r="ACN82" s="348"/>
      <c r="ACO82" s="348"/>
      <c r="ACP82" s="349"/>
      <c r="ACR82" s="347"/>
      <c r="ACS82" s="350"/>
      <c r="ACT82" s="350"/>
      <c r="ACU82" s="348"/>
      <c r="ACV82" s="348"/>
      <c r="ACW82" s="348"/>
      <c r="ACX82" s="349"/>
      <c r="ACZ82" s="347"/>
      <c r="ADA82" s="350"/>
      <c r="ADB82" s="350"/>
      <c r="ADC82" s="348"/>
      <c r="ADD82" s="348"/>
      <c r="ADE82" s="348"/>
      <c r="ADF82" s="349"/>
      <c r="ADH82" s="347"/>
      <c r="ADI82" s="350"/>
      <c r="ADJ82" s="350"/>
      <c r="ADK82" s="348"/>
      <c r="ADL82" s="348"/>
      <c r="ADM82" s="348"/>
      <c r="ADN82" s="349"/>
      <c r="ADP82" s="347"/>
      <c r="ADQ82" s="350"/>
      <c r="ADR82" s="350"/>
      <c r="ADS82" s="348"/>
      <c r="ADT82" s="348"/>
      <c r="ADU82" s="348"/>
      <c r="ADV82" s="349"/>
      <c r="ADX82" s="347"/>
      <c r="ADY82" s="350"/>
      <c r="ADZ82" s="350"/>
      <c r="AEA82" s="348"/>
      <c r="AEB82" s="348"/>
      <c r="AEC82" s="348"/>
      <c r="AED82" s="349"/>
      <c r="AEF82" s="347"/>
      <c r="AEG82" s="350"/>
      <c r="AEH82" s="350"/>
      <c r="AEI82" s="348"/>
      <c r="AEJ82" s="348"/>
      <c r="AEK82" s="348"/>
      <c r="AEL82" s="349"/>
      <c r="AEN82" s="347"/>
      <c r="AEO82" s="350"/>
      <c r="AEP82" s="350"/>
      <c r="AEQ82" s="348"/>
      <c r="AER82" s="348"/>
      <c r="AES82" s="348"/>
      <c r="AET82" s="349"/>
      <c r="AEV82" s="347"/>
      <c r="AEW82" s="350"/>
      <c r="AEX82" s="350"/>
      <c r="AEY82" s="348"/>
      <c r="AEZ82" s="348"/>
      <c r="AFA82" s="348"/>
      <c r="AFB82" s="349"/>
      <c r="AFD82" s="347"/>
      <c r="AFE82" s="350"/>
      <c r="AFF82" s="350"/>
      <c r="AFG82" s="348"/>
      <c r="AFH82" s="348"/>
      <c r="AFI82" s="348"/>
      <c r="AFJ82" s="349"/>
      <c r="AFL82" s="347"/>
      <c r="AFM82" s="350"/>
      <c r="AFN82" s="350"/>
      <c r="AFO82" s="348"/>
      <c r="AFP82" s="348"/>
      <c r="AFQ82" s="348"/>
      <c r="AFR82" s="349"/>
      <c r="AFT82" s="347"/>
      <c r="AFU82" s="350"/>
      <c r="AFV82" s="350"/>
      <c r="AFW82" s="348"/>
      <c r="AFX82" s="348"/>
      <c r="AFY82" s="348"/>
      <c r="AFZ82" s="349"/>
      <c r="AGB82" s="347"/>
      <c r="AGC82" s="350"/>
      <c r="AGD82" s="350"/>
      <c r="AGE82" s="348"/>
      <c r="AGF82" s="348"/>
      <c r="AGG82" s="348"/>
      <c r="AGH82" s="349"/>
      <c r="AGJ82" s="347"/>
      <c r="AGK82" s="350"/>
      <c r="AGL82" s="350"/>
      <c r="AGM82" s="348"/>
      <c r="AGN82" s="348"/>
      <c r="AGO82" s="348"/>
      <c r="AGP82" s="349"/>
      <c r="AGR82" s="347"/>
      <c r="AGS82" s="350"/>
      <c r="AGT82" s="350"/>
      <c r="AGU82" s="348"/>
      <c r="AGV82" s="348"/>
      <c r="AGW82" s="348"/>
      <c r="AGX82" s="349"/>
      <c r="AGZ82" s="347"/>
      <c r="AHA82" s="350"/>
      <c r="AHB82" s="350"/>
      <c r="AHC82" s="348"/>
      <c r="AHD82" s="348"/>
      <c r="AHE82" s="348"/>
      <c r="AHF82" s="349"/>
      <c r="AHH82" s="347"/>
      <c r="AHI82" s="350"/>
      <c r="AHJ82" s="350"/>
      <c r="AHK82" s="348"/>
      <c r="AHL82" s="348"/>
      <c r="AHM82" s="348"/>
      <c r="AHN82" s="349"/>
      <c r="AHP82" s="347"/>
      <c r="AHQ82" s="350"/>
      <c r="AHR82" s="350"/>
      <c r="AHS82" s="348"/>
      <c r="AHT82" s="348"/>
      <c r="AHU82" s="348"/>
      <c r="AHV82" s="349"/>
      <c r="AHX82" s="347"/>
      <c r="AHY82" s="350"/>
      <c r="AHZ82" s="350"/>
      <c r="AIA82" s="348"/>
      <c r="AIB82" s="348"/>
      <c r="AIC82" s="348"/>
      <c r="AID82" s="349"/>
      <c r="AIF82" s="347"/>
      <c r="AIG82" s="350"/>
      <c r="AIH82" s="350"/>
      <c r="AII82" s="348"/>
      <c r="AIJ82" s="348"/>
      <c r="AIK82" s="348"/>
      <c r="AIL82" s="349"/>
      <c r="AIN82" s="347"/>
      <c r="AIO82" s="350"/>
      <c r="AIP82" s="350"/>
      <c r="AIQ82" s="348"/>
      <c r="AIR82" s="348"/>
      <c r="AIS82" s="348"/>
      <c r="AIT82" s="349"/>
      <c r="AIV82" s="347"/>
      <c r="AIW82" s="350"/>
      <c r="AIX82" s="350"/>
      <c r="AIY82" s="348"/>
      <c r="AIZ82" s="348"/>
      <c r="AJA82" s="348"/>
      <c r="AJB82" s="349"/>
      <c r="AJD82" s="347"/>
      <c r="AJE82" s="350"/>
      <c r="AJF82" s="350"/>
      <c r="AJG82" s="348"/>
      <c r="AJH82" s="348"/>
      <c r="AJI82" s="348"/>
      <c r="AJJ82" s="349"/>
      <c r="AJL82" s="347"/>
      <c r="AJM82" s="350"/>
      <c r="AJN82" s="350"/>
      <c r="AJO82" s="348"/>
      <c r="AJP82" s="348"/>
      <c r="AJQ82" s="348"/>
      <c r="AJR82" s="349"/>
      <c r="AJT82" s="347"/>
      <c r="AJU82" s="350"/>
      <c r="AJV82" s="350"/>
      <c r="AJW82" s="348"/>
      <c r="AJX82" s="348"/>
      <c r="AJY82" s="348"/>
      <c r="AJZ82" s="349"/>
      <c r="AKB82" s="347"/>
      <c r="AKC82" s="350"/>
      <c r="AKD82" s="350"/>
      <c r="AKE82" s="348"/>
      <c r="AKF82" s="348"/>
      <c r="AKG82" s="348"/>
      <c r="AKH82" s="349"/>
      <c r="AKJ82" s="347"/>
      <c r="AKK82" s="350"/>
      <c r="AKL82" s="350"/>
      <c r="AKM82" s="348"/>
      <c r="AKN82" s="348"/>
      <c r="AKO82" s="348"/>
      <c r="AKP82" s="349"/>
      <c r="AKR82" s="347"/>
      <c r="AKS82" s="350"/>
      <c r="AKT82" s="350"/>
      <c r="AKU82" s="348"/>
      <c r="AKV82" s="348"/>
      <c r="AKW82" s="348"/>
      <c r="AKX82" s="349"/>
      <c r="AKZ82" s="347"/>
      <c r="ALA82" s="350"/>
      <c r="ALB82" s="350"/>
      <c r="ALC82" s="348"/>
      <c r="ALD82" s="348"/>
      <c r="ALE82" s="348"/>
      <c r="ALF82" s="349"/>
      <c r="ALH82" s="347"/>
      <c r="ALI82" s="350"/>
      <c r="ALJ82" s="350"/>
      <c r="ALK82" s="348"/>
      <c r="ALL82" s="348"/>
      <c r="ALM82" s="348"/>
      <c r="ALN82" s="349"/>
      <c r="ALP82" s="347"/>
      <c r="ALQ82" s="350"/>
      <c r="ALR82" s="350"/>
      <c r="ALS82" s="348"/>
      <c r="ALT82" s="348"/>
      <c r="ALU82" s="348"/>
      <c r="ALV82" s="349"/>
      <c r="ALX82" s="347"/>
      <c r="ALY82" s="350"/>
      <c r="ALZ82" s="350"/>
      <c r="AMA82" s="348"/>
      <c r="AMB82" s="348"/>
      <c r="AMC82" s="348"/>
      <c r="AMD82" s="349"/>
      <c r="AMF82" s="347"/>
      <c r="AMG82" s="350"/>
      <c r="AMH82" s="350"/>
      <c r="AMI82" s="348"/>
      <c r="AMJ82" s="348"/>
      <c r="AMK82" s="348"/>
      <c r="AML82" s="349"/>
      <c r="AMN82" s="347"/>
      <c r="AMO82" s="350"/>
      <c r="AMP82" s="350"/>
      <c r="AMQ82" s="348"/>
      <c r="AMR82" s="348"/>
      <c r="AMS82" s="348"/>
      <c r="AMT82" s="349"/>
      <c r="AMV82" s="347"/>
      <c r="AMW82" s="350"/>
      <c r="AMX82" s="350"/>
      <c r="AMY82" s="348"/>
      <c r="AMZ82" s="348"/>
      <c r="ANA82" s="348"/>
      <c r="ANB82" s="349"/>
      <c r="AND82" s="347"/>
      <c r="ANE82" s="350"/>
      <c r="ANF82" s="350"/>
      <c r="ANG82" s="348"/>
      <c r="ANH82" s="348"/>
      <c r="ANI82" s="348"/>
      <c r="ANJ82" s="349"/>
      <c r="ANL82" s="347"/>
      <c r="ANM82" s="350"/>
      <c r="ANN82" s="350"/>
      <c r="ANO82" s="348"/>
      <c r="ANP82" s="348"/>
      <c r="ANQ82" s="348"/>
      <c r="ANR82" s="349"/>
      <c r="ANT82" s="347"/>
      <c r="ANU82" s="350"/>
      <c r="ANV82" s="350"/>
      <c r="ANW82" s="348"/>
      <c r="ANX82" s="348"/>
      <c r="ANY82" s="348"/>
      <c r="ANZ82" s="349"/>
      <c r="AOB82" s="347"/>
      <c r="AOC82" s="350"/>
      <c r="AOD82" s="350"/>
      <c r="AOE82" s="348"/>
      <c r="AOF82" s="348"/>
      <c r="AOG82" s="348"/>
      <c r="AOH82" s="349"/>
      <c r="AOJ82" s="347"/>
      <c r="AOK82" s="350"/>
      <c r="AOL82" s="350"/>
      <c r="AOM82" s="348"/>
      <c r="AON82" s="348"/>
      <c r="AOO82" s="348"/>
      <c r="AOP82" s="349"/>
      <c r="AOR82" s="347"/>
      <c r="AOS82" s="350"/>
      <c r="AOT82" s="350"/>
      <c r="AOU82" s="348"/>
      <c r="AOV82" s="348"/>
      <c r="AOW82" s="348"/>
      <c r="AOX82" s="349"/>
      <c r="AOZ82" s="347"/>
      <c r="APA82" s="350"/>
      <c r="APB82" s="350"/>
      <c r="APC82" s="348"/>
      <c r="APD82" s="348"/>
      <c r="APE82" s="348"/>
      <c r="APF82" s="349"/>
      <c r="APH82" s="347"/>
      <c r="API82" s="350"/>
      <c r="APJ82" s="350"/>
      <c r="APK82" s="348"/>
      <c r="APL82" s="348"/>
      <c r="APM82" s="348"/>
      <c r="APN82" s="349"/>
      <c r="APP82" s="347"/>
      <c r="APQ82" s="350"/>
      <c r="APR82" s="350"/>
      <c r="APS82" s="348"/>
      <c r="APT82" s="348"/>
      <c r="APU82" s="348"/>
      <c r="APV82" s="349"/>
      <c r="APX82" s="347"/>
      <c r="APY82" s="350"/>
      <c r="APZ82" s="350"/>
      <c r="AQA82" s="348"/>
      <c r="AQB82" s="348"/>
      <c r="AQC82" s="348"/>
      <c r="AQD82" s="349"/>
      <c r="AQF82" s="347"/>
      <c r="AQG82" s="350"/>
      <c r="AQH82" s="350"/>
      <c r="AQI82" s="348"/>
      <c r="AQJ82" s="348"/>
      <c r="AQK82" s="348"/>
      <c r="AQL82" s="349"/>
      <c r="AQN82" s="347"/>
      <c r="AQO82" s="350"/>
      <c r="AQP82" s="350"/>
      <c r="AQQ82" s="348"/>
      <c r="AQR82" s="348"/>
      <c r="AQS82" s="348"/>
      <c r="AQT82" s="349"/>
      <c r="AQV82" s="347"/>
      <c r="AQW82" s="350"/>
      <c r="AQX82" s="350"/>
      <c r="AQY82" s="348"/>
      <c r="AQZ82" s="348"/>
      <c r="ARA82" s="348"/>
      <c r="ARB82" s="349"/>
      <c r="ARD82" s="347"/>
      <c r="ARE82" s="350"/>
      <c r="ARF82" s="350"/>
      <c r="ARG82" s="348"/>
      <c r="ARH82" s="348"/>
      <c r="ARI82" s="348"/>
      <c r="ARJ82" s="349"/>
      <c r="ARL82" s="347"/>
      <c r="ARM82" s="350"/>
      <c r="ARN82" s="350"/>
      <c r="ARO82" s="348"/>
      <c r="ARP82" s="348"/>
      <c r="ARQ82" s="348"/>
      <c r="ARR82" s="349"/>
      <c r="ART82" s="347"/>
      <c r="ARU82" s="350"/>
      <c r="ARV82" s="350"/>
      <c r="ARW82" s="348"/>
      <c r="ARX82" s="348"/>
      <c r="ARY82" s="348"/>
      <c r="ARZ82" s="349"/>
      <c r="ASB82" s="347"/>
      <c r="ASC82" s="350"/>
      <c r="ASD82" s="350"/>
      <c r="ASE82" s="348"/>
      <c r="ASF82" s="348"/>
      <c r="ASG82" s="348"/>
      <c r="ASH82" s="349"/>
      <c r="ASJ82" s="347"/>
      <c r="ASK82" s="350"/>
      <c r="ASL82" s="350"/>
      <c r="ASM82" s="348"/>
      <c r="ASN82" s="348"/>
      <c r="ASO82" s="348"/>
      <c r="ASP82" s="349"/>
      <c r="ASR82" s="347"/>
      <c r="ASS82" s="350"/>
      <c r="AST82" s="350"/>
      <c r="ASU82" s="348"/>
      <c r="ASV82" s="348"/>
      <c r="ASW82" s="348"/>
      <c r="ASX82" s="349"/>
      <c r="ASZ82" s="347"/>
      <c r="ATA82" s="350"/>
      <c r="ATB82" s="350"/>
      <c r="ATC82" s="348"/>
      <c r="ATD82" s="348"/>
      <c r="ATE82" s="348"/>
      <c r="ATF82" s="349"/>
      <c r="ATH82" s="347"/>
      <c r="ATI82" s="350"/>
      <c r="ATJ82" s="350"/>
      <c r="ATK82" s="348"/>
      <c r="ATL82" s="348"/>
      <c r="ATM82" s="348"/>
      <c r="ATN82" s="349"/>
      <c r="ATP82" s="347"/>
      <c r="ATQ82" s="350"/>
      <c r="ATR82" s="350"/>
      <c r="ATS82" s="348"/>
      <c r="ATT82" s="348"/>
      <c r="ATU82" s="348"/>
      <c r="ATV82" s="349"/>
      <c r="ATX82" s="347"/>
      <c r="ATY82" s="350"/>
      <c r="ATZ82" s="350"/>
      <c r="AUA82" s="348"/>
      <c r="AUB82" s="348"/>
      <c r="AUC82" s="348"/>
      <c r="AUD82" s="349"/>
      <c r="AUF82" s="347"/>
      <c r="AUG82" s="350"/>
      <c r="AUH82" s="350"/>
      <c r="AUI82" s="348"/>
      <c r="AUJ82" s="348"/>
      <c r="AUK82" s="348"/>
      <c r="AUL82" s="349"/>
      <c r="AUN82" s="347"/>
      <c r="AUO82" s="350"/>
      <c r="AUP82" s="350"/>
      <c r="AUQ82" s="348"/>
      <c r="AUR82" s="348"/>
      <c r="AUS82" s="348"/>
      <c r="AUT82" s="349"/>
      <c r="AUV82" s="347"/>
      <c r="AUW82" s="350"/>
      <c r="AUX82" s="350"/>
      <c r="AUY82" s="348"/>
      <c r="AUZ82" s="348"/>
      <c r="AVA82" s="348"/>
      <c r="AVB82" s="349"/>
      <c r="AVD82" s="347"/>
      <c r="AVE82" s="350"/>
      <c r="AVF82" s="350"/>
      <c r="AVG82" s="348"/>
      <c r="AVH82" s="348"/>
      <c r="AVI82" s="348"/>
      <c r="AVJ82" s="349"/>
      <c r="AVL82" s="347"/>
      <c r="AVM82" s="350"/>
      <c r="AVN82" s="350"/>
      <c r="AVO82" s="348"/>
      <c r="AVP82" s="348"/>
      <c r="AVQ82" s="348"/>
      <c r="AVR82" s="349"/>
      <c r="AVT82" s="347"/>
      <c r="AVU82" s="350"/>
      <c r="AVV82" s="350"/>
      <c r="AVW82" s="348"/>
      <c r="AVX82" s="348"/>
      <c r="AVY82" s="348"/>
      <c r="AVZ82" s="349"/>
      <c r="AWB82" s="347"/>
      <c r="AWC82" s="350"/>
      <c r="AWD82" s="350"/>
      <c r="AWE82" s="348"/>
      <c r="AWF82" s="348"/>
      <c r="AWG82" s="348"/>
      <c r="AWH82" s="349"/>
      <c r="AWJ82" s="347"/>
      <c r="AWK82" s="350"/>
      <c r="AWL82" s="350"/>
      <c r="AWM82" s="348"/>
      <c r="AWN82" s="348"/>
      <c r="AWO82" s="348"/>
      <c r="AWP82" s="349"/>
      <c r="AWR82" s="347"/>
      <c r="AWS82" s="350"/>
      <c r="AWT82" s="350"/>
      <c r="AWU82" s="348"/>
      <c r="AWV82" s="348"/>
      <c r="AWW82" s="348"/>
      <c r="AWX82" s="349"/>
      <c r="AWZ82" s="347"/>
      <c r="AXA82" s="350"/>
      <c r="AXB82" s="350"/>
      <c r="AXC82" s="348"/>
      <c r="AXD82" s="348"/>
      <c r="AXE82" s="348"/>
      <c r="AXF82" s="349"/>
      <c r="AXH82" s="347"/>
      <c r="AXI82" s="350"/>
      <c r="AXJ82" s="350"/>
      <c r="AXK82" s="348"/>
      <c r="AXL82" s="348"/>
      <c r="AXM82" s="348"/>
      <c r="AXN82" s="349"/>
      <c r="AXP82" s="347"/>
      <c r="AXQ82" s="350"/>
      <c r="AXR82" s="350"/>
      <c r="AXS82" s="348"/>
      <c r="AXT82" s="348"/>
      <c r="AXU82" s="348"/>
      <c r="AXV82" s="349"/>
      <c r="AXX82" s="347"/>
      <c r="AXY82" s="350"/>
      <c r="AXZ82" s="350"/>
      <c r="AYA82" s="348"/>
      <c r="AYB82" s="348"/>
      <c r="AYC82" s="348"/>
      <c r="AYD82" s="349"/>
      <c r="AYF82" s="347"/>
      <c r="AYG82" s="350"/>
      <c r="AYH82" s="350"/>
      <c r="AYI82" s="348"/>
      <c r="AYJ82" s="348"/>
      <c r="AYK82" s="348"/>
      <c r="AYL82" s="349"/>
      <c r="AYN82" s="347"/>
      <c r="AYO82" s="350"/>
      <c r="AYP82" s="350"/>
      <c r="AYQ82" s="348"/>
      <c r="AYR82" s="348"/>
      <c r="AYS82" s="348"/>
      <c r="AYT82" s="349"/>
      <c r="AYV82" s="347"/>
      <c r="AYW82" s="350"/>
      <c r="AYX82" s="350"/>
      <c r="AYY82" s="348"/>
      <c r="AYZ82" s="348"/>
      <c r="AZA82" s="348"/>
      <c r="AZB82" s="349"/>
      <c r="AZD82" s="347"/>
      <c r="AZE82" s="350"/>
      <c r="AZF82" s="350"/>
      <c r="AZG82" s="348"/>
      <c r="AZH82" s="348"/>
      <c r="AZI82" s="348"/>
      <c r="AZJ82" s="349"/>
      <c r="AZL82" s="347"/>
      <c r="AZM82" s="350"/>
      <c r="AZN82" s="350"/>
      <c r="AZO82" s="348"/>
      <c r="AZP82" s="348"/>
      <c r="AZQ82" s="348"/>
      <c r="AZR82" s="349"/>
      <c r="AZT82" s="347"/>
      <c r="AZU82" s="350"/>
      <c r="AZV82" s="350"/>
      <c r="AZW82" s="348"/>
      <c r="AZX82" s="348"/>
      <c r="AZY82" s="348"/>
      <c r="AZZ82" s="349"/>
      <c r="BAB82" s="347"/>
      <c r="BAC82" s="350"/>
      <c r="BAD82" s="350"/>
      <c r="BAE82" s="348"/>
      <c r="BAF82" s="348"/>
      <c r="BAG82" s="348"/>
      <c r="BAH82" s="349"/>
      <c r="BAJ82" s="347"/>
      <c r="BAK82" s="350"/>
      <c r="BAL82" s="350"/>
      <c r="BAM82" s="348"/>
      <c r="BAN82" s="348"/>
      <c r="BAO82" s="348"/>
      <c r="BAP82" s="349"/>
      <c r="BAR82" s="347"/>
      <c r="BAS82" s="350"/>
      <c r="BAT82" s="350"/>
      <c r="BAU82" s="348"/>
      <c r="BAV82" s="348"/>
      <c r="BAW82" s="348"/>
      <c r="BAX82" s="349"/>
      <c r="BAZ82" s="347"/>
      <c r="BBA82" s="350"/>
      <c r="BBB82" s="350"/>
      <c r="BBC82" s="348"/>
      <c r="BBD82" s="348"/>
      <c r="BBE82" s="348"/>
      <c r="BBF82" s="349"/>
      <c r="BBH82" s="347"/>
      <c r="BBI82" s="350"/>
      <c r="BBJ82" s="350"/>
      <c r="BBK82" s="348"/>
      <c r="BBL82" s="348"/>
      <c r="BBM82" s="348"/>
      <c r="BBN82" s="349"/>
      <c r="BBP82" s="347"/>
      <c r="BBQ82" s="350"/>
      <c r="BBR82" s="350"/>
      <c r="BBS82" s="348"/>
      <c r="BBT82" s="348"/>
      <c r="BBU82" s="348"/>
      <c r="BBV82" s="349"/>
      <c r="BBX82" s="347"/>
      <c r="BBY82" s="350"/>
      <c r="BBZ82" s="350"/>
      <c r="BCA82" s="348"/>
      <c r="BCB82" s="348"/>
      <c r="BCC82" s="348"/>
      <c r="BCD82" s="349"/>
      <c r="BCF82" s="347"/>
      <c r="BCG82" s="350"/>
      <c r="BCH82" s="350"/>
      <c r="BCI82" s="348"/>
      <c r="BCJ82" s="348"/>
      <c r="BCK82" s="348"/>
      <c r="BCL82" s="349"/>
      <c r="BCN82" s="347"/>
      <c r="BCO82" s="350"/>
      <c r="BCP82" s="350"/>
      <c r="BCQ82" s="348"/>
      <c r="BCR82" s="348"/>
      <c r="BCS82" s="348"/>
      <c r="BCT82" s="349"/>
      <c r="BCV82" s="347"/>
      <c r="BCW82" s="350"/>
      <c r="BCX82" s="350"/>
      <c r="BCY82" s="348"/>
      <c r="BCZ82" s="348"/>
      <c r="BDA82" s="348"/>
      <c r="BDB82" s="349"/>
      <c r="BDD82" s="347"/>
      <c r="BDE82" s="350"/>
      <c r="BDF82" s="350"/>
      <c r="BDG82" s="348"/>
      <c r="BDH82" s="348"/>
      <c r="BDI82" s="348"/>
      <c r="BDJ82" s="349"/>
      <c r="BDL82" s="347"/>
      <c r="BDM82" s="350"/>
      <c r="BDN82" s="350"/>
      <c r="BDO82" s="348"/>
      <c r="BDP82" s="348"/>
      <c r="BDQ82" s="348"/>
      <c r="BDR82" s="349"/>
      <c r="BDT82" s="347"/>
      <c r="BDU82" s="350"/>
      <c r="BDV82" s="350"/>
      <c r="BDW82" s="348"/>
      <c r="BDX82" s="348"/>
      <c r="BDY82" s="348"/>
      <c r="BDZ82" s="349"/>
      <c r="BEB82" s="347"/>
      <c r="BEC82" s="350"/>
      <c r="BED82" s="350"/>
      <c r="BEE82" s="348"/>
      <c r="BEF82" s="348"/>
      <c r="BEG82" s="348"/>
      <c r="BEH82" s="349"/>
      <c r="BEJ82" s="347"/>
      <c r="BEK82" s="350"/>
      <c r="BEL82" s="350"/>
      <c r="BEM82" s="348"/>
      <c r="BEN82" s="348"/>
      <c r="BEO82" s="348"/>
      <c r="BEP82" s="349"/>
      <c r="BER82" s="347"/>
      <c r="BES82" s="350"/>
      <c r="BET82" s="350"/>
      <c r="BEU82" s="348"/>
      <c r="BEV82" s="348"/>
      <c r="BEW82" s="348"/>
      <c r="BEX82" s="349"/>
      <c r="BEZ82" s="347"/>
      <c r="BFA82" s="350"/>
      <c r="BFB82" s="350"/>
      <c r="BFC82" s="348"/>
      <c r="BFD82" s="348"/>
      <c r="BFE82" s="348"/>
      <c r="BFF82" s="349"/>
      <c r="BFH82" s="347"/>
      <c r="BFI82" s="350"/>
      <c r="BFJ82" s="350"/>
      <c r="BFK82" s="348"/>
      <c r="BFL82" s="348"/>
      <c r="BFM82" s="348"/>
      <c r="BFN82" s="349"/>
      <c r="BFP82" s="347"/>
      <c r="BFQ82" s="350"/>
      <c r="BFR82" s="350"/>
      <c r="BFS82" s="348"/>
      <c r="BFT82" s="348"/>
      <c r="BFU82" s="348"/>
      <c r="BFV82" s="349"/>
      <c r="BFX82" s="347"/>
      <c r="BFY82" s="350"/>
      <c r="BFZ82" s="350"/>
      <c r="BGA82" s="348"/>
      <c r="BGB82" s="348"/>
      <c r="BGC82" s="348"/>
      <c r="BGD82" s="349"/>
      <c r="BGF82" s="347"/>
      <c r="BGG82" s="350"/>
      <c r="BGH82" s="350"/>
      <c r="BGI82" s="348"/>
      <c r="BGJ82" s="348"/>
      <c r="BGK82" s="348"/>
      <c r="BGL82" s="349"/>
      <c r="BGN82" s="347"/>
      <c r="BGO82" s="350"/>
      <c r="BGP82" s="350"/>
      <c r="BGQ82" s="348"/>
      <c r="BGR82" s="348"/>
      <c r="BGS82" s="348"/>
      <c r="BGT82" s="349"/>
      <c r="BGV82" s="347"/>
      <c r="BGW82" s="350"/>
      <c r="BGX82" s="350"/>
      <c r="BGY82" s="348"/>
      <c r="BGZ82" s="348"/>
      <c r="BHA82" s="348"/>
      <c r="BHB82" s="349"/>
      <c r="BHD82" s="347"/>
      <c r="BHE82" s="350"/>
      <c r="BHF82" s="350"/>
      <c r="BHG82" s="348"/>
      <c r="BHH82" s="348"/>
      <c r="BHI82" s="348"/>
      <c r="BHJ82" s="349"/>
      <c r="BHL82" s="347"/>
      <c r="BHM82" s="350"/>
      <c r="BHN82" s="350"/>
      <c r="BHO82" s="348"/>
      <c r="BHP82" s="348"/>
      <c r="BHQ82" s="348"/>
      <c r="BHR82" s="349"/>
      <c r="BHT82" s="347"/>
      <c r="BHU82" s="350"/>
      <c r="BHV82" s="350"/>
      <c r="BHW82" s="348"/>
      <c r="BHX82" s="348"/>
      <c r="BHY82" s="348"/>
      <c r="BHZ82" s="349"/>
      <c r="BIB82" s="347"/>
      <c r="BIC82" s="350"/>
      <c r="BID82" s="350"/>
      <c r="BIE82" s="348"/>
      <c r="BIF82" s="348"/>
      <c r="BIG82" s="348"/>
      <c r="BIH82" s="349"/>
      <c r="BIJ82" s="347"/>
      <c r="BIK82" s="350"/>
      <c r="BIL82" s="350"/>
      <c r="BIM82" s="348"/>
      <c r="BIN82" s="348"/>
      <c r="BIO82" s="348"/>
      <c r="BIP82" s="349"/>
      <c r="BIR82" s="347"/>
      <c r="BIS82" s="350"/>
      <c r="BIT82" s="350"/>
      <c r="BIU82" s="348"/>
      <c r="BIV82" s="348"/>
      <c r="BIW82" s="348"/>
      <c r="BIX82" s="349"/>
      <c r="BIZ82" s="347"/>
      <c r="BJA82" s="350"/>
      <c r="BJB82" s="350"/>
      <c r="BJC82" s="348"/>
      <c r="BJD82" s="348"/>
      <c r="BJE82" s="348"/>
      <c r="BJF82" s="349"/>
      <c r="BJH82" s="347"/>
      <c r="BJI82" s="350"/>
      <c r="BJJ82" s="350"/>
      <c r="BJK82" s="348"/>
      <c r="BJL82" s="348"/>
      <c r="BJM82" s="348"/>
      <c r="BJN82" s="349"/>
      <c r="BJP82" s="347"/>
      <c r="BJQ82" s="350"/>
      <c r="BJR82" s="350"/>
      <c r="BJS82" s="348"/>
      <c r="BJT82" s="348"/>
      <c r="BJU82" s="348"/>
      <c r="BJV82" s="349"/>
      <c r="BJX82" s="347"/>
      <c r="BJY82" s="350"/>
      <c r="BJZ82" s="350"/>
      <c r="BKA82" s="348"/>
      <c r="BKB82" s="348"/>
      <c r="BKC82" s="348"/>
      <c r="BKD82" s="349"/>
      <c r="BKF82" s="347"/>
      <c r="BKG82" s="350"/>
      <c r="BKH82" s="350"/>
      <c r="BKI82" s="348"/>
      <c r="BKJ82" s="348"/>
      <c r="BKK82" s="348"/>
      <c r="BKL82" s="349"/>
      <c r="BKN82" s="347"/>
      <c r="BKO82" s="350"/>
      <c r="BKP82" s="350"/>
      <c r="BKQ82" s="348"/>
      <c r="BKR82" s="348"/>
      <c r="BKS82" s="348"/>
      <c r="BKT82" s="349"/>
      <c r="BKV82" s="347"/>
      <c r="BKW82" s="350"/>
      <c r="BKX82" s="350"/>
      <c r="BKY82" s="348"/>
      <c r="BKZ82" s="348"/>
      <c r="BLA82" s="348"/>
      <c r="BLB82" s="349"/>
      <c r="BLD82" s="347"/>
      <c r="BLE82" s="350"/>
      <c r="BLF82" s="350"/>
      <c r="BLG82" s="348"/>
      <c r="BLH82" s="348"/>
      <c r="BLI82" s="348"/>
      <c r="BLJ82" s="349"/>
      <c r="BLL82" s="347"/>
      <c r="BLM82" s="350"/>
      <c r="BLN82" s="350"/>
      <c r="BLO82" s="348"/>
      <c r="BLP82" s="348"/>
      <c r="BLQ82" s="348"/>
      <c r="BLR82" s="349"/>
      <c r="BLT82" s="347"/>
      <c r="BLU82" s="350"/>
      <c r="BLV82" s="350"/>
      <c r="BLW82" s="348"/>
      <c r="BLX82" s="348"/>
      <c r="BLY82" s="348"/>
      <c r="BLZ82" s="349"/>
      <c r="BMB82" s="347"/>
      <c r="BMC82" s="350"/>
      <c r="BMD82" s="350"/>
      <c r="BME82" s="348"/>
      <c r="BMF82" s="348"/>
      <c r="BMG82" s="348"/>
      <c r="BMH82" s="349"/>
      <c r="BMJ82" s="347"/>
      <c r="BMK82" s="350"/>
      <c r="BML82" s="350"/>
      <c r="BMM82" s="348"/>
      <c r="BMN82" s="348"/>
      <c r="BMO82" s="348"/>
      <c r="BMP82" s="349"/>
      <c r="BMR82" s="347"/>
      <c r="BMS82" s="350"/>
      <c r="BMT82" s="350"/>
      <c r="BMU82" s="348"/>
      <c r="BMV82" s="348"/>
      <c r="BMW82" s="348"/>
      <c r="BMX82" s="349"/>
      <c r="BMZ82" s="347"/>
      <c r="BNA82" s="350"/>
      <c r="BNB82" s="350"/>
      <c r="BNC82" s="348"/>
      <c r="BND82" s="348"/>
      <c r="BNE82" s="348"/>
      <c r="BNF82" s="349"/>
      <c r="BNH82" s="347"/>
      <c r="BNI82" s="350"/>
      <c r="BNJ82" s="350"/>
      <c r="BNK82" s="348"/>
      <c r="BNL82" s="348"/>
      <c r="BNM82" s="348"/>
      <c r="BNN82" s="349"/>
      <c r="BNP82" s="347"/>
      <c r="BNQ82" s="350"/>
      <c r="BNR82" s="350"/>
      <c r="BNS82" s="348"/>
      <c r="BNT82" s="348"/>
      <c r="BNU82" s="348"/>
      <c r="BNV82" s="349"/>
      <c r="BNX82" s="347"/>
      <c r="BNY82" s="350"/>
      <c r="BNZ82" s="350"/>
      <c r="BOA82" s="348"/>
      <c r="BOB82" s="348"/>
      <c r="BOC82" s="348"/>
      <c r="BOD82" s="349"/>
      <c r="BOF82" s="347"/>
      <c r="BOG82" s="350"/>
      <c r="BOH82" s="350"/>
      <c r="BOI82" s="348"/>
      <c r="BOJ82" s="348"/>
      <c r="BOK82" s="348"/>
      <c r="BOL82" s="349"/>
      <c r="BON82" s="347"/>
      <c r="BOO82" s="350"/>
      <c r="BOP82" s="350"/>
      <c r="BOQ82" s="348"/>
      <c r="BOR82" s="348"/>
      <c r="BOS82" s="348"/>
      <c r="BOT82" s="349"/>
      <c r="BOV82" s="347"/>
      <c r="BOW82" s="350"/>
      <c r="BOX82" s="350"/>
      <c r="BOY82" s="348"/>
      <c r="BOZ82" s="348"/>
      <c r="BPA82" s="348"/>
      <c r="BPB82" s="349"/>
      <c r="BPD82" s="347"/>
      <c r="BPE82" s="350"/>
      <c r="BPF82" s="350"/>
      <c r="BPG82" s="348"/>
      <c r="BPH82" s="348"/>
      <c r="BPI82" s="348"/>
      <c r="BPJ82" s="349"/>
      <c r="BPL82" s="347"/>
      <c r="BPM82" s="350"/>
      <c r="BPN82" s="350"/>
      <c r="BPO82" s="348"/>
      <c r="BPP82" s="348"/>
      <c r="BPQ82" s="348"/>
      <c r="BPR82" s="349"/>
      <c r="BPT82" s="347"/>
      <c r="BPU82" s="350"/>
      <c r="BPV82" s="350"/>
      <c r="BPW82" s="348"/>
      <c r="BPX82" s="348"/>
      <c r="BPY82" s="348"/>
      <c r="BPZ82" s="349"/>
      <c r="BQB82" s="347"/>
      <c r="BQC82" s="350"/>
      <c r="BQD82" s="350"/>
      <c r="BQE82" s="348"/>
      <c r="BQF82" s="348"/>
      <c r="BQG82" s="348"/>
      <c r="BQH82" s="349"/>
      <c r="BQJ82" s="347"/>
      <c r="BQK82" s="350"/>
      <c r="BQL82" s="350"/>
      <c r="BQM82" s="348"/>
      <c r="BQN82" s="348"/>
      <c r="BQO82" s="348"/>
      <c r="BQP82" s="349"/>
      <c r="BQR82" s="347"/>
      <c r="BQS82" s="350"/>
      <c r="BQT82" s="350"/>
      <c r="BQU82" s="348"/>
      <c r="BQV82" s="348"/>
      <c r="BQW82" s="348"/>
      <c r="BQX82" s="349"/>
      <c r="BQZ82" s="347"/>
      <c r="BRA82" s="350"/>
      <c r="BRB82" s="350"/>
      <c r="BRC82" s="348"/>
      <c r="BRD82" s="348"/>
      <c r="BRE82" s="348"/>
      <c r="BRF82" s="349"/>
      <c r="BRH82" s="347"/>
      <c r="BRI82" s="350"/>
      <c r="BRJ82" s="350"/>
      <c r="BRK82" s="348"/>
      <c r="BRL82" s="348"/>
      <c r="BRM82" s="348"/>
      <c r="BRN82" s="349"/>
      <c r="BRP82" s="347"/>
      <c r="BRQ82" s="350"/>
      <c r="BRR82" s="350"/>
      <c r="BRS82" s="348"/>
      <c r="BRT82" s="348"/>
      <c r="BRU82" s="348"/>
      <c r="BRV82" s="349"/>
      <c r="BRX82" s="347"/>
      <c r="BRY82" s="350"/>
      <c r="BRZ82" s="350"/>
      <c r="BSA82" s="348"/>
      <c r="BSB82" s="348"/>
      <c r="BSC82" s="348"/>
      <c r="BSD82" s="349"/>
      <c r="BSF82" s="347"/>
      <c r="BSG82" s="350"/>
      <c r="BSH82" s="350"/>
      <c r="BSI82" s="348"/>
      <c r="BSJ82" s="348"/>
      <c r="BSK82" s="348"/>
      <c r="BSL82" s="349"/>
      <c r="BSN82" s="347"/>
      <c r="BSO82" s="350"/>
      <c r="BSP82" s="350"/>
      <c r="BSQ82" s="348"/>
      <c r="BSR82" s="348"/>
      <c r="BSS82" s="348"/>
      <c r="BST82" s="349"/>
      <c r="BSV82" s="347"/>
      <c r="BSW82" s="350"/>
      <c r="BSX82" s="350"/>
      <c r="BSY82" s="348"/>
      <c r="BSZ82" s="348"/>
      <c r="BTA82" s="348"/>
      <c r="BTB82" s="349"/>
      <c r="BTD82" s="347"/>
      <c r="BTE82" s="350"/>
      <c r="BTF82" s="350"/>
      <c r="BTG82" s="348"/>
      <c r="BTH82" s="348"/>
      <c r="BTI82" s="348"/>
      <c r="BTJ82" s="349"/>
      <c r="BTL82" s="347"/>
      <c r="BTM82" s="350"/>
      <c r="BTN82" s="350"/>
      <c r="BTO82" s="348"/>
      <c r="BTP82" s="348"/>
      <c r="BTQ82" s="348"/>
      <c r="BTR82" s="349"/>
      <c r="BTT82" s="347"/>
      <c r="BTU82" s="350"/>
      <c r="BTV82" s="350"/>
      <c r="BTW82" s="348"/>
      <c r="BTX82" s="348"/>
      <c r="BTY82" s="348"/>
      <c r="BTZ82" s="349"/>
      <c r="BUB82" s="347"/>
      <c r="BUC82" s="350"/>
      <c r="BUD82" s="350"/>
      <c r="BUE82" s="348"/>
      <c r="BUF82" s="348"/>
      <c r="BUG82" s="348"/>
      <c r="BUH82" s="349"/>
      <c r="BUJ82" s="347"/>
      <c r="BUK82" s="350"/>
      <c r="BUL82" s="350"/>
      <c r="BUM82" s="348"/>
      <c r="BUN82" s="348"/>
      <c r="BUO82" s="348"/>
      <c r="BUP82" s="349"/>
      <c r="BUR82" s="347"/>
      <c r="BUS82" s="350"/>
      <c r="BUT82" s="350"/>
      <c r="BUU82" s="348"/>
      <c r="BUV82" s="348"/>
      <c r="BUW82" s="348"/>
      <c r="BUX82" s="349"/>
      <c r="BUZ82" s="347"/>
      <c r="BVA82" s="350"/>
      <c r="BVB82" s="350"/>
      <c r="BVC82" s="348"/>
      <c r="BVD82" s="348"/>
      <c r="BVE82" s="348"/>
      <c r="BVF82" s="349"/>
      <c r="BVH82" s="347"/>
      <c r="BVI82" s="350"/>
      <c r="BVJ82" s="350"/>
      <c r="BVK82" s="348"/>
      <c r="BVL82" s="348"/>
      <c r="BVM82" s="348"/>
      <c r="BVN82" s="349"/>
      <c r="BVP82" s="347"/>
      <c r="BVQ82" s="350"/>
      <c r="BVR82" s="350"/>
      <c r="BVS82" s="348"/>
      <c r="BVT82" s="348"/>
      <c r="BVU82" s="348"/>
      <c r="BVV82" s="349"/>
      <c r="BVX82" s="347"/>
      <c r="BVY82" s="350"/>
      <c r="BVZ82" s="350"/>
      <c r="BWA82" s="348"/>
      <c r="BWB82" s="348"/>
      <c r="BWC82" s="348"/>
      <c r="BWD82" s="349"/>
      <c r="BWF82" s="347"/>
      <c r="BWG82" s="350"/>
      <c r="BWH82" s="350"/>
      <c r="BWI82" s="348"/>
      <c r="BWJ82" s="348"/>
      <c r="BWK82" s="348"/>
      <c r="BWL82" s="349"/>
      <c r="BWN82" s="347"/>
      <c r="BWO82" s="350"/>
      <c r="BWP82" s="350"/>
      <c r="BWQ82" s="348"/>
      <c r="BWR82" s="348"/>
      <c r="BWS82" s="348"/>
      <c r="BWT82" s="349"/>
      <c r="BWV82" s="347"/>
      <c r="BWW82" s="350"/>
      <c r="BWX82" s="350"/>
      <c r="BWY82" s="348"/>
      <c r="BWZ82" s="348"/>
      <c r="BXA82" s="348"/>
      <c r="BXB82" s="349"/>
      <c r="BXD82" s="347"/>
      <c r="BXE82" s="350"/>
      <c r="BXF82" s="350"/>
      <c r="BXG82" s="348"/>
      <c r="BXH82" s="348"/>
      <c r="BXI82" s="348"/>
      <c r="BXJ82" s="349"/>
      <c r="BXL82" s="347"/>
      <c r="BXM82" s="350"/>
      <c r="BXN82" s="350"/>
      <c r="BXO82" s="348"/>
      <c r="BXP82" s="348"/>
      <c r="BXQ82" s="348"/>
      <c r="BXR82" s="349"/>
      <c r="BXT82" s="347"/>
      <c r="BXU82" s="350"/>
      <c r="BXV82" s="350"/>
      <c r="BXW82" s="348"/>
      <c r="BXX82" s="348"/>
      <c r="BXY82" s="348"/>
      <c r="BXZ82" s="349"/>
      <c r="BYB82" s="347"/>
      <c r="BYC82" s="350"/>
      <c r="BYD82" s="350"/>
      <c r="BYE82" s="348"/>
      <c r="BYF82" s="348"/>
      <c r="BYG82" s="348"/>
      <c r="BYH82" s="349"/>
      <c r="BYJ82" s="347"/>
      <c r="BYK82" s="350"/>
      <c r="BYL82" s="350"/>
      <c r="BYM82" s="348"/>
      <c r="BYN82" s="348"/>
      <c r="BYO82" s="348"/>
      <c r="BYP82" s="349"/>
      <c r="BYR82" s="347"/>
      <c r="BYS82" s="350"/>
      <c r="BYT82" s="350"/>
      <c r="BYU82" s="348"/>
      <c r="BYV82" s="348"/>
      <c r="BYW82" s="348"/>
      <c r="BYX82" s="349"/>
      <c r="BYZ82" s="347"/>
      <c r="BZA82" s="350"/>
      <c r="BZB82" s="350"/>
      <c r="BZC82" s="348"/>
      <c r="BZD82" s="348"/>
      <c r="BZE82" s="348"/>
      <c r="BZF82" s="349"/>
      <c r="BZH82" s="347"/>
      <c r="BZI82" s="350"/>
      <c r="BZJ82" s="350"/>
      <c r="BZK82" s="348"/>
      <c r="BZL82" s="348"/>
      <c r="BZM82" s="348"/>
      <c r="BZN82" s="349"/>
      <c r="BZP82" s="347"/>
      <c r="BZQ82" s="350"/>
      <c r="BZR82" s="350"/>
      <c r="BZS82" s="348"/>
      <c r="BZT82" s="348"/>
      <c r="BZU82" s="348"/>
      <c r="BZV82" s="349"/>
      <c r="BZX82" s="347"/>
      <c r="BZY82" s="350"/>
      <c r="BZZ82" s="350"/>
      <c r="CAA82" s="348"/>
      <c r="CAB82" s="348"/>
      <c r="CAC82" s="348"/>
      <c r="CAD82" s="349"/>
      <c r="CAF82" s="347"/>
      <c r="CAG82" s="350"/>
      <c r="CAH82" s="350"/>
      <c r="CAI82" s="348"/>
      <c r="CAJ82" s="348"/>
      <c r="CAK82" s="348"/>
      <c r="CAL82" s="349"/>
      <c r="CAN82" s="347"/>
      <c r="CAO82" s="350"/>
      <c r="CAP82" s="350"/>
      <c r="CAQ82" s="348"/>
      <c r="CAR82" s="348"/>
      <c r="CAS82" s="348"/>
      <c r="CAT82" s="349"/>
      <c r="CAV82" s="347"/>
      <c r="CAW82" s="350"/>
      <c r="CAX82" s="350"/>
      <c r="CAY82" s="348"/>
      <c r="CAZ82" s="348"/>
      <c r="CBA82" s="348"/>
      <c r="CBB82" s="349"/>
      <c r="CBD82" s="347"/>
      <c r="CBE82" s="350"/>
      <c r="CBF82" s="350"/>
      <c r="CBG82" s="348"/>
      <c r="CBH82" s="348"/>
      <c r="CBI82" s="348"/>
      <c r="CBJ82" s="349"/>
      <c r="CBL82" s="347"/>
      <c r="CBM82" s="350"/>
      <c r="CBN82" s="350"/>
      <c r="CBO82" s="348"/>
      <c r="CBP82" s="348"/>
      <c r="CBQ82" s="348"/>
      <c r="CBR82" s="349"/>
      <c r="CBT82" s="347"/>
      <c r="CBU82" s="350"/>
      <c r="CBV82" s="350"/>
      <c r="CBW82" s="348"/>
      <c r="CBX82" s="348"/>
      <c r="CBY82" s="348"/>
      <c r="CBZ82" s="349"/>
      <c r="CCB82" s="347"/>
      <c r="CCC82" s="350"/>
      <c r="CCD82" s="350"/>
      <c r="CCE82" s="348"/>
      <c r="CCF82" s="348"/>
      <c r="CCG82" s="348"/>
      <c r="CCH82" s="349"/>
      <c r="CCJ82" s="347"/>
      <c r="CCK82" s="350"/>
      <c r="CCL82" s="350"/>
      <c r="CCM82" s="348"/>
      <c r="CCN82" s="348"/>
      <c r="CCO82" s="348"/>
      <c r="CCP82" s="349"/>
      <c r="CCR82" s="347"/>
      <c r="CCS82" s="350"/>
      <c r="CCT82" s="350"/>
      <c r="CCU82" s="348"/>
      <c r="CCV82" s="348"/>
      <c r="CCW82" s="348"/>
      <c r="CCX82" s="349"/>
      <c r="CCZ82" s="347"/>
      <c r="CDA82" s="350"/>
      <c r="CDB82" s="350"/>
      <c r="CDC82" s="348"/>
      <c r="CDD82" s="348"/>
      <c r="CDE82" s="348"/>
      <c r="CDF82" s="349"/>
      <c r="CDH82" s="347"/>
      <c r="CDI82" s="350"/>
      <c r="CDJ82" s="350"/>
      <c r="CDK82" s="348"/>
      <c r="CDL82" s="348"/>
      <c r="CDM82" s="348"/>
      <c r="CDN82" s="349"/>
      <c r="CDP82" s="347"/>
      <c r="CDQ82" s="350"/>
      <c r="CDR82" s="350"/>
      <c r="CDS82" s="348"/>
      <c r="CDT82" s="348"/>
      <c r="CDU82" s="348"/>
      <c r="CDV82" s="349"/>
      <c r="CDX82" s="347"/>
      <c r="CDY82" s="350"/>
      <c r="CDZ82" s="350"/>
      <c r="CEA82" s="348"/>
      <c r="CEB82" s="348"/>
      <c r="CEC82" s="348"/>
      <c r="CED82" s="349"/>
      <c r="CEF82" s="347"/>
      <c r="CEG82" s="350"/>
      <c r="CEH82" s="350"/>
      <c r="CEI82" s="348"/>
      <c r="CEJ82" s="348"/>
      <c r="CEK82" s="348"/>
      <c r="CEL82" s="349"/>
      <c r="CEN82" s="347"/>
      <c r="CEO82" s="350"/>
      <c r="CEP82" s="350"/>
      <c r="CEQ82" s="348"/>
      <c r="CER82" s="348"/>
      <c r="CES82" s="348"/>
      <c r="CET82" s="349"/>
      <c r="CEV82" s="347"/>
      <c r="CEW82" s="350"/>
      <c r="CEX82" s="350"/>
      <c r="CEY82" s="348"/>
      <c r="CEZ82" s="348"/>
      <c r="CFA82" s="348"/>
      <c r="CFB82" s="349"/>
      <c r="CFD82" s="347"/>
      <c r="CFE82" s="350"/>
      <c r="CFF82" s="350"/>
      <c r="CFG82" s="348"/>
      <c r="CFH82" s="348"/>
      <c r="CFI82" s="348"/>
      <c r="CFJ82" s="349"/>
      <c r="CFL82" s="347"/>
      <c r="CFM82" s="350"/>
      <c r="CFN82" s="350"/>
      <c r="CFO82" s="348"/>
      <c r="CFP82" s="348"/>
      <c r="CFQ82" s="348"/>
      <c r="CFR82" s="349"/>
      <c r="CFT82" s="347"/>
      <c r="CFU82" s="350"/>
      <c r="CFV82" s="350"/>
      <c r="CFW82" s="348"/>
      <c r="CFX82" s="348"/>
      <c r="CFY82" s="348"/>
      <c r="CFZ82" s="349"/>
      <c r="CGB82" s="347"/>
      <c r="CGC82" s="350"/>
      <c r="CGD82" s="350"/>
      <c r="CGE82" s="348"/>
      <c r="CGF82" s="348"/>
      <c r="CGG82" s="348"/>
      <c r="CGH82" s="349"/>
      <c r="CGJ82" s="347"/>
      <c r="CGK82" s="350"/>
      <c r="CGL82" s="350"/>
      <c r="CGM82" s="348"/>
      <c r="CGN82" s="348"/>
      <c r="CGO82" s="348"/>
      <c r="CGP82" s="349"/>
      <c r="CGR82" s="347"/>
      <c r="CGS82" s="350"/>
      <c r="CGT82" s="350"/>
      <c r="CGU82" s="348"/>
      <c r="CGV82" s="348"/>
      <c r="CGW82" s="348"/>
      <c r="CGX82" s="349"/>
      <c r="CGZ82" s="347"/>
      <c r="CHA82" s="350"/>
      <c r="CHB82" s="350"/>
      <c r="CHC82" s="348"/>
      <c r="CHD82" s="348"/>
      <c r="CHE82" s="348"/>
      <c r="CHF82" s="349"/>
      <c r="CHH82" s="347"/>
      <c r="CHI82" s="350"/>
      <c r="CHJ82" s="350"/>
      <c r="CHK82" s="348"/>
      <c r="CHL82" s="348"/>
      <c r="CHM82" s="348"/>
      <c r="CHN82" s="349"/>
      <c r="CHP82" s="347"/>
      <c r="CHQ82" s="350"/>
      <c r="CHR82" s="350"/>
      <c r="CHS82" s="348"/>
      <c r="CHT82" s="348"/>
      <c r="CHU82" s="348"/>
      <c r="CHV82" s="349"/>
      <c r="CHX82" s="347"/>
      <c r="CHY82" s="350"/>
      <c r="CHZ82" s="350"/>
      <c r="CIA82" s="348"/>
      <c r="CIB82" s="348"/>
      <c r="CIC82" s="348"/>
      <c r="CID82" s="349"/>
      <c r="CIF82" s="347"/>
      <c r="CIG82" s="350"/>
      <c r="CIH82" s="350"/>
      <c r="CII82" s="348"/>
      <c r="CIJ82" s="348"/>
      <c r="CIK82" s="348"/>
      <c r="CIL82" s="349"/>
      <c r="CIN82" s="347"/>
      <c r="CIO82" s="350"/>
      <c r="CIP82" s="350"/>
      <c r="CIQ82" s="348"/>
      <c r="CIR82" s="348"/>
      <c r="CIS82" s="348"/>
      <c r="CIT82" s="349"/>
      <c r="CIV82" s="347"/>
      <c r="CIW82" s="350"/>
      <c r="CIX82" s="350"/>
      <c r="CIY82" s="348"/>
      <c r="CIZ82" s="348"/>
      <c r="CJA82" s="348"/>
      <c r="CJB82" s="349"/>
      <c r="CJD82" s="347"/>
      <c r="CJE82" s="350"/>
      <c r="CJF82" s="350"/>
      <c r="CJG82" s="348"/>
      <c r="CJH82" s="348"/>
      <c r="CJI82" s="348"/>
      <c r="CJJ82" s="349"/>
      <c r="CJL82" s="347"/>
      <c r="CJM82" s="350"/>
      <c r="CJN82" s="350"/>
      <c r="CJO82" s="348"/>
      <c r="CJP82" s="348"/>
      <c r="CJQ82" s="348"/>
      <c r="CJR82" s="349"/>
      <c r="CJT82" s="347"/>
      <c r="CJU82" s="350"/>
      <c r="CJV82" s="350"/>
      <c r="CJW82" s="348"/>
      <c r="CJX82" s="348"/>
      <c r="CJY82" s="348"/>
      <c r="CJZ82" s="349"/>
      <c r="CKB82" s="347"/>
      <c r="CKC82" s="350"/>
      <c r="CKD82" s="350"/>
      <c r="CKE82" s="348"/>
      <c r="CKF82" s="348"/>
      <c r="CKG82" s="348"/>
      <c r="CKH82" s="349"/>
      <c r="CKJ82" s="347"/>
      <c r="CKK82" s="350"/>
      <c r="CKL82" s="350"/>
      <c r="CKM82" s="348"/>
      <c r="CKN82" s="348"/>
      <c r="CKO82" s="348"/>
      <c r="CKP82" s="349"/>
      <c r="CKR82" s="347"/>
      <c r="CKS82" s="350"/>
      <c r="CKT82" s="350"/>
      <c r="CKU82" s="348"/>
      <c r="CKV82" s="348"/>
      <c r="CKW82" s="348"/>
      <c r="CKX82" s="349"/>
      <c r="CKZ82" s="347"/>
      <c r="CLA82" s="350"/>
      <c r="CLB82" s="350"/>
      <c r="CLC82" s="348"/>
      <c r="CLD82" s="348"/>
      <c r="CLE82" s="348"/>
      <c r="CLF82" s="349"/>
      <c r="CLH82" s="347"/>
      <c r="CLI82" s="350"/>
      <c r="CLJ82" s="350"/>
      <c r="CLK82" s="348"/>
      <c r="CLL82" s="348"/>
      <c r="CLM82" s="348"/>
      <c r="CLN82" s="349"/>
      <c r="CLP82" s="347"/>
      <c r="CLQ82" s="350"/>
      <c r="CLR82" s="350"/>
      <c r="CLS82" s="348"/>
      <c r="CLT82" s="348"/>
      <c r="CLU82" s="348"/>
      <c r="CLV82" s="349"/>
      <c r="CLX82" s="347"/>
      <c r="CLY82" s="350"/>
      <c r="CLZ82" s="350"/>
      <c r="CMA82" s="348"/>
      <c r="CMB82" s="348"/>
      <c r="CMC82" s="348"/>
      <c r="CMD82" s="349"/>
      <c r="CMF82" s="347"/>
      <c r="CMG82" s="350"/>
      <c r="CMH82" s="350"/>
      <c r="CMI82" s="348"/>
      <c r="CMJ82" s="348"/>
      <c r="CMK82" s="348"/>
      <c r="CML82" s="349"/>
      <c r="CMN82" s="347"/>
      <c r="CMO82" s="350"/>
      <c r="CMP82" s="350"/>
      <c r="CMQ82" s="348"/>
      <c r="CMR82" s="348"/>
      <c r="CMS82" s="348"/>
      <c r="CMT82" s="349"/>
      <c r="CMV82" s="347"/>
      <c r="CMW82" s="350"/>
      <c r="CMX82" s="350"/>
      <c r="CMY82" s="348"/>
      <c r="CMZ82" s="348"/>
      <c r="CNA82" s="348"/>
      <c r="CNB82" s="349"/>
      <c r="CND82" s="347"/>
      <c r="CNE82" s="350"/>
      <c r="CNF82" s="350"/>
      <c r="CNG82" s="348"/>
      <c r="CNH82" s="348"/>
      <c r="CNI82" s="348"/>
      <c r="CNJ82" s="349"/>
      <c r="CNL82" s="347"/>
      <c r="CNM82" s="350"/>
      <c r="CNN82" s="350"/>
      <c r="CNO82" s="348"/>
      <c r="CNP82" s="348"/>
      <c r="CNQ82" s="348"/>
      <c r="CNR82" s="349"/>
      <c r="CNT82" s="347"/>
      <c r="CNU82" s="350"/>
      <c r="CNV82" s="350"/>
      <c r="CNW82" s="348"/>
      <c r="CNX82" s="348"/>
      <c r="CNY82" s="348"/>
      <c r="CNZ82" s="349"/>
      <c r="COB82" s="347"/>
      <c r="COC82" s="350"/>
      <c r="COD82" s="350"/>
      <c r="COE82" s="348"/>
      <c r="COF82" s="348"/>
      <c r="COG82" s="348"/>
      <c r="COH82" s="349"/>
      <c r="COJ82" s="347"/>
      <c r="COK82" s="350"/>
      <c r="COL82" s="350"/>
      <c r="COM82" s="348"/>
      <c r="CON82" s="348"/>
      <c r="COO82" s="348"/>
      <c r="COP82" s="349"/>
      <c r="COR82" s="347"/>
      <c r="COS82" s="350"/>
      <c r="COT82" s="350"/>
      <c r="COU82" s="348"/>
      <c r="COV82" s="348"/>
      <c r="COW82" s="348"/>
      <c r="COX82" s="349"/>
      <c r="COZ82" s="347"/>
      <c r="CPA82" s="350"/>
      <c r="CPB82" s="350"/>
      <c r="CPC82" s="348"/>
      <c r="CPD82" s="348"/>
      <c r="CPE82" s="348"/>
      <c r="CPF82" s="349"/>
      <c r="CPH82" s="347"/>
      <c r="CPI82" s="350"/>
      <c r="CPJ82" s="350"/>
      <c r="CPK82" s="348"/>
      <c r="CPL82" s="348"/>
      <c r="CPM82" s="348"/>
      <c r="CPN82" s="349"/>
      <c r="CPP82" s="347"/>
      <c r="CPQ82" s="350"/>
      <c r="CPR82" s="350"/>
      <c r="CPS82" s="348"/>
      <c r="CPT82" s="348"/>
      <c r="CPU82" s="348"/>
      <c r="CPV82" s="349"/>
      <c r="CPX82" s="347"/>
      <c r="CPY82" s="350"/>
      <c r="CPZ82" s="350"/>
      <c r="CQA82" s="348"/>
      <c r="CQB82" s="348"/>
      <c r="CQC82" s="348"/>
      <c r="CQD82" s="349"/>
      <c r="CQF82" s="347"/>
      <c r="CQG82" s="350"/>
      <c r="CQH82" s="350"/>
      <c r="CQI82" s="348"/>
      <c r="CQJ82" s="348"/>
      <c r="CQK82" s="348"/>
      <c r="CQL82" s="349"/>
      <c r="CQN82" s="347"/>
      <c r="CQO82" s="350"/>
      <c r="CQP82" s="350"/>
      <c r="CQQ82" s="348"/>
      <c r="CQR82" s="348"/>
      <c r="CQS82" s="348"/>
      <c r="CQT82" s="349"/>
      <c r="CQV82" s="347"/>
      <c r="CQW82" s="350"/>
      <c r="CQX82" s="350"/>
      <c r="CQY82" s="348"/>
      <c r="CQZ82" s="348"/>
      <c r="CRA82" s="348"/>
      <c r="CRB82" s="349"/>
      <c r="CRD82" s="347"/>
      <c r="CRE82" s="350"/>
      <c r="CRF82" s="350"/>
      <c r="CRG82" s="348"/>
      <c r="CRH82" s="348"/>
      <c r="CRI82" s="348"/>
      <c r="CRJ82" s="349"/>
      <c r="CRL82" s="347"/>
      <c r="CRM82" s="350"/>
      <c r="CRN82" s="350"/>
      <c r="CRO82" s="348"/>
      <c r="CRP82" s="348"/>
      <c r="CRQ82" s="348"/>
      <c r="CRR82" s="349"/>
      <c r="CRT82" s="347"/>
      <c r="CRU82" s="350"/>
      <c r="CRV82" s="350"/>
      <c r="CRW82" s="348"/>
      <c r="CRX82" s="348"/>
      <c r="CRY82" s="348"/>
      <c r="CRZ82" s="349"/>
      <c r="CSB82" s="347"/>
      <c r="CSC82" s="350"/>
      <c r="CSD82" s="350"/>
      <c r="CSE82" s="348"/>
      <c r="CSF82" s="348"/>
      <c r="CSG82" s="348"/>
      <c r="CSH82" s="349"/>
      <c r="CSJ82" s="347"/>
      <c r="CSK82" s="350"/>
      <c r="CSL82" s="350"/>
      <c r="CSM82" s="348"/>
      <c r="CSN82" s="348"/>
      <c r="CSO82" s="348"/>
      <c r="CSP82" s="349"/>
      <c r="CSR82" s="347"/>
      <c r="CSS82" s="350"/>
      <c r="CST82" s="350"/>
      <c r="CSU82" s="348"/>
      <c r="CSV82" s="348"/>
      <c r="CSW82" s="348"/>
      <c r="CSX82" s="349"/>
      <c r="CSZ82" s="347"/>
      <c r="CTA82" s="350"/>
      <c r="CTB82" s="350"/>
      <c r="CTC82" s="348"/>
      <c r="CTD82" s="348"/>
      <c r="CTE82" s="348"/>
      <c r="CTF82" s="349"/>
      <c r="CTH82" s="347"/>
      <c r="CTI82" s="350"/>
      <c r="CTJ82" s="350"/>
      <c r="CTK82" s="348"/>
      <c r="CTL82" s="348"/>
      <c r="CTM82" s="348"/>
      <c r="CTN82" s="349"/>
      <c r="CTP82" s="347"/>
      <c r="CTQ82" s="350"/>
      <c r="CTR82" s="350"/>
      <c r="CTS82" s="348"/>
      <c r="CTT82" s="348"/>
      <c r="CTU82" s="348"/>
      <c r="CTV82" s="349"/>
      <c r="CTX82" s="347"/>
      <c r="CTY82" s="350"/>
      <c r="CTZ82" s="350"/>
      <c r="CUA82" s="348"/>
      <c r="CUB82" s="348"/>
      <c r="CUC82" s="348"/>
      <c r="CUD82" s="349"/>
      <c r="CUF82" s="347"/>
      <c r="CUG82" s="350"/>
      <c r="CUH82" s="350"/>
      <c r="CUI82" s="348"/>
      <c r="CUJ82" s="348"/>
      <c r="CUK82" s="348"/>
      <c r="CUL82" s="349"/>
      <c r="CUN82" s="347"/>
      <c r="CUO82" s="350"/>
      <c r="CUP82" s="350"/>
      <c r="CUQ82" s="348"/>
      <c r="CUR82" s="348"/>
      <c r="CUS82" s="348"/>
      <c r="CUT82" s="349"/>
      <c r="CUV82" s="347"/>
      <c r="CUW82" s="350"/>
      <c r="CUX82" s="350"/>
      <c r="CUY82" s="348"/>
      <c r="CUZ82" s="348"/>
      <c r="CVA82" s="348"/>
      <c r="CVB82" s="349"/>
      <c r="CVD82" s="347"/>
      <c r="CVE82" s="350"/>
      <c r="CVF82" s="350"/>
      <c r="CVG82" s="348"/>
      <c r="CVH82" s="348"/>
      <c r="CVI82" s="348"/>
      <c r="CVJ82" s="349"/>
      <c r="CVL82" s="347"/>
      <c r="CVM82" s="350"/>
      <c r="CVN82" s="350"/>
      <c r="CVO82" s="348"/>
      <c r="CVP82" s="348"/>
      <c r="CVQ82" s="348"/>
      <c r="CVR82" s="349"/>
      <c r="CVT82" s="347"/>
      <c r="CVU82" s="350"/>
      <c r="CVV82" s="350"/>
      <c r="CVW82" s="348"/>
      <c r="CVX82" s="348"/>
      <c r="CVY82" s="348"/>
      <c r="CVZ82" s="349"/>
      <c r="CWB82" s="347"/>
      <c r="CWC82" s="350"/>
      <c r="CWD82" s="350"/>
      <c r="CWE82" s="348"/>
      <c r="CWF82" s="348"/>
      <c r="CWG82" s="348"/>
      <c r="CWH82" s="349"/>
      <c r="CWJ82" s="347"/>
      <c r="CWK82" s="350"/>
      <c r="CWL82" s="350"/>
      <c r="CWM82" s="348"/>
      <c r="CWN82" s="348"/>
      <c r="CWO82" s="348"/>
      <c r="CWP82" s="349"/>
      <c r="CWR82" s="347"/>
      <c r="CWS82" s="350"/>
      <c r="CWT82" s="350"/>
      <c r="CWU82" s="348"/>
      <c r="CWV82" s="348"/>
      <c r="CWW82" s="348"/>
      <c r="CWX82" s="349"/>
      <c r="CWZ82" s="347"/>
      <c r="CXA82" s="350"/>
      <c r="CXB82" s="350"/>
      <c r="CXC82" s="348"/>
      <c r="CXD82" s="348"/>
      <c r="CXE82" s="348"/>
      <c r="CXF82" s="349"/>
      <c r="CXH82" s="347"/>
      <c r="CXI82" s="350"/>
      <c r="CXJ82" s="350"/>
      <c r="CXK82" s="348"/>
      <c r="CXL82" s="348"/>
      <c r="CXM82" s="348"/>
      <c r="CXN82" s="349"/>
      <c r="CXP82" s="347"/>
      <c r="CXQ82" s="350"/>
      <c r="CXR82" s="350"/>
      <c r="CXS82" s="348"/>
      <c r="CXT82" s="348"/>
      <c r="CXU82" s="348"/>
      <c r="CXV82" s="349"/>
      <c r="CXX82" s="347"/>
      <c r="CXY82" s="350"/>
      <c r="CXZ82" s="350"/>
      <c r="CYA82" s="348"/>
      <c r="CYB82" s="348"/>
      <c r="CYC82" s="348"/>
      <c r="CYD82" s="349"/>
      <c r="CYF82" s="347"/>
      <c r="CYG82" s="350"/>
      <c r="CYH82" s="350"/>
      <c r="CYI82" s="348"/>
      <c r="CYJ82" s="348"/>
      <c r="CYK82" s="348"/>
      <c r="CYL82" s="349"/>
      <c r="CYN82" s="347"/>
      <c r="CYO82" s="350"/>
      <c r="CYP82" s="350"/>
      <c r="CYQ82" s="348"/>
      <c r="CYR82" s="348"/>
      <c r="CYS82" s="348"/>
      <c r="CYT82" s="349"/>
      <c r="CYV82" s="347"/>
      <c r="CYW82" s="350"/>
      <c r="CYX82" s="350"/>
      <c r="CYY82" s="348"/>
      <c r="CYZ82" s="348"/>
      <c r="CZA82" s="348"/>
      <c r="CZB82" s="349"/>
      <c r="CZD82" s="347"/>
      <c r="CZE82" s="350"/>
      <c r="CZF82" s="350"/>
      <c r="CZG82" s="348"/>
      <c r="CZH82" s="348"/>
      <c r="CZI82" s="348"/>
      <c r="CZJ82" s="349"/>
      <c r="CZL82" s="347"/>
      <c r="CZM82" s="350"/>
      <c r="CZN82" s="350"/>
      <c r="CZO82" s="348"/>
      <c r="CZP82" s="348"/>
      <c r="CZQ82" s="348"/>
      <c r="CZR82" s="349"/>
      <c r="CZT82" s="347"/>
      <c r="CZU82" s="350"/>
      <c r="CZV82" s="350"/>
      <c r="CZW82" s="348"/>
      <c r="CZX82" s="348"/>
      <c r="CZY82" s="348"/>
      <c r="CZZ82" s="349"/>
      <c r="DAB82" s="347"/>
      <c r="DAC82" s="350"/>
      <c r="DAD82" s="350"/>
      <c r="DAE82" s="348"/>
      <c r="DAF82" s="348"/>
      <c r="DAG82" s="348"/>
      <c r="DAH82" s="349"/>
      <c r="DAJ82" s="347"/>
      <c r="DAK82" s="350"/>
      <c r="DAL82" s="350"/>
      <c r="DAM82" s="348"/>
      <c r="DAN82" s="348"/>
      <c r="DAO82" s="348"/>
      <c r="DAP82" s="349"/>
      <c r="DAR82" s="347"/>
      <c r="DAS82" s="350"/>
      <c r="DAT82" s="350"/>
      <c r="DAU82" s="348"/>
      <c r="DAV82" s="348"/>
      <c r="DAW82" s="348"/>
      <c r="DAX82" s="349"/>
      <c r="DAZ82" s="347"/>
      <c r="DBA82" s="350"/>
      <c r="DBB82" s="350"/>
      <c r="DBC82" s="348"/>
      <c r="DBD82" s="348"/>
      <c r="DBE82" s="348"/>
      <c r="DBF82" s="349"/>
      <c r="DBH82" s="347"/>
      <c r="DBI82" s="350"/>
      <c r="DBJ82" s="350"/>
      <c r="DBK82" s="348"/>
      <c r="DBL82" s="348"/>
      <c r="DBM82" s="348"/>
      <c r="DBN82" s="349"/>
      <c r="DBP82" s="347"/>
      <c r="DBQ82" s="350"/>
      <c r="DBR82" s="350"/>
      <c r="DBS82" s="348"/>
      <c r="DBT82" s="348"/>
      <c r="DBU82" s="348"/>
      <c r="DBV82" s="349"/>
      <c r="DBX82" s="347"/>
      <c r="DBY82" s="350"/>
      <c r="DBZ82" s="350"/>
      <c r="DCA82" s="348"/>
      <c r="DCB82" s="348"/>
      <c r="DCC82" s="348"/>
      <c r="DCD82" s="349"/>
      <c r="DCF82" s="347"/>
      <c r="DCG82" s="350"/>
      <c r="DCH82" s="350"/>
      <c r="DCI82" s="348"/>
      <c r="DCJ82" s="348"/>
      <c r="DCK82" s="348"/>
      <c r="DCL82" s="349"/>
      <c r="DCN82" s="347"/>
      <c r="DCO82" s="350"/>
      <c r="DCP82" s="350"/>
      <c r="DCQ82" s="348"/>
      <c r="DCR82" s="348"/>
      <c r="DCS82" s="348"/>
      <c r="DCT82" s="349"/>
      <c r="DCV82" s="347"/>
      <c r="DCW82" s="350"/>
      <c r="DCX82" s="350"/>
      <c r="DCY82" s="348"/>
      <c r="DCZ82" s="348"/>
      <c r="DDA82" s="348"/>
      <c r="DDB82" s="349"/>
      <c r="DDD82" s="347"/>
      <c r="DDE82" s="350"/>
      <c r="DDF82" s="350"/>
      <c r="DDG82" s="348"/>
      <c r="DDH82" s="348"/>
      <c r="DDI82" s="348"/>
      <c r="DDJ82" s="349"/>
      <c r="DDL82" s="347"/>
      <c r="DDM82" s="350"/>
      <c r="DDN82" s="350"/>
      <c r="DDO82" s="348"/>
      <c r="DDP82" s="348"/>
      <c r="DDQ82" s="348"/>
      <c r="DDR82" s="349"/>
      <c r="DDT82" s="347"/>
      <c r="DDU82" s="350"/>
      <c r="DDV82" s="350"/>
      <c r="DDW82" s="348"/>
      <c r="DDX82" s="348"/>
      <c r="DDY82" s="348"/>
      <c r="DDZ82" s="349"/>
      <c r="DEB82" s="347"/>
      <c r="DEC82" s="350"/>
      <c r="DED82" s="350"/>
      <c r="DEE82" s="348"/>
      <c r="DEF82" s="348"/>
      <c r="DEG82" s="348"/>
      <c r="DEH82" s="349"/>
      <c r="DEJ82" s="347"/>
      <c r="DEK82" s="350"/>
      <c r="DEL82" s="350"/>
      <c r="DEM82" s="348"/>
      <c r="DEN82" s="348"/>
      <c r="DEO82" s="348"/>
      <c r="DEP82" s="349"/>
      <c r="DER82" s="347"/>
      <c r="DES82" s="350"/>
      <c r="DET82" s="350"/>
      <c r="DEU82" s="348"/>
      <c r="DEV82" s="348"/>
      <c r="DEW82" s="348"/>
      <c r="DEX82" s="349"/>
      <c r="DEZ82" s="347"/>
      <c r="DFA82" s="350"/>
      <c r="DFB82" s="350"/>
      <c r="DFC82" s="348"/>
      <c r="DFD82" s="348"/>
      <c r="DFE82" s="348"/>
      <c r="DFF82" s="349"/>
      <c r="DFH82" s="347"/>
      <c r="DFI82" s="350"/>
      <c r="DFJ82" s="350"/>
      <c r="DFK82" s="348"/>
      <c r="DFL82" s="348"/>
      <c r="DFM82" s="348"/>
      <c r="DFN82" s="349"/>
      <c r="DFP82" s="347"/>
      <c r="DFQ82" s="350"/>
      <c r="DFR82" s="350"/>
      <c r="DFS82" s="348"/>
      <c r="DFT82" s="348"/>
      <c r="DFU82" s="348"/>
      <c r="DFV82" s="349"/>
      <c r="DFX82" s="347"/>
      <c r="DFY82" s="350"/>
      <c r="DFZ82" s="350"/>
      <c r="DGA82" s="348"/>
      <c r="DGB82" s="348"/>
      <c r="DGC82" s="348"/>
      <c r="DGD82" s="349"/>
      <c r="DGF82" s="347"/>
      <c r="DGG82" s="350"/>
      <c r="DGH82" s="350"/>
      <c r="DGI82" s="348"/>
      <c r="DGJ82" s="348"/>
      <c r="DGK82" s="348"/>
      <c r="DGL82" s="349"/>
      <c r="DGN82" s="347"/>
      <c r="DGO82" s="350"/>
      <c r="DGP82" s="350"/>
      <c r="DGQ82" s="348"/>
      <c r="DGR82" s="348"/>
      <c r="DGS82" s="348"/>
      <c r="DGT82" s="349"/>
      <c r="DGV82" s="347"/>
      <c r="DGW82" s="350"/>
      <c r="DGX82" s="350"/>
      <c r="DGY82" s="348"/>
      <c r="DGZ82" s="348"/>
      <c r="DHA82" s="348"/>
      <c r="DHB82" s="349"/>
      <c r="DHD82" s="347"/>
      <c r="DHE82" s="350"/>
      <c r="DHF82" s="350"/>
      <c r="DHG82" s="348"/>
      <c r="DHH82" s="348"/>
      <c r="DHI82" s="348"/>
      <c r="DHJ82" s="349"/>
      <c r="DHL82" s="347"/>
      <c r="DHM82" s="350"/>
      <c r="DHN82" s="350"/>
      <c r="DHO82" s="348"/>
      <c r="DHP82" s="348"/>
      <c r="DHQ82" s="348"/>
      <c r="DHR82" s="349"/>
      <c r="DHT82" s="347"/>
      <c r="DHU82" s="350"/>
      <c r="DHV82" s="350"/>
      <c r="DHW82" s="348"/>
      <c r="DHX82" s="348"/>
      <c r="DHY82" s="348"/>
      <c r="DHZ82" s="349"/>
      <c r="DIB82" s="347"/>
      <c r="DIC82" s="350"/>
      <c r="DID82" s="350"/>
      <c r="DIE82" s="348"/>
      <c r="DIF82" s="348"/>
      <c r="DIG82" s="348"/>
      <c r="DIH82" s="349"/>
      <c r="DIJ82" s="347"/>
      <c r="DIK82" s="350"/>
      <c r="DIL82" s="350"/>
      <c r="DIM82" s="348"/>
      <c r="DIN82" s="348"/>
      <c r="DIO82" s="348"/>
      <c r="DIP82" s="349"/>
      <c r="DIR82" s="347"/>
      <c r="DIS82" s="350"/>
      <c r="DIT82" s="350"/>
      <c r="DIU82" s="348"/>
      <c r="DIV82" s="348"/>
      <c r="DIW82" s="348"/>
      <c r="DIX82" s="349"/>
      <c r="DIZ82" s="347"/>
      <c r="DJA82" s="350"/>
      <c r="DJB82" s="350"/>
      <c r="DJC82" s="348"/>
      <c r="DJD82" s="348"/>
      <c r="DJE82" s="348"/>
      <c r="DJF82" s="349"/>
      <c r="DJH82" s="347"/>
      <c r="DJI82" s="350"/>
      <c r="DJJ82" s="350"/>
      <c r="DJK82" s="348"/>
      <c r="DJL82" s="348"/>
      <c r="DJM82" s="348"/>
      <c r="DJN82" s="349"/>
      <c r="DJP82" s="347"/>
      <c r="DJQ82" s="350"/>
      <c r="DJR82" s="350"/>
      <c r="DJS82" s="348"/>
      <c r="DJT82" s="348"/>
      <c r="DJU82" s="348"/>
      <c r="DJV82" s="349"/>
      <c r="DJX82" s="347"/>
      <c r="DJY82" s="350"/>
      <c r="DJZ82" s="350"/>
      <c r="DKA82" s="348"/>
      <c r="DKB82" s="348"/>
      <c r="DKC82" s="348"/>
      <c r="DKD82" s="349"/>
      <c r="DKF82" s="347"/>
      <c r="DKG82" s="350"/>
      <c r="DKH82" s="350"/>
      <c r="DKI82" s="348"/>
      <c r="DKJ82" s="348"/>
      <c r="DKK82" s="348"/>
      <c r="DKL82" s="349"/>
      <c r="DKN82" s="347"/>
      <c r="DKO82" s="350"/>
      <c r="DKP82" s="350"/>
      <c r="DKQ82" s="348"/>
      <c r="DKR82" s="348"/>
      <c r="DKS82" s="348"/>
      <c r="DKT82" s="349"/>
      <c r="DKV82" s="347"/>
      <c r="DKW82" s="350"/>
      <c r="DKX82" s="350"/>
      <c r="DKY82" s="348"/>
      <c r="DKZ82" s="348"/>
      <c r="DLA82" s="348"/>
      <c r="DLB82" s="349"/>
      <c r="DLD82" s="347"/>
      <c r="DLE82" s="350"/>
      <c r="DLF82" s="350"/>
      <c r="DLG82" s="348"/>
      <c r="DLH82" s="348"/>
      <c r="DLI82" s="348"/>
      <c r="DLJ82" s="349"/>
      <c r="DLL82" s="347"/>
      <c r="DLM82" s="350"/>
      <c r="DLN82" s="350"/>
      <c r="DLO82" s="348"/>
      <c r="DLP82" s="348"/>
      <c r="DLQ82" s="348"/>
      <c r="DLR82" s="349"/>
      <c r="DLT82" s="347"/>
      <c r="DLU82" s="350"/>
      <c r="DLV82" s="350"/>
      <c r="DLW82" s="348"/>
      <c r="DLX82" s="348"/>
      <c r="DLY82" s="348"/>
      <c r="DLZ82" s="349"/>
      <c r="DMB82" s="347"/>
      <c r="DMC82" s="350"/>
      <c r="DMD82" s="350"/>
      <c r="DME82" s="348"/>
      <c r="DMF82" s="348"/>
      <c r="DMG82" s="348"/>
      <c r="DMH82" s="349"/>
      <c r="DMJ82" s="347"/>
      <c r="DMK82" s="350"/>
      <c r="DML82" s="350"/>
      <c r="DMM82" s="348"/>
      <c r="DMN82" s="348"/>
      <c r="DMO82" s="348"/>
      <c r="DMP82" s="349"/>
      <c r="DMR82" s="347"/>
      <c r="DMS82" s="350"/>
      <c r="DMT82" s="350"/>
      <c r="DMU82" s="348"/>
      <c r="DMV82" s="348"/>
      <c r="DMW82" s="348"/>
      <c r="DMX82" s="349"/>
      <c r="DMZ82" s="347"/>
      <c r="DNA82" s="350"/>
      <c r="DNB82" s="350"/>
      <c r="DNC82" s="348"/>
      <c r="DND82" s="348"/>
      <c r="DNE82" s="348"/>
      <c r="DNF82" s="349"/>
      <c r="DNH82" s="347"/>
      <c r="DNI82" s="350"/>
      <c r="DNJ82" s="350"/>
      <c r="DNK82" s="348"/>
      <c r="DNL82" s="348"/>
      <c r="DNM82" s="348"/>
      <c r="DNN82" s="349"/>
      <c r="DNP82" s="347"/>
      <c r="DNQ82" s="350"/>
      <c r="DNR82" s="350"/>
      <c r="DNS82" s="348"/>
      <c r="DNT82" s="348"/>
      <c r="DNU82" s="348"/>
      <c r="DNV82" s="349"/>
      <c r="DNX82" s="347"/>
      <c r="DNY82" s="350"/>
      <c r="DNZ82" s="350"/>
      <c r="DOA82" s="348"/>
      <c r="DOB82" s="348"/>
      <c r="DOC82" s="348"/>
      <c r="DOD82" s="349"/>
      <c r="DOF82" s="347"/>
      <c r="DOG82" s="350"/>
      <c r="DOH82" s="350"/>
      <c r="DOI82" s="348"/>
      <c r="DOJ82" s="348"/>
      <c r="DOK82" s="348"/>
      <c r="DOL82" s="349"/>
      <c r="DON82" s="347"/>
      <c r="DOO82" s="350"/>
      <c r="DOP82" s="350"/>
      <c r="DOQ82" s="348"/>
      <c r="DOR82" s="348"/>
      <c r="DOS82" s="348"/>
      <c r="DOT82" s="349"/>
      <c r="DOV82" s="347"/>
      <c r="DOW82" s="350"/>
      <c r="DOX82" s="350"/>
      <c r="DOY82" s="348"/>
      <c r="DOZ82" s="348"/>
      <c r="DPA82" s="348"/>
      <c r="DPB82" s="349"/>
      <c r="DPD82" s="347"/>
      <c r="DPE82" s="350"/>
      <c r="DPF82" s="350"/>
      <c r="DPG82" s="348"/>
      <c r="DPH82" s="348"/>
      <c r="DPI82" s="348"/>
      <c r="DPJ82" s="349"/>
      <c r="DPL82" s="347"/>
      <c r="DPM82" s="350"/>
      <c r="DPN82" s="350"/>
      <c r="DPO82" s="348"/>
      <c r="DPP82" s="348"/>
      <c r="DPQ82" s="348"/>
      <c r="DPR82" s="349"/>
      <c r="DPT82" s="347"/>
      <c r="DPU82" s="350"/>
      <c r="DPV82" s="350"/>
      <c r="DPW82" s="348"/>
      <c r="DPX82" s="348"/>
      <c r="DPY82" s="348"/>
      <c r="DPZ82" s="349"/>
      <c r="DQB82" s="347"/>
      <c r="DQC82" s="350"/>
      <c r="DQD82" s="350"/>
      <c r="DQE82" s="348"/>
      <c r="DQF82" s="348"/>
      <c r="DQG82" s="348"/>
      <c r="DQH82" s="349"/>
      <c r="DQJ82" s="347"/>
      <c r="DQK82" s="350"/>
      <c r="DQL82" s="350"/>
      <c r="DQM82" s="348"/>
      <c r="DQN82" s="348"/>
      <c r="DQO82" s="348"/>
      <c r="DQP82" s="349"/>
      <c r="DQR82" s="347"/>
      <c r="DQS82" s="350"/>
      <c r="DQT82" s="350"/>
      <c r="DQU82" s="348"/>
      <c r="DQV82" s="348"/>
      <c r="DQW82" s="348"/>
      <c r="DQX82" s="349"/>
      <c r="DQZ82" s="347"/>
      <c r="DRA82" s="350"/>
      <c r="DRB82" s="350"/>
      <c r="DRC82" s="348"/>
      <c r="DRD82" s="348"/>
      <c r="DRE82" s="348"/>
      <c r="DRF82" s="349"/>
      <c r="DRH82" s="347"/>
      <c r="DRI82" s="350"/>
      <c r="DRJ82" s="350"/>
      <c r="DRK82" s="348"/>
      <c r="DRL82" s="348"/>
      <c r="DRM82" s="348"/>
      <c r="DRN82" s="349"/>
      <c r="DRP82" s="347"/>
      <c r="DRQ82" s="350"/>
      <c r="DRR82" s="350"/>
      <c r="DRS82" s="348"/>
      <c r="DRT82" s="348"/>
      <c r="DRU82" s="348"/>
      <c r="DRV82" s="349"/>
      <c r="DRX82" s="347"/>
      <c r="DRY82" s="350"/>
      <c r="DRZ82" s="350"/>
      <c r="DSA82" s="348"/>
      <c r="DSB82" s="348"/>
      <c r="DSC82" s="348"/>
      <c r="DSD82" s="349"/>
      <c r="DSF82" s="347"/>
      <c r="DSG82" s="350"/>
      <c r="DSH82" s="350"/>
      <c r="DSI82" s="348"/>
      <c r="DSJ82" s="348"/>
      <c r="DSK82" s="348"/>
      <c r="DSL82" s="349"/>
      <c r="DSN82" s="347"/>
      <c r="DSO82" s="350"/>
      <c r="DSP82" s="350"/>
      <c r="DSQ82" s="348"/>
      <c r="DSR82" s="348"/>
      <c r="DSS82" s="348"/>
      <c r="DST82" s="349"/>
      <c r="DSV82" s="347"/>
      <c r="DSW82" s="350"/>
      <c r="DSX82" s="350"/>
      <c r="DSY82" s="348"/>
      <c r="DSZ82" s="348"/>
      <c r="DTA82" s="348"/>
      <c r="DTB82" s="349"/>
      <c r="DTD82" s="347"/>
      <c r="DTE82" s="350"/>
      <c r="DTF82" s="350"/>
      <c r="DTG82" s="348"/>
      <c r="DTH82" s="348"/>
      <c r="DTI82" s="348"/>
      <c r="DTJ82" s="349"/>
      <c r="DTL82" s="347"/>
      <c r="DTM82" s="350"/>
      <c r="DTN82" s="350"/>
      <c r="DTO82" s="348"/>
      <c r="DTP82" s="348"/>
      <c r="DTQ82" s="348"/>
      <c r="DTR82" s="349"/>
      <c r="DTT82" s="347"/>
      <c r="DTU82" s="350"/>
      <c r="DTV82" s="350"/>
      <c r="DTW82" s="348"/>
      <c r="DTX82" s="348"/>
      <c r="DTY82" s="348"/>
      <c r="DTZ82" s="349"/>
      <c r="DUB82" s="347"/>
      <c r="DUC82" s="350"/>
      <c r="DUD82" s="350"/>
      <c r="DUE82" s="348"/>
      <c r="DUF82" s="348"/>
      <c r="DUG82" s="348"/>
      <c r="DUH82" s="349"/>
      <c r="DUJ82" s="347"/>
      <c r="DUK82" s="350"/>
      <c r="DUL82" s="350"/>
      <c r="DUM82" s="348"/>
      <c r="DUN82" s="348"/>
      <c r="DUO82" s="348"/>
      <c r="DUP82" s="349"/>
      <c r="DUR82" s="347"/>
      <c r="DUS82" s="350"/>
      <c r="DUT82" s="350"/>
      <c r="DUU82" s="348"/>
      <c r="DUV82" s="348"/>
      <c r="DUW82" s="348"/>
      <c r="DUX82" s="349"/>
      <c r="DUZ82" s="347"/>
      <c r="DVA82" s="350"/>
      <c r="DVB82" s="350"/>
      <c r="DVC82" s="348"/>
      <c r="DVD82" s="348"/>
      <c r="DVE82" s="348"/>
      <c r="DVF82" s="349"/>
      <c r="DVH82" s="347"/>
      <c r="DVI82" s="350"/>
      <c r="DVJ82" s="350"/>
      <c r="DVK82" s="348"/>
      <c r="DVL82" s="348"/>
      <c r="DVM82" s="348"/>
      <c r="DVN82" s="349"/>
      <c r="DVP82" s="347"/>
      <c r="DVQ82" s="350"/>
      <c r="DVR82" s="350"/>
      <c r="DVS82" s="348"/>
      <c r="DVT82" s="348"/>
      <c r="DVU82" s="348"/>
      <c r="DVV82" s="349"/>
      <c r="DVX82" s="347"/>
      <c r="DVY82" s="350"/>
      <c r="DVZ82" s="350"/>
      <c r="DWA82" s="348"/>
      <c r="DWB82" s="348"/>
      <c r="DWC82" s="348"/>
      <c r="DWD82" s="349"/>
      <c r="DWF82" s="347"/>
      <c r="DWG82" s="350"/>
      <c r="DWH82" s="350"/>
      <c r="DWI82" s="348"/>
      <c r="DWJ82" s="348"/>
      <c r="DWK82" s="348"/>
      <c r="DWL82" s="349"/>
      <c r="DWN82" s="347"/>
      <c r="DWO82" s="350"/>
      <c r="DWP82" s="350"/>
      <c r="DWQ82" s="348"/>
      <c r="DWR82" s="348"/>
      <c r="DWS82" s="348"/>
      <c r="DWT82" s="349"/>
      <c r="DWV82" s="347"/>
      <c r="DWW82" s="350"/>
      <c r="DWX82" s="350"/>
      <c r="DWY82" s="348"/>
      <c r="DWZ82" s="348"/>
      <c r="DXA82" s="348"/>
      <c r="DXB82" s="349"/>
      <c r="DXD82" s="347"/>
      <c r="DXE82" s="350"/>
      <c r="DXF82" s="350"/>
      <c r="DXG82" s="348"/>
      <c r="DXH82" s="348"/>
      <c r="DXI82" s="348"/>
      <c r="DXJ82" s="349"/>
      <c r="DXL82" s="347"/>
      <c r="DXM82" s="350"/>
      <c r="DXN82" s="350"/>
      <c r="DXO82" s="348"/>
      <c r="DXP82" s="348"/>
      <c r="DXQ82" s="348"/>
      <c r="DXR82" s="349"/>
      <c r="DXT82" s="347"/>
      <c r="DXU82" s="350"/>
      <c r="DXV82" s="350"/>
      <c r="DXW82" s="348"/>
      <c r="DXX82" s="348"/>
      <c r="DXY82" s="348"/>
      <c r="DXZ82" s="349"/>
      <c r="DYB82" s="347"/>
      <c r="DYC82" s="350"/>
      <c r="DYD82" s="350"/>
      <c r="DYE82" s="348"/>
      <c r="DYF82" s="348"/>
      <c r="DYG82" s="348"/>
      <c r="DYH82" s="349"/>
      <c r="DYJ82" s="347"/>
      <c r="DYK82" s="350"/>
      <c r="DYL82" s="350"/>
      <c r="DYM82" s="348"/>
      <c r="DYN82" s="348"/>
      <c r="DYO82" s="348"/>
      <c r="DYP82" s="349"/>
      <c r="DYR82" s="347"/>
      <c r="DYS82" s="350"/>
      <c r="DYT82" s="350"/>
      <c r="DYU82" s="348"/>
      <c r="DYV82" s="348"/>
      <c r="DYW82" s="348"/>
      <c r="DYX82" s="349"/>
      <c r="DYZ82" s="347"/>
      <c r="DZA82" s="350"/>
      <c r="DZB82" s="350"/>
      <c r="DZC82" s="348"/>
      <c r="DZD82" s="348"/>
      <c r="DZE82" s="348"/>
      <c r="DZF82" s="349"/>
      <c r="DZH82" s="347"/>
      <c r="DZI82" s="350"/>
      <c r="DZJ82" s="350"/>
      <c r="DZK82" s="348"/>
      <c r="DZL82" s="348"/>
      <c r="DZM82" s="348"/>
      <c r="DZN82" s="349"/>
      <c r="DZP82" s="347"/>
      <c r="DZQ82" s="350"/>
      <c r="DZR82" s="350"/>
      <c r="DZS82" s="348"/>
      <c r="DZT82" s="348"/>
      <c r="DZU82" s="348"/>
      <c r="DZV82" s="349"/>
      <c r="DZX82" s="347"/>
      <c r="DZY82" s="350"/>
      <c r="DZZ82" s="350"/>
      <c r="EAA82" s="348"/>
      <c r="EAB82" s="348"/>
      <c r="EAC82" s="348"/>
      <c r="EAD82" s="349"/>
      <c r="EAF82" s="347"/>
      <c r="EAG82" s="350"/>
      <c r="EAH82" s="350"/>
      <c r="EAI82" s="348"/>
      <c r="EAJ82" s="348"/>
      <c r="EAK82" s="348"/>
      <c r="EAL82" s="349"/>
      <c r="EAN82" s="347"/>
      <c r="EAO82" s="350"/>
      <c r="EAP82" s="350"/>
      <c r="EAQ82" s="348"/>
      <c r="EAR82" s="348"/>
      <c r="EAS82" s="348"/>
      <c r="EAT82" s="349"/>
      <c r="EAV82" s="347"/>
      <c r="EAW82" s="350"/>
      <c r="EAX82" s="350"/>
      <c r="EAY82" s="348"/>
      <c r="EAZ82" s="348"/>
      <c r="EBA82" s="348"/>
      <c r="EBB82" s="349"/>
      <c r="EBD82" s="347"/>
      <c r="EBE82" s="350"/>
      <c r="EBF82" s="350"/>
      <c r="EBG82" s="348"/>
      <c r="EBH82" s="348"/>
      <c r="EBI82" s="348"/>
      <c r="EBJ82" s="349"/>
      <c r="EBL82" s="347"/>
      <c r="EBM82" s="350"/>
      <c r="EBN82" s="350"/>
      <c r="EBO82" s="348"/>
      <c r="EBP82" s="348"/>
      <c r="EBQ82" s="348"/>
      <c r="EBR82" s="349"/>
      <c r="EBT82" s="347"/>
      <c r="EBU82" s="350"/>
      <c r="EBV82" s="350"/>
      <c r="EBW82" s="348"/>
      <c r="EBX82" s="348"/>
      <c r="EBY82" s="348"/>
      <c r="EBZ82" s="349"/>
      <c r="ECB82" s="347"/>
      <c r="ECC82" s="350"/>
      <c r="ECD82" s="350"/>
      <c r="ECE82" s="348"/>
      <c r="ECF82" s="348"/>
      <c r="ECG82" s="348"/>
      <c r="ECH82" s="349"/>
      <c r="ECJ82" s="347"/>
      <c r="ECK82" s="350"/>
      <c r="ECL82" s="350"/>
      <c r="ECM82" s="348"/>
      <c r="ECN82" s="348"/>
      <c r="ECO82" s="348"/>
      <c r="ECP82" s="349"/>
      <c r="ECR82" s="347"/>
      <c r="ECS82" s="350"/>
      <c r="ECT82" s="350"/>
      <c r="ECU82" s="348"/>
      <c r="ECV82" s="348"/>
      <c r="ECW82" s="348"/>
      <c r="ECX82" s="349"/>
      <c r="ECZ82" s="347"/>
      <c r="EDA82" s="350"/>
      <c r="EDB82" s="350"/>
      <c r="EDC82" s="348"/>
      <c r="EDD82" s="348"/>
      <c r="EDE82" s="348"/>
      <c r="EDF82" s="349"/>
      <c r="EDH82" s="347"/>
      <c r="EDI82" s="350"/>
      <c r="EDJ82" s="350"/>
      <c r="EDK82" s="348"/>
      <c r="EDL82" s="348"/>
      <c r="EDM82" s="348"/>
      <c r="EDN82" s="349"/>
      <c r="EDP82" s="347"/>
      <c r="EDQ82" s="350"/>
      <c r="EDR82" s="350"/>
      <c r="EDS82" s="348"/>
      <c r="EDT82" s="348"/>
      <c r="EDU82" s="348"/>
      <c r="EDV82" s="349"/>
      <c r="EDX82" s="347"/>
      <c r="EDY82" s="350"/>
      <c r="EDZ82" s="350"/>
      <c r="EEA82" s="348"/>
      <c r="EEB82" s="348"/>
      <c r="EEC82" s="348"/>
      <c r="EED82" s="349"/>
      <c r="EEF82" s="347"/>
      <c r="EEG82" s="350"/>
      <c r="EEH82" s="350"/>
      <c r="EEI82" s="348"/>
      <c r="EEJ82" s="348"/>
      <c r="EEK82" s="348"/>
      <c r="EEL82" s="349"/>
      <c r="EEN82" s="347"/>
      <c r="EEO82" s="350"/>
      <c r="EEP82" s="350"/>
      <c r="EEQ82" s="348"/>
      <c r="EER82" s="348"/>
      <c r="EES82" s="348"/>
      <c r="EET82" s="349"/>
      <c r="EEV82" s="347"/>
      <c r="EEW82" s="350"/>
      <c r="EEX82" s="350"/>
      <c r="EEY82" s="348"/>
      <c r="EEZ82" s="348"/>
      <c r="EFA82" s="348"/>
      <c r="EFB82" s="349"/>
      <c r="EFD82" s="347"/>
      <c r="EFE82" s="350"/>
      <c r="EFF82" s="350"/>
      <c r="EFG82" s="348"/>
      <c r="EFH82" s="348"/>
      <c r="EFI82" s="348"/>
      <c r="EFJ82" s="349"/>
      <c r="EFL82" s="347"/>
      <c r="EFM82" s="350"/>
      <c r="EFN82" s="350"/>
      <c r="EFO82" s="348"/>
      <c r="EFP82" s="348"/>
      <c r="EFQ82" s="348"/>
      <c r="EFR82" s="349"/>
      <c r="EFT82" s="347"/>
      <c r="EFU82" s="350"/>
      <c r="EFV82" s="350"/>
      <c r="EFW82" s="348"/>
      <c r="EFX82" s="348"/>
      <c r="EFY82" s="348"/>
      <c r="EFZ82" s="349"/>
      <c r="EGB82" s="347"/>
      <c r="EGC82" s="350"/>
      <c r="EGD82" s="350"/>
      <c r="EGE82" s="348"/>
      <c r="EGF82" s="348"/>
      <c r="EGG82" s="348"/>
      <c r="EGH82" s="349"/>
      <c r="EGJ82" s="347"/>
      <c r="EGK82" s="350"/>
      <c r="EGL82" s="350"/>
      <c r="EGM82" s="348"/>
      <c r="EGN82" s="348"/>
      <c r="EGO82" s="348"/>
      <c r="EGP82" s="349"/>
      <c r="EGR82" s="347"/>
      <c r="EGS82" s="350"/>
      <c r="EGT82" s="350"/>
      <c r="EGU82" s="348"/>
      <c r="EGV82" s="348"/>
      <c r="EGW82" s="348"/>
      <c r="EGX82" s="349"/>
      <c r="EGZ82" s="347"/>
      <c r="EHA82" s="350"/>
      <c r="EHB82" s="350"/>
      <c r="EHC82" s="348"/>
      <c r="EHD82" s="348"/>
      <c r="EHE82" s="348"/>
      <c r="EHF82" s="349"/>
      <c r="EHH82" s="347"/>
      <c r="EHI82" s="350"/>
      <c r="EHJ82" s="350"/>
      <c r="EHK82" s="348"/>
      <c r="EHL82" s="348"/>
      <c r="EHM82" s="348"/>
      <c r="EHN82" s="349"/>
      <c r="EHP82" s="347"/>
      <c r="EHQ82" s="350"/>
      <c r="EHR82" s="350"/>
      <c r="EHS82" s="348"/>
      <c r="EHT82" s="348"/>
      <c r="EHU82" s="348"/>
      <c r="EHV82" s="349"/>
      <c r="EHX82" s="347"/>
      <c r="EHY82" s="350"/>
      <c r="EHZ82" s="350"/>
      <c r="EIA82" s="348"/>
      <c r="EIB82" s="348"/>
      <c r="EIC82" s="348"/>
      <c r="EID82" s="349"/>
      <c r="EIF82" s="347"/>
      <c r="EIG82" s="350"/>
      <c r="EIH82" s="350"/>
      <c r="EII82" s="348"/>
      <c r="EIJ82" s="348"/>
      <c r="EIK82" s="348"/>
      <c r="EIL82" s="349"/>
      <c r="EIN82" s="347"/>
      <c r="EIO82" s="350"/>
      <c r="EIP82" s="350"/>
      <c r="EIQ82" s="348"/>
      <c r="EIR82" s="348"/>
      <c r="EIS82" s="348"/>
      <c r="EIT82" s="349"/>
      <c r="EIV82" s="347"/>
      <c r="EIW82" s="350"/>
      <c r="EIX82" s="350"/>
      <c r="EIY82" s="348"/>
      <c r="EIZ82" s="348"/>
      <c r="EJA82" s="348"/>
      <c r="EJB82" s="349"/>
      <c r="EJD82" s="347"/>
      <c r="EJE82" s="350"/>
      <c r="EJF82" s="350"/>
      <c r="EJG82" s="348"/>
      <c r="EJH82" s="348"/>
      <c r="EJI82" s="348"/>
      <c r="EJJ82" s="349"/>
      <c r="EJL82" s="347"/>
      <c r="EJM82" s="350"/>
      <c r="EJN82" s="350"/>
      <c r="EJO82" s="348"/>
      <c r="EJP82" s="348"/>
      <c r="EJQ82" s="348"/>
      <c r="EJR82" s="349"/>
      <c r="EJT82" s="347"/>
      <c r="EJU82" s="350"/>
      <c r="EJV82" s="350"/>
      <c r="EJW82" s="348"/>
      <c r="EJX82" s="348"/>
      <c r="EJY82" s="348"/>
      <c r="EJZ82" s="349"/>
      <c r="EKB82" s="347"/>
      <c r="EKC82" s="350"/>
      <c r="EKD82" s="350"/>
      <c r="EKE82" s="348"/>
      <c r="EKF82" s="348"/>
      <c r="EKG82" s="348"/>
      <c r="EKH82" s="349"/>
      <c r="EKJ82" s="347"/>
      <c r="EKK82" s="350"/>
      <c r="EKL82" s="350"/>
      <c r="EKM82" s="348"/>
      <c r="EKN82" s="348"/>
      <c r="EKO82" s="348"/>
      <c r="EKP82" s="349"/>
      <c r="EKR82" s="347"/>
      <c r="EKS82" s="350"/>
      <c r="EKT82" s="350"/>
      <c r="EKU82" s="348"/>
      <c r="EKV82" s="348"/>
      <c r="EKW82" s="348"/>
      <c r="EKX82" s="349"/>
      <c r="EKZ82" s="347"/>
      <c r="ELA82" s="350"/>
      <c r="ELB82" s="350"/>
      <c r="ELC82" s="348"/>
      <c r="ELD82" s="348"/>
      <c r="ELE82" s="348"/>
      <c r="ELF82" s="349"/>
      <c r="ELH82" s="347"/>
      <c r="ELI82" s="350"/>
      <c r="ELJ82" s="350"/>
      <c r="ELK82" s="348"/>
      <c r="ELL82" s="348"/>
      <c r="ELM82" s="348"/>
      <c r="ELN82" s="349"/>
      <c r="ELP82" s="347"/>
      <c r="ELQ82" s="350"/>
      <c r="ELR82" s="350"/>
      <c r="ELS82" s="348"/>
      <c r="ELT82" s="348"/>
      <c r="ELU82" s="348"/>
      <c r="ELV82" s="349"/>
      <c r="ELX82" s="347"/>
      <c r="ELY82" s="350"/>
      <c r="ELZ82" s="350"/>
      <c r="EMA82" s="348"/>
      <c r="EMB82" s="348"/>
      <c r="EMC82" s="348"/>
      <c r="EMD82" s="349"/>
      <c r="EMF82" s="347"/>
      <c r="EMG82" s="350"/>
      <c r="EMH82" s="350"/>
      <c r="EMI82" s="348"/>
      <c r="EMJ82" s="348"/>
      <c r="EMK82" s="348"/>
      <c r="EML82" s="349"/>
      <c r="EMN82" s="347"/>
      <c r="EMO82" s="350"/>
      <c r="EMP82" s="350"/>
      <c r="EMQ82" s="348"/>
      <c r="EMR82" s="348"/>
      <c r="EMS82" s="348"/>
      <c r="EMT82" s="349"/>
      <c r="EMV82" s="347"/>
      <c r="EMW82" s="350"/>
      <c r="EMX82" s="350"/>
      <c r="EMY82" s="348"/>
      <c r="EMZ82" s="348"/>
      <c r="ENA82" s="348"/>
      <c r="ENB82" s="349"/>
      <c r="END82" s="347"/>
      <c r="ENE82" s="350"/>
      <c r="ENF82" s="350"/>
      <c r="ENG82" s="348"/>
      <c r="ENH82" s="348"/>
      <c r="ENI82" s="348"/>
      <c r="ENJ82" s="349"/>
      <c r="ENL82" s="347"/>
      <c r="ENM82" s="350"/>
      <c r="ENN82" s="350"/>
      <c r="ENO82" s="348"/>
      <c r="ENP82" s="348"/>
      <c r="ENQ82" s="348"/>
      <c r="ENR82" s="349"/>
      <c r="ENT82" s="347"/>
      <c r="ENU82" s="350"/>
      <c r="ENV82" s="350"/>
      <c r="ENW82" s="348"/>
      <c r="ENX82" s="348"/>
      <c r="ENY82" s="348"/>
      <c r="ENZ82" s="349"/>
      <c r="EOB82" s="347"/>
      <c r="EOC82" s="350"/>
      <c r="EOD82" s="350"/>
      <c r="EOE82" s="348"/>
      <c r="EOF82" s="348"/>
      <c r="EOG82" s="348"/>
      <c r="EOH82" s="349"/>
      <c r="EOJ82" s="347"/>
      <c r="EOK82" s="350"/>
      <c r="EOL82" s="350"/>
      <c r="EOM82" s="348"/>
      <c r="EON82" s="348"/>
      <c r="EOO82" s="348"/>
      <c r="EOP82" s="349"/>
      <c r="EOR82" s="347"/>
      <c r="EOS82" s="350"/>
      <c r="EOT82" s="350"/>
      <c r="EOU82" s="348"/>
      <c r="EOV82" s="348"/>
      <c r="EOW82" s="348"/>
      <c r="EOX82" s="349"/>
      <c r="EOZ82" s="347"/>
      <c r="EPA82" s="350"/>
      <c r="EPB82" s="350"/>
      <c r="EPC82" s="348"/>
      <c r="EPD82" s="348"/>
      <c r="EPE82" s="348"/>
      <c r="EPF82" s="349"/>
      <c r="EPH82" s="347"/>
      <c r="EPI82" s="350"/>
      <c r="EPJ82" s="350"/>
      <c r="EPK82" s="348"/>
      <c r="EPL82" s="348"/>
      <c r="EPM82" s="348"/>
      <c r="EPN82" s="349"/>
      <c r="EPP82" s="347"/>
      <c r="EPQ82" s="350"/>
      <c r="EPR82" s="350"/>
      <c r="EPS82" s="348"/>
      <c r="EPT82" s="348"/>
      <c r="EPU82" s="348"/>
      <c r="EPV82" s="349"/>
      <c r="EPX82" s="347"/>
      <c r="EPY82" s="350"/>
      <c r="EPZ82" s="350"/>
      <c r="EQA82" s="348"/>
      <c r="EQB82" s="348"/>
      <c r="EQC82" s="348"/>
      <c r="EQD82" s="349"/>
      <c r="EQF82" s="347"/>
      <c r="EQG82" s="350"/>
      <c r="EQH82" s="350"/>
      <c r="EQI82" s="348"/>
      <c r="EQJ82" s="348"/>
      <c r="EQK82" s="348"/>
      <c r="EQL82" s="349"/>
      <c r="EQN82" s="347"/>
      <c r="EQO82" s="350"/>
      <c r="EQP82" s="350"/>
      <c r="EQQ82" s="348"/>
      <c r="EQR82" s="348"/>
      <c r="EQS82" s="348"/>
      <c r="EQT82" s="349"/>
      <c r="EQV82" s="347"/>
      <c r="EQW82" s="350"/>
      <c r="EQX82" s="350"/>
      <c r="EQY82" s="348"/>
      <c r="EQZ82" s="348"/>
      <c r="ERA82" s="348"/>
      <c r="ERB82" s="349"/>
      <c r="ERD82" s="347"/>
      <c r="ERE82" s="350"/>
      <c r="ERF82" s="350"/>
      <c r="ERG82" s="348"/>
      <c r="ERH82" s="348"/>
      <c r="ERI82" s="348"/>
      <c r="ERJ82" s="349"/>
      <c r="ERL82" s="347"/>
      <c r="ERM82" s="350"/>
      <c r="ERN82" s="350"/>
      <c r="ERO82" s="348"/>
      <c r="ERP82" s="348"/>
      <c r="ERQ82" s="348"/>
      <c r="ERR82" s="349"/>
      <c r="ERT82" s="347"/>
      <c r="ERU82" s="350"/>
      <c r="ERV82" s="350"/>
      <c r="ERW82" s="348"/>
      <c r="ERX82" s="348"/>
      <c r="ERY82" s="348"/>
      <c r="ERZ82" s="349"/>
      <c r="ESB82" s="347"/>
      <c r="ESC82" s="350"/>
      <c r="ESD82" s="350"/>
      <c r="ESE82" s="348"/>
      <c r="ESF82" s="348"/>
      <c r="ESG82" s="348"/>
      <c r="ESH82" s="349"/>
      <c r="ESJ82" s="347"/>
      <c r="ESK82" s="350"/>
      <c r="ESL82" s="350"/>
      <c r="ESM82" s="348"/>
      <c r="ESN82" s="348"/>
      <c r="ESO82" s="348"/>
      <c r="ESP82" s="349"/>
      <c r="ESR82" s="347"/>
      <c r="ESS82" s="350"/>
      <c r="EST82" s="350"/>
      <c r="ESU82" s="348"/>
      <c r="ESV82" s="348"/>
      <c r="ESW82" s="348"/>
      <c r="ESX82" s="349"/>
      <c r="ESZ82" s="347"/>
      <c r="ETA82" s="350"/>
      <c r="ETB82" s="350"/>
      <c r="ETC82" s="348"/>
      <c r="ETD82" s="348"/>
      <c r="ETE82" s="348"/>
      <c r="ETF82" s="349"/>
      <c r="ETH82" s="347"/>
      <c r="ETI82" s="350"/>
      <c r="ETJ82" s="350"/>
      <c r="ETK82" s="348"/>
      <c r="ETL82" s="348"/>
      <c r="ETM82" s="348"/>
      <c r="ETN82" s="349"/>
      <c r="ETP82" s="347"/>
      <c r="ETQ82" s="350"/>
      <c r="ETR82" s="350"/>
      <c r="ETS82" s="348"/>
      <c r="ETT82" s="348"/>
      <c r="ETU82" s="348"/>
      <c r="ETV82" s="349"/>
      <c r="ETX82" s="347"/>
      <c r="ETY82" s="350"/>
      <c r="ETZ82" s="350"/>
      <c r="EUA82" s="348"/>
      <c r="EUB82" s="348"/>
      <c r="EUC82" s="348"/>
      <c r="EUD82" s="349"/>
      <c r="EUF82" s="347"/>
      <c r="EUG82" s="350"/>
      <c r="EUH82" s="350"/>
      <c r="EUI82" s="348"/>
      <c r="EUJ82" s="348"/>
      <c r="EUK82" s="348"/>
      <c r="EUL82" s="349"/>
      <c r="EUN82" s="347"/>
      <c r="EUO82" s="350"/>
      <c r="EUP82" s="350"/>
      <c r="EUQ82" s="348"/>
      <c r="EUR82" s="348"/>
      <c r="EUS82" s="348"/>
      <c r="EUT82" s="349"/>
      <c r="EUV82" s="347"/>
      <c r="EUW82" s="350"/>
      <c r="EUX82" s="350"/>
      <c r="EUY82" s="348"/>
      <c r="EUZ82" s="348"/>
      <c r="EVA82" s="348"/>
      <c r="EVB82" s="349"/>
      <c r="EVD82" s="347"/>
      <c r="EVE82" s="350"/>
      <c r="EVF82" s="350"/>
      <c r="EVG82" s="348"/>
      <c r="EVH82" s="348"/>
      <c r="EVI82" s="348"/>
      <c r="EVJ82" s="349"/>
      <c r="EVL82" s="347"/>
      <c r="EVM82" s="350"/>
      <c r="EVN82" s="350"/>
      <c r="EVO82" s="348"/>
      <c r="EVP82" s="348"/>
      <c r="EVQ82" s="348"/>
      <c r="EVR82" s="349"/>
      <c r="EVT82" s="347"/>
      <c r="EVU82" s="350"/>
      <c r="EVV82" s="350"/>
      <c r="EVW82" s="348"/>
      <c r="EVX82" s="348"/>
      <c r="EVY82" s="348"/>
      <c r="EVZ82" s="349"/>
      <c r="EWB82" s="347"/>
      <c r="EWC82" s="350"/>
      <c r="EWD82" s="350"/>
      <c r="EWE82" s="348"/>
      <c r="EWF82" s="348"/>
      <c r="EWG82" s="348"/>
      <c r="EWH82" s="349"/>
      <c r="EWJ82" s="347"/>
      <c r="EWK82" s="350"/>
      <c r="EWL82" s="350"/>
      <c r="EWM82" s="348"/>
      <c r="EWN82" s="348"/>
      <c r="EWO82" s="348"/>
      <c r="EWP82" s="349"/>
      <c r="EWR82" s="347"/>
      <c r="EWS82" s="350"/>
      <c r="EWT82" s="350"/>
      <c r="EWU82" s="348"/>
      <c r="EWV82" s="348"/>
      <c r="EWW82" s="348"/>
      <c r="EWX82" s="349"/>
      <c r="EWZ82" s="347"/>
      <c r="EXA82" s="350"/>
      <c r="EXB82" s="350"/>
      <c r="EXC82" s="348"/>
      <c r="EXD82" s="348"/>
      <c r="EXE82" s="348"/>
      <c r="EXF82" s="349"/>
      <c r="EXH82" s="347"/>
      <c r="EXI82" s="350"/>
      <c r="EXJ82" s="350"/>
      <c r="EXK82" s="348"/>
      <c r="EXL82" s="348"/>
      <c r="EXM82" s="348"/>
      <c r="EXN82" s="349"/>
      <c r="EXP82" s="347"/>
      <c r="EXQ82" s="350"/>
      <c r="EXR82" s="350"/>
      <c r="EXS82" s="348"/>
      <c r="EXT82" s="348"/>
      <c r="EXU82" s="348"/>
      <c r="EXV82" s="349"/>
      <c r="EXX82" s="347"/>
      <c r="EXY82" s="350"/>
      <c r="EXZ82" s="350"/>
      <c r="EYA82" s="348"/>
      <c r="EYB82" s="348"/>
      <c r="EYC82" s="348"/>
      <c r="EYD82" s="349"/>
      <c r="EYF82" s="347"/>
      <c r="EYG82" s="350"/>
      <c r="EYH82" s="350"/>
      <c r="EYI82" s="348"/>
      <c r="EYJ82" s="348"/>
      <c r="EYK82" s="348"/>
      <c r="EYL82" s="349"/>
      <c r="EYN82" s="347"/>
      <c r="EYO82" s="350"/>
      <c r="EYP82" s="350"/>
      <c r="EYQ82" s="348"/>
      <c r="EYR82" s="348"/>
      <c r="EYS82" s="348"/>
      <c r="EYT82" s="349"/>
      <c r="EYV82" s="347"/>
      <c r="EYW82" s="350"/>
      <c r="EYX82" s="350"/>
      <c r="EYY82" s="348"/>
      <c r="EYZ82" s="348"/>
      <c r="EZA82" s="348"/>
      <c r="EZB82" s="349"/>
      <c r="EZD82" s="347"/>
      <c r="EZE82" s="350"/>
      <c r="EZF82" s="350"/>
      <c r="EZG82" s="348"/>
      <c r="EZH82" s="348"/>
      <c r="EZI82" s="348"/>
      <c r="EZJ82" s="349"/>
      <c r="EZL82" s="347"/>
      <c r="EZM82" s="350"/>
      <c r="EZN82" s="350"/>
      <c r="EZO82" s="348"/>
      <c r="EZP82" s="348"/>
      <c r="EZQ82" s="348"/>
      <c r="EZR82" s="349"/>
      <c r="EZT82" s="347"/>
      <c r="EZU82" s="350"/>
      <c r="EZV82" s="350"/>
      <c r="EZW82" s="348"/>
      <c r="EZX82" s="348"/>
      <c r="EZY82" s="348"/>
      <c r="EZZ82" s="349"/>
      <c r="FAB82" s="347"/>
      <c r="FAC82" s="350"/>
      <c r="FAD82" s="350"/>
      <c r="FAE82" s="348"/>
      <c r="FAF82" s="348"/>
      <c r="FAG82" s="348"/>
      <c r="FAH82" s="349"/>
      <c r="FAJ82" s="347"/>
      <c r="FAK82" s="350"/>
      <c r="FAL82" s="350"/>
      <c r="FAM82" s="348"/>
      <c r="FAN82" s="348"/>
      <c r="FAO82" s="348"/>
      <c r="FAP82" s="349"/>
      <c r="FAR82" s="347"/>
      <c r="FAS82" s="350"/>
      <c r="FAT82" s="350"/>
      <c r="FAU82" s="348"/>
      <c r="FAV82" s="348"/>
      <c r="FAW82" s="348"/>
      <c r="FAX82" s="349"/>
      <c r="FAZ82" s="347"/>
      <c r="FBA82" s="350"/>
      <c r="FBB82" s="350"/>
      <c r="FBC82" s="348"/>
      <c r="FBD82" s="348"/>
      <c r="FBE82" s="348"/>
      <c r="FBF82" s="349"/>
      <c r="FBH82" s="347"/>
      <c r="FBI82" s="350"/>
      <c r="FBJ82" s="350"/>
      <c r="FBK82" s="348"/>
      <c r="FBL82" s="348"/>
      <c r="FBM82" s="348"/>
      <c r="FBN82" s="349"/>
      <c r="FBP82" s="347"/>
      <c r="FBQ82" s="350"/>
      <c r="FBR82" s="350"/>
      <c r="FBS82" s="348"/>
      <c r="FBT82" s="348"/>
      <c r="FBU82" s="348"/>
      <c r="FBV82" s="349"/>
      <c r="FBX82" s="347"/>
      <c r="FBY82" s="350"/>
      <c r="FBZ82" s="350"/>
      <c r="FCA82" s="348"/>
      <c r="FCB82" s="348"/>
      <c r="FCC82" s="348"/>
      <c r="FCD82" s="349"/>
      <c r="FCF82" s="347"/>
      <c r="FCG82" s="350"/>
      <c r="FCH82" s="350"/>
      <c r="FCI82" s="348"/>
      <c r="FCJ82" s="348"/>
      <c r="FCK82" s="348"/>
      <c r="FCL82" s="349"/>
      <c r="FCN82" s="347"/>
      <c r="FCO82" s="350"/>
      <c r="FCP82" s="350"/>
      <c r="FCQ82" s="348"/>
      <c r="FCR82" s="348"/>
      <c r="FCS82" s="348"/>
      <c r="FCT82" s="349"/>
      <c r="FCV82" s="347"/>
      <c r="FCW82" s="350"/>
      <c r="FCX82" s="350"/>
      <c r="FCY82" s="348"/>
      <c r="FCZ82" s="348"/>
      <c r="FDA82" s="348"/>
      <c r="FDB82" s="349"/>
      <c r="FDD82" s="347"/>
      <c r="FDE82" s="350"/>
      <c r="FDF82" s="350"/>
      <c r="FDG82" s="348"/>
      <c r="FDH82" s="348"/>
      <c r="FDI82" s="348"/>
      <c r="FDJ82" s="349"/>
      <c r="FDL82" s="347"/>
      <c r="FDM82" s="350"/>
      <c r="FDN82" s="350"/>
      <c r="FDO82" s="348"/>
      <c r="FDP82" s="348"/>
      <c r="FDQ82" s="348"/>
      <c r="FDR82" s="349"/>
      <c r="FDT82" s="347"/>
      <c r="FDU82" s="350"/>
      <c r="FDV82" s="350"/>
      <c r="FDW82" s="348"/>
      <c r="FDX82" s="348"/>
      <c r="FDY82" s="348"/>
      <c r="FDZ82" s="349"/>
      <c r="FEB82" s="347"/>
      <c r="FEC82" s="350"/>
      <c r="FED82" s="350"/>
      <c r="FEE82" s="348"/>
      <c r="FEF82" s="348"/>
      <c r="FEG82" s="348"/>
      <c r="FEH82" s="349"/>
      <c r="FEJ82" s="347"/>
      <c r="FEK82" s="350"/>
      <c r="FEL82" s="350"/>
      <c r="FEM82" s="348"/>
      <c r="FEN82" s="348"/>
      <c r="FEO82" s="348"/>
      <c r="FEP82" s="349"/>
      <c r="FER82" s="347"/>
      <c r="FES82" s="350"/>
      <c r="FET82" s="350"/>
      <c r="FEU82" s="348"/>
      <c r="FEV82" s="348"/>
      <c r="FEW82" s="348"/>
      <c r="FEX82" s="349"/>
      <c r="FEZ82" s="347"/>
      <c r="FFA82" s="350"/>
      <c r="FFB82" s="350"/>
      <c r="FFC82" s="348"/>
      <c r="FFD82" s="348"/>
      <c r="FFE82" s="348"/>
      <c r="FFF82" s="349"/>
      <c r="FFH82" s="347"/>
      <c r="FFI82" s="350"/>
      <c r="FFJ82" s="350"/>
      <c r="FFK82" s="348"/>
      <c r="FFL82" s="348"/>
      <c r="FFM82" s="348"/>
      <c r="FFN82" s="349"/>
      <c r="FFP82" s="347"/>
      <c r="FFQ82" s="350"/>
      <c r="FFR82" s="350"/>
      <c r="FFS82" s="348"/>
      <c r="FFT82" s="348"/>
      <c r="FFU82" s="348"/>
      <c r="FFV82" s="349"/>
      <c r="FFX82" s="347"/>
      <c r="FFY82" s="350"/>
      <c r="FFZ82" s="350"/>
      <c r="FGA82" s="348"/>
      <c r="FGB82" s="348"/>
      <c r="FGC82" s="348"/>
      <c r="FGD82" s="349"/>
      <c r="FGF82" s="347"/>
      <c r="FGG82" s="350"/>
      <c r="FGH82" s="350"/>
      <c r="FGI82" s="348"/>
      <c r="FGJ82" s="348"/>
      <c r="FGK82" s="348"/>
      <c r="FGL82" s="349"/>
      <c r="FGN82" s="347"/>
      <c r="FGO82" s="350"/>
      <c r="FGP82" s="350"/>
      <c r="FGQ82" s="348"/>
      <c r="FGR82" s="348"/>
      <c r="FGS82" s="348"/>
      <c r="FGT82" s="349"/>
      <c r="FGV82" s="347"/>
      <c r="FGW82" s="350"/>
      <c r="FGX82" s="350"/>
      <c r="FGY82" s="348"/>
      <c r="FGZ82" s="348"/>
      <c r="FHA82" s="348"/>
      <c r="FHB82" s="349"/>
      <c r="FHD82" s="347"/>
      <c r="FHE82" s="350"/>
      <c r="FHF82" s="350"/>
      <c r="FHG82" s="348"/>
      <c r="FHH82" s="348"/>
      <c r="FHI82" s="348"/>
      <c r="FHJ82" s="349"/>
      <c r="FHL82" s="347"/>
      <c r="FHM82" s="350"/>
      <c r="FHN82" s="350"/>
      <c r="FHO82" s="348"/>
      <c r="FHP82" s="348"/>
      <c r="FHQ82" s="348"/>
      <c r="FHR82" s="349"/>
      <c r="FHT82" s="347"/>
      <c r="FHU82" s="350"/>
      <c r="FHV82" s="350"/>
      <c r="FHW82" s="348"/>
      <c r="FHX82" s="348"/>
      <c r="FHY82" s="348"/>
      <c r="FHZ82" s="349"/>
      <c r="FIB82" s="347"/>
      <c r="FIC82" s="350"/>
      <c r="FID82" s="350"/>
      <c r="FIE82" s="348"/>
      <c r="FIF82" s="348"/>
      <c r="FIG82" s="348"/>
      <c r="FIH82" s="349"/>
      <c r="FIJ82" s="347"/>
      <c r="FIK82" s="350"/>
      <c r="FIL82" s="350"/>
      <c r="FIM82" s="348"/>
      <c r="FIN82" s="348"/>
      <c r="FIO82" s="348"/>
      <c r="FIP82" s="349"/>
      <c r="FIR82" s="347"/>
      <c r="FIS82" s="350"/>
      <c r="FIT82" s="350"/>
      <c r="FIU82" s="348"/>
      <c r="FIV82" s="348"/>
      <c r="FIW82" s="348"/>
      <c r="FIX82" s="349"/>
      <c r="FIZ82" s="347"/>
      <c r="FJA82" s="350"/>
      <c r="FJB82" s="350"/>
      <c r="FJC82" s="348"/>
      <c r="FJD82" s="348"/>
      <c r="FJE82" s="348"/>
      <c r="FJF82" s="349"/>
      <c r="FJH82" s="347"/>
      <c r="FJI82" s="350"/>
      <c r="FJJ82" s="350"/>
      <c r="FJK82" s="348"/>
      <c r="FJL82" s="348"/>
      <c r="FJM82" s="348"/>
      <c r="FJN82" s="349"/>
      <c r="FJP82" s="347"/>
      <c r="FJQ82" s="350"/>
      <c r="FJR82" s="350"/>
      <c r="FJS82" s="348"/>
      <c r="FJT82" s="348"/>
      <c r="FJU82" s="348"/>
      <c r="FJV82" s="349"/>
      <c r="FJX82" s="347"/>
      <c r="FJY82" s="350"/>
      <c r="FJZ82" s="350"/>
      <c r="FKA82" s="348"/>
      <c r="FKB82" s="348"/>
      <c r="FKC82" s="348"/>
      <c r="FKD82" s="349"/>
      <c r="FKF82" s="347"/>
      <c r="FKG82" s="350"/>
      <c r="FKH82" s="350"/>
      <c r="FKI82" s="348"/>
      <c r="FKJ82" s="348"/>
      <c r="FKK82" s="348"/>
      <c r="FKL82" s="349"/>
      <c r="FKN82" s="347"/>
      <c r="FKO82" s="350"/>
      <c r="FKP82" s="350"/>
      <c r="FKQ82" s="348"/>
      <c r="FKR82" s="348"/>
      <c r="FKS82" s="348"/>
      <c r="FKT82" s="349"/>
      <c r="FKV82" s="347"/>
      <c r="FKW82" s="350"/>
      <c r="FKX82" s="350"/>
      <c r="FKY82" s="348"/>
      <c r="FKZ82" s="348"/>
      <c r="FLA82" s="348"/>
      <c r="FLB82" s="349"/>
      <c r="FLD82" s="347"/>
      <c r="FLE82" s="350"/>
      <c r="FLF82" s="350"/>
      <c r="FLG82" s="348"/>
      <c r="FLH82" s="348"/>
      <c r="FLI82" s="348"/>
      <c r="FLJ82" s="349"/>
      <c r="FLL82" s="347"/>
      <c r="FLM82" s="350"/>
      <c r="FLN82" s="350"/>
      <c r="FLO82" s="348"/>
      <c r="FLP82" s="348"/>
      <c r="FLQ82" s="348"/>
      <c r="FLR82" s="349"/>
      <c r="FLT82" s="347"/>
      <c r="FLU82" s="350"/>
      <c r="FLV82" s="350"/>
      <c r="FLW82" s="348"/>
      <c r="FLX82" s="348"/>
      <c r="FLY82" s="348"/>
      <c r="FLZ82" s="349"/>
      <c r="FMB82" s="347"/>
      <c r="FMC82" s="350"/>
      <c r="FMD82" s="350"/>
      <c r="FME82" s="348"/>
      <c r="FMF82" s="348"/>
      <c r="FMG82" s="348"/>
      <c r="FMH82" s="349"/>
      <c r="FMJ82" s="347"/>
      <c r="FMK82" s="350"/>
      <c r="FML82" s="350"/>
      <c r="FMM82" s="348"/>
      <c r="FMN82" s="348"/>
      <c r="FMO82" s="348"/>
      <c r="FMP82" s="349"/>
      <c r="FMR82" s="347"/>
      <c r="FMS82" s="350"/>
      <c r="FMT82" s="350"/>
      <c r="FMU82" s="348"/>
      <c r="FMV82" s="348"/>
      <c r="FMW82" s="348"/>
      <c r="FMX82" s="349"/>
      <c r="FMZ82" s="347"/>
      <c r="FNA82" s="350"/>
      <c r="FNB82" s="350"/>
      <c r="FNC82" s="348"/>
      <c r="FND82" s="348"/>
      <c r="FNE82" s="348"/>
      <c r="FNF82" s="349"/>
      <c r="FNH82" s="347"/>
      <c r="FNI82" s="350"/>
      <c r="FNJ82" s="350"/>
      <c r="FNK82" s="348"/>
      <c r="FNL82" s="348"/>
      <c r="FNM82" s="348"/>
      <c r="FNN82" s="349"/>
      <c r="FNP82" s="347"/>
      <c r="FNQ82" s="350"/>
      <c r="FNR82" s="350"/>
      <c r="FNS82" s="348"/>
      <c r="FNT82" s="348"/>
      <c r="FNU82" s="348"/>
      <c r="FNV82" s="349"/>
      <c r="FNX82" s="347"/>
      <c r="FNY82" s="350"/>
      <c r="FNZ82" s="350"/>
      <c r="FOA82" s="348"/>
      <c r="FOB82" s="348"/>
      <c r="FOC82" s="348"/>
      <c r="FOD82" s="349"/>
      <c r="FOF82" s="347"/>
      <c r="FOG82" s="350"/>
      <c r="FOH82" s="350"/>
      <c r="FOI82" s="348"/>
      <c r="FOJ82" s="348"/>
      <c r="FOK82" s="348"/>
      <c r="FOL82" s="349"/>
      <c r="FON82" s="347"/>
      <c r="FOO82" s="350"/>
      <c r="FOP82" s="350"/>
      <c r="FOQ82" s="348"/>
      <c r="FOR82" s="348"/>
      <c r="FOS82" s="348"/>
      <c r="FOT82" s="349"/>
      <c r="FOV82" s="347"/>
      <c r="FOW82" s="350"/>
      <c r="FOX82" s="350"/>
      <c r="FOY82" s="348"/>
      <c r="FOZ82" s="348"/>
      <c r="FPA82" s="348"/>
      <c r="FPB82" s="349"/>
      <c r="FPD82" s="347"/>
      <c r="FPE82" s="350"/>
      <c r="FPF82" s="350"/>
      <c r="FPG82" s="348"/>
      <c r="FPH82" s="348"/>
      <c r="FPI82" s="348"/>
      <c r="FPJ82" s="349"/>
      <c r="FPL82" s="347"/>
      <c r="FPM82" s="350"/>
      <c r="FPN82" s="350"/>
      <c r="FPO82" s="348"/>
      <c r="FPP82" s="348"/>
      <c r="FPQ82" s="348"/>
      <c r="FPR82" s="349"/>
      <c r="FPT82" s="347"/>
      <c r="FPU82" s="350"/>
      <c r="FPV82" s="350"/>
      <c r="FPW82" s="348"/>
      <c r="FPX82" s="348"/>
      <c r="FPY82" s="348"/>
      <c r="FPZ82" s="349"/>
      <c r="FQB82" s="347"/>
      <c r="FQC82" s="350"/>
      <c r="FQD82" s="350"/>
      <c r="FQE82" s="348"/>
      <c r="FQF82" s="348"/>
      <c r="FQG82" s="348"/>
      <c r="FQH82" s="349"/>
      <c r="FQJ82" s="347"/>
      <c r="FQK82" s="350"/>
      <c r="FQL82" s="350"/>
      <c r="FQM82" s="348"/>
      <c r="FQN82" s="348"/>
      <c r="FQO82" s="348"/>
      <c r="FQP82" s="349"/>
      <c r="FQR82" s="347"/>
      <c r="FQS82" s="350"/>
      <c r="FQT82" s="350"/>
      <c r="FQU82" s="348"/>
      <c r="FQV82" s="348"/>
      <c r="FQW82" s="348"/>
      <c r="FQX82" s="349"/>
      <c r="FQZ82" s="347"/>
      <c r="FRA82" s="350"/>
      <c r="FRB82" s="350"/>
      <c r="FRC82" s="348"/>
      <c r="FRD82" s="348"/>
      <c r="FRE82" s="348"/>
      <c r="FRF82" s="349"/>
      <c r="FRH82" s="347"/>
      <c r="FRI82" s="350"/>
      <c r="FRJ82" s="350"/>
      <c r="FRK82" s="348"/>
      <c r="FRL82" s="348"/>
      <c r="FRM82" s="348"/>
      <c r="FRN82" s="349"/>
      <c r="FRP82" s="347"/>
      <c r="FRQ82" s="350"/>
      <c r="FRR82" s="350"/>
      <c r="FRS82" s="348"/>
      <c r="FRT82" s="348"/>
      <c r="FRU82" s="348"/>
      <c r="FRV82" s="349"/>
      <c r="FRX82" s="347"/>
      <c r="FRY82" s="350"/>
      <c r="FRZ82" s="350"/>
      <c r="FSA82" s="348"/>
      <c r="FSB82" s="348"/>
      <c r="FSC82" s="348"/>
      <c r="FSD82" s="349"/>
      <c r="FSF82" s="347"/>
      <c r="FSG82" s="350"/>
      <c r="FSH82" s="350"/>
      <c r="FSI82" s="348"/>
      <c r="FSJ82" s="348"/>
      <c r="FSK82" s="348"/>
      <c r="FSL82" s="349"/>
      <c r="FSN82" s="347"/>
      <c r="FSO82" s="350"/>
      <c r="FSP82" s="350"/>
      <c r="FSQ82" s="348"/>
      <c r="FSR82" s="348"/>
      <c r="FSS82" s="348"/>
      <c r="FST82" s="349"/>
      <c r="FSV82" s="347"/>
      <c r="FSW82" s="350"/>
      <c r="FSX82" s="350"/>
      <c r="FSY82" s="348"/>
      <c r="FSZ82" s="348"/>
      <c r="FTA82" s="348"/>
      <c r="FTB82" s="349"/>
      <c r="FTD82" s="347"/>
      <c r="FTE82" s="350"/>
      <c r="FTF82" s="350"/>
      <c r="FTG82" s="348"/>
      <c r="FTH82" s="348"/>
      <c r="FTI82" s="348"/>
      <c r="FTJ82" s="349"/>
      <c r="FTL82" s="347"/>
      <c r="FTM82" s="350"/>
      <c r="FTN82" s="350"/>
      <c r="FTO82" s="348"/>
      <c r="FTP82" s="348"/>
      <c r="FTQ82" s="348"/>
      <c r="FTR82" s="349"/>
      <c r="FTT82" s="347"/>
      <c r="FTU82" s="350"/>
      <c r="FTV82" s="350"/>
      <c r="FTW82" s="348"/>
      <c r="FTX82" s="348"/>
      <c r="FTY82" s="348"/>
      <c r="FTZ82" s="349"/>
      <c r="FUB82" s="347"/>
      <c r="FUC82" s="350"/>
      <c r="FUD82" s="350"/>
      <c r="FUE82" s="348"/>
      <c r="FUF82" s="348"/>
      <c r="FUG82" s="348"/>
      <c r="FUH82" s="349"/>
      <c r="FUJ82" s="347"/>
      <c r="FUK82" s="350"/>
      <c r="FUL82" s="350"/>
      <c r="FUM82" s="348"/>
      <c r="FUN82" s="348"/>
      <c r="FUO82" s="348"/>
      <c r="FUP82" s="349"/>
      <c r="FUR82" s="347"/>
      <c r="FUS82" s="350"/>
      <c r="FUT82" s="350"/>
      <c r="FUU82" s="348"/>
      <c r="FUV82" s="348"/>
      <c r="FUW82" s="348"/>
      <c r="FUX82" s="349"/>
      <c r="FUZ82" s="347"/>
      <c r="FVA82" s="350"/>
      <c r="FVB82" s="350"/>
      <c r="FVC82" s="348"/>
      <c r="FVD82" s="348"/>
      <c r="FVE82" s="348"/>
      <c r="FVF82" s="349"/>
      <c r="FVH82" s="347"/>
      <c r="FVI82" s="350"/>
      <c r="FVJ82" s="350"/>
      <c r="FVK82" s="348"/>
      <c r="FVL82" s="348"/>
      <c r="FVM82" s="348"/>
      <c r="FVN82" s="349"/>
      <c r="FVP82" s="347"/>
      <c r="FVQ82" s="350"/>
      <c r="FVR82" s="350"/>
      <c r="FVS82" s="348"/>
      <c r="FVT82" s="348"/>
      <c r="FVU82" s="348"/>
      <c r="FVV82" s="349"/>
      <c r="FVX82" s="347"/>
      <c r="FVY82" s="350"/>
      <c r="FVZ82" s="350"/>
      <c r="FWA82" s="348"/>
      <c r="FWB82" s="348"/>
      <c r="FWC82" s="348"/>
      <c r="FWD82" s="349"/>
      <c r="FWF82" s="347"/>
      <c r="FWG82" s="350"/>
      <c r="FWH82" s="350"/>
      <c r="FWI82" s="348"/>
      <c r="FWJ82" s="348"/>
      <c r="FWK82" s="348"/>
      <c r="FWL82" s="349"/>
      <c r="FWN82" s="347"/>
      <c r="FWO82" s="350"/>
      <c r="FWP82" s="350"/>
      <c r="FWQ82" s="348"/>
      <c r="FWR82" s="348"/>
      <c r="FWS82" s="348"/>
      <c r="FWT82" s="349"/>
      <c r="FWV82" s="347"/>
      <c r="FWW82" s="350"/>
      <c r="FWX82" s="350"/>
      <c r="FWY82" s="348"/>
      <c r="FWZ82" s="348"/>
      <c r="FXA82" s="348"/>
      <c r="FXB82" s="349"/>
      <c r="FXD82" s="347"/>
      <c r="FXE82" s="350"/>
      <c r="FXF82" s="350"/>
      <c r="FXG82" s="348"/>
      <c r="FXH82" s="348"/>
      <c r="FXI82" s="348"/>
      <c r="FXJ82" s="349"/>
      <c r="FXL82" s="347"/>
      <c r="FXM82" s="350"/>
      <c r="FXN82" s="350"/>
      <c r="FXO82" s="348"/>
      <c r="FXP82" s="348"/>
      <c r="FXQ82" s="348"/>
      <c r="FXR82" s="349"/>
      <c r="FXT82" s="347"/>
      <c r="FXU82" s="350"/>
      <c r="FXV82" s="350"/>
      <c r="FXW82" s="348"/>
      <c r="FXX82" s="348"/>
      <c r="FXY82" s="348"/>
      <c r="FXZ82" s="349"/>
      <c r="FYB82" s="347"/>
      <c r="FYC82" s="350"/>
      <c r="FYD82" s="350"/>
      <c r="FYE82" s="348"/>
      <c r="FYF82" s="348"/>
      <c r="FYG82" s="348"/>
      <c r="FYH82" s="349"/>
      <c r="FYJ82" s="347"/>
      <c r="FYK82" s="350"/>
      <c r="FYL82" s="350"/>
      <c r="FYM82" s="348"/>
      <c r="FYN82" s="348"/>
      <c r="FYO82" s="348"/>
      <c r="FYP82" s="349"/>
      <c r="FYR82" s="347"/>
      <c r="FYS82" s="350"/>
      <c r="FYT82" s="350"/>
      <c r="FYU82" s="348"/>
      <c r="FYV82" s="348"/>
      <c r="FYW82" s="348"/>
      <c r="FYX82" s="349"/>
      <c r="FYZ82" s="347"/>
      <c r="FZA82" s="350"/>
      <c r="FZB82" s="350"/>
      <c r="FZC82" s="348"/>
      <c r="FZD82" s="348"/>
      <c r="FZE82" s="348"/>
      <c r="FZF82" s="349"/>
      <c r="FZH82" s="347"/>
      <c r="FZI82" s="350"/>
      <c r="FZJ82" s="350"/>
      <c r="FZK82" s="348"/>
      <c r="FZL82" s="348"/>
      <c r="FZM82" s="348"/>
      <c r="FZN82" s="349"/>
      <c r="FZP82" s="347"/>
      <c r="FZQ82" s="350"/>
      <c r="FZR82" s="350"/>
      <c r="FZS82" s="348"/>
      <c r="FZT82" s="348"/>
      <c r="FZU82" s="348"/>
      <c r="FZV82" s="349"/>
      <c r="FZX82" s="347"/>
      <c r="FZY82" s="350"/>
      <c r="FZZ82" s="350"/>
      <c r="GAA82" s="348"/>
      <c r="GAB82" s="348"/>
      <c r="GAC82" s="348"/>
      <c r="GAD82" s="349"/>
      <c r="GAF82" s="347"/>
      <c r="GAG82" s="350"/>
      <c r="GAH82" s="350"/>
      <c r="GAI82" s="348"/>
      <c r="GAJ82" s="348"/>
      <c r="GAK82" s="348"/>
      <c r="GAL82" s="349"/>
      <c r="GAN82" s="347"/>
      <c r="GAO82" s="350"/>
      <c r="GAP82" s="350"/>
      <c r="GAQ82" s="348"/>
      <c r="GAR82" s="348"/>
      <c r="GAS82" s="348"/>
      <c r="GAT82" s="349"/>
      <c r="GAV82" s="347"/>
      <c r="GAW82" s="350"/>
      <c r="GAX82" s="350"/>
      <c r="GAY82" s="348"/>
      <c r="GAZ82" s="348"/>
      <c r="GBA82" s="348"/>
      <c r="GBB82" s="349"/>
      <c r="GBD82" s="347"/>
      <c r="GBE82" s="350"/>
      <c r="GBF82" s="350"/>
      <c r="GBG82" s="348"/>
      <c r="GBH82" s="348"/>
      <c r="GBI82" s="348"/>
      <c r="GBJ82" s="349"/>
      <c r="GBL82" s="347"/>
      <c r="GBM82" s="350"/>
      <c r="GBN82" s="350"/>
      <c r="GBO82" s="348"/>
      <c r="GBP82" s="348"/>
      <c r="GBQ82" s="348"/>
      <c r="GBR82" s="349"/>
      <c r="GBT82" s="347"/>
      <c r="GBU82" s="350"/>
      <c r="GBV82" s="350"/>
      <c r="GBW82" s="348"/>
      <c r="GBX82" s="348"/>
      <c r="GBY82" s="348"/>
      <c r="GBZ82" s="349"/>
      <c r="GCB82" s="347"/>
      <c r="GCC82" s="350"/>
      <c r="GCD82" s="350"/>
      <c r="GCE82" s="348"/>
      <c r="GCF82" s="348"/>
      <c r="GCG82" s="348"/>
      <c r="GCH82" s="349"/>
      <c r="GCJ82" s="347"/>
      <c r="GCK82" s="350"/>
      <c r="GCL82" s="350"/>
      <c r="GCM82" s="348"/>
      <c r="GCN82" s="348"/>
      <c r="GCO82" s="348"/>
      <c r="GCP82" s="349"/>
      <c r="GCR82" s="347"/>
      <c r="GCS82" s="350"/>
      <c r="GCT82" s="350"/>
      <c r="GCU82" s="348"/>
      <c r="GCV82" s="348"/>
      <c r="GCW82" s="348"/>
      <c r="GCX82" s="349"/>
      <c r="GCZ82" s="347"/>
      <c r="GDA82" s="350"/>
      <c r="GDB82" s="350"/>
      <c r="GDC82" s="348"/>
      <c r="GDD82" s="348"/>
      <c r="GDE82" s="348"/>
      <c r="GDF82" s="349"/>
      <c r="GDH82" s="347"/>
      <c r="GDI82" s="350"/>
      <c r="GDJ82" s="350"/>
      <c r="GDK82" s="348"/>
      <c r="GDL82" s="348"/>
      <c r="GDM82" s="348"/>
      <c r="GDN82" s="349"/>
      <c r="GDP82" s="347"/>
      <c r="GDQ82" s="350"/>
      <c r="GDR82" s="350"/>
      <c r="GDS82" s="348"/>
      <c r="GDT82" s="348"/>
      <c r="GDU82" s="348"/>
      <c r="GDV82" s="349"/>
      <c r="GDX82" s="347"/>
      <c r="GDY82" s="350"/>
      <c r="GDZ82" s="350"/>
      <c r="GEA82" s="348"/>
      <c r="GEB82" s="348"/>
      <c r="GEC82" s="348"/>
      <c r="GED82" s="349"/>
      <c r="GEF82" s="347"/>
      <c r="GEG82" s="350"/>
      <c r="GEH82" s="350"/>
      <c r="GEI82" s="348"/>
      <c r="GEJ82" s="348"/>
      <c r="GEK82" s="348"/>
      <c r="GEL82" s="349"/>
      <c r="GEN82" s="347"/>
      <c r="GEO82" s="350"/>
      <c r="GEP82" s="350"/>
      <c r="GEQ82" s="348"/>
      <c r="GER82" s="348"/>
      <c r="GES82" s="348"/>
      <c r="GET82" s="349"/>
      <c r="GEV82" s="347"/>
      <c r="GEW82" s="350"/>
      <c r="GEX82" s="350"/>
      <c r="GEY82" s="348"/>
      <c r="GEZ82" s="348"/>
      <c r="GFA82" s="348"/>
      <c r="GFB82" s="349"/>
      <c r="GFD82" s="347"/>
      <c r="GFE82" s="350"/>
      <c r="GFF82" s="350"/>
      <c r="GFG82" s="348"/>
      <c r="GFH82" s="348"/>
      <c r="GFI82" s="348"/>
      <c r="GFJ82" s="349"/>
      <c r="GFL82" s="347"/>
      <c r="GFM82" s="350"/>
      <c r="GFN82" s="350"/>
      <c r="GFO82" s="348"/>
      <c r="GFP82" s="348"/>
      <c r="GFQ82" s="348"/>
      <c r="GFR82" s="349"/>
      <c r="GFT82" s="347"/>
      <c r="GFU82" s="350"/>
      <c r="GFV82" s="350"/>
      <c r="GFW82" s="348"/>
      <c r="GFX82" s="348"/>
      <c r="GFY82" s="348"/>
      <c r="GFZ82" s="349"/>
      <c r="GGB82" s="347"/>
      <c r="GGC82" s="350"/>
      <c r="GGD82" s="350"/>
      <c r="GGE82" s="348"/>
      <c r="GGF82" s="348"/>
      <c r="GGG82" s="348"/>
      <c r="GGH82" s="349"/>
      <c r="GGJ82" s="347"/>
      <c r="GGK82" s="350"/>
      <c r="GGL82" s="350"/>
      <c r="GGM82" s="348"/>
      <c r="GGN82" s="348"/>
      <c r="GGO82" s="348"/>
      <c r="GGP82" s="349"/>
      <c r="GGR82" s="347"/>
      <c r="GGS82" s="350"/>
      <c r="GGT82" s="350"/>
      <c r="GGU82" s="348"/>
      <c r="GGV82" s="348"/>
      <c r="GGW82" s="348"/>
      <c r="GGX82" s="349"/>
      <c r="GGZ82" s="347"/>
      <c r="GHA82" s="350"/>
      <c r="GHB82" s="350"/>
      <c r="GHC82" s="348"/>
      <c r="GHD82" s="348"/>
      <c r="GHE82" s="348"/>
      <c r="GHF82" s="349"/>
      <c r="GHH82" s="347"/>
      <c r="GHI82" s="350"/>
      <c r="GHJ82" s="350"/>
      <c r="GHK82" s="348"/>
      <c r="GHL82" s="348"/>
      <c r="GHM82" s="348"/>
      <c r="GHN82" s="349"/>
      <c r="GHP82" s="347"/>
      <c r="GHQ82" s="350"/>
      <c r="GHR82" s="350"/>
      <c r="GHS82" s="348"/>
      <c r="GHT82" s="348"/>
      <c r="GHU82" s="348"/>
      <c r="GHV82" s="349"/>
      <c r="GHX82" s="347"/>
      <c r="GHY82" s="350"/>
      <c r="GHZ82" s="350"/>
      <c r="GIA82" s="348"/>
      <c r="GIB82" s="348"/>
      <c r="GIC82" s="348"/>
      <c r="GID82" s="349"/>
      <c r="GIF82" s="347"/>
      <c r="GIG82" s="350"/>
      <c r="GIH82" s="350"/>
      <c r="GII82" s="348"/>
      <c r="GIJ82" s="348"/>
      <c r="GIK82" s="348"/>
      <c r="GIL82" s="349"/>
      <c r="GIN82" s="347"/>
      <c r="GIO82" s="350"/>
      <c r="GIP82" s="350"/>
      <c r="GIQ82" s="348"/>
      <c r="GIR82" s="348"/>
      <c r="GIS82" s="348"/>
      <c r="GIT82" s="349"/>
      <c r="GIV82" s="347"/>
      <c r="GIW82" s="350"/>
      <c r="GIX82" s="350"/>
      <c r="GIY82" s="348"/>
      <c r="GIZ82" s="348"/>
      <c r="GJA82" s="348"/>
      <c r="GJB82" s="349"/>
      <c r="GJD82" s="347"/>
      <c r="GJE82" s="350"/>
      <c r="GJF82" s="350"/>
      <c r="GJG82" s="348"/>
      <c r="GJH82" s="348"/>
      <c r="GJI82" s="348"/>
      <c r="GJJ82" s="349"/>
      <c r="GJL82" s="347"/>
      <c r="GJM82" s="350"/>
      <c r="GJN82" s="350"/>
      <c r="GJO82" s="348"/>
      <c r="GJP82" s="348"/>
      <c r="GJQ82" s="348"/>
      <c r="GJR82" s="349"/>
      <c r="GJT82" s="347"/>
      <c r="GJU82" s="350"/>
      <c r="GJV82" s="350"/>
      <c r="GJW82" s="348"/>
      <c r="GJX82" s="348"/>
      <c r="GJY82" s="348"/>
      <c r="GJZ82" s="349"/>
      <c r="GKB82" s="347"/>
      <c r="GKC82" s="350"/>
      <c r="GKD82" s="350"/>
      <c r="GKE82" s="348"/>
      <c r="GKF82" s="348"/>
      <c r="GKG82" s="348"/>
      <c r="GKH82" s="349"/>
      <c r="GKJ82" s="347"/>
      <c r="GKK82" s="350"/>
      <c r="GKL82" s="350"/>
      <c r="GKM82" s="348"/>
      <c r="GKN82" s="348"/>
      <c r="GKO82" s="348"/>
      <c r="GKP82" s="349"/>
      <c r="GKR82" s="347"/>
      <c r="GKS82" s="350"/>
      <c r="GKT82" s="350"/>
      <c r="GKU82" s="348"/>
      <c r="GKV82" s="348"/>
      <c r="GKW82" s="348"/>
      <c r="GKX82" s="349"/>
      <c r="GKZ82" s="347"/>
      <c r="GLA82" s="350"/>
      <c r="GLB82" s="350"/>
      <c r="GLC82" s="348"/>
      <c r="GLD82" s="348"/>
      <c r="GLE82" s="348"/>
      <c r="GLF82" s="349"/>
      <c r="GLH82" s="347"/>
      <c r="GLI82" s="350"/>
      <c r="GLJ82" s="350"/>
      <c r="GLK82" s="348"/>
      <c r="GLL82" s="348"/>
      <c r="GLM82" s="348"/>
      <c r="GLN82" s="349"/>
      <c r="GLP82" s="347"/>
      <c r="GLQ82" s="350"/>
      <c r="GLR82" s="350"/>
      <c r="GLS82" s="348"/>
      <c r="GLT82" s="348"/>
      <c r="GLU82" s="348"/>
      <c r="GLV82" s="349"/>
      <c r="GLX82" s="347"/>
      <c r="GLY82" s="350"/>
      <c r="GLZ82" s="350"/>
      <c r="GMA82" s="348"/>
      <c r="GMB82" s="348"/>
      <c r="GMC82" s="348"/>
      <c r="GMD82" s="349"/>
      <c r="GMF82" s="347"/>
      <c r="GMG82" s="350"/>
      <c r="GMH82" s="350"/>
      <c r="GMI82" s="348"/>
      <c r="GMJ82" s="348"/>
      <c r="GMK82" s="348"/>
      <c r="GML82" s="349"/>
      <c r="GMN82" s="347"/>
      <c r="GMO82" s="350"/>
      <c r="GMP82" s="350"/>
      <c r="GMQ82" s="348"/>
      <c r="GMR82" s="348"/>
      <c r="GMS82" s="348"/>
      <c r="GMT82" s="349"/>
      <c r="GMV82" s="347"/>
      <c r="GMW82" s="350"/>
      <c r="GMX82" s="350"/>
      <c r="GMY82" s="348"/>
      <c r="GMZ82" s="348"/>
      <c r="GNA82" s="348"/>
      <c r="GNB82" s="349"/>
      <c r="GND82" s="347"/>
      <c r="GNE82" s="350"/>
      <c r="GNF82" s="350"/>
      <c r="GNG82" s="348"/>
      <c r="GNH82" s="348"/>
      <c r="GNI82" s="348"/>
      <c r="GNJ82" s="349"/>
      <c r="GNL82" s="347"/>
      <c r="GNM82" s="350"/>
      <c r="GNN82" s="350"/>
      <c r="GNO82" s="348"/>
      <c r="GNP82" s="348"/>
      <c r="GNQ82" s="348"/>
      <c r="GNR82" s="349"/>
      <c r="GNT82" s="347"/>
      <c r="GNU82" s="350"/>
      <c r="GNV82" s="350"/>
      <c r="GNW82" s="348"/>
      <c r="GNX82" s="348"/>
      <c r="GNY82" s="348"/>
      <c r="GNZ82" s="349"/>
      <c r="GOB82" s="347"/>
      <c r="GOC82" s="350"/>
      <c r="GOD82" s="350"/>
      <c r="GOE82" s="348"/>
      <c r="GOF82" s="348"/>
      <c r="GOG82" s="348"/>
      <c r="GOH82" s="349"/>
      <c r="GOJ82" s="347"/>
      <c r="GOK82" s="350"/>
      <c r="GOL82" s="350"/>
      <c r="GOM82" s="348"/>
      <c r="GON82" s="348"/>
      <c r="GOO82" s="348"/>
      <c r="GOP82" s="349"/>
      <c r="GOR82" s="347"/>
      <c r="GOS82" s="350"/>
      <c r="GOT82" s="350"/>
      <c r="GOU82" s="348"/>
      <c r="GOV82" s="348"/>
      <c r="GOW82" s="348"/>
      <c r="GOX82" s="349"/>
      <c r="GOZ82" s="347"/>
      <c r="GPA82" s="350"/>
      <c r="GPB82" s="350"/>
      <c r="GPC82" s="348"/>
      <c r="GPD82" s="348"/>
      <c r="GPE82" s="348"/>
      <c r="GPF82" s="349"/>
      <c r="GPH82" s="347"/>
      <c r="GPI82" s="350"/>
      <c r="GPJ82" s="350"/>
      <c r="GPK82" s="348"/>
      <c r="GPL82" s="348"/>
      <c r="GPM82" s="348"/>
      <c r="GPN82" s="349"/>
      <c r="GPP82" s="347"/>
      <c r="GPQ82" s="350"/>
      <c r="GPR82" s="350"/>
      <c r="GPS82" s="348"/>
      <c r="GPT82" s="348"/>
      <c r="GPU82" s="348"/>
      <c r="GPV82" s="349"/>
      <c r="GPX82" s="347"/>
      <c r="GPY82" s="350"/>
      <c r="GPZ82" s="350"/>
      <c r="GQA82" s="348"/>
      <c r="GQB82" s="348"/>
      <c r="GQC82" s="348"/>
      <c r="GQD82" s="349"/>
      <c r="GQF82" s="347"/>
      <c r="GQG82" s="350"/>
      <c r="GQH82" s="350"/>
      <c r="GQI82" s="348"/>
      <c r="GQJ82" s="348"/>
      <c r="GQK82" s="348"/>
      <c r="GQL82" s="349"/>
      <c r="GQN82" s="347"/>
      <c r="GQO82" s="350"/>
      <c r="GQP82" s="350"/>
      <c r="GQQ82" s="348"/>
      <c r="GQR82" s="348"/>
      <c r="GQS82" s="348"/>
      <c r="GQT82" s="349"/>
      <c r="GQV82" s="347"/>
      <c r="GQW82" s="350"/>
      <c r="GQX82" s="350"/>
      <c r="GQY82" s="348"/>
      <c r="GQZ82" s="348"/>
      <c r="GRA82" s="348"/>
      <c r="GRB82" s="349"/>
      <c r="GRD82" s="347"/>
      <c r="GRE82" s="350"/>
      <c r="GRF82" s="350"/>
      <c r="GRG82" s="348"/>
      <c r="GRH82" s="348"/>
      <c r="GRI82" s="348"/>
      <c r="GRJ82" s="349"/>
      <c r="GRL82" s="347"/>
      <c r="GRM82" s="350"/>
      <c r="GRN82" s="350"/>
      <c r="GRO82" s="348"/>
      <c r="GRP82" s="348"/>
      <c r="GRQ82" s="348"/>
      <c r="GRR82" s="349"/>
      <c r="GRT82" s="347"/>
      <c r="GRU82" s="350"/>
      <c r="GRV82" s="350"/>
      <c r="GRW82" s="348"/>
      <c r="GRX82" s="348"/>
      <c r="GRY82" s="348"/>
      <c r="GRZ82" s="349"/>
      <c r="GSB82" s="347"/>
      <c r="GSC82" s="350"/>
      <c r="GSD82" s="350"/>
      <c r="GSE82" s="348"/>
      <c r="GSF82" s="348"/>
      <c r="GSG82" s="348"/>
      <c r="GSH82" s="349"/>
      <c r="GSJ82" s="347"/>
      <c r="GSK82" s="350"/>
      <c r="GSL82" s="350"/>
      <c r="GSM82" s="348"/>
      <c r="GSN82" s="348"/>
      <c r="GSO82" s="348"/>
      <c r="GSP82" s="349"/>
      <c r="GSR82" s="347"/>
      <c r="GSS82" s="350"/>
      <c r="GST82" s="350"/>
      <c r="GSU82" s="348"/>
      <c r="GSV82" s="348"/>
      <c r="GSW82" s="348"/>
      <c r="GSX82" s="349"/>
      <c r="GSZ82" s="347"/>
      <c r="GTA82" s="350"/>
      <c r="GTB82" s="350"/>
      <c r="GTC82" s="348"/>
      <c r="GTD82" s="348"/>
      <c r="GTE82" s="348"/>
      <c r="GTF82" s="349"/>
      <c r="GTH82" s="347"/>
      <c r="GTI82" s="350"/>
      <c r="GTJ82" s="350"/>
      <c r="GTK82" s="348"/>
      <c r="GTL82" s="348"/>
      <c r="GTM82" s="348"/>
      <c r="GTN82" s="349"/>
      <c r="GTP82" s="347"/>
      <c r="GTQ82" s="350"/>
      <c r="GTR82" s="350"/>
      <c r="GTS82" s="348"/>
      <c r="GTT82" s="348"/>
      <c r="GTU82" s="348"/>
      <c r="GTV82" s="349"/>
      <c r="GTX82" s="347"/>
      <c r="GTY82" s="350"/>
      <c r="GTZ82" s="350"/>
      <c r="GUA82" s="348"/>
      <c r="GUB82" s="348"/>
      <c r="GUC82" s="348"/>
      <c r="GUD82" s="349"/>
      <c r="GUF82" s="347"/>
      <c r="GUG82" s="350"/>
      <c r="GUH82" s="350"/>
      <c r="GUI82" s="348"/>
      <c r="GUJ82" s="348"/>
      <c r="GUK82" s="348"/>
      <c r="GUL82" s="349"/>
      <c r="GUN82" s="347"/>
      <c r="GUO82" s="350"/>
      <c r="GUP82" s="350"/>
      <c r="GUQ82" s="348"/>
      <c r="GUR82" s="348"/>
      <c r="GUS82" s="348"/>
      <c r="GUT82" s="349"/>
      <c r="GUV82" s="347"/>
      <c r="GUW82" s="350"/>
      <c r="GUX82" s="350"/>
      <c r="GUY82" s="348"/>
      <c r="GUZ82" s="348"/>
      <c r="GVA82" s="348"/>
      <c r="GVB82" s="349"/>
      <c r="GVD82" s="347"/>
      <c r="GVE82" s="350"/>
      <c r="GVF82" s="350"/>
      <c r="GVG82" s="348"/>
      <c r="GVH82" s="348"/>
      <c r="GVI82" s="348"/>
      <c r="GVJ82" s="349"/>
      <c r="GVL82" s="347"/>
      <c r="GVM82" s="350"/>
      <c r="GVN82" s="350"/>
      <c r="GVO82" s="348"/>
      <c r="GVP82" s="348"/>
      <c r="GVQ82" s="348"/>
      <c r="GVR82" s="349"/>
      <c r="GVT82" s="347"/>
      <c r="GVU82" s="350"/>
      <c r="GVV82" s="350"/>
      <c r="GVW82" s="348"/>
      <c r="GVX82" s="348"/>
      <c r="GVY82" s="348"/>
      <c r="GVZ82" s="349"/>
      <c r="GWB82" s="347"/>
      <c r="GWC82" s="350"/>
      <c r="GWD82" s="350"/>
      <c r="GWE82" s="348"/>
      <c r="GWF82" s="348"/>
      <c r="GWG82" s="348"/>
      <c r="GWH82" s="349"/>
      <c r="GWJ82" s="347"/>
      <c r="GWK82" s="350"/>
      <c r="GWL82" s="350"/>
      <c r="GWM82" s="348"/>
      <c r="GWN82" s="348"/>
      <c r="GWO82" s="348"/>
      <c r="GWP82" s="349"/>
      <c r="GWR82" s="347"/>
      <c r="GWS82" s="350"/>
      <c r="GWT82" s="350"/>
      <c r="GWU82" s="348"/>
      <c r="GWV82" s="348"/>
      <c r="GWW82" s="348"/>
      <c r="GWX82" s="349"/>
      <c r="GWZ82" s="347"/>
      <c r="GXA82" s="350"/>
      <c r="GXB82" s="350"/>
      <c r="GXC82" s="348"/>
      <c r="GXD82" s="348"/>
      <c r="GXE82" s="348"/>
      <c r="GXF82" s="349"/>
      <c r="GXH82" s="347"/>
      <c r="GXI82" s="350"/>
      <c r="GXJ82" s="350"/>
      <c r="GXK82" s="348"/>
      <c r="GXL82" s="348"/>
      <c r="GXM82" s="348"/>
      <c r="GXN82" s="349"/>
      <c r="GXP82" s="347"/>
      <c r="GXQ82" s="350"/>
      <c r="GXR82" s="350"/>
      <c r="GXS82" s="348"/>
      <c r="GXT82" s="348"/>
      <c r="GXU82" s="348"/>
      <c r="GXV82" s="349"/>
      <c r="GXX82" s="347"/>
      <c r="GXY82" s="350"/>
      <c r="GXZ82" s="350"/>
      <c r="GYA82" s="348"/>
      <c r="GYB82" s="348"/>
      <c r="GYC82" s="348"/>
      <c r="GYD82" s="349"/>
      <c r="GYF82" s="347"/>
      <c r="GYG82" s="350"/>
      <c r="GYH82" s="350"/>
      <c r="GYI82" s="348"/>
      <c r="GYJ82" s="348"/>
      <c r="GYK82" s="348"/>
      <c r="GYL82" s="349"/>
      <c r="GYN82" s="347"/>
      <c r="GYO82" s="350"/>
      <c r="GYP82" s="350"/>
      <c r="GYQ82" s="348"/>
      <c r="GYR82" s="348"/>
      <c r="GYS82" s="348"/>
      <c r="GYT82" s="349"/>
      <c r="GYV82" s="347"/>
      <c r="GYW82" s="350"/>
      <c r="GYX82" s="350"/>
      <c r="GYY82" s="348"/>
      <c r="GYZ82" s="348"/>
      <c r="GZA82" s="348"/>
      <c r="GZB82" s="349"/>
      <c r="GZD82" s="347"/>
      <c r="GZE82" s="350"/>
      <c r="GZF82" s="350"/>
      <c r="GZG82" s="348"/>
      <c r="GZH82" s="348"/>
      <c r="GZI82" s="348"/>
      <c r="GZJ82" s="349"/>
      <c r="GZL82" s="347"/>
      <c r="GZM82" s="350"/>
      <c r="GZN82" s="350"/>
      <c r="GZO82" s="348"/>
      <c r="GZP82" s="348"/>
      <c r="GZQ82" s="348"/>
      <c r="GZR82" s="349"/>
      <c r="GZT82" s="347"/>
      <c r="GZU82" s="350"/>
      <c r="GZV82" s="350"/>
      <c r="GZW82" s="348"/>
      <c r="GZX82" s="348"/>
      <c r="GZY82" s="348"/>
      <c r="GZZ82" s="349"/>
      <c r="HAB82" s="347"/>
      <c r="HAC82" s="350"/>
      <c r="HAD82" s="350"/>
      <c r="HAE82" s="348"/>
      <c r="HAF82" s="348"/>
      <c r="HAG82" s="348"/>
      <c r="HAH82" s="349"/>
      <c r="HAJ82" s="347"/>
      <c r="HAK82" s="350"/>
      <c r="HAL82" s="350"/>
      <c r="HAM82" s="348"/>
      <c r="HAN82" s="348"/>
      <c r="HAO82" s="348"/>
      <c r="HAP82" s="349"/>
      <c r="HAR82" s="347"/>
      <c r="HAS82" s="350"/>
      <c r="HAT82" s="350"/>
      <c r="HAU82" s="348"/>
      <c r="HAV82" s="348"/>
      <c r="HAW82" s="348"/>
      <c r="HAX82" s="349"/>
      <c r="HAZ82" s="347"/>
      <c r="HBA82" s="350"/>
      <c r="HBB82" s="350"/>
      <c r="HBC82" s="348"/>
      <c r="HBD82" s="348"/>
      <c r="HBE82" s="348"/>
      <c r="HBF82" s="349"/>
      <c r="HBH82" s="347"/>
      <c r="HBI82" s="350"/>
      <c r="HBJ82" s="350"/>
      <c r="HBK82" s="348"/>
      <c r="HBL82" s="348"/>
      <c r="HBM82" s="348"/>
      <c r="HBN82" s="349"/>
      <c r="HBP82" s="347"/>
      <c r="HBQ82" s="350"/>
      <c r="HBR82" s="350"/>
      <c r="HBS82" s="348"/>
      <c r="HBT82" s="348"/>
      <c r="HBU82" s="348"/>
      <c r="HBV82" s="349"/>
      <c r="HBX82" s="347"/>
      <c r="HBY82" s="350"/>
      <c r="HBZ82" s="350"/>
      <c r="HCA82" s="348"/>
      <c r="HCB82" s="348"/>
      <c r="HCC82" s="348"/>
      <c r="HCD82" s="349"/>
      <c r="HCF82" s="347"/>
      <c r="HCG82" s="350"/>
      <c r="HCH82" s="350"/>
      <c r="HCI82" s="348"/>
      <c r="HCJ82" s="348"/>
      <c r="HCK82" s="348"/>
      <c r="HCL82" s="349"/>
      <c r="HCN82" s="347"/>
      <c r="HCO82" s="350"/>
      <c r="HCP82" s="350"/>
      <c r="HCQ82" s="348"/>
      <c r="HCR82" s="348"/>
      <c r="HCS82" s="348"/>
      <c r="HCT82" s="349"/>
      <c r="HCV82" s="347"/>
      <c r="HCW82" s="350"/>
      <c r="HCX82" s="350"/>
      <c r="HCY82" s="348"/>
      <c r="HCZ82" s="348"/>
      <c r="HDA82" s="348"/>
      <c r="HDB82" s="349"/>
      <c r="HDD82" s="347"/>
      <c r="HDE82" s="350"/>
      <c r="HDF82" s="350"/>
      <c r="HDG82" s="348"/>
      <c r="HDH82" s="348"/>
      <c r="HDI82" s="348"/>
      <c r="HDJ82" s="349"/>
      <c r="HDL82" s="347"/>
      <c r="HDM82" s="350"/>
      <c r="HDN82" s="350"/>
      <c r="HDO82" s="348"/>
      <c r="HDP82" s="348"/>
      <c r="HDQ82" s="348"/>
      <c r="HDR82" s="349"/>
      <c r="HDT82" s="347"/>
      <c r="HDU82" s="350"/>
      <c r="HDV82" s="350"/>
      <c r="HDW82" s="348"/>
      <c r="HDX82" s="348"/>
      <c r="HDY82" s="348"/>
      <c r="HDZ82" s="349"/>
      <c r="HEB82" s="347"/>
      <c r="HEC82" s="350"/>
      <c r="HED82" s="350"/>
      <c r="HEE82" s="348"/>
      <c r="HEF82" s="348"/>
      <c r="HEG82" s="348"/>
      <c r="HEH82" s="349"/>
      <c r="HEJ82" s="347"/>
      <c r="HEK82" s="350"/>
      <c r="HEL82" s="350"/>
      <c r="HEM82" s="348"/>
      <c r="HEN82" s="348"/>
      <c r="HEO82" s="348"/>
      <c r="HEP82" s="349"/>
      <c r="HER82" s="347"/>
      <c r="HES82" s="350"/>
      <c r="HET82" s="350"/>
      <c r="HEU82" s="348"/>
      <c r="HEV82" s="348"/>
      <c r="HEW82" s="348"/>
      <c r="HEX82" s="349"/>
      <c r="HEZ82" s="347"/>
      <c r="HFA82" s="350"/>
      <c r="HFB82" s="350"/>
      <c r="HFC82" s="348"/>
      <c r="HFD82" s="348"/>
      <c r="HFE82" s="348"/>
      <c r="HFF82" s="349"/>
      <c r="HFH82" s="347"/>
      <c r="HFI82" s="350"/>
      <c r="HFJ82" s="350"/>
      <c r="HFK82" s="348"/>
      <c r="HFL82" s="348"/>
      <c r="HFM82" s="348"/>
      <c r="HFN82" s="349"/>
      <c r="HFP82" s="347"/>
      <c r="HFQ82" s="350"/>
      <c r="HFR82" s="350"/>
      <c r="HFS82" s="348"/>
      <c r="HFT82" s="348"/>
      <c r="HFU82" s="348"/>
      <c r="HFV82" s="349"/>
      <c r="HFX82" s="347"/>
      <c r="HFY82" s="350"/>
      <c r="HFZ82" s="350"/>
      <c r="HGA82" s="348"/>
      <c r="HGB82" s="348"/>
      <c r="HGC82" s="348"/>
      <c r="HGD82" s="349"/>
      <c r="HGF82" s="347"/>
      <c r="HGG82" s="350"/>
      <c r="HGH82" s="350"/>
      <c r="HGI82" s="348"/>
      <c r="HGJ82" s="348"/>
      <c r="HGK82" s="348"/>
      <c r="HGL82" s="349"/>
      <c r="HGN82" s="347"/>
      <c r="HGO82" s="350"/>
      <c r="HGP82" s="350"/>
      <c r="HGQ82" s="348"/>
      <c r="HGR82" s="348"/>
      <c r="HGS82" s="348"/>
      <c r="HGT82" s="349"/>
      <c r="HGV82" s="347"/>
      <c r="HGW82" s="350"/>
      <c r="HGX82" s="350"/>
      <c r="HGY82" s="348"/>
      <c r="HGZ82" s="348"/>
      <c r="HHA82" s="348"/>
      <c r="HHB82" s="349"/>
      <c r="HHD82" s="347"/>
      <c r="HHE82" s="350"/>
      <c r="HHF82" s="350"/>
      <c r="HHG82" s="348"/>
      <c r="HHH82" s="348"/>
      <c r="HHI82" s="348"/>
      <c r="HHJ82" s="349"/>
      <c r="HHL82" s="347"/>
      <c r="HHM82" s="350"/>
      <c r="HHN82" s="350"/>
      <c r="HHO82" s="348"/>
      <c r="HHP82" s="348"/>
      <c r="HHQ82" s="348"/>
      <c r="HHR82" s="349"/>
      <c r="HHT82" s="347"/>
      <c r="HHU82" s="350"/>
      <c r="HHV82" s="350"/>
      <c r="HHW82" s="348"/>
      <c r="HHX82" s="348"/>
      <c r="HHY82" s="348"/>
      <c r="HHZ82" s="349"/>
      <c r="HIB82" s="347"/>
      <c r="HIC82" s="350"/>
      <c r="HID82" s="350"/>
      <c r="HIE82" s="348"/>
      <c r="HIF82" s="348"/>
      <c r="HIG82" s="348"/>
      <c r="HIH82" s="349"/>
      <c r="HIJ82" s="347"/>
      <c r="HIK82" s="350"/>
      <c r="HIL82" s="350"/>
      <c r="HIM82" s="348"/>
      <c r="HIN82" s="348"/>
      <c r="HIO82" s="348"/>
      <c r="HIP82" s="349"/>
      <c r="HIR82" s="347"/>
      <c r="HIS82" s="350"/>
      <c r="HIT82" s="350"/>
      <c r="HIU82" s="348"/>
      <c r="HIV82" s="348"/>
      <c r="HIW82" s="348"/>
      <c r="HIX82" s="349"/>
      <c r="HIZ82" s="347"/>
      <c r="HJA82" s="350"/>
      <c r="HJB82" s="350"/>
      <c r="HJC82" s="348"/>
      <c r="HJD82" s="348"/>
      <c r="HJE82" s="348"/>
      <c r="HJF82" s="349"/>
      <c r="HJH82" s="347"/>
      <c r="HJI82" s="350"/>
      <c r="HJJ82" s="350"/>
      <c r="HJK82" s="348"/>
      <c r="HJL82" s="348"/>
      <c r="HJM82" s="348"/>
      <c r="HJN82" s="349"/>
      <c r="HJP82" s="347"/>
      <c r="HJQ82" s="350"/>
      <c r="HJR82" s="350"/>
      <c r="HJS82" s="348"/>
      <c r="HJT82" s="348"/>
      <c r="HJU82" s="348"/>
      <c r="HJV82" s="349"/>
      <c r="HJX82" s="347"/>
      <c r="HJY82" s="350"/>
      <c r="HJZ82" s="350"/>
      <c r="HKA82" s="348"/>
      <c r="HKB82" s="348"/>
      <c r="HKC82" s="348"/>
      <c r="HKD82" s="349"/>
      <c r="HKF82" s="347"/>
      <c r="HKG82" s="350"/>
      <c r="HKH82" s="350"/>
      <c r="HKI82" s="348"/>
      <c r="HKJ82" s="348"/>
      <c r="HKK82" s="348"/>
      <c r="HKL82" s="349"/>
      <c r="HKN82" s="347"/>
      <c r="HKO82" s="350"/>
      <c r="HKP82" s="350"/>
      <c r="HKQ82" s="348"/>
      <c r="HKR82" s="348"/>
      <c r="HKS82" s="348"/>
      <c r="HKT82" s="349"/>
      <c r="HKV82" s="347"/>
      <c r="HKW82" s="350"/>
      <c r="HKX82" s="350"/>
      <c r="HKY82" s="348"/>
      <c r="HKZ82" s="348"/>
      <c r="HLA82" s="348"/>
      <c r="HLB82" s="349"/>
      <c r="HLD82" s="347"/>
      <c r="HLE82" s="350"/>
      <c r="HLF82" s="350"/>
      <c r="HLG82" s="348"/>
      <c r="HLH82" s="348"/>
      <c r="HLI82" s="348"/>
      <c r="HLJ82" s="349"/>
      <c r="HLL82" s="347"/>
      <c r="HLM82" s="350"/>
      <c r="HLN82" s="350"/>
      <c r="HLO82" s="348"/>
      <c r="HLP82" s="348"/>
      <c r="HLQ82" s="348"/>
      <c r="HLR82" s="349"/>
      <c r="HLT82" s="347"/>
      <c r="HLU82" s="350"/>
      <c r="HLV82" s="350"/>
      <c r="HLW82" s="348"/>
      <c r="HLX82" s="348"/>
      <c r="HLY82" s="348"/>
      <c r="HLZ82" s="349"/>
      <c r="HMB82" s="347"/>
      <c r="HMC82" s="350"/>
      <c r="HMD82" s="350"/>
      <c r="HME82" s="348"/>
      <c r="HMF82" s="348"/>
      <c r="HMG82" s="348"/>
      <c r="HMH82" s="349"/>
      <c r="HMJ82" s="347"/>
      <c r="HMK82" s="350"/>
      <c r="HML82" s="350"/>
      <c r="HMM82" s="348"/>
      <c r="HMN82" s="348"/>
      <c r="HMO82" s="348"/>
      <c r="HMP82" s="349"/>
      <c r="HMR82" s="347"/>
      <c r="HMS82" s="350"/>
      <c r="HMT82" s="350"/>
      <c r="HMU82" s="348"/>
      <c r="HMV82" s="348"/>
      <c r="HMW82" s="348"/>
      <c r="HMX82" s="349"/>
      <c r="HMZ82" s="347"/>
      <c r="HNA82" s="350"/>
      <c r="HNB82" s="350"/>
      <c r="HNC82" s="348"/>
      <c r="HND82" s="348"/>
      <c r="HNE82" s="348"/>
      <c r="HNF82" s="349"/>
      <c r="HNH82" s="347"/>
      <c r="HNI82" s="350"/>
      <c r="HNJ82" s="350"/>
      <c r="HNK82" s="348"/>
      <c r="HNL82" s="348"/>
      <c r="HNM82" s="348"/>
      <c r="HNN82" s="349"/>
      <c r="HNP82" s="347"/>
      <c r="HNQ82" s="350"/>
      <c r="HNR82" s="350"/>
      <c r="HNS82" s="348"/>
      <c r="HNT82" s="348"/>
      <c r="HNU82" s="348"/>
      <c r="HNV82" s="349"/>
      <c r="HNX82" s="347"/>
      <c r="HNY82" s="350"/>
      <c r="HNZ82" s="350"/>
      <c r="HOA82" s="348"/>
      <c r="HOB82" s="348"/>
      <c r="HOC82" s="348"/>
      <c r="HOD82" s="349"/>
      <c r="HOF82" s="347"/>
      <c r="HOG82" s="350"/>
      <c r="HOH82" s="350"/>
      <c r="HOI82" s="348"/>
      <c r="HOJ82" s="348"/>
      <c r="HOK82" s="348"/>
      <c r="HOL82" s="349"/>
      <c r="HON82" s="347"/>
      <c r="HOO82" s="350"/>
      <c r="HOP82" s="350"/>
      <c r="HOQ82" s="348"/>
      <c r="HOR82" s="348"/>
      <c r="HOS82" s="348"/>
      <c r="HOT82" s="349"/>
      <c r="HOV82" s="347"/>
      <c r="HOW82" s="350"/>
      <c r="HOX82" s="350"/>
      <c r="HOY82" s="348"/>
      <c r="HOZ82" s="348"/>
      <c r="HPA82" s="348"/>
      <c r="HPB82" s="349"/>
      <c r="HPD82" s="347"/>
      <c r="HPE82" s="350"/>
      <c r="HPF82" s="350"/>
      <c r="HPG82" s="348"/>
      <c r="HPH82" s="348"/>
      <c r="HPI82" s="348"/>
      <c r="HPJ82" s="349"/>
      <c r="HPL82" s="347"/>
      <c r="HPM82" s="350"/>
      <c r="HPN82" s="350"/>
      <c r="HPO82" s="348"/>
      <c r="HPP82" s="348"/>
      <c r="HPQ82" s="348"/>
      <c r="HPR82" s="349"/>
      <c r="HPT82" s="347"/>
      <c r="HPU82" s="350"/>
      <c r="HPV82" s="350"/>
      <c r="HPW82" s="348"/>
      <c r="HPX82" s="348"/>
      <c r="HPY82" s="348"/>
      <c r="HPZ82" s="349"/>
      <c r="HQB82" s="347"/>
      <c r="HQC82" s="350"/>
      <c r="HQD82" s="350"/>
      <c r="HQE82" s="348"/>
      <c r="HQF82" s="348"/>
      <c r="HQG82" s="348"/>
      <c r="HQH82" s="349"/>
      <c r="HQJ82" s="347"/>
      <c r="HQK82" s="350"/>
      <c r="HQL82" s="350"/>
      <c r="HQM82" s="348"/>
      <c r="HQN82" s="348"/>
      <c r="HQO82" s="348"/>
      <c r="HQP82" s="349"/>
      <c r="HQR82" s="347"/>
      <c r="HQS82" s="350"/>
      <c r="HQT82" s="350"/>
      <c r="HQU82" s="348"/>
      <c r="HQV82" s="348"/>
      <c r="HQW82" s="348"/>
      <c r="HQX82" s="349"/>
      <c r="HQZ82" s="347"/>
      <c r="HRA82" s="350"/>
      <c r="HRB82" s="350"/>
      <c r="HRC82" s="348"/>
      <c r="HRD82" s="348"/>
      <c r="HRE82" s="348"/>
      <c r="HRF82" s="349"/>
      <c r="HRH82" s="347"/>
      <c r="HRI82" s="350"/>
      <c r="HRJ82" s="350"/>
      <c r="HRK82" s="348"/>
      <c r="HRL82" s="348"/>
      <c r="HRM82" s="348"/>
      <c r="HRN82" s="349"/>
      <c r="HRP82" s="347"/>
      <c r="HRQ82" s="350"/>
      <c r="HRR82" s="350"/>
      <c r="HRS82" s="348"/>
      <c r="HRT82" s="348"/>
      <c r="HRU82" s="348"/>
      <c r="HRV82" s="349"/>
      <c r="HRX82" s="347"/>
      <c r="HRY82" s="350"/>
      <c r="HRZ82" s="350"/>
      <c r="HSA82" s="348"/>
      <c r="HSB82" s="348"/>
      <c r="HSC82" s="348"/>
      <c r="HSD82" s="349"/>
      <c r="HSF82" s="347"/>
      <c r="HSG82" s="350"/>
      <c r="HSH82" s="350"/>
      <c r="HSI82" s="348"/>
      <c r="HSJ82" s="348"/>
      <c r="HSK82" s="348"/>
      <c r="HSL82" s="349"/>
      <c r="HSN82" s="347"/>
      <c r="HSO82" s="350"/>
      <c r="HSP82" s="350"/>
      <c r="HSQ82" s="348"/>
      <c r="HSR82" s="348"/>
      <c r="HSS82" s="348"/>
      <c r="HST82" s="349"/>
      <c r="HSV82" s="347"/>
      <c r="HSW82" s="350"/>
      <c r="HSX82" s="350"/>
      <c r="HSY82" s="348"/>
      <c r="HSZ82" s="348"/>
      <c r="HTA82" s="348"/>
      <c r="HTB82" s="349"/>
      <c r="HTD82" s="347"/>
      <c r="HTE82" s="350"/>
      <c r="HTF82" s="350"/>
      <c r="HTG82" s="348"/>
      <c r="HTH82" s="348"/>
      <c r="HTI82" s="348"/>
      <c r="HTJ82" s="349"/>
      <c r="HTL82" s="347"/>
      <c r="HTM82" s="350"/>
      <c r="HTN82" s="350"/>
      <c r="HTO82" s="348"/>
      <c r="HTP82" s="348"/>
      <c r="HTQ82" s="348"/>
      <c r="HTR82" s="349"/>
      <c r="HTT82" s="347"/>
      <c r="HTU82" s="350"/>
      <c r="HTV82" s="350"/>
      <c r="HTW82" s="348"/>
      <c r="HTX82" s="348"/>
      <c r="HTY82" s="348"/>
      <c r="HTZ82" s="349"/>
      <c r="HUB82" s="347"/>
      <c r="HUC82" s="350"/>
      <c r="HUD82" s="350"/>
      <c r="HUE82" s="348"/>
      <c r="HUF82" s="348"/>
      <c r="HUG82" s="348"/>
      <c r="HUH82" s="349"/>
      <c r="HUJ82" s="347"/>
      <c r="HUK82" s="350"/>
      <c r="HUL82" s="350"/>
      <c r="HUM82" s="348"/>
      <c r="HUN82" s="348"/>
      <c r="HUO82" s="348"/>
      <c r="HUP82" s="349"/>
      <c r="HUR82" s="347"/>
      <c r="HUS82" s="350"/>
      <c r="HUT82" s="350"/>
      <c r="HUU82" s="348"/>
      <c r="HUV82" s="348"/>
      <c r="HUW82" s="348"/>
      <c r="HUX82" s="349"/>
      <c r="HUZ82" s="347"/>
      <c r="HVA82" s="350"/>
      <c r="HVB82" s="350"/>
      <c r="HVC82" s="348"/>
      <c r="HVD82" s="348"/>
      <c r="HVE82" s="348"/>
      <c r="HVF82" s="349"/>
      <c r="HVH82" s="347"/>
      <c r="HVI82" s="350"/>
      <c r="HVJ82" s="350"/>
      <c r="HVK82" s="348"/>
      <c r="HVL82" s="348"/>
      <c r="HVM82" s="348"/>
      <c r="HVN82" s="349"/>
      <c r="HVP82" s="347"/>
      <c r="HVQ82" s="350"/>
      <c r="HVR82" s="350"/>
      <c r="HVS82" s="348"/>
      <c r="HVT82" s="348"/>
      <c r="HVU82" s="348"/>
      <c r="HVV82" s="349"/>
      <c r="HVX82" s="347"/>
      <c r="HVY82" s="350"/>
      <c r="HVZ82" s="350"/>
      <c r="HWA82" s="348"/>
      <c r="HWB82" s="348"/>
      <c r="HWC82" s="348"/>
      <c r="HWD82" s="349"/>
      <c r="HWF82" s="347"/>
      <c r="HWG82" s="350"/>
      <c r="HWH82" s="350"/>
      <c r="HWI82" s="348"/>
      <c r="HWJ82" s="348"/>
      <c r="HWK82" s="348"/>
      <c r="HWL82" s="349"/>
      <c r="HWN82" s="347"/>
      <c r="HWO82" s="350"/>
      <c r="HWP82" s="350"/>
      <c r="HWQ82" s="348"/>
      <c r="HWR82" s="348"/>
      <c r="HWS82" s="348"/>
      <c r="HWT82" s="349"/>
      <c r="HWV82" s="347"/>
      <c r="HWW82" s="350"/>
      <c r="HWX82" s="350"/>
      <c r="HWY82" s="348"/>
      <c r="HWZ82" s="348"/>
      <c r="HXA82" s="348"/>
      <c r="HXB82" s="349"/>
      <c r="HXD82" s="347"/>
      <c r="HXE82" s="350"/>
      <c r="HXF82" s="350"/>
      <c r="HXG82" s="348"/>
      <c r="HXH82" s="348"/>
      <c r="HXI82" s="348"/>
      <c r="HXJ82" s="349"/>
      <c r="HXL82" s="347"/>
      <c r="HXM82" s="350"/>
      <c r="HXN82" s="350"/>
      <c r="HXO82" s="348"/>
      <c r="HXP82" s="348"/>
      <c r="HXQ82" s="348"/>
      <c r="HXR82" s="349"/>
      <c r="HXT82" s="347"/>
      <c r="HXU82" s="350"/>
      <c r="HXV82" s="350"/>
      <c r="HXW82" s="348"/>
      <c r="HXX82" s="348"/>
      <c r="HXY82" s="348"/>
      <c r="HXZ82" s="349"/>
      <c r="HYB82" s="347"/>
      <c r="HYC82" s="350"/>
      <c r="HYD82" s="350"/>
      <c r="HYE82" s="348"/>
      <c r="HYF82" s="348"/>
      <c r="HYG82" s="348"/>
      <c r="HYH82" s="349"/>
      <c r="HYJ82" s="347"/>
      <c r="HYK82" s="350"/>
      <c r="HYL82" s="350"/>
      <c r="HYM82" s="348"/>
      <c r="HYN82" s="348"/>
      <c r="HYO82" s="348"/>
      <c r="HYP82" s="349"/>
      <c r="HYR82" s="347"/>
      <c r="HYS82" s="350"/>
      <c r="HYT82" s="350"/>
      <c r="HYU82" s="348"/>
      <c r="HYV82" s="348"/>
      <c r="HYW82" s="348"/>
      <c r="HYX82" s="349"/>
      <c r="HYZ82" s="347"/>
      <c r="HZA82" s="350"/>
      <c r="HZB82" s="350"/>
      <c r="HZC82" s="348"/>
      <c r="HZD82" s="348"/>
      <c r="HZE82" s="348"/>
      <c r="HZF82" s="349"/>
      <c r="HZH82" s="347"/>
      <c r="HZI82" s="350"/>
      <c r="HZJ82" s="350"/>
      <c r="HZK82" s="348"/>
      <c r="HZL82" s="348"/>
      <c r="HZM82" s="348"/>
      <c r="HZN82" s="349"/>
      <c r="HZP82" s="347"/>
      <c r="HZQ82" s="350"/>
      <c r="HZR82" s="350"/>
      <c r="HZS82" s="348"/>
      <c r="HZT82" s="348"/>
      <c r="HZU82" s="348"/>
      <c r="HZV82" s="349"/>
      <c r="HZX82" s="347"/>
      <c r="HZY82" s="350"/>
      <c r="HZZ82" s="350"/>
      <c r="IAA82" s="348"/>
      <c r="IAB82" s="348"/>
      <c r="IAC82" s="348"/>
      <c r="IAD82" s="349"/>
      <c r="IAF82" s="347"/>
      <c r="IAG82" s="350"/>
      <c r="IAH82" s="350"/>
      <c r="IAI82" s="348"/>
      <c r="IAJ82" s="348"/>
      <c r="IAK82" s="348"/>
      <c r="IAL82" s="349"/>
      <c r="IAN82" s="347"/>
      <c r="IAO82" s="350"/>
      <c r="IAP82" s="350"/>
      <c r="IAQ82" s="348"/>
      <c r="IAR82" s="348"/>
      <c r="IAS82" s="348"/>
      <c r="IAT82" s="349"/>
      <c r="IAV82" s="347"/>
      <c r="IAW82" s="350"/>
      <c r="IAX82" s="350"/>
      <c r="IAY82" s="348"/>
      <c r="IAZ82" s="348"/>
      <c r="IBA82" s="348"/>
      <c r="IBB82" s="349"/>
      <c r="IBD82" s="347"/>
      <c r="IBE82" s="350"/>
      <c r="IBF82" s="350"/>
      <c r="IBG82" s="348"/>
      <c r="IBH82" s="348"/>
      <c r="IBI82" s="348"/>
      <c r="IBJ82" s="349"/>
      <c r="IBL82" s="347"/>
      <c r="IBM82" s="350"/>
      <c r="IBN82" s="350"/>
      <c r="IBO82" s="348"/>
      <c r="IBP82" s="348"/>
      <c r="IBQ82" s="348"/>
      <c r="IBR82" s="349"/>
      <c r="IBT82" s="347"/>
      <c r="IBU82" s="350"/>
      <c r="IBV82" s="350"/>
      <c r="IBW82" s="348"/>
      <c r="IBX82" s="348"/>
      <c r="IBY82" s="348"/>
      <c r="IBZ82" s="349"/>
      <c r="ICB82" s="347"/>
      <c r="ICC82" s="350"/>
      <c r="ICD82" s="350"/>
      <c r="ICE82" s="348"/>
      <c r="ICF82" s="348"/>
      <c r="ICG82" s="348"/>
      <c r="ICH82" s="349"/>
      <c r="ICJ82" s="347"/>
      <c r="ICK82" s="350"/>
      <c r="ICL82" s="350"/>
      <c r="ICM82" s="348"/>
      <c r="ICN82" s="348"/>
      <c r="ICO82" s="348"/>
      <c r="ICP82" s="349"/>
      <c r="ICR82" s="347"/>
      <c r="ICS82" s="350"/>
      <c r="ICT82" s="350"/>
      <c r="ICU82" s="348"/>
      <c r="ICV82" s="348"/>
      <c r="ICW82" s="348"/>
      <c r="ICX82" s="349"/>
      <c r="ICZ82" s="347"/>
      <c r="IDA82" s="350"/>
      <c r="IDB82" s="350"/>
      <c r="IDC82" s="348"/>
      <c r="IDD82" s="348"/>
      <c r="IDE82" s="348"/>
      <c r="IDF82" s="349"/>
      <c r="IDH82" s="347"/>
      <c r="IDI82" s="350"/>
      <c r="IDJ82" s="350"/>
      <c r="IDK82" s="348"/>
      <c r="IDL82" s="348"/>
      <c r="IDM82" s="348"/>
      <c r="IDN82" s="349"/>
      <c r="IDP82" s="347"/>
      <c r="IDQ82" s="350"/>
      <c r="IDR82" s="350"/>
      <c r="IDS82" s="348"/>
      <c r="IDT82" s="348"/>
      <c r="IDU82" s="348"/>
      <c r="IDV82" s="349"/>
      <c r="IDX82" s="347"/>
      <c r="IDY82" s="350"/>
      <c r="IDZ82" s="350"/>
      <c r="IEA82" s="348"/>
      <c r="IEB82" s="348"/>
      <c r="IEC82" s="348"/>
      <c r="IED82" s="349"/>
      <c r="IEF82" s="347"/>
      <c r="IEG82" s="350"/>
      <c r="IEH82" s="350"/>
      <c r="IEI82" s="348"/>
      <c r="IEJ82" s="348"/>
      <c r="IEK82" s="348"/>
      <c r="IEL82" s="349"/>
      <c r="IEN82" s="347"/>
      <c r="IEO82" s="350"/>
      <c r="IEP82" s="350"/>
      <c r="IEQ82" s="348"/>
      <c r="IER82" s="348"/>
      <c r="IES82" s="348"/>
      <c r="IET82" s="349"/>
      <c r="IEV82" s="347"/>
      <c r="IEW82" s="350"/>
      <c r="IEX82" s="350"/>
      <c r="IEY82" s="348"/>
      <c r="IEZ82" s="348"/>
      <c r="IFA82" s="348"/>
      <c r="IFB82" s="349"/>
      <c r="IFD82" s="347"/>
      <c r="IFE82" s="350"/>
      <c r="IFF82" s="350"/>
      <c r="IFG82" s="348"/>
      <c r="IFH82" s="348"/>
      <c r="IFI82" s="348"/>
      <c r="IFJ82" s="349"/>
      <c r="IFL82" s="347"/>
      <c r="IFM82" s="350"/>
      <c r="IFN82" s="350"/>
      <c r="IFO82" s="348"/>
      <c r="IFP82" s="348"/>
      <c r="IFQ82" s="348"/>
      <c r="IFR82" s="349"/>
      <c r="IFT82" s="347"/>
      <c r="IFU82" s="350"/>
      <c r="IFV82" s="350"/>
      <c r="IFW82" s="348"/>
      <c r="IFX82" s="348"/>
      <c r="IFY82" s="348"/>
      <c r="IFZ82" s="349"/>
      <c r="IGB82" s="347"/>
      <c r="IGC82" s="350"/>
      <c r="IGD82" s="350"/>
      <c r="IGE82" s="348"/>
      <c r="IGF82" s="348"/>
      <c r="IGG82" s="348"/>
      <c r="IGH82" s="349"/>
      <c r="IGJ82" s="347"/>
      <c r="IGK82" s="350"/>
      <c r="IGL82" s="350"/>
      <c r="IGM82" s="348"/>
      <c r="IGN82" s="348"/>
      <c r="IGO82" s="348"/>
      <c r="IGP82" s="349"/>
      <c r="IGR82" s="347"/>
      <c r="IGS82" s="350"/>
      <c r="IGT82" s="350"/>
      <c r="IGU82" s="348"/>
      <c r="IGV82" s="348"/>
      <c r="IGW82" s="348"/>
      <c r="IGX82" s="349"/>
      <c r="IGZ82" s="347"/>
      <c r="IHA82" s="350"/>
      <c r="IHB82" s="350"/>
      <c r="IHC82" s="348"/>
      <c r="IHD82" s="348"/>
      <c r="IHE82" s="348"/>
      <c r="IHF82" s="349"/>
      <c r="IHH82" s="347"/>
      <c r="IHI82" s="350"/>
      <c r="IHJ82" s="350"/>
      <c r="IHK82" s="348"/>
      <c r="IHL82" s="348"/>
      <c r="IHM82" s="348"/>
      <c r="IHN82" s="349"/>
      <c r="IHP82" s="347"/>
      <c r="IHQ82" s="350"/>
      <c r="IHR82" s="350"/>
      <c r="IHS82" s="348"/>
      <c r="IHT82" s="348"/>
      <c r="IHU82" s="348"/>
      <c r="IHV82" s="349"/>
      <c r="IHX82" s="347"/>
      <c r="IHY82" s="350"/>
      <c r="IHZ82" s="350"/>
      <c r="IIA82" s="348"/>
      <c r="IIB82" s="348"/>
      <c r="IIC82" s="348"/>
      <c r="IID82" s="349"/>
      <c r="IIF82" s="347"/>
      <c r="IIG82" s="350"/>
      <c r="IIH82" s="350"/>
      <c r="III82" s="348"/>
      <c r="IIJ82" s="348"/>
      <c r="IIK82" s="348"/>
      <c r="IIL82" s="349"/>
      <c r="IIN82" s="347"/>
      <c r="IIO82" s="350"/>
      <c r="IIP82" s="350"/>
      <c r="IIQ82" s="348"/>
      <c r="IIR82" s="348"/>
      <c r="IIS82" s="348"/>
      <c r="IIT82" s="349"/>
      <c r="IIV82" s="347"/>
      <c r="IIW82" s="350"/>
      <c r="IIX82" s="350"/>
      <c r="IIY82" s="348"/>
      <c r="IIZ82" s="348"/>
      <c r="IJA82" s="348"/>
      <c r="IJB82" s="349"/>
      <c r="IJD82" s="347"/>
      <c r="IJE82" s="350"/>
      <c r="IJF82" s="350"/>
      <c r="IJG82" s="348"/>
      <c r="IJH82" s="348"/>
      <c r="IJI82" s="348"/>
      <c r="IJJ82" s="349"/>
      <c r="IJL82" s="347"/>
      <c r="IJM82" s="350"/>
      <c r="IJN82" s="350"/>
      <c r="IJO82" s="348"/>
      <c r="IJP82" s="348"/>
      <c r="IJQ82" s="348"/>
      <c r="IJR82" s="349"/>
      <c r="IJT82" s="347"/>
      <c r="IJU82" s="350"/>
      <c r="IJV82" s="350"/>
      <c r="IJW82" s="348"/>
      <c r="IJX82" s="348"/>
      <c r="IJY82" s="348"/>
      <c r="IJZ82" s="349"/>
      <c r="IKB82" s="347"/>
      <c r="IKC82" s="350"/>
      <c r="IKD82" s="350"/>
      <c r="IKE82" s="348"/>
      <c r="IKF82" s="348"/>
      <c r="IKG82" s="348"/>
      <c r="IKH82" s="349"/>
      <c r="IKJ82" s="347"/>
      <c r="IKK82" s="350"/>
      <c r="IKL82" s="350"/>
      <c r="IKM82" s="348"/>
      <c r="IKN82" s="348"/>
      <c r="IKO82" s="348"/>
      <c r="IKP82" s="349"/>
      <c r="IKR82" s="347"/>
      <c r="IKS82" s="350"/>
      <c r="IKT82" s="350"/>
      <c r="IKU82" s="348"/>
      <c r="IKV82" s="348"/>
      <c r="IKW82" s="348"/>
      <c r="IKX82" s="349"/>
      <c r="IKZ82" s="347"/>
      <c r="ILA82" s="350"/>
      <c r="ILB82" s="350"/>
      <c r="ILC82" s="348"/>
      <c r="ILD82" s="348"/>
      <c r="ILE82" s="348"/>
      <c r="ILF82" s="349"/>
      <c r="ILH82" s="347"/>
      <c r="ILI82" s="350"/>
      <c r="ILJ82" s="350"/>
      <c r="ILK82" s="348"/>
      <c r="ILL82" s="348"/>
      <c r="ILM82" s="348"/>
      <c r="ILN82" s="349"/>
      <c r="ILP82" s="347"/>
      <c r="ILQ82" s="350"/>
      <c r="ILR82" s="350"/>
      <c r="ILS82" s="348"/>
      <c r="ILT82" s="348"/>
      <c r="ILU82" s="348"/>
      <c r="ILV82" s="349"/>
      <c r="ILX82" s="347"/>
      <c r="ILY82" s="350"/>
      <c r="ILZ82" s="350"/>
      <c r="IMA82" s="348"/>
      <c r="IMB82" s="348"/>
      <c r="IMC82" s="348"/>
      <c r="IMD82" s="349"/>
      <c r="IMF82" s="347"/>
      <c r="IMG82" s="350"/>
      <c r="IMH82" s="350"/>
      <c r="IMI82" s="348"/>
      <c r="IMJ82" s="348"/>
      <c r="IMK82" s="348"/>
      <c r="IML82" s="349"/>
      <c r="IMN82" s="347"/>
      <c r="IMO82" s="350"/>
      <c r="IMP82" s="350"/>
      <c r="IMQ82" s="348"/>
      <c r="IMR82" s="348"/>
      <c r="IMS82" s="348"/>
      <c r="IMT82" s="349"/>
      <c r="IMV82" s="347"/>
      <c r="IMW82" s="350"/>
      <c r="IMX82" s="350"/>
      <c r="IMY82" s="348"/>
      <c r="IMZ82" s="348"/>
      <c r="INA82" s="348"/>
      <c r="INB82" s="349"/>
      <c r="IND82" s="347"/>
      <c r="INE82" s="350"/>
      <c r="INF82" s="350"/>
      <c r="ING82" s="348"/>
      <c r="INH82" s="348"/>
      <c r="INI82" s="348"/>
      <c r="INJ82" s="349"/>
      <c r="INL82" s="347"/>
      <c r="INM82" s="350"/>
      <c r="INN82" s="350"/>
      <c r="INO82" s="348"/>
      <c r="INP82" s="348"/>
      <c r="INQ82" s="348"/>
      <c r="INR82" s="349"/>
      <c r="INT82" s="347"/>
      <c r="INU82" s="350"/>
      <c r="INV82" s="350"/>
      <c r="INW82" s="348"/>
      <c r="INX82" s="348"/>
      <c r="INY82" s="348"/>
      <c r="INZ82" s="349"/>
      <c r="IOB82" s="347"/>
      <c r="IOC82" s="350"/>
      <c r="IOD82" s="350"/>
      <c r="IOE82" s="348"/>
      <c r="IOF82" s="348"/>
      <c r="IOG82" s="348"/>
      <c r="IOH82" s="349"/>
      <c r="IOJ82" s="347"/>
      <c r="IOK82" s="350"/>
      <c r="IOL82" s="350"/>
      <c r="IOM82" s="348"/>
      <c r="ION82" s="348"/>
      <c r="IOO82" s="348"/>
      <c r="IOP82" s="349"/>
      <c r="IOR82" s="347"/>
      <c r="IOS82" s="350"/>
      <c r="IOT82" s="350"/>
      <c r="IOU82" s="348"/>
      <c r="IOV82" s="348"/>
      <c r="IOW82" s="348"/>
      <c r="IOX82" s="349"/>
      <c r="IOZ82" s="347"/>
      <c r="IPA82" s="350"/>
      <c r="IPB82" s="350"/>
      <c r="IPC82" s="348"/>
      <c r="IPD82" s="348"/>
      <c r="IPE82" s="348"/>
      <c r="IPF82" s="349"/>
      <c r="IPH82" s="347"/>
      <c r="IPI82" s="350"/>
      <c r="IPJ82" s="350"/>
      <c r="IPK82" s="348"/>
      <c r="IPL82" s="348"/>
      <c r="IPM82" s="348"/>
      <c r="IPN82" s="349"/>
      <c r="IPP82" s="347"/>
      <c r="IPQ82" s="350"/>
      <c r="IPR82" s="350"/>
      <c r="IPS82" s="348"/>
      <c r="IPT82" s="348"/>
      <c r="IPU82" s="348"/>
      <c r="IPV82" s="349"/>
      <c r="IPX82" s="347"/>
      <c r="IPY82" s="350"/>
      <c r="IPZ82" s="350"/>
      <c r="IQA82" s="348"/>
      <c r="IQB82" s="348"/>
      <c r="IQC82" s="348"/>
      <c r="IQD82" s="349"/>
      <c r="IQF82" s="347"/>
      <c r="IQG82" s="350"/>
      <c r="IQH82" s="350"/>
      <c r="IQI82" s="348"/>
      <c r="IQJ82" s="348"/>
      <c r="IQK82" s="348"/>
      <c r="IQL82" s="349"/>
      <c r="IQN82" s="347"/>
      <c r="IQO82" s="350"/>
      <c r="IQP82" s="350"/>
      <c r="IQQ82" s="348"/>
      <c r="IQR82" s="348"/>
      <c r="IQS82" s="348"/>
      <c r="IQT82" s="349"/>
      <c r="IQV82" s="347"/>
      <c r="IQW82" s="350"/>
      <c r="IQX82" s="350"/>
      <c r="IQY82" s="348"/>
      <c r="IQZ82" s="348"/>
      <c r="IRA82" s="348"/>
      <c r="IRB82" s="349"/>
      <c r="IRD82" s="347"/>
      <c r="IRE82" s="350"/>
      <c r="IRF82" s="350"/>
      <c r="IRG82" s="348"/>
      <c r="IRH82" s="348"/>
      <c r="IRI82" s="348"/>
      <c r="IRJ82" s="349"/>
      <c r="IRL82" s="347"/>
      <c r="IRM82" s="350"/>
      <c r="IRN82" s="350"/>
      <c r="IRO82" s="348"/>
      <c r="IRP82" s="348"/>
      <c r="IRQ82" s="348"/>
      <c r="IRR82" s="349"/>
      <c r="IRT82" s="347"/>
      <c r="IRU82" s="350"/>
      <c r="IRV82" s="350"/>
      <c r="IRW82" s="348"/>
      <c r="IRX82" s="348"/>
      <c r="IRY82" s="348"/>
      <c r="IRZ82" s="349"/>
      <c r="ISB82" s="347"/>
      <c r="ISC82" s="350"/>
      <c r="ISD82" s="350"/>
      <c r="ISE82" s="348"/>
      <c r="ISF82" s="348"/>
      <c r="ISG82" s="348"/>
      <c r="ISH82" s="349"/>
      <c r="ISJ82" s="347"/>
      <c r="ISK82" s="350"/>
      <c r="ISL82" s="350"/>
      <c r="ISM82" s="348"/>
      <c r="ISN82" s="348"/>
      <c r="ISO82" s="348"/>
      <c r="ISP82" s="349"/>
      <c r="ISR82" s="347"/>
      <c r="ISS82" s="350"/>
      <c r="IST82" s="350"/>
      <c r="ISU82" s="348"/>
      <c r="ISV82" s="348"/>
      <c r="ISW82" s="348"/>
      <c r="ISX82" s="349"/>
      <c r="ISZ82" s="347"/>
      <c r="ITA82" s="350"/>
      <c r="ITB82" s="350"/>
      <c r="ITC82" s="348"/>
      <c r="ITD82" s="348"/>
      <c r="ITE82" s="348"/>
      <c r="ITF82" s="349"/>
      <c r="ITH82" s="347"/>
      <c r="ITI82" s="350"/>
      <c r="ITJ82" s="350"/>
      <c r="ITK82" s="348"/>
      <c r="ITL82" s="348"/>
      <c r="ITM82" s="348"/>
      <c r="ITN82" s="349"/>
      <c r="ITP82" s="347"/>
      <c r="ITQ82" s="350"/>
      <c r="ITR82" s="350"/>
      <c r="ITS82" s="348"/>
      <c r="ITT82" s="348"/>
      <c r="ITU82" s="348"/>
      <c r="ITV82" s="349"/>
      <c r="ITX82" s="347"/>
      <c r="ITY82" s="350"/>
      <c r="ITZ82" s="350"/>
      <c r="IUA82" s="348"/>
      <c r="IUB82" s="348"/>
      <c r="IUC82" s="348"/>
      <c r="IUD82" s="349"/>
      <c r="IUF82" s="347"/>
      <c r="IUG82" s="350"/>
      <c r="IUH82" s="350"/>
      <c r="IUI82" s="348"/>
      <c r="IUJ82" s="348"/>
      <c r="IUK82" s="348"/>
      <c r="IUL82" s="349"/>
      <c r="IUN82" s="347"/>
      <c r="IUO82" s="350"/>
      <c r="IUP82" s="350"/>
      <c r="IUQ82" s="348"/>
      <c r="IUR82" s="348"/>
      <c r="IUS82" s="348"/>
      <c r="IUT82" s="349"/>
      <c r="IUV82" s="347"/>
      <c r="IUW82" s="350"/>
      <c r="IUX82" s="350"/>
      <c r="IUY82" s="348"/>
      <c r="IUZ82" s="348"/>
      <c r="IVA82" s="348"/>
      <c r="IVB82" s="349"/>
      <c r="IVD82" s="347"/>
      <c r="IVE82" s="350"/>
      <c r="IVF82" s="350"/>
      <c r="IVG82" s="348"/>
      <c r="IVH82" s="348"/>
      <c r="IVI82" s="348"/>
      <c r="IVJ82" s="349"/>
      <c r="IVL82" s="347"/>
      <c r="IVM82" s="350"/>
      <c r="IVN82" s="350"/>
      <c r="IVO82" s="348"/>
      <c r="IVP82" s="348"/>
      <c r="IVQ82" s="348"/>
      <c r="IVR82" s="349"/>
      <c r="IVT82" s="347"/>
      <c r="IVU82" s="350"/>
      <c r="IVV82" s="350"/>
      <c r="IVW82" s="348"/>
      <c r="IVX82" s="348"/>
      <c r="IVY82" s="348"/>
      <c r="IVZ82" s="349"/>
      <c r="IWB82" s="347"/>
      <c r="IWC82" s="350"/>
      <c r="IWD82" s="350"/>
      <c r="IWE82" s="348"/>
      <c r="IWF82" s="348"/>
      <c r="IWG82" s="348"/>
      <c r="IWH82" s="349"/>
      <c r="IWJ82" s="347"/>
      <c r="IWK82" s="350"/>
      <c r="IWL82" s="350"/>
      <c r="IWM82" s="348"/>
      <c r="IWN82" s="348"/>
      <c r="IWO82" s="348"/>
      <c r="IWP82" s="349"/>
      <c r="IWR82" s="347"/>
      <c r="IWS82" s="350"/>
      <c r="IWT82" s="350"/>
      <c r="IWU82" s="348"/>
      <c r="IWV82" s="348"/>
      <c r="IWW82" s="348"/>
      <c r="IWX82" s="349"/>
      <c r="IWZ82" s="347"/>
      <c r="IXA82" s="350"/>
      <c r="IXB82" s="350"/>
      <c r="IXC82" s="348"/>
      <c r="IXD82" s="348"/>
      <c r="IXE82" s="348"/>
      <c r="IXF82" s="349"/>
      <c r="IXH82" s="347"/>
      <c r="IXI82" s="350"/>
      <c r="IXJ82" s="350"/>
      <c r="IXK82" s="348"/>
      <c r="IXL82" s="348"/>
      <c r="IXM82" s="348"/>
      <c r="IXN82" s="349"/>
      <c r="IXP82" s="347"/>
      <c r="IXQ82" s="350"/>
      <c r="IXR82" s="350"/>
      <c r="IXS82" s="348"/>
      <c r="IXT82" s="348"/>
      <c r="IXU82" s="348"/>
      <c r="IXV82" s="349"/>
      <c r="IXX82" s="347"/>
      <c r="IXY82" s="350"/>
      <c r="IXZ82" s="350"/>
      <c r="IYA82" s="348"/>
      <c r="IYB82" s="348"/>
      <c r="IYC82" s="348"/>
      <c r="IYD82" s="349"/>
      <c r="IYF82" s="347"/>
      <c r="IYG82" s="350"/>
      <c r="IYH82" s="350"/>
      <c r="IYI82" s="348"/>
      <c r="IYJ82" s="348"/>
      <c r="IYK82" s="348"/>
      <c r="IYL82" s="349"/>
      <c r="IYN82" s="347"/>
      <c r="IYO82" s="350"/>
      <c r="IYP82" s="350"/>
      <c r="IYQ82" s="348"/>
      <c r="IYR82" s="348"/>
      <c r="IYS82" s="348"/>
      <c r="IYT82" s="349"/>
      <c r="IYV82" s="347"/>
      <c r="IYW82" s="350"/>
      <c r="IYX82" s="350"/>
      <c r="IYY82" s="348"/>
      <c r="IYZ82" s="348"/>
      <c r="IZA82" s="348"/>
      <c r="IZB82" s="349"/>
      <c r="IZD82" s="347"/>
      <c r="IZE82" s="350"/>
      <c r="IZF82" s="350"/>
      <c r="IZG82" s="348"/>
      <c r="IZH82" s="348"/>
      <c r="IZI82" s="348"/>
      <c r="IZJ82" s="349"/>
      <c r="IZL82" s="347"/>
      <c r="IZM82" s="350"/>
      <c r="IZN82" s="350"/>
      <c r="IZO82" s="348"/>
      <c r="IZP82" s="348"/>
      <c r="IZQ82" s="348"/>
      <c r="IZR82" s="349"/>
      <c r="IZT82" s="347"/>
      <c r="IZU82" s="350"/>
      <c r="IZV82" s="350"/>
      <c r="IZW82" s="348"/>
      <c r="IZX82" s="348"/>
      <c r="IZY82" s="348"/>
      <c r="IZZ82" s="349"/>
      <c r="JAB82" s="347"/>
      <c r="JAC82" s="350"/>
      <c r="JAD82" s="350"/>
      <c r="JAE82" s="348"/>
      <c r="JAF82" s="348"/>
      <c r="JAG82" s="348"/>
      <c r="JAH82" s="349"/>
      <c r="JAJ82" s="347"/>
      <c r="JAK82" s="350"/>
      <c r="JAL82" s="350"/>
      <c r="JAM82" s="348"/>
      <c r="JAN82" s="348"/>
      <c r="JAO82" s="348"/>
      <c r="JAP82" s="349"/>
      <c r="JAR82" s="347"/>
      <c r="JAS82" s="350"/>
      <c r="JAT82" s="350"/>
      <c r="JAU82" s="348"/>
      <c r="JAV82" s="348"/>
      <c r="JAW82" s="348"/>
      <c r="JAX82" s="349"/>
      <c r="JAZ82" s="347"/>
      <c r="JBA82" s="350"/>
      <c r="JBB82" s="350"/>
      <c r="JBC82" s="348"/>
      <c r="JBD82" s="348"/>
      <c r="JBE82" s="348"/>
      <c r="JBF82" s="349"/>
      <c r="JBH82" s="347"/>
      <c r="JBI82" s="350"/>
      <c r="JBJ82" s="350"/>
      <c r="JBK82" s="348"/>
      <c r="JBL82" s="348"/>
      <c r="JBM82" s="348"/>
      <c r="JBN82" s="349"/>
      <c r="JBP82" s="347"/>
      <c r="JBQ82" s="350"/>
      <c r="JBR82" s="350"/>
      <c r="JBS82" s="348"/>
      <c r="JBT82" s="348"/>
      <c r="JBU82" s="348"/>
      <c r="JBV82" s="349"/>
      <c r="JBX82" s="347"/>
      <c r="JBY82" s="350"/>
      <c r="JBZ82" s="350"/>
      <c r="JCA82" s="348"/>
      <c r="JCB82" s="348"/>
      <c r="JCC82" s="348"/>
      <c r="JCD82" s="349"/>
      <c r="JCF82" s="347"/>
      <c r="JCG82" s="350"/>
      <c r="JCH82" s="350"/>
      <c r="JCI82" s="348"/>
      <c r="JCJ82" s="348"/>
      <c r="JCK82" s="348"/>
      <c r="JCL82" s="349"/>
      <c r="JCN82" s="347"/>
      <c r="JCO82" s="350"/>
      <c r="JCP82" s="350"/>
      <c r="JCQ82" s="348"/>
      <c r="JCR82" s="348"/>
      <c r="JCS82" s="348"/>
      <c r="JCT82" s="349"/>
      <c r="JCV82" s="347"/>
      <c r="JCW82" s="350"/>
      <c r="JCX82" s="350"/>
      <c r="JCY82" s="348"/>
      <c r="JCZ82" s="348"/>
      <c r="JDA82" s="348"/>
      <c r="JDB82" s="349"/>
      <c r="JDD82" s="347"/>
      <c r="JDE82" s="350"/>
      <c r="JDF82" s="350"/>
      <c r="JDG82" s="348"/>
      <c r="JDH82" s="348"/>
      <c r="JDI82" s="348"/>
      <c r="JDJ82" s="349"/>
      <c r="JDL82" s="347"/>
      <c r="JDM82" s="350"/>
      <c r="JDN82" s="350"/>
      <c r="JDO82" s="348"/>
      <c r="JDP82" s="348"/>
      <c r="JDQ82" s="348"/>
      <c r="JDR82" s="349"/>
      <c r="JDT82" s="347"/>
      <c r="JDU82" s="350"/>
      <c r="JDV82" s="350"/>
      <c r="JDW82" s="348"/>
      <c r="JDX82" s="348"/>
      <c r="JDY82" s="348"/>
      <c r="JDZ82" s="349"/>
      <c r="JEB82" s="347"/>
      <c r="JEC82" s="350"/>
      <c r="JED82" s="350"/>
      <c r="JEE82" s="348"/>
      <c r="JEF82" s="348"/>
      <c r="JEG82" s="348"/>
      <c r="JEH82" s="349"/>
      <c r="JEJ82" s="347"/>
      <c r="JEK82" s="350"/>
      <c r="JEL82" s="350"/>
      <c r="JEM82" s="348"/>
      <c r="JEN82" s="348"/>
      <c r="JEO82" s="348"/>
      <c r="JEP82" s="349"/>
      <c r="JER82" s="347"/>
      <c r="JES82" s="350"/>
      <c r="JET82" s="350"/>
      <c r="JEU82" s="348"/>
      <c r="JEV82" s="348"/>
      <c r="JEW82" s="348"/>
      <c r="JEX82" s="349"/>
      <c r="JEZ82" s="347"/>
      <c r="JFA82" s="350"/>
      <c r="JFB82" s="350"/>
      <c r="JFC82" s="348"/>
      <c r="JFD82" s="348"/>
      <c r="JFE82" s="348"/>
      <c r="JFF82" s="349"/>
      <c r="JFH82" s="347"/>
      <c r="JFI82" s="350"/>
      <c r="JFJ82" s="350"/>
      <c r="JFK82" s="348"/>
      <c r="JFL82" s="348"/>
      <c r="JFM82" s="348"/>
      <c r="JFN82" s="349"/>
      <c r="JFP82" s="347"/>
      <c r="JFQ82" s="350"/>
      <c r="JFR82" s="350"/>
      <c r="JFS82" s="348"/>
      <c r="JFT82" s="348"/>
      <c r="JFU82" s="348"/>
      <c r="JFV82" s="349"/>
      <c r="JFX82" s="347"/>
      <c r="JFY82" s="350"/>
      <c r="JFZ82" s="350"/>
      <c r="JGA82" s="348"/>
      <c r="JGB82" s="348"/>
      <c r="JGC82" s="348"/>
      <c r="JGD82" s="349"/>
      <c r="JGF82" s="347"/>
      <c r="JGG82" s="350"/>
      <c r="JGH82" s="350"/>
      <c r="JGI82" s="348"/>
      <c r="JGJ82" s="348"/>
      <c r="JGK82" s="348"/>
      <c r="JGL82" s="349"/>
      <c r="JGN82" s="347"/>
      <c r="JGO82" s="350"/>
      <c r="JGP82" s="350"/>
      <c r="JGQ82" s="348"/>
      <c r="JGR82" s="348"/>
      <c r="JGS82" s="348"/>
      <c r="JGT82" s="349"/>
      <c r="JGV82" s="347"/>
      <c r="JGW82" s="350"/>
      <c r="JGX82" s="350"/>
      <c r="JGY82" s="348"/>
      <c r="JGZ82" s="348"/>
      <c r="JHA82" s="348"/>
      <c r="JHB82" s="349"/>
      <c r="JHD82" s="347"/>
      <c r="JHE82" s="350"/>
      <c r="JHF82" s="350"/>
      <c r="JHG82" s="348"/>
      <c r="JHH82" s="348"/>
      <c r="JHI82" s="348"/>
      <c r="JHJ82" s="349"/>
      <c r="JHL82" s="347"/>
      <c r="JHM82" s="350"/>
      <c r="JHN82" s="350"/>
      <c r="JHO82" s="348"/>
      <c r="JHP82" s="348"/>
      <c r="JHQ82" s="348"/>
      <c r="JHR82" s="349"/>
      <c r="JHT82" s="347"/>
      <c r="JHU82" s="350"/>
      <c r="JHV82" s="350"/>
      <c r="JHW82" s="348"/>
      <c r="JHX82" s="348"/>
      <c r="JHY82" s="348"/>
      <c r="JHZ82" s="349"/>
      <c r="JIB82" s="347"/>
      <c r="JIC82" s="350"/>
      <c r="JID82" s="350"/>
      <c r="JIE82" s="348"/>
      <c r="JIF82" s="348"/>
      <c r="JIG82" s="348"/>
      <c r="JIH82" s="349"/>
      <c r="JIJ82" s="347"/>
      <c r="JIK82" s="350"/>
      <c r="JIL82" s="350"/>
      <c r="JIM82" s="348"/>
      <c r="JIN82" s="348"/>
      <c r="JIO82" s="348"/>
      <c r="JIP82" s="349"/>
      <c r="JIR82" s="347"/>
      <c r="JIS82" s="350"/>
      <c r="JIT82" s="350"/>
      <c r="JIU82" s="348"/>
      <c r="JIV82" s="348"/>
      <c r="JIW82" s="348"/>
      <c r="JIX82" s="349"/>
      <c r="JIZ82" s="347"/>
      <c r="JJA82" s="350"/>
      <c r="JJB82" s="350"/>
      <c r="JJC82" s="348"/>
      <c r="JJD82" s="348"/>
      <c r="JJE82" s="348"/>
      <c r="JJF82" s="349"/>
      <c r="JJH82" s="347"/>
      <c r="JJI82" s="350"/>
      <c r="JJJ82" s="350"/>
      <c r="JJK82" s="348"/>
      <c r="JJL82" s="348"/>
      <c r="JJM82" s="348"/>
      <c r="JJN82" s="349"/>
      <c r="JJP82" s="347"/>
      <c r="JJQ82" s="350"/>
      <c r="JJR82" s="350"/>
      <c r="JJS82" s="348"/>
      <c r="JJT82" s="348"/>
      <c r="JJU82" s="348"/>
      <c r="JJV82" s="349"/>
      <c r="JJX82" s="347"/>
      <c r="JJY82" s="350"/>
      <c r="JJZ82" s="350"/>
      <c r="JKA82" s="348"/>
      <c r="JKB82" s="348"/>
      <c r="JKC82" s="348"/>
      <c r="JKD82" s="349"/>
      <c r="JKF82" s="347"/>
      <c r="JKG82" s="350"/>
      <c r="JKH82" s="350"/>
      <c r="JKI82" s="348"/>
      <c r="JKJ82" s="348"/>
      <c r="JKK82" s="348"/>
      <c r="JKL82" s="349"/>
      <c r="JKN82" s="347"/>
      <c r="JKO82" s="350"/>
      <c r="JKP82" s="350"/>
      <c r="JKQ82" s="348"/>
      <c r="JKR82" s="348"/>
      <c r="JKS82" s="348"/>
      <c r="JKT82" s="349"/>
      <c r="JKV82" s="347"/>
      <c r="JKW82" s="350"/>
      <c r="JKX82" s="350"/>
      <c r="JKY82" s="348"/>
      <c r="JKZ82" s="348"/>
      <c r="JLA82" s="348"/>
      <c r="JLB82" s="349"/>
      <c r="JLD82" s="347"/>
      <c r="JLE82" s="350"/>
      <c r="JLF82" s="350"/>
      <c r="JLG82" s="348"/>
      <c r="JLH82" s="348"/>
      <c r="JLI82" s="348"/>
      <c r="JLJ82" s="349"/>
      <c r="JLL82" s="347"/>
      <c r="JLM82" s="350"/>
      <c r="JLN82" s="350"/>
      <c r="JLO82" s="348"/>
      <c r="JLP82" s="348"/>
      <c r="JLQ82" s="348"/>
      <c r="JLR82" s="349"/>
      <c r="JLT82" s="347"/>
      <c r="JLU82" s="350"/>
      <c r="JLV82" s="350"/>
      <c r="JLW82" s="348"/>
      <c r="JLX82" s="348"/>
      <c r="JLY82" s="348"/>
      <c r="JLZ82" s="349"/>
      <c r="JMB82" s="347"/>
      <c r="JMC82" s="350"/>
      <c r="JMD82" s="350"/>
      <c r="JME82" s="348"/>
      <c r="JMF82" s="348"/>
      <c r="JMG82" s="348"/>
      <c r="JMH82" s="349"/>
      <c r="JMJ82" s="347"/>
      <c r="JMK82" s="350"/>
      <c r="JML82" s="350"/>
      <c r="JMM82" s="348"/>
      <c r="JMN82" s="348"/>
      <c r="JMO82" s="348"/>
      <c r="JMP82" s="349"/>
      <c r="JMR82" s="347"/>
      <c r="JMS82" s="350"/>
      <c r="JMT82" s="350"/>
      <c r="JMU82" s="348"/>
      <c r="JMV82" s="348"/>
      <c r="JMW82" s="348"/>
      <c r="JMX82" s="349"/>
      <c r="JMZ82" s="347"/>
      <c r="JNA82" s="350"/>
      <c r="JNB82" s="350"/>
      <c r="JNC82" s="348"/>
      <c r="JND82" s="348"/>
      <c r="JNE82" s="348"/>
      <c r="JNF82" s="349"/>
      <c r="JNH82" s="347"/>
      <c r="JNI82" s="350"/>
      <c r="JNJ82" s="350"/>
      <c r="JNK82" s="348"/>
      <c r="JNL82" s="348"/>
      <c r="JNM82" s="348"/>
      <c r="JNN82" s="349"/>
      <c r="JNP82" s="347"/>
      <c r="JNQ82" s="350"/>
      <c r="JNR82" s="350"/>
      <c r="JNS82" s="348"/>
      <c r="JNT82" s="348"/>
      <c r="JNU82" s="348"/>
      <c r="JNV82" s="349"/>
      <c r="JNX82" s="347"/>
      <c r="JNY82" s="350"/>
      <c r="JNZ82" s="350"/>
      <c r="JOA82" s="348"/>
      <c r="JOB82" s="348"/>
      <c r="JOC82" s="348"/>
      <c r="JOD82" s="349"/>
      <c r="JOF82" s="347"/>
      <c r="JOG82" s="350"/>
      <c r="JOH82" s="350"/>
      <c r="JOI82" s="348"/>
      <c r="JOJ82" s="348"/>
      <c r="JOK82" s="348"/>
      <c r="JOL82" s="349"/>
      <c r="JON82" s="347"/>
      <c r="JOO82" s="350"/>
      <c r="JOP82" s="350"/>
      <c r="JOQ82" s="348"/>
      <c r="JOR82" s="348"/>
      <c r="JOS82" s="348"/>
      <c r="JOT82" s="349"/>
      <c r="JOV82" s="347"/>
      <c r="JOW82" s="350"/>
      <c r="JOX82" s="350"/>
      <c r="JOY82" s="348"/>
      <c r="JOZ82" s="348"/>
      <c r="JPA82" s="348"/>
      <c r="JPB82" s="349"/>
      <c r="JPD82" s="347"/>
      <c r="JPE82" s="350"/>
      <c r="JPF82" s="350"/>
      <c r="JPG82" s="348"/>
      <c r="JPH82" s="348"/>
      <c r="JPI82" s="348"/>
      <c r="JPJ82" s="349"/>
      <c r="JPL82" s="347"/>
      <c r="JPM82" s="350"/>
      <c r="JPN82" s="350"/>
      <c r="JPO82" s="348"/>
      <c r="JPP82" s="348"/>
      <c r="JPQ82" s="348"/>
      <c r="JPR82" s="349"/>
      <c r="JPT82" s="347"/>
      <c r="JPU82" s="350"/>
      <c r="JPV82" s="350"/>
      <c r="JPW82" s="348"/>
      <c r="JPX82" s="348"/>
      <c r="JPY82" s="348"/>
      <c r="JPZ82" s="349"/>
      <c r="JQB82" s="347"/>
      <c r="JQC82" s="350"/>
      <c r="JQD82" s="350"/>
      <c r="JQE82" s="348"/>
      <c r="JQF82" s="348"/>
      <c r="JQG82" s="348"/>
      <c r="JQH82" s="349"/>
      <c r="JQJ82" s="347"/>
      <c r="JQK82" s="350"/>
      <c r="JQL82" s="350"/>
      <c r="JQM82" s="348"/>
      <c r="JQN82" s="348"/>
      <c r="JQO82" s="348"/>
      <c r="JQP82" s="349"/>
      <c r="JQR82" s="347"/>
      <c r="JQS82" s="350"/>
      <c r="JQT82" s="350"/>
      <c r="JQU82" s="348"/>
      <c r="JQV82" s="348"/>
      <c r="JQW82" s="348"/>
      <c r="JQX82" s="349"/>
      <c r="JQZ82" s="347"/>
      <c r="JRA82" s="350"/>
      <c r="JRB82" s="350"/>
      <c r="JRC82" s="348"/>
      <c r="JRD82" s="348"/>
      <c r="JRE82" s="348"/>
      <c r="JRF82" s="349"/>
      <c r="JRH82" s="347"/>
      <c r="JRI82" s="350"/>
      <c r="JRJ82" s="350"/>
      <c r="JRK82" s="348"/>
      <c r="JRL82" s="348"/>
      <c r="JRM82" s="348"/>
      <c r="JRN82" s="349"/>
      <c r="JRP82" s="347"/>
      <c r="JRQ82" s="350"/>
      <c r="JRR82" s="350"/>
      <c r="JRS82" s="348"/>
      <c r="JRT82" s="348"/>
      <c r="JRU82" s="348"/>
      <c r="JRV82" s="349"/>
      <c r="JRX82" s="347"/>
      <c r="JRY82" s="350"/>
      <c r="JRZ82" s="350"/>
      <c r="JSA82" s="348"/>
      <c r="JSB82" s="348"/>
      <c r="JSC82" s="348"/>
      <c r="JSD82" s="349"/>
      <c r="JSF82" s="347"/>
      <c r="JSG82" s="350"/>
      <c r="JSH82" s="350"/>
      <c r="JSI82" s="348"/>
      <c r="JSJ82" s="348"/>
      <c r="JSK82" s="348"/>
      <c r="JSL82" s="349"/>
      <c r="JSN82" s="347"/>
      <c r="JSO82" s="350"/>
      <c r="JSP82" s="350"/>
      <c r="JSQ82" s="348"/>
      <c r="JSR82" s="348"/>
      <c r="JSS82" s="348"/>
      <c r="JST82" s="349"/>
      <c r="JSV82" s="347"/>
      <c r="JSW82" s="350"/>
      <c r="JSX82" s="350"/>
      <c r="JSY82" s="348"/>
      <c r="JSZ82" s="348"/>
      <c r="JTA82" s="348"/>
      <c r="JTB82" s="349"/>
      <c r="JTD82" s="347"/>
      <c r="JTE82" s="350"/>
      <c r="JTF82" s="350"/>
      <c r="JTG82" s="348"/>
      <c r="JTH82" s="348"/>
      <c r="JTI82" s="348"/>
      <c r="JTJ82" s="349"/>
      <c r="JTL82" s="347"/>
      <c r="JTM82" s="350"/>
      <c r="JTN82" s="350"/>
      <c r="JTO82" s="348"/>
      <c r="JTP82" s="348"/>
      <c r="JTQ82" s="348"/>
      <c r="JTR82" s="349"/>
      <c r="JTT82" s="347"/>
      <c r="JTU82" s="350"/>
      <c r="JTV82" s="350"/>
      <c r="JTW82" s="348"/>
      <c r="JTX82" s="348"/>
      <c r="JTY82" s="348"/>
      <c r="JTZ82" s="349"/>
      <c r="JUB82" s="347"/>
      <c r="JUC82" s="350"/>
      <c r="JUD82" s="350"/>
      <c r="JUE82" s="348"/>
      <c r="JUF82" s="348"/>
      <c r="JUG82" s="348"/>
      <c r="JUH82" s="349"/>
      <c r="JUJ82" s="347"/>
      <c r="JUK82" s="350"/>
      <c r="JUL82" s="350"/>
      <c r="JUM82" s="348"/>
      <c r="JUN82" s="348"/>
      <c r="JUO82" s="348"/>
      <c r="JUP82" s="349"/>
      <c r="JUR82" s="347"/>
      <c r="JUS82" s="350"/>
      <c r="JUT82" s="350"/>
      <c r="JUU82" s="348"/>
      <c r="JUV82" s="348"/>
      <c r="JUW82" s="348"/>
      <c r="JUX82" s="349"/>
      <c r="JUZ82" s="347"/>
      <c r="JVA82" s="350"/>
      <c r="JVB82" s="350"/>
      <c r="JVC82" s="348"/>
      <c r="JVD82" s="348"/>
      <c r="JVE82" s="348"/>
      <c r="JVF82" s="349"/>
      <c r="JVH82" s="347"/>
      <c r="JVI82" s="350"/>
      <c r="JVJ82" s="350"/>
      <c r="JVK82" s="348"/>
      <c r="JVL82" s="348"/>
      <c r="JVM82" s="348"/>
      <c r="JVN82" s="349"/>
      <c r="JVP82" s="347"/>
      <c r="JVQ82" s="350"/>
      <c r="JVR82" s="350"/>
      <c r="JVS82" s="348"/>
      <c r="JVT82" s="348"/>
      <c r="JVU82" s="348"/>
      <c r="JVV82" s="349"/>
      <c r="JVX82" s="347"/>
      <c r="JVY82" s="350"/>
      <c r="JVZ82" s="350"/>
      <c r="JWA82" s="348"/>
      <c r="JWB82" s="348"/>
      <c r="JWC82" s="348"/>
      <c r="JWD82" s="349"/>
      <c r="JWF82" s="347"/>
      <c r="JWG82" s="350"/>
      <c r="JWH82" s="350"/>
      <c r="JWI82" s="348"/>
      <c r="JWJ82" s="348"/>
      <c r="JWK82" s="348"/>
      <c r="JWL82" s="349"/>
      <c r="JWN82" s="347"/>
      <c r="JWO82" s="350"/>
      <c r="JWP82" s="350"/>
      <c r="JWQ82" s="348"/>
      <c r="JWR82" s="348"/>
      <c r="JWS82" s="348"/>
      <c r="JWT82" s="349"/>
      <c r="JWV82" s="347"/>
      <c r="JWW82" s="350"/>
      <c r="JWX82" s="350"/>
      <c r="JWY82" s="348"/>
      <c r="JWZ82" s="348"/>
      <c r="JXA82" s="348"/>
      <c r="JXB82" s="349"/>
      <c r="JXD82" s="347"/>
      <c r="JXE82" s="350"/>
      <c r="JXF82" s="350"/>
      <c r="JXG82" s="348"/>
      <c r="JXH82" s="348"/>
      <c r="JXI82" s="348"/>
      <c r="JXJ82" s="349"/>
      <c r="JXL82" s="347"/>
      <c r="JXM82" s="350"/>
      <c r="JXN82" s="350"/>
      <c r="JXO82" s="348"/>
      <c r="JXP82" s="348"/>
      <c r="JXQ82" s="348"/>
      <c r="JXR82" s="349"/>
      <c r="JXT82" s="347"/>
      <c r="JXU82" s="350"/>
      <c r="JXV82" s="350"/>
      <c r="JXW82" s="348"/>
      <c r="JXX82" s="348"/>
      <c r="JXY82" s="348"/>
      <c r="JXZ82" s="349"/>
      <c r="JYB82" s="347"/>
      <c r="JYC82" s="350"/>
      <c r="JYD82" s="350"/>
      <c r="JYE82" s="348"/>
      <c r="JYF82" s="348"/>
      <c r="JYG82" s="348"/>
      <c r="JYH82" s="349"/>
      <c r="JYJ82" s="347"/>
      <c r="JYK82" s="350"/>
      <c r="JYL82" s="350"/>
      <c r="JYM82" s="348"/>
      <c r="JYN82" s="348"/>
      <c r="JYO82" s="348"/>
      <c r="JYP82" s="349"/>
      <c r="JYR82" s="347"/>
      <c r="JYS82" s="350"/>
      <c r="JYT82" s="350"/>
      <c r="JYU82" s="348"/>
      <c r="JYV82" s="348"/>
      <c r="JYW82" s="348"/>
      <c r="JYX82" s="349"/>
      <c r="JYZ82" s="347"/>
      <c r="JZA82" s="350"/>
      <c r="JZB82" s="350"/>
      <c r="JZC82" s="348"/>
      <c r="JZD82" s="348"/>
      <c r="JZE82" s="348"/>
      <c r="JZF82" s="349"/>
      <c r="JZH82" s="347"/>
      <c r="JZI82" s="350"/>
      <c r="JZJ82" s="350"/>
      <c r="JZK82" s="348"/>
      <c r="JZL82" s="348"/>
      <c r="JZM82" s="348"/>
      <c r="JZN82" s="349"/>
      <c r="JZP82" s="347"/>
      <c r="JZQ82" s="350"/>
      <c r="JZR82" s="350"/>
      <c r="JZS82" s="348"/>
      <c r="JZT82" s="348"/>
      <c r="JZU82" s="348"/>
      <c r="JZV82" s="349"/>
      <c r="JZX82" s="347"/>
      <c r="JZY82" s="350"/>
      <c r="JZZ82" s="350"/>
      <c r="KAA82" s="348"/>
      <c r="KAB82" s="348"/>
      <c r="KAC82" s="348"/>
      <c r="KAD82" s="349"/>
      <c r="KAF82" s="347"/>
      <c r="KAG82" s="350"/>
      <c r="KAH82" s="350"/>
      <c r="KAI82" s="348"/>
      <c r="KAJ82" s="348"/>
      <c r="KAK82" s="348"/>
      <c r="KAL82" s="349"/>
      <c r="KAN82" s="347"/>
      <c r="KAO82" s="350"/>
      <c r="KAP82" s="350"/>
      <c r="KAQ82" s="348"/>
      <c r="KAR82" s="348"/>
      <c r="KAS82" s="348"/>
      <c r="KAT82" s="349"/>
      <c r="KAV82" s="347"/>
      <c r="KAW82" s="350"/>
      <c r="KAX82" s="350"/>
      <c r="KAY82" s="348"/>
      <c r="KAZ82" s="348"/>
      <c r="KBA82" s="348"/>
      <c r="KBB82" s="349"/>
      <c r="KBD82" s="347"/>
      <c r="KBE82" s="350"/>
      <c r="KBF82" s="350"/>
      <c r="KBG82" s="348"/>
      <c r="KBH82" s="348"/>
      <c r="KBI82" s="348"/>
      <c r="KBJ82" s="349"/>
      <c r="KBL82" s="347"/>
      <c r="KBM82" s="350"/>
      <c r="KBN82" s="350"/>
      <c r="KBO82" s="348"/>
      <c r="KBP82" s="348"/>
      <c r="KBQ82" s="348"/>
      <c r="KBR82" s="349"/>
      <c r="KBT82" s="347"/>
      <c r="KBU82" s="350"/>
      <c r="KBV82" s="350"/>
      <c r="KBW82" s="348"/>
      <c r="KBX82" s="348"/>
      <c r="KBY82" s="348"/>
      <c r="KBZ82" s="349"/>
      <c r="KCB82" s="347"/>
      <c r="KCC82" s="350"/>
      <c r="KCD82" s="350"/>
      <c r="KCE82" s="348"/>
      <c r="KCF82" s="348"/>
      <c r="KCG82" s="348"/>
      <c r="KCH82" s="349"/>
      <c r="KCJ82" s="347"/>
      <c r="KCK82" s="350"/>
      <c r="KCL82" s="350"/>
      <c r="KCM82" s="348"/>
      <c r="KCN82" s="348"/>
      <c r="KCO82" s="348"/>
      <c r="KCP82" s="349"/>
      <c r="KCR82" s="347"/>
      <c r="KCS82" s="350"/>
      <c r="KCT82" s="350"/>
      <c r="KCU82" s="348"/>
      <c r="KCV82" s="348"/>
      <c r="KCW82" s="348"/>
      <c r="KCX82" s="349"/>
      <c r="KCZ82" s="347"/>
      <c r="KDA82" s="350"/>
      <c r="KDB82" s="350"/>
      <c r="KDC82" s="348"/>
      <c r="KDD82" s="348"/>
      <c r="KDE82" s="348"/>
      <c r="KDF82" s="349"/>
      <c r="KDH82" s="347"/>
      <c r="KDI82" s="350"/>
      <c r="KDJ82" s="350"/>
      <c r="KDK82" s="348"/>
      <c r="KDL82" s="348"/>
      <c r="KDM82" s="348"/>
      <c r="KDN82" s="349"/>
      <c r="KDP82" s="347"/>
      <c r="KDQ82" s="350"/>
      <c r="KDR82" s="350"/>
      <c r="KDS82" s="348"/>
      <c r="KDT82" s="348"/>
      <c r="KDU82" s="348"/>
      <c r="KDV82" s="349"/>
      <c r="KDX82" s="347"/>
      <c r="KDY82" s="350"/>
      <c r="KDZ82" s="350"/>
      <c r="KEA82" s="348"/>
      <c r="KEB82" s="348"/>
      <c r="KEC82" s="348"/>
      <c r="KED82" s="349"/>
      <c r="KEF82" s="347"/>
      <c r="KEG82" s="350"/>
      <c r="KEH82" s="350"/>
      <c r="KEI82" s="348"/>
      <c r="KEJ82" s="348"/>
      <c r="KEK82" s="348"/>
      <c r="KEL82" s="349"/>
      <c r="KEN82" s="347"/>
      <c r="KEO82" s="350"/>
      <c r="KEP82" s="350"/>
      <c r="KEQ82" s="348"/>
      <c r="KER82" s="348"/>
      <c r="KES82" s="348"/>
      <c r="KET82" s="349"/>
      <c r="KEV82" s="347"/>
      <c r="KEW82" s="350"/>
      <c r="KEX82" s="350"/>
      <c r="KEY82" s="348"/>
      <c r="KEZ82" s="348"/>
      <c r="KFA82" s="348"/>
      <c r="KFB82" s="349"/>
      <c r="KFD82" s="347"/>
      <c r="KFE82" s="350"/>
      <c r="KFF82" s="350"/>
      <c r="KFG82" s="348"/>
      <c r="KFH82" s="348"/>
      <c r="KFI82" s="348"/>
      <c r="KFJ82" s="349"/>
      <c r="KFL82" s="347"/>
      <c r="KFM82" s="350"/>
      <c r="KFN82" s="350"/>
      <c r="KFO82" s="348"/>
      <c r="KFP82" s="348"/>
      <c r="KFQ82" s="348"/>
      <c r="KFR82" s="349"/>
      <c r="KFT82" s="347"/>
      <c r="KFU82" s="350"/>
      <c r="KFV82" s="350"/>
      <c r="KFW82" s="348"/>
      <c r="KFX82" s="348"/>
      <c r="KFY82" s="348"/>
      <c r="KFZ82" s="349"/>
      <c r="KGB82" s="347"/>
      <c r="KGC82" s="350"/>
      <c r="KGD82" s="350"/>
      <c r="KGE82" s="348"/>
      <c r="KGF82" s="348"/>
      <c r="KGG82" s="348"/>
      <c r="KGH82" s="349"/>
      <c r="KGJ82" s="347"/>
      <c r="KGK82" s="350"/>
      <c r="KGL82" s="350"/>
      <c r="KGM82" s="348"/>
      <c r="KGN82" s="348"/>
      <c r="KGO82" s="348"/>
      <c r="KGP82" s="349"/>
      <c r="KGR82" s="347"/>
      <c r="KGS82" s="350"/>
      <c r="KGT82" s="350"/>
      <c r="KGU82" s="348"/>
      <c r="KGV82" s="348"/>
      <c r="KGW82" s="348"/>
      <c r="KGX82" s="349"/>
      <c r="KGZ82" s="347"/>
      <c r="KHA82" s="350"/>
      <c r="KHB82" s="350"/>
      <c r="KHC82" s="348"/>
      <c r="KHD82" s="348"/>
      <c r="KHE82" s="348"/>
      <c r="KHF82" s="349"/>
      <c r="KHH82" s="347"/>
      <c r="KHI82" s="350"/>
      <c r="KHJ82" s="350"/>
      <c r="KHK82" s="348"/>
      <c r="KHL82" s="348"/>
      <c r="KHM82" s="348"/>
      <c r="KHN82" s="349"/>
      <c r="KHP82" s="347"/>
      <c r="KHQ82" s="350"/>
      <c r="KHR82" s="350"/>
      <c r="KHS82" s="348"/>
      <c r="KHT82" s="348"/>
      <c r="KHU82" s="348"/>
      <c r="KHV82" s="349"/>
      <c r="KHX82" s="347"/>
      <c r="KHY82" s="350"/>
      <c r="KHZ82" s="350"/>
      <c r="KIA82" s="348"/>
      <c r="KIB82" s="348"/>
      <c r="KIC82" s="348"/>
      <c r="KID82" s="349"/>
      <c r="KIF82" s="347"/>
      <c r="KIG82" s="350"/>
      <c r="KIH82" s="350"/>
      <c r="KII82" s="348"/>
      <c r="KIJ82" s="348"/>
      <c r="KIK82" s="348"/>
      <c r="KIL82" s="349"/>
      <c r="KIN82" s="347"/>
      <c r="KIO82" s="350"/>
      <c r="KIP82" s="350"/>
      <c r="KIQ82" s="348"/>
      <c r="KIR82" s="348"/>
      <c r="KIS82" s="348"/>
      <c r="KIT82" s="349"/>
      <c r="KIV82" s="347"/>
      <c r="KIW82" s="350"/>
      <c r="KIX82" s="350"/>
      <c r="KIY82" s="348"/>
      <c r="KIZ82" s="348"/>
      <c r="KJA82" s="348"/>
      <c r="KJB82" s="349"/>
      <c r="KJD82" s="347"/>
      <c r="KJE82" s="350"/>
      <c r="KJF82" s="350"/>
      <c r="KJG82" s="348"/>
      <c r="KJH82" s="348"/>
      <c r="KJI82" s="348"/>
      <c r="KJJ82" s="349"/>
      <c r="KJL82" s="347"/>
      <c r="KJM82" s="350"/>
      <c r="KJN82" s="350"/>
      <c r="KJO82" s="348"/>
      <c r="KJP82" s="348"/>
      <c r="KJQ82" s="348"/>
      <c r="KJR82" s="349"/>
      <c r="KJT82" s="347"/>
      <c r="KJU82" s="350"/>
      <c r="KJV82" s="350"/>
      <c r="KJW82" s="348"/>
      <c r="KJX82" s="348"/>
      <c r="KJY82" s="348"/>
      <c r="KJZ82" s="349"/>
      <c r="KKB82" s="347"/>
      <c r="KKC82" s="350"/>
      <c r="KKD82" s="350"/>
      <c r="KKE82" s="348"/>
      <c r="KKF82" s="348"/>
      <c r="KKG82" s="348"/>
      <c r="KKH82" s="349"/>
      <c r="KKJ82" s="347"/>
      <c r="KKK82" s="350"/>
      <c r="KKL82" s="350"/>
      <c r="KKM82" s="348"/>
      <c r="KKN82" s="348"/>
      <c r="KKO82" s="348"/>
      <c r="KKP82" s="349"/>
      <c r="KKR82" s="347"/>
      <c r="KKS82" s="350"/>
      <c r="KKT82" s="350"/>
      <c r="KKU82" s="348"/>
      <c r="KKV82" s="348"/>
      <c r="KKW82" s="348"/>
      <c r="KKX82" s="349"/>
      <c r="KKZ82" s="347"/>
      <c r="KLA82" s="350"/>
      <c r="KLB82" s="350"/>
      <c r="KLC82" s="348"/>
      <c r="KLD82" s="348"/>
      <c r="KLE82" s="348"/>
      <c r="KLF82" s="349"/>
      <c r="KLH82" s="347"/>
      <c r="KLI82" s="350"/>
      <c r="KLJ82" s="350"/>
      <c r="KLK82" s="348"/>
      <c r="KLL82" s="348"/>
      <c r="KLM82" s="348"/>
      <c r="KLN82" s="349"/>
      <c r="KLP82" s="347"/>
      <c r="KLQ82" s="350"/>
      <c r="KLR82" s="350"/>
      <c r="KLS82" s="348"/>
      <c r="KLT82" s="348"/>
      <c r="KLU82" s="348"/>
      <c r="KLV82" s="349"/>
      <c r="KLX82" s="347"/>
      <c r="KLY82" s="350"/>
      <c r="KLZ82" s="350"/>
      <c r="KMA82" s="348"/>
      <c r="KMB82" s="348"/>
      <c r="KMC82" s="348"/>
      <c r="KMD82" s="349"/>
      <c r="KMF82" s="347"/>
      <c r="KMG82" s="350"/>
      <c r="KMH82" s="350"/>
      <c r="KMI82" s="348"/>
      <c r="KMJ82" s="348"/>
      <c r="KMK82" s="348"/>
      <c r="KML82" s="349"/>
      <c r="KMN82" s="347"/>
      <c r="KMO82" s="350"/>
      <c r="KMP82" s="350"/>
      <c r="KMQ82" s="348"/>
      <c r="KMR82" s="348"/>
      <c r="KMS82" s="348"/>
      <c r="KMT82" s="349"/>
      <c r="KMV82" s="347"/>
      <c r="KMW82" s="350"/>
      <c r="KMX82" s="350"/>
      <c r="KMY82" s="348"/>
      <c r="KMZ82" s="348"/>
      <c r="KNA82" s="348"/>
      <c r="KNB82" s="349"/>
      <c r="KND82" s="347"/>
      <c r="KNE82" s="350"/>
      <c r="KNF82" s="350"/>
      <c r="KNG82" s="348"/>
      <c r="KNH82" s="348"/>
      <c r="KNI82" s="348"/>
      <c r="KNJ82" s="349"/>
      <c r="KNL82" s="347"/>
      <c r="KNM82" s="350"/>
      <c r="KNN82" s="350"/>
      <c r="KNO82" s="348"/>
      <c r="KNP82" s="348"/>
      <c r="KNQ82" s="348"/>
      <c r="KNR82" s="349"/>
      <c r="KNT82" s="347"/>
      <c r="KNU82" s="350"/>
      <c r="KNV82" s="350"/>
      <c r="KNW82" s="348"/>
      <c r="KNX82" s="348"/>
      <c r="KNY82" s="348"/>
      <c r="KNZ82" s="349"/>
      <c r="KOB82" s="347"/>
      <c r="KOC82" s="350"/>
      <c r="KOD82" s="350"/>
      <c r="KOE82" s="348"/>
      <c r="KOF82" s="348"/>
      <c r="KOG82" s="348"/>
      <c r="KOH82" s="349"/>
      <c r="KOJ82" s="347"/>
      <c r="KOK82" s="350"/>
      <c r="KOL82" s="350"/>
      <c r="KOM82" s="348"/>
      <c r="KON82" s="348"/>
      <c r="KOO82" s="348"/>
      <c r="KOP82" s="349"/>
      <c r="KOR82" s="347"/>
      <c r="KOS82" s="350"/>
      <c r="KOT82" s="350"/>
      <c r="KOU82" s="348"/>
      <c r="KOV82" s="348"/>
      <c r="KOW82" s="348"/>
      <c r="KOX82" s="349"/>
      <c r="KOZ82" s="347"/>
      <c r="KPA82" s="350"/>
      <c r="KPB82" s="350"/>
      <c r="KPC82" s="348"/>
      <c r="KPD82" s="348"/>
      <c r="KPE82" s="348"/>
      <c r="KPF82" s="349"/>
      <c r="KPH82" s="347"/>
      <c r="KPI82" s="350"/>
      <c r="KPJ82" s="350"/>
      <c r="KPK82" s="348"/>
      <c r="KPL82" s="348"/>
      <c r="KPM82" s="348"/>
      <c r="KPN82" s="349"/>
      <c r="KPP82" s="347"/>
      <c r="KPQ82" s="350"/>
      <c r="KPR82" s="350"/>
      <c r="KPS82" s="348"/>
      <c r="KPT82" s="348"/>
      <c r="KPU82" s="348"/>
      <c r="KPV82" s="349"/>
      <c r="KPX82" s="347"/>
      <c r="KPY82" s="350"/>
      <c r="KPZ82" s="350"/>
      <c r="KQA82" s="348"/>
      <c r="KQB82" s="348"/>
      <c r="KQC82" s="348"/>
      <c r="KQD82" s="349"/>
      <c r="KQF82" s="347"/>
      <c r="KQG82" s="350"/>
      <c r="KQH82" s="350"/>
      <c r="KQI82" s="348"/>
      <c r="KQJ82" s="348"/>
      <c r="KQK82" s="348"/>
      <c r="KQL82" s="349"/>
      <c r="KQN82" s="347"/>
      <c r="KQO82" s="350"/>
      <c r="KQP82" s="350"/>
      <c r="KQQ82" s="348"/>
      <c r="KQR82" s="348"/>
      <c r="KQS82" s="348"/>
      <c r="KQT82" s="349"/>
      <c r="KQV82" s="347"/>
      <c r="KQW82" s="350"/>
      <c r="KQX82" s="350"/>
      <c r="KQY82" s="348"/>
      <c r="KQZ82" s="348"/>
      <c r="KRA82" s="348"/>
      <c r="KRB82" s="349"/>
      <c r="KRD82" s="347"/>
      <c r="KRE82" s="350"/>
      <c r="KRF82" s="350"/>
      <c r="KRG82" s="348"/>
      <c r="KRH82" s="348"/>
      <c r="KRI82" s="348"/>
      <c r="KRJ82" s="349"/>
      <c r="KRL82" s="347"/>
      <c r="KRM82" s="350"/>
      <c r="KRN82" s="350"/>
      <c r="KRO82" s="348"/>
      <c r="KRP82" s="348"/>
      <c r="KRQ82" s="348"/>
      <c r="KRR82" s="349"/>
      <c r="KRT82" s="347"/>
      <c r="KRU82" s="350"/>
      <c r="KRV82" s="350"/>
      <c r="KRW82" s="348"/>
      <c r="KRX82" s="348"/>
      <c r="KRY82" s="348"/>
      <c r="KRZ82" s="349"/>
      <c r="KSB82" s="347"/>
      <c r="KSC82" s="350"/>
      <c r="KSD82" s="350"/>
      <c r="KSE82" s="348"/>
      <c r="KSF82" s="348"/>
      <c r="KSG82" s="348"/>
      <c r="KSH82" s="349"/>
      <c r="KSJ82" s="347"/>
      <c r="KSK82" s="350"/>
      <c r="KSL82" s="350"/>
      <c r="KSM82" s="348"/>
      <c r="KSN82" s="348"/>
      <c r="KSO82" s="348"/>
      <c r="KSP82" s="349"/>
      <c r="KSR82" s="347"/>
      <c r="KSS82" s="350"/>
      <c r="KST82" s="350"/>
      <c r="KSU82" s="348"/>
      <c r="KSV82" s="348"/>
      <c r="KSW82" s="348"/>
      <c r="KSX82" s="349"/>
      <c r="KSZ82" s="347"/>
      <c r="KTA82" s="350"/>
      <c r="KTB82" s="350"/>
      <c r="KTC82" s="348"/>
      <c r="KTD82" s="348"/>
      <c r="KTE82" s="348"/>
      <c r="KTF82" s="349"/>
      <c r="KTH82" s="347"/>
      <c r="KTI82" s="350"/>
      <c r="KTJ82" s="350"/>
      <c r="KTK82" s="348"/>
      <c r="KTL82" s="348"/>
      <c r="KTM82" s="348"/>
      <c r="KTN82" s="349"/>
      <c r="KTP82" s="347"/>
      <c r="KTQ82" s="350"/>
      <c r="KTR82" s="350"/>
      <c r="KTS82" s="348"/>
      <c r="KTT82" s="348"/>
      <c r="KTU82" s="348"/>
      <c r="KTV82" s="349"/>
      <c r="KTX82" s="347"/>
      <c r="KTY82" s="350"/>
      <c r="KTZ82" s="350"/>
      <c r="KUA82" s="348"/>
      <c r="KUB82" s="348"/>
      <c r="KUC82" s="348"/>
      <c r="KUD82" s="349"/>
      <c r="KUF82" s="347"/>
      <c r="KUG82" s="350"/>
      <c r="KUH82" s="350"/>
      <c r="KUI82" s="348"/>
      <c r="KUJ82" s="348"/>
      <c r="KUK82" s="348"/>
      <c r="KUL82" s="349"/>
      <c r="KUN82" s="347"/>
      <c r="KUO82" s="350"/>
      <c r="KUP82" s="350"/>
      <c r="KUQ82" s="348"/>
      <c r="KUR82" s="348"/>
      <c r="KUS82" s="348"/>
      <c r="KUT82" s="349"/>
      <c r="KUV82" s="347"/>
      <c r="KUW82" s="350"/>
      <c r="KUX82" s="350"/>
      <c r="KUY82" s="348"/>
      <c r="KUZ82" s="348"/>
      <c r="KVA82" s="348"/>
      <c r="KVB82" s="349"/>
      <c r="KVD82" s="347"/>
      <c r="KVE82" s="350"/>
      <c r="KVF82" s="350"/>
      <c r="KVG82" s="348"/>
      <c r="KVH82" s="348"/>
      <c r="KVI82" s="348"/>
      <c r="KVJ82" s="349"/>
      <c r="KVL82" s="347"/>
      <c r="KVM82" s="350"/>
      <c r="KVN82" s="350"/>
      <c r="KVO82" s="348"/>
      <c r="KVP82" s="348"/>
      <c r="KVQ82" s="348"/>
      <c r="KVR82" s="349"/>
      <c r="KVT82" s="347"/>
      <c r="KVU82" s="350"/>
      <c r="KVV82" s="350"/>
      <c r="KVW82" s="348"/>
      <c r="KVX82" s="348"/>
      <c r="KVY82" s="348"/>
      <c r="KVZ82" s="349"/>
      <c r="KWB82" s="347"/>
      <c r="KWC82" s="350"/>
      <c r="KWD82" s="350"/>
      <c r="KWE82" s="348"/>
      <c r="KWF82" s="348"/>
      <c r="KWG82" s="348"/>
      <c r="KWH82" s="349"/>
      <c r="KWJ82" s="347"/>
      <c r="KWK82" s="350"/>
      <c r="KWL82" s="350"/>
      <c r="KWM82" s="348"/>
      <c r="KWN82" s="348"/>
      <c r="KWO82" s="348"/>
      <c r="KWP82" s="349"/>
      <c r="KWR82" s="347"/>
      <c r="KWS82" s="350"/>
      <c r="KWT82" s="350"/>
      <c r="KWU82" s="348"/>
      <c r="KWV82" s="348"/>
      <c r="KWW82" s="348"/>
      <c r="KWX82" s="349"/>
      <c r="KWZ82" s="347"/>
      <c r="KXA82" s="350"/>
      <c r="KXB82" s="350"/>
      <c r="KXC82" s="348"/>
      <c r="KXD82" s="348"/>
      <c r="KXE82" s="348"/>
      <c r="KXF82" s="349"/>
      <c r="KXH82" s="347"/>
      <c r="KXI82" s="350"/>
      <c r="KXJ82" s="350"/>
      <c r="KXK82" s="348"/>
      <c r="KXL82" s="348"/>
      <c r="KXM82" s="348"/>
      <c r="KXN82" s="349"/>
      <c r="KXP82" s="347"/>
      <c r="KXQ82" s="350"/>
      <c r="KXR82" s="350"/>
      <c r="KXS82" s="348"/>
      <c r="KXT82" s="348"/>
      <c r="KXU82" s="348"/>
      <c r="KXV82" s="349"/>
      <c r="KXX82" s="347"/>
      <c r="KXY82" s="350"/>
      <c r="KXZ82" s="350"/>
      <c r="KYA82" s="348"/>
      <c r="KYB82" s="348"/>
      <c r="KYC82" s="348"/>
      <c r="KYD82" s="349"/>
      <c r="KYF82" s="347"/>
      <c r="KYG82" s="350"/>
      <c r="KYH82" s="350"/>
      <c r="KYI82" s="348"/>
      <c r="KYJ82" s="348"/>
      <c r="KYK82" s="348"/>
      <c r="KYL82" s="349"/>
      <c r="KYN82" s="347"/>
      <c r="KYO82" s="350"/>
      <c r="KYP82" s="350"/>
      <c r="KYQ82" s="348"/>
      <c r="KYR82" s="348"/>
      <c r="KYS82" s="348"/>
      <c r="KYT82" s="349"/>
      <c r="KYV82" s="347"/>
      <c r="KYW82" s="350"/>
      <c r="KYX82" s="350"/>
      <c r="KYY82" s="348"/>
      <c r="KYZ82" s="348"/>
      <c r="KZA82" s="348"/>
      <c r="KZB82" s="349"/>
      <c r="KZD82" s="347"/>
      <c r="KZE82" s="350"/>
      <c r="KZF82" s="350"/>
      <c r="KZG82" s="348"/>
      <c r="KZH82" s="348"/>
      <c r="KZI82" s="348"/>
      <c r="KZJ82" s="349"/>
      <c r="KZL82" s="347"/>
      <c r="KZM82" s="350"/>
      <c r="KZN82" s="350"/>
      <c r="KZO82" s="348"/>
      <c r="KZP82" s="348"/>
      <c r="KZQ82" s="348"/>
      <c r="KZR82" s="349"/>
      <c r="KZT82" s="347"/>
      <c r="KZU82" s="350"/>
      <c r="KZV82" s="350"/>
      <c r="KZW82" s="348"/>
      <c r="KZX82" s="348"/>
      <c r="KZY82" s="348"/>
      <c r="KZZ82" s="349"/>
      <c r="LAB82" s="347"/>
      <c r="LAC82" s="350"/>
      <c r="LAD82" s="350"/>
      <c r="LAE82" s="348"/>
      <c r="LAF82" s="348"/>
      <c r="LAG82" s="348"/>
      <c r="LAH82" s="349"/>
      <c r="LAJ82" s="347"/>
      <c r="LAK82" s="350"/>
      <c r="LAL82" s="350"/>
      <c r="LAM82" s="348"/>
      <c r="LAN82" s="348"/>
      <c r="LAO82" s="348"/>
      <c r="LAP82" s="349"/>
      <c r="LAR82" s="347"/>
      <c r="LAS82" s="350"/>
      <c r="LAT82" s="350"/>
      <c r="LAU82" s="348"/>
      <c r="LAV82" s="348"/>
      <c r="LAW82" s="348"/>
      <c r="LAX82" s="349"/>
      <c r="LAZ82" s="347"/>
      <c r="LBA82" s="350"/>
      <c r="LBB82" s="350"/>
      <c r="LBC82" s="348"/>
      <c r="LBD82" s="348"/>
      <c r="LBE82" s="348"/>
      <c r="LBF82" s="349"/>
      <c r="LBH82" s="347"/>
      <c r="LBI82" s="350"/>
      <c r="LBJ82" s="350"/>
      <c r="LBK82" s="348"/>
      <c r="LBL82" s="348"/>
      <c r="LBM82" s="348"/>
      <c r="LBN82" s="349"/>
      <c r="LBP82" s="347"/>
      <c r="LBQ82" s="350"/>
      <c r="LBR82" s="350"/>
      <c r="LBS82" s="348"/>
      <c r="LBT82" s="348"/>
      <c r="LBU82" s="348"/>
      <c r="LBV82" s="349"/>
      <c r="LBX82" s="347"/>
      <c r="LBY82" s="350"/>
      <c r="LBZ82" s="350"/>
      <c r="LCA82" s="348"/>
      <c r="LCB82" s="348"/>
      <c r="LCC82" s="348"/>
      <c r="LCD82" s="349"/>
      <c r="LCF82" s="347"/>
      <c r="LCG82" s="350"/>
      <c r="LCH82" s="350"/>
      <c r="LCI82" s="348"/>
      <c r="LCJ82" s="348"/>
      <c r="LCK82" s="348"/>
      <c r="LCL82" s="349"/>
      <c r="LCN82" s="347"/>
      <c r="LCO82" s="350"/>
      <c r="LCP82" s="350"/>
      <c r="LCQ82" s="348"/>
      <c r="LCR82" s="348"/>
      <c r="LCS82" s="348"/>
      <c r="LCT82" s="349"/>
      <c r="LCV82" s="347"/>
      <c r="LCW82" s="350"/>
      <c r="LCX82" s="350"/>
      <c r="LCY82" s="348"/>
      <c r="LCZ82" s="348"/>
      <c r="LDA82" s="348"/>
      <c r="LDB82" s="349"/>
      <c r="LDD82" s="347"/>
      <c r="LDE82" s="350"/>
      <c r="LDF82" s="350"/>
      <c r="LDG82" s="348"/>
      <c r="LDH82" s="348"/>
      <c r="LDI82" s="348"/>
      <c r="LDJ82" s="349"/>
      <c r="LDL82" s="347"/>
      <c r="LDM82" s="350"/>
      <c r="LDN82" s="350"/>
      <c r="LDO82" s="348"/>
      <c r="LDP82" s="348"/>
      <c r="LDQ82" s="348"/>
      <c r="LDR82" s="349"/>
      <c r="LDT82" s="347"/>
      <c r="LDU82" s="350"/>
      <c r="LDV82" s="350"/>
      <c r="LDW82" s="348"/>
      <c r="LDX82" s="348"/>
      <c r="LDY82" s="348"/>
      <c r="LDZ82" s="349"/>
      <c r="LEB82" s="347"/>
      <c r="LEC82" s="350"/>
      <c r="LED82" s="350"/>
      <c r="LEE82" s="348"/>
      <c r="LEF82" s="348"/>
      <c r="LEG82" s="348"/>
      <c r="LEH82" s="349"/>
      <c r="LEJ82" s="347"/>
      <c r="LEK82" s="350"/>
      <c r="LEL82" s="350"/>
      <c r="LEM82" s="348"/>
      <c r="LEN82" s="348"/>
      <c r="LEO82" s="348"/>
      <c r="LEP82" s="349"/>
      <c r="LER82" s="347"/>
      <c r="LES82" s="350"/>
      <c r="LET82" s="350"/>
      <c r="LEU82" s="348"/>
      <c r="LEV82" s="348"/>
      <c r="LEW82" s="348"/>
      <c r="LEX82" s="349"/>
      <c r="LEZ82" s="347"/>
      <c r="LFA82" s="350"/>
      <c r="LFB82" s="350"/>
      <c r="LFC82" s="348"/>
      <c r="LFD82" s="348"/>
      <c r="LFE82" s="348"/>
      <c r="LFF82" s="349"/>
      <c r="LFH82" s="347"/>
      <c r="LFI82" s="350"/>
      <c r="LFJ82" s="350"/>
      <c r="LFK82" s="348"/>
      <c r="LFL82" s="348"/>
      <c r="LFM82" s="348"/>
      <c r="LFN82" s="349"/>
      <c r="LFP82" s="347"/>
      <c r="LFQ82" s="350"/>
      <c r="LFR82" s="350"/>
      <c r="LFS82" s="348"/>
      <c r="LFT82" s="348"/>
      <c r="LFU82" s="348"/>
      <c r="LFV82" s="349"/>
      <c r="LFX82" s="347"/>
      <c r="LFY82" s="350"/>
      <c r="LFZ82" s="350"/>
      <c r="LGA82" s="348"/>
      <c r="LGB82" s="348"/>
      <c r="LGC82" s="348"/>
      <c r="LGD82" s="349"/>
      <c r="LGF82" s="347"/>
      <c r="LGG82" s="350"/>
      <c r="LGH82" s="350"/>
      <c r="LGI82" s="348"/>
      <c r="LGJ82" s="348"/>
      <c r="LGK82" s="348"/>
      <c r="LGL82" s="349"/>
      <c r="LGN82" s="347"/>
      <c r="LGO82" s="350"/>
      <c r="LGP82" s="350"/>
      <c r="LGQ82" s="348"/>
      <c r="LGR82" s="348"/>
      <c r="LGS82" s="348"/>
      <c r="LGT82" s="349"/>
      <c r="LGV82" s="347"/>
      <c r="LGW82" s="350"/>
      <c r="LGX82" s="350"/>
      <c r="LGY82" s="348"/>
      <c r="LGZ82" s="348"/>
      <c r="LHA82" s="348"/>
      <c r="LHB82" s="349"/>
      <c r="LHD82" s="347"/>
      <c r="LHE82" s="350"/>
      <c r="LHF82" s="350"/>
      <c r="LHG82" s="348"/>
      <c r="LHH82" s="348"/>
      <c r="LHI82" s="348"/>
      <c r="LHJ82" s="349"/>
      <c r="LHL82" s="347"/>
      <c r="LHM82" s="350"/>
      <c r="LHN82" s="350"/>
      <c r="LHO82" s="348"/>
      <c r="LHP82" s="348"/>
      <c r="LHQ82" s="348"/>
      <c r="LHR82" s="349"/>
      <c r="LHT82" s="347"/>
      <c r="LHU82" s="350"/>
      <c r="LHV82" s="350"/>
      <c r="LHW82" s="348"/>
      <c r="LHX82" s="348"/>
      <c r="LHY82" s="348"/>
      <c r="LHZ82" s="349"/>
      <c r="LIB82" s="347"/>
      <c r="LIC82" s="350"/>
      <c r="LID82" s="350"/>
      <c r="LIE82" s="348"/>
      <c r="LIF82" s="348"/>
      <c r="LIG82" s="348"/>
      <c r="LIH82" s="349"/>
      <c r="LIJ82" s="347"/>
      <c r="LIK82" s="350"/>
      <c r="LIL82" s="350"/>
      <c r="LIM82" s="348"/>
      <c r="LIN82" s="348"/>
      <c r="LIO82" s="348"/>
      <c r="LIP82" s="349"/>
      <c r="LIR82" s="347"/>
      <c r="LIS82" s="350"/>
      <c r="LIT82" s="350"/>
      <c r="LIU82" s="348"/>
      <c r="LIV82" s="348"/>
      <c r="LIW82" s="348"/>
      <c r="LIX82" s="349"/>
      <c r="LIZ82" s="347"/>
      <c r="LJA82" s="350"/>
      <c r="LJB82" s="350"/>
      <c r="LJC82" s="348"/>
      <c r="LJD82" s="348"/>
      <c r="LJE82" s="348"/>
      <c r="LJF82" s="349"/>
      <c r="LJH82" s="347"/>
      <c r="LJI82" s="350"/>
      <c r="LJJ82" s="350"/>
      <c r="LJK82" s="348"/>
      <c r="LJL82" s="348"/>
      <c r="LJM82" s="348"/>
      <c r="LJN82" s="349"/>
      <c r="LJP82" s="347"/>
      <c r="LJQ82" s="350"/>
      <c r="LJR82" s="350"/>
      <c r="LJS82" s="348"/>
      <c r="LJT82" s="348"/>
      <c r="LJU82" s="348"/>
      <c r="LJV82" s="349"/>
      <c r="LJX82" s="347"/>
      <c r="LJY82" s="350"/>
      <c r="LJZ82" s="350"/>
      <c r="LKA82" s="348"/>
      <c r="LKB82" s="348"/>
      <c r="LKC82" s="348"/>
      <c r="LKD82" s="349"/>
      <c r="LKF82" s="347"/>
      <c r="LKG82" s="350"/>
      <c r="LKH82" s="350"/>
      <c r="LKI82" s="348"/>
      <c r="LKJ82" s="348"/>
      <c r="LKK82" s="348"/>
      <c r="LKL82" s="349"/>
      <c r="LKN82" s="347"/>
      <c r="LKO82" s="350"/>
      <c r="LKP82" s="350"/>
      <c r="LKQ82" s="348"/>
      <c r="LKR82" s="348"/>
      <c r="LKS82" s="348"/>
      <c r="LKT82" s="349"/>
      <c r="LKV82" s="347"/>
      <c r="LKW82" s="350"/>
      <c r="LKX82" s="350"/>
      <c r="LKY82" s="348"/>
      <c r="LKZ82" s="348"/>
      <c r="LLA82" s="348"/>
      <c r="LLB82" s="349"/>
      <c r="LLD82" s="347"/>
      <c r="LLE82" s="350"/>
      <c r="LLF82" s="350"/>
      <c r="LLG82" s="348"/>
      <c r="LLH82" s="348"/>
      <c r="LLI82" s="348"/>
      <c r="LLJ82" s="349"/>
      <c r="LLL82" s="347"/>
      <c r="LLM82" s="350"/>
      <c r="LLN82" s="350"/>
      <c r="LLO82" s="348"/>
      <c r="LLP82" s="348"/>
      <c r="LLQ82" s="348"/>
      <c r="LLR82" s="349"/>
      <c r="LLT82" s="347"/>
      <c r="LLU82" s="350"/>
      <c r="LLV82" s="350"/>
      <c r="LLW82" s="348"/>
      <c r="LLX82" s="348"/>
      <c r="LLY82" s="348"/>
      <c r="LLZ82" s="349"/>
      <c r="LMB82" s="347"/>
      <c r="LMC82" s="350"/>
      <c r="LMD82" s="350"/>
      <c r="LME82" s="348"/>
      <c r="LMF82" s="348"/>
      <c r="LMG82" s="348"/>
      <c r="LMH82" s="349"/>
      <c r="LMJ82" s="347"/>
      <c r="LMK82" s="350"/>
      <c r="LML82" s="350"/>
      <c r="LMM82" s="348"/>
      <c r="LMN82" s="348"/>
      <c r="LMO82" s="348"/>
      <c r="LMP82" s="349"/>
      <c r="LMR82" s="347"/>
      <c r="LMS82" s="350"/>
      <c r="LMT82" s="350"/>
      <c r="LMU82" s="348"/>
      <c r="LMV82" s="348"/>
      <c r="LMW82" s="348"/>
      <c r="LMX82" s="349"/>
      <c r="LMZ82" s="347"/>
      <c r="LNA82" s="350"/>
      <c r="LNB82" s="350"/>
      <c r="LNC82" s="348"/>
      <c r="LND82" s="348"/>
      <c r="LNE82" s="348"/>
      <c r="LNF82" s="349"/>
      <c r="LNH82" s="347"/>
      <c r="LNI82" s="350"/>
      <c r="LNJ82" s="350"/>
      <c r="LNK82" s="348"/>
      <c r="LNL82" s="348"/>
      <c r="LNM82" s="348"/>
      <c r="LNN82" s="349"/>
      <c r="LNP82" s="347"/>
      <c r="LNQ82" s="350"/>
      <c r="LNR82" s="350"/>
      <c r="LNS82" s="348"/>
      <c r="LNT82" s="348"/>
      <c r="LNU82" s="348"/>
      <c r="LNV82" s="349"/>
      <c r="LNX82" s="347"/>
      <c r="LNY82" s="350"/>
      <c r="LNZ82" s="350"/>
      <c r="LOA82" s="348"/>
      <c r="LOB82" s="348"/>
      <c r="LOC82" s="348"/>
      <c r="LOD82" s="349"/>
      <c r="LOF82" s="347"/>
      <c r="LOG82" s="350"/>
      <c r="LOH82" s="350"/>
      <c r="LOI82" s="348"/>
      <c r="LOJ82" s="348"/>
      <c r="LOK82" s="348"/>
      <c r="LOL82" s="349"/>
      <c r="LON82" s="347"/>
      <c r="LOO82" s="350"/>
      <c r="LOP82" s="350"/>
      <c r="LOQ82" s="348"/>
      <c r="LOR82" s="348"/>
      <c r="LOS82" s="348"/>
      <c r="LOT82" s="349"/>
      <c r="LOV82" s="347"/>
      <c r="LOW82" s="350"/>
      <c r="LOX82" s="350"/>
      <c r="LOY82" s="348"/>
      <c r="LOZ82" s="348"/>
      <c r="LPA82" s="348"/>
      <c r="LPB82" s="349"/>
      <c r="LPD82" s="347"/>
      <c r="LPE82" s="350"/>
      <c r="LPF82" s="350"/>
      <c r="LPG82" s="348"/>
      <c r="LPH82" s="348"/>
      <c r="LPI82" s="348"/>
      <c r="LPJ82" s="349"/>
      <c r="LPL82" s="347"/>
      <c r="LPM82" s="350"/>
      <c r="LPN82" s="350"/>
      <c r="LPO82" s="348"/>
      <c r="LPP82" s="348"/>
      <c r="LPQ82" s="348"/>
      <c r="LPR82" s="349"/>
      <c r="LPT82" s="347"/>
      <c r="LPU82" s="350"/>
      <c r="LPV82" s="350"/>
      <c r="LPW82" s="348"/>
      <c r="LPX82" s="348"/>
      <c r="LPY82" s="348"/>
      <c r="LPZ82" s="349"/>
      <c r="LQB82" s="347"/>
      <c r="LQC82" s="350"/>
      <c r="LQD82" s="350"/>
      <c r="LQE82" s="348"/>
      <c r="LQF82" s="348"/>
      <c r="LQG82" s="348"/>
      <c r="LQH82" s="349"/>
      <c r="LQJ82" s="347"/>
      <c r="LQK82" s="350"/>
      <c r="LQL82" s="350"/>
      <c r="LQM82" s="348"/>
      <c r="LQN82" s="348"/>
      <c r="LQO82" s="348"/>
      <c r="LQP82" s="349"/>
      <c r="LQR82" s="347"/>
      <c r="LQS82" s="350"/>
      <c r="LQT82" s="350"/>
      <c r="LQU82" s="348"/>
      <c r="LQV82" s="348"/>
      <c r="LQW82" s="348"/>
      <c r="LQX82" s="349"/>
      <c r="LQZ82" s="347"/>
      <c r="LRA82" s="350"/>
      <c r="LRB82" s="350"/>
      <c r="LRC82" s="348"/>
      <c r="LRD82" s="348"/>
      <c r="LRE82" s="348"/>
      <c r="LRF82" s="349"/>
      <c r="LRH82" s="347"/>
      <c r="LRI82" s="350"/>
      <c r="LRJ82" s="350"/>
      <c r="LRK82" s="348"/>
      <c r="LRL82" s="348"/>
      <c r="LRM82" s="348"/>
      <c r="LRN82" s="349"/>
      <c r="LRP82" s="347"/>
      <c r="LRQ82" s="350"/>
      <c r="LRR82" s="350"/>
      <c r="LRS82" s="348"/>
      <c r="LRT82" s="348"/>
      <c r="LRU82" s="348"/>
      <c r="LRV82" s="349"/>
      <c r="LRX82" s="347"/>
      <c r="LRY82" s="350"/>
      <c r="LRZ82" s="350"/>
      <c r="LSA82" s="348"/>
      <c r="LSB82" s="348"/>
      <c r="LSC82" s="348"/>
      <c r="LSD82" s="349"/>
      <c r="LSF82" s="347"/>
      <c r="LSG82" s="350"/>
      <c r="LSH82" s="350"/>
      <c r="LSI82" s="348"/>
      <c r="LSJ82" s="348"/>
      <c r="LSK82" s="348"/>
      <c r="LSL82" s="349"/>
      <c r="LSN82" s="347"/>
      <c r="LSO82" s="350"/>
      <c r="LSP82" s="350"/>
      <c r="LSQ82" s="348"/>
      <c r="LSR82" s="348"/>
      <c r="LSS82" s="348"/>
      <c r="LST82" s="349"/>
      <c r="LSV82" s="347"/>
      <c r="LSW82" s="350"/>
      <c r="LSX82" s="350"/>
      <c r="LSY82" s="348"/>
      <c r="LSZ82" s="348"/>
      <c r="LTA82" s="348"/>
      <c r="LTB82" s="349"/>
      <c r="LTD82" s="347"/>
      <c r="LTE82" s="350"/>
      <c r="LTF82" s="350"/>
      <c r="LTG82" s="348"/>
      <c r="LTH82" s="348"/>
      <c r="LTI82" s="348"/>
      <c r="LTJ82" s="349"/>
      <c r="LTL82" s="347"/>
      <c r="LTM82" s="350"/>
      <c r="LTN82" s="350"/>
      <c r="LTO82" s="348"/>
      <c r="LTP82" s="348"/>
      <c r="LTQ82" s="348"/>
      <c r="LTR82" s="349"/>
      <c r="LTT82" s="347"/>
      <c r="LTU82" s="350"/>
      <c r="LTV82" s="350"/>
      <c r="LTW82" s="348"/>
      <c r="LTX82" s="348"/>
      <c r="LTY82" s="348"/>
      <c r="LTZ82" s="349"/>
      <c r="LUB82" s="347"/>
      <c r="LUC82" s="350"/>
      <c r="LUD82" s="350"/>
      <c r="LUE82" s="348"/>
      <c r="LUF82" s="348"/>
      <c r="LUG82" s="348"/>
      <c r="LUH82" s="349"/>
      <c r="LUJ82" s="347"/>
      <c r="LUK82" s="350"/>
      <c r="LUL82" s="350"/>
      <c r="LUM82" s="348"/>
      <c r="LUN82" s="348"/>
      <c r="LUO82" s="348"/>
      <c r="LUP82" s="349"/>
      <c r="LUR82" s="347"/>
      <c r="LUS82" s="350"/>
      <c r="LUT82" s="350"/>
      <c r="LUU82" s="348"/>
      <c r="LUV82" s="348"/>
      <c r="LUW82" s="348"/>
      <c r="LUX82" s="349"/>
      <c r="LUZ82" s="347"/>
      <c r="LVA82" s="350"/>
      <c r="LVB82" s="350"/>
      <c r="LVC82" s="348"/>
      <c r="LVD82" s="348"/>
      <c r="LVE82" s="348"/>
      <c r="LVF82" s="349"/>
      <c r="LVH82" s="347"/>
      <c r="LVI82" s="350"/>
      <c r="LVJ82" s="350"/>
      <c r="LVK82" s="348"/>
      <c r="LVL82" s="348"/>
      <c r="LVM82" s="348"/>
      <c r="LVN82" s="349"/>
      <c r="LVP82" s="347"/>
      <c r="LVQ82" s="350"/>
      <c r="LVR82" s="350"/>
      <c r="LVS82" s="348"/>
      <c r="LVT82" s="348"/>
      <c r="LVU82" s="348"/>
      <c r="LVV82" s="349"/>
      <c r="LVX82" s="347"/>
      <c r="LVY82" s="350"/>
      <c r="LVZ82" s="350"/>
      <c r="LWA82" s="348"/>
      <c r="LWB82" s="348"/>
      <c r="LWC82" s="348"/>
      <c r="LWD82" s="349"/>
      <c r="LWF82" s="347"/>
      <c r="LWG82" s="350"/>
      <c r="LWH82" s="350"/>
      <c r="LWI82" s="348"/>
      <c r="LWJ82" s="348"/>
      <c r="LWK82" s="348"/>
      <c r="LWL82" s="349"/>
      <c r="LWN82" s="347"/>
      <c r="LWO82" s="350"/>
      <c r="LWP82" s="350"/>
      <c r="LWQ82" s="348"/>
      <c r="LWR82" s="348"/>
      <c r="LWS82" s="348"/>
      <c r="LWT82" s="349"/>
      <c r="LWV82" s="347"/>
      <c r="LWW82" s="350"/>
      <c r="LWX82" s="350"/>
      <c r="LWY82" s="348"/>
      <c r="LWZ82" s="348"/>
      <c r="LXA82" s="348"/>
      <c r="LXB82" s="349"/>
      <c r="LXD82" s="347"/>
      <c r="LXE82" s="350"/>
      <c r="LXF82" s="350"/>
      <c r="LXG82" s="348"/>
      <c r="LXH82" s="348"/>
      <c r="LXI82" s="348"/>
      <c r="LXJ82" s="349"/>
      <c r="LXL82" s="347"/>
      <c r="LXM82" s="350"/>
      <c r="LXN82" s="350"/>
      <c r="LXO82" s="348"/>
      <c r="LXP82" s="348"/>
      <c r="LXQ82" s="348"/>
      <c r="LXR82" s="349"/>
      <c r="LXT82" s="347"/>
      <c r="LXU82" s="350"/>
      <c r="LXV82" s="350"/>
      <c r="LXW82" s="348"/>
      <c r="LXX82" s="348"/>
      <c r="LXY82" s="348"/>
      <c r="LXZ82" s="349"/>
      <c r="LYB82" s="347"/>
      <c r="LYC82" s="350"/>
      <c r="LYD82" s="350"/>
      <c r="LYE82" s="348"/>
      <c r="LYF82" s="348"/>
      <c r="LYG82" s="348"/>
      <c r="LYH82" s="349"/>
      <c r="LYJ82" s="347"/>
      <c r="LYK82" s="350"/>
      <c r="LYL82" s="350"/>
      <c r="LYM82" s="348"/>
      <c r="LYN82" s="348"/>
      <c r="LYO82" s="348"/>
      <c r="LYP82" s="349"/>
      <c r="LYR82" s="347"/>
      <c r="LYS82" s="350"/>
      <c r="LYT82" s="350"/>
      <c r="LYU82" s="348"/>
      <c r="LYV82" s="348"/>
      <c r="LYW82" s="348"/>
      <c r="LYX82" s="349"/>
      <c r="LYZ82" s="347"/>
      <c r="LZA82" s="350"/>
      <c r="LZB82" s="350"/>
      <c r="LZC82" s="348"/>
      <c r="LZD82" s="348"/>
      <c r="LZE82" s="348"/>
      <c r="LZF82" s="349"/>
      <c r="LZH82" s="347"/>
      <c r="LZI82" s="350"/>
      <c r="LZJ82" s="350"/>
      <c r="LZK82" s="348"/>
      <c r="LZL82" s="348"/>
      <c r="LZM82" s="348"/>
      <c r="LZN82" s="349"/>
      <c r="LZP82" s="347"/>
      <c r="LZQ82" s="350"/>
      <c r="LZR82" s="350"/>
      <c r="LZS82" s="348"/>
      <c r="LZT82" s="348"/>
      <c r="LZU82" s="348"/>
      <c r="LZV82" s="349"/>
      <c r="LZX82" s="347"/>
      <c r="LZY82" s="350"/>
      <c r="LZZ82" s="350"/>
      <c r="MAA82" s="348"/>
      <c r="MAB82" s="348"/>
      <c r="MAC82" s="348"/>
      <c r="MAD82" s="349"/>
      <c r="MAF82" s="347"/>
      <c r="MAG82" s="350"/>
      <c r="MAH82" s="350"/>
      <c r="MAI82" s="348"/>
      <c r="MAJ82" s="348"/>
      <c r="MAK82" s="348"/>
      <c r="MAL82" s="349"/>
      <c r="MAN82" s="347"/>
      <c r="MAO82" s="350"/>
      <c r="MAP82" s="350"/>
      <c r="MAQ82" s="348"/>
      <c r="MAR82" s="348"/>
      <c r="MAS82" s="348"/>
      <c r="MAT82" s="349"/>
      <c r="MAV82" s="347"/>
      <c r="MAW82" s="350"/>
      <c r="MAX82" s="350"/>
      <c r="MAY82" s="348"/>
      <c r="MAZ82" s="348"/>
      <c r="MBA82" s="348"/>
      <c r="MBB82" s="349"/>
      <c r="MBD82" s="347"/>
      <c r="MBE82" s="350"/>
      <c r="MBF82" s="350"/>
      <c r="MBG82" s="348"/>
      <c r="MBH82" s="348"/>
      <c r="MBI82" s="348"/>
      <c r="MBJ82" s="349"/>
      <c r="MBL82" s="347"/>
      <c r="MBM82" s="350"/>
      <c r="MBN82" s="350"/>
      <c r="MBO82" s="348"/>
      <c r="MBP82" s="348"/>
      <c r="MBQ82" s="348"/>
      <c r="MBR82" s="349"/>
      <c r="MBT82" s="347"/>
      <c r="MBU82" s="350"/>
      <c r="MBV82" s="350"/>
      <c r="MBW82" s="348"/>
      <c r="MBX82" s="348"/>
      <c r="MBY82" s="348"/>
      <c r="MBZ82" s="349"/>
      <c r="MCB82" s="347"/>
      <c r="MCC82" s="350"/>
      <c r="MCD82" s="350"/>
      <c r="MCE82" s="348"/>
      <c r="MCF82" s="348"/>
      <c r="MCG82" s="348"/>
      <c r="MCH82" s="349"/>
      <c r="MCJ82" s="347"/>
      <c r="MCK82" s="350"/>
      <c r="MCL82" s="350"/>
      <c r="MCM82" s="348"/>
      <c r="MCN82" s="348"/>
      <c r="MCO82" s="348"/>
      <c r="MCP82" s="349"/>
      <c r="MCR82" s="347"/>
      <c r="MCS82" s="350"/>
      <c r="MCT82" s="350"/>
      <c r="MCU82" s="348"/>
      <c r="MCV82" s="348"/>
      <c r="MCW82" s="348"/>
      <c r="MCX82" s="349"/>
      <c r="MCZ82" s="347"/>
      <c r="MDA82" s="350"/>
      <c r="MDB82" s="350"/>
      <c r="MDC82" s="348"/>
      <c r="MDD82" s="348"/>
      <c r="MDE82" s="348"/>
      <c r="MDF82" s="349"/>
      <c r="MDH82" s="347"/>
      <c r="MDI82" s="350"/>
      <c r="MDJ82" s="350"/>
      <c r="MDK82" s="348"/>
      <c r="MDL82" s="348"/>
      <c r="MDM82" s="348"/>
      <c r="MDN82" s="349"/>
      <c r="MDP82" s="347"/>
      <c r="MDQ82" s="350"/>
      <c r="MDR82" s="350"/>
      <c r="MDS82" s="348"/>
      <c r="MDT82" s="348"/>
      <c r="MDU82" s="348"/>
      <c r="MDV82" s="349"/>
      <c r="MDX82" s="347"/>
      <c r="MDY82" s="350"/>
      <c r="MDZ82" s="350"/>
      <c r="MEA82" s="348"/>
      <c r="MEB82" s="348"/>
      <c r="MEC82" s="348"/>
      <c r="MED82" s="349"/>
      <c r="MEF82" s="347"/>
      <c r="MEG82" s="350"/>
      <c r="MEH82" s="350"/>
      <c r="MEI82" s="348"/>
      <c r="MEJ82" s="348"/>
      <c r="MEK82" s="348"/>
      <c r="MEL82" s="349"/>
      <c r="MEN82" s="347"/>
      <c r="MEO82" s="350"/>
      <c r="MEP82" s="350"/>
      <c r="MEQ82" s="348"/>
      <c r="MER82" s="348"/>
      <c r="MES82" s="348"/>
      <c r="MET82" s="349"/>
      <c r="MEV82" s="347"/>
      <c r="MEW82" s="350"/>
      <c r="MEX82" s="350"/>
      <c r="MEY82" s="348"/>
      <c r="MEZ82" s="348"/>
      <c r="MFA82" s="348"/>
      <c r="MFB82" s="349"/>
      <c r="MFD82" s="347"/>
      <c r="MFE82" s="350"/>
      <c r="MFF82" s="350"/>
      <c r="MFG82" s="348"/>
      <c r="MFH82" s="348"/>
      <c r="MFI82" s="348"/>
      <c r="MFJ82" s="349"/>
      <c r="MFL82" s="347"/>
      <c r="MFM82" s="350"/>
      <c r="MFN82" s="350"/>
      <c r="MFO82" s="348"/>
      <c r="MFP82" s="348"/>
      <c r="MFQ82" s="348"/>
      <c r="MFR82" s="349"/>
      <c r="MFT82" s="347"/>
      <c r="MFU82" s="350"/>
      <c r="MFV82" s="350"/>
      <c r="MFW82" s="348"/>
      <c r="MFX82" s="348"/>
      <c r="MFY82" s="348"/>
      <c r="MFZ82" s="349"/>
      <c r="MGB82" s="347"/>
      <c r="MGC82" s="350"/>
      <c r="MGD82" s="350"/>
      <c r="MGE82" s="348"/>
      <c r="MGF82" s="348"/>
      <c r="MGG82" s="348"/>
      <c r="MGH82" s="349"/>
      <c r="MGJ82" s="347"/>
      <c r="MGK82" s="350"/>
      <c r="MGL82" s="350"/>
      <c r="MGM82" s="348"/>
      <c r="MGN82" s="348"/>
      <c r="MGO82" s="348"/>
      <c r="MGP82" s="349"/>
      <c r="MGR82" s="347"/>
      <c r="MGS82" s="350"/>
      <c r="MGT82" s="350"/>
      <c r="MGU82" s="348"/>
      <c r="MGV82" s="348"/>
      <c r="MGW82" s="348"/>
      <c r="MGX82" s="349"/>
      <c r="MGZ82" s="347"/>
      <c r="MHA82" s="350"/>
      <c r="MHB82" s="350"/>
      <c r="MHC82" s="348"/>
      <c r="MHD82" s="348"/>
      <c r="MHE82" s="348"/>
      <c r="MHF82" s="349"/>
      <c r="MHH82" s="347"/>
      <c r="MHI82" s="350"/>
      <c r="MHJ82" s="350"/>
      <c r="MHK82" s="348"/>
      <c r="MHL82" s="348"/>
      <c r="MHM82" s="348"/>
      <c r="MHN82" s="349"/>
      <c r="MHP82" s="347"/>
      <c r="MHQ82" s="350"/>
      <c r="MHR82" s="350"/>
      <c r="MHS82" s="348"/>
      <c r="MHT82" s="348"/>
      <c r="MHU82" s="348"/>
      <c r="MHV82" s="349"/>
      <c r="MHX82" s="347"/>
      <c r="MHY82" s="350"/>
      <c r="MHZ82" s="350"/>
      <c r="MIA82" s="348"/>
      <c r="MIB82" s="348"/>
      <c r="MIC82" s="348"/>
      <c r="MID82" s="349"/>
      <c r="MIF82" s="347"/>
      <c r="MIG82" s="350"/>
      <c r="MIH82" s="350"/>
      <c r="MII82" s="348"/>
      <c r="MIJ82" s="348"/>
      <c r="MIK82" s="348"/>
      <c r="MIL82" s="349"/>
      <c r="MIN82" s="347"/>
      <c r="MIO82" s="350"/>
      <c r="MIP82" s="350"/>
      <c r="MIQ82" s="348"/>
      <c r="MIR82" s="348"/>
      <c r="MIS82" s="348"/>
      <c r="MIT82" s="349"/>
      <c r="MIV82" s="347"/>
      <c r="MIW82" s="350"/>
      <c r="MIX82" s="350"/>
      <c r="MIY82" s="348"/>
      <c r="MIZ82" s="348"/>
      <c r="MJA82" s="348"/>
      <c r="MJB82" s="349"/>
      <c r="MJD82" s="347"/>
      <c r="MJE82" s="350"/>
      <c r="MJF82" s="350"/>
      <c r="MJG82" s="348"/>
      <c r="MJH82" s="348"/>
      <c r="MJI82" s="348"/>
      <c r="MJJ82" s="349"/>
      <c r="MJL82" s="347"/>
      <c r="MJM82" s="350"/>
      <c r="MJN82" s="350"/>
      <c r="MJO82" s="348"/>
      <c r="MJP82" s="348"/>
      <c r="MJQ82" s="348"/>
      <c r="MJR82" s="349"/>
      <c r="MJT82" s="347"/>
      <c r="MJU82" s="350"/>
      <c r="MJV82" s="350"/>
      <c r="MJW82" s="348"/>
      <c r="MJX82" s="348"/>
      <c r="MJY82" s="348"/>
      <c r="MJZ82" s="349"/>
      <c r="MKB82" s="347"/>
      <c r="MKC82" s="350"/>
      <c r="MKD82" s="350"/>
      <c r="MKE82" s="348"/>
      <c r="MKF82" s="348"/>
      <c r="MKG82" s="348"/>
      <c r="MKH82" s="349"/>
      <c r="MKJ82" s="347"/>
      <c r="MKK82" s="350"/>
      <c r="MKL82" s="350"/>
      <c r="MKM82" s="348"/>
      <c r="MKN82" s="348"/>
      <c r="MKO82" s="348"/>
      <c r="MKP82" s="349"/>
      <c r="MKR82" s="347"/>
      <c r="MKS82" s="350"/>
      <c r="MKT82" s="350"/>
      <c r="MKU82" s="348"/>
      <c r="MKV82" s="348"/>
      <c r="MKW82" s="348"/>
      <c r="MKX82" s="349"/>
      <c r="MKZ82" s="347"/>
      <c r="MLA82" s="350"/>
      <c r="MLB82" s="350"/>
      <c r="MLC82" s="348"/>
      <c r="MLD82" s="348"/>
      <c r="MLE82" s="348"/>
      <c r="MLF82" s="349"/>
      <c r="MLH82" s="347"/>
      <c r="MLI82" s="350"/>
      <c r="MLJ82" s="350"/>
      <c r="MLK82" s="348"/>
      <c r="MLL82" s="348"/>
      <c r="MLM82" s="348"/>
      <c r="MLN82" s="349"/>
      <c r="MLP82" s="347"/>
      <c r="MLQ82" s="350"/>
      <c r="MLR82" s="350"/>
      <c r="MLS82" s="348"/>
      <c r="MLT82" s="348"/>
      <c r="MLU82" s="348"/>
      <c r="MLV82" s="349"/>
      <c r="MLX82" s="347"/>
      <c r="MLY82" s="350"/>
      <c r="MLZ82" s="350"/>
      <c r="MMA82" s="348"/>
      <c r="MMB82" s="348"/>
      <c r="MMC82" s="348"/>
      <c r="MMD82" s="349"/>
      <c r="MMF82" s="347"/>
      <c r="MMG82" s="350"/>
      <c r="MMH82" s="350"/>
      <c r="MMI82" s="348"/>
      <c r="MMJ82" s="348"/>
      <c r="MMK82" s="348"/>
      <c r="MML82" s="349"/>
      <c r="MMN82" s="347"/>
      <c r="MMO82" s="350"/>
      <c r="MMP82" s="350"/>
      <c r="MMQ82" s="348"/>
      <c r="MMR82" s="348"/>
      <c r="MMS82" s="348"/>
      <c r="MMT82" s="349"/>
      <c r="MMV82" s="347"/>
      <c r="MMW82" s="350"/>
      <c r="MMX82" s="350"/>
      <c r="MMY82" s="348"/>
      <c r="MMZ82" s="348"/>
      <c r="MNA82" s="348"/>
      <c r="MNB82" s="349"/>
      <c r="MND82" s="347"/>
      <c r="MNE82" s="350"/>
      <c r="MNF82" s="350"/>
      <c r="MNG82" s="348"/>
      <c r="MNH82" s="348"/>
      <c r="MNI82" s="348"/>
      <c r="MNJ82" s="349"/>
      <c r="MNL82" s="347"/>
      <c r="MNM82" s="350"/>
      <c r="MNN82" s="350"/>
      <c r="MNO82" s="348"/>
      <c r="MNP82" s="348"/>
      <c r="MNQ82" s="348"/>
      <c r="MNR82" s="349"/>
      <c r="MNT82" s="347"/>
      <c r="MNU82" s="350"/>
      <c r="MNV82" s="350"/>
      <c r="MNW82" s="348"/>
      <c r="MNX82" s="348"/>
      <c r="MNY82" s="348"/>
      <c r="MNZ82" s="349"/>
      <c r="MOB82" s="347"/>
      <c r="MOC82" s="350"/>
      <c r="MOD82" s="350"/>
      <c r="MOE82" s="348"/>
      <c r="MOF82" s="348"/>
      <c r="MOG82" s="348"/>
      <c r="MOH82" s="349"/>
      <c r="MOJ82" s="347"/>
      <c r="MOK82" s="350"/>
      <c r="MOL82" s="350"/>
      <c r="MOM82" s="348"/>
      <c r="MON82" s="348"/>
      <c r="MOO82" s="348"/>
      <c r="MOP82" s="349"/>
      <c r="MOR82" s="347"/>
      <c r="MOS82" s="350"/>
      <c r="MOT82" s="350"/>
      <c r="MOU82" s="348"/>
      <c r="MOV82" s="348"/>
      <c r="MOW82" s="348"/>
      <c r="MOX82" s="349"/>
      <c r="MOZ82" s="347"/>
      <c r="MPA82" s="350"/>
      <c r="MPB82" s="350"/>
      <c r="MPC82" s="348"/>
      <c r="MPD82" s="348"/>
      <c r="MPE82" s="348"/>
      <c r="MPF82" s="349"/>
      <c r="MPH82" s="347"/>
      <c r="MPI82" s="350"/>
      <c r="MPJ82" s="350"/>
      <c r="MPK82" s="348"/>
      <c r="MPL82" s="348"/>
      <c r="MPM82" s="348"/>
      <c r="MPN82" s="349"/>
      <c r="MPP82" s="347"/>
      <c r="MPQ82" s="350"/>
      <c r="MPR82" s="350"/>
      <c r="MPS82" s="348"/>
      <c r="MPT82" s="348"/>
      <c r="MPU82" s="348"/>
      <c r="MPV82" s="349"/>
      <c r="MPX82" s="347"/>
      <c r="MPY82" s="350"/>
      <c r="MPZ82" s="350"/>
      <c r="MQA82" s="348"/>
      <c r="MQB82" s="348"/>
      <c r="MQC82" s="348"/>
      <c r="MQD82" s="349"/>
      <c r="MQF82" s="347"/>
      <c r="MQG82" s="350"/>
      <c r="MQH82" s="350"/>
      <c r="MQI82" s="348"/>
      <c r="MQJ82" s="348"/>
      <c r="MQK82" s="348"/>
      <c r="MQL82" s="349"/>
      <c r="MQN82" s="347"/>
      <c r="MQO82" s="350"/>
      <c r="MQP82" s="350"/>
      <c r="MQQ82" s="348"/>
      <c r="MQR82" s="348"/>
      <c r="MQS82" s="348"/>
      <c r="MQT82" s="349"/>
      <c r="MQV82" s="347"/>
      <c r="MQW82" s="350"/>
      <c r="MQX82" s="350"/>
      <c r="MQY82" s="348"/>
      <c r="MQZ82" s="348"/>
      <c r="MRA82" s="348"/>
      <c r="MRB82" s="349"/>
      <c r="MRD82" s="347"/>
      <c r="MRE82" s="350"/>
      <c r="MRF82" s="350"/>
      <c r="MRG82" s="348"/>
      <c r="MRH82" s="348"/>
      <c r="MRI82" s="348"/>
      <c r="MRJ82" s="349"/>
      <c r="MRL82" s="347"/>
      <c r="MRM82" s="350"/>
      <c r="MRN82" s="350"/>
      <c r="MRO82" s="348"/>
      <c r="MRP82" s="348"/>
      <c r="MRQ82" s="348"/>
      <c r="MRR82" s="349"/>
      <c r="MRT82" s="347"/>
      <c r="MRU82" s="350"/>
      <c r="MRV82" s="350"/>
      <c r="MRW82" s="348"/>
      <c r="MRX82" s="348"/>
      <c r="MRY82" s="348"/>
      <c r="MRZ82" s="349"/>
      <c r="MSB82" s="347"/>
      <c r="MSC82" s="350"/>
      <c r="MSD82" s="350"/>
      <c r="MSE82" s="348"/>
      <c r="MSF82" s="348"/>
      <c r="MSG82" s="348"/>
      <c r="MSH82" s="349"/>
      <c r="MSJ82" s="347"/>
      <c r="MSK82" s="350"/>
      <c r="MSL82" s="350"/>
      <c r="MSM82" s="348"/>
      <c r="MSN82" s="348"/>
      <c r="MSO82" s="348"/>
      <c r="MSP82" s="349"/>
      <c r="MSR82" s="347"/>
      <c r="MSS82" s="350"/>
      <c r="MST82" s="350"/>
      <c r="MSU82" s="348"/>
      <c r="MSV82" s="348"/>
      <c r="MSW82" s="348"/>
      <c r="MSX82" s="349"/>
      <c r="MSZ82" s="347"/>
      <c r="MTA82" s="350"/>
      <c r="MTB82" s="350"/>
      <c r="MTC82" s="348"/>
      <c r="MTD82" s="348"/>
      <c r="MTE82" s="348"/>
      <c r="MTF82" s="349"/>
      <c r="MTH82" s="347"/>
      <c r="MTI82" s="350"/>
      <c r="MTJ82" s="350"/>
      <c r="MTK82" s="348"/>
      <c r="MTL82" s="348"/>
      <c r="MTM82" s="348"/>
      <c r="MTN82" s="349"/>
      <c r="MTP82" s="347"/>
      <c r="MTQ82" s="350"/>
      <c r="MTR82" s="350"/>
      <c r="MTS82" s="348"/>
      <c r="MTT82" s="348"/>
      <c r="MTU82" s="348"/>
      <c r="MTV82" s="349"/>
      <c r="MTX82" s="347"/>
      <c r="MTY82" s="350"/>
      <c r="MTZ82" s="350"/>
      <c r="MUA82" s="348"/>
      <c r="MUB82" s="348"/>
      <c r="MUC82" s="348"/>
      <c r="MUD82" s="349"/>
      <c r="MUF82" s="347"/>
      <c r="MUG82" s="350"/>
      <c r="MUH82" s="350"/>
      <c r="MUI82" s="348"/>
      <c r="MUJ82" s="348"/>
      <c r="MUK82" s="348"/>
      <c r="MUL82" s="349"/>
      <c r="MUN82" s="347"/>
      <c r="MUO82" s="350"/>
      <c r="MUP82" s="350"/>
      <c r="MUQ82" s="348"/>
      <c r="MUR82" s="348"/>
      <c r="MUS82" s="348"/>
      <c r="MUT82" s="349"/>
      <c r="MUV82" s="347"/>
      <c r="MUW82" s="350"/>
      <c r="MUX82" s="350"/>
      <c r="MUY82" s="348"/>
      <c r="MUZ82" s="348"/>
      <c r="MVA82" s="348"/>
      <c r="MVB82" s="349"/>
      <c r="MVD82" s="347"/>
      <c r="MVE82" s="350"/>
      <c r="MVF82" s="350"/>
      <c r="MVG82" s="348"/>
      <c r="MVH82" s="348"/>
      <c r="MVI82" s="348"/>
      <c r="MVJ82" s="349"/>
      <c r="MVL82" s="347"/>
      <c r="MVM82" s="350"/>
      <c r="MVN82" s="350"/>
      <c r="MVO82" s="348"/>
      <c r="MVP82" s="348"/>
      <c r="MVQ82" s="348"/>
      <c r="MVR82" s="349"/>
      <c r="MVT82" s="347"/>
      <c r="MVU82" s="350"/>
      <c r="MVV82" s="350"/>
      <c r="MVW82" s="348"/>
      <c r="MVX82" s="348"/>
      <c r="MVY82" s="348"/>
      <c r="MVZ82" s="349"/>
      <c r="MWB82" s="347"/>
      <c r="MWC82" s="350"/>
      <c r="MWD82" s="350"/>
      <c r="MWE82" s="348"/>
      <c r="MWF82" s="348"/>
      <c r="MWG82" s="348"/>
      <c r="MWH82" s="349"/>
      <c r="MWJ82" s="347"/>
      <c r="MWK82" s="350"/>
      <c r="MWL82" s="350"/>
      <c r="MWM82" s="348"/>
      <c r="MWN82" s="348"/>
      <c r="MWO82" s="348"/>
      <c r="MWP82" s="349"/>
      <c r="MWR82" s="347"/>
      <c r="MWS82" s="350"/>
      <c r="MWT82" s="350"/>
      <c r="MWU82" s="348"/>
      <c r="MWV82" s="348"/>
      <c r="MWW82" s="348"/>
      <c r="MWX82" s="349"/>
      <c r="MWZ82" s="347"/>
      <c r="MXA82" s="350"/>
      <c r="MXB82" s="350"/>
      <c r="MXC82" s="348"/>
      <c r="MXD82" s="348"/>
      <c r="MXE82" s="348"/>
      <c r="MXF82" s="349"/>
      <c r="MXH82" s="347"/>
      <c r="MXI82" s="350"/>
      <c r="MXJ82" s="350"/>
      <c r="MXK82" s="348"/>
      <c r="MXL82" s="348"/>
      <c r="MXM82" s="348"/>
      <c r="MXN82" s="349"/>
      <c r="MXP82" s="347"/>
      <c r="MXQ82" s="350"/>
      <c r="MXR82" s="350"/>
      <c r="MXS82" s="348"/>
      <c r="MXT82" s="348"/>
      <c r="MXU82" s="348"/>
      <c r="MXV82" s="349"/>
      <c r="MXX82" s="347"/>
      <c r="MXY82" s="350"/>
      <c r="MXZ82" s="350"/>
      <c r="MYA82" s="348"/>
      <c r="MYB82" s="348"/>
      <c r="MYC82" s="348"/>
      <c r="MYD82" s="349"/>
      <c r="MYF82" s="347"/>
      <c r="MYG82" s="350"/>
      <c r="MYH82" s="350"/>
      <c r="MYI82" s="348"/>
      <c r="MYJ82" s="348"/>
      <c r="MYK82" s="348"/>
      <c r="MYL82" s="349"/>
      <c r="MYN82" s="347"/>
      <c r="MYO82" s="350"/>
      <c r="MYP82" s="350"/>
      <c r="MYQ82" s="348"/>
      <c r="MYR82" s="348"/>
      <c r="MYS82" s="348"/>
      <c r="MYT82" s="349"/>
      <c r="MYV82" s="347"/>
      <c r="MYW82" s="350"/>
      <c r="MYX82" s="350"/>
      <c r="MYY82" s="348"/>
      <c r="MYZ82" s="348"/>
      <c r="MZA82" s="348"/>
      <c r="MZB82" s="349"/>
      <c r="MZD82" s="347"/>
      <c r="MZE82" s="350"/>
      <c r="MZF82" s="350"/>
      <c r="MZG82" s="348"/>
      <c r="MZH82" s="348"/>
      <c r="MZI82" s="348"/>
      <c r="MZJ82" s="349"/>
      <c r="MZL82" s="347"/>
      <c r="MZM82" s="350"/>
      <c r="MZN82" s="350"/>
      <c r="MZO82" s="348"/>
      <c r="MZP82" s="348"/>
      <c r="MZQ82" s="348"/>
      <c r="MZR82" s="349"/>
      <c r="MZT82" s="347"/>
      <c r="MZU82" s="350"/>
      <c r="MZV82" s="350"/>
      <c r="MZW82" s="348"/>
      <c r="MZX82" s="348"/>
      <c r="MZY82" s="348"/>
      <c r="MZZ82" s="349"/>
      <c r="NAB82" s="347"/>
      <c r="NAC82" s="350"/>
      <c r="NAD82" s="350"/>
      <c r="NAE82" s="348"/>
      <c r="NAF82" s="348"/>
      <c r="NAG82" s="348"/>
      <c r="NAH82" s="349"/>
      <c r="NAJ82" s="347"/>
      <c r="NAK82" s="350"/>
      <c r="NAL82" s="350"/>
      <c r="NAM82" s="348"/>
      <c r="NAN82" s="348"/>
      <c r="NAO82" s="348"/>
      <c r="NAP82" s="349"/>
      <c r="NAR82" s="347"/>
      <c r="NAS82" s="350"/>
      <c r="NAT82" s="350"/>
      <c r="NAU82" s="348"/>
      <c r="NAV82" s="348"/>
      <c r="NAW82" s="348"/>
      <c r="NAX82" s="349"/>
      <c r="NAZ82" s="347"/>
      <c r="NBA82" s="350"/>
      <c r="NBB82" s="350"/>
      <c r="NBC82" s="348"/>
      <c r="NBD82" s="348"/>
      <c r="NBE82" s="348"/>
      <c r="NBF82" s="349"/>
      <c r="NBH82" s="347"/>
      <c r="NBI82" s="350"/>
      <c r="NBJ82" s="350"/>
      <c r="NBK82" s="348"/>
      <c r="NBL82" s="348"/>
      <c r="NBM82" s="348"/>
      <c r="NBN82" s="349"/>
      <c r="NBP82" s="347"/>
      <c r="NBQ82" s="350"/>
      <c r="NBR82" s="350"/>
      <c r="NBS82" s="348"/>
      <c r="NBT82" s="348"/>
      <c r="NBU82" s="348"/>
      <c r="NBV82" s="349"/>
      <c r="NBX82" s="347"/>
      <c r="NBY82" s="350"/>
      <c r="NBZ82" s="350"/>
      <c r="NCA82" s="348"/>
      <c r="NCB82" s="348"/>
      <c r="NCC82" s="348"/>
      <c r="NCD82" s="349"/>
      <c r="NCF82" s="347"/>
      <c r="NCG82" s="350"/>
      <c r="NCH82" s="350"/>
      <c r="NCI82" s="348"/>
      <c r="NCJ82" s="348"/>
      <c r="NCK82" s="348"/>
      <c r="NCL82" s="349"/>
      <c r="NCN82" s="347"/>
      <c r="NCO82" s="350"/>
      <c r="NCP82" s="350"/>
      <c r="NCQ82" s="348"/>
      <c r="NCR82" s="348"/>
      <c r="NCS82" s="348"/>
      <c r="NCT82" s="349"/>
      <c r="NCV82" s="347"/>
      <c r="NCW82" s="350"/>
      <c r="NCX82" s="350"/>
      <c r="NCY82" s="348"/>
      <c r="NCZ82" s="348"/>
      <c r="NDA82" s="348"/>
      <c r="NDB82" s="349"/>
      <c r="NDD82" s="347"/>
      <c r="NDE82" s="350"/>
      <c r="NDF82" s="350"/>
      <c r="NDG82" s="348"/>
      <c r="NDH82" s="348"/>
      <c r="NDI82" s="348"/>
      <c r="NDJ82" s="349"/>
      <c r="NDL82" s="347"/>
      <c r="NDM82" s="350"/>
      <c r="NDN82" s="350"/>
      <c r="NDO82" s="348"/>
      <c r="NDP82" s="348"/>
      <c r="NDQ82" s="348"/>
      <c r="NDR82" s="349"/>
      <c r="NDT82" s="347"/>
      <c r="NDU82" s="350"/>
      <c r="NDV82" s="350"/>
      <c r="NDW82" s="348"/>
      <c r="NDX82" s="348"/>
      <c r="NDY82" s="348"/>
      <c r="NDZ82" s="349"/>
      <c r="NEB82" s="347"/>
      <c r="NEC82" s="350"/>
      <c r="NED82" s="350"/>
      <c r="NEE82" s="348"/>
      <c r="NEF82" s="348"/>
      <c r="NEG82" s="348"/>
      <c r="NEH82" s="349"/>
      <c r="NEJ82" s="347"/>
      <c r="NEK82" s="350"/>
      <c r="NEL82" s="350"/>
      <c r="NEM82" s="348"/>
      <c r="NEN82" s="348"/>
      <c r="NEO82" s="348"/>
      <c r="NEP82" s="349"/>
      <c r="NER82" s="347"/>
      <c r="NES82" s="350"/>
      <c r="NET82" s="350"/>
      <c r="NEU82" s="348"/>
      <c r="NEV82" s="348"/>
      <c r="NEW82" s="348"/>
      <c r="NEX82" s="349"/>
      <c r="NEZ82" s="347"/>
      <c r="NFA82" s="350"/>
      <c r="NFB82" s="350"/>
      <c r="NFC82" s="348"/>
      <c r="NFD82" s="348"/>
      <c r="NFE82" s="348"/>
      <c r="NFF82" s="349"/>
      <c r="NFH82" s="347"/>
      <c r="NFI82" s="350"/>
      <c r="NFJ82" s="350"/>
      <c r="NFK82" s="348"/>
      <c r="NFL82" s="348"/>
      <c r="NFM82" s="348"/>
      <c r="NFN82" s="349"/>
      <c r="NFP82" s="347"/>
      <c r="NFQ82" s="350"/>
      <c r="NFR82" s="350"/>
      <c r="NFS82" s="348"/>
      <c r="NFT82" s="348"/>
      <c r="NFU82" s="348"/>
      <c r="NFV82" s="349"/>
      <c r="NFX82" s="347"/>
      <c r="NFY82" s="350"/>
      <c r="NFZ82" s="350"/>
      <c r="NGA82" s="348"/>
      <c r="NGB82" s="348"/>
      <c r="NGC82" s="348"/>
      <c r="NGD82" s="349"/>
      <c r="NGF82" s="347"/>
      <c r="NGG82" s="350"/>
      <c r="NGH82" s="350"/>
      <c r="NGI82" s="348"/>
      <c r="NGJ82" s="348"/>
      <c r="NGK82" s="348"/>
      <c r="NGL82" s="349"/>
      <c r="NGN82" s="347"/>
      <c r="NGO82" s="350"/>
      <c r="NGP82" s="350"/>
      <c r="NGQ82" s="348"/>
      <c r="NGR82" s="348"/>
      <c r="NGS82" s="348"/>
      <c r="NGT82" s="349"/>
      <c r="NGV82" s="347"/>
      <c r="NGW82" s="350"/>
      <c r="NGX82" s="350"/>
      <c r="NGY82" s="348"/>
      <c r="NGZ82" s="348"/>
      <c r="NHA82" s="348"/>
      <c r="NHB82" s="349"/>
      <c r="NHD82" s="347"/>
      <c r="NHE82" s="350"/>
      <c r="NHF82" s="350"/>
      <c r="NHG82" s="348"/>
      <c r="NHH82" s="348"/>
      <c r="NHI82" s="348"/>
      <c r="NHJ82" s="349"/>
      <c r="NHL82" s="347"/>
      <c r="NHM82" s="350"/>
      <c r="NHN82" s="350"/>
      <c r="NHO82" s="348"/>
      <c r="NHP82" s="348"/>
      <c r="NHQ82" s="348"/>
      <c r="NHR82" s="349"/>
      <c r="NHT82" s="347"/>
      <c r="NHU82" s="350"/>
      <c r="NHV82" s="350"/>
      <c r="NHW82" s="348"/>
      <c r="NHX82" s="348"/>
      <c r="NHY82" s="348"/>
      <c r="NHZ82" s="349"/>
      <c r="NIB82" s="347"/>
      <c r="NIC82" s="350"/>
      <c r="NID82" s="350"/>
      <c r="NIE82" s="348"/>
      <c r="NIF82" s="348"/>
      <c r="NIG82" s="348"/>
      <c r="NIH82" s="349"/>
      <c r="NIJ82" s="347"/>
      <c r="NIK82" s="350"/>
      <c r="NIL82" s="350"/>
      <c r="NIM82" s="348"/>
      <c r="NIN82" s="348"/>
      <c r="NIO82" s="348"/>
      <c r="NIP82" s="349"/>
      <c r="NIR82" s="347"/>
      <c r="NIS82" s="350"/>
      <c r="NIT82" s="350"/>
      <c r="NIU82" s="348"/>
      <c r="NIV82" s="348"/>
      <c r="NIW82" s="348"/>
      <c r="NIX82" s="349"/>
      <c r="NIZ82" s="347"/>
      <c r="NJA82" s="350"/>
      <c r="NJB82" s="350"/>
      <c r="NJC82" s="348"/>
      <c r="NJD82" s="348"/>
      <c r="NJE82" s="348"/>
      <c r="NJF82" s="349"/>
      <c r="NJH82" s="347"/>
      <c r="NJI82" s="350"/>
      <c r="NJJ82" s="350"/>
      <c r="NJK82" s="348"/>
      <c r="NJL82" s="348"/>
      <c r="NJM82" s="348"/>
      <c r="NJN82" s="349"/>
      <c r="NJP82" s="347"/>
      <c r="NJQ82" s="350"/>
      <c r="NJR82" s="350"/>
      <c r="NJS82" s="348"/>
      <c r="NJT82" s="348"/>
      <c r="NJU82" s="348"/>
      <c r="NJV82" s="349"/>
      <c r="NJX82" s="347"/>
      <c r="NJY82" s="350"/>
      <c r="NJZ82" s="350"/>
      <c r="NKA82" s="348"/>
      <c r="NKB82" s="348"/>
      <c r="NKC82" s="348"/>
      <c r="NKD82" s="349"/>
      <c r="NKF82" s="347"/>
      <c r="NKG82" s="350"/>
      <c r="NKH82" s="350"/>
      <c r="NKI82" s="348"/>
      <c r="NKJ82" s="348"/>
      <c r="NKK82" s="348"/>
      <c r="NKL82" s="349"/>
      <c r="NKN82" s="347"/>
      <c r="NKO82" s="350"/>
      <c r="NKP82" s="350"/>
      <c r="NKQ82" s="348"/>
      <c r="NKR82" s="348"/>
      <c r="NKS82" s="348"/>
      <c r="NKT82" s="349"/>
      <c r="NKV82" s="347"/>
      <c r="NKW82" s="350"/>
      <c r="NKX82" s="350"/>
      <c r="NKY82" s="348"/>
      <c r="NKZ82" s="348"/>
      <c r="NLA82" s="348"/>
      <c r="NLB82" s="349"/>
      <c r="NLD82" s="347"/>
      <c r="NLE82" s="350"/>
      <c r="NLF82" s="350"/>
      <c r="NLG82" s="348"/>
      <c r="NLH82" s="348"/>
      <c r="NLI82" s="348"/>
      <c r="NLJ82" s="349"/>
      <c r="NLL82" s="347"/>
      <c r="NLM82" s="350"/>
      <c r="NLN82" s="350"/>
      <c r="NLO82" s="348"/>
      <c r="NLP82" s="348"/>
      <c r="NLQ82" s="348"/>
      <c r="NLR82" s="349"/>
      <c r="NLT82" s="347"/>
      <c r="NLU82" s="350"/>
      <c r="NLV82" s="350"/>
      <c r="NLW82" s="348"/>
      <c r="NLX82" s="348"/>
      <c r="NLY82" s="348"/>
      <c r="NLZ82" s="349"/>
      <c r="NMB82" s="347"/>
      <c r="NMC82" s="350"/>
      <c r="NMD82" s="350"/>
      <c r="NME82" s="348"/>
      <c r="NMF82" s="348"/>
      <c r="NMG82" s="348"/>
      <c r="NMH82" s="349"/>
      <c r="NMJ82" s="347"/>
      <c r="NMK82" s="350"/>
      <c r="NML82" s="350"/>
      <c r="NMM82" s="348"/>
      <c r="NMN82" s="348"/>
      <c r="NMO82" s="348"/>
      <c r="NMP82" s="349"/>
      <c r="NMR82" s="347"/>
      <c r="NMS82" s="350"/>
      <c r="NMT82" s="350"/>
      <c r="NMU82" s="348"/>
      <c r="NMV82" s="348"/>
      <c r="NMW82" s="348"/>
      <c r="NMX82" s="349"/>
      <c r="NMZ82" s="347"/>
      <c r="NNA82" s="350"/>
      <c r="NNB82" s="350"/>
      <c r="NNC82" s="348"/>
      <c r="NND82" s="348"/>
      <c r="NNE82" s="348"/>
      <c r="NNF82" s="349"/>
      <c r="NNH82" s="347"/>
      <c r="NNI82" s="350"/>
      <c r="NNJ82" s="350"/>
      <c r="NNK82" s="348"/>
      <c r="NNL82" s="348"/>
      <c r="NNM82" s="348"/>
      <c r="NNN82" s="349"/>
      <c r="NNP82" s="347"/>
      <c r="NNQ82" s="350"/>
      <c r="NNR82" s="350"/>
      <c r="NNS82" s="348"/>
      <c r="NNT82" s="348"/>
      <c r="NNU82" s="348"/>
      <c r="NNV82" s="349"/>
      <c r="NNX82" s="347"/>
      <c r="NNY82" s="350"/>
      <c r="NNZ82" s="350"/>
      <c r="NOA82" s="348"/>
      <c r="NOB82" s="348"/>
      <c r="NOC82" s="348"/>
      <c r="NOD82" s="349"/>
      <c r="NOF82" s="347"/>
      <c r="NOG82" s="350"/>
      <c r="NOH82" s="350"/>
      <c r="NOI82" s="348"/>
      <c r="NOJ82" s="348"/>
      <c r="NOK82" s="348"/>
      <c r="NOL82" s="349"/>
      <c r="NON82" s="347"/>
      <c r="NOO82" s="350"/>
      <c r="NOP82" s="350"/>
      <c r="NOQ82" s="348"/>
      <c r="NOR82" s="348"/>
      <c r="NOS82" s="348"/>
      <c r="NOT82" s="349"/>
      <c r="NOV82" s="347"/>
      <c r="NOW82" s="350"/>
      <c r="NOX82" s="350"/>
      <c r="NOY82" s="348"/>
      <c r="NOZ82" s="348"/>
      <c r="NPA82" s="348"/>
      <c r="NPB82" s="349"/>
      <c r="NPD82" s="347"/>
      <c r="NPE82" s="350"/>
      <c r="NPF82" s="350"/>
      <c r="NPG82" s="348"/>
      <c r="NPH82" s="348"/>
      <c r="NPI82" s="348"/>
      <c r="NPJ82" s="349"/>
      <c r="NPL82" s="347"/>
      <c r="NPM82" s="350"/>
      <c r="NPN82" s="350"/>
      <c r="NPO82" s="348"/>
      <c r="NPP82" s="348"/>
      <c r="NPQ82" s="348"/>
      <c r="NPR82" s="349"/>
      <c r="NPT82" s="347"/>
      <c r="NPU82" s="350"/>
      <c r="NPV82" s="350"/>
      <c r="NPW82" s="348"/>
      <c r="NPX82" s="348"/>
      <c r="NPY82" s="348"/>
      <c r="NPZ82" s="349"/>
      <c r="NQB82" s="347"/>
      <c r="NQC82" s="350"/>
      <c r="NQD82" s="350"/>
      <c r="NQE82" s="348"/>
      <c r="NQF82" s="348"/>
      <c r="NQG82" s="348"/>
      <c r="NQH82" s="349"/>
      <c r="NQJ82" s="347"/>
      <c r="NQK82" s="350"/>
      <c r="NQL82" s="350"/>
      <c r="NQM82" s="348"/>
      <c r="NQN82" s="348"/>
      <c r="NQO82" s="348"/>
      <c r="NQP82" s="349"/>
      <c r="NQR82" s="347"/>
      <c r="NQS82" s="350"/>
      <c r="NQT82" s="350"/>
      <c r="NQU82" s="348"/>
      <c r="NQV82" s="348"/>
      <c r="NQW82" s="348"/>
      <c r="NQX82" s="349"/>
      <c r="NQZ82" s="347"/>
      <c r="NRA82" s="350"/>
      <c r="NRB82" s="350"/>
      <c r="NRC82" s="348"/>
      <c r="NRD82" s="348"/>
      <c r="NRE82" s="348"/>
      <c r="NRF82" s="349"/>
      <c r="NRH82" s="347"/>
      <c r="NRI82" s="350"/>
      <c r="NRJ82" s="350"/>
      <c r="NRK82" s="348"/>
      <c r="NRL82" s="348"/>
      <c r="NRM82" s="348"/>
      <c r="NRN82" s="349"/>
      <c r="NRP82" s="347"/>
      <c r="NRQ82" s="350"/>
      <c r="NRR82" s="350"/>
      <c r="NRS82" s="348"/>
      <c r="NRT82" s="348"/>
      <c r="NRU82" s="348"/>
      <c r="NRV82" s="349"/>
      <c r="NRX82" s="347"/>
      <c r="NRY82" s="350"/>
      <c r="NRZ82" s="350"/>
      <c r="NSA82" s="348"/>
      <c r="NSB82" s="348"/>
      <c r="NSC82" s="348"/>
      <c r="NSD82" s="349"/>
      <c r="NSF82" s="347"/>
      <c r="NSG82" s="350"/>
      <c r="NSH82" s="350"/>
      <c r="NSI82" s="348"/>
      <c r="NSJ82" s="348"/>
      <c r="NSK82" s="348"/>
      <c r="NSL82" s="349"/>
      <c r="NSN82" s="347"/>
      <c r="NSO82" s="350"/>
      <c r="NSP82" s="350"/>
      <c r="NSQ82" s="348"/>
      <c r="NSR82" s="348"/>
      <c r="NSS82" s="348"/>
      <c r="NST82" s="349"/>
      <c r="NSV82" s="347"/>
      <c r="NSW82" s="350"/>
      <c r="NSX82" s="350"/>
      <c r="NSY82" s="348"/>
      <c r="NSZ82" s="348"/>
      <c r="NTA82" s="348"/>
      <c r="NTB82" s="349"/>
      <c r="NTD82" s="347"/>
      <c r="NTE82" s="350"/>
      <c r="NTF82" s="350"/>
      <c r="NTG82" s="348"/>
      <c r="NTH82" s="348"/>
      <c r="NTI82" s="348"/>
      <c r="NTJ82" s="349"/>
      <c r="NTL82" s="347"/>
      <c r="NTM82" s="350"/>
      <c r="NTN82" s="350"/>
      <c r="NTO82" s="348"/>
      <c r="NTP82" s="348"/>
      <c r="NTQ82" s="348"/>
      <c r="NTR82" s="349"/>
      <c r="NTT82" s="347"/>
      <c r="NTU82" s="350"/>
      <c r="NTV82" s="350"/>
      <c r="NTW82" s="348"/>
      <c r="NTX82" s="348"/>
      <c r="NTY82" s="348"/>
      <c r="NTZ82" s="349"/>
      <c r="NUB82" s="347"/>
      <c r="NUC82" s="350"/>
      <c r="NUD82" s="350"/>
      <c r="NUE82" s="348"/>
      <c r="NUF82" s="348"/>
      <c r="NUG82" s="348"/>
      <c r="NUH82" s="349"/>
      <c r="NUJ82" s="347"/>
      <c r="NUK82" s="350"/>
      <c r="NUL82" s="350"/>
      <c r="NUM82" s="348"/>
      <c r="NUN82" s="348"/>
      <c r="NUO82" s="348"/>
      <c r="NUP82" s="349"/>
      <c r="NUR82" s="347"/>
      <c r="NUS82" s="350"/>
      <c r="NUT82" s="350"/>
      <c r="NUU82" s="348"/>
      <c r="NUV82" s="348"/>
      <c r="NUW82" s="348"/>
      <c r="NUX82" s="349"/>
      <c r="NUZ82" s="347"/>
      <c r="NVA82" s="350"/>
      <c r="NVB82" s="350"/>
      <c r="NVC82" s="348"/>
      <c r="NVD82" s="348"/>
      <c r="NVE82" s="348"/>
      <c r="NVF82" s="349"/>
      <c r="NVH82" s="347"/>
      <c r="NVI82" s="350"/>
      <c r="NVJ82" s="350"/>
      <c r="NVK82" s="348"/>
      <c r="NVL82" s="348"/>
      <c r="NVM82" s="348"/>
      <c r="NVN82" s="349"/>
      <c r="NVP82" s="347"/>
      <c r="NVQ82" s="350"/>
      <c r="NVR82" s="350"/>
      <c r="NVS82" s="348"/>
      <c r="NVT82" s="348"/>
      <c r="NVU82" s="348"/>
      <c r="NVV82" s="349"/>
      <c r="NVX82" s="347"/>
      <c r="NVY82" s="350"/>
      <c r="NVZ82" s="350"/>
      <c r="NWA82" s="348"/>
      <c r="NWB82" s="348"/>
      <c r="NWC82" s="348"/>
      <c r="NWD82" s="349"/>
      <c r="NWF82" s="347"/>
      <c r="NWG82" s="350"/>
      <c r="NWH82" s="350"/>
      <c r="NWI82" s="348"/>
      <c r="NWJ82" s="348"/>
      <c r="NWK82" s="348"/>
      <c r="NWL82" s="349"/>
      <c r="NWN82" s="347"/>
      <c r="NWO82" s="350"/>
      <c r="NWP82" s="350"/>
      <c r="NWQ82" s="348"/>
      <c r="NWR82" s="348"/>
      <c r="NWS82" s="348"/>
      <c r="NWT82" s="349"/>
      <c r="NWV82" s="347"/>
      <c r="NWW82" s="350"/>
      <c r="NWX82" s="350"/>
      <c r="NWY82" s="348"/>
      <c r="NWZ82" s="348"/>
      <c r="NXA82" s="348"/>
      <c r="NXB82" s="349"/>
      <c r="NXD82" s="347"/>
      <c r="NXE82" s="350"/>
      <c r="NXF82" s="350"/>
      <c r="NXG82" s="348"/>
      <c r="NXH82" s="348"/>
      <c r="NXI82" s="348"/>
      <c r="NXJ82" s="349"/>
      <c r="NXL82" s="347"/>
      <c r="NXM82" s="350"/>
      <c r="NXN82" s="350"/>
      <c r="NXO82" s="348"/>
      <c r="NXP82" s="348"/>
      <c r="NXQ82" s="348"/>
      <c r="NXR82" s="349"/>
      <c r="NXT82" s="347"/>
      <c r="NXU82" s="350"/>
      <c r="NXV82" s="350"/>
      <c r="NXW82" s="348"/>
      <c r="NXX82" s="348"/>
      <c r="NXY82" s="348"/>
      <c r="NXZ82" s="349"/>
      <c r="NYB82" s="347"/>
      <c r="NYC82" s="350"/>
      <c r="NYD82" s="350"/>
      <c r="NYE82" s="348"/>
      <c r="NYF82" s="348"/>
      <c r="NYG82" s="348"/>
      <c r="NYH82" s="349"/>
      <c r="NYJ82" s="347"/>
      <c r="NYK82" s="350"/>
      <c r="NYL82" s="350"/>
      <c r="NYM82" s="348"/>
      <c r="NYN82" s="348"/>
      <c r="NYO82" s="348"/>
      <c r="NYP82" s="349"/>
      <c r="NYR82" s="347"/>
      <c r="NYS82" s="350"/>
      <c r="NYT82" s="350"/>
      <c r="NYU82" s="348"/>
      <c r="NYV82" s="348"/>
      <c r="NYW82" s="348"/>
      <c r="NYX82" s="349"/>
      <c r="NYZ82" s="347"/>
      <c r="NZA82" s="350"/>
      <c r="NZB82" s="350"/>
      <c r="NZC82" s="348"/>
      <c r="NZD82" s="348"/>
      <c r="NZE82" s="348"/>
      <c r="NZF82" s="349"/>
      <c r="NZH82" s="347"/>
      <c r="NZI82" s="350"/>
      <c r="NZJ82" s="350"/>
      <c r="NZK82" s="348"/>
      <c r="NZL82" s="348"/>
      <c r="NZM82" s="348"/>
      <c r="NZN82" s="349"/>
      <c r="NZP82" s="347"/>
      <c r="NZQ82" s="350"/>
      <c r="NZR82" s="350"/>
      <c r="NZS82" s="348"/>
      <c r="NZT82" s="348"/>
      <c r="NZU82" s="348"/>
      <c r="NZV82" s="349"/>
      <c r="NZX82" s="347"/>
      <c r="NZY82" s="350"/>
      <c r="NZZ82" s="350"/>
      <c r="OAA82" s="348"/>
      <c r="OAB82" s="348"/>
      <c r="OAC82" s="348"/>
      <c r="OAD82" s="349"/>
      <c r="OAF82" s="347"/>
      <c r="OAG82" s="350"/>
      <c r="OAH82" s="350"/>
      <c r="OAI82" s="348"/>
      <c r="OAJ82" s="348"/>
      <c r="OAK82" s="348"/>
      <c r="OAL82" s="349"/>
      <c r="OAN82" s="347"/>
      <c r="OAO82" s="350"/>
      <c r="OAP82" s="350"/>
      <c r="OAQ82" s="348"/>
      <c r="OAR82" s="348"/>
      <c r="OAS82" s="348"/>
      <c r="OAT82" s="349"/>
      <c r="OAV82" s="347"/>
      <c r="OAW82" s="350"/>
      <c r="OAX82" s="350"/>
      <c r="OAY82" s="348"/>
      <c r="OAZ82" s="348"/>
      <c r="OBA82" s="348"/>
      <c r="OBB82" s="349"/>
      <c r="OBD82" s="347"/>
      <c r="OBE82" s="350"/>
      <c r="OBF82" s="350"/>
      <c r="OBG82" s="348"/>
      <c r="OBH82" s="348"/>
      <c r="OBI82" s="348"/>
      <c r="OBJ82" s="349"/>
      <c r="OBL82" s="347"/>
      <c r="OBM82" s="350"/>
      <c r="OBN82" s="350"/>
      <c r="OBO82" s="348"/>
      <c r="OBP82" s="348"/>
      <c r="OBQ82" s="348"/>
      <c r="OBR82" s="349"/>
      <c r="OBT82" s="347"/>
      <c r="OBU82" s="350"/>
      <c r="OBV82" s="350"/>
      <c r="OBW82" s="348"/>
      <c r="OBX82" s="348"/>
      <c r="OBY82" s="348"/>
      <c r="OBZ82" s="349"/>
      <c r="OCB82" s="347"/>
      <c r="OCC82" s="350"/>
      <c r="OCD82" s="350"/>
      <c r="OCE82" s="348"/>
      <c r="OCF82" s="348"/>
      <c r="OCG82" s="348"/>
      <c r="OCH82" s="349"/>
      <c r="OCJ82" s="347"/>
      <c r="OCK82" s="350"/>
      <c r="OCL82" s="350"/>
      <c r="OCM82" s="348"/>
      <c r="OCN82" s="348"/>
      <c r="OCO82" s="348"/>
      <c r="OCP82" s="349"/>
      <c r="OCR82" s="347"/>
      <c r="OCS82" s="350"/>
      <c r="OCT82" s="350"/>
      <c r="OCU82" s="348"/>
      <c r="OCV82" s="348"/>
      <c r="OCW82" s="348"/>
      <c r="OCX82" s="349"/>
      <c r="OCZ82" s="347"/>
      <c r="ODA82" s="350"/>
      <c r="ODB82" s="350"/>
      <c r="ODC82" s="348"/>
      <c r="ODD82" s="348"/>
      <c r="ODE82" s="348"/>
      <c r="ODF82" s="349"/>
      <c r="ODH82" s="347"/>
      <c r="ODI82" s="350"/>
      <c r="ODJ82" s="350"/>
      <c r="ODK82" s="348"/>
      <c r="ODL82" s="348"/>
      <c r="ODM82" s="348"/>
      <c r="ODN82" s="349"/>
      <c r="ODP82" s="347"/>
      <c r="ODQ82" s="350"/>
      <c r="ODR82" s="350"/>
      <c r="ODS82" s="348"/>
      <c r="ODT82" s="348"/>
      <c r="ODU82" s="348"/>
      <c r="ODV82" s="349"/>
      <c r="ODX82" s="347"/>
      <c r="ODY82" s="350"/>
      <c r="ODZ82" s="350"/>
      <c r="OEA82" s="348"/>
      <c r="OEB82" s="348"/>
      <c r="OEC82" s="348"/>
      <c r="OED82" s="349"/>
      <c r="OEF82" s="347"/>
      <c r="OEG82" s="350"/>
      <c r="OEH82" s="350"/>
      <c r="OEI82" s="348"/>
      <c r="OEJ82" s="348"/>
      <c r="OEK82" s="348"/>
      <c r="OEL82" s="349"/>
      <c r="OEN82" s="347"/>
      <c r="OEO82" s="350"/>
      <c r="OEP82" s="350"/>
      <c r="OEQ82" s="348"/>
      <c r="OER82" s="348"/>
      <c r="OES82" s="348"/>
      <c r="OET82" s="349"/>
      <c r="OEV82" s="347"/>
      <c r="OEW82" s="350"/>
      <c r="OEX82" s="350"/>
      <c r="OEY82" s="348"/>
      <c r="OEZ82" s="348"/>
      <c r="OFA82" s="348"/>
      <c r="OFB82" s="349"/>
      <c r="OFD82" s="347"/>
      <c r="OFE82" s="350"/>
      <c r="OFF82" s="350"/>
      <c r="OFG82" s="348"/>
      <c r="OFH82" s="348"/>
      <c r="OFI82" s="348"/>
      <c r="OFJ82" s="349"/>
      <c r="OFL82" s="347"/>
      <c r="OFM82" s="350"/>
      <c r="OFN82" s="350"/>
      <c r="OFO82" s="348"/>
      <c r="OFP82" s="348"/>
      <c r="OFQ82" s="348"/>
      <c r="OFR82" s="349"/>
      <c r="OFT82" s="347"/>
      <c r="OFU82" s="350"/>
      <c r="OFV82" s="350"/>
      <c r="OFW82" s="348"/>
      <c r="OFX82" s="348"/>
      <c r="OFY82" s="348"/>
      <c r="OFZ82" s="349"/>
      <c r="OGB82" s="347"/>
      <c r="OGC82" s="350"/>
      <c r="OGD82" s="350"/>
      <c r="OGE82" s="348"/>
      <c r="OGF82" s="348"/>
      <c r="OGG82" s="348"/>
      <c r="OGH82" s="349"/>
      <c r="OGJ82" s="347"/>
      <c r="OGK82" s="350"/>
      <c r="OGL82" s="350"/>
      <c r="OGM82" s="348"/>
      <c r="OGN82" s="348"/>
      <c r="OGO82" s="348"/>
      <c r="OGP82" s="349"/>
      <c r="OGR82" s="347"/>
      <c r="OGS82" s="350"/>
      <c r="OGT82" s="350"/>
      <c r="OGU82" s="348"/>
      <c r="OGV82" s="348"/>
      <c r="OGW82" s="348"/>
      <c r="OGX82" s="349"/>
      <c r="OGZ82" s="347"/>
      <c r="OHA82" s="350"/>
      <c r="OHB82" s="350"/>
      <c r="OHC82" s="348"/>
      <c r="OHD82" s="348"/>
      <c r="OHE82" s="348"/>
      <c r="OHF82" s="349"/>
      <c r="OHH82" s="347"/>
      <c r="OHI82" s="350"/>
      <c r="OHJ82" s="350"/>
      <c r="OHK82" s="348"/>
      <c r="OHL82" s="348"/>
      <c r="OHM82" s="348"/>
      <c r="OHN82" s="349"/>
      <c r="OHP82" s="347"/>
      <c r="OHQ82" s="350"/>
      <c r="OHR82" s="350"/>
      <c r="OHS82" s="348"/>
      <c r="OHT82" s="348"/>
      <c r="OHU82" s="348"/>
      <c r="OHV82" s="349"/>
      <c r="OHX82" s="347"/>
      <c r="OHY82" s="350"/>
      <c r="OHZ82" s="350"/>
      <c r="OIA82" s="348"/>
      <c r="OIB82" s="348"/>
      <c r="OIC82" s="348"/>
      <c r="OID82" s="349"/>
      <c r="OIF82" s="347"/>
      <c r="OIG82" s="350"/>
      <c r="OIH82" s="350"/>
      <c r="OII82" s="348"/>
      <c r="OIJ82" s="348"/>
      <c r="OIK82" s="348"/>
      <c r="OIL82" s="349"/>
      <c r="OIN82" s="347"/>
      <c r="OIO82" s="350"/>
      <c r="OIP82" s="350"/>
      <c r="OIQ82" s="348"/>
      <c r="OIR82" s="348"/>
      <c r="OIS82" s="348"/>
      <c r="OIT82" s="349"/>
      <c r="OIV82" s="347"/>
      <c r="OIW82" s="350"/>
      <c r="OIX82" s="350"/>
      <c r="OIY82" s="348"/>
      <c r="OIZ82" s="348"/>
      <c r="OJA82" s="348"/>
      <c r="OJB82" s="349"/>
      <c r="OJD82" s="347"/>
      <c r="OJE82" s="350"/>
      <c r="OJF82" s="350"/>
      <c r="OJG82" s="348"/>
      <c r="OJH82" s="348"/>
      <c r="OJI82" s="348"/>
      <c r="OJJ82" s="349"/>
      <c r="OJL82" s="347"/>
      <c r="OJM82" s="350"/>
      <c r="OJN82" s="350"/>
      <c r="OJO82" s="348"/>
      <c r="OJP82" s="348"/>
      <c r="OJQ82" s="348"/>
      <c r="OJR82" s="349"/>
      <c r="OJT82" s="347"/>
      <c r="OJU82" s="350"/>
      <c r="OJV82" s="350"/>
      <c r="OJW82" s="348"/>
      <c r="OJX82" s="348"/>
      <c r="OJY82" s="348"/>
      <c r="OJZ82" s="349"/>
      <c r="OKB82" s="347"/>
      <c r="OKC82" s="350"/>
      <c r="OKD82" s="350"/>
      <c r="OKE82" s="348"/>
      <c r="OKF82" s="348"/>
      <c r="OKG82" s="348"/>
      <c r="OKH82" s="349"/>
      <c r="OKJ82" s="347"/>
      <c r="OKK82" s="350"/>
      <c r="OKL82" s="350"/>
      <c r="OKM82" s="348"/>
      <c r="OKN82" s="348"/>
      <c r="OKO82" s="348"/>
      <c r="OKP82" s="349"/>
      <c r="OKR82" s="347"/>
      <c r="OKS82" s="350"/>
      <c r="OKT82" s="350"/>
      <c r="OKU82" s="348"/>
      <c r="OKV82" s="348"/>
      <c r="OKW82" s="348"/>
      <c r="OKX82" s="349"/>
      <c r="OKZ82" s="347"/>
      <c r="OLA82" s="350"/>
      <c r="OLB82" s="350"/>
      <c r="OLC82" s="348"/>
      <c r="OLD82" s="348"/>
      <c r="OLE82" s="348"/>
      <c r="OLF82" s="349"/>
      <c r="OLH82" s="347"/>
      <c r="OLI82" s="350"/>
      <c r="OLJ82" s="350"/>
      <c r="OLK82" s="348"/>
      <c r="OLL82" s="348"/>
      <c r="OLM82" s="348"/>
      <c r="OLN82" s="349"/>
      <c r="OLP82" s="347"/>
      <c r="OLQ82" s="350"/>
      <c r="OLR82" s="350"/>
      <c r="OLS82" s="348"/>
      <c r="OLT82" s="348"/>
      <c r="OLU82" s="348"/>
      <c r="OLV82" s="349"/>
      <c r="OLX82" s="347"/>
      <c r="OLY82" s="350"/>
      <c r="OLZ82" s="350"/>
      <c r="OMA82" s="348"/>
      <c r="OMB82" s="348"/>
      <c r="OMC82" s="348"/>
      <c r="OMD82" s="349"/>
      <c r="OMF82" s="347"/>
      <c r="OMG82" s="350"/>
      <c r="OMH82" s="350"/>
      <c r="OMI82" s="348"/>
      <c r="OMJ82" s="348"/>
      <c r="OMK82" s="348"/>
      <c r="OML82" s="349"/>
      <c r="OMN82" s="347"/>
      <c r="OMO82" s="350"/>
      <c r="OMP82" s="350"/>
      <c r="OMQ82" s="348"/>
      <c r="OMR82" s="348"/>
      <c r="OMS82" s="348"/>
      <c r="OMT82" s="349"/>
      <c r="OMV82" s="347"/>
      <c r="OMW82" s="350"/>
      <c r="OMX82" s="350"/>
      <c r="OMY82" s="348"/>
      <c r="OMZ82" s="348"/>
      <c r="ONA82" s="348"/>
      <c r="ONB82" s="349"/>
      <c r="OND82" s="347"/>
      <c r="ONE82" s="350"/>
      <c r="ONF82" s="350"/>
      <c r="ONG82" s="348"/>
      <c r="ONH82" s="348"/>
      <c r="ONI82" s="348"/>
      <c r="ONJ82" s="349"/>
      <c r="ONL82" s="347"/>
      <c r="ONM82" s="350"/>
      <c r="ONN82" s="350"/>
      <c r="ONO82" s="348"/>
      <c r="ONP82" s="348"/>
      <c r="ONQ82" s="348"/>
      <c r="ONR82" s="349"/>
      <c r="ONT82" s="347"/>
      <c r="ONU82" s="350"/>
      <c r="ONV82" s="350"/>
      <c r="ONW82" s="348"/>
      <c r="ONX82" s="348"/>
      <c r="ONY82" s="348"/>
      <c r="ONZ82" s="349"/>
      <c r="OOB82" s="347"/>
      <c r="OOC82" s="350"/>
      <c r="OOD82" s="350"/>
      <c r="OOE82" s="348"/>
      <c r="OOF82" s="348"/>
      <c r="OOG82" s="348"/>
      <c r="OOH82" s="349"/>
      <c r="OOJ82" s="347"/>
      <c r="OOK82" s="350"/>
      <c r="OOL82" s="350"/>
      <c r="OOM82" s="348"/>
      <c r="OON82" s="348"/>
      <c r="OOO82" s="348"/>
      <c r="OOP82" s="349"/>
      <c r="OOR82" s="347"/>
      <c r="OOS82" s="350"/>
      <c r="OOT82" s="350"/>
      <c r="OOU82" s="348"/>
      <c r="OOV82" s="348"/>
      <c r="OOW82" s="348"/>
      <c r="OOX82" s="349"/>
      <c r="OOZ82" s="347"/>
      <c r="OPA82" s="350"/>
      <c r="OPB82" s="350"/>
      <c r="OPC82" s="348"/>
      <c r="OPD82" s="348"/>
      <c r="OPE82" s="348"/>
      <c r="OPF82" s="349"/>
      <c r="OPH82" s="347"/>
      <c r="OPI82" s="350"/>
      <c r="OPJ82" s="350"/>
      <c r="OPK82" s="348"/>
      <c r="OPL82" s="348"/>
      <c r="OPM82" s="348"/>
      <c r="OPN82" s="349"/>
      <c r="OPP82" s="347"/>
      <c r="OPQ82" s="350"/>
      <c r="OPR82" s="350"/>
      <c r="OPS82" s="348"/>
      <c r="OPT82" s="348"/>
      <c r="OPU82" s="348"/>
      <c r="OPV82" s="349"/>
      <c r="OPX82" s="347"/>
      <c r="OPY82" s="350"/>
      <c r="OPZ82" s="350"/>
      <c r="OQA82" s="348"/>
      <c r="OQB82" s="348"/>
      <c r="OQC82" s="348"/>
      <c r="OQD82" s="349"/>
      <c r="OQF82" s="347"/>
      <c r="OQG82" s="350"/>
      <c r="OQH82" s="350"/>
      <c r="OQI82" s="348"/>
      <c r="OQJ82" s="348"/>
      <c r="OQK82" s="348"/>
      <c r="OQL82" s="349"/>
      <c r="OQN82" s="347"/>
      <c r="OQO82" s="350"/>
      <c r="OQP82" s="350"/>
      <c r="OQQ82" s="348"/>
      <c r="OQR82" s="348"/>
      <c r="OQS82" s="348"/>
      <c r="OQT82" s="349"/>
      <c r="OQV82" s="347"/>
      <c r="OQW82" s="350"/>
      <c r="OQX82" s="350"/>
      <c r="OQY82" s="348"/>
      <c r="OQZ82" s="348"/>
      <c r="ORA82" s="348"/>
      <c r="ORB82" s="349"/>
      <c r="ORD82" s="347"/>
      <c r="ORE82" s="350"/>
      <c r="ORF82" s="350"/>
      <c r="ORG82" s="348"/>
      <c r="ORH82" s="348"/>
      <c r="ORI82" s="348"/>
      <c r="ORJ82" s="349"/>
      <c r="ORL82" s="347"/>
      <c r="ORM82" s="350"/>
      <c r="ORN82" s="350"/>
      <c r="ORO82" s="348"/>
      <c r="ORP82" s="348"/>
      <c r="ORQ82" s="348"/>
      <c r="ORR82" s="349"/>
      <c r="ORT82" s="347"/>
      <c r="ORU82" s="350"/>
      <c r="ORV82" s="350"/>
      <c r="ORW82" s="348"/>
      <c r="ORX82" s="348"/>
      <c r="ORY82" s="348"/>
      <c r="ORZ82" s="349"/>
      <c r="OSB82" s="347"/>
      <c r="OSC82" s="350"/>
      <c r="OSD82" s="350"/>
      <c r="OSE82" s="348"/>
      <c r="OSF82" s="348"/>
      <c r="OSG82" s="348"/>
      <c r="OSH82" s="349"/>
      <c r="OSJ82" s="347"/>
      <c r="OSK82" s="350"/>
      <c r="OSL82" s="350"/>
      <c r="OSM82" s="348"/>
      <c r="OSN82" s="348"/>
      <c r="OSO82" s="348"/>
      <c r="OSP82" s="349"/>
      <c r="OSR82" s="347"/>
      <c r="OSS82" s="350"/>
      <c r="OST82" s="350"/>
      <c r="OSU82" s="348"/>
      <c r="OSV82" s="348"/>
      <c r="OSW82" s="348"/>
      <c r="OSX82" s="349"/>
      <c r="OSZ82" s="347"/>
      <c r="OTA82" s="350"/>
      <c r="OTB82" s="350"/>
      <c r="OTC82" s="348"/>
      <c r="OTD82" s="348"/>
      <c r="OTE82" s="348"/>
      <c r="OTF82" s="349"/>
      <c r="OTH82" s="347"/>
      <c r="OTI82" s="350"/>
      <c r="OTJ82" s="350"/>
      <c r="OTK82" s="348"/>
      <c r="OTL82" s="348"/>
      <c r="OTM82" s="348"/>
      <c r="OTN82" s="349"/>
      <c r="OTP82" s="347"/>
      <c r="OTQ82" s="350"/>
      <c r="OTR82" s="350"/>
      <c r="OTS82" s="348"/>
      <c r="OTT82" s="348"/>
      <c r="OTU82" s="348"/>
      <c r="OTV82" s="349"/>
      <c r="OTX82" s="347"/>
      <c r="OTY82" s="350"/>
      <c r="OTZ82" s="350"/>
      <c r="OUA82" s="348"/>
      <c r="OUB82" s="348"/>
      <c r="OUC82" s="348"/>
      <c r="OUD82" s="349"/>
      <c r="OUF82" s="347"/>
      <c r="OUG82" s="350"/>
      <c r="OUH82" s="350"/>
      <c r="OUI82" s="348"/>
      <c r="OUJ82" s="348"/>
      <c r="OUK82" s="348"/>
      <c r="OUL82" s="349"/>
      <c r="OUN82" s="347"/>
      <c r="OUO82" s="350"/>
      <c r="OUP82" s="350"/>
      <c r="OUQ82" s="348"/>
      <c r="OUR82" s="348"/>
      <c r="OUS82" s="348"/>
      <c r="OUT82" s="349"/>
      <c r="OUV82" s="347"/>
      <c r="OUW82" s="350"/>
      <c r="OUX82" s="350"/>
      <c r="OUY82" s="348"/>
      <c r="OUZ82" s="348"/>
      <c r="OVA82" s="348"/>
      <c r="OVB82" s="349"/>
      <c r="OVD82" s="347"/>
      <c r="OVE82" s="350"/>
      <c r="OVF82" s="350"/>
      <c r="OVG82" s="348"/>
      <c r="OVH82" s="348"/>
      <c r="OVI82" s="348"/>
      <c r="OVJ82" s="349"/>
      <c r="OVL82" s="347"/>
      <c r="OVM82" s="350"/>
      <c r="OVN82" s="350"/>
      <c r="OVO82" s="348"/>
      <c r="OVP82" s="348"/>
      <c r="OVQ82" s="348"/>
      <c r="OVR82" s="349"/>
      <c r="OVT82" s="347"/>
      <c r="OVU82" s="350"/>
      <c r="OVV82" s="350"/>
      <c r="OVW82" s="348"/>
      <c r="OVX82" s="348"/>
      <c r="OVY82" s="348"/>
      <c r="OVZ82" s="349"/>
      <c r="OWB82" s="347"/>
      <c r="OWC82" s="350"/>
      <c r="OWD82" s="350"/>
      <c r="OWE82" s="348"/>
      <c r="OWF82" s="348"/>
      <c r="OWG82" s="348"/>
      <c r="OWH82" s="349"/>
      <c r="OWJ82" s="347"/>
      <c r="OWK82" s="350"/>
      <c r="OWL82" s="350"/>
      <c r="OWM82" s="348"/>
      <c r="OWN82" s="348"/>
      <c r="OWO82" s="348"/>
      <c r="OWP82" s="349"/>
      <c r="OWR82" s="347"/>
      <c r="OWS82" s="350"/>
      <c r="OWT82" s="350"/>
      <c r="OWU82" s="348"/>
      <c r="OWV82" s="348"/>
      <c r="OWW82" s="348"/>
      <c r="OWX82" s="349"/>
      <c r="OWZ82" s="347"/>
      <c r="OXA82" s="350"/>
      <c r="OXB82" s="350"/>
      <c r="OXC82" s="348"/>
      <c r="OXD82" s="348"/>
      <c r="OXE82" s="348"/>
      <c r="OXF82" s="349"/>
      <c r="OXH82" s="347"/>
      <c r="OXI82" s="350"/>
      <c r="OXJ82" s="350"/>
      <c r="OXK82" s="348"/>
      <c r="OXL82" s="348"/>
      <c r="OXM82" s="348"/>
      <c r="OXN82" s="349"/>
      <c r="OXP82" s="347"/>
      <c r="OXQ82" s="350"/>
      <c r="OXR82" s="350"/>
      <c r="OXS82" s="348"/>
      <c r="OXT82" s="348"/>
      <c r="OXU82" s="348"/>
      <c r="OXV82" s="349"/>
      <c r="OXX82" s="347"/>
      <c r="OXY82" s="350"/>
      <c r="OXZ82" s="350"/>
      <c r="OYA82" s="348"/>
      <c r="OYB82" s="348"/>
      <c r="OYC82" s="348"/>
      <c r="OYD82" s="349"/>
      <c r="OYF82" s="347"/>
      <c r="OYG82" s="350"/>
      <c r="OYH82" s="350"/>
      <c r="OYI82" s="348"/>
      <c r="OYJ82" s="348"/>
      <c r="OYK82" s="348"/>
      <c r="OYL82" s="349"/>
      <c r="OYN82" s="347"/>
      <c r="OYO82" s="350"/>
      <c r="OYP82" s="350"/>
      <c r="OYQ82" s="348"/>
      <c r="OYR82" s="348"/>
      <c r="OYS82" s="348"/>
      <c r="OYT82" s="349"/>
      <c r="OYV82" s="347"/>
      <c r="OYW82" s="350"/>
      <c r="OYX82" s="350"/>
      <c r="OYY82" s="348"/>
      <c r="OYZ82" s="348"/>
      <c r="OZA82" s="348"/>
      <c r="OZB82" s="349"/>
      <c r="OZD82" s="347"/>
      <c r="OZE82" s="350"/>
      <c r="OZF82" s="350"/>
      <c r="OZG82" s="348"/>
      <c r="OZH82" s="348"/>
      <c r="OZI82" s="348"/>
      <c r="OZJ82" s="349"/>
      <c r="OZL82" s="347"/>
      <c r="OZM82" s="350"/>
      <c r="OZN82" s="350"/>
      <c r="OZO82" s="348"/>
      <c r="OZP82" s="348"/>
      <c r="OZQ82" s="348"/>
      <c r="OZR82" s="349"/>
      <c r="OZT82" s="347"/>
      <c r="OZU82" s="350"/>
      <c r="OZV82" s="350"/>
      <c r="OZW82" s="348"/>
      <c r="OZX82" s="348"/>
      <c r="OZY82" s="348"/>
      <c r="OZZ82" s="349"/>
      <c r="PAB82" s="347"/>
      <c r="PAC82" s="350"/>
      <c r="PAD82" s="350"/>
      <c r="PAE82" s="348"/>
      <c r="PAF82" s="348"/>
      <c r="PAG82" s="348"/>
      <c r="PAH82" s="349"/>
      <c r="PAJ82" s="347"/>
      <c r="PAK82" s="350"/>
      <c r="PAL82" s="350"/>
      <c r="PAM82" s="348"/>
      <c r="PAN82" s="348"/>
      <c r="PAO82" s="348"/>
      <c r="PAP82" s="349"/>
      <c r="PAR82" s="347"/>
      <c r="PAS82" s="350"/>
      <c r="PAT82" s="350"/>
      <c r="PAU82" s="348"/>
      <c r="PAV82" s="348"/>
      <c r="PAW82" s="348"/>
      <c r="PAX82" s="349"/>
      <c r="PAZ82" s="347"/>
      <c r="PBA82" s="350"/>
      <c r="PBB82" s="350"/>
      <c r="PBC82" s="348"/>
      <c r="PBD82" s="348"/>
      <c r="PBE82" s="348"/>
      <c r="PBF82" s="349"/>
      <c r="PBH82" s="347"/>
      <c r="PBI82" s="350"/>
      <c r="PBJ82" s="350"/>
      <c r="PBK82" s="348"/>
      <c r="PBL82" s="348"/>
      <c r="PBM82" s="348"/>
      <c r="PBN82" s="349"/>
      <c r="PBP82" s="347"/>
      <c r="PBQ82" s="350"/>
      <c r="PBR82" s="350"/>
      <c r="PBS82" s="348"/>
      <c r="PBT82" s="348"/>
      <c r="PBU82" s="348"/>
      <c r="PBV82" s="349"/>
      <c r="PBX82" s="347"/>
      <c r="PBY82" s="350"/>
      <c r="PBZ82" s="350"/>
      <c r="PCA82" s="348"/>
      <c r="PCB82" s="348"/>
      <c r="PCC82" s="348"/>
      <c r="PCD82" s="349"/>
      <c r="PCF82" s="347"/>
      <c r="PCG82" s="350"/>
      <c r="PCH82" s="350"/>
      <c r="PCI82" s="348"/>
      <c r="PCJ82" s="348"/>
      <c r="PCK82" s="348"/>
      <c r="PCL82" s="349"/>
      <c r="PCN82" s="347"/>
      <c r="PCO82" s="350"/>
      <c r="PCP82" s="350"/>
      <c r="PCQ82" s="348"/>
      <c r="PCR82" s="348"/>
      <c r="PCS82" s="348"/>
      <c r="PCT82" s="349"/>
      <c r="PCV82" s="347"/>
      <c r="PCW82" s="350"/>
      <c r="PCX82" s="350"/>
      <c r="PCY82" s="348"/>
      <c r="PCZ82" s="348"/>
      <c r="PDA82" s="348"/>
      <c r="PDB82" s="349"/>
      <c r="PDD82" s="347"/>
      <c r="PDE82" s="350"/>
      <c r="PDF82" s="350"/>
      <c r="PDG82" s="348"/>
      <c r="PDH82" s="348"/>
      <c r="PDI82" s="348"/>
      <c r="PDJ82" s="349"/>
      <c r="PDL82" s="347"/>
      <c r="PDM82" s="350"/>
      <c r="PDN82" s="350"/>
      <c r="PDO82" s="348"/>
      <c r="PDP82" s="348"/>
      <c r="PDQ82" s="348"/>
      <c r="PDR82" s="349"/>
      <c r="PDT82" s="347"/>
      <c r="PDU82" s="350"/>
      <c r="PDV82" s="350"/>
      <c r="PDW82" s="348"/>
      <c r="PDX82" s="348"/>
      <c r="PDY82" s="348"/>
      <c r="PDZ82" s="349"/>
      <c r="PEB82" s="347"/>
      <c r="PEC82" s="350"/>
      <c r="PED82" s="350"/>
      <c r="PEE82" s="348"/>
      <c r="PEF82" s="348"/>
      <c r="PEG82" s="348"/>
      <c r="PEH82" s="349"/>
      <c r="PEJ82" s="347"/>
      <c r="PEK82" s="350"/>
      <c r="PEL82" s="350"/>
      <c r="PEM82" s="348"/>
      <c r="PEN82" s="348"/>
      <c r="PEO82" s="348"/>
      <c r="PEP82" s="349"/>
      <c r="PER82" s="347"/>
      <c r="PES82" s="350"/>
      <c r="PET82" s="350"/>
      <c r="PEU82" s="348"/>
      <c r="PEV82" s="348"/>
      <c r="PEW82" s="348"/>
      <c r="PEX82" s="349"/>
      <c r="PEZ82" s="347"/>
      <c r="PFA82" s="350"/>
      <c r="PFB82" s="350"/>
      <c r="PFC82" s="348"/>
      <c r="PFD82" s="348"/>
      <c r="PFE82" s="348"/>
      <c r="PFF82" s="349"/>
      <c r="PFH82" s="347"/>
      <c r="PFI82" s="350"/>
      <c r="PFJ82" s="350"/>
      <c r="PFK82" s="348"/>
      <c r="PFL82" s="348"/>
      <c r="PFM82" s="348"/>
      <c r="PFN82" s="349"/>
      <c r="PFP82" s="347"/>
      <c r="PFQ82" s="350"/>
      <c r="PFR82" s="350"/>
      <c r="PFS82" s="348"/>
      <c r="PFT82" s="348"/>
      <c r="PFU82" s="348"/>
      <c r="PFV82" s="349"/>
      <c r="PFX82" s="347"/>
      <c r="PFY82" s="350"/>
      <c r="PFZ82" s="350"/>
      <c r="PGA82" s="348"/>
      <c r="PGB82" s="348"/>
      <c r="PGC82" s="348"/>
      <c r="PGD82" s="349"/>
      <c r="PGF82" s="347"/>
      <c r="PGG82" s="350"/>
      <c r="PGH82" s="350"/>
      <c r="PGI82" s="348"/>
      <c r="PGJ82" s="348"/>
      <c r="PGK82" s="348"/>
      <c r="PGL82" s="349"/>
      <c r="PGN82" s="347"/>
      <c r="PGO82" s="350"/>
      <c r="PGP82" s="350"/>
      <c r="PGQ82" s="348"/>
      <c r="PGR82" s="348"/>
      <c r="PGS82" s="348"/>
      <c r="PGT82" s="349"/>
      <c r="PGV82" s="347"/>
      <c r="PGW82" s="350"/>
      <c r="PGX82" s="350"/>
      <c r="PGY82" s="348"/>
      <c r="PGZ82" s="348"/>
      <c r="PHA82" s="348"/>
      <c r="PHB82" s="349"/>
      <c r="PHD82" s="347"/>
      <c r="PHE82" s="350"/>
      <c r="PHF82" s="350"/>
      <c r="PHG82" s="348"/>
      <c r="PHH82" s="348"/>
      <c r="PHI82" s="348"/>
      <c r="PHJ82" s="349"/>
      <c r="PHL82" s="347"/>
      <c r="PHM82" s="350"/>
      <c r="PHN82" s="350"/>
      <c r="PHO82" s="348"/>
      <c r="PHP82" s="348"/>
      <c r="PHQ82" s="348"/>
      <c r="PHR82" s="349"/>
      <c r="PHT82" s="347"/>
      <c r="PHU82" s="350"/>
      <c r="PHV82" s="350"/>
      <c r="PHW82" s="348"/>
      <c r="PHX82" s="348"/>
      <c r="PHY82" s="348"/>
      <c r="PHZ82" s="349"/>
      <c r="PIB82" s="347"/>
      <c r="PIC82" s="350"/>
      <c r="PID82" s="350"/>
      <c r="PIE82" s="348"/>
      <c r="PIF82" s="348"/>
      <c r="PIG82" s="348"/>
      <c r="PIH82" s="349"/>
      <c r="PIJ82" s="347"/>
      <c r="PIK82" s="350"/>
      <c r="PIL82" s="350"/>
      <c r="PIM82" s="348"/>
      <c r="PIN82" s="348"/>
      <c r="PIO82" s="348"/>
      <c r="PIP82" s="349"/>
      <c r="PIR82" s="347"/>
      <c r="PIS82" s="350"/>
      <c r="PIT82" s="350"/>
      <c r="PIU82" s="348"/>
      <c r="PIV82" s="348"/>
      <c r="PIW82" s="348"/>
      <c r="PIX82" s="349"/>
      <c r="PIZ82" s="347"/>
      <c r="PJA82" s="350"/>
      <c r="PJB82" s="350"/>
      <c r="PJC82" s="348"/>
      <c r="PJD82" s="348"/>
      <c r="PJE82" s="348"/>
      <c r="PJF82" s="349"/>
      <c r="PJH82" s="347"/>
      <c r="PJI82" s="350"/>
      <c r="PJJ82" s="350"/>
      <c r="PJK82" s="348"/>
      <c r="PJL82" s="348"/>
      <c r="PJM82" s="348"/>
      <c r="PJN82" s="349"/>
      <c r="PJP82" s="347"/>
      <c r="PJQ82" s="350"/>
      <c r="PJR82" s="350"/>
      <c r="PJS82" s="348"/>
      <c r="PJT82" s="348"/>
      <c r="PJU82" s="348"/>
      <c r="PJV82" s="349"/>
      <c r="PJX82" s="347"/>
      <c r="PJY82" s="350"/>
      <c r="PJZ82" s="350"/>
      <c r="PKA82" s="348"/>
      <c r="PKB82" s="348"/>
      <c r="PKC82" s="348"/>
      <c r="PKD82" s="349"/>
      <c r="PKF82" s="347"/>
      <c r="PKG82" s="350"/>
      <c r="PKH82" s="350"/>
      <c r="PKI82" s="348"/>
      <c r="PKJ82" s="348"/>
      <c r="PKK82" s="348"/>
      <c r="PKL82" s="349"/>
      <c r="PKN82" s="347"/>
      <c r="PKO82" s="350"/>
      <c r="PKP82" s="350"/>
      <c r="PKQ82" s="348"/>
      <c r="PKR82" s="348"/>
      <c r="PKS82" s="348"/>
      <c r="PKT82" s="349"/>
      <c r="PKV82" s="347"/>
      <c r="PKW82" s="350"/>
      <c r="PKX82" s="350"/>
      <c r="PKY82" s="348"/>
      <c r="PKZ82" s="348"/>
      <c r="PLA82" s="348"/>
      <c r="PLB82" s="349"/>
      <c r="PLD82" s="347"/>
      <c r="PLE82" s="350"/>
      <c r="PLF82" s="350"/>
      <c r="PLG82" s="348"/>
      <c r="PLH82" s="348"/>
      <c r="PLI82" s="348"/>
      <c r="PLJ82" s="349"/>
      <c r="PLL82" s="347"/>
      <c r="PLM82" s="350"/>
      <c r="PLN82" s="350"/>
      <c r="PLO82" s="348"/>
      <c r="PLP82" s="348"/>
      <c r="PLQ82" s="348"/>
      <c r="PLR82" s="349"/>
      <c r="PLT82" s="347"/>
      <c r="PLU82" s="350"/>
      <c r="PLV82" s="350"/>
      <c r="PLW82" s="348"/>
      <c r="PLX82" s="348"/>
      <c r="PLY82" s="348"/>
      <c r="PLZ82" s="349"/>
      <c r="PMB82" s="347"/>
      <c r="PMC82" s="350"/>
      <c r="PMD82" s="350"/>
      <c r="PME82" s="348"/>
      <c r="PMF82" s="348"/>
      <c r="PMG82" s="348"/>
      <c r="PMH82" s="349"/>
      <c r="PMJ82" s="347"/>
      <c r="PMK82" s="350"/>
      <c r="PML82" s="350"/>
      <c r="PMM82" s="348"/>
      <c r="PMN82" s="348"/>
      <c r="PMO82" s="348"/>
      <c r="PMP82" s="349"/>
      <c r="PMR82" s="347"/>
      <c r="PMS82" s="350"/>
      <c r="PMT82" s="350"/>
      <c r="PMU82" s="348"/>
      <c r="PMV82" s="348"/>
      <c r="PMW82" s="348"/>
      <c r="PMX82" s="349"/>
      <c r="PMZ82" s="347"/>
      <c r="PNA82" s="350"/>
      <c r="PNB82" s="350"/>
      <c r="PNC82" s="348"/>
      <c r="PND82" s="348"/>
      <c r="PNE82" s="348"/>
      <c r="PNF82" s="349"/>
      <c r="PNH82" s="347"/>
      <c r="PNI82" s="350"/>
      <c r="PNJ82" s="350"/>
      <c r="PNK82" s="348"/>
      <c r="PNL82" s="348"/>
      <c r="PNM82" s="348"/>
      <c r="PNN82" s="349"/>
      <c r="PNP82" s="347"/>
      <c r="PNQ82" s="350"/>
      <c r="PNR82" s="350"/>
      <c r="PNS82" s="348"/>
      <c r="PNT82" s="348"/>
      <c r="PNU82" s="348"/>
      <c r="PNV82" s="349"/>
      <c r="PNX82" s="347"/>
      <c r="PNY82" s="350"/>
      <c r="PNZ82" s="350"/>
      <c r="POA82" s="348"/>
      <c r="POB82" s="348"/>
      <c r="POC82" s="348"/>
      <c r="POD82" s="349"/>
      <c r="POF82" s="347"/>
      <c r="POG82" s="350"/>
      <c r="POH82" s="350"/>
      <c r="POI82" s="348"/>
      <c r="POJ82" s="348"/>
      <c r="POK82" s="348"/>
      <c r="POL82" s="349"/>
      <c r="PON82" s="347"/>
      <c r="POO82" s="350"/>
      <c r="POP82" s="350"/>
      <c r="POQ82" s="348"/>
      <c r="POR82" s="348"/>
      <c r="POS82" s="348"/>
      <c r="POT82" s="349"/>
      <c r="POV82" s="347"/>
      <c r="POW82" s="350"/>
      <c r="POX82" s="350"/>
      <c r="POY82" s="348"/>
      <c r="POZ82" s="348"/>
      <c r="PPA82" s="348"/>
      <c r="PPB82" s="349"/>
      <c r="PPD82" s="347"/>
      <c r="PPE82" s="350"/>
      <c r="PPF82" s="350"/>
      <c r="PPG82" s="348"/>
      <c r="PPH82" s="348"/>
      <c r="PPI82" s="348"/>
      <c r="PPJ82" s="349"/>
      <c r="PPL82" s="347"/>
      <c r="PPM82" s="350"/>
      <c r="PPN82" s="350"/>
      <c r="PPO82" s="348"/>
      <c r="PPP82" s="348"/>
      <c r="PPQ82" s="348"/>
      <c r="PPR82" s="349"/>
      <c r="PPT82" s="347"/>
      <c r="PPU82" s="350"/>
      <c r="PPV82" s="350"/>
      <c r="PPW82" s="348"/>
      <c r="PPX82" s="348"/>
      <c r="PPY82" s="348"/>
      <c r="PPZ82" s="349"/>
      <c r="PQB82" s="347"/>
      <c r="PQC82" s="350"/>
      <c r="PQD82" s="350"/>
      <c r="PQE82" s="348"/>
      <c r="PQF82" s="348"/>
      <c r="PQG82" s="348"/>
      <c r="PQH82" s="349"/>
      <c r="PQJ82" s="347"/>
      <c r="PQK82" s="350"/>
      <c r="PQL82" s="350"/>
      <c r="PQM82" s="348"/>
      <c r="PQN82" s="348"/>
      <c r="PQO82" s="348"/>
      <c r="PQP82" s="349"/>
      <c r="PQR82" s="347"/>
      <c r="PQS82" s="350"/>
      <c r="PQT82" s="350"/>
      <c r="PQU82" s="348"/>
      <c r="PQV82" s="348"/>
      <c r="PQW82" s="348"/>
      <c r="PQX82" s="349"/>
      <c r="PQZ82" s="347"/>
      <c r="PRA82" s="350"/>
      <c r="PRB82" s="350"/>
      <c r="PRC82" s="348"/>
      <c r="PRD82" s="348"/>
      <c r="PRE82" s="348"/>
      <c r="PRF82" s="349"/>
      <c r="PRH82" s="347"/>
      <c r="PRI82" s="350"/>
      <c r="PRJ82" s="350"/>
      <c r="PRK82" s="348"/>
      <c r="PRL82" s="348"/>
      <c r="PRM82" s="348"/>
      <c r="PRN82" s="349"/>
      <c r="PRP82" s="347"/>
      <c r="PRQ82" s="350"/>
      <c r="PRR82" s="350"/>
      <c r="PRS82" s="348"/>
      <c r="PRT82" s="348"/>
      <c r="PRU82" s="348"/>
      <c r="PRV82" s="349"/>
      <c r="PRX82" s="347"/>
      <c r="PRY82" s="350"/>
      <c r="PRZ82" s="350"/>
      <c r="PSA82" s="348"/>
      <c r="PSB82" s="348"/>
      <c r="PSC82" s="348"/>
      <c r="PSD82" s="349"/>
      <c r="PSF82" s="347"/>
      <c r="PSG82" s="350"/>
      <c r="PSH82" s="350"/>
      <c r="PSI82" s="348"/>
      <c r="PSJ82" s="348"/>
      <c r="PSK82" s="348"/>
      <c r="PSL82" s="349"/>
      <c r="PSN82" s="347"/>
      <c r="PSO82" s="350"/>
      <c r="PSP82" s="350"/>
      <c r="PSQ82" s="348"/>
      <c r="PSR82" s="348"/>
      <c r="PSS82" s="348"/>
      <c r="PST82" s="349"/>
      <c r="PSV82" s="347"/>
      <c r="PSW82" s="350"/>
      <c r="PSX82" s="350"/>
      <c r="PSY82" s="348"/>
      <c r="PSZ82" s="348"/>
      <c r="PTA82" s="348"/>
      <c r="PTB82" s="349"/>
      <c r="PTD82" s="347"/>
      <c r="PTE82" s="350"/>
      <c r="PTF82" s="350"/>
      <c r="PTG82" s="348"/>
      <c r="PTH82" s="348"/>
      <c r="PTI82" s="348"/>
      <c r="PTJ82" s="349"/>
      <c r="PTL82" s="347"/>
      <c r="PTM82" s="350"/>
      <c r="PTN82" s="350"/>
      <c r="PTO82" s="348"/>
      <c r="PTP82" s="348"/>
      <c r="PTQ82" s="348"/>
      <c r="PTR82" s="349"/>
      <c r="PTT82" s="347"/>
      <c r="PTU82" s="350"/>
      <c r="PTV82" s="350"/>
      <c r="PTW82" s="348"/>
      <c r="PTX82" s="348"/>
      <c r="PTY82" s="348"/>
      <c r="PTZ82" s="349"/>
      <c r="PUB82" s="347"/>
      <c r="PUC82" s="350"/>
      <c r="PUD82" s="350"/>
      <c r="PUE82" s="348"/>
      <c r="PUF82" s="348"/>
      <c r="PUG82" s="348"/>
      <c r="PUH82" s="349"/>
      <c r="PUJ82" s="347"/>
      <c r="PUK82" s="350"/>
      <c r="PUL82" s="350"/>
      <c r="PUM82" s="348"/>
      <c r="PUN82" s="348"/>
      <c r="PUO82" s="348"/>
      <c r="PUP82" s="349"/>
      <c r="PUR82" s="347"/>
      <c r="PUS82" s="350"/>
      <c r="PUT82" s="350"/>
      <c r="PUU82" s="348"/>
      <c r="PUV82" s="348"/>
      <c r="PUW82" s="348"/>
      <c r="PUX82" s="349"/>
      <c r="PUZ82" s="347"/>
      <c r="PVA82" s="350"/>
      <c r="PVB82" s="350"/>
      <c r="PVC82" s="348"/>
      <c r="PVD82" s="348"/>
      <c r="PVE82" s="348"/>
      <c r="PVF82" s="349"/>
      <c r="PVH82" s="347"/>
      <c r="PVI82" s="350"/>
      <c r="PVJ82" s="350"/>
      <c r="PVK82" s="348"/>
      <c r="PVL82" s="348"/>
      <c r="PVM82" s="348"/>
      <c r="PVN82" s="349"/>
      <c r="PVP82" s="347"/>
      <c r="PVQ82" s="350"/>
      <c r="PVR82" s="350"/>
      <c r="PVS82" s="348"/>
      <c r="PVT82" s="348"/>
      <c r="PVU82" s="348"/>
      <c r="PVV82" s="349"/>
      <c r="PVX82" s="347"/>
      <c r="PVY82" s="350"/>
      <c r="PVZ82" s="350"/>
      <c r="PWA82" s="348"/>
      <c r="PWB82" s="348"/>
      <c r="PWC82" s="348"/>
      <c r="PWD82" s="349"/>
      <c r="PWF82" s="347"/>
      <c r="PWG82" s="350"/>
      <c r="PWH82" s="350"/>
      <c r="PWI82" s="348"/>
      <c r="PWJ82" s="348"/>
      <c r="PWK82" s="348"/>
      <c r="PWL82" s="349"/>
      <c r="PWN82" s="347"/>
      <c r="PWO82" s="350"/>
      <c r="PWP82" s="350"/>
      <c r="PWQ82" s="348"/>
      <c r="PWR82" s="348"/>
      <c r="PWS82" s="348"/>
      <c r="PWT82" s="349"/>
      <c r="PWV82" s="347"/>
      <c r="PWW82" s="350"/>
      <c r="PWX82" s="350"/>
      <c r="PWY82" s="348"/>
      <c r="PWZ82" s="348"/>
      <c r="PXA82" s="348"/>
      <c r="PXB82" s="349"/>
      <c r="PXD82" s="347"/>
      <c r="PXE82" s="350"/>
      <c r="PXF82" s="350"/>
      <c r="PXG82" s="348"/>
      <c r="PXH82" s="348"/>
      <c r="PXI82" s="348"/>
      <c r="PXJ82" s="349"/>
      <c r="PXL82" s="347"/>
      <c r="PXM82" s="350"/>
      <c r="PXN82" s="350"/>
      <c r="PXO82" s="348"/>
      <c r="PXP82" s="348"/>
      <c r="PXQ82" s="348"/>
      <c r="PXR82" s="349"/>
      <c r="PXT82" s="347"/>
      <c r="PXU82" s="350"/>
      <c r="PXV82" s="350"/>
      <c r="PXW82" s="348"/>
      <c r="PXX82" s="348"/>
      <c r="PXY82" s="348"/>
      <c r="PXZ82" s="349"/>
      <c r="PYB82" s="347"/>
      <c r="PYC82" s="350"/>
      <c r="PYD82" s="350"/>
      <c r="PYE82" s="348"/>
      <c r="PYF82" s="348"/>
      <c r="PYG82" s="348"/>
      <c r="PYH82" s="349"/>
      <c r="PYJ82" s="347"/>
      <c r="PYK82" s="350"/>
      <c r="PYL82" s="350"/>
      <c r="PYM82" s="348"/>
      <c r="PYN82" s="348"/>
      <c r="PYO82" s="348"/>
      <c r="PYP82" s="349"/>
      <c r="PYR82" s="347"/>
      <c r="PYS82" s="350"/>
      <c r="PYT82" s="350"/>
      <c r="PYU82" s="348"/>
      <c r="PYV82" s="348"/>
      <c r="PYW82" s="348"/>
      <c r="PYX82" s="349"/>
      <c r="PYZ82" s="347"/>
      <c r="PZA82" s="350"/>
      <c r="PZB82" s="350"/>
      <c r="PZC82" s="348"/>
      <c r="PZD82" s="348"/>
      <c r="PZE82" s="348"/>
      <c r="PZF82" s="349"/>
      <c r="PZH82" s="347"/>
      <c r="PZI82" s="350"/>
      <c r="PZJ82" s="350"/>
      <c r="PZK82" s="348"/>
      <c r="PZL82" s="348"/>
      <c r="PZM82" s="348"/>
      <c r="PZN82" s="349"/>
      <c r="PZP82" s="347"/>
      <c r="PZQ82" s="350"/>
      <c r="PZR82" s="350"/>
      <c r="PZS82" s="348"/>
      <c r="PZT82" s="348"/>
      <c r="PZU82" s="348"/>
      <c r="PZV82" s="349"/>
      <c r="PZX82" s="347"/>
      <c r="PZY82" s="350"/>
      <c r="PZZ82" s="350"/>
      <c r="QAA82" s="348"/>
      <c r="QAB82" s="348"/>
      <c r="QAC82" s="348"/>
      <c r="QAD82" s="349"/>
      <c r="QAF82" s="347"/>
      <c r="QAG82" s="350"/>
      <c r="QAH82" s="350"/>
      <c r="QAI82" s="348"/>
      <c r="QAJ82" s="348"/>
      <c r="QAK82" s="348"/>
      <c r="QAL82" s="349"/>
      <c r="QAN82" s="347"/>
      <c r="QAO82" s="350"/>
      <c r="QAP82" s="350"/>
      <c r="QAQ82" s="348"/>
      <c r="QAR82" s="348"/>
      <c r="QAS82" s="348"/>
      <c r="QAT82" s="349"/>
      <c r="QAV82" s="347"/>
      <c r="QAW82" s="350"/>
      <c r="QAX82" s="350"/>
      <c r="QAY82" s="348"/>
      <c r="QAZ82" s="348"/>
      <c r="QBA82" s="348"/>
      <c r="QBB82" s="349"/>
      <c r="QBD82" s="347"/>
      <c r="QBE82" s="350"/>
      <c r="QBF82" s="350"/>
      <c r="QBG82" s="348"/>
      <c r="QBH82" s="348"/>
      <c r="QBI82" s="348"/>
      <c r="QBJ82" s="349"/>
      <c r="QBL82" s="347"/>
      <c r="QBM82" s="350"/>
      <c r="QBN82" s="350"/>
      <c r="QBO82" s="348"/>
      <c r="QBP82" s="348"/>
      <c r="QBQ82" s="348"/>
      <c r="QBR82" s="349"/>
      <c r="QBT82" s="347"/>
      <c r="QBU82" s="350"/>
      <c r="QBV82" s="350"/>
      <c r="QBW82" s="348"/>
      <c r="QBX82" s="348"/>
      <c r="QBY82" s="348"/>
      <c r="QBZ82" s="349"/>
      <c r="QCB82" s="347"/>
      <c r="QCC82" s="350"/>
      <c r="QCD82" s="350"/>
      <c r="QCE82" s="348"/>
      <c r="QCF82" s="348"/>
      <c r="QCG82" s="348"/>
      <c r="QCH82" s="349"/>
      <c r="QCJ82" s="347"/>
      <c r="QCK82" s="350"/>
      <c r="QCL82" s="350"/>
      <c r="QCM82" s="348"/>
      <c r="QCN82" s="348"/>
      <c r="QCO82" s="348"/>
      <c r="QCP82" s="349"/>
      <c r="QCR82" s="347"/>
      <c r="QCS82" s="350"/>
      <c r="QCT82" s="350"/>
      <c r="QCU82" s="348"/>
      <c r="QCV82" s="348"/>
      <c r="QCW82" s="348"/>
      <c r="QCX82" s="349"/>
      <c r="QCZ82" s="347"/>
      <c r="QDA82" s="350"/>
      <c r="QDB82" s="350"/>
      <c r="QDC82" s="348"/>
      <c r="QDD82" s="348"/>
      <c r="QDE82" s="348"/>
      <c r="QDF82" s="349"/>
      <c r="QDH82" s="347"/>
      <c r="QDI82" s="350"/>
      <c r="QDJ82" s="350"/>
      <c r="QDK82" s="348"/>
      <c r="QDL82" s="348"/>
      <c r="QDM82" s="348"/>
      <c r="QDN82" s="349"/>
      <c r="QDP82" s="347"/>
      <c r="QDQ82" s="350"/>
      <c r="QDR82" s="350"/>
      <c r="QDS82" s="348"/>
      <c r="QDT82" s="348"/>
      <c r="QDU82" s="348"/>
      <c r="QDV82" s="349"/>
      <c r="QDX82" s="347"/>
      <c r="QDY82" s="350"/>
      <c r="QDZ82" s="350"/>
      <c r="QEA82" s="348"/>
      <c r="QEB82" s="348"/>
      <c r="QEC82" s="348"/>
      <c r="QED82" s="349"/>
      <c r="QEF82" s="347"/>
      <c r="QEG82" s="350"/>
      <c r="QEH82" s="350"/>
      <c r="QEI82" s="348"/>
      <c r="QEJ82" s="348"/>
      <c r="QEK82" s="348"/>
      <c r="QEL82" s="349"/>
      <c r="QEN82" s="347"/>
      <c r="QEO82" s="350"/>
      <c r="QEP82" s="350"/>
      <c r="QEQ82" s="348"/>
      <c r="QER82" s="348"/>
      <c r="QES82" s="348"/>
      <c r="QET82" s="349"/>
      <c r="QEV82" s="347"/>
      <c r="QEW82" s="350"/>
      <c r="QEX82" s="350"/>
      <c r="QEY82" s="348"/>
      <c r="QEZ82" s="348"/>
      <c r="QFA82" s="348"/>
      <c r="QFB82" s="349"/>
      <c r="QFD82" s="347"/>
      <c r="QFE82" s="350"/>
      <c r="QFF82" s="350"/>
      <c r="QFG82" s="348"/>
      <c r="QFH82" s="348"/>
      <c r="QFI82" s="348"/>
      <c r="QFJ82" s="349"/>
      <c r="QFL82" s="347"/>
      <c r="QFM82" s="350"/>
      <c r="QFN82" s="350"/>
      <c r="QFO82" s="348"/>
      <c r="QFP82" s="348"/>
      <c r="QFQ82" s="348"/>
      <c r="QFR82" s="349"/>
      <c r="QFT82" s="347"/>
      <c r="QFU82" s="350"/>
      <c r="QFV82" s="350"/>
      <c r="QFW82" s="348"/>
      <c r="QFX82" s="348"/>
      <c r="QFY82" s="348"/>
      <c r="QFZ82" s="349"/>
      <c r="QGB82" s="347"/>
      <c r="QGC82" s="350"/>
      <c r="QGD82" s="350"/>
      <c r="QGE82" s="348"/>
      <c r="QGF82" s="348"/>
      <c r="QGG82" s="348"/>
      <c r="QGH82" s="349"/>
      <c r="QGJ82" s="347"/>
      <c r="QGK82" s="350"/>
      <c r="QGL82" s="350"/>
      <c r="QGM82" s="348"/>
      <c r="QGN82" s="348"/>
      <c r="QGO82" s="348"/>
      <c r="QGP82" s="349"/>
      <c r="QGR82" s="347"/>
      <c r="QGS82" s="350"/>
      <c r="QGT82" s="350"/>
      <c r="QGU82" s="348"/>
      <c r="QGV82" s="348"/>
      <c r="QGW82" s="348"/>
      <c r="QGX82" s="349"/>
      <c r="QGZ82" s="347"/>
      <c r="QHA82" s="350"/>
      <c r="QHB82" s="350"/>
      <c r="QHC82" s="348"/>
      <c r="QHD82" s="348"/>
      <c r="QHE82" s="348"/>
      <c r="QHF82" s="349"/>
      <c r="QHH82" s="347"/>
      <c r="QHI82" s="350"/>
      <c r="QHJ82" s="350"/>
      <c r="QHK82" s="348"/>
      <c r="QHL82" s="348"/>
      <c r="QHM82" s="348"/>
      <c r="QHN82" s="349"/>
      <c r="QHP82" s="347"/>
      <c r="QHQ82" s="350"/>
      <c r="QHR82" s="350"/>
      <c r="QHS82" s="348"/>
      <c r="QHT82" s="348"/>
      <c r="QHU82" s="348"/>
      <c r="QHV82" s="349"/>
      <c r="QHX82" s="347"/>
      <c r="QHY82" s="350"/>
      <c r="QHZ82" s="350"/>
      <c r="QIA82" s="348"/>
      <c r="QIB82" s="348"/>
      <c r="QIC82" s="348"/>
      <c r="QID82" s="349"/>
      <c r="QIF82" s="347"/>
      <c r="QIG82" s="350"/>
      <c r="QIH82" s="350"/>
      <c r="QII82" s="348"/>
      <c r="QIJ82" s="348"/>
      <c r="QIK82" s="348"/>
      <c r="QIL82" s="349"/>
      <c r="QIN82" s="347"/>
      <c r="QIO82" s="350"/>
      <c r="QIP82" s="350"/>
      <c r="QIQ82" s="348"/>
      <c r="QIR82" s="348"/>
      <c r="QIS82" s="348"/>
      <c r="QIT82" s="349"/>
      <c r="QIV82" s="347"/>
      <c r="QIW82" s="350"/>
      <c r="QIX82" s="350"/>
      <c r="QIY82" s="348"/>
      <c r="QIZ82" s="348"/>
      <c r="QJA82" s="348"/>
      <c r="QJB82" s="349"/>
      <c r="QJD82" s="347"/>
      <c r="QJE82" s="350"/>
      <c r="QJF82" s="350"/>
      <c r="QJG82" s="348"/>
      <c r="QJH82" s="348"/>
      <c r="QJI82" s="348"/>
      <c r="QJJ82" s="349"/>
      <c r="QJL82" s="347"/>
      <c r="QJM82" s="350"/>
      <c r="QJN82" s="350"/>
      <c r="QJO82" s="348"/>
      <c r="QJP82" s="348"/>
      <c r="QJQ82" s="348"/>
      <c r="QJR82" s="349"/>
      <c r="QJT82" s="347"/>
      <c r="QJU82" s="350"/>
      <c r="QJV82" s="350"/>
      <c r="QJW82" s="348"/>
      <c r="QJX82" s="348"/>
      <c r="QJY82" s="348"/>
      <c r="QJZ82" s="349"/>
      <c r="QKB82" s="347"/>
      <c r="QKC82" s="350"/>
      <c r="QKD82" s="350"/>
      <c r="QKE82" s="348"/>
      <c r="QKF82" s="348"/>
      <c r="QKG82" s="348"/>
      <c r="QKH82" s="349"/>
      <c r="QKJ82" s="347"/>
      <c r="QKK82" s="350"/>
      <c r="QKL82" s="350"/>
      <c r="QKM82" s="348"/>
      <c r="QKN82" s="348"/>
      <c r="QKO82" s="348"/>
      <c r="QKP82" s="349"/>
      <c r="QKR82" s="347"/>
      <c r="QKS82" s="350"/>
      <c r="QKT82" s="350"/>
      <c r="QKU82" s="348"/>
      <c r="QKV82" s="348"/>
      <c r="QKW82" s="348"/>
      <c r="QKX82" s="349"/>
      <c r="QKZ82" s="347"/>
      <c r="QLA82" s="350"/>
      <c r="QLB82" s="350"/>
      <c r="QLC82" s="348"/>
      <c r="QLD82" s="348"/>
      <c r="QLE82" s="348"/>
      <c r="QLF82" s="349"/>
      <c r="QLH82" s="347"/>
      <c r="QLI82" s="350"/>
      <c r="QLJ82" s="350"/>
      <c r="QLK82" s="348"/>
      <c r="QLL82" s="348"/>
      <c r="QLM82" s="348"/>
      <c r="QLN82" s="349"/>
      <c r="QLP82" s="347"/>
      <c r="QLQ82" s="350"/>
      <c r="QLR82" s="350"/>
      <c r="QLS82" s="348"/>
      <c r="QLT82" s="348"/>
      <c r="QLU82" s="348"/>
      <c r="QLV82" s="349"/>
      <c r="QLX82" s="347"/>
      <c r="QLY82" s="350"/>
      <c r="QLZ82" s="350"/>
      <c r="QMA82" s="348"/>
      <c r="QMB82" s="348"/>
      <c r="QMC82" s="348"/>
      <c r="QMD82" s="349"/>
      <c r="QMF82" s="347"/>
      <c r="QMG82" s="350"/>
      <c r="QMH82" s="350"/>
      <c r="QMI82" s="348"/>
      <c r="QMJ82" s="348"/>
      <c r="QMK82" s="348"/>
      <c r="QML82" s="349"/>
      <c r="QMN82" s="347"/>
      <c r="QMO82" s="350"/>
      <c r="QMP82" s="350"/>
      <c r="QMQ82" s="348"/>
      <c r="QMR82" s="348"/>
      <c r="QMS82" s="348"/>
      <c r="QMT82" s="349"/>
      <c r="QMV82" s="347"/>
      <c r="QMW82" s="350"/>
      <c r="QMX82" s="350"/>
      <c r="QMY82" s="348"/>
      <c r="QMZ82" s="348"/>
      <c r="QNA82" s="348"/>
      <c r="QNB82" s="349"/>
      <c r="QND82" s="347"/>
      <c r="QNE82" s="350"/>
      <c r="QNF82" s="350"/>
      <c r="QNG82" s="348"/>
      <c r="QNH82" s="348"/>
      <c r="QNI82" s="348"/>
      <c r="QNJ82" s="349"/>
      <c r="QNL82" s="347"/>
      <c r="QNM82" s="350"/>
      <c r="QNN82" s="350"/>
      <c r="QNO82" s="348"/>
      <c r="QNP82" s="348"/>
      <c r="QNQ82" s="348"/>
      <c r="QNR82" s="349"/>
      <c r="QNT82" s="347"/>
      <c r="QNU82" s="350"/>
      <c r="QNV82" s="350"/>
      <c r="QNW82" s="348"/>
      <c r="QNX82" s="348"/>
      <c r="QNY82" s="348"/>
      <c r="QNZ82" s="349"/>
      <c r="QOB82" s="347"/>
      <c r="QOC82" s="350"/>
      <c r="QOD82" s="350"/>
      <c r="QOE82" s="348"/>
      <c r="QOF82" s="348"/>
      <c r="QOG82" s="348"/>
      <c r="QOH82" s="349"/>
      <c r="QOJ82" s="347"/>
      <c r="QOK82" s="350"/>
      <c r="QOL82" s="350"/>
      <c r="QOM82" s="348"/>
      <c r="QON82" s="348"/>
      <c r="QOO82" s="348"/>
      <c r="QOP82" s="349"/>
      <c r="QOR82" s="347"/>
      <c r="QOS82" s="350"/>
      <c r="QOT82" s="350"/>
      <c r="QOU82" s="348"/>
      <c r="QOV82" s="348"/>
      <c r="QOW82" s="348"/>
      <c r="QOX82" s="349"/>
      <c r="QOZ82" s="347"/>
      <c r="QPA82" s="350"/>
      <c r="QPB82" s="350"/>
      <c r="QPC82" s="348"/>
      <c r="QPD82" s="348"/>
      <c r="QPE82" s="348"/>
      <c r="QPF82" s="349"/>
      <c r="QPH82" s="347"/>
      <c r="QPI82" s="350"/>
      <c r="QPJ82" s="350"/>
      <c r="QPK82" s="348"/>
      <c r="QPL82" s="348"/>
      <c r="QPM82" s="348"/>
      <c r="QPN82" s="349"/>
      <c r="QPP82" s="347"/>
      <c r="QPQ82" s="350"/>
      <c r="QPR82" s="350"/>
      <c r="QPS82" s="348"/>
      <c r="QPT82" s="348"/>
      <c r="QPU82" s="348"/>
      <c r="QPV82" s="349"/>
      <c r="QPX82" s="347"/>
      <c r="QPY82" s="350"/>
      <c r="QPZ82" s="350"/>
      <c r="QQA82" s="348"/>
      <c r="QQB82" s="348"/>
      <c r="QQC82" s="348"/>
      <c r="QQD82" s="349"/>
      <c r="QQF82" s="347"/>
      <c r="QQG82" s="350"/>
      <c r="QQH82" s="350"/>
      <c r="QQI82" s="348"/>
      <c r="QQJ82" s="348"/>
      <c r="QQK82" s="348"/>
      <c r="QQL82" s="349"/>
      <c r="QQN82" s="347"/>
      <c r="QQO82" s="350"/>
      <c r="QQP82" s="350"/>
      <c r="QQQ82" s="348"/>
      <c r="QQR82" s="348"/>
      <c r="QQS82" s="348"/>
      <c r="QQT82" s="349"/>
      <c r="QQV82" s="347"/>
      <c r="QQW82" s="350"/>
      <c r="QQX82" s="350"/>
      <c r="QQY82" s="348"/>
      <c r="QQZ82" s="348"/>
      <c r="QRA82" s="348"/>
      <c r="QRB82" s="349"/>
      <c r="QRD82" s="347"/>
      <c r="QRE82" s="350"/>
      <c r="QRF82" s="350"/>
      <c r="QRG82" s="348"/>
      <c r="QRH82" s="348"/>
      <c r="QRI82" s="348"/>
      <c r="QRJ82" s="349"/>
      <c r="QRL82" s="347"/>
      <c r="QRM82" s="350"/>
      <c r="QRN82" s="350"/>
      <c r="QRO82" s="348"/>
      <c r="QRP82" s="348"/>
      <c r="QRQ82" s="348"/>
      <c r="QRR82" s="349"/>
      <c r="QRT82" s="347"/>
      <c r="QRU82" s="350"/>
      <c r="QRV82" s="350"/>
      <c r="QRW82" s="348"/>
      <c r="QRX82" s="348"/>
      <c r="QRY82" s="348"/>
      <c r="QRZ82" s="349"/>
      <c r="QSB82" s="347"/>
      <c r="QSC82" s="350"/>
      <c r="QSD82" s="350"/>
      <c r="QSE82" s="348"/>
      <c r="QSF82" s="348"/>
      <c r="QSG82" s="348"/>
      <c r="QSH82" s="349"/>
      <c r="QSJ82" s="347"/>
      <c r="QSK82" s="350"/>
      <c r="QSL82" s="350"/>
      <c r="QSM82" s="348"/>
      <c r="QSN82" s="348"/>
      <c r="QSO82" s="348"/>
      <c r="QSP82" s="349"/>
      <c r="QSR82" s="347"/>
      <c r="QSS82" s="350"/>
      <c r="QST82" s="350"/>
      <c r="QSU82" s="348"/>
      <c r="QSV82" s="348"/>
      <c r="QSW82" s="348"/>
      <c r="QSX82" s="349"/>
      <c r="QSZ82" s="347"/>
      <c r="QTA82" s="350"/>
      <c r="QTB82" s="350"/>
      <c r="QTC82" s="348"/>
      <c r="QTD82" s="348"/>
      <c r="QTE82" s="348"/>
      <c r="QTF82" s="349"/>
      <c r="QTH82" s="347"/>
      <c r="QTI82" s="350"/>
      <c r="QTJ82" s="350"/>
      <c r="QTK82" s="348"/>
      <c r="QTL82" s="348"/>
      <c r="QTM82" s="348"/>
      <c r="QTN82" s="349"/>
      <c r="QTP82" s="347"/>
      <c r="QTQ82" s="350"/>
      <c r="QTR82" s="350"/>
      <c r="QTS82" s="348"/>
      <c r="QTT82" s="348"/>
      <c r="QTU82" s="348"/>
      <c r="QTV82" s="349"/>
      <c r="QTX82" s="347"/>
      <c r="QTY82" s="350"/>
      <c r="QTZ82" s="350"/>
      <c r="QUA82" s="348"/>
      <c r="QUB82" s="348"/>
      <c r="QUC82" s="348"/>
      <c r="QUD82" s="349"/>
      <c r="QUF82" s="347"/>
      <c r="QUG82" s="350"/>
      <c r="QUH82" s="350"/>
      <c r="QUI82" s="348"/>
      <c r="QUJ82" s="348"/>
      <c r="QUK82" s="348"/>
      <c r="QUL82" s="349"/>
      <c r="QUN82" s="347"/>
      <c r="QUO82" s="350"/>
      <c r="QUP82" s="350"/>
      <c r="QUQ82" s="348"/>
      <c r="QUR82" s="348"/>
      <c r="QUS82" s="348"/>
      <c r="QUT82" s="349"/>
      <c r="QUV82" s="347"/>
      <c r="QUW82" s="350"/>
      <c r="QUX82" s="350"/>
      <c r="QUY82" s="348"/>
      <c r="QUZ82" s="348"/>
      <c r="QVA82" s="348"/>
      <c r="QVB82" s="349"/>
      <c r="QVD82" s="347"/>
      <c r="QVE82" s="350"/>
      <c r="QVF82" s="350"/>
      <c r="QVG82" s="348"/>
      <c r="QVH82" s="348"/>
      <c r="QVI82" s="348"/>
      <c r="QVJ82" s="349"/>
      <c r="QVL82" s="347"/>
      <c r="QVM82" s="350"/>
      <c r="QVN82" s="350"/>
      <c r="QVO82" s="348"/>
      <c r="QVP82" s="348"/>
      <c r="QVQ82" s="348"/>
      <c r="QVR82" s="349"/>
      <c r="QVT82" s="347"/>
      <c r="QVU82" s="350"/>
      <c r="QVV82" s="350"/>
      <c r="QVW82" s="348"/>
      <c r="QVX82" s="348"/>
      <c r="QVY82" s="348"/>
      <c r="QVZ82" s="349"/>
      <c r="QWB82" s="347"/>
      <c r="QWC82" s="350"/>
      <c r="QWD82" s="350"/>
      <c r="QWE82" s="348"/>
      <c r="QWF82" s="348"/>
      <c r="QWG82" s="348"/>
      <c r="QWH82" s="349"/>
      <c r="QWJ82" s="347"/>
      <c r="QWK82" s="350"/>
      <c r="QWL82" s="350"/>
      <c r="QWM82" s="348"/>
      <c r="QWN82" s="348"/>
      <c r="QWO82" s="348"/>
      <c r="QWP82" s="349"/>
      <c r="QWR82" s="347"/>
      <c r="QWS82" s="350"/>
      <c r="QWT82" s="350"/>
      <c r="QWU82" s="348"/>
      <c r="QWV82" s="348"/>
      <c r="QWW82" s="348"/>
      <c r="QWX82" s="349"/>
      <c r="QWZ82" s="347"/>
      <c r="QXA82" s="350"/>
      <c r="QXB82" s="350"/>
      <c r="QXC82" s="348"/>
      <c r="QXD82" s="348"/>
      <c r="QXE82" s="348"/>
      <c r="QXF82" s="349"/>
      <c r="QXH82" s="347"/>
      <c r="QXI82" s="350"/>
      <c r="QXJ82" s="350"/>
      <c r="QXK82" s="348"/>
      <c r="QXL82" s="348"/>
      <c r="QXM82" s="348"/>
      <c r="QXN82" s="349"/>
      <c r="QXP82" s="347"/>
      <c r="QXQ82" s="350"/>
      <c r="QXR82" s="350"/>
      <c r="QXS82" s="348"/>
      <c r="QXT82" s="348"/>
      <c r="QXU82" s="348"/>
      <c r="QXV82" s="349"/>
      <c r="QXX82" s="347"/>
      <c r="QXY82" s="350"/>
      <c r="QXZ82" s="350"/>
      <c r="QYA82" s="348"/>
      <c r="QYB82" s="348"/>
      <c r="QYC82" s="348"/>
      <c r="QYD82" s="349"/>
      <c r="QYF82" s="347"/>
      <c r="QYG82" s="350"/>
      <c r="QYH82" s="350"/>
      <c r="QYI82" s="348"/>
      <c r="QYJ82" s="348"/>
      <c r="QYK82" s="348"/>
      <c r="QYL82" s="349"/>
      <c r="QYN82" s="347"/>
      <c r="QYO82" s="350"/>
      <c r="QYP82" s="350"/>
      <c r="QYQ82" s="348"/>
      <c r="QYR82" s="348"/>
      <c r="QYS82" s="348"/>
      <c r="QYT82" s="349"/>
      <c r="QYV82" s="347"/>
      <c r="QYW82" s="350"/>
      <c r="QYX82" s="350"/>
      <c r="QYY82" s="348"/>
      <c r="QYZ82" s="348"/>
      <c r="QZA82" s="348"/>
      <c r="QZB82" s="349"/>
      <c r="QZD82" s="347"/>
      <c r="QZE82" s="350"/>
      <c r="QZF82" s="350"/>
      <c r="QZG82" s="348"/>
      <c r="QZH82" s="348"/>
      <c r="QZI82" s="348"/>
      <c r="QZJ82" s="349"/>
      <c r="QZL82" s="347"/>
      <c r="QZM82" s="350"/>
      <c r="QZN82" s="350"/>
      <c r="QZO82" s="348"/>
      <c r="QZP82" s="348"/>
      <c r="QZQ82" s="348"/>
      <c r="QZR82" s="349"/>
      <c r="QZT82" s="347"/>
      <c r="QZU82" s="350"/>
      <c r="QZV82" s="350"/>
      <c r="QZW82" s="348"/>
      <c r="QZX82" s="348"/>
      <c r="QZY82" s="348"/>
      <c r="QZZ82" s="349"/>
      <c r="RAB82" s="347"/>
      <c r="RAC82" s="350"/>
      <c r="RAD82" s="350"/>
      <c r="RAE82" s="348"/>
      <c r="RAF82" s="348"/>
      <c r="RAG82" s="348"/>
      <c r="RAH82" s="349"/>
      <c r="RAJ82" s="347"/>
      <c r="RAK82" s="350"/>
      <c r="RAL82" s="350"/>
      <c r="RAM82" s="348"/>
      <c r="RAN82" s="348"/>
      <c r="RAO82" s="348"/>
      <c r="RAP82" s="349"/>
      <c r="RAR82" s="347"/>
      <c r="RAS82" s="350"/>
      <c r="RAT82" s="350"/>
      <c r="RAU82" s="348"/>
      <c r="RAV82" s="348"/>
      <c r="RAW82" s="348"/>
      <c r="RAX82" s="349"/>
      <c r="RAZ82" s="347"/>
      <c r="RBA82" s="350"/>
      <c r="RBB82" s="350"/>
      <c r="RBC82" s="348"/>
      <c r="RBD82" s="348"/>
      <c r="RBE82" s="348"/>
      <c r="RBF82" s="349"/>
      <c r="RBH82" s="347"/>
      <c r="RBI82" s="350"/>
      <c r="RBJ82" s="350"/>
      <c r="RBK82" s="348"/>
      <c r="RBL82" s="348"/>
      <c r="RBM82" s="348"/>
      <c r="RBN82" s="349"/>
      <c r="RBP82" s="347"/>
      <c r="RBQ82" s="350"/>
      <c r="RBR82" s="350"/>
      <c r="RBS82" s="348"/>
      <c r="RBT82" s="348"/>
      <c r="RBU82" s="348"/>
      <c r="RBV82" s="349"/>
      <c r="RBX82" s="347"/>
      <c r="RBY82" s="350"/>
      <c r="RBZ82" s="350"/>
      <c r="RCA82" s="348"/>
      <c r="RCB82" s="348"/>
      <c r="RCC82" s="348"/>
      <c r="RCD82" s="349"/>
      <c r="RCF82" s="347"/>
      <c r="RCG82" s="350"/>
      <c r="RCH82" s="350"/>
      <c r="RCI82" s="348"/>
      <c r="RCJ82" s="348"/>
      <c r="RCK82" s="348"/>
      <c r="RCL82" s="349"/>
      <c r="RCN82" s="347"/>
      <c r="RCO82" s="350"/>
      <c r="RCP82" s="350"/>
      <c r="RCQ82" s="348"/>
      <c r="RCR82" s="348"/>
      <c r="RCS82" s="348"/>
      <c r="RCT82" s="349"/>
      <c r="RCV82" s="347"/>
      <c r="RCW82" s="350"/>
      <c r="RCX82" s="350"/>
      <c r="RCY82" s="348"/>
      <c r="RCZ82" s="348"/>
      <c r="RDA82" s="348"/>
      <c r="RDB82" s="349"/>
      <c r="RDD82" s="347"/>
      <c r="RDE82" s="350"/>
      <c r="RDF82" s="350"/>
      <c r="RDG82" s="348"/>
      <c r="RDH82" s="348"/>
      <c r="RDI82" s="348"/>
      <c r="RDJ82" s="349"/>
      <c r="RDL82" s="347"/>
      <c r="RDM82" s="350"/>
      <c r="RDN82" s="350"/>
      <c r="RDO82" s="348"/>
      <c r="RDP82" s="348"/>
      <c r="RDQ82" s="348"/>
      <c r="RDR82" s="349"/>
      <c r="RDT82" s="347"/>
      <c r="RDU82" s="350"/>
      <c r="RDV82" s="350"/>
      <c r="RDW82" s="348"/>
      <c r="RDX82" s="348"/>
      <c r="RDY82" s="348"/>
      <c r="RDZ82" s="349"/>
      <c r="REB82" s="347"/>
      <c r="REC82" s="350"/>
      <c r="RED82" s="350"/>
      <c r="REE82" s="348"/>
      <c r="REF82" s="348"/>
      <c r="REG82" s="348"/>
      <c r="REH82" s="349"/>
      <c r="REJ82" s="347"/>
      <c r="REK82" s="350"/>
      <c r="REL82" s="350"/>
      <c r="REM82" s="348"/>
      <c r="REN82" s="348"/>
      <c r="REO82" s="348"/>
      <c r="REP82" s="349"/>
      <c r="RER82" s="347"/>
      <c r="RES82" s="350"/>
      <c r="RET82" s="350"/>
      <c r="REU82" s="348"/>
      <c r="REV82" s="348"/>
      <c r="REW82" s="348"/>
      <c r="REX82" s="349"/>
      <c r="REZ82" s="347"/>
      <c r="RFA82" s="350"/>
      <c r="RFB82" s="350"/>
      <c r="RFC82" s="348"/>
      <c r="RFD82" s="348"/>
      <c r="RFE82" s="348"/>
      <c r="RFF82" s="349"/>
      <c r="RFH82" s="347"/>
      <c r="RFI82" s="350"/>
      <c r="RFJ82" s="350"/>
      <c r="RFK82" s="348"/>
      <c r="RFL82" s="348"/>
      <c r="RFM82" s="348"/>
      <c r="RFN82" s="349"/>
      <c r="RFP82" s="347"/>
      <c r="RFQ82" s="350"/>
      <c r="RFR82" s="350"/>
      <c r="RFS82" s="348"/>
      <c r="RFT82" s="348"/>
      <c r="RFU82" s="348"/>
      <c r="RFV82" s="349"/>
      <c r="RFX82" s="347"/>
      <c r="RFY82" s="350"/>
      <c r="RFZ82" s="350"/>
      <c r="RGA82" s="348"/>
      <c r="RGB82" s="348"/>
      <c r="RGC82" s="348"/>
      <c r="RGD82" s="349"/>
      <c r="RGF82" s="347"/>
      <c r="RGG82" s="350"/>
      <c r="RGH82" s="350"/>
      <c r="RGI82" s="348"/>
      <c r="RGJ82" s="348"/>
      <c r="RGK82" s="348"/>
      <c r="RGL82" s="349"/>
      <c r="RGN82" s="347"/>
      <c r="RGO82" s="350"/>
      <c r="RGP82" s="350"/>
      <c r="RGQ82" s="348"/>
      <c r="RGR82" s="348"/>
      <c r="RGS82" s="348"/>
      <c r="RGT82" s="349"/>
      <c r="RGV82" s="347"/>
      <c r="RGW82" s="350"/>
      <c r="RGX82" s="350"/>
      <c r="RGY82" s="348"/>
      <c r="RGZ82" s="348"/>
      <c r="RHA82" s="348"/>
      <c r="RHB82" s="349"/>
      <c r="RHD82" s="347"/>
      <c r="RHE82" s="350"/>
      <c r="RHF82" s="350"/>
      <c r="RHG82" s="348"/>
      <c r="RHH82" s="348"/>
      <c r="RHI82" s="348"/>
      <c r="RHJ82" s="349"/>
      <c r="RHL82" s="347"/>
      <c r="RHM82" s="350"/>
      <c r="RHN82" s="350"/>
      <c r="RHO82" s="348"/>
      <c r="RHP82" s="348"/>
      <c r="RHQ82" s="348"/>
      <c r="RHR82" s="349"/>
      <c r="RHT82" s="347"/>
      <c r="RHU82" s="350"/>
      <c r="RHV82" s="350"/>
      <c r="RHW82" s="348"/>
      <c r="RHX82" s="348"/>
      <c r="RHY82" s="348"/>
      <c r="RHZ82" s="349"/>
      <c r="RIB82" s="347"/>
      <c r="RIC82" s="350"/>
      <c r="RID82" s="350"/>
      <c r="RIE82" s="348"/>
      <c r="RIF82" s="348"/>
      <c r="RIG82" s="348"/>
      <c r="RIH82" s="349"/>
      <c r="RIJ82" s="347"/>
      <c r="RIK82" s="350"/>
      <c r="RIL82" s="350"/>
      <c r="RIM82" s="348"/>
      <c r="RIN82" s="348"/>
      <c r="RIO82" s="348"/>
      <c r="RIP82" s="349"/>
      <c r="RIR82" s="347"/>
      <c r="RIS82" s="350"/>
      <c r="RIT82" s="350"/>
      <c r="RIU82" s="348"/>
      <c r="RIV82" s="348"/>
      <c r="RIW82" s="348"/>
      <c r="RIX82" s="349"/>
      <c r="RIZ82" s="347"/>
      <c r="RJA82" s="350"/>
      <c r="RJB82" s="350"/>
      <c r="RJC82" s="348"/>
      <c r="RJD82" s="348"/>
      <c r="RJE82" s="348"/>
      <c r="RJF82" s="349"/>
      <c r="RJH82" s="347"/>
      <c r="RJI82" s="350"/>
      <c r="RJJ82" s="350"/>
      <c r="RJK82" s="348"/>
      <c r="RJL82" s="348"/>
      <c r="RJM82" s="348"/>
      <c r="RJN82" s="349"/>
      <c r="RJP82" s="347"/>
      <c r="RJQ82" s="350"/>
      <c r="RJR82" s="350"/>
      <c r="RJS82" s="348"/>
      <c r="RJT82" s="348"/>
      <c r="RJU82" s="348"/>
      <c r="RJV82" s="349"/>
      <c r="RJX82" s="347"/>
      <c r="RJY82" s="350"/>
      <c r="RJZ82" s="350"/>
      <c r="RKA82" s="348"/>
      <c r="RKB82" s="348"/>
      <c r="RKC82" s="348"/>
      <c r="RKD82" s="349"/>
      <c r="RKF82" s="347"/>
      <c r="RKG82" s="350"/>
      <c r="RKH82" s="350"/>
      <c r="RKI82" s="348"/>
      <c r="RKJ82" s="348"/>
      <c r="RKK82" s="348"/>
      <c r="RKL82" s="349"/>
      <c r="RKN82" s="347"/>
      <c r="RKO82" s="350"/>
      <c r="RKP82" s="350"/>
      <c r="RKQ82" s="348"/>
      <c r="RKR82" s="348"/>
      <c r="RKS82" s="348"/>
      <c r="RKT82" s="349"/>
      <c r="RKV82" s="347"/>
      <c r="RKW82" s="350"/>
      <c r="RKX82" s="350"/>
      <c r="RKY82" s="348"/>
      <c r="RKZ82" s="348"/>
      <c r="RLA82" s="348"/>
      <c r="RLB82" s="349"/>
      <c r="RLD82" s="347"/>
      <c r="RLE82" s="350"/>
      <c r="RLF82" s="350"/>
      <c r="RLG82" s="348"/>
      <c r="RLH82" s="348"/>
      <c r="RLI82" s="348"/>
      <c r="RLJ82" s="349"/>
      <c r="RLL82" s="347"/>
      <c r="RLM82" s="350"/>
      <c r="RLN82" s="350"/>
      <c r="RLO82" s="348"/>
      <c r="RLP82" s="348"/>
      <c r="RLQ82" s="348"/>
      <c r="RLR82" s="349"/>
      <c r="RLT82" s="347"/>
      <c r="RLU82" s="350"/>
      <c r="RLV82" s="350"/>
      <c r="RLW82" s="348"/>
      <c r="RLX82" s="348"/>
      <c r="RLY82" s="348"/>
      <c r="RLZ82" s="349"/>
      <c r="RMB82" s="347"/>
      <c r="RMC82" s="350"/>
      <c r="RMD82" s="350"/>
      <c r="RME82" s="348"/>
      <c r="RMF82" s="348"/>
      <c r="RMG82" s="348"/>
      <c r="RMH82" s="349"/>
      <c r="RMJ82" s="347"/>
      <c r="RMK82" s="350"/>
      <c r="RML82" s="350"/>
      <c r="RMM82" s="348"/>
      <c r="RMN82" s="348"/>
      <c r="RMO82" s="348"/>
      <c r="RMP82" s="349"/>
      <c r="RMR82" s="347"/>
      <c r="RMS82" s="350"/>
      <c r="RMT82" s="350"/>
      <c r="RMU82" s="348"/>
      <c r="RMV82" s="348"/>
      <c r="RMW82" s="348"/>
      <c r="RMX82" s="349"/>
      <c r="RMZ82" s="347"/>
      <c r="RNA82" s="350"/>
      <c r="RNB82" s="350"/>
      <c r="RNC82" s="348"/>
      <c r="RND82" s="348"/>
      <c r="RNE82" s="348"/>
      <c r="RNF82" s="349"/>
      <c r="RNH82" s="347"/>
      <c r="RNI82" s="350"/>
      <c r="RNJ82" s="350"/>
      <c r="RNK82" s="348"/>
      <c r="RNL82" s="348"/>
      <c r="RNM82" s="348"/>
      <c r="RNN82" s="349"/>
      <c r="RNP82" s="347"/>
      <c r="RNQ82" s="350"/>
      <c r="RNR82" s="350"/>
      <c r="RNS82" s="348"/>
      <c r="RNT82" s="348"/>
      <c r="RNU82" s="348"/>
      <c r="RNV82" s="349"/>
      <c r="RNX82" s="347"/>
      <c r="RNY82" s="350"/>
      <c r="RNZ82" s="350"/>
      <c r="ROA82" s="348"/>
      <c r="ROB82" s="348"/>
      <c r="ROC82" s="348"/>
      <c r="ROD82" s="349"/>
      <c r="ROF82" s="347"/>
      <c r="ROG82" s="350"/>
      <c r="ROH82" s="350"/>
      <c r="ROI82" s="348"/>
      <c r="ROJ82" s="348"/>
      <c r="ROK82" s="348"/>
      <c r="ROL82" s="349"/>
      <c r="RON82" s="347"/>
      <c r="ROO82" s="350"/>
      <c r="ROP82" s="350"/>
      <c r="ROQ82" s="348"/>
      <c r="ROR82" s="348"/>
      <c r="ROS82" s="348"/>
      <c r="ROT82" s="349"/>
      <c r="ROV82" s="347"/>
      <c r="ROW82" s="350"/>
      <c r="ROX82" s="350"/>
      <c r="ROY82" s="348"/>
      <c r="ROZ82" s="348"/>
      <c r="RPA82" s="348"/>
      <c r="RPB82" s="349"/>
      <c r="RPD82" s="347"/>
      <c r="RPE82" s="350"/>
      <c r="RPF82" s="350"/>
      <c r="RPG82" s="348"/>
      <c r="RPH82" s="348"/>
      <c r="RPI82" s="348"/>
      <c r="RPJ82" s="349"/>
      <c r="RPL82" s="347"/>
      <c r="RPM82" s="350"/>
      <c r="RPN82" s="350"/>
      <c r="RPO82" s="348"/>
      <c r="RPP82" s="348"/>
      <c r="RPQ82" s="348"/>
      <c r="RPR82" s="349"/>
      <c r="RPT82" s="347"/>
      <c r="RPU82" s="350"/>
      <c r="RPV82" s="350"/>
      <c r="RPW82" s="348"/>
      <c r="RPX82" s="348"/>
      <c r="RPY82" s="348"/>
      <c r="RPZ82" s="349"/>
      <c r="RQB82" s="347"/>
      <c r="RQC82" s="350"/>
      <c r="RQD82" s="350"/>
      <c r="RQE82" s="348"/>
      <c r="RQF82" s="348"/>
      <c r="RQG82" s="348"/>
      <c r="RQH82" s="349"/>
      <c r="RQJ82" s="347"/>
      <c r="RQK82" s="350"/>
      <c r="RQL82" s="350"/>
      <c r="RQM82" s="348"/>
      <c r="RQN82" s="348"/>
      <c r="RQO82" s="348"/>
      <c r="RQP82" s="349"/>
      <c r="RQR82" s="347"/>
      <c r="RQS82" s="350"/>
      <c r="RQT82" s="350"/>
      <c r="RQU82" s="348"/>
      <c r="RQV82" s="348"/>
      <c r="RQW82" s="348"/>
      <c r="RQX82" s="349"/>
      <c r="RQZ82" s="347"/>
      <c r="RRA82" s="350"/>
      <c r="RRB82" s="350"/>
      <c r="RRC82" s="348"/>
      <c r="RRD82" s="348"/>
      <c r="RRE82" s="348"/>
      <c r="RRF82" s="349"/>
      <c r="RRH82" s="347"/>
      <c r="RRI82" s="350"/>
      <c r="RRJ82" s="350"/>
      <c r="RRK82" s="348"/>
      <c r="RRL82" s="348"/>
      <c r="RRM82" s="348"/>
      <c r="RRN82" s="349"/>
      <c r="RRP82" s="347"/>
      <c r="RRQ82" s="350"/>
      <c r="RRR82" s="350"/>
      <c r="RRS82" s="348"/>
      <c r="RRT82" s="348"/>
      <c r="RRU82" s="348"/>
      <c r="RRV82" s="349"/>
      <c r="RRX82" s="347"/>
      <c r="RRY82" s="350"/>
      <c r="RRZ82" s="350"/>
      <c r="RSA82" s="348"/>
      <c r="RSB82" s="348"/>
      <c r="RSC82" s="348"/>
      <c r="RSD82" s="349"/>
      <c r="RSF82" s="347"/>
      <c r="RSG82" s="350"/>
      <c r="RSH82" s="350"/>
      <c r="RSI82" s="348"/>
      <c r="RSJ82" s="348"/>
      <c r="RSK82" s="348"/>
      <c r="RSL82" s="349"/>
      <c r="RSN82" s="347"/>
      <c r="RSO82" s="350"/>
      <c r="RSP82" s="350"/>
      <c r="RSQ82" s="348"/>
      <c r="RSR82" s="348"/>
      <c r="RSS82" s="348"/>
      <c r="RST82" s="349"/>
      <c r="RSV82" s="347"/>
      <c r="RSW82" s="350"/>
      <c r="RSX82" s="350"/>
      <c r="RSY82" s="348"/>
      <c r="RSZ82" s="348"/>
      <c r="RTA82" s="348"/>
      <c r="RTB82" s="349"/>
      <c r="RTD82" s="347"/>
      <c r="RTE82" s="350"/>
      <c r="RTF82" s="350"/>
      <c r="RTG82" s="348"/>
      <c r="RTH82" s="348"/>
      <c r="RTI82" s="348"/>
      <c r="RTJ82" s="349"/>
      <c r="RTL82" s="347"/>
      <c r="RTM82" s="350"/>
      <c r="RTN82" s="350"/>
      <c r="RTO82" s="348"/>
      <c r="RTP82" s="348"/>
      <c r="RTQ82" s="348"/>
      <c r="RTR82" s="349"/>
      <c r="RTT82" s="347"/>
      <c r="RTU82" s="350"/>
      <c r="RTV82" s="350"/>
      <c r="RTW82" s="348"/>
      <c r="RTX82" s="348"/>
      <c r="RTY82" s="348"/>
      <c r="RTZ82" s="349"/>
      <c r="RUB82" s="347"/>
      <c r="RUC82" s="350"/>
      <c r="RUD82" s="350"/>
      <c r="RUE82" s="348"/>
      <c r="RUF82" s="348"/>
      <c r="RUG82" s="348"/>
      <c r="RUH82" s="349"/>
      <c r="RUJ82" s="347"/>
      <c r="RUK82" s="350"/>
      <c r="RUL82" s="350"/>
      <c r="RUM82" s="348"/>
      <c r="RUN82" s="348"/>
      <c r="RUO82" s="348"/>
      <c r="RUP82" s="349"/>
      <c r="RUR82" s="347"/>
      <c r="RUS82" s="350"/>
      <c r="RUT82" s="350"/>
      <c r="RUU82" s="348"/>
      <c r="RUV82" s="348"/>
      <c r="RUW82" s="348"/>
      <c r="RUX82" s="349"/>
      <c r="RUZ82" s="347"/>
      <c r="RVA82" s="350"/>
      <c r="RVB82" s="350"/>
      <c r="RVC82" s="348"/>
      <c r="RVD82" s="348"/>
      <c r="RVE82" s="348"/>
      <c r="RVF82" s="349"/>
      <c r="RVH82" s="347"/>
      <c r="RVI82" s="350"/>
      <c r="RVJ82" s="350"/>
      <c r="RVK82" s="348"/>
      <c r="RVL82" s="348"/>
      <c r="RVM82" s="348"/>
      <c r="RVN82" s="349"/>
      <c r="RVP82" s="347"/>
      <c r="RVQ82" s="350"/>
      <c r="RVR82" s="350"/>
      <c r="RVS82" s="348"/>
      <c r="RVT82" s="348"/>
      <c r="RVU82" s="348"/>
      <c r="RVV82" s="349"/>
      <c r="RVX82" s="347"/>
      <c r="RVY82" s="350"/>
      <c r="RVZ82" s="350"/>
      <c r="RWA82" s="348"/>
      <c r="RWB82" s="348"/>
      <c r="RWC82" s="348"/>
      <c r="RWD82" s="349"/>
      <c r="RWF82" s="347"/>
      <c r="RWG82" s="350"/>
      <c r="RWH82" s="350"/>
      <c r="RWI82" s="348"/>
      <c r="RWJ82" s="348"/>
      <c r="RWK82" s="348"/>
      <c r="RWL82" s="349"/>
      <c r="RWN82" s="347"/>
      <c r="RWO82" s="350"/>
      <c r="RWP82" s="350"/>
      <c r="RWQ82" s="348"/>
      <c r="RWR82" s="348"/>
      <c r="RWS82" s="348"/>
      <c r="RWT82" s="349"/>
      <c r="RWV82" s="347"/>
      <c r="RWW82" s="350"/>
      <c r="RWX82" s="350"/>
      <c r="RWY82" s="348"/>
      <c r="RWZ82" s="348"/>
      <c r="RXA82" s="348"/>
      <c r="RXB82" s="349"/>
      <c r="RXD82" s="347"/>
      <c r="RXE82" s="350"/>
      <c r="RXF82" s="350"/>
      <c r="RXG82" s="348"/>
      <c r="RXH82" s="348"/>
      <c r="RXI82" s="348"/>
      <c r="RXJ82" s="349"/>
      <c r="RXL82" s="347"/>
      <c r="RXM82" s="350"/>
      <c r="RXN82" s="350"/>
      <c r="RXO82" s="348"/>
      <c r="RXP82" s="348"/>
      <c r="RXQ82" s="348"/>
      <c r="RXR82" s="349"/>
      <c r="RXT82" s="347"/>
      <c r="RXU82" s="350"/>
      <c r="RXV82" s="350"/>
      <c r="RXW82" s="348"/>
      <c r="RXX82" s="348"/>
      <c r="RXY82" s="348"/>
      <c r="RXZ82" s="349"/>
      <c r="RYB82" s="347"/>
      <c r="RYC82" s="350"/>
      <c r="RYD82" s="350"/>
      <c r="RYE82" s="348"/>
      <c r="RYF82" s="348"/>
      <c r="RYG82" s="348"/>
      <c r="RYH82" s="349"/>
      <c r="RYJ82" s="347"/>
      <c r="RYK82" s="350"/>
      <c r="RYL82" s="350"/>
      <c r="RYM82" s="348"/>
      <c r="RYN82" s="348"/>
      <c r="RYO82" s="348"/>
      <c r="RYP82" s="349"/>
      <c r="RYR82" s="347"/>
      <c r="RYS82" s="350"/>
      <c r="RYT82" s="350"/>
      <c r="RYU82" s="348"/>
      <c r="RYV82" s="348"/>
      <c r="RYW82" s="348"/>
      <c r="RYX82" s="349"/>
      <c r="RYZ82" s="347"/>
      <c r="RZA82" s="350"/>
      <c r="RZB82" s="350"/>
      <c r="RZC82" s="348"/>
      <c r="RZD82" s="348"/>
      <c r="RZE82" s="348"/>
      <c r="RZF82" s="349"/>
      <c r="RZH82" s="347"/>
      <c r="RZI82" s="350"/>
      <c r="RZJ82" s="350"/>
      <c r="RZK82" s="348"/>
      <c r="RZL82" s="348"/>
      <c r="RZM82" s="348"/>
      <c r="RZN82" s="349"/>
      <c r="RZP82" s="347"/>
      <c r="RZQ82" s="350"/>
      <c r="RZR82" s="350"/>
      <c r="RZS82" s="348"/>
      <c r="RZT82" s="348"/>
      <c r="RZU82" s="348"/>
      <c r="RZV82" s="349"/>
      <c r="RZX82" s="347"/>
      <c r="RZY82" s="350"/>
      <c r="RZZ82" s="350"/>
      <c r="SAA82" s="348"/>
      <c r="SAB82" s="348"/>
      <c r="SAC82" s="348"/>
      <c r="SAD82" s="349"/>
      <c r="SAF82" s="347"/>
      <c r="SAG82" s="350"/>
      <c r="SAH82" s="350"/>
      <c r="SAI82" s="348"/>
      <c r="SAJ82" s="348"/>
      <c r="SAK82" s="348"/>
      <c r="SAL82" s="349"/>
      <c r="SAN82" s="347"/>
      <c r="SAO82" s="350"/>
      <c r="SAP82" s="350"/>
      <c r="SAQ82" s="348"/>
      <c r="SAR82" s="348"/>
      <c r="SAS82" s="348"/>
      <c r="SAT82" s="349"/>
      <c r="SAV82" s="347"/>
      <c r="SAW82" s="350"/>
      <c r="SAX82" s="350"/>
      <c r="SAY82" s="348"/>
      <c r="SAZ82" s="348"/>
      <c r="SBA82" s="348"/>
      <c r="SBB82" s="349"/>
      <c r="SBD82" s="347"/>
      <c r="SBE82" s="350"/>
      <c r="SBF82" s="350"/>
      <c r="SBG82" s="348"/>
      <c r="SBH82" s="348"/>
      <c r="SBI82" s="348"/>
      <c r="SBJ82" s="349"/>
      <c r="SBL82" s="347"/>
      <c r="SBM82" s="350"/>
      <c r="SBN82" s="350"/>
      <c r="SBO82" s="348"/>
      <c r="SBP82" s="348"/>
      <c r="SBQ82" s="348"/>
      <c r="SBR82" s="349"/>
      <c r="SBT82" s="347"/>
      <c r="SBU82" s="350"/>
      <c r="SBV82" s="350"/>
      <c r="SBW82" s="348"/>
      <c r="SBX82" s="348"/>
      <c r="SBY82" s="348"/>
      <c r="SBZ82" s="349"/>
      <c r="SCB82" s="347"/>
      <c r="SCC82" s="350"/>
      <c r="SCD82" s="350"/>
      <c r="SCE82" s="348"/>
      <c r="SCF82" s="348"/>
      <c r="SCG82" s="348"/>
      <c r="SCH82" s="349"/>
      <c r="SCJ82" s="347"/>
      <c r="SCK82" s="350"/>
      <c r="SCL82" s="350"/>
      <c r="SCM82" s="348"/>
      <c r="SCN82" s="348"/>
      <c r="SCO82" s="348"/>
      <c r="SCP82" s="349"/>
      <c r="SCR82" s="347"/>
      <c r="SCS82" s="350"/>
      <c r="SCT82" s="350"/>
      <c r="SCU82" s="348"/>
      <c r="SCV82" s="348"/>
      <c r="SCW82" s="348"/>
      <c r="SCX82" s="349"/>
      <c r="SCZ82" s="347"/>
      <c r="SDA82" s="350"/>
      <c r="SDB82" s="350"/>
      <c r="SDC82" s="348"/>
      <c r="SDD82" s="348"/>
      <c r="SDE82" s="348"/>
      <c r="SDF82" s="349"/>
      <c r="SDH82" s="347"/>
      <c r="SDI82" s="350"/>
      <c r="SDJ82" s="350"/>
      <c r="SDK82" s="348"/>
      <c r="SDL82" s="348"/>
      <c r="SDM82" s="348"/>
      <c r="SDN82" s="349"/>
      <c r="SDP82" s="347"/>
      <c r="SDQ82" s="350"/>
      <c r="SDR82" s="350"/>
      <c r="SDS82" s="348"/>
      <c r="SDT82" s="348"/>
      <c r="SDU82" s="348"/>
      <c r="SDV82" s="349"/>
      <c r="SDX82" s="347"/>
      <c r="SDY82" s="350"/>
      <c r="SDZ82" s="350"/>
      <c r="SEA82" s="348"/>
      <c r="SEB82" s="348"/>
      <c r="SEC82" s="348"/>
      <c r="SED82" s="349"/>
      <c r="SEF82" s="347"/>
      <c r="SEG82" s="350"/>
      <c r="SEH82" s="350"/>
      <c r="SEI82" s="348"/>
      <c r="SEJ82" s="348"/>
      <c r="SEK82" s="348"/>
      <c r="SEL82" s="349"/>
      <c r="SEN82" s="347"/>
      <c r="SEO82" s="350"/>
      <c r="SEP82" s="350"/>
      <c r="SEQ82" s="348"/>
      <c r="SER82" s="348"/>
      <c r="SES82" s="348"/>
      <c r="SET82" s="349"/>
      <c r="SEV82" s="347"/>
      <c r="SEW82" s="350"/>
      <c r="SEX82" s="350"/>
      <c r="SEY82" s="348"/>
      <c r="SEZ82" s="348"/>
      <c r="SFA82" s="348"/>
      <c r="SFB82" s="349"/>
      <c r="SFD82" s="347"/>
      <c r="SFE82" s="350"/>
      <c r="SFF82" s="350"/>
      <c r="SFG82" s="348"/>
      <c r="SFH82" s="348"/>
      <c r="SFI82" s="348"/>
      <c r="SFJ82" s="349"/>
      <c r="SFL82" s="347"/>
      <c r="SFM82" s="350"/>
      <c r="SFN82" s="350"/>
      <c r="SFO82" s="348"/>
      <c r="SFP82" s="348"/>
      <c r="SFQ82" s="348"/>
      <c r="SFR82" s="349"/>
      <c r="SFT82" s="347"/>
      <c r="SFU82" s="350"/>
      <c r="SFV82" s="350"/>
      <c r="SFW82" s="348"/>
      <c r="SFX82" s="348"/>
      <c r="SFY82" s="348"/>
      <c r="SFZ82" s="349"/>
      <c r="SGB82" s="347"/>
      <c r="SGC82" s="350"/>
      <c r="SGD82" s="350"/>
      <c r="SGE82" s="348"/>
      <c r="SGF82" s="348"/>
      <c r="SGG82" s="348"/>
      <c r="SGH82" s="349"/>
      <c r="SGJ82" s="347"/>
      <c r="SGK82" s="350"/>
      <c r="SGL82" s="350"/>
      <c r="SGM82" s="348"/>
      <c r="SGN82" s="348"/>
      <c r="SGO82" s="348"/>
      <c r="SGP82" s="349"/>
      <c r="SGR82" s="347"/>
      <c r="SGS82" s="350"/>
      <c r="SGT82" s="350"/>
      <c r="SGU82" s="348"/>
      <c r="SGV82" s="348"/>
      <c r="SGW82" s="348"/>
      <c r="SGX82" s="349"/>
      <c r="SGZ82" s="347"/>
      <c r="SHA82" s="350"/>
      <c r="SHB82" s="350"/>
      <c r="SHC82" s="348"/>
      <c r="SHD82" s="348"/>
      <c r="SHE82" s="348"/>
      <c r="SHF82" s="349"/>
      <c r="SHH82" s="347"/>
      <c r="SHI82" s="350"/>
      <c r="SHJ82" s="350"/>
      <c r="SHK82" s="348"/>
      <c r="SHL82" s="348"/>
      <c r="SHM82" s="348"/>
      <c r="SHN82" s="349"/>
      <c r="SHP82" s="347"/>
      <c r="SHQ82" s="350"/>
      <c r="SHR82" s="350"/>
      <c r="SHS82" s="348"/>
      <c r="SHT82" s="348"/>
      <c r="SHU82" s="348"/>
      <c r="SHV82" s="349"/>
      <c r="SHX82" s="347"/>
      <c r="SHY82" s="350"/>
      <c r="SHZ82" s="350"/>
      <c r="SIA82" s="348"/>
      <c r="SIB82" s="348"/>
      <c r="SIC82" s="348"/>
      <c r="SID82" s="349"/>
      <c r="SIF82" s="347"/>
      <c r="SIG82" s="350"/>
      <c r="SIH82" s="350"/>
      <c r="SII82" s="348"/>
      <c r="SIJ82" s="348"/>
      <c r="SIK82" s="348"/>
      <c r="SIL82" s="349"/>
      <c r="SIN82" s="347"/>
      <c r="SIO82" s="350"/>
      <c r="SIP82" s="350"/>
      <c r="SIQ82" s="348"/>
      <c r="SIR82" s="348"/>
      <c r="SIS82" s="348"/>
      <c r="SIT82" s="349"/>
      <c r="SIV82" s="347"/>
      <c r="SIW82" s="350"/>
      <c r="SIX82" s="350"/>
      <c r="SIY82" s="348"/>
      <c r="SIZ82" s="348"/>
      <c r="SJA82" s="348"/>
      <c r="SJB82" s="349"/>
      <c r="SJD82" s="347"/>
      <c r="SJE82" s="350"/>
      <c r="SJF82" s="350"/>
      <c r="SJG82" s="348"/>
      <c r="SJH82" s="348"/>
      <c r="SJI82" s="348"/>
      <c r="SJJ82" s="349"/>
      <c r="SJL82" s="347"/>
      <c r="SJM82" s="350"/>
      <c r="SJN82" s="350"/>
      <c r="SJO82" s="348"/>
      <c r="SJP82" s="348"/>
      <c r="SJQ82" s="348"/>
      <c r="SJR82" s="349"/>
      <c r="SJT82" s="347"/>
      <c r="SJU82" s="350"/>
      <c r="SJV82" s="350"/>
      <c r="SJW82" s="348"/>
      <c r="SJX82" s="348"/>
      <c r="SJY82" s="348"/>
      <c r="SJZ82" s="349"/>
      <c r="SKB82" s="347"/>
      <c r="SKC82" s="350"/>
      <c r="SKD82" s="350"/>
      <c r="SKE82" s="348"/>
      <c r="SKF82" s="348"/>
      <c r="SKG82" s="348"/>
      <c r="SKH82" s="349"/>
      <c r="SKJ82" s="347"/>
      <c r="SKK82" s="350"/>
      <c r="SKL82" s="350"/>
      <c r="SKM82" s="348"/>
      <c r="SKN82" s="348"/>
      <c r="SKO82" s="348"/>
      <c r="SKP82" s="349"/>
      <c r="SKR82" s="347"/>
      <c r="SKS82" s="350"/>
      <c r="SKT82" s="350"/>
      <c r="SKU82" s="348"/>
      <c r="SKV82" s="348"/>
      <c r="SKW82" s="348"/>
      <c r="SKX82" s="349"/>
      <c r="SKZ82" s="347"/>
      <c r="SLA82" s="350"/>
      <c r="SLB82" s="350"/>
      <c r="SLC82" s="348"/>
      <c r="SLD82" s="348"/>
      <c r="SLE82" s="348"/>
      <c r="SLF82" s="349"/>
      <c r="SLH82" s="347"/>
      <c r="SLI82" s="350"/>
      <c r="SLJ82" s="350"/>
      <c r="SLK82" s="348"/>
      <c r="SLL82" s="348"/>
      <c r="SLM82" s="348"/>
      <c r="SLN82" s="349"/>
      <c r="SLP82" s="347"/>
      <c r="SLQ82" s="350"/>
      <c r="SLR82" s="350"/>
      <c r="SLS82" s="348"/>
      <c r="SLT82" s="348"/>
      <c r="SLU82" s="348"/>
      <c r="SLV82" s="349"/>
      <c r="SLX82" s="347"/>
      <c r="SLY82" s="350"/>
      <c r="SLZ82" s="350"/>
      <c r="SMA82" s="348"/>
      <c r="SMB82" s="348"/>
      <c r="SMC82" s="348"/>
      <c r="SMD82" s="349"/>
      <c r="SMF82" s="347"/>
      <c r="SMG82" s="350"/>
      <c r="SMH82" s="350"/>
      <c r="SMI82" s="348"/>
      <c r="SMJ82" s="348"/>
      <c r="SMK82" s="348"/>
      <c r="SML82" s="349"/>
      <c r="SMN82" s="347"/>
      <c r="SMO82" s="350"/>
      <c r="SMP82" s="350"/>
      <c r="SMQ82" s="348"/>
      <c r="SMR82" s="348"/>
      <c r="SMS82" s="348"/>
      <c r="SMT82" s="349"/>
      <c r="SMV82" s="347"/>
      <c r="SMW82" s="350"/>
      <c r="SMX82" s="350"/>
      <c r="SMY82" s="348"/>
      <c r="SMZ82" s="348"/>
      <c r="SNA82" s="348"/>
      <c r="SNB82" s="349"/>
      <c r="SND82" s="347"/>
      <c r="SNE82" s="350"/>
      <c r="SNF82" s="350"/>
      <c r="SNG82" s="348"/>
      <c r="SNH82" s="348"/>
      <c r="SNI82" s="348"/>
      <c r="SNJ82" s="349"/>
      <c r="SNL82" s="347"/>
      <c r="SNM82" s="350"/>
      <c r="SNN82" s="350"/>
      <c r="SNO82" s="348"/>
      <c r="SNP82" s="348"/>
      <c r="SNQ82" s="348"/>
      <c r="SNR82" s="349"/>
      <c r="SNT82" s="347"/>
      <c r="SNU82" s="350"/>
      <c r="SNV82" s="350"/>
      <c r="SNW82" s="348"/>
      <c r="SNX82" s="348"/>
      <c r="SNY82" s="348"/>
      <c r="SNZ82" s="349"/>
      <c r="SOB82" s="347"/>
      <c r="SOC82" s="350"/>
      <c r="SOD82" s="350"/>
      <c r="SOE82" s="348"/>
      <c r="SOF82" s="348"/>
      <c r="SOG82" s="348"/>
      <c r="SOH82" s="349"/>
      <c r="SOJ82" s="347"/>
      <c r="SOK82" s="350"/>
      <c r="SOL82" s="350"/>
      <c r="SOM82" s="348"/>
      <c r="SON82" s="348"/>
      <c r="SOO82" s="348"/>
      <c r="SOP82" s="349"/>
      <c r="SOR82" s="347"/>
      <c r="SOS82" s="350"/>
      <c r="SOT82" s="350"/>
      <c r="SOU82" s="348"/>
      <c r="SOV82" s="348"/>
      <c r="SOW82" s="348"/>
      <c r="SOX82" s="349"/>
      <c r="SOZ82" s="347"/>
      <c r="SPA82" s="350"/>
      <c r="SPB82" s="350"/>
      <c r="SPC82" s="348"/>
      <c r="SPD82" s="348"/>
      <c r="SPE82" s="348"/>
      <c r="SPF82" s="349"/>
      <c r="SPH82" s="347"/>
      <c r="SPI82" s="350"/>
      <c r="SPJ82" s="350"/>
      <c r="SPK82" s="348"/>
      <c r="SPL82" s="348"/>
      <c r="SPM82" s="348"/>
      <c r="SPN82" s="349"/>
      <c r="SPP82" s="347"/>
      <c r="SPQ82" s="350"/>
      <c r="SPR82" s="350"/>
      <c r="SPS82" s="348"/>
      <c r="SPT82" s="348"/>
      <c r="SPU82" s="348"/>
      <c r="SPV82" s="349"/>
      <c r="SPX82" s="347"/>
      <c r="SPY82" s="350"/>
      <c r="SPZ82" s="350"/>
      <c r="SQA82" s="348"/>
      <c r="SQB82" s="348"/>
      <c r="SQC82" s="348"/>
      <c r="SQD82" s="349"/>
      <c r="SQF82" s="347"/>
      <c r="SQG82" s="350"/>
      <c r="SQH82" s="350"/>
      <c r="SQI82" s="348"/>
      <c r="SQJ82" s="348"/>
      <c r="SQK82" s="348"/>
      <c r="SQL82" s="349"/>
      <c r="SQN82" s="347"/>
      <c r="SQO82" s="350"/>
      <c r="SQP82" s="350"/>
      <c r="SQQ82" s="348"/>
      <c r="SQR82" s="348"/>
      <c r="SQS82" s="348"/>
      <c r="SQT82" s="349"/>
      <c r="SQV82" s="347"/>
      <c r="SQW82" s="350"/>
      <c r="SQX82" s="350"/>
      <c r="SQY82" s="348"/>
      <c r="SQZ82" s="348"/>
      <c r="SRA82" s="348"/>
      <c r="SRB82" s="349"/>
      <c r="SRD82" s="347"/>
      <c r="SRE82" s="350"/>
      <c r="SRF82" s="350"/>
      <c r="SRG82" s="348"/>
      <c r="SRH82" s="348"/>
      <c r="SRI82" s="348"/>
      <c r="SRJ82" s="349"/>
      <c r="SRL82" s="347"/>
      <c r="SRM82" s="350"/>
      <c r="SRN82" s="350"/>
      <c r="SRO82" s="348"/>
      <c r="SRP82" s="348"/>
      <c r="SRQ82" s="348"/>
      <c r="SRR82" s="349"/>
      <c r="SRT82" s="347"/>
      <c r="SRU82" s="350"/>
      <c r="SRV82" s="350"/>
      <c r="SRW82" s="348"/>
      <c r="SRX82" s="348"/>
      <c r="SRY82" s="348"/>
      <c r="SRZ82" s="349"/>
      <c r="SSB82" s="347"/>
      <c r="SSC82" s="350"/>
      <c r="SSD82" s="350"/>
      <c r="SSE82" s="348"/>
      <c r="SSF82" s="348"/>
      <c r="SSG82" s="348"/>
      <c r="SSH82" s="349"/>
      <c r="SSJ82" s="347"/>
      <c r="SSK82" s="350"/>
      <c r="SSL82" s="350"/>
      <c r="SSM82" s="348"/>
      <c r="SSN82" s="348"/>
      <c r="SSO82" s="348"/>
      <c r="SSP82" s="349"/>
      <c r="SSR82" s="347"/>
      <c r="SSS82" s="350"/>
      <c r="SST82" s="350"/>
      <c r="SSU82" s="348"/>
      <c r="SSV82" s="348"/>
      <c r="SSW82" s="348"/>
      <c r="SSX82" s="349"/>
      <c r="SSZ82" s="347"/>
      <c r="STA82" s="350"/>
      <c r="STB82" s="350"/>
      <c r="STC82" s="348"/>
      <c r="STD82" s="348"/>
      <c r="STE82" s="348"/>
      <c r="STF82" s="349"/>
      <c r="STH82" s="347"/>
      <c r="STI82" s="350"/>
      <c r="STJ82" s="350"/>
      <c r="STK82" s="348"/>
      <c r="STL82" s="348"/>
      <c r="STM82" s="348"/>
      <c r="STN82" s="349"/>
      <c r="STP82" s="347"/>
      <c r="STQ82" s="350"/>
      <c r="STR82" s="350"/>
      <c r="STS82" s="348"/>
      <c r="STT82" s="348"/>
      <c r="STU82" s="348"/>
      <c r="STV82" s="349"/>
      <c r="STX82" s="347"/>
      <c r="STY82" s="350"/>
      <c r="STZ82" s="350"/>
      <c r="SUA82" s="348"/>
      <c r="SUB82" s="348"/>
      <c r="SUC82" s="348"/>
      <c r="SUD82" s="349"/>
      <c r="SUF82" s="347"/>
      <c r="SUG82" s="350"/>
      <c r="SUH82" s="350"/>
      <c r="SUI82" s="348"/>
      <c r="SUJ82" s="348"/>
      <c r="SUK82" s="348"/>
      <c r="SUL82" s="349"/>
      <c r="SUN82" s="347"/>
      <c r="SUO82" s="350"/>
      <c r="SUP82" s="350"/>
      <c r="SUQ82" s="348"/>
      <c r="SUR82" s="348"/>
      <c r="SUS82" s="348"/>
      <c r="SUT82" s="349"/>
      <c r="SUV82" s="347"/>
      <c r="SUW82" s="350"/>
      <c r="SUX82" s="350"/>
      <c r="SUY82" s="348"/>
      <c r="SUZ82" s="348"/>
      <c r="SVA82" s="348"/>
      <c r="SVB82" s="349"/>
      <c r="SVD82" s="347"/>
      <c r="SVE82" s="350"/>
      <c r="SVF82" s="350"/>
      <c r="SVG82" s="348"/>
      <c r="SVH82" s="348"/>
      <c r="SVI82" s="348"/>
      <c r="SVJ82" s="349"/>
      <c r="SVL82" s="347"/>
      <c r="SVM82" s="350"/>
      <c r="SVN82" s="350"/>
      <c r="SVO82" s="348"/>
      <c r="SVP82" s="348"/>
      <c r="SVQ82" s="348"/>
      <c r="SVR82" s="349"/>
      <c r="SVT82" s="347"/>
      <c r="SVU82" s="350"/>
      <c r="SVV82" s="350"/>
      <c r="SVW82" s="348"/>
      <c r="SVX82" s="348"/>
      <c r="SVY82" s="348"/>
      <c r="SVZ82" s="349"/>
      <c r="SWB82" s="347"/>
      <c r="SWC82" s="350"/>
      <c r="SWD82" s="350"/>
      <c r="SWE82" s="348"/>
      <c r="SWF82" s="348"/>
      <c r="SWG82" s="348"/>
      <c r="SWH82" s="349"/>
      <c r="SWJ82" s="347"/>
      <c r="SWK82" s="350"/>
      <c r="SWL82" s="350"/>
      <c r="SWM82" s="348"/>
      <c r="SWN82" s="348"/>
      <c r="SWO82" s="348"/>
      <c r="SWP82" s="349"/>
      <c r="SWR82" s="347"/>
      <c r="SWS82" s="350"/>
      <c r="SWT82" s="350"/>
      <c r="SWU82" s="348"/>
      <c r="SWV82" s="348"/>
      <c r="SWW82" s="348"/>
      <c r="SWX82" s="349"/>
      <c r="SWZ82" s="347"/>
      <c r="SXA82" s="350"/>
      <c r="SXB82" s="350"/>
      <c r="SXC82" s="348"/>
      <c r="SXD82" s="348"/>
      <c r="SXE82" s="348"/>
      <c r="SXF82" s="349"/>
      <c r="SXH82" s="347"/>
      <c r="SXI82" s="350"/>
      <c r="SXJ82" s="350"/>
      <c r="SXK82" s="348"/>
      <c r="SXL82" s="348"/>
      <c r="SXM82" s="348"/>
      <c r="SXN82" s="349"/>
      <c r="SXP82" s="347"/>
      <c r="SXQ82" s="350"/>
      <c r="SXR82" s="350"/>
      <c r="SXS82" s="348"/>
      <c r="SXT82" s="348"/>
      <c r="SXU82" s="348"/>
      <c r="SXV82" s="349"/>
      <c r="SXX82" s="347"/>
      <c r="SXY82" s="350"/>
      <c r="SXZ82" s="350"/>
      <c r="SYA82" s="348"/>
      <c r="SYB82" s="348"/>
      <c r="SYC82" s="348"/>
      <c r="SYD82" s="349"/>
      <c r="SYF82" s="347"/>
      <c r="SYG82" s="350"/>
      <c r="SYH82" s="350"/>
      <c r="SYI82" s="348"/>
      <c r="SYJ82" s="348"/>
      <c r="SYK82" s="348"/>
      <c r="SYL82" s="349"/>
      <c r="SYN82" s="347"/>
      <c r="SYO82" s="350"/>
      <c r="SYP82" s="350"/>
      <c r="SYQ82" s="348"/>
      <c r="SYR82" s="348"/>
      <c r="SYS82" s="348"/>
      <c r="SYT82" s="349"/>
      <c r="SYV82" s="347"/>
      <c r="SYW82" s="350"/>
      <c r="SYX82" s="350"/>
      <c r="SYY82" s="348"/>
      <c r="SYZ82" s="348"/>
      <c r="SZA82" s="348"/>
      <c r="SZB82" s="349"/>
      <c r="SZD82" s="347"/>
      <c r="SZE82" s="350"/>
      <c r="SZF82" s="350"/>
      <c r="SZG82" s="348"/>
      <c r="SZH82" s="348"/>
      <c r="SZI82" s="348"/>
      <c r="SZJ82" s="349"/>
      <c r="SZL82" s="347"/>
      <c r="SZM82" s="350"/>
      <c r="SZN82" s="350"/>
      <c r="SZO82" s="348"/>
      <c r="SZP82" s="348"/>
      <c r="SZQ82" s="348"/>
      <c r="SZR82" s="349"/>
      <c r="SZT82" s="347"/>
      <c r="SZU82" s="350"/>
      <c r="SZV82" s="350"/>
      <c r="SZW82" s="348"/>
      <c r="SZX82" s="348"/>
      <c r="SZY82" s="348"/>
      <c r="SZZ82" s="349"/>
      <c r="TAB82" s="347"/>
      <c r="TAC82" s="350"/>
      <c r="TAD82" s="350"/>
      <c r="TAE82" s="348"/>
      <c r="TAF82" s="348"/>
      <c r="TAG82" s="348"/>
      <c r="TAH82" s="349"/>
      <c r="TAJ82" s="347"/>
      <c r="TAK82" s="350"/>
      <c r="TAL82" s="350"/>
      <c r="TAM82" s="348"/>
      <c r="TAN82" s="348"/>
      <c r="TAO82" s="348"/>
      <c r="TAP82" s="349"/>
      <c r="TAR82" s="347"/>
      <c r="TAS82" s="350"/>
      <c r="TAT82" s="350"/>
      <c r="TAU82" s="348"/>
      <c r="TAV82" s="348"/>
      <c r="TAW82" s="348"/>
      <c r="TAX82" s="349"/>
      <c r="TAZ82" s="347"/>
      <c r="TBA82" s="350"/>
      <c r="TBB82" s="350"/>
      <c r="TBC82" s="348"/>
      <c r="TBD82" s="348"/>
      <c r="TBE82" s="348"/>
      <c r="TBF82" s="349"/>
      <c r="TBH82" s="347"/>
      <c r="TBI82" s="350"/>
      <c r="TBJ82" s="350"/>
      <c r="TBK82" s="348"/>
      <c r="TBL82" s="348"/>
      <c r="TBM82" s="348"/>
      <c r="TBN82" s="349"/>
      <c r="TBP82" s="347"/>
      <c r="TBQ82" s="350"/>
      <c r="TBR82" s="350"/>
      <c r="TBS82" s="348"/>
      <c r="TBT82" s="348"/>
      <c r="TBU82" s="348"/>
      <c r="TBV82" s="349"/>
      <c r="TBX82" s="347"/>
      <c r="TBY82" s="350"/>
      <c r="TBZ82" s="350"/>
      <c r="TCA82" s="348"/>
      <c r="TCB82" s="348"/>
      <c r="TCC82" s="348"/>
      <c r="TCD82" s="349"/>
      <c r="TCF82" s="347"/>
      <c r="TCG82" s="350"/>
      <c r="TCH82" s="350"/>
      <c r="TCI82" s="348"/>
      <c r="TCJ82" s="348"/>
      <c r="TCK82" s="348"/>
      <c r="TCL82" s="349"/>
      <c r="TCN82" s="347"/>
      <c r="TCO82" s="350"/>
      <c r="TCP82" s="350"/>
      <c r="TCQ82" s="348"/>
      <c r="TCR82" s="348"/>
      <c r="TCS82" s="348"/>
      <c r="TCT82" s="349"/>
      <c r="TCV82" s="347"/>
      <c r="TCW82" s="350"/>
      <c r="TCX82" s="350"/>
      <c r="TCY82" s="348"/>
      <c r="TCZ82" s="348"/>
      <c r="TDA82" s="348"/>
      <c r="TDB82" s="349"/>
      <c r="TDD82" s="347"/>
      <c r="TDE82" s="350"/>
      <c r="TDF82" s="350"/>
      <c r="TDG82" s="348"/>
      <c r="TDH82" s="348"/>
      <c r="TDI82" s="348"/>
      <c r="TDJ82" s="349"/>
      <c r="TDL82" s="347"/>
      <c r="TDM82" s="350"/>
      <c r="TDN82" s="350"/>
      <c r="TDO82" s="348"/>
      <c r="TDP82" s="348"/>
      <c r="TDQ82" s="348"/>
      <c r="TDR82" s="349"/>
      <c r="TDT82" s="347"/>
      <c r="TDU82" s="350"/>
      <c r="TDV82" s="350"/>
      <c r="TDW82" s="348"/>
      <c r="TDX82" s="348"/>
      <c r="TDY82" s="348"/>
      <c r="TDZ82" s="349"/>
      <c r="TEB82" s="347"/>
      <c r="TEC82" s="350"/>
      <c r="TED82" s="350"/>
      <c r="TEE82" s="348"/>
      <c r="TEF82" s="348"/>
      <c r="TEG82" s="348"/>
      <c r="TEH82" s="349"/>
      <c r="TEJ82" s="347"/>
      <c r="TEK82" s="350"/>
      <c r="TEL82" s="350"/>
      <c r="TEM82" s="348"/>
      <c r="TEN82" s="348"/>
      <c r="TEO82" s="348"/>
      <c r="TEP82" s="349"/>
      <c r="TER82" s="347"/>
      <c r="TES82" s="350"/>
      <c r="TET82" s="350"/>
      <c r="TEU82" s="348"/>
      <c r="TEV82" s="348"/>
      <c r="TEW82" s="348"/>
      <c r="TEX82" s="349"/>
      <c r="TEZ82" s="347"/>
      <c r="TFA82" s="350"/>
      <c r="TFB82" s="350"/>
      <c r="TFC82" s="348"/>
      <c r="TFD82" s="348"/>
      <c r="TFE82" s="348"/>
      <c r="TFF82" s="349"/>
      <c r="TFH82" s="347"/>
      <c r="TFI82" s="350"/>
      <c r="TFJ82" s="350"/>
      <c r="TFK82" s="348"/>
      <c r="TFL82" s="348"/>
      <c r="TFM82" s="348"/>
      <c r="TFN82" s="349"/>
      <c r="TFP82" s="347"/>
      <c r="TFQ82" s="350"/>
      <c r="TFR82" s="350"/>
      <c r="TFS82" s="348"/>
      <c r="TFT82" s="348"/>
      <c r="TFU82" s="348"/>
      <c r="TFV82" s="349"/>
      <c r="TFX82" s="347"/>
      <c r="TFY82" s="350"/>
      <c r="TFZ82" s="350"/>
      <c r="TGA82" s="348"/>
      <c r="TGB82" s="348"/>
      <c r="TGC82" s="348"/>
      <c r="TGD82" s="349"/>
      <c r="TGF82" s="347"/>
      <c r="TGG82" s="350"/>
      <c r="TGH82" s="350"/>
      <c r="TGI82" s="348"/>
      <c r="TGJ82" s="348"/>
      <c r="TGK82" s="348"/>
      <c r="TGL82" s="349"/>
      <c r="TGN82" s="347"/>
      <c r="TGO82" s="350"/>
      <c r="TGP82" s="350"/>
      <c r="TGQ82" s="348"/>
      <c r="TGR82" s="348"/>
      <c r="TGS82" s="348"/>
      <c r="TGT82" s="349"/>
      <c r="TGV82" s="347"/>
      <c r="TGW82" s="350"/>
      <c r="TGX82" s="350"/>
      <c r="TGY82" s="348"/>
      <c r="TGZ82" s="348"/>
      <c r="THA82" s="348"/>
      <c r="THB82" s="349"/>
      <c r="THD82" s="347"/>
      <c r="THE82" s="350"/>
      <c r="THF82" s="350"/>
      <c r="THG82" s="348"/>
      <c r="THH82" s="348"/>
      <c r="THI82" s="348"/>
      <c r="THJ82" s="349"/>
      <c r="THL82" s="347"/>
      <c r="THM82" s="350"/>
      <c r="THN82" s="350"/>
      <c r="THO82" s="348"/>
      <c r="THP82" s="348"/>
      <c r="THQ82" s="348"/>
      <c r="THR82" s="349"/>
      <c r="THT82" s="347"/>
      <c r="THU82" s="350"/>
      <c r="THV82" s="350"/>
      <c r="THW82" s="348"/>
      <c r="THX82" s="348"/>
      <c r="THY82" s="348"/>
      <c r="THZ82" s="349"/>
      <c r="TIB82" s="347"/>
      <c r="TIC82" s="350"/>
      <c r="TID82" s="350"/>
      <c r="TIE82" s="348"/>
      <c r="TIF82" s="348"/>
      <c r="TIG82" s="348"/>
      <c r="TIH82" s="349"/>
      <c r="TIJ82" s="347"/>
      <c r="TIK82" s="350"/>
      <c r="TIL82" s="350"/>
      <c r="TIM82" s="348"/>
      <c r="TIN82" s="348"/>
      <c r="TIO82" s="348"/>
      <c r="TIP82" s="349"/>
      <c r="TIR82" s="347"/>
      <c r="TIS82" s="350"/>
      <c r="TIT82" s="350"/>
      <c r="TIU82" s="348"/>
      <c r="TIV82" s="348"/>
      <c r="TIW82" s="348"/>
      <c r="TIX82" s="349"/>
      <c r="TIZ82" s="347"/>
      <c r="TJA82" s="350"/>
      <c r="TJB82" s="350"/>
      <c r="TJC82" s="348"/>
      <c r="TJD82" s="348"/>
      <c r="TJE82" s="348"/>
      <c r="TJF82" s="349"/>
      <c r="TJH82" s="347"/>
      <c r="TJI82" s="350"/>
      <c r="TJJ82" s="350"/>
      <c r="TJK82" s="348"/>
      <c r="TJL82" s="348"/>
      <c r="TJM82" s="348"/>
      <c r="TJN82" s="349"/>
      <c r="TJP82" s="347"/>
      <c r="TJQ82" s="350"/>
      <c r="TJR82" s="350"/>
      <c r="TJS82" s="348"/>
      <c r="TJT82" s="348"/>
      <c r="TJU82" s="348"/>
      <c r="TJV82" s="349"/>
      <c r="TJX82" s="347"/>
      <c r="TJY82" s="350"/>
      <c r="TJZ82" s="350"/>
      <c r="TKA82" s="348"/>
      <c r="TKB82" s="348"/>
      <c r="TKC82" s="348"/>
      <c r="TKD82" s="349"/>
      <c r="TKF82" s="347"/>
      <c r="TKG82" s="350"/>
      <c r="TKH82" s="350"/>
      <c r="TKI82" s="348"/>
      <c r="TKJ82" s="348"/>
      <c r="TKK82" s="348"/>
      <c r="TKL82" s="349"/>
      <c r="TKN82" s="347"/>
      <c r="TKO82" s="350"/>
      <c r="TKP82" s="350"/>
      <c r="TKQ82" s="348"/>
      <c r="TKR82" s="348"/>
      <c r="TKS82" s="348"/>
      <c r="TKT82" s="349"/>
      <c r="TKV82" s="347"/>
      <c r="TKW82" s="350"/>
      <c r="TKX82" s="350"/>
      <c r="TKY82" s="348"/>
      <c r="TKZ82" s="348"/>
      <c r="TLA82" s="348"/>
      <c r="TLB82" s="349"/>
      <c r="TLD82" s="347"/>
      <c r="TLE82" s="350"/>
      <c r="TLF82" s="350"/>
      <c r="TLG82" s="348"/>
      <c r="TLH82" s="348"/>
      <c r="TLI82" s="348"/>
      <c r="TLJ82" s="349"/>
      <c r="TLL82" s="347"/>
      <c r="TLM82" s="350"/>
      <c r="TLN82" s="350"/>
      <c r="TLO82" s="348"/>
      <c r="TLP82" s="348"/>
      <c r="TLQ82" s="348"/>
      <c r="TLR82" s="349"/>
      <c r="TLT82" s="347"/>
      <c r="TLU82" s="350"/>
      <c r="TLV82" s="350"/>
      <c r="TLW82" s="348"/>
      <c r="TLX82" s="348"/>
      <c r="TLY82" s="348"/>
      <c r="TLZ82" s="349"/>
      <c r="TMB82" s="347"/>
      <c r="TMC82" s="350"/>
      <c r="TMD82" s="350"/>
      <c r="TME82" s="348"/>
      <c r="TMF82" s="348"/>
      <c r="TMG82" s="348"/>
      <c r="TMH82" s="349"/>
      <c r="TMJ82" s="347"/>
      <c r="TMK82" s="350"/>
      <c r="TML82" s="350"/>
      <c r="TMM82" s="348"/>
      <c r="TMN82" s="348"/>
      <c r="TMO82" s="348"/>
      <c r="TMP82" s="349"/>
      <c r="TMR82" s="347"/>
      <c r="TMS82" s="350"/>
      <c r="TMT82" s="350"/>
      <c r="TMU82" s="348"/>
      <c r="TMV82" s="348"/>
      <c r="TMW82" s="348"/>
      <c r="TMX82" s="349"/>
      <c r="TMZ82" s="347"/>
      <c r="TNA82" s="350"/>
      <c r="TNB82" s="350"/>
      <c r="TNC82" s="348"/>
      <c r="TND82" s="348"/>
      <c r="TNE82" s="348"/>
      <c r="TNF82" s="349"/>
      <c r="TNH82" s="347"/>
      <c r="TNI82" s="350"/>
      <c r="TNJ82" s="350"/>
      <c r="TNK82" s="348"/>
      <c r="TNL82" s="348"/>
      <c r="TNM82" s="348"/>
      <c r="TNN82" s="349"/>
      <c r="TNP82" s="347"/>
      <c r="TNQ82" s="350"/>
      <c r="TNR82" s="350"/>
      <c r="TNS82" s="348"/>
      <c r="TNT82" s="348"/>
      <c r="TNU82" s="348"/>
      <c r="TNV82" s="349"/>
      <c r="TNX82" s="347"/>
      <c r="TNY82" s="350"/>
      <c r="TNZ82" s="350"/>
      <c r="TOA82" s="348"/>
      <c r="TOB82" s="348"/>
      <c r="TOC82" s="348"/>
      <c r="TOD82" s="349"/>
      <c r="TOF82" s="347"/>
      <c r="TOG82" s="350"/>
      <c r="TOH82" s="350"/>
      <c r="TOI82" s="348"/>
      <c r="TOJ82" s="348"/>
      <c r="TOK82" s="348"/>
      <c r="TOL82" s="349"/>
      <c r="TON82" s="347"/>
      <c r="TOO82" s="350"/>
      <c r="TOP82" s="350"/>
      <c r="TOQ82" s="348"/>
      <c r="TOR82" s="348"/>
      <c r="TOS82" s="348"/>
      <c r="TOT82" s="349"/>
      <c r="TOV82" s="347"/>
      <c r="TOW82" s="350"/>
      <c r="TOX82" s="350"/>
      <c r="TOY82" s="348"/>
      <c r="TOZ82" s="348"/>
      <c r="TPA82" s="348"/>
      <c r="TPB82" s="349"/>
      <c r="TPD82" s="347"/>
      <c r="TPE82" s="350"/>
      <c r="TPF82" s="350"/>
      <c r="TPG82" s="348"/>
      <c r="TPH82" s="348"/>
      <c r="TPI82" s="348"/>
      <c r="TPJ82" s="349"/>
      <c r="TPL82" s="347"/>
      <c r="TPM82" s="350"/>
      <c r="TPN82" s="350"/>
      <c r="TPO82" s="348"/>
      <c r="TPP82" s="348"/>
      <c r="TPQ82" s="348"/>
      <c r="TPR82" s="349"/>
      <c r="TPT82" s="347"/>
      <c r="TPU82" s="350"/>
      <c r="TPV82" s="350"/>
      <c r="TPW82" s="348"/>
      <c r="TPX82" s="348"/>
      <c r="TPY82" s="348"/>
      <c r="TPZ82" s="349"/>
      <c r="TQB82" s="347"/>
      <c r="TQC82" s="350"/>
      <c r="TQD82" s="350"/>
      <c r="TQE82" s="348"/>
      <c r="TQF82" s="348"/>
      <c r="TQG82" s="348"/>
      <c r="TQH82" s="349"/>
      <c r="TQJ82" s="347"/>
      <c r="TQK82" s="350"/>
      <c r="TQL82" s="350"/>
      <c r="TQM82" s="348"/>
      <c r="TQN82" s="348"/>
      <c r="TQO82" s="348"/>
      <c r="TQP82" s="349"/>
      <c r="TQR82" s="347"/>
      <c r="TQS82" s="350"/>
      <c r="TQT82" s="350"/>
      <c r="TQU82" s="348"/>
      <c r="TQV82" s="348"/>
      <c r="TQW82" s="348"/>
      <c r="TQX82" s="349"/>
      <c r="TQZ82" s="347"/>
      <c r="TRA82" s="350"/>
      <c r="TRB82" s="350"/>
      <c r="TRC82" s="348"/>
      <c r="TRD82" s="348"/>
      <c r="TRE82" s="348"/>
      <c r="TRF82" s="349"/>
      <c r="TRH82" s="347"/>
      <c r="TRI82" s="350"/>
      <c r="TRJ82" s="350"/>
      <c r="TRK82" s="348"/>
      <c r="TRL82" s="348"/>
      <c r="TRM82" s="348"/>
      <c r="TRN82" s="349"/>
      <c r="TRP82" s="347"/>
      <c r="TRQ82" s="350"/>
      <c r="TRR82" s="350"/>
      <c r="TRS82" s="348"/>
      <c r="TRT82" s="348"/>
      <c r="TRU82" s="348"/>
      <c r="TRV82" s="349"/>
      <c r="TRX82" s="347"/>
      <c r="TRY82" s="350"/>
      <c r="TRZ82" s="350"/>
      <c r="TSA82" s="348"/>
      <c r="TSB82" s="348"/>
      <c r="TSC82" s="348"/>
      <c r="TSD82" s="349"/>
      <c r="TSF82" s="347"/>
      <c r="TSG82" s="350"/>
      <c r="TSH82" s="350"/>
      <c r="TSI82" s="348"/>
      <c r="TSJ82" s="348"/>
      <c r="TSK82" s="348"/>
      <c r="TSL82" s="349"/>
      <c r="TSN82" s="347"/>
      <c r="TSO82" s="350"/>
      <c r="TSP82" s="350"/>
      <c r="TSQ82" s="348"/>
      <c r="TSR82" s="348"/>
      <c r="TSS82" s="348"/>
      <c r="TST82" s="349"/>
      <c r="TSV82" s="347"/>
      <c r="TSW82" s="350"/>
      <c r="TSX82" s="350"/>
      <c r="TSY82" s="348"/>
      <c r="TSZ82" s="348"/>
      <c r="TTA82" s="348"/>
      <c r="TTB82" s="349"/>
      <c r="TTD82" s="347"/>
      <c r="TTE82" s="350"/>
      <c r="TTF82" s="350"/>
      <c r="TTG82" s="348"/>
      <c r="TTH82" s="348"/>
      <c r="TTI82" s="348"/>
      <c r="TTJ82" s="349"/>
      <c r="TTL82" s="347"/>
      <c r="TTM82" s="350"/>
      <c r="TTN82" s="350"/>
      <c r="TTO82" s="348"/>
      <c r="TTP82" s="348"/>
      <c r="TTQ82" s="348"/>
      <c r="TTR82" s="349"/>
      <c r="TTT82" s="347"/>
      <c r="TTU82" s="350"/>
      <c r="TTV82" s="350"/>
      <c r="TTW82" s="348"/>
      <c r="TTX82" s="348"/>
      <c r="TTY82" s="348"/>
      <c r="TTZ82" s="349"/>
      <c r="TUB82" s="347"/>
      <c r="TUC82" s="350"/>
      <c r="TUD82" s="350"/>
      <c r="TUE82" s="348"/>
      <c r="TUF82" s="348"/>
      <c r="TUG82" s="348"/>
      <c r="TUH82" s="349"/>
      <c r="TUJ82" s="347"/>
      <c r="TUK82" s="350"/>
      <c r="TUL82" s="350"/>
      <c r="TUM82" s="348"/>
      <c r="TUN82" s="348"/>
      <c r="TUO82" s="348"/>
      <c r="TUP82" s="349"/>
      <c r="TUR82" s="347"/>
      <c r="TUS82" s="350"/>
      <c r="TUT82" s="350"/>
      <c r="TUU82" s="348"/>
      <c r="TUV82" s="348"/>
      <c r="TUW82" s="348"/>
      <c r="TUX82" s="349"/>
      <c r="TUZ82" s="347"/>
      <c r="TVA82" s="350"/>
      <c r="TVB82" s="350"/>
      <c r="TVC82" s="348"/>
      <c r="TVD82" s="348"/>
      <c r="TVE82" s="348"/>
      <c r="TVF82" s="349"/>
      <c r="TVH82" s="347"/>
      <c r="TVI82" s="350"/>
      <c r="TVJ82" s="350"/>
      <c r="TVK82" s="348"/>
      <c r="TVL82" s="348"/>
      <c r="TVM82" s="348"/>
      <c r="TVN82" s="349"/>
      <c r="TVP82" s="347"/>
      <c r="TVQ82" s="350"/>
      <c r="TVR82" s="350"/>
      <c r="TVS82" s="348"/>
      <c r="TVT82" s="348"/>
      <c r="TVU82" s="348"/>
      <c r="TVV82" s="349"/>
      <c r="TVX82" s="347"/>
      <c r="TVY82" s="350"/>
      <c r="TVZ82" s="350"/>
      <c r="TWA82" s="348"/>
      <c r="TWB82" s="348"/>
      <c r="TWC82" s="348"/>
      <c r="TWD82" s="349"/>
      <c r="TWF82" s="347"/>
      <c r="TWG82" s="350"/>
      <c r="TWH82" s="350"/>
      <c r="TWI82" s="348"/>
      <c r="TWJ82" s="348"/>
      <c r="TWK82" s="348"/>
      <c r="TWL82" s="349"/>
      <c r="TWN82" s="347"/>
      <c r="TWO82" s="350"/>
      <c r="TWP82" s="350"/>
      <c r="TWQ82" s="348"/>
      <c r="TWR82" s="348"/>
      <c r="TWS82" s="348"/>
      <c r="TWT82" s="349"/>
      <c r="TWV82" s="347"/>
      <c r="TWW82" s="350"/>
      <c r="TWX82" s="350"/>
      <c r="TWY82" s="348"/>
      <c r="TWZ82" s="348"/>
      <c r="TXA82" s="348"/>
      <c r="TXB82" s="349"/>
      <c r="TXD82" s="347"/>
      <c r="TXE82" s="350"/>
      <c r="TXF82" s="350"/>
      <c r="TXG82" s="348"/>
      <c r="TXH82" s="348"/>
      <c r="TXI82" s="348"/>
      <c r="TXJ82" s="349"/>
      <c r="TXL82" s="347"/>
      <c r="TXM82" s="350"/>
      <c r="TXN82" s="350"/>
      <c r="TXO82" s="348"/>
      <c r="TXP82" s="348"/>
      <c r="TXQ82" s="348"/>
      <c r="TXR82" s="349"/>
      <c r="TXT82" s="347"/>
      <c r="TXU82" s="350"/>
      <c r="TXV82" s="350"/>
      <c r="TXW82" s="348"/>
      <c r="TXX82" s="348"/>
      <c r="TXY82" s="348"/>
      <c r="TXZ82" s="349"/>
      <c r="TYB82" s="347"/>
      <c r="TYC82" s="350"/>
      <c r="TYD82" s="350"/>
      <c r="TYE82" s="348"/>
      <c r="TYF82" s="348"/>
      <c r="TYG82" s="348"/>
      <c r="TYH82" s="349"/>
      <c r="TYJ82" s="347"/>
      <c r="TYK82" s="350"/>
      <c r="TYL82" s="350"/>
      <c r="TYM82" s="348"/>
      <c r="TYN82" s="348"/>
      <c r="TYO82" s="348"/>
      <c r="TYP82" s="349"/>
      <c r="TYR82" s="347"/>
      <c r="TYS82" s="350"/>
      <c r="TYT82" s="350"/>
      <c r="TYU82" s="348"/>
      <c r="TYV82" s="348"/>
      <c r="TYW82" s="348"/>
      <c r="TYX82" s="349"/>
      <c r="TYZ82" s="347"/>
      <c r="TZA82" s="350"/>
      <c r="TZB82" s="350"/>
      <c r="TZC82" s="348"/>
      <c r="TZD82" s="348"/>
      <c r="TZE82" s="348"/>
      <c r="TZF82" s="349"/>
      <c r="TZH82" s="347"/>
      <c r="TZI82" s="350"/>
      <c r="TZJ82" s="350"/>
      <c r="TZK82" s="348"/>
      <c r="TZL82" s="348"/>
      <c r="TZM82" s="348"/>
      <c r="TZN82" s="349"/>
      <c r="TZP82" s="347"/>
      <c r="TZQ82" s="350"/>
      <c r="TZR82" s="350"/>
      <c r="TZS82" s="348"/>
      <c r="TZT82" s="348"/>
      <c r="TZU82" s="348"/>
      <c r="TZV82" s="349"/>
      <c r="TZX82" s="347"/>
      <c r="TZY82" s="350"/>
      <c r="TZZ82" s="350"/>
      <c r="UAA82" s="348"/>
      <c r="UAB82" s="348"/>
      <c r="UAC82" s="348"/>
      <c r="UAD82" s="349"/>
      <c r="UAF82" s="347"/>
      <c r="UAG82" s="350"/>
      <c r="UAH82" s="350"/>
      <c r="UAI82" s="348"/>
      <c r="UAJ82" s="348"/>
      <c r="UAK82" s="348"/>
      <c r="UAL82" s="349"/>
      <c r="UAN82" s="347"/>
      <c r="UAO82" s="350"/>
      <c r="UAP82" s="350"/>
      <c r="UAQ82" s="348"/>
      <c r="UAR82" s="348"/>
      <c r="UAS82" s="348"/>
      <c r="UAT82" s="349"/>
      <c r="UAV82" s="347"/>
      <c r="UAW82" s="350"/>
      <c r="UAX82" s="350"/>
      <c r="UAY82" s="348"/>
      <c r="UAZ82" s="348"/>
      <c r="UBA82" s="348"/>
      <c r="UBB82" s="349"/>
      <c r="UBD82" s="347"/>
      <c r="UBE82" s="350"/>
      <c r="UBF82" s="350"/>
      <c r="UBG82" s="348"/>
      <c r="UBH82" s="348"/>
      <c r="UBI82" s="348"/>
      <c r="UBJ82" s="349"/>
      <c r="UBL82" s="347"/>
      <c r="UBM82" s="350"/>
      <c r="UBN82" s="350"/>
      <c r="UBO82" s="348"/>
      <c r="UBP82" s="348"/>
      <c r="UBQ82" s="348"/>
      <c r="UBR82" s="349"/>
      <c r="UBT82" s="347"/>
      <c r="UBU82" s="350"/>
      <c r="UBV82" s="350"/>
      <c r="UBW82" s="348"/>
      <c r="UBX82" s="348"/>
      <c r="UBY82" s="348"/>
      <c r="UBZ82" s="349"/>
      <c r="UCB82" s="347"/>
      <c r="UCC82" s="350"/>
      <c r="UCD82" s="350"/>
      <c r="UCE82" s="348"/>
      <c r="UCF82" s="348"/>
      <c r="UCG82" s="348"/>
      <c r="UCH82" s="349"/>
      <c r="UCJ82" s="347"/>
      <c r="UCK82" s="350"/>
      <c r="UCL82" s="350"/>
      <c r="UCM82" s="348"/>
      <c r="UCN82" s="348"/>
      <c r="UCO82" s="348"/>
      <c r="UCP82" s="349"/>
      <c r="UCR82" s="347"/>
      <c r="UCS82" s="350"/>
      <c r="UCT82" s="350"/>
      <c r="UCU82" s="348"/>
      <c r="UCV82" s="348"/>
      <c r="UCW82" s="348"/>
      <c r="UCX82" s="349"/>
      <c r="UCZ82" s="347"/>
      <c r="UDA82" s="350"/>
      <c r="UDB82" s="350"/>
      <c r="UDC82" s="348"/>
      <c r="UDD82" s="348"/>
      <c r="UDE82" s="348"/>
      <c r="UDF82" s="349"/>
      <c r="UDH82" s="347"/>
      <c r="UDI82" s="350"/>
      <c r="UDJ82" s="350"/>
      <c r="UDK82" s="348"/>
      <c r="UDL82" s="348"/>
      <c r="UDM82" s="348"/>
      <c r="UDN82" s="349"/>
      <c r="UDP82" s="347"/>
      <c r="UDQ82" s="350"/>
      <c r="UDR82" s="350"/>
      <c r="UDS82" s="348"/>
      <c r="UDT82" s="348"/>
      <c r="UDU82" s="348"/>
      <c r="UDV82" s="349"/>
      <c r="UDX82" s="347"/>
      <c r="UDY82" s="350"/>
      <c r="UDZ82" s="350"/>
      <c r="UEA82" s="348"/>
      <c r="UEB82" s="348"/>
      <c r="UEC82" s="348"/>
      <c r="UED82" s="349"/>
      <c r="UEF82" s="347"/>
      <c r="UEG82" s="350"/>
      <c r="UEH82" s="350"/>
      <c r="UEI82" s="348"/>
      <c r="UEJ82" s="348"/>
      <c r="UEK82" s="348"/>
      <c r="UEL82" s="349"/>
      <c r="UEN82" s="347"/>
      <c r="UEO82" s="350"/>
      <c r="UEP82" s="350"/>
      <c r="UEQ82" s="348"/>
      <c r="UER82" s="348"/>
      <c r="UES82" s="348"/>
      <c r="UET82" s="349"/>
      <c r="UEV82" s="347"/>
      <c r="UEW82" s="350"/>
      <c r="UEX82" s="350"/>
      <c r="UEY82" s="348"/>
      <c r="UEZ82" s="348"/>
      <c r="UFA82" s="348"/>
      <c r="UFB82" s="349"/>
      <c r="UFD82" s="347"/>
      <c r="UFE82" s="350"/>
      <c r="UFF82" s="350"/>
      <c r="UFG82" s="348"/>
      <c r="UFH82" s="348"/>
      <c r="UFI82" s="348"/>
      <c r="UFJ82" s="349"/>
      <c r="UFL82" s="347"/>
      <c r="UFM82" s="350"/>
      <c r="UFN82" s="350"/>
      <c r="UFO82" s="348"/>
      <c r="UFP82" s="348"/>
      <c r="UFQ82" s="348"/>
      <c r="UFR82" s="349"/>
      <c r="UFT82" s="347"/>
      <c r="UFU82" s="350"/>
      <c r="UFV82" s="350"/>
      <c r="UFW82" s="348"/>
      <c r="UFX82" s="348"/>
      <c r="UFY82" s="348"/>
      <c r="UFZ82" s="349"/>
      <c r="UGB82" s="347"/>
      <c r="UGC82" s="350"/>
      <c r="UGD82" s="350"/>
      <c r="UGE82" s="348"/>
      <c r="UGF82" s="348"/>
      <c r="UGG82" s="348"/>
      <c r="UGH82" s="349"/>
      <c r="UGJ82" s="347"/>
      <c r="UGK82" s="350"/>
      <c r="UGL82" s="350"/>
      <c r="UGM82" s="348"/>
      <c r="UGN82" s="348"/>
      <c r="UGO82" s="348"/>
      <c r="UGP82" s="349"/>
      <c r="UGR82" s="347"/>
      <c r="UGS82" s="350"/>
      <c r="UGT82" s="350"/>
      <c r="UGU82" s="348"/>
      <c r="UGV82" s="348"/>
      <c r="UGW82" s="348"/>
      <c r="UGX82" s="349"/>
      <c r="UGZ82" s="347"/>
      <c r="UHA82" s="350"/>
      <c r="UHB82" s="350"/>
      <c r="UHC82" s="348"/>
      <c r="UHD82" s="348"/>
      <c r="UHE82" s="348"/>
      <c r="UHF82" s="349"/>
      <c r="UHH82" s="347"/>
      <c r="UHI82" s="350"/>
      <c r="UHJ82" s="350"/>
      <c r="UHK82" s="348"/>
      <c r="UHL82" s="348"/>
      <c r="UHM82" s="348"/>
      <c r="UHN82" s="349"/>
      <c r="UHP82" s="347"/>
      <c r="UHQ82" s="350"/>
      <c r="UHR82" s="350"/>
      <c r="UHS82" s="348"/>
      <c r="UHT82" s="348"/>
      <c r="UHU82" s="348"/>
      <c r="UHV82" s="349"/>
      <c r="UHX82" s="347"/>
      <c r="UHY82" s="350"/>
      <c r="UHZ82" s="350"/>
      <c r="UIA82" s="348"/>
      <c r="UIB82" s="348"/>
      <c r="UIC82" s="348"/>
      <c r="UID82" s="349"/>
      <c r="UIF82" s="347"/>
      <c r="UIG82" s="350"/>
      <c r="UIH82" s="350"/>
      <c r="UII82" s="348"/>
      <c r="UIJ82" s="348"/>
      <c r="UIK82" s="348"/>
      <c r="UIL82" s="349"/>
      <c r="UIN82" s="347"/>
      <c r="UIO82" s="350"/>
      <c r="UIP82" s="350"/>
      <c r="UIQ82" s="348"/>
      <c r="UIR82" s="348"/>
      <c r="UIS82" s="348"/>
      <c r="UIT82" s="349"/>
      <c r="UIV82" s="347"/>
      <c r="UIW82" s="350"/>
      <c r="UIX82" s="350"/>
      <c r="UIY82" s="348"/>
      <c r="UIZ82" s="348"/>
      <c r="UJA82" s="348"/>
      <c r="UJB82" s="349"/>
      <c r="UJD82" s="347"/>
      <c r="UJE82" s="350"/>
      <c r="UJF82" s="350"/>
      <c r="UJG82" s="348"/>
      <c r="UJH82" s="348"/>
      <c r="UJI82" s="348"/>
      <c r="UJJ82" s="349"/>
      <c r="UJL82" s="347"/>
      <c r="UJM82" s="350"/>
      <c r="UJN82" s="350"/>
      <c r="UJO82" s="348"/>
      <c r="UJP82" s="348"/>
      <c r="UJQ82" s="348"/>
      <c r="UJR82" s="349"/>
      <c r="UJT82" s="347"/>
      <c r="UJU82" s="350"/>
      <c r="UJV82" s="350"/>
      <c r="UJW82" s="348"/>
      <c r="UJX82" s="348"/>
      <c r="UJY82" s="348"/>
      <c r="UJZ82" s="349"/>
      <c r="UKB82" s="347"/>
      <c r="UKC82" s="350"/>
      <c r="UKD82" s="350"/>
      <c r="UKE82" s="348"/>
      <c r="UKF82" s="348"/>
      <c r="UKG82" s="348"/>
      <c r="UKH82" s="349"/>
      <c r="UKJ82" s="347"/>
      <c r="UKK82" s="350"/>
      <c r="UKL82" s="350"/>
      <c r="UKM82" s="348"/>
      <c r="UKN82" s="348"/>
      <c r="UKO82" s="348"/>
      <c r="UKP82" s="349"/>
      <c r="UKR82" s="347"/>
      <c r="UKS82" s="350"/>
      <c r="UKT82" s="350"/>
      <c r="UKU82" s="348"/>
      <c r="UKV82" s="348"/>
      <c r="UKW82" s="348"/>
      <c r="UKX82" s="349"/>
      <c r="UKZ82" s="347"/>
      <c r="ULA82" s="350"/>
      <c r="ULB82" s="350"/>
      <c r="ULC82" s="348"/>
      <c r="ULD82" s="348"/>
      <c r="ULE82" s="348"/>
      <c r="ULF82" s="349"/>
      <c r="ULH82" s="347"/>
      <c r="ULI82" s="350"/>
      <c r="ULJ82" s="350"/>
      <c r="ULK82" s="348"/>
      <c r="ULL82" s="348"/>
      <c r="ULM82" s="348"/>
      <c r="ULN82" s="349"/>
      <c r="ULP82" s="347"/>
      <c r="ULQ82" s="350"/>
      <c r="ULR82" s="350"/>
      <c r="ULS82" s="348"/>
      <c r="ULT82" s="348"/>
      <c r="ULU82" s="348"/>
      <c r="ULV82" s="349"/>
      <c r="ULX82" s="347"/>
      <c r="ULY82" s="350"/>
      <c r="ULZ82" s="350"/>
      <c r="UMA82" s="348"/>
      <c r="UMB82" s="348"/>
      <c r="UMC82" s="348"/>
      <c r="UMD82" s="349"/>
      <c r="UMF82" s="347"/>
      <c r="UMG82" s="350"/>
      <c r="UMH82" s="350"/>
      <c r="UMI82" s="348"/>
      <c r="UMJ82" s="348"/>
      <c r="UMK82" s="348"/>
      <c r="UML82" s="349"/>
      <c r="UMN82" s="347"/>
      <c r="UMO82" s="350"/>
      <c r="UMP82" s="350"/>
      <c r="UMQ82" s="348"/>
      <c r="UMR82" s="348"/>
      <c r="UMS82" s="348"/>
      <c r="UMT82" s="349"/>
      <c r="UMV82" s="347"/>
      <c r="UMW82" s="350"/>
      <c r="UMX82" s="350"/>
      <c r="UMY82" s="348"/>
      <c r="UMZ82" s="348"/>
      <c r="UNA82" s="348"/>
      <c r="UNB82" s="349"/>
      <c r="UND82" s="347"/>
      <c r="UNE82" s="350"/>
      <c r="UNF82" s="350"/>
      <c r="UNG82" s="348"/>
      <c r="UNH82" s="348"/>
      <c r="UNI82" s="348"/>
      <c r="UNJ82" s="349"/>
      <c r="UNL82" s="347"/>
      <c r="UNM82" s="350"/>
      <c r="UNN82" s="350"/>
      <c r="UNO82" s="348"/>
      <c r="UNP82" s="348"/>
      <c r="UNQ82" s="348"/>
      <c r="UNR82" s="349"/>
      <c r="UNT82" s="347"/>
      <c r="UNU82" s="350"/>
      <c r="UNV82" s="350"/>
      <c r="UNW82" s="348"/>
      <c r="UNX82" s="348"/>
      <c r="UNY82" s="348"/>
      <c r="UNZ82" s="349"/>
      <c r="UOB82" s="347"/>
      <c r="UOC82" s="350"/>
      <c r="UOD82" s="350"/>
      <c r="UOE82" s="348"/>
      <c r="UOF82" s="348"/>
      <c r="UOG82" s="348"/>
      <c r="UOH82" s="349"/>
      <c r="UOJ82" s="347"/>
      <c r="UOK82" s="350"/>
      <c r="UOL82" s="350"/>
      <c r="UOM82" s="348"/>
      <c r="UON82" s="348"/>
      <c r="UOO82" s="348"/>
      <c r="UOP82" s="349"/>
      <c r="UOR82" s="347"/>
      <c r="UOS82" s="350"/>
      <c r="UOT82" s="350"/>
      <c r="UOU82" s="348"/>
      <c r="UOV82" s="348"/>
      <c r="UOW82" s="348"/>
      <c r="UOX82" s="349"/>
      <c r="UOZ82" s="347"/>
      <c r="UPA82" s="350"/>
      <c r="UPB82" s="350"/>
      <c r="UPC82" s="348"/>
      <c r="UPD82" s="348"/>
      <c r="UPE82" s="348"/>
      <c r="UPF82" s="349"/>
      <c r="UPH82" s="347"/>
      <c r="UPI82" s="350"/>
      <c r="UPJ82" s="350"/>
      <c r="UPK82" s="348"/>
      <c r="UPL82" s="348"/>
      <c r="UPM82" s="348"/>
      <c r="UPN82" s="349"/>
      <c r="UPP82" s="347"/>
      <c r="UPQ82" s="350"/>
      <c r="UPR82" s="350"/>
      <c r="UPS82" s="348"/>
      <c r="UPT82" s="348"/>
      <c r="UPU82" s="348"/>
      <c r="UPV82" s="349"/>
      <c r="UPX82" s="347"/>
      <c r="UPY82" s="350"/>
      <c r="UPZ82" s="350"/>
      <c r="UQA82" s="348"/>
      <c r="UQB82" s="348"/>
      <c r="UQC82" s="348"/>
      <c r="UQD82" s="349"/>
      <c r="UQF82" s="347"/>
      <c r="UQG82" s="350"/>
      <c r="UQH82" s="350"/>
      <c r="UQI82" s="348"/>
      <c r="UQJ82" s="348"/>
      <c r="UQK82" s="348"/>
      <c r="UQL82" s="349"/>
      <c r="UQN82" s="347"/>
      <c r="UQO82" s="350"/>
      <c r="UQP82" s="350"/>
      <c r="UQQ82" s="348"/>
      <c r="UQR82" s="348"/>
      <c r="UQS82" s="348"/>
      <c r="UQT82" s="349"/>
      <c r="UQV82" s="347"/>
      <c r="UQW82" s="350"/>
      <c r="UQX82" s="350"/>
      <c r="UQY82" s="348"/>
      <c r="UQZ82" s="348"/>
      <c r="URA82" s="348"/>
      <c r="URB82" s="349"/>
      <c r="URD82" s="347"/>
      <c r="URE82" s="350"/>
      <c r="URF82" s="350"/>
      <c r="URG82" s="348"/>
      <c r="URH82" s="348"/>
      <c r="URI82" s="348"/>
      <c r="URJ82" s="349"/>
      <c r="URL82" s="347"/>
      <c r="URM82" s="350"/>
      <c r="URN82" s="350"/>
      <c r="URO82" s="348"/>
      <c r="URP82" s="348"/>
      <c r="URQ82" s="348"/>
      <c r="URR82" s="349"/>
      <c r="URT82" s="347"/>
      <c r="URU82" s="350"/>
      <c r="URV82" s="350"/>
      <c r="URW82" s="348"/>
      <c r="URX82" s="348"/>
      <c r="URY82" s="348"/>
      <c r="URZ82" s="349"/>
      <c r="USB82" s="347"/>
      <c r="USC82" s="350"/>
      <c r="USD82" s="350"/>
      <c r="USE82" s="348"/>
      <c r="USF82" s="348"/>
      <c r="USG82" s="348"/>
      <c r="USH82" s="349"/>
      <c r="USJ82" s="347"/>
      <c r="USK82" s="350"/>
      <c r="USL82" s="350"/>
      <c r="USM82" s="348"/>
      <c r="USN82" s="348"/>
      <c r="USO82" s="348"/>
      <c r="USP82" s="349"/>
      <c r="USR82" s="347"/>
      <c r="USS82" s="350"/>
      <c r="UST82" s="350"/>
      <c r="USU82" s="348"/>
      <c r="USV82" s="348"/>
      <c r="USW82" s="348"/>
      <c r="USX82" s="349"/>
      <c r="USZ82" s="347"/>
      <c r="UTA82" s="350"/>
      <c r="UTB82" s="350"/>
      <c r="UTC82" s="348"/>
      <c r="UTD82" s="348"/>
      <c r="UTE82" s="348"/>
      <c r="UTF82" s="349"/>
      <c r="UTH82" s="347"/>
      <c r="UTI82" s="350"/>
      <c r="UTJ82" s="350"/>
      <c r="UTK82" s="348"/>
      <c r="UTL82" s="348"/>
      <c r="UTM82" s="348"/>
      <c r="UTN82" s="349"/>
      <c r="UTP82" s="347"/>
      <c r="UTQ82" s="350"/>
      <c r="UTR82" s="350"/>
      <c r="UTS82" s="348"/>
      <c r="UTT82" s="348"/>
      <c r="UTU82" s="348"/>
      <c r="UTV82" s="349"/>
      <c r="UTX82" s="347"/>
      <c r="UTY82" s="350"/>
      <c r="UTZ82" s="350"/>
      <c r="UUA82" s="348"/>
      <c r="UUB82" s="348"/>
      <c r="UUC82" s="348"/>
      <c r="UUD82" s="349"/>
      <c r="UUF82" s="347"/>
      <c r="UUG82" s="350"/>
      <c r="UUH82" s="350"/>
      <c r="UUI82" s="348"/>
      <c r="UUJ82" s="348"/>
      <c r="UUK82" s="348"/>
      <c r="UUL82" s="349"/>
      <c r="UUN82" s="347"/>
      <c r="UUO82" s="350"/>
      <c r="UUP82" s="350"/>
      <c r="UUQ82" s="348"/>
      <c r="UUR82" s="348"/>
      <c r="UUS82" s="348"/>
      <c r="UUT82" s="349"/>
      <c r="UUV82" s="347"/>
      <c r="UUW82" s="350"/>
      <c r="UUX82" s="350"/>
      <c r="UUY82" s="348"/>
      <c r="UUZ82" s="348"/>
      <c r="UVA82" s="348"/>
      <c r="UVB82" s="349"/>
      <c r="UVD82" s="347"/>
      <c r="UVE82" s="350"/>
      <c r="UVF82" s="350"/>
      <c r="UVG82" s="348"/>
      <c r="UVH82" s="348"/>
      <c r="UVI82" s="348"/>
      <c r="UVJ82" s="349"/>
      <c r="UVL82" s="347"/>
      <c r="UVM82" s="350"/>
      <c r="UVN82" s="350"/>
      <c r="UVO82" s="348"/>
      <c r="UVP82" s="348"/>
      <c r="UVQ82" s="348"/>
      <c r="UVR82" s="349"/>
      <c r="UVT82" s="347"/>
      <c r="UVU82" s="350"/>
      <c r="UVV82" s="350"/>
      <c r="UVW82" s="348"/>
      <c r="UVX82" s="348"/>
      <c r="UVY82" s="348"/>
      <c r="UVZ82" s="349"/>
      <c r="UWB82" s="347"/>
      <c r="UWC82" s="350"/>
      <c r="UWD82" s="350"/>
      <c r="UWE82" s="348"/>
      <c r="UWF82" s="348"/>
      <c r="UWG82" s="348"/>
      <c r="UWH82" s="349"/>
      <c r="UWJ82" s="347"/>
      <c r="UWK82" s="350"/>
      <c r="UWL82" s="350"/>
      <c r="UWM82" s="348"/>
      <c r="UWN82" s="348"/>
      <c r="UWO82" s="348"/>
      <c r="UWP82" s="349"/>
      <c r="UWR82" s="347"/>
      <c r="UWS82" s="350"/>
      <c r="UWT82" s="350"/>
      <c r="UWU82" s="348"/>
      <c r="UWV82" s="348"/>
      <c r="UWW82" s="348"/>
      <c r="UWX82" s="349"/>
      <c r="UWZ82" s="347"/>
      <c r="UXA82" s="350"/>
      <c r="UXB82" s="350"/>
      <c r="UXC82" s="348"/>
      <c r="UXD82" s="348"/>
      <c r="UXE82" s="348"/>
      <c r="UXF82" s="349"/>
      <c r="UXH82" s="347"/>
      <c r="UXI82" s="350"/>
      <c r="UXJ82" s="350"/>
      <c r="UXK82" s="348"/>
      <c r="UXL82" s="348"/>
      <c r="UXM82" s="348"/>
      <c r="UXN82" s="349"/>
      <c r="UXP82" s="347"/>
      <c r="UXQ82" s="350"/>
      <c r="UXR82" s="350"/>
      <c r="UXS82" s="348"/>
      <c r="UXT82" s="348"/>
      <c r="UXU82" s="348"/>
      <c r="UXV82" s="349"/>
      <c r="UXX82" s="347"/>
      <c r="UXY82" s="350"/>
      <c r="UXZ82" s="350"/>
      <c r="UYA82" s="348"/>
      <c r="UYB82" s="348"/>
      <c r="UYC82" s="348"/>
      <c r="UYD82" s="349"/>
      <c r="UYF82" s="347"/>
      <c r="UYG82" s="350"/>
      <c r="UYH82" s="350"/>
      <c r="UYI82" s="348"/>
      <c r="UYJ82" s="348"/>
      <c r="UYK82" s="348"/>
      <c r="UYL82" s="349"/>
      <c r="UYN82" s="347"/>
      <c r="UYO82" s="350"/>
      <c r="UYP82" s="350"/>
      <c r="UYQ82" s="348"/>
      <c r="UYR82" s="348"/>
      <c r="UYS82" s="348"/>
      <c r="UYT82" s="349"/>
      <c r="UYV82" s="347"/>
      <c r="UYW82" s="350"/>
      <c r="UYX82" s="350"/>
      <c r="UYY82" s="348"/>
      <c r="UYZ82" s="348"/>
      <c r="UZA82" s="348"/>
      <c r="UZB82" s="349"/>
      <c r="UZD82" s="347"/>
      <c r="UZE82" s="350"/>
      <c r="UZF82" s="350"/>
      <c r="UZG82" s="348"/>
      <c r="UZH82" s="348"/>
      <c r="UZI82" s="348"/>
      <c r="UZJ82" s="349"/>
      <c r="UZL82" s="347"/>
      <c r="UZM82" s="350"/>
      <c r="UZN82" s="350"/>
      <c r="UZO82" s="348"/>
      <c r="UZP82" s="348"/>
      <c r="UZQ82" s="348"/>
      <c r="UZR82" s="349"/>
      <c r="UZT82" s="347"/>
      <c r="UZU82" s="350"/>
      <c r="UZV82" s="350"/>
      <c r="UZW82" s="348"/>
      <c r="UZX82" s="348"/>
      <c r="UZY82" s="348"/>
      <c r="UZZ82" s="349"/>
      <c r="VAB82" s="347"/>
      <c r="VAC82" s="350"/>
      <c r="VAD82" s="350"/>
      <c r="VAE82" s="348"/>
      <c r="VAF82" s="348"/>
      <c r="VAG82" s="348"/>
      <c r="VAH82" s="349"/>
      <c r="VAJ82" s="347"/>
      <c r="VAK82" s="350"/>
      <c r="VAL82" s="350"/>
      <c r="VAM82" s="348"/>
      <c r="VAN82" s="348"/>
      <c r="VAO82" s="348"/>
      <c r="VAP82" s="349"/>
      <c r="VAR82" s="347"/>
      <c r="VAS82" s="350"/>
      <c r="VAT82" s="350"/>
      <c r="VAU82" s="348"/>
      <c r="VAV82" s="348"/>
      <c r="VAW82" s="348"/>
      <c r="VAX82" s="349"/>
      <c r="VAZ82" s="347"/>
      <c r="VBA82" s="350"/>
      <c r="VBB82" s="350"/>
      <c r="VBC82" s="348"/>
      <c r="VBD82" s="348"/>
      <c r="VBE82" s="348"/>
      <c r="VBF82" s="349"/>
      <c r="VBH82" s="347"/>
      <c r="VBI82" s="350"/>
      <c r="VBJ82" s="350"/>
      <c r="VBK82" s="348"/>
      <c r="VBL82" s="348"/>
      <c r="VBM82" s="348"/>
      <c r="VBN82" s="349"/>
      <c r="VBP82" s="347"/>
      <c r="VBQ82" s="350"/>
      <c r="VBR82" s="350"/>
      <c r="VBS82" s="348"/>
      <c r="VBT82" s="348"/>
      <c r="VBU82" s="348"/>
      <c r="VBV82" s="349"/>
      <c r="VBX82" s="347"/>
      <c r="VBY82" s="350"/>
      <c r="VBZ82" s="350"/>
      <c r="VCA82" s="348"/>
      <c r="VCB82" s="348"/>
      <c r="VCC82" s="348"/>
      <c r="VCD82" s="349"/>
      <c r="VCF82" s="347"/>
      <c r="VCG82" s="350"/>
      <c r="VCH82" s="350"/>
      <c r="VCI82" s="348"/>
      <c r="VCJ82" s="348"/>
      <c r="VCK82" s="348"/>
      <c r="VCL82" s="349"/>
      <c r="VCN82" s="347"/>
      <c r="VCO82" s="350"/>
      <c r="VCP82" s="350"/>
      <c r="VCQ82" s="348"/>
      <c r="VCR82" s="348"/>
      <c r="VCS82" s="348"/>
      <c r="VCT82" s="349"/>
      <c r="VCV82" s="347"/>
      <c r="VCW82" s="350"/>
      <c r="VCX82" s="350"/>
      <c r="VCY82" s="348"/>
      <c r="VCZ82" s="348"/>
      <c r="VDA82" s="348"/>
      <c r="VDB82" s="349"/>
      <c r="VDD82" s="347"/>
      <c r="VDE82" s="350"/>
      <c r="VDF82" s="350"/>
      <c r="VDG82" s="348"/>
      <c r="VDH82" s="348"/>
      <c r="VDI82" s="348"/>
      <c r="VDJ82" s="349"/>
      <c r="VDL82" s="347"/>
      <c r="VDM82" s="350"/>
      <c r="VDN82" s="350"/>
      <c r="VDO82" s="348"/>
      <c r="VDP82" s="348"/>
      <c r="VDQ82" s="348"/>
      <c r="VDR82" s="349"/>
      <c r="VDT82" s="347"/>
      <c r="VDU82" s="350"/>
      <c r="VDV82" s="350"/>
      <c r="VDW82" s="348"/>
      <c r="VDX82" s="348"/>
      <c r="VDY82" s="348"/>
      <c r="VDZ82" s="349"/>
      <c r="VEB82" s="347"/>
      <c r="VEC82" s="350"/>
      <c r="VED82" s="350"/>
      <c r="VEE82" s="348"/>
      <c r="VEF82" s="348"/>
      <c r="VEG82" s="348"/>
      <c r="VEH82" s="349"/>
      <c r="VEJ82" s="347"/>
      <c r="VEK82" s="350"/>
      <c r="VEL82" s="350"/>
      <c r="VEM82" s="348"/>
      <c r="VEN82" s="348"/>
      <c r="VEO82" s="348"/>
      <c r="VEP82" s="349"/>
      <c r="VER82" s="347"/>
      <c r="VES82" s="350"/>
      <c r="VET82" s="350"/>
      <c r="VEU82" s="348"/>
      <c r="VEV82" s="348"/>
      <c r="VEW82" s="348"/>
      <c r="VEX82" s="349"/>
      <c r="VEZ82" s="347"/>
      <c r="VFA82" s="350"/>
      <c r="VFB82" s="350"/>
      <c r="VFC82" s="348"/>
      <c r="VFD82" s="348"/>
      <c r="VFE82" s="348"/>
      <c r="VFF82" s="349"/>
      <c r="VFH82" s="347"/>
      <c r="VFI82" s="350"/>
      <c r="VFJ82" s="350"/>
      <c r="VFK82" s="348"/>
      <c r="VFL82" s="348"/>
      <c r="VFM82" s="348"/>
      <c r="VFN82" s="349"/>
      <c r="VFP82" s="347"/>
      <c r="VFQ82" s="350"/>
      <c r="VFR82" s="350"/>
      <c r="VFS82" s="348"/>
      <c r="VFT82" s="348"/>
      <c r="VFU82" s="348"/>
      <c r="VFV82" s="349"/>
      <c r="VFX82" s="347"/>
      <c r="VFY82" s="350"/>
      <c r="VFZ82" s="350"/>
      <c r="VGA82" s="348"/>
      <c r="VGB82" s="348"/>
      <c r="VGC82" s="348"/>
      <c r="VGD82" s="349"/>
      <c r="VGF82" s="347"/>
      <c r="VGG82" s="350"/>
      <c r="VGH82" s="350"/>
      <c r="VGI82" s="348"/>
      <c r="VGJ82" s="348"/>
      <c r="VGK82" s="348"/>
      <c r="VGL82" s="349"/>
      <c r="VGN82" s="347"/>
      <c r="VGO82" s="350"/>
      <c r="VGP82" s="350"/>
      <c r="VGQ82" s="348"/>
      <c r="VGR82" s="348"/>
      <c r="VGS82" s="348"/>
      <c r="VGT82" s="349"/>
      <c r="VGV82" s="347"/>
      <c r="VGW82" s="350"/>
      <c r="VGX82" s="350"/>
      <c r="VGY82" s="348"/>
      <c r="VGZ82" s="348"/>
      <c r="VHA82" s="348"/>
      <c r="VHB82" s="349"/>
      <c r="VHD82" s="347"/>
      <c r="VHE82" s="350"/>
      <c r="VHF82" s="350"/>
      <c r="VHG82" s="348"/>
      <c r="VHH82" s="348"/>
      <c r="VHI82" s="348"/>
      <c r="VHJ82" s="349"/>
      <c r="VHL82" s="347"/>
      <c r="VHM82" s="350"/>
      <c r="VHN82" s="350"/>
      <c r="VHO82" s="348"/>
      <c r="VHP82" s="348"/>
      <c r="VHQ82" s="348"/>
      <c r="VHR82" s="349"/>
      <c r="VHT82" s="347"/>
      <c r="VHU82" s="350"/>
      <c r="VHV82" s="350"/>
      <c r="VHW82" s="348"/>
      <c r="VHX82" s="348"/>
      <c r="VHY82" s="348"/>
      <c r="VHZ82" s="349"/>
      <c r="VIB82" s="347"/>
      <c r="VIC82" s="350"/>
      <c r="VID82" s="350"/>
      <c r="VIE82" s="348"/>
      <c r="VIF82" s="348"/>
      <c r="VIG82" s="348"/>
      <c r="VIH82" s="349"/>
      <c r="VIJ82" s="347"/>
      <c r="VIK82" s="350"/>
      <c r="VIL82" s="350"/>
      <c r="VIM82" s="348"/>
      <c r="VIN82" s="348"/>
      <c r="VIO82" s="348"/>
      <c r="VIP82" s="349"/>
      <c r="VIR82" s="347"/>
      <c r="VIS82" s="350"/>
      <c r="VIT82" s="350"/>
      <c r="VIU82" s="348"/>
      <c r="VIV82" s="348"/>
      <c r="VIW82" s="348"/>
      <c r="VIX82" s="349"/>
      <c r="VIZ82" s="347"/>
      <c r="VJA82" s="350"/>
      <c r="VJB82" s="350"/>
      <c r="VJC82" s="348"/>
      <c r="VJD82" s="348"/>
      <c r="VJE82" s="348"/>
      <c r="VJF82" s="349"/>
      <c r="VJH82" s="347"/>
      <c r="VJI82" s="350"/>
      <c r="VJJ82" s="350"/>
      <c r="VJK82" s="348"/>
      <c r="VJL82" s="348"/>
      <c r="VJM82" s="348"/>
      <c r="VJN82" s="349"/>
      <c r="VJP82" s="347"/>
      <c r="VJQ82" s="350"/>
      <c r="VJR82" s="350"/>
      <c r="VJS82" s="348"/>
      <c r="VJT82" s="348"/>
      <c r="VJU82" s="348"/>
      <c r="VJV82" s="349"/>
      <c r="VJX82" s="347"/>
      <c r="VJY82" s="350"/>
      <c r="VJZ82" s="350"/>
      <c r="VKA82" s="348"/>
      <c r="VKB82" s="348"/>
      <c r="VKC82" s="348"/>
      <c r="VKD82" s="349"/>
      <c r="VKF82" s="347"/>
      <c r="VKG82" s="350"/>
      <c r="VKH82" s="350"/>
      <c r="VKI82" s="348"/>
      <c r="VKJ82" s="348"/>
      <c r="VKK82" s="348"/>
      <c r="VKL82" s="349"/>
      <c r="VKN82" s="347"/>
      <c r="VKO82" s="350"/>
      <c r="VKP82" s="350"/>
      <c r="VKQ82" s="348"/>
      <c r="VKR82" s="348"/>
      <c r="VKS82" s="348"/>
      <c r="VKT82" s="349"/>
      <c r="VKV82" s="347"/>
      <c r="VKW82" s="350"/>
      <c r="VKX82" s="350"/>
      <c r="VKY82" s="348"/>
      <c r="VKZ82" s="348"/>
      <c r="VLA82" s="348"/>
      <c r="VLB82" s="349"/>
      <c r="VLD82" s="347"/>
      <c r="VLE82" s="350"/>
      <c r="VLF82" s="350"/>
      <c r="VLG82" s="348"/>
      <c r="VLH82" s="348"/>
      <c r="VLI82" s="348"/>
      <c r="VLJ82" s="349"/>
      <c r="VLL82" s="347"/>
      <c r="VLM82" s="350"/>
      <c r="VLN82" s="350"/>
      <c r="VLO82" s="348"/>
      <c r="VLP82" s="348"/>
      <c r="VLQ82" s="348"/>
      <c r="VLR82" s="349"/>
      <c r="VLT82" s="347"/>
      <c r="VLU82" s="350"/>
      <c r="VLV82" s="350"/>
      <c r="VLW82" s="348"/>
      <c r="VLX82" s="348"/>
      <c r="VLY82" s="348"/>
      <c r="VLZ82" s="349"/>
      <c r="VMB82" s="347"/>
      <c r="VMC82" s="350"/>
      <c r="VMD82" s="350"/>
      <c r="VME82" s="348"/>
      <c r="VMF82" s="348"/>
      <c r="VMG82" s="348"/>
      <c r="VMH82" s="349"/>
      <c r="VMJ82" s="347"/>
      <c r="VMK82" s="350"/>
      <c r="VML82" s="350"/>
      <c r="VMM82" s="348"/>
      <c r="VMN82" s="348"/>
      <c r="VMO82" s="348"/>
      <c r="VMP82" s="349"/>
      <c r="VMR82" s="347"/>
      <c r="VMS82" s="350"/>
      <c r="VMT82" s="350"/>
      <c r="VMU82" s="348"/>
      <c r="VMV82" s="348"/>
      <c r="VMW82" s="348"/>
      <c r="VMX82" s="349"/>
      <c r="VMZ82" s="347"/>
      <c r="VNA82" s="350"/>
      <c r="VNB82" s="350"/>
      <c r="VNC82" s="348"/>
      <c r="VND82" s="348"/>
      <c r="VNE82" s="348"/>
      <c r="VNF82" s="349"/>
      <c r="VNH82" s="347"/>
      <c r="VNI82" s="350"/>
      <c r="VNJ82" s="350"/>
      <c r="VNK82" s="348"/>
      <c r="VNL82" s="348"/>
      <c r="VNM82" s="348"/>
      <c r="VNN82" s="349"/>
      <c r="VNP82" s="347"/>
      <c r="VNQ82" s="350"/>
      <c r="VNR82" s="350"/>
      <c r="VNS82" s="348"/>
      <c r="VNT82" s="348"/>
      <c r="VNU82" s="348"/>
      <c r="VNV82" s="349"/>
      <c r="VNX82" s="347"/>
      <c r="VNY82" s="350"/>
      <c r="VNZ82" s="350"/>
      <c r="VOA82" s="348"/>
      <c r="VOB82" s="348"/>
      <c r="VOC82" s="348"/>
      <c r="VOD82" s="349"/>
      <c r="VOF82" s="347"/>
      <c r="VOG82" s="350"/>
      <c r="VOH82" s="350"/>
      <c r="VOI82" s="348"/>
      <c r="VOJ82" s="348"/>
      <c r="VOK82" s="348"/>
      <c r="VOL82" s="349"/>
      <c r="VON82" s="347"/>
      <c r="VOO82" s="350"/>
      <c r="VOP82" s="350"/>
      <c r="VOQ82" s="348"/>
      <c r="VOR82" s="348"/>
      <c r="VOS82" s="348"/>
      <c r="VOT82" s="349"/>
      <c r="VOV82" s="347"/>
      <c r="VOW82" s="350"/>
      <c r="VOX82" s="350"/>
      <c r="VOY82" s="348"/>
      <c r="VOZ82" s="348"/>
      <c r="VPA82" s="348"/>
      <c r="VPB82" s="349"/>
      <c r="VPD82" s="347"/>
      <c r="VPE82" s="350"/>
      <c r="VPF82" s="350"/>
      <c r="VPG82" s="348"/>
      <c r="VPH82" s="348"/>
      <c r="VPI82" s="348"/>
      <c r="VPJ82" s="349"/>
      <c r="VPL82" s="347"/>
      <c r="VPM82" s="350"/>
      <c r="VPN82" s="350"/>
      <c r="VPO82" s="348"/>
      <c r="VPP82" s="348"/>
      <c r="VPQ82" s="348"/>
      <c r="VPR82" s="349"/>
      <c r="VPT82" s="347"/>
      <c r="VPU82" s="350"/>
      <c r="VPV82" s="350"/>
      <c r="VPW82" s="348"/>
      <c r="VPX82" s="348"/>
      <c r="VPY82" s="348"/>
      <c r="VPZ82" s="349"/>
      <c r="VQB82" s="347"/>
      <c r="VQC82" s="350"/>
      <c r="VQD82" s="350"/>
      <c r="VQE82" s="348"/>
      <c r="VQF82" s="348"/>
      <c r="VQG82" s="348"/>
      <c r="VQH82" s="349"/>
      <c r="VQJ82" s="347"/>
      <c r="VQK82" s="350"/>
      <c r="VQL82" s="350"/>
      <c r="VQM82" s="348"/>
      <c r="VQN82" s="348"/>
      <c r="VQO82" s="348"/>
      <c r="VQP82" s="349"/>
      <c r="VQR82" s="347"/>
      <c r="VQS82" s="350"/>
      <c r="VQT82" s="350"/>
      <c r="VQU82" s="348"/>
      <c r="VQV82" s="348"/>
      <c r="VQW82" s="348"/>
      <c r="VQX82" s="349"/>
      <c r="VQZ82" s="347"/>
      <c r="VRA82" s="350"/>
      <c r="VRB82" s="350"/>
      <c r="VRC82" s="348"/>
      <c r="VRD82" s="348"/>
      <c r="VRE82" s="348"/>
      <c r="VRF82" s="349"/>
      <c r="VRH82" s="347"/>
      <c r="VRI82" s="350"/>
      <c r="VRJ82" s="350"/>
      <c r="VRK82" s="348"/>
      <c r="VRL82" s="348"/>
      <c r="VRM82" s="348"/>
      <c r="VRN82" s="349"/>
      <c r="VRP82" s="347"/>
      <c r="VRQ82" s="350"/>
      <c r="VRR82" s="350"/>
      <c r="VRS82" s="348"/>
      <c r="VRT82" s="348"/>
      <c r="VRU82" s="348"/>
      <c r="VRV82" s="349"/>
      <c r="VRX82" s="347"/>
      <c r="VRY82" s="350"/>
      <c r="VRZ82" s="350"/>
      <c r="VSA82" s="348"/>
      <c r="VSB82" s="348"/>
      <c r="VSC82" s="348"/>
      <c r="VSD82" s="349"/>
      <c r="VSF82" s="347"/>
      <c r="VSG82" s="350"/>
      <c r="VSH82" s="350"/>
      <c r="VSI82" s="348"/>
      <c r="VSJ82" s="348"/>
      <c r="VSK82" s="348"/>
      <c r="VSL82" s="349"/>
      <c r="VSN82" s="347"/>
      <c r="VSO82" s="350"/>
      <c r="VSP82" s="350"/>
      <c r="VSQ82" s="348"/>
      <c r="VSR82" s="348"/>
      <c r="VSS82" s="348"/>
      <c r="VST82" s="349"/>
      <c r="VSV82" s="347"/>
      <c r="VSW82" s="350"/>
      <c r="VSX82" s="350"/>
      <c r="VSY82" s="348"/>
      <c r="VSZ82" s="348"/>
      <c r="VTA82" s="348"/>
      <c r="VTB82" s="349"/>
      <c r="VTD82" s="347"/>
      <c r="VTE82" s="350"/>
      <c r="VTF82" s="350"/>
      <c r="VTG82" s="348"/>
      <c r="VTH82" s="348"/>
      <c r="VTI82" s="348"/>
      <c r="VTJ82" s="349"/>
      <c r="VTL82" s="347"/>
      <c r="VTM82" s="350"/>
      <c r="VTN82" s="350"/>
      <c r="VTO82" s="348"/>
      <c r="VTP82" s="348"/>
      <c r="VTQ82" s="348"/>
      <c r="VTR82" s="349"/>
      <c r="VTT82" s="347"/>
      <c r="VTU82" s="350"/>
      <c r="VTV82" s="350"/>
      <c r="VTW82" s="348"/>
      <c r="VTX82" s="348"/>
      <c r="VTY82" s="348"/>
      <c r="VTZ82" s="349"/>
      <c r="VUB82" s="347"/>
      <c r="VUC82" s="350"/>
      <c r="VUD82" s="350"/>
      <c r="VUE82" s="348"/>
      <c r="VUF82" s="348"/>
      <c r="VUG82" s="348"/>
      <c r="VUH82" s="349"/>
      <c r="VUJ82" s="347"/>
      <c r="VUK82" s="350"/>
      <c r="VUL82" s="350"/>
      <c r="VUM82" s="348"/>
      <c r="VUN82" s="348"/>
      <c r="VUO82" s="348"/>
      <c r="VUP82" s="349"/>
      <c r="VUR82" s="347"/>
      <c r="VUS82" s="350"/>
      <c r="VUT82" s="350"/>
      <c r="VUU82" s="348"/>
      <c r="VUV82" s="348"/>
      <c r="VUW82" s="348"/>
      <c r="VUX82" s="349"/>
      <c r="VUZ82" s="347"/>
      <c r="VVA82" s="350"/>
      <c r="VVB82" s="350"/>
      <c r="VVC82" s="348"/>
      <c r="VVD82" s="348"/>
      <c r="VVE82" s="348"/>
      <c r="VVF82" s="349"/>
      <c r="VVH82" s="347"/>
      <c r="VVI82" s="350"/>
      <c r="VVJ82" s="350"/>
      <c r="VVK82" s="348"/>
      <c r="VVL82" s="348"/>
      <c r="VVM82" s="348"/>
      <c r="VVN82" s="349"/>
      <c r="VVP82" s="347"/>
      <c r="VVQ82" s="350"/>
      <c r="VVR82" s="350"/>
      <c r="VVS82" s="348"/>
      <c r="VVT82" s="348"/>
      <c r="VVU82" s="348"/>
      <c r="VVV82" s="349"/>
      <c r="VVX82" s="347"/>
      <c r="VVY82" s="350"/>
      <c r="VVZ82" s="350"/>
      <c r="VWA82" s="348"/>
      <c r="VWB82" s="348"/>
      <c r="VWC82" s="348"/>
      <c r="VWD82" s="349"/>
      <c r="VWF82" s="347"/>
      <c r="VWG82" s="350"/>
      <c r="VWH82" s="350"/>
      <c r="VWI82" s="348"/>
      <c r="VWJ82" s="348"/>
      <c r="VWK82" s="348"/>
      <c r="VWL82" s="349"/>
      <c r="VWN82" s="347"/>
      <c r="VWO82" s="350"/>
      <c r="VWP82" s="350"/>
      <c r="VWQ82" s="348"/>
      <c r="VWR82" s="348"/>
      <c r="VWS82" s="348"/>
      <c r="VWT82" s="349"/>
      <c r="VWV82" s="347"/>
      <c r="VWW82" s="350"/>
      <c r="VWX82" s="350"/>
      <c r="VWY82" s="348"/>
      <c r="VWZ82" s="348"/>
      <c r="VXA82" s="348"/>
      <c r="VXB82" s="349"/>
      <c r="VXD82" s="347"/>
      <c r="VXE82" s="350"/>
      <c r="VXF82" s="350"/>
      <c r="VXG82" s="348"/>
      <c r="VXH82" s="348"/>
      <c r="VXI82" s="348"/>
      <c r="VXJ82" s="349"/>
      <c r="VXL82" s="347"/>
      <c r="VXM82" s="350"/>
      <c r="VXN82" s="350"/>
      <c r="VXO82" s="348"/>
      <c r="VXP82" s="348"/>
      <c r="VXQ82" s="348"/>
      <c r="VXR82" s="349"/>
      <c r="VXT82" s="347"/>
      <c r="VXU82" s="350"/>
      <c r="VXV82" s="350"/>
      <c r="VXW82" s="348"/>
      <c r="VXX82" s="348"/>
      <c r="VXY82" s="348"/>
      <c r="VXZ82" s="349"/>
      <c r="VYB82" s="347"/>
      <c r="VYC82" s="350"/>
      <c r="VYD82" s="350"/>
      <c r="VYE82" s="348"/>
      <c r="VYF82" s="348"/>
      <c r="VYG82" s="348"/>
      <c r="VYH82" s="349"/>
      <c r="VYJ82" s="347"/>
      <c r="VYK82" s="350"/>
      <c r="VYL82" s="350"/>
      <c r="VYM82" s="348"/>
      <c r="VYN82" s="348"/>
      <c r="VYO82" s="348"/>
      <c r="VYP82" s="349"/>
      <c r="VYR82" s="347"/>
      <c r="VYS82" s="350"/>
      <c r="VYT82" s="350"/>
      <c r="VYU82" s="348"/>
      <c r="VYV82" s="348"/>
      <c r="VYW82" s="348"/>
      <c r="VYX82" s="349"/>
      <c r="VYZ82" s="347"/>
      <c r="VZA82" s="350"/>
      <c r="VZB82" s="350"/>
      <c r="VZC82" s="348"/>
      <c r="VZD82" s="348"/>
      <c r="VZE82" s="348"/>
      <c r="VZF82" s="349"/>
      <c r="VZH82" s="347"/>
      <c r="VZI82" s="350"/>
      <c r="VZJ82" s="350"/>
      <c r="VZK82" s="348"/>
      <c r="VZL82" s="348"/>
      <c r="VZM82" s="348"/>
      <c r="VZN82" s="349"/>
      <c r="VZP82" s="347"/>
      <c r="VZQ82" s="350"/>
      <c r="VZR82" s="350"/>
      <c r="VZS82" s="348"/>
      <c r="VZT82" s="348"/>
      <c r="VZU82" s="348"/>
      <c r="VZV82" s="349"/>
      <c r="VZX82" s="347"/>
      <c r="VZY82" s="350"/>
      <c r="VZZ82" s="350"/>
      <c r="WAA82" s="348"/>
      <c r="WAB82" s="348"/>
      <c r="WAC82" s="348"/>
      <c r="WAD82" s="349"/>
      <c r="WAF82" s="347"/>
      <c r="WAG82" s="350"/>
      <c r="WAH82" s="350"/>
      <c r="WAI82" s="348"/>
      <c r="WAJ82" s="348"/>
      <c r="WAK82" s="348"/>
      <c r="WAL82" s="349"/>
      <c r="WAN82" s="347"/>
      <c r="WAO82" s="350"/>
      <c r="WAP82" s="350"/>
      <c r="WAQ82" s="348"/>
      <c r="WAR82" s="348"/>
      <c r="WAS82" s="348"/>
      <c r="WAT82" s="349"/>
      <c r="WAV82" s="347"/>
      <c r="WAW82" s="350"/>
      <c r="WAX82" s="350"/>
      <c r="WAY82" s="348"/>
      <c r="WAZ82" s="348"/>
      <c r="WBA82" s="348"/>
      <c r="WBB82" s="349"/>
      <c r="WBD82" s="347"/>
      <c r="WBE82" s="350"/>
      <c r="WBF82" s="350"/>
      <c r="WBG82" s="348"/>
      <c r="WBH82" s="348"/>
      <c r="WBI82" s="348"/>
      <c r="WBJ82" s="349"/>
      <c r="WBL82" s="347"/>
      <c r="WBM82" s="350"/>
      <c r="WBN82" s="350"/>
      <c r="WBO82" s="348"/>
      <c r="WBP82" s="348"/>
      <c r="WBQ82" s="348"/>
      <c r="WBR82" s="349"/>
      <c r="WBT82" s="347"/>
      <c r="WBU82" s="350"/>
      <c r="WBV82" s="350"/>
      <c r="WBW82" s="348"/>
      <c r="WBX82" s="348"/>
      <c r="WBY82" s="348"/>
      <c r="WBZ82" s="349"/>
      <c r="WCB82" s="347"/>
      <c r="WCC82" s="350"/>
      <c r="WCD82" s="350"/>
      <c r="WCE82" s="348"/>
      <c r="WCF82" s="348"/>
      <c r="WCG82" s="348"/>
      <c r="WCH82" s="349"/>
      <c r="WCJ82" s="347"/>
      <c r="WCK82" s="350"/>
      <c r="WCL82" s="350"/>
      <c r="WCM82" s="348"/>
      <c r="WCN82" s="348"/>
      <c r="WCO82" s="348"/>
      <c r="WCP82" s="349"/>
      <c r="WCR82" s="347"/>
      <c r="WCS82" s="350"/>
      <c r="WCT82" s="350"/>
      <c r="WCU82" s="348"/>
      <c r="WCV82" s="348"/>
      <c r="WCW82" s="348"/>
      <c r="WCX82" s="349"/>
      <c r="WCZ82" s="347"/>
      <c r="WDA82" s="350"/>
      <c r="WDB82" s="350"/>
      <c r="WDC82" s="348"/>
      <c r="WDD82" s="348"/>
      <c r="WDE82" s="348"/>
      <c r="WDF82" s="349"/>
      <c r="WDH82" s="347"/>
      <c r="WDI82" s="350"/>
      <c r="WDJ82" s="350"/>
      <c r="WDK82" s="348"/>
      <c r="WDL82" s="348"/>
      <c r="WDM82" s="348"/>
      <c r="WDN82" s="349"/>
      <c r="WDP82" s="347"/>
      <c r="WDQ82" s="350"/>
      <c r="WDR82" s="350"/>
      <c r="WDS82" s="348"/>
      <c r="WDT82" s="348"/>
      <c r="WDU82" s="348"/>
      <c r="WDV82" s="349"/>
      <c r="WDX82" s="347"/>
      <c r="WDY82" s="350"/>
      <c r="WDZ82" s="350"/>
      <c r="WEA82" s="348"/>
      <c r="WEB82" s="348"/>
      <c r="WEC82" s="348"/>
      <c r="WED82" s="349"/>
      <c r="WEF82" s="347"/>
      <c r="WEG82" s="350"/>
      <c r="WEH82" s="350"/>
      <c r="WEI82" s="348"/>
      <c r="WEJ82" s="348"/>
      <c r="WEK82" s="348"/>
      <c r="WEL82" s="349"/>
      <c r="WEN82" s="347"/>
      <c r="WEO82" s="350"/>
      <c r="WEP82" s="350"/>
      <c r="WEQ82" s="348"/>
      <c r="WER82" s="348"/>
      <c r="WES82" s="348"/>
      <c r="WET82" s="349"/>
      <c r="WEV82" s="347"/>
      <c r="WEW82" s="350"/>
      <c r="WEX82" s="350"/>
      <c r="WEY82" s="348"/>
      <c r="WEZ82" s="348"/>
      <c r="WFA82" s="348"/>
      <c r="WFB82" s="349"/>
      <c r="WFD82" s="347"/>
      <c r="WFE82" s="350"/>
      <c r="WFF82" s="350"/>
      <c r="WFG82" s="348"/>
      <c r="WFH82" s="348"/>
      <c r="WFI82" s="348"/>
      <c r="WFJ82" s="349"/>
      <c r="WFL82" s="347"/>
      <c r="WFM82" s="350"/>
      <c r="WFN82" s="350"/>
      <c r="WFO82" s="348"/>
      <c r="WFP82" s="348"/>
      <c r="WFQ82" s="348"/>
      <c r="WFR82" s="349"/>
      <c r="WFT82" s="347"/>
      <c r="WFU82" s="350"/>
      <c r="WFV82" s="350"/>
      <c r="WFW82" s="348"/>
      <c r="WFX82" s="348"/>
      <c r="WFY82" s="348"/>
      <c r="WFZ82" s="349"/>
      <c r="WGB82" s="347"/>
      <c r="WGC82" s="350"/>
      <c r="WGD82" s="350"/>
      <c r="WGE82" s="348"/>
      <c r="WGF82" s="348"/>
      <c r="WGG82" s="348"/>
      <c r="WGH82" s="349"/>
      <c r="WGJ82" s="347"/>
      <c r="WGK82" s="350"/>
      <c r="WGL82" s="350"/>
      <c r="WGM82" s="348"/>
      <c r="WGN82" s="348"/>
      <c r="WGO82" s="348"/>
      <c r="WGP82" s="349"/>
      <c r="WGR82" s="347"/>
      <c r="WGS82" s="350"/>
      <c r="WGT82" s="350"/>
      <c r="WGU82" s="348"/>
      <c r="WGV82" s="348"/>
      <c r="WGW82" s="348"/>
      <c r="WGX82" s="349"/>
      <c r="WGZ82" s="347"/>
      <c r="WHA82" s="350"/>
      <c r="WHB82" s="350"/>
      <c r="WHC82" s="348"/>
      <c r="WHD82" s="348"/>
      <c r="WHE82" s="348"/>
      <c r="WHF82" s="349"/>
      <c r="WHH82" s="347"/>
      <c r="WHI82" s="350"/>
      <c r="WHJ82" s="350"/>
      <c r="WHK82" s="348"/>
      <c r="WHL82" s="348"/>
      <c r="WHM82" s="348"/>
      <c r="WHN82" s="349"/>
      <c r="WHP82" s="347"/>
      <c r="WHQ82" s="350"/>
      <c r="WHR82" s="350"/>
      <c r="WHS82" s="348"/>
      <c r="WHT82" s="348"/>
      <c r="WHU82" s="348"/>
      <c r="WHV82" s="349"/>
      <c r="WHX82" s="347"/>
      <c r="WHY82" s="350"/>
      <c r="WHZ82" s="350"/>
      <c r="WIA82" s="348"/>
      <c r="WIB82" s="348"/>
      <c r="WIC82" s="348"/>
      <c r="WID82" s="349"/>
      <c r="WIF82" s="347"/>
      <c r="WIG82" s="350"/>
      <c r="WIH82" s="350"/>
      <c r="WII82" s="348"/>
      <c r="WIJ82" s="348"/>
      <c r="WIK82" s="348"/>
      <c r="WIL82" s="349"/>
      <c r="WIN82" s="347"/>
      <c r="WIO82" s="350"/>
      <c r="WIP82" s="350"/>
      <c r="WIQ82" s="348"/>
      <c r="WIR82" s="348"/>
      <c r="WIS82" s="348"/>
      <c r="WIT82" s="349"/>
      <c r="WIV82" s="347"/>
      <c r="WIW82" s="350"/>
      <c r="WIX82" s="350"/>
      <c r="WIY82" s="348"/>
      <c r="WIZ82" s="348"/>
      <c r="WJA82" s="348"/>
      <c r="WJB82" s="349"/>
      <c r="WJD82" s="347"/>
      <c r="WJE82" s="350"/>
      <c r="WJF82" s="350"/>
      <c r="WJG82" s="348"/>
      <c r="WJH82" s="348"/>
      <c r="WJI82" s="348"/>
      <c r="WJJ82" s="349"/>
      <c r="WJL82" s="347"/>
      <c r="WJM82" s="350"/>
      <c r="WJN82" s="350"/>
      <c r="WJO82" s="348"/>
      <c r="WJP82" s="348"/>
      <c r="WJQ82" s="348"/>
      <c r="WJR82" s="349"/>
      <c r="WJT82" s="347"/>
      <c r="WJU82" s="350"/>
      <c r="WJV82" s="350"/>
      <c r="WJW82" s="348"/>
      <c r="WJX82" s="348"/>
      <c r="WJY82" s="348"/>
      <c r="WJZ82" s="349"/>
      <c r="WKB82" s="347"/>
      <c r="WKC82" s="350"/>
      <c r="WKD82" s="350"/>
      <c r="WKE82" s="348"/>
      <c r="WKF82" s="348"/>
      <c r="WKG82" s="348"/>
      <c r="WKH82" s="349"/>
      <c r="WKJ82" s="347"/>
      <c r="WKK82" s="350"/>
      <c r="WKL82" s="350"/>
      <c r="WKM82" s="348"/>
      <c r="WKN82" s="348"/>
      <c r="WKO82" s="348"/>
      <c r="WKP82" s="349"/>
      <c r="WKR82" s="347"/>
      <c r="WKS82" s="350"/>
      <c r="WKT82" s="350"/>
      <c r="WKU82" s="348"/>
      <c r="WKV82" s="348"/>
      <c r="WKW82" s="348"/>
      <c r="WKX82" s="349"/>
      <c r="WKZ82" s="347"/>
      <c r="WLA82" s="350"/>
      <c r="WLB82" s="350"/>
      <c r="WLC82" s="348"/>
      <c r="WLD82" s="348"/>
      <c r="WLE82" s="348"/>
      <c r="WLF82" s="349"/>
      <c r="WLH82" s="347"/>
      <c r="WLI82" s="350"/>
      <c r="WLJ82" s="350"/>
      <c r="WLK82" s="348"/>
      <c r="WLL82" s="348"/>
      <c r="WLM82" s="348"/>
      <c r="WLN82" s="349"/>
      <c r="WLP82" s="347"/>
      <c r="WLQ82" s="350"/>
      <c r="WLR82" s="350"/>
      <c r="WLS82" s="348"/>
      <c r="WLT82" s="348"/>
      <c r="WLU82" s="348"/>
      <c r="WLV82" s="349"/>
      <c r="WLX82" s="347"/>
      <c r="WLY82" s="350"/>
      <c r="WLZ82" s="350"/>
      <c r="WMA82" s="348"/>
      <c r="WMB82" s="348"/>
      <c r="WMC82" s="348"/>
      <c r="WMD82" s="349"/>
      <c r="WMF82" s="347"/>
      <c r="WMG82" s="350"/>
      <c r="WMH82" s="350"/>
      <c r="WMI82" s="348"/>
      <c r="WMJ82" s="348"/>
      <c r="WMK82" s="348"/>
      <c r="WML82" s="349"/>
      <c r="WMN82" s="347"/>
      <c r="WMO82" s="350"/>
      <c r="WMP82" s="350"/>
      <c r="WMQ82" s="348"/>
      <c r="WMR82" s="348"/>
      <c r="WMS82" s="348"/>
      <c r="WMT82" s="349"/>
      <c r="WMV82" s="347"/>
      <c r="WMW82" s="350"/>
      <c r="WMX82" s="350"/>
      <c r="WMY82" s="348"/>
      <c r="WMZ82" s="348"/>
      <c r="WNA82" s="348"/>
      <c r="WNB82" s="349"/>
      <c r="WND82" s="347"/>
      <c r="WNE82" s="350"/>
      <c r="WNF82" s="350"/>
      <c r="WNG82" s="348"/>
      <c r="WNH82" s="348"/>
      <c r="WNI82" s="348"/>
      <c r="WNJ82" s="349"/>
      <c r="WNL82" s="347"/>
      <c r="WNM82" s="350"/>
      <c r="WNN82" s="350"/>
      <c r="WNO82" s="348"/>
      <c r="WNP82" s="348"/>
      <c r="WNQ82" s="348"/>
      <c r="WNR82" s="349"/>
      <c r="WNT82" s="347"/>
      <c r="WNU82" s="350"/>
      <c r="WNV82" s="350"/>
      <c r="WNW82" s="348"/>
      <c r="WNX82" s="348"/>
      <c r="WNY82" s="348"/>
      <c r="WNZ82" s="349"/>
      <c r="WOB82" s="347"/>
      <c r="WOC82" s="350"/>
      <c r="WOD82" s="350"/>
      <c r="WOE82" s="348"/>
      <c r="WOF82" s="348"/>
      <c r="WOG82" s="348"/>
      <c r="WOH82" s="349"/>
      <c r="WOJ82" s="347"/>
      <c r="WOK82" s="350"/>
      <c r="WOL82" s="350"/>
      <c r="WOM82" s="348"/>
      <c r="WON82" s="348"/>
      <c r="WOO82" s="348"/>
      <c r="WOP82" s="349"/>
      <c r="WOR82" s="347"/>
      <c r="WOS82" s="350"/>
      <c r="WOT82" s="350"/>
      <c r="WOU82" s="348"/>
      <c r="WOV82" s="348"/>
      <c r="WOW82" s="348"/>
      <c r="WOX82" s="349"/>
      <c r="WOZ82" s="347"/>
      <c r="WPA82" s="350"/>
      <c r="WPB82" s="350"/>
      <c r="WPC82" s="348"/>
      <c r="WPD82" s="348"/>
      <c r="WPE82" s="348"/>
      <c r="WPF82" s="349"/>
      <c r="WPH82" s="347"/>
      <c r="WPI82" s="350"/>
      <c r="WPJ82" s="350"/>
      <c r="WPK82" s="348"/>
      <c r="WPL82" s="348"/>
      <c r="WPM82" s="348"/>
      <c r="WPN82" s="349"/>
      <c r="WPP82" s="347"/>
      <c r="WPQ82" s="350"/>
      <c r="WPR82" s="350"/>
      <c r="WPS82" s="348"/>
      <c r="WPT82" s="348"/>
      <c r="WPU82" s="348"/>
      <c r="WPV82" s="349"/>
      <c r="WPX82" s="347"/>
      <c r="WPY82" s="350"/>
      <c r="WPZ82" s="350"/>
      <c r="WQA82" s="348"/>
      <c r="WQB82" s="348"/>
      <c r="WQC82" s="348"/>
      <c r="WQD82" s="349"/>
      <c r="WQF82" s="347"/>
      <c r="WQG82" s="350"/>
      <c r="WQH82" s="350"/>
      <c r="WQI82" s="348"/>
      <c r="WQJ82" s="348"/>
      <c r="WQK82" s="348"/>
      <c r="WQL82" s="349"/>
      <c r="WQN82" s="347"/>
      <c r="WQO82" s="350"/>
      <c r="WQP82" s="350"/>
      <c r="WQQ82" s="348"/>
      <c r="WQR82" s="348"/>
      <c r="WQS82" s="348"/>
      <c r="WQT82" s="349"/>
      <c r="WQV82" s="347"/>
      <c r="WQW82" s="350"/>
      <c r="WQX82" s="350"/>
      <c r="WQY82" s="348"/>
      <c r="WQZ82" s="348"/>
      <c r="WRA82" s="348"/>
      <c r="WRB82" s="349"/>
      <c r="WRD82" s="347"/>
      <c r="WRE82" s="350"/>
      <c r="WRF82" s="350"/>
      <c r="WRG82" s="348"/>
      <c r="WRH82" s="348"/>
      <c r="WRI82" s="348"/>
      <c r="WRJ82" s="349"/>
      <c r="WRL82" s="347"/>
      <c r="WRM82" s="350"/>
      <c r="WRN82" s="350"/>
      <c r="WRO82" s="348"/>
      <c r="WRP82" s="348"/>
      <c r="WRQ82" s="348"/>
      <c r="WRR82" s="349"/>
      <c r="WRT82" s="347"/>
      <c r="WRU82" s="350"/>
      <c r="WRV82" s="350"/>
      <c r="WRW82" s="348"/>
      <c r="WRX82" s="348"/>
      <c r="WRY82" s="348"/>
      <c r="WRZ82" s="349"/>
      <c r="WSB82" s="347"/>
      <c r="WSC82" s="350"/>
      <c r="WSD82" s="350"/>
      <c r="WSE82" s="348"/>
      <c r="WSF82" s="348"/>
      <c r="WSG82" s="348"/>
      <c r="WSH82" s="349"/>
      <c r="WSJ82" s="347"/>
      <c r="WSK82" s="350"/>
      <c r="WSL82" s="350"/>
      <c r="WSM82" s="348"/>
      <c r="WSN82" s="348"/>
      <c r="WSO82" s="348"/>
      <c r="WSP82" s="349"/>
      <c r="WSR82" s="347"/>
      <c r="WSS82" s="350"/>
      <c r="WST82" s="350"/>
      <c r="WSU82" s="348"/>
      <c r="WSV82" s="348"/>
      <c r="WSW82" s="348"/>
      <c r="WSX82" s="349"/>
      <c r="WSZ82" s="347"/>
      <c r="WTA82" s="350"/>
      <c r="WTB82" s="350"/>
      <c r="WTC82" s="348"/>
      <c r="WTD82" s="348"/>
      <c r="WTE82" s="348"/>
      <c r="WTF82" s="349"/>
      <c r="WTH82" s="347"/>
      <c r="WTI82" s="350"/>
      <c r="WTJ82" s="350"/>
      <c r="WTK82" s="348"/>
      <c r="WTL82" s="348"/>
      <c r="WTM82" s="348"/>
      <c r="WTN82" s="349"/>
      <c r="WTP82" s="347"/>
      <c r="WTQ82" s="350"/>
      <c r="WTR82" s="350"/>
      <c r="WTS82" s="348"/>
      <c r="WTT82" s="348"/>
      <c r="WTU82" s="348"/>
      <c r="WTV82" s="349"/>
      <c r="WTX82" s="347"/>
      <c r="WTY82" s="350"/>
      <c r="WTZ82" s="350"/>
      <c r="WUA82" s="348"/>
      <c r="WUB82" s="348"/>
      <c r="WUC82" s="348"/>
      <c r="WUD82" s="349"/>
      <c r="WUF82" s="347"/>
      <c r="WUG82" s="350"/>
      <c r="WUH82" s="350"/>
      <c r="WUI82" s="348"/>
      <c r="WUJ82" s="348"/>
      <c r="WUK82" s="348"/>
      <c r="WUL82" s="349"/>
      <c r="WUN82" s="347"/>
      <c r="WUO82" s="350"/>
      <c r="WUP82" s="350"/>
      <c r="WUQ82" s="348"/>
      <c r="WUR82" s="348"/>
      <c r="WUS82" s="348"/>
      <c r="WUT82" s="349"/>
      <c r="WUV82" s="347"/>
      <c r="WUW82" s="350"/>
      <c r="WUX82" s="350"/>
      <c r="WUY82" s="348"/>
      <c r="WUZ82" s="348"/>
      <c r="WVA82" s="348"/>
      <c r="WVB82" s="349"/>
      <c r="WVD82" s="347"/>
      <c r="WVE82" s="350"/>
      <c r="WVF82" s="350"/>
      <c r="WVG82" s="348"/>
      <c r="WVH82" s="348"/>
      <c r="WVI82" s="348"/>
      <c r="WVJ82" s="349"/>
      <c r="WVL82" s="347"/>
      <c r="WVM82" s="350"/>
      <c r="WVN82" s="350"/>
      <c r="WVO82" s="348"/>
      <c r="WVP82" s="348"/>
      <c r="WVQ82" s="348"/>
      <c r="WVR82" s="349"/>
      <c r="WVT82" s="347"/>
      <c r="WVU82" s="350"/>
      <c r="WVV82" s="350"/>
      <c r="WVW82" s="348"/>
      <c r="WVX82" s="348"/>
      <c r="WVY82" s="348"/>
      <c r="WVZ82" s="349"/>
      <c r="WWB82" s="347"/>
      <c r="WWC82" s="350"/>
      <c r="WWD82" s="350"/>
      <c r="WWE82" s="348"/>
      <c r="WWF82" s="348"/>
      <c r="WWG82" s="348"/>
      <c r="WWH82" s="349"/>
      <c r="WWJ82" s="347"/>
      <c r="WWK82" s="350"/>
      <c r="WWL82" s="350"/>
      <c r="WWM82" s="348"/>
      <c r="WWN82" s="348"/>
      <c r="WWO82" s="348"/>
      <c r="WWP82" s="349"/>
      <c r="WWR82" s="347"/>
      <c r="WWS82" s="350"/>
      <c r="WWT82" s="350"/>
      <c r="WWU82" s="348"/>
      <c r="WWV82" s="348"/>
      <c r="WWW82" s="348"/>
      <c r="WWX82" s="349"/>
      <c r="WWZ82" s="347"/>
      <c r="WXA82" s="350"/>
      <c r="WXB82" s="350"/>
      <c r="WXC82" s="348"/>
      <c r="WXD82" s="348"/>
      <c r="WXE82" s="348"/>
      <c r="WXF82" s="349"/>
      <c r="WXH82" s="347"/>
      <c r="WXI82" s="350"/>
      <c r="WXJ82" s="350"/>
      <c r="WXK82" s="348"/>
      <c r="WXL82" s="348"/>
      <c r="WXM82" s="348"/>
      <c r="WXN82" s="349"/>
      <c r="WXP82" s="347"/>
      <c r="WXQ82" s="350"/>
      <c r="WXR82" s="350"/>
      <c r="WXS82" s="348"/>
      <c r="WXT82" s="348"/>
      <c r="WXU82" s="348"/>
      <c r="WXV82" s="349"/>
      <c r="WXX82" s="347"/>
      <c r="WXY82" s="350"/>
      <c r="WXZ82" s="350"/>
      <c r="WYA82" s="348"/>
      <c r="WYB82" s="348"/>
      <c r="WYC82" s="348"/>
      <c r="WYD82" s="349"/>
      <c r="WYF82" s="347"/>
      <c r="WYG82" s="350"/>
      <c r="WYH82" s="350"/>
      <c r="WYI82" s="348"/>
      <c r="WYJ82" s="348"/>
      <c r="WYK82" s="348"/>
      <c r="WYL82" s="349"/>
      <c r="WYN82" s="347"/>
      <c r="WYO82" s="350"/>
      <c r="WYP82" s="350"/>
      <c r="WYQ82" s="348"/>
      <c r="WYR82" s="348"/>
      <c r="WYS82" s="348"/>
      <c r="WYT82" s="349"/>
      <c r="WYV82" s="347"/>
      <c r="WYW82" s="350"/>
      <c r="WYX82" s="350"/>
      <c r="WYY82" s="348"/>
      <c r="WYZ82" s="348"/>
      <c r="WZA82" s="348"/>
      <c r="WZB82" s="349"/>
      <c r="WZD82" s="347"/>
      <c r="WZE82" s="350"/>
      <c r="WZF82" s="350"/>
      <c r="WZG82" s="348"/>
      <c r="WZH82" s="348"/>
      <c r="WZI82" s="348"/>
      <c r="WZJ82" s="349"/>
      <c r="WZL82" s="347"/>
      <c r="WZM82" s="350"/>
      <c r="WZN82" s="350"/>
      <c r="WZO82" s="348"/>
      <c r="WZP82" s="348"/>
      <c r="WZQ82" s="348"/>
      <c r="WZR82" s="349"/>
      <c r="WZT82" s="347"/>
      <c r="WZU82" s="350"/>
      <c r="WZV82" s="350"/>
      <c r="WZW82" s="348"/>
      <c r="WZX82" s="348"/>
      <c r="WZY82" s="348"/>
      <c r="WZZ82" s="349"/>
      <c r="XAB82" s="347"/>
      <c r="XAC82" s="350"/>
      <c r="XAD82" s="350"/>
      <c r="XAE82" s="348"/>
      <c r="XAF82" s="348"/>
      <c r="XAG82" s="348"/>
      <c r="XAH82" s="349"/>
      <c r="XAJ82" s="347"/>
      <c r="XAK82" s="350"/>
      <c r="XAL82" s="350"/>
      <c r="XAM82" s="348"/>
      <c r="XAN82" s="348"/>
      <c r="XAO82" s="348"/>
      <c r="XAP82" s="349"/>
      <c r="XAR82" s="347"/>
      <c r="XAS82" s="350"/>
      <c r="XAT82" s="350"/>
      <c r="XAU82" s="348"/>
      <c r="XAV82" s="348"/>
      <c r="XAW82" s="348"/>
      <c r="XAX82" s="349"/>
      <c r="XAZ82" s="347"/>
      <c r="XBA82" s="350"/>
      <c r="XBB82" s="350"/>
      <c r="XBC82" s="348"/>
      <c r="XBD82" s="348"/>
      <c r="XBE82" s="348"/>
      <c r="XBF82" s="349"/>
      <c r="XBH82" s="347"/>
      <c r="XBI82" s="350"/>
      <c r="XBJ82" s="350"/>
      <c r="XBK82" s="348"/>
      <c r="XBL82" s="348"/>
      <c r="XBM82" s="348"/>
      <c r="XBN82" s="349"/>
      <c r="XBP82" s="347"/>
      <c r="XBQ82" s="350"/>
      <c r="XBR82" s="350"/>
      <c r="XBS82" s="348"/>
      <c r="XBT82" s="348"/>
      <c r="XBU82" s="348"/>
      <c r="XBV82" s="349"/>
      <c r="XBX82" s="347"/>
      <c r="XBY82" s="350"/>
      <c r="XBZ82" s="350"/>
      <c r="XCA82" s="348"/>
      <c r="XCB82" s="348"/>
      <c r="XCC82" s="348"/>
      <c r="XCD82" s="349"/>
      <c r="XCF82" s="347"/>
      <c r="XCG82" s="350"/>
      <c r="XCH82" s="350"/>
      <c r="XCI82" s="348"/>
      <c r="XCJ82" s="348"/>
      <c r="XCK82" s="348"/>
      <c r="XCL82" s="349"/>
      <c r="XCN82" s="347"/>
      <c r="XCO82" s="350"/>
      <c r="XCP82" s="350"/>
      <c r="XCQ82" s="348"/>
      <c r="XCR82" s="348"/>
      <c r="XCS82" s="348"/>
      <c r="XCT82" s="349"/>
      <c r="XCV82" s="347"/>
      <c r="XCW82" s="350"/>
      <c r="XCX82" s="350"/>
      <c r="XCY82" s="348"/>
      <c r="XCZ82" s="348"/>
      <c r="XDA82" s="348"/>
      <c r="XDB82" s="349"/>
      <c r="XDD82" s="347"/>
      <c r="XDE82" s="350"/>
      <c r="XDF82" s="350"/>
      <c r="XDG82" s="348"/>
      <c r="XDH82" s="348"/>
      <c r="XDI82" s="348"/>
      <c r="XDJ82" s="349"/>
      <c r="XDL82" s="347"/>
      <c r="XDM82" s="350"/>
      <c r="XDN82" s="350"/>
      <c r="XDO82" s="348"/>
      <c r="XDP82" s="348"/>
      <c r="XDQ82" s="348"/>
      <c r="XDR82" s="349"/>
      <c r="XDT82" s="347"/>
      <c r="XDU82" s="350"/>
      <c r="XDV82" s="350"/>
      <c r="XDW82" s="348"/>
      <c r="XDX82" s="348"/>
      <c r="XDY82" s="348"/>
      <c r="XDZ82" s="349"/>
      <c r="XEB82" s="347"/>
      <c r="XEC82" s="350"/>
      <c r="XED82" s="350"/>
      <c r="XEE82" s="348"/>
      <c r="XEF82" s="348"/>
      <c r="XEG82" s="348"/>
      <c r="XEH82" s="349"/>
      <c r="XEJ82" s="347"/>
      <c r="XEK82" s="350"/>
      <c r="XEL82" s="350"/>
      <c r="XEM82" s="348"/>
      <c r="XEN82" s="348"/>
      <c r="XEO82" s="348"/>
      <c r="XEP82" s="349"/>
      <c r="XER82" s="347"/>
      <c r="XES82" s="350"/>
      <c r="XET82" s="350"/>
      <c r="XEU82" s="348"/>
      <c r="XEV82" s="348"/>
      <c r="XEW82" s="348"/>
      <c r="XEX82" s="349"/>
      <c r="XEZ82" s="347"/>
      <c r="XFA82" s="350"/>
      <c r="XFB82" s="350"/>
      <c r="XFC82" s="348"/>
      <c r="XFD82" s="348"/>
    </row>
    <row r="83" spans="1:16384" ht="20.25" customHeight="1">
      <c r="A83" s="390">
        <f t="shared" si="38"/>
        <v>83</v>
      </c>
      <c r="B83" s="1208"/>
      <c r="C83" s="1196" t="s">
        <v>150</v>
      </c>
      <c r="D83" s="1129"/>
      <c r="E83" s="1129"/>
      <c r="F83" s="1164"/>
      <c r="G83" s="343">
        <f ca="1">ABS(ROUND(SUMIFS('BP CONTABLE'!$C:$C,'BP CONTABLE'!$E:$E,CELL("contenido",A83),'BP CONTABLE'!$D:$D,CELL("contenido",C83)),0))</f>
        <v>0</v>
      </c>
      <c r="H83" s="345"/>
      <c r="I83" s="343">
        <f t="shared" ca="1" si="40"/>
        <v>0</v>
      </c>
      <c r="J83" s="343">
        <f t="shared" ca="1" si="41"/>
        <v>0</v>
      </c>
      <c r="K83" s="345">
        <f t="shared" ca="1" si="42"/>
        <v>0</v>
      </c>
      <c r="L83" s="347"/>
      <c r="M83" s="345">
        <f ca="1">ABS(ROUND(SUMIFS('BP FISCAL'!$C:$C,'BP FISCAL'!$E:$E,CELL("contenido",A83),'BP FISCAL'!$D:$D,CELL("contenido",D83)),0))</f>
        <v>0</v>
      </c>
      <c r="N83" s="348"/>
      <c r="O83" s="345"/>
      <c r="P83" s="348"/>
      <c r="Q83" s="345">
        <f t="shared" ca="1" si="21"/>
        <v>0</v>
      </c>
      <c r="R83" s="339"/>
      <c r="S83" s="345"/>
      <c r="T83" s="348"/>
      <c r="U83" s="345"/>
      <c r="V83" s="348"/>
      <c r="W83" s="345"/>
      <c r="X83" s="348"/>
      <c r="Y83" s="348"/>
      <c r="Z83" s="349"/>
      <c r="AB83" s="347"/>
      <c r="AC83" s="350"/>
      <c r="AD83" s="350"/>
      <c r="AE83" s="348"/>
      <c r="AF83" s="348"/>
      <c r="AG83" s="348"/>
      <c r="AH83" s="349"/>
      <c r="AJ83" s="347"/>
      <c r="AK83" s="350"/>
      <c r="AL83" s="350"/>
      <c r="AM83" s="348"/>
      <c r="AN83" s="348"/>
      <c r="AO83" s="348"/>
      <c r="AP83" s="349"/>
      <c r="AR83" s="347"/>
      <c r="AS83" s="350"/>
      <c r="AT83" s="350"/>
      <c r="AU83" s="348"/>
      <c r="AV83" s="348"/>
      <c r="AW83" s="348"/>
      <c r="AX83" s="349"/>
      <c r="AZ83" s="347"/>
      <c r="BA83" s="350"/>
      <c r="BB83" s="350"/>
      <c r="BC83" s="348"/>
      <c r="BD83" s="348"/>
      <c r="BE83" s="348"/>
      <c r="BF83" s="349"/>
      <c r="BH83" s="347"/>
      <c r="BI83" s="350"/>
      <c r="BJ83" s="350"/>
      <c r="BK83" s="348"/>
      <c r="BL83" s="348"/>
      <c r="BM83" s="348"/>
      <c r="BN83" s="349"/>
      <c r="BP83" s="347"/>
      <c r="BQ83" s="350"/>
      <c r="BR83" s="350"/>
      <c r="BS83" s="348"/>
      <c r="BT83" s="348"/>
      <c r="BU83" s="348"/>
      <c r="BV83" s="349"/>
      <c r="BX83" s="347"/>
      <c r="BY83" s="350"/>
      <c r="BZ83" s="350"/>
      <c r="CA83" s="348"/>
      <c r="CB83" s="348"/>
      <c r="CC83" s="348"/>
      <c r="CD83" s="349"/>
      <c r="CF83" s="347"/>
      <c r="CG83" s="350"/>
      <c r="CH83" s="350"/>
      <c r="CI83" s="348"/>
      <c r="CJ83" s="348"/>
      <c r="CK83" s="348"/>
      <c r="CL83" s="349"/>
      <c r="CN83" s="347"/>
      <c r="CO83" s="350"/>
      <c r="CP83" s="350"/>
      <c r="CQ83" s="348"/>
      <c r="CR83" s="348"/>
      <c r="CS83" s="348"/>
      <c r="CT83" s="349"/>
      <c r="CV83" s="347"/>
      <c r="CW83" s="350"/>
      <c r="CX83" s="350"/>
      <c r="CY83" s="348"/>
      <c r="CZ83" s="348"/>
      <c r="DA83" s="348"/>
      <c r="DB83" s="349"/>
      <c r="DD83" s="347"/>
      <c r="DE83" s="350"/>
      <c r="DF83" s="350"/>
      <c r="DG83" s="348"/>
      <c r="DH83" s="348"/>
      <c r="DI83" s="348"/>
      <c r="DJ83" s="349"/>
      <c r="DL83" s="347"/>
      <c r="DM83" s="350"/>
      <c r="DN83" s="350"/>
      <c r="DO83" s="348"/>
      <c r="DP83" s="348"/>
      <c r="DQ83" s="348"/>
      <c r="DR83" s="349"/>
      <c r="DT83" s="347"/>
      <c r="DU83" s="350"/>
      <c r="DV83" s="350"/>
      <c r="DW83" s="348"/>
      <c r="DX83" s="348"/>
      <c r="DY83" s="348"/>
      <c r="DZ83" s="349"/>
      <c r="EB83" s="347"/>
      <c r="EC83" s="350"/>
      <c r="ED83" s="350"/>
      <c r="EE83" s="348"/>
      <c r="EF83" s="348"/>
      <c r="EG83" s="348"/>
      <c r="EH83" s="349"/>
      <c r="EJ83" s="347"/>
      <c r="EK83" s="350"/>
      <c r="EL83" s="350"/>
      <c r="EM83" s="348"/>
      <c r="EN83" s="348"/>
      <c r="EO83" s="348"/>
      <c r="EP83" s="349"/>
      <c r="ER83" s="347"/>
      <c r="ES83" s="350"/>
      <c r="ET83" s="350"/>
      <c r="EU83" s="348"/>
      <c r="EV83" s="348"/>
      <c r="EW83" s="348"/>
      <c r="EX83" s="349"/>
      <c r="EZ83" s="347"/>
      <c r="FA83" s="350"/>
      <c r="FB83" s="350"/>
      <c r="FC83" s="348"/>
      <c r="FD83" s="348"/>
      <c r="FE83" s="348"/>
      <c r="FF83" s="349"/>
      <c r="FH83" s="347"/>
      <c r="FI83" s="350"/>
      <c r="FJ83" s="350"/>
      <c r="FK83" s="348"/>
      <c r="FL83" s="348"/>
      <c r="FM83" s="348"/>
      <c r="FN83" s="349"/>
      <c r="FP83" s="347"/>
      <c r="FQ83" s="350"/>
      <c r="FR83" s="350"/>
      <c r="FS83" s="348"/>
      <c r="FT83" s="348"/>
      <c r="FU83" s="348"/>
      <c r="FV83" s="349"/>
      <c r="FX83" s="347"/>
      <c r="FY83" s="350"/>
      <c r="FZ83" s="350"/>
      <c r="GA83" s="348"/>
      <c r="GB83" s="348"/>
      <c r="GC83" s="348"/>
      <c r="GD83" s="349"/>
      <c r="GF83" s="347"/>
      <c r="GG83" s="350"/>
      <c r="GH83" s="350"/>
      <c r="GI83" s="348"/>
      <c r="GJ83" s="348"/>
      <c r="GK83" s="348"/>
      <c r="GL83" s="349"/>
      <c r="GN83" s="347"/>
      <c r="GO83" s="350"/>
      <c r="GP83" s="350"/>
      <c r="GQ83" s="348"/>
      <c r="GR83" s="348"/>
      <c r="GS83" s="348"/>
      <c r="GT83" s="349"/>
      <c r="GV83" s="347"/>
      <c r="GW83" s="350"/>
      <c r="GX83" s="350"/>
      <c r="GY83" s="348"/>
      <c r="GZ83" s="348"/>
      <c r="HA83" s="348"/>
      <c r="HB83" s="349"/>
      <c r="HD83" s="347"/>
      <c r="HE83" s="350"/>
      <c r="HF83" s="350"/>
      <c r="HG83" s="348"/>
      <c r="HH83" s="348"/>
      <c r="HI83" s="348"/>
      <c r="HJ83" s="349"/>
      <c r="HL83" s="347"/>
      <c r="HM83" s="350"/>
      <c r="HN83" s="350"/>
      <c r="HO83" s="348"/>
      <c r="HP83" s="348"/>
      <c r="HQ83" s="348"/>
      <c r="HR83" s="349"/>
      <c r="HT83" s="347"/>
      <c r="HU83" s="350"/>
      <c r="HV83" s="350"/>
      <c r="HW83" s="348"/>
      <c r="HX83" s="348"/>
      <c r="HY83" s="348"/>
      <c r="HZ83" s="349"/>
      <c r="IB83" s="347"/>
      <c r="IC83" s="350"/>
      <c r="ID83" s="350"/>
      <c r="IE83" s="348"/>
      <c r="IF83" s="348"/>
      <c r="IG83" s="348"/>
      <c r="IH83" s="349"/>
      <c r="IJ83" s="347"/>
      <c r="IK83" s="350"/>
      <c r="IL83" s="350"/>
      <c r="IM83" s="348"/>
      <c r="IN83" s="348"/>
      <c r="IO83" s="348"/>
      <c r="IP83" s="349"/>
      <c r="IR83" s="347"/>
      <c r="IS83" s="350"/>
      <c r="IT83" s="350"/>
      <c r="IU83" s="348"/>
      <c r="IV83" s="348"/>
      <c r="IW83" s="348"/>
      <c r="IX83" s="349"/>
      <c r="IZ83" s="347"/>
      <c r="JA83" s="350"/>
      <c r="JB83" s="350"/>
      <c r="JC83" s="348"/>
      <c r="JD83" s="348"/>
      <c r="JE83" s="348"/>
      <c r="JF83" s="349"/>
      <c r="JH83" s="347"/>
      <c r="JI83" s="350"/>
      <c r="JJ83" s="350"/>
      <c r="JK83" s="348"/>
      <c r="JL83" s="348"/>
      <c r="JM83" s="348"/>
      <c r="JN83" s="349"/>
      <c r="JP83" s="347"/>
      <c r="JQ83" s="350"/>
      <c r="JR83" s="350"/>
      <c r="JS83" s="348"/>
      <c r="JT83" s="348"/>
      <c r="JU83" s="348"/>
      <c r="JV83" s="349"/>
      <c r="JX83" s="347"/>
      <c r="JY83" s="350"/>
      <c r="JZ83" s="350"/>
      <c r="KA83" s="348"/>
      <c r="KB83" s="348"/>
      <c r="KC83" s="348"/>
      <c r="KD83" s="349"/>
      <c r="KF83" s="347"/>
      <c r="KG83" s="350"/>
      <c r="KH83" s="350"/>
      <c r="KI83" s="348"/>
      <c r="KJ83" s="348"/>
      <c r="KK83" s="348"/>
      <c r="KL83" s="349"/>
      <c r="KN83" s="347"/>
      <c r="KO83" s="350"/>
      <c r="KP83" s="350"/>
      <c r="KQ83" s="348"/>
      <c r="KR83" s="348"/>
      <c r="KS83" s="348"/>
      <c r="KT83" s="349"/>
      <c r="KV83" s="347"/>
      <c r="KW83" s="350"/>
      <c r="KX83" s="350"/>
      <c r="KY83" s="348"/>
      <c r="KZ83" s="348"/>
      <c r="LA83" s="348"/>
      <c r="LB83" s="349"/>
      <c r="LD83" s="347"/>
      <c r="LE83" s="350"/>
      <c r="LF83" s="350"/>
      <c r="LG83" s="348"/>
      <c r="LH83" s="348"/>
      <c r="LI83" s="348"/>
      <c r="LJ83" s="349"/>
      <c r="LL83" s="347"/>
      <c r="LM83" s="350"/>
      <c r="LN83" s="350"/>
      <c r="LO83" s="348"/>
      <c r="LP83" s="348"/>
      <c r="LQ83" s="348"/>
      <c r="LR83" s="349"/>
      <c r="LT83" s="347"/>
      <c r="LU83" s="350"/>
      <c r="LV83" s="350"/>
      <c r="LW83" s="348"/>
      <c r="LX83" s="348"/>
      <c r="LY83" s="348"/>
      <c r="LZ83" s="349"/>
      <c r="MB83" s="347"/>
      <c r="MC83" s="350"/>
      <c r="MD83" s="350"/>
      <c r="ME83" s="348"/>
      <c r="MF83" s="348"/>
      <c r="MG83" s="348"/>
      <c r="MH83" s="349"/>
      <c r="MJ83" s="347"/>
      <c r="MK83" s="350"/>
      <c r="ML83" s="350"/>
      <c r="MM83" s="348"/>
      <c r="MN83" s="348"/>
      <c r="MO83" s="348"/>
      <c r="MP83" s="349"/>
      <c r="MR83" s="347"/>
      <c r="MS83" s="350"/>
      <c r="MT83" s="350"/>
      <c r="MU83" s="348"/>
      <c r="MV83" s="348"/>
      <c r="MW83" s="348"/>
      <c r="MX83" s="349"/>
      <c r="MZ83" s="347"/>
      <c r="NA83" s="350"/>
      <c r="NB83" s="350"/>
      <c r="NC83" s="348"/>
      <c r="ND83" s="348"/>
      <c r="NE83" s="348"/>
      <c r="NF83" s="349"/>
      <c r="NH83" s="347"/>
      <c r="NI83" s="350"/>
      <c r="NJ83" s="350"/>
      <c r="NK83" s="348"/>
      <c r="NL83" s="348"/>
      <c r="NM83" s="348"/>
      <c r="NN83" s="349"/>
      <c r="NP83" s="347"/>
      <c r="NQ83" s="350"/>
      <c r="NR83" s="350"/>
      <c r="NS83" s="348"/>
      <c r="NT83" s="348"/>
      <c r="NU83" s="348"/>
      <c r="NV83" s="349"/>
      <c r="NX83" s="347"/>
      <c r="NY83" s="350"/>
      <c r="NZ83" s="350"/>
      <c r="OA83" s="348"/>
      <c r="OB83" s="348"/>
      <c r="OC83" s="348"/>
      <c r="OD83" s="349"/>
      <c r="OF83" s="347"/>
      <c r="OG83" s="350"/>
      <c r="OH83" s="350"/>
      <c r="OI83" s="348"/>
      <c r="OJ83" s="348"/>
      <c r="OK83" s="348"/>
      <c r="OL83" s="349"/>
      <c r="ON83" s="347"/>
      <c r="OO83" s="350"/>
      <c r="OP83" s="350"/>
      <c r="OQ83" s="348"/>
      <c r="OR83" s="348"/>
      <c r="OS83" s="348"/>
      <c r="OT83" s="349"/>
      <c r="OV83" s="347"/>
      <c r="OW83" s="350"/>
      <c r="OX83" s="350"/>
      <c r="OY83" s="348"/>
      <c r="OZ83" s="348"/>
      <c r="PA83" s="348"/>
      <c r="PB83" s="349"/>
      <c r="PD83" s="347"/>
      <c r="PE83" s="350"/>
      <c r="PF83" s="350"/>
      <c r="PG83" s="348"/>
      <c r="PH83" s="348"/>
      <c r="PI83" s="348"/>
      <c r="PJ83" s="349"/>
      <c r="PL83" s="347"/>
      <c r="PM83" s="350"/>
      <c r="PN83" s="350"/>
      <c r="PO83" s="348"/>
      <c r="PP83" s="348"/>
      <c r="PQ83" s="348"/>
      <c r="PR83" s="349"/>
      <c r="PT83" s="347"/>
      <c r="PU83" s="350"/>
      <c r="PV83" s="350"/>
      <c r="PW83" s="348"/>
      <c r="PX83" s="348"/>
      <c r="PY83" s="348"/>
      <c r="PZ83" s="349"/>
      <c r="QB83" s="347"/>
      <c r="QC83" s="350"/>
      <c r="QD83" s="350"/>
      <c r="QE83" s="348"/>
      <c r="QF83" s="348"/>
      <c r="QG83" s="348"/>
      <c r="QH83" s="349"/>
      <c r="QJ83" s="347"/>
      <c r="QK83" s="350"/>
      <c r="QL83" s="350"/>
      <c r="QM83" s="348"/>
      <c r="QN83" s="348"/>
      <c r="QO83" s="348"/>
      <c r="QP83" s="349"/>
      <c r="QR83" s="347"/>
      <c r="QS83" s="350"/>
      <c r="QT83" s="350"/>
      <c r="QU83" s="348"/>
      <c r="QV83" s="348"/>
      <c r="QW83" s="348"/>
      <c r="QX83" s="349"/>
      <c r="QZ83" s="347"/>
      <c r="RA83" s="350"/>
      <c r="RB83" s="350"/>
      <c r="RC83" s="348"/>
      <c r="RD83" s="348"/>
      <c r="RE83" s="348"/>
      <c r="RF83" s="349"/>
      <c r="RH83" s="347"/>
      <c r="RI83" s="350"/>
      <c r="RJ83" s="350"/>
      <c r="RK83" s="348"/>
      <c r="RL83" s="348"/>
      <c r="RM83" s="348"/>
      <c r="RN83" s="349"/>
      <c r="RP83" s="347"/>
      <c r="RQ83" s="350"/>
      <c r="RR83" s="350"/>
      <c r="RS83" s="348"/>
      <c r="RT83" s="348"/>
      <c r="RU83" s="348"/>
      <c r="RV83" s="349"/>
      <c r="RX83" s="347"/>
      <c r="RY83" s="350"/>
      <c r="RZ83" s="350"/>
      <c r="SA83" s="348"/>
      <c r="SB83" s="348"/>
      <c r="SC83" s="348"/>
      <c r="SD83" s="349"/>
      <c r="SF83" s="347"/>
      <c r="SG83" s="350"/>
      <c r="SH83" s="350"/>
      <c r="SI83" s="348"/>
      <c r="SJ83" s="348"/>
      <c r="SK83" s="348"/>
      <c r="SL83" s="349"/>
      <c r="SN83" s="347"/>
      <c r="SO83" s="350"/>
      <c r="SP83" s="350"/>
      <c r="SQ83" s="348"/>
      <c r="SR83" s="348"/>
      <c r="SS83" s="348"/>
      <c r="ST83" s="349"/>
      <c r="SV83" s="347"/>
      <c r="SW83" s="350"/>
      <c r="SX83" s="350"/>
      <c r="SY83" s="348"/>
      <c r="SZ83" s="348"/>
      <c r="TA83" s="348"/>
      <c r="TB83" s="349"/>
      <c r="TD83" s="347"/>
      <c r="TE83" s="350"/>
      <c r="TF83" s="350"/>
      <c r="TG83" s="348"/>
      <c r="TH83" s="348"/>
      <c r="TI83" s="348"/>
      <c r="TJ83" s="349"/>
      <c r="TL83" s="347"/>
      <c r="TM83" s="350"/>
      <c r="TN83" s="350"/>
      <c r="TO83" s="348"/>
      <c r="TP83" s="348"/>
      <c r="TQ83" s="348"/>
      <c r="TR83" s="349"/>
      <c r="TT83" s="347"/>
      <c r="TU83" s="350"/>
      <c r="TV83" s="350"/>
      <c r="TW83" s="348"/>
      <c r="TX83" s="348"/>
      <c r="TY83" s="348"/>
      <c r="TZ83" s="349"/>
      <c r="UB83" s="347"/>
      <c r="UC83" s="350"/>
      <c r="UD83" s="350"/>
      <c r="UE83" s="348"/>
      <c r="UF83" s="348"/>
      <c r="UG83" s="348"/>
      <c r="UH83" s="349"/>
      <c r="UJ83" s="347"/>
      <c r="UK83" s="350"/>
      <c r="UL83" s="350"/>
      <c r="UM83" s="348"/>
      <c r="UN83" s="348"/>
      <c r="UO83" s="348"/>
      <c r="UP83" s="349"/>
      <c r="UR83" s="347"/>
      <c r="US83" s="350"/>
      <c r="UT83" s="350"/>
      <c r="UU83" s="348"/>
      <c r="UV83" s="348"/>
      <c r="UW83" s="348"/>
      <c r="UX83" s="349"/>
      <c r="UZ83" s="347"/>
      <c r="VA83" s="350"/>
      <c r="VB83" s="350"/>
      <c r="VC83" s="348"/>
      <c r="VD83" s="348"/>
      <c r="VE83" s="348"/>
      <c r="VF83" s="349"/>
      <c r="VH83" s="347"/>
      <c r="VI83" s="350"/>
      <c r="VJ83" s="350"/>
      <c r="VK83" s="348"/>
      <c r="VL83" s="348"/>
      <c r="VM83" s="348"/>
      <c r="VN83" s="349"/>
      <c r="VP83" s="347"/>
      <c r="VQ83" s="350"/>
      <c r="VR83" s="350"/>
      <c r="VS83" s="348"/>
      <c r="VT83" s="348"/>
      <c r="VU83" s="348"/>
      <c r="VV83" s="349"/>
      <c r="VX83" s="347"/>
      <c r="VY83" s="350"/>
      <c r="VZ83" s="350"/>
      <c r="WA83" s="348"/>
      <c r="WB83" s="348"/>
      <c r="WC83" s="348"/>
      <c r="WD83" s="349"/>
      <c r="WF83" s="347"/>
      <c r="WG83" s="350"/>
      <c r="WH83" s="350"/>
      <c r="WI83" s="348"/>
      <c r="WJ83" s="348"/>
      <c r="WK83" s="348"/>
      <c r="WL83" s="349"/>
      <c r="WN83" s="347"/>
      <c r="WO83" s="350"/>
      <c r="WP83" s="350"/>
      <c r="WQ83" s="348"/>
      <c r="WR83" s="348"/>
      <c r="WS83" s="348"/>
      <c r="WT83" s="349"/>
      <c r="WV83" s="347"/>
      <c r="WW83" s="350"/>
      <c r="WX83" s="350"/>
      <c r="WY83" s="348"/>
      <c r="WZ83" s="348"/>
      <c r="XA83" s="348"/>
      <c r="XB83" s="349"/>
      <c r="XD83" s="347"/>
      <c r="XE83" s="350"/>
      <c r="XF83" s="350"/>
      <c r="XG83" s="348"/>
      <c r="XH83" s="348"/>
      <c r="XI83" s="348"/>
      <c r="XJ83" s="349"/>
      <c r="XL83" s="347"/>
      <c r="XM83" s="350"/>
      <c r="XN83" s="350"/>
      <c r="XO83" s="348"/>
      <c r="XP83" s="348"/>
      <c r="XQ83" s="348"/>
      <c r="XR83" s="349"/>
      <c r="XT83" s="347"/>
      <c r="XU83" s="350"/>
      <c r="XV83" s="350"/>
      <c r="XW83" s="348"/>
      <c r="XX83" s="348"/>
      <c r="XY83" s="348"/>
      <c r="XZ83" s="349"/>
      <c r="YB83" s="347"/>
      <c r="YC83" s="350"/>
      <c r="YD83" s="350"/>
      <c r="YE83" s="348"/>
      <c r="YF83" s="348"/>
      <c r="YG83" s="348"/>
      <c r="YH83" s="349"/>
      <c r="YJ83" s="347"/>
      <c r="YK83" s="350"/>
      <c r="YL83" s="350"/>
      <c r="YM83" s="348"/>
      <c r="YN83" s="348"/>
      <c r="YO83" s="348"/>
      <c r="YP83" s="349"/>
      <c r="YR83" s="347"/>
      <c r="YS83" s="350"/>
      <c r="YT83" s="350"/>
      <c r="YU83" s="348"/>
      <c r="YV83" s="348"/>
      <c r="YW83" s="348"/>
      <c r="YX83" s="349"/>
      <c r="YZ83" s="347"/>
      <c r="ZA83" s="350"/>
      <c r="ZB83" s="350"/>
      <c r="ZC83" s="348"/>
      <c r="ZD83" s="348"/>
      <c r="ZE83" s="348"/>
      <c r="ZF83" s="349"/>
      <c r="ZH83" s="347"/>
      <c r="ZI83" s="350"/>
      <c r="ZJ83" s="350"/>
      <c r="ZK83" s="348"/>
      <c r="ZL83" s="348"/>
      <c r="ZM83" s="348"/>
      <c r="ZN83" s="349"/>
      <c r="ZP83" s="347"/>
      <c r="ZQ83" s="350"/>
      <c r="ZR83" s="350"/>
      <c r="ZS83" s="348"/>
      <c r="ZT83" s="348"/>
      <c r="ZU83" s="348"/>
      <c r="ZV83" s="349"/>
      <c r="ZX83" s="347"/>
      <c r="ZY83" s="350"/>
      <c r="ZZ83" s="350"/>
      <c r="AAA83" s="348"/>
      <c r="AAB83" s="348"/>
      <c r="AAC83" s="348"/>
      <c r="AAD83" s="349"/>
      <c r="AAF83" s="347"/>
      <c r="AAG83" s="350"/>
      <c r="AAH83" s="350"/>
      <c r="AAI83" s="348"/>
      <c r="AAJ83" s="348"/>
      <c r="AAK83" s="348"/>
      <c r="AAL83" s="349"/>
      <c r="AAN83" s="347"/>
      <c r="AAO83" s="350"/>
      <c r="AAP83" s="350"/>
      <c r="AAQ83" s="348"/>
      <c r="AAR83" s="348"/>
      <c r="AAS83" s="348"/>
      <c r="AAT83" s="349"/>
      <c r="AAV83" s="347"/>
      <c r="AAW83" s="350"/>
      <c r="AAX83" s="350"/>
      <c r="AAY83" s="348"/>
      <c r="AAZ83" s="348"/>
      <c r="ABA83" s="348"/>
      <c r="ABB83" s="349"/>
      <c r="ABD83" s="347"/>
      <c r="ABE83" s="350"/>
      <c r="ABF83" s="350"/>
      <c r="ABG83" s="348"/>
      <c r="ABH83" s="348"/>
      <c r="ABI83" s="348"/>
      <c r="ABJ83" s="349"/>
      <c r="ABL83" s="347"/>
      <c r="ABM83" s="350"/>
      <c r="ABN83" s="350"/>
      <c r="ABO83" s="348"/>
      <c r="ABP83" s="348"/>
      <c r="ABQ83" s="348"/>
      <c r="ABR83" s="349"/>
      <c r="ABT83" s="347"/>
      <c r="ABU83" s="350"/>
      <c r="ABV83" s="350"/>
      <c r="ABW83" s="348"/>
      <c r="ABX83" s="348"/>
      <c r="ABY83" s="348"/>
      <c r="ABZ83" s="349"/>
      <c r="ACB83" s="347"/>
      <c r="ACC83" s="350"/>
      <c r="ACD83" s="350"/>
      <c r="ACE83" s="348"/>
      <c r="ACF83" s="348"/>
      <c r="ACG83" s="348"/>
      <c r="ACH83" s="349"/>
      <c r="ACJ83" s="347"/>
      <c r="ACK83" s="350"/>
      <c r="ACL83" s="350"/>
      <c r="ACM83" s="348"/>
      <c r="ACN83" s="348"/>
      <c r="ACO83" s="348"/>
      <c r="ACP83" s="349"/>
      <c r="ACR83" s="347"/>
      <c r="ACS83" s="350"/>
      <c r="ACT83" s="350"/>
      <c r="ACU83" s="348"/>
      <c r="ACV83" s="348"/>
      <c r="ACW83" s="348"/>
      <c r="ACX83" s="349"/>
      <c r="ACZ83" s="347"/>
      <c r="ADA83" s="350"/>
      <c r="ADB83" s="350"/>
      <c r="ADC83" s="348"/>
      <c r="ADD83" s="348"/>
      <c r="ADE83" s="348"/>
      <c r="ADF83" s="349"/>
      <c r="ADH83" s="347"/>
      <c r="ADI83" s="350"/>
      <c r="ADJ83" s="350"/>
      <c r="ADK83" s="348"/>
      <c r="ADL83" s="348"/>
      <c r="ADM83" s="348"/>
      <c r="ADN83" s="349"/>
      <c r="ADP83" s="347"/>
      <c r="ADQ83" s="350"/>
      <c r="ADR83" s="350"/>
      <c r="ADS83" s="348"/>
      <c r="ADT83" s="348"/>
      <c r="ADU83" s="348"/>
      <c r="ADV83" s="349"/>
      <c r="ADX83" s="347"/>
      <c r="ADY83" s="350"/>
      <c r="ADZ83" s="350"/>
      <c r="AEA83" s="348"/>
      <c r="AEB83" s="348"/>
      <c r="AEC83" s="348"/>
      <c r="AED83" s="349"/>
      <c r="AEF83" s="347"/>
      <c r="AEG83" s="350"/>
      <c r="AEH83" s="350"/>
      <c r="AEI83" s="348"/>
      <c r="AEJ83" s="348"/>
      <c r="AEK83" s="348"/>
      <c r="AEL83" s="349"/>
      <c r="AEN83" s="347"/>
      <c r="AEO83" s="350"/>
      <c r="AEP83" s="350"/>
      <c r="AEQ83" s="348"/>
      <c r="AER83" s="348"/>
      <c r="AES83" s="348"/>
      <c r="AET83" s="349"/>
      <c r="AEV83" s="347"/>
      <c r="AEW83" s="350"/>
      <c r="AEX83" s="350"/>
      <c r="AEY83" s="348"/>
      <c r="AEZ83" s="348"/>
      <c r="AFA83" s="348"/>
      <c r="AFB83" s="349"/>
      <c r="AFD83" s="347"/>
      <c r="AFE83" s="350"/>
      <c r="AFF83" s="350"/>
      <c r="AFG83" s="348"/>
      <c r="AFH83" s="348"/>
      <c r="AFI83" s="348"/>
      <c r="AFJ83" s="349"/>
      <c r="AFL83" s="347"/>
      <c r="AFM83" s="350"/>
      <c r="AFN83" s="350"/>
      <c r="AFO83" s="348"/>
      <c r="AFP83" s="348"/>
      <c r="AFQ83" s="348"/>
      <c r="AFR83" s="349"/>
      <c r="AFT83" s="347"/>
      <c r="AFU83" s="350"/>
      <c r="AFV83" s="350"/>
      <c r="AFW83" s="348"/>
      <c r="AFX83" s="348"/>
      <c r="AFY83" s="348"/>
      <c r="AFZ83" s="349"/>
      <c r="AGB83" s="347"/>
      <c r="AGC83" s="350"/>
      <c r="AGD83" s="350"/>
      <c r="AGE83" s="348"/>
      <c r="AGF83" s="348"/>
      <c r="AGG83" s="348"/>
      <c r="AGH83" s="349"/>
      <c r="AGJ83" s="347"/>
      <c r="AGK83" s="350"/>
      <c r="AGL83" s="350"/>
      <c r="AGM83" s="348"/>
      <c r="AGN83" s="348"/>
      <c r="AGO83" s="348"/>
      <c r="AGP83" s="349"/>
      <c r="AGR83" s="347"/>
      <c r="AGS83" s="350"/>
      <c r="AGT83" s="350"/>
      <c r="AGU83" s="348"/>
      <c r="AGV83" s="348"/>
      <c r="AGW83" s="348"/>
      <c r="AGX83" s="349"/>
      <c r="AGZ83" s="347"/>
      <c r="AHA83" s="350"/>
      <c r="AHB83" s="350"/>
      <c r="AHC83" s="348"/>
      <c r="AHD83" s="348"/>
      <c r="AHE83" s="348"/>
      <c r="AHF83" s="349"/>
      <c r="AHH83" s="347"/>
      <c r="AHI83" s="350"/>
      <c r="AHJ83" s="350"/>
      <c r="AHK83" s="348"/>
      <c r="AHL83" s="348"/>
      <c r="AHM83" s="348"/>
      <c r="AHN83" s="349"/>
      <c r="AHP83" s="347"/>
      <c r="AHQ83" s="350"/>
      <c r="AHR83" s="350"/>
      <c r="AHS83" s="348"/>
      <c r="AHT83" s="348"/>
      <c r="AHU83" s="348"/>
      <c r="AHV83" s="349"/>
      <c r="AHX83" s="347"/>
      <c r="AHY83" s="350"/>
      <c r="AHZ83" s="350"/>
      <c r="AIA83" s="348"/>
      <c r="AIB83" s="348"/>
      <c r="AIC83" s="348"/>
      <c r="AID83" s="349"/>
      <c r="AIF83" s="347"/>
      <c r="AIG83" s="350"/>
      <c r="AIH83" s="350"/>
      <c r="AII83" s="348"/>
      <c r="AIJ83" s="348"/>
      <c r="AIK83" s="348"/>
      <c r="AIL83" s="349"/>
      <c r="AIN83" s="347"/>
      <c r="AIO83" s="350"/>
      <c r="AIP83" s="350"/>
      <c r="AIQ83" s="348"/>
      <c r="AIR83" s="348"/>
      <c r="AIS83" s="348"/>
      <c r="AIT83" s="349"/>
      <c r="AIV83" s="347"/>
      <c r="AIW83" s="350"/>
      <c r="AIX83" s="350"/>
      <c r="AIY83" s="348"/>
      <c r="AIZ83" s="348"/>
      <c r="AJA83" s="348"/>
      <c r="AJB83" s="349"/>
      <c r="AJD83" s="347"/>
      <c r="AJE83" s="350"/>
      <c r="AJF83" s="350"/>
      <c r="AJG83" s="348"/>
      <c r="AJH83" s="348"/>
      <c r="AJI83" s="348"/>
      <c r="AJJ83" s="349"/>
      <c r="AJL83" s="347"/>
      <c r="AJM83" s="350"/>
      <c r="AJN83" s="350"/>
      <c r="AJO83" s="348"/>
      <c r="AJP83" s="348"/>
      <c r="AJQ83" s="348"/>
      <c r="AJR83" s="349"/>
      <c r="AJT83" s="347"/>
      <c r="AJU83" s="350"/>
      <c r="AJV83" s="350"/>
      <c r="AJW83" s="348"/>
      <c r="AJX83" s="348"/>
      <c r="AJY83" s="348"/>
      <c r="AJZ83" s="349"/>
      <c r="AKB83" s="347"/>
      <c r="AKC83" s="350"/>
      <c r="AKD83" s="350"/>
      <c r="AKE83" s="348"/>
      <c r="AKF83" s="348"/>
      <c r="AKG83" s="348"/>
      <c r="AKH83" s="349"/>
      <c r="AKJ83" s="347"/>
      <c r="AKK83" s="350"/>
      <c r="AKL83" s="350"/>
      <c r="AKM83" s="348"/>
      <c r="AKN83" s="348"/>
      <c r="AKO83" s="348"/>
      <c r="AKP83" s="349"/>
      <c r="AKR83" s="347"/>
      <c r="AKS83" s="350"/>
      <c r="AKT83" s="350"/>
      <c r="AKU83" s="348"/>
      <c r="AKV83" s="348"/>
      <c r="AKW83" s="348"/>
      <c r="AKX83" s="349"/>
      <c r="AKZ83" s="347"/>
      <c r="ALA83" s="350"/>
      <c r="ALB83" s="350"/>
      <c r="ALC83" s="348"/>
      <c r="ALD83" s="348"/>
      <c r="ALE83" s="348"/>
      <c r="ALF83" s="349"/>
      <c r="ALH83" s="347"/>
      <c r="ALI83" s="350"/>
      <c r="ALJ83" s="350"/>
      <c r="ALK83" s="348"/>
      <c r="ALL83" s="348"/>
      <c r="ALM83" s="348"/>
      <c r="ALN83" s="349"/>
      <c r="ALP83" s="347"/>
      <c r="ALQ83" s="350"/>
      <c r="ALR83" s="350"/>
      <c r="ALS83" s="348"/>
      <c r="ALT83" s="348"/>
      <c r="ALU83" s="348"/>
      <c r="ALV83" s="349"/>
      <c r="ALX83" s="347"/>
      <c r="ALY83" s="350"/>
      <c r="ALZ83" s="350"/>
      <c r="AMA83" s="348"/>
      <c r="AMB83" s="348"/>
      <c r="AMC83" s="348"/>
      <c r="AMD83" s="349"/>
      <c r="AMF83" s="347"/>
      <c r="AMG83" s="350"/>
      <c r="AMH83" s="350"/>
      <c r="AMI83" s="348"/>
      <c r="AMJ83" s="348"/>
      <c r="AMK83" s="348"/>
      <c r="AML83" s="349"/>
      <c r="AMN83" s="347"/>
      <c r="AMO83" s="350"/>
      <c r="AMP83" s="350"/>
      <c r="AMQ83" s="348"/>
      <c r="AMR83" s="348"/>
      <c r="AMS83" s="348"/>
      <c r="AMT83" s="349"/>
      <c r="AMV83" s="347"/>
      <c r="AMW83" s="350"/>
      <c r="AMX83" s="350"/>
      <c r="AMY83" s="348"/>
      <c r="AMZ83" s="348"/>
      <c r="ANA83" s="348"/>
      <c r="ANB83" s="349"/>
      <c r="AND83" s="347"/>
      <c r="ANE83" s="350"/>
      <c r="ANF83" s="350"/>
      <c r="ANG83" s="348"/>
      <c r="ANH83" s="348"/>
      <c r="ANI83" s="348"/>
      <c r="ANJ83" s="349"/>
      <c r="ANL83" s="347"/>
      <c r="ANM83" s="350"/>
      <c r="ANN83" s="350"/>
      <c r="ANO83" s="348"/>
      <c r="ANP83" s="348"/>
      <c r="ANQ83" s="348"/>
      <c r="ANR83" s="349"/>
      <c r="ANT83" s="347"/>
      <c r="ANU83" s="350"/>
      <c r="ANV83" s="350"/>
      <c r="ANW83" s="348"/>
      <c r="ANX83" s="348"/>
      <c r="ANY83" s="348"/>
      <c r="ANZ83" s="349"/>
      <c r="AOB83" s="347"/>
      <c r="AOC83" s="350"/>
      <c r="AOD83" s="350"/>
      <c r="AOE83" s="348"/>
      <c r="AOF83" s="348"/>
      <c r="AOG83" s="348"/>
      <c r="AOH83" s="349"/>
      <c r="AOJ83" s="347"/>
      <c r="AOK83" s="350"/>
      <c r="AOL83" s="350"/>
      <c r="AOM83" s="348"/>
      <c r="AON83" s="348"/>
      <c r="AOO83" s="348"/>
      <c r="AOP83" s="349"/>
      <c r="AOR83" s="347"/>
      <c r="AOS83" s="350"/>
      <c r="AOT83" s="350"/>
      <c r="AOU83" s="348"/>
      <c r="AOV83" s="348"/>
      <c r="AOW83" s="348"/>
      <c r="AOX83" s="349"/>
      <c r="AOZ83" s="347"/>
      <c r="APA83" s="350"/>
      <c r="APB83" s="350"/>
      <c r="APC83" s="348"/>
      <c r="APD83" s="348"/>
      <c r="APE83" s="348"/>
      <c r="APF83" s="349"/>
      <c r="APH83" s="347"/>
      <c r="API83" s="350"/>
      <c r="APJ83" s="350"/>
      <c r="APK83" s="348"/>
      <c r="APL83" s="348"/>
      <c r="APM83" s="348"/>
      <c r="APN83" s="349"/>
      <c r="APP83" s="347"/>
      <c r="APQ83" s="350"/>
      <c r="APR83" s="350"/>
      <c r="APS83" s="348"/>
      <c r="APT83" s="348"/>
      <c r="APU83" s="348"/>
      <c r="APV83" s="349"/>
      <c r="APX83" s="347"/>
      <c r="APY83" s="350"/>
      <c r="APZ83" s="350"/>
      <c r="AQA83" s="348"/>
      <c r="AQB83" s="348"/>
      <c r="AQC83" s="348"/>
      <c r="AQD83" s="349"/>
      <c r="AQF83" s="347"/>
      <c r="AQG83" s="350"/>
      <c r="AQH83" s="350"/>
      <c r="AQI83" s="348"/>
      <c r="AQJ83" s="348"/>
      <c r="AQK83" s="348"/>
      <c r="AQL83" s="349"/>
      <c r="AQN83" s="347"/>
      <c r="AQO83" s="350"/>
      <c r="AQP83" s="350"/>
      <c r="AQQ83" s="348"/>
      <c r="AQR83" s="348"/>
      <c r="AQS83" s="348"/>
      <c r="AQT83" s="349"/>
      <c r="AQV83" s="347"/>
      <c r="AQW83" s="350"/>
      <c r="AQX83" s="350"/>
      <c r="AQY83" s="348"/>
      <c r="AQZ83" s="348"/>
      <c r="ARA83" s="348"/>
      <c r="ARB83" s="349"/>
      <c r="ARD83" s="347"/>
      <c r="ARE83" s="350"/>
      <c r="ARF83" s="350"/>
      <c r="ARG83" s="348"/>
      <c r="ARH83" s="348"/>
      <c r="ARI83" s="348"/>
      <c r="ARJ83" s="349"/>
      <c r="ARL83" s="347"/>
      <c r="ARM83" s="350"/>
      <c r="ARN83" s="350"/>
      <c r="ARO83" s="348"/>
      <c r="ARP83" s="348"/>
      <c r="ARQ83" s="348"/>
      <c r="ARR83" s="349"/>
      <c r="ART83" s="347"/>
      <c r="ARU83" s="350"/>
      <c r="ARV83" s="350"/>
      <c r="ARW83" s="348"/>
      <c r="ARX83" s="348"/>
      <c r="ARY83" s="348"/>
      <c r="ARZ83" s="349"/>
      <c r="ASB83" s="347"/>
      <c r="ASC83" s="350"/>
      <c r="ASD83" s="350"/>
      <c r="ASE83" s="348"/>
      <c r="ASF83" s="348"/>
      <c r="ASG83" s="348"/>
      <c r="ASH83" s="349"/>
      <c r="ASJ83" s="347"/>
      <c r="ASK83" s="350"/>
      <c r="ASL83" s="350"/>
      <c r="ASM83" s="348"/>
      <c r="ASN83" s="348"/>
      <c r="ASO83" s="348"/>
      <c r="ASP83" s="349"/>
      <c r="ASR83" s="347"/>
      <c r="ASS83" s="350"/>
      <c r="AST83" s="350"/>
      <c r="ASU83" s="348"/>
      <c r="ASV83" s="348"/>
      <c r="ASW83" s="348"/>
      <c r="ASX83" s="349"/>
      <c r="ASZ83" s="347"/>
      <c r="ATA83" s="350"/>
      <c r="ATB83" s="350"/>
      <c r="ATC83" s="348"/>
      <c r="ATD83" s="348"/>
      <c r="ATE83" s="348"/>
      <c r="ATF83" s="349"/>
      <c r="ATH83" s="347"/>
      <c r="ATI83" s="350"/>
      <c r="ATJ83" s="350"/>
      <c r="ATK83" s="348"/>
      <c r="ATL83" s="348"/>
      <c r="ATM83" s="348"/>
      <c r="ATN83" s="349"/>
      <c r="ATP83" s="347"/>
      <c r="ATQ83" s="350"/>
      <c r="ATR83" s="350"/>
      <c r="ATS83" s="348"/>
      <c r="ATT83" s="348"/>
      <c r="ATU83" s="348"/>
      <c r="ATV83" s="349"/>
      <c r="ATX83" s="347"/>
      <c r="ATY83" s="350"/>
      <c r="ATZ83" s="350"/>
      <c r="AUA83" s="348"/>
      <c r="AUB83" s="348"/>
      <c r="AUC83" s="348"/>
      <c r="AUD83" s="349"/>
      <c r="AUF83" s="347"/>
      <c r="AUG83" s="350"/>
      <c r="AUH83" s="350"/>
      <c r="AUI83" s="348"/>
      <c r="AUJ83" s="348"/>
      <c r="AUK83" s="348"/>
      <c r="AUL83" s="349"/>
      <c r="AUN83" s="347"/>
      <c r="AUO83" s="350"/>
      <c r="AUP83" s="350"/>
      <c r="AUQ83" s="348"/>
      <c r="AUR83" s="348"/>
      <c r="AUS83" s="348"/>
      <c r="AUT83" s="349"/>
      <c r="AUV83" s="347"/>
      <c r="AUW83" s="350"/>
      <c r="AUX83" s="350"/>
      <c r="AUY83" s="348"/>
      <c r="AUZ83" s="348"/>
      <c r="AVA83" s="348"/>
      <c r="AVB83" s="349"/>
      <c r="AVD83" s="347"/>
      <c r="AVE83" s="350"/>
      <c r="AVF83" s="350"/>
      <c r="AVG83" s="348"/>
      <c r="AVH83" s="348"/>
      <c r="AVI83" s="348"/>
      <c r="AVJ83" s="349"/>
      <c r="AVL83" s="347"/>
      <c r="AVM83" s="350"/>
      <c r="AVN83" s="350"/>
      <c r="AVO83" s="348"/>
      <c r="AVP83" s="348"/>
      <c r="AVQ83" s="348"/>
      <c r="AVR83" s="349"/>
      <c r="AVT83" s="347"/>
      <c r="AVU83" s="350"/>
      <c r="AVV83" s="350"/>
      <c r="AVW83" s="348"/>
      <c r="AVX83" s="348"/>
      <c r="AVY83" s="348"/>
      <c r="AVZ83" s="349"/>
      <c r="AWB83" s="347"/>
      <c r="AWC83" s="350"/>
      <c r="AWD83" s="350"/>
      <c r="AWE83" s="348"/>
      <c r="AWF83" s="348"/>
      <c r="AWG83" s="348"/>
      <c r="AWH83" s="349"/>
      <c r="AWJ83" s="347"/>
      <c r="AWK83" s="350"/>
      <c r="AWL83" s="350"/>
      <c r="AWM83" s="348"/>
      <c r="AWN83" s="348"/>
      <c r="AWO83" s="348"/>
      <c r="AWP83" s="349"/>
      <c r="AWR83" s="347"/>
      <c r="AWS83" s="350"/>
      <c r="AWT83" s="350"/>
      <c r="AWU83" s="348"/>
      <c r="AWV83" s="348"/>
      <c r="AWW83" s="348"/>
      <c r="AWX83" s="349"/>
      <c r="AWZ83" s="347"/>
      <c r="AXA83" s="350"/>
      <c r="AXB83" s="350"/>
      <c r="AXC83" s="348"/>
      <c r="AXD83" s="348"/>
      <c r="AXE83" s="348"/>
      <c r="AXF83" s="349"/>
      <c r="AXH83" s="347"/>
      <c r="AXI83" s="350"/>
      <c r="AXJ83" s="350"/>
      <c r="AXK83" s="348"/>
      <c r="AXL83" s="348"/>
      <c r="AXM83" s="348"/>
      <c r="AXN83" s="349"/>
      <c r="AXP83" s="347"/>
      <c r="AXQ83" s="350"/>
      <c r="AXR83" s="350"/>
      <c r="AXS83" s="348"/>
      <c r="AXT83" s="348"/>
      <c r="AXU83" s="348"/>
      <c r="AXV83" s="349"/>
      <c r="AXX83" s="347"/>
      <c r="AXY83" s="350"/>
      <c r="AXZ83" s="350"/>
      <c r="AYA83" s="348"/>
      <c r="AYB83" s="348"/>
      <c r="AYC83" s="348"/>
      <c r="AYD83" s="349"/>
      <c r="AYF83" s="347"/>
      <c r="AYG83" s="350"/>
      <c r="AYH83" s="350"/>
      <c r="AYI83" s="348"/>
      <c r="AYJ83" s="348"/>
      <c r="AYK83" s="348"/>
      <c r="AYL83" s="349"/>
      <c r="AYN83" s="347"/>
      <c r="AYO83" s="350"/>
      <c r="AYP83" s="350"/>
      <c r="AYQ83" s="348"/>
      <c r="AYR83" s="348"/>
      <c r="AYS83" s="348"/>
      <c r="AYT83" s="349"/>
      <c r="AYV83" s="347"/>
      <c r="AYW83" s="350"/>
      <c r="AYX83" s="350"/>
      <c r="AYY83" s="348"/>
      <c r="AYZ83" s="348"/>
      <c r="AZA83" s="348"/>
      <c r="AZB83" s="349"/>
      <c r="AZD83" s="347"/>
      <c r="AZE83" s="350"/>
      <c r="AZF83" s="350"/>
      <c r="AZG83" s="348"/>
      <c r="AZH83" s="348"/>
      <c r="AZI83" s="348"/>
      <c r="AZJ83" s="349"/>
      <c r="AZL83" s="347"/>
      <c r="AZM83" s="350"/>
      <c r="AZN83" s="350"/>
      <c r="AZO83" s="348"/>
      <c r="AZP83" s="348"/>
      <c r="AZQ83" s="348"/>
      <c r="AZR83" s="349"/>
      <c r="AZT83" s="347"/>
      <c r="AZU83" s="350"/>
      <c r="AZV83" s="350"/>
      <c r="AZW83" s="348"/>
      <c r="AZX83" s="348"/>
      <c r="AZY83" s="348"/>
      <c r="AZZ83" s="349"/>
      <c r="BAB83" s="347"/>
      <c r="BAC83" s="350"/>
      <c r="BAD83" s="350"/>
      <c r="BAE83" s="348"/>
      <c r="BAF83" s="348"/>
      <c r="BAG83" s="348"/>
      <c r="BAH83" s="349"/>
      <c r="BAJ83" s="347"/>
      <c r="BAK83" s="350"/>
      <c r="BAL83" s="350"/>
      <c r="BAM83" s="348"/>
      <c r="BAN83" s="348"/>
      <c r="BAO83" s="348"/>
      <c r="BAP83" s="349"/>
      <c r="BAR83" s="347"/>
      <c r="BAS83" s="350"/>
      <c r="BAT83" s="350"/>
      <c r="BAU83" s="348"/>
      <c r="BAV83" s="348"/>
      <c r="BAW83" s="348"/>
      <c r="BAX83" s="349"/>
      <c r="BAZ83" s="347"/>
      <c r="BBA83" s="350"/>
      <c r="BBB83" s="350"/>
      <c r="BBC83" s="348"/>
      <c r="BBD83" s="348"/>
      <c r="BBE83" s="348"/>
      <c r="BBF83" s="349"/>
      <c r="BBH83" s="347"/>
      <c r="BBI83" s="350"/>
      <c r="BBJ83" s="350"/>
      <c r="BBK83" s="348"/>
      <c r="BBL83" s="348"/>
      <c r="BBM83" s="348"/>
      <c r="BBN83" s="349"/>
      <c r="BBP83" s="347"/>
      <c r="BBQ83" s="350"/>
      <c r="BBR83" s="350"/>
      <c r="BBS83" s="348"/>
      <c r="BBT83" s="348"/>
      <c r="BBU83" s="348"/>
      <c r="BBV83" s="349"/>
      <c r="BBX83" s="347"/>
      <c r="BBY83" s="350"/>
      <c r="BBZ83" s="350"/>
      <c r="BCA83" s="348"/>
      <c r="BCB83" s="348"/>
      <c r="BCC83" s="348"/>
      <c r="BCD83" s="349"/>
      <c r="BCF83" s="347"/>
      <c r="BCG83" s="350"/>
      <c r="BCH83" s="350"/>
      <c r="BCI83" s="348"/>
      <c r="BCJ83" s="348"/>
      <c r="BCK83" s="348"/>
      <c r="BCL83" s="349"/>
      <c r="BCN83" s="347"/>
      <c r="BCO83" s="350"/>
      <c r="BCP83" s="350"/>
      <c r="BCQ83" s="348"/>
      <c r="BCR83" s="348"/>
      <c r="BCS83" s="348"/>
      <c r="BCT83" s="349"/>
      <c r="BCV83" s="347"/>
      <c r="BCW83" s="350"/>
      <c r="BCX83" s="350"/>
      <c r="BCY83" s="348"/>
      <c r="BCZ83" s="348"/>
      <c r="BDA83" s="348"/>
      <c r="BDB83" s="349"/>
      <c r="BDD83" s="347"/>
      <c r="BDE83" s="350"/>
      <c r="BDF83" s="350"/>
      <c r="BDG83" s="348"/>
      <c r="BDH83" s="348"/>
      <c r="BDI83" s="348"/>
      <c r="BDJ83" s="349"/>
      <c r="BDL83" s="347"/>
      <c r="BDM83" s="350"/>
      <c r="BDN83" s="350"/>
      <c r="BDO83" s="348"/>
      <c r="BDP83" s="348"/>
      <c r="BDQ83" s="348"/>
      <c r="BDR83" s="349"/>
      <c r="BDT83" s="347"/>
      <c r="BDU83" s="350"/>
      <c r="BDV83" s="350"/>
      <c r="BDW83" s="348"/>
      <c r="BDX83" s="348"/>
      <c r="BDY83" s="348"/>
      <c r="BDZ83" s="349"/>
      <c r="BEB83" s="347"/>
      <c r="BEC83" s="350"/>
      <c r="BED83" s="350"/>
      <c r="BEE83" s="348"/>
      <c r="BEF83" s="348"/>
      <c r="BEG83" s="348"/>
      <c r="BEH83" s="349"/>
      <c r="BEJ83" s="347"/>
      <c r="BEK83" s="350"/>
      <c r="BEL83" s="350"/>
      <c r="BEM83" s="348"/>
      <c r="BEN83" s="348"/>
      <c r="BEO83" s="348"/>
      <c r="BEP83" s="349"/>
      <c r="BER83" s="347"/>
      <c r="BES83" s="350"/>
      <c r="BET83" s="350"/>
      <c r="BEU83" s="348"/>
      <c r="BEV83" s="348"/>
      <c r="BEW83" s="348"/>
      <c r="BEX83" s="349"/>
      <c r="BEZ83" s="347"/>
      <c r="BFA83" s="350"/>
      <c r="BFB83" s="350"/>
      <c r="BFC83" s="348"/>
      <c r="BFD83" s="348"/>
      <c r="BFE83" s="348"/>
      <c r="BFF83" s="349"/>
      <c r="BFH83" s="347"/>
      <c r="BFI83" s="350"/>
      <c r="BFJ83" s="350"/>
      <c r="BFK83" s="348"/>
      <c r="BFL83" s="348"/>
      <c r="BFM83" s="348"/>
      <c r="BFN83" s="349"/>
      <c r="BFP83" s="347"/>
      <c r="BFQ83" s="350"/>
      <c r="BFR83" s="350"/>
      <c r="BFS83" s="348"/>
      <c r="BFT83" s="348"/>
      <c r="BFU83" s="348"/>
      <c r="BFV83" s="349"/>
      <c r="BFX83" s="347"/>
      <c r="BFY83" s="350"/>
      <c r="BFZ83" s="350"/>
      <c r="BGA83" s="348"/>
      <c r="BGB83" s="348"/>
      <c r="BGC83" s="348"/>
      <c r="BGD83" s="349"/>
      <c r="BGF83" s="347"/>
      <c r="BGG83" s="350"/>
      <c r="BGH83" s="350"/>
      <c r="BGI83" s="348"/>
      <c r="BGJ83" s="348"/>
      <c r="BGK83" s="348"/>
      <c r="BGL83" s="349"/>
      <c r="BGN83" s="347"/>
      <c r="BGO83" s="350"/>
      <c r="BGP83" s="350"/>
      <c r="BGQ83" s="348"/>
      <c r="BGR83" s="348"/>
      <c r="BGS83" s="348"/>
      <c r="BGT83" s="349"/>
      <c r="BGV83" s="347"/>
      <c r="BGW83" s="350"/>
      <c r="BGX83" s="350"/>
      <c r="BGY83" s="348"/>
      <c r="BGZ83" s="348"/>
      <c r="BHA83" s="348"/>
      <c r="BHB83" s="349"/>
      <c r="BHD83" s="347"/>
      <c r="BHE83" s="350"/>
      <c r="BHF83" s="350"/>
      <c r="BHG83" s="348"/>
      <c r="BHH83" s="348"/>
      <c r="BHI83" s="348"/>
      <c r="BHJ83" s="349"/>
      <c r="BHL83" s="347"/>
      <c r="BHM83" s="350"/>
      <c r="BHN83" s="350"/>
      <c r="BHO83" s="348"/>
      <c r="BHP83" s="348"/>
      <c r="BHQ83" s="348"/>
      <c r="BHR83" s="349"/>
      <c r="BHT83" s="347"/>
      <c r="BHU83" s="350"/>
      <c r="BHV83" s="350"/>
      <c r="BHW83" s="348"/>
      <c r="BHX83" s="348"/>
      <c r="BHY83" s="348"/>
      <c r="BHZ83" s="349"/>
      <c r="BIB83" s="347"/>
      <c r="BIC83" s="350"/>
      <c r="BID83" s="350"/>
      <c r="BIE83" s="348"/>
      <c r="BIF83" s="348"/>
      <c r="BIG83" s="348"/>
      <c r="BIH83" s="349"/>
      <c r="BIJ83" s="347"/>
      <c r="BIK83" s="350"/>
      <c r="BIL83" s="350"/>
      <c r="BIM83" s="348"/>
      <c r="BIN83" s="348"/>
      <c r="BIO83" s="348"/>
      <c r="BIP83" s="349"/>
      <c r="BIR83" s="347"/>
      <c r="BIS83" s="350"/>
      <c r="BIT83" s="350"/>
      <c r="BIU83" s="348"/>
      <c r="BIV83" s="348"/>
      <c r="BIW83" s="348"/>
      <c r="BIX83" s="349"/>
      <c r="BIZ83" s="347"/>
      <c r="BJA83" s="350"/>
      <c r="BJB83" s="350"/>
      <c r="BJC83" s="348"/>
      <c r="BJD83" s="348"/>
      <c r="BJE83" s="348"/>
      <c r="BJF83" s="349"/>
      <c r="BJH83" s="347"/>
      <c r="BJI83" s="350"/>
      <c r="BJJ83" s="350"/>
      <c r="BJK83" s="348"/>
      <c r="BJL83" s="348"/>
      <c r="BJM83" s="348"/>
      <c r="BJN83" s="349"/>
      <c r="BJP83" s="347"/>
      <c r="BJQ83" s="350"/>
      <c r="BJR83" s="350"/>
      <c r="BJS83" s="348"/>
      <c r="BJT83" s="348"/>
      <c r="BJU83" s="348"/>
      <c r="BJV83" s="349"/>
      <c r="BJX83" s="347"/>
      <c r="BJY83" s="350"/>
      <c r="BJZ83" s="350"/>
      <c r="BKA83" s="348"/>
      <c r="BKB83" s="348"/>
      <c r="BKC83" s="348"/>
      <c r="BKD83" s="349"/>
      <c r="BKF83" s="347"/>
      <c r="BKG83" s="350"/>
      <c r="BKH83" s="350"/>
      <c r="BKI83" s="348"/>
      <c r="BKJ83" s="348"/>
      <c r="BKK83" s="348"/>
      <c r="BKL83" s="349"/>
      <c r="BKN83" s="347"/>
      <c r="BKO83" s="350"/>
      <c r="BKP83" s="350"/>
      <c r="BKQ83" s="348"/>
      <c r="BKR83" s="348"/>
      <c r="BKS83" s="348"/>
      <c r="BKT83" s="349"/>
      <c r="BKV83" s="347"/>
      <c r="BKW83" s="350"/>
      <c r="BKX83" s="350"/>
      <c r="BKY83" s="348"/>
      <c r="BKZ83" s="348"/>
      <c r="BLA83" s="348"/>
      <c r="BLB83" s="349"/>
      <c r="BLD83" s="347"/>
      <c r="BLE83" s="350"/>
      <c r="BLF83" s="350"/>
      <c r="BLG83" s="348"/>
      <c r="BLH83" s="348"/>
      <c r="BLI83" s="348"/>
      <c r="BLJ83" s="349"/>
      <c r="BLL83" s="347"/>
      <c r="BLM83" s="350"/>
      <c r="BLN83" s="350"/>
      <c r="BLO83" s="348"/>
      <c r="BLP83" s="348"/>
      <c r="BLQ83" s="348"/>
      <c r="BLR83" s="349"/>
      <c r="BLT83" s="347"/>
      <c r="BLU83" s="350"/>
      <c r="BLV83" s="350"/>
      <c r="BLW83" s="348"/>
      <c r="BLX83" s="348"/>
      <c r="BLY83" s="348"/>
      <c r="BLZ83" s="349"/>
      <c r="BMB83" s="347"/>
      <c r="BMC83" s="350"/>
      <c r="BMD83" s="350"/>
      <c r="BME83" s="348"/>
      <c r="BMF83" s="348"/>
      <c r="BMG83" s="348"/>
      <c r="BMH83" s="349"/>
      <c r="BMJ83" s="347"/>
      <c r="BMK83" s="350"/>
      <c r="BML83" s="350"/>
      <c r="BMM83" s="348"/>
      <c r="BMN83" s="348"/>
      <c r="BMO83" s="348"/>
      <c r="BMP83" s="349"/>
      <c r="BMR83" s="347"/>
      <c r="BMS83" s="350"/>
      <c r="BMT83" s="350"/>
      <c r="BMU83" s="348"/>
      <c r="BMV83" s="348"/>
      <c r="BMW83" s="348"/>
      <c r="BMX83" s="349"/>
      <c r="BMZ83" s="347"/>
      <c r="BNA83" s="350"/>
      <c r="BNB83" s="350"/>
      <c r="BNC83" s="348"/>
      <c r="BND83" s="348"/>
      <c r="BNE83" s="348"/>
      <c r="BNF83" s="349"/>
      <c r="BNH83" s="347"/>
      <c r="BNI83" s="350"/>
      <c r="BNJ83" s="350"/>
      <c r="BNK83" s="348"/>
      <c r="BNL83" s="348"/>
      <c r="BNM83" s="348"/>
      <c r="BNN83" s="349"/>
      <c r="BNP83" s="347"/>
      <c r="BNQ83" s="350"/>
      <c r="BNR83" s="350"/>
      <c r="BNS83" s="348"/>
      <c r="BNT83" s="348"/>
      <c r="BNU83" s="348"/>
      <c r="BNV83" s="349"/>
      <c r="BNX83" s="347"/>
      <c r="BNY83" s="350"/>
      <c r="BNZ83" s="350"/>
      <c r="BOA83" s="348"/>
      <c r="BOB83" s="348"/>
      <c r="BOC83" s="348"/>
      <c r="BOD83" s="349"/>
      <c r="BOF83" s="347"/>
      <c r="BOG83" s="350"/>
      <c r="BOH83" s="350"/>
      <c r="BOI83" s="348"/>
      <c r="BOJ83" s="348"/>
      <c r="BOK83" s="348"/>
      <c r="BOL83" s="349"/>
      <c r="BON83" s="347"/>
      <c r="BOO83" s="350"/>
      <c r="BOP83" s="350"/>
      <c r="BOQ83" s="348"/>
      <c r="BOR83" s="348"/>
      <c r="BOS83" s="348"/>
      <c r="BOT83" s="349"/>
      <c r="BOV83" s="347"/>
      <c r="BOW83" s="350"/>
      <c r="BOX83" s="350"/>
      <c r="BOY83" s="348"/>
      <c r="BOZ83" s="348"/>
      <c r="BPA83" s="348"/>
      <c r="BPB83" s="349"/>
      <c r="BPD83" s="347"/>
      <c r="BPE83" s="350"/>
      <c r="BPF83" s="350"/>
      <c r="BPG83" s="348"/>
      <c r="BPH83" s="348"/>
      <c r="BPI83" s="348"/>
      <c r="BPJ83" s="349"/>
      <c r="BPL83" s="347"/>
      <c r="BPM83" s="350"/>
      <c r="BPN83" s="350"/>
      <c r="BPO83" s="348"/>
      <c r="BPP83" s="348"/>
      <c r="BPQ83" s="348"/>
      <c r="BPR83" s="349"/>
      <c r="BPT83" s="347"/>
      <c r="BPU83" s="350"/>
      <c r="BPV83" s="350"/>
      <c r="BPW83" s="348"/>
      <c r="BPX83" s="348"/>
      <c r="BPY83" s="348"/>
      <c r="BPZ83" s="349"/>
      <c r="BQB83" s="347"/>
      <c r="BQC83" s="350"/>
      <c r="BQD83" s="350"/>
      <c r="BQE83" s="348"/>
      <c r="BQF83" s="348"/>
      <c r="BQG83" s="348"/>
      <c r="BQH83" s="349"/>
      <c r="BQJ83" s="347"/>
      <c r="BQK83" s="350"/>
      <c r="BQL83" s="350"/>
      <c r="BQM83" s="348"/>
      <c r="BQN83" s="348"/>
      <c r="BQO83" s="348"/>
      <c r="BQP83" s="349"/>
      <c r="BQR83" s="347"/>
      <c r="BQS83" s="350"/>
      <c r="BQT83" s="350"/>
      <c r="BQU83" s="348"/>
      <c r="BQV83" s="348"/>
      <c r="BQW83" s="348"/>
      <c r="BQX83" s="349"/>
      <c r="BQZ83" s="347"/>
      <c r="BRA83" s="350"/>
      <c r="BRB83" s="350"/>
      <c r="BRC83" s="348"/>
      <c r="BRD83" s="348"/>
      <c r="BRE83" s="348"/>
      <c r="BRF83" s="349"/>
      <c r="BRH83" s="347"/>
      <c r="BRI83" s="350"/>
      <c r="BRJ83" s="350"/>
      <c r="BRK83" s="348"/>
      <c r="BRL83" s="348"/>
      <c r="BRM83" s="348"/>
      <c r="BRN83" s="349"/>
      <c r="BRP83" s="347"/>
      <c r="BRQ83" s="350"/>
      <c r="BRR83" s="350"/>
      <c r="BRS83" s="348"/>
      <c r="BRT83" s="348"/>
      <c r="BRU83" s="348"/>
      <c r="BRV83" s="349"/>
      <c r="BRX83" s="347"/>
      <c r="BRY83" s="350"/>
      <c r="BRZ83" s="350"/>
      <c r="BSA83" s="348"/>
      <c r="BSB83" s="348"/>
      <c r="BSC83" s="348"/>
      <c r="BSD83" s="349"/>
      <c r="BSF83" s="347"/>
      <c r="BSG83" s="350"/>
      <c r="BSH83" s="350"/>
      <c r="BSI83" s="348"/>
      <c r="BSJ83" s="348"/>
      <c r="BSK83" s="348"/>
      <c r="BSL83" s="349"/>
      <c r="BSN83" s="347"/>
      <c r="BSO83" s="350"/>
      <c r="BSP83" s="350"/>
      <c r="BSQ83" s="348"/>
      <c r="BSR83" s="348"/>
      <c r="BSS83" s="348"/>
      <c r="BST83" s="349"/>
      <c r="BSV83" s="347"/>
      <c r="BSW83" s="350"/>
      <c r="BSX83" s="350"/>
      <c r="BSY83" s="348"/>
      <c r="BSZ83" s="348"/>
      <c r="BTA83" s="348"/>
      <c r="BTB83" s="349"/>
      <c r="BTD83" s="347"/>
      <c r="BTE83" s="350"/>
      <c r="BTF83" s="350"/>
      <c r="BTG83" s="348"/>
      <c r="BTH83" s="348"/>
      <c r="BTI83" s="348"/>
      <c r="BTJ83" s="349"/>
      <c r="BTL83" s="347"/>
      <c r="BTM83" s="350"/>
      <c r="BTN83" s="350"/>
      <c r="BTO83" s="348"/>
      <c r="BTP83" s="348"/>
      <c r="BTQ83" s="348"/>
      <c r="BTR83" s="349"/>
      <c r="BTT83" s="347"/>
      <c r="BTU83" s="350"/>
      <c r="BTV83" s="350"/>
      <c r="BTW83" s="348"/>
      <c r="BTX83" s="348"/>
      <c r="BTY83" s="348"/>
      <c r="BTZ83" s="349"/>
      <c r="BUB83" s="347"/>
      <c r="BUC83" s="350"/>
      <c r="BUD83" s="350"/>
      <c r="BUE83" s="348"/>
      <c r="BUF83" s="348"/>
      <c r="BUG83" s="348"/>
      <c r="BUH83" s="349"/>
      <c r="BUJ83" s="347"/>
      <c r="BUK83" s="350"/>
      <c r="BUL83" s="350"/>
      <c r="BUM83" s="348"/>
      <c r="BUN83" s="348"/>
      <c r="BUO83" s="348"/>
      <c r="BUP83" s="349"/>
      <c r="BUR83" s="347"/>
      <c r="BUS83" s="350"/>
      <c r="BUT83" s="350"/>
      <c r="BUU83" s="348"/>
      <c r="BUV83" s="348"/>
      <c r="BUW83" s="348"/>
      <c r="BUX83" s="349"/>
      <c r="BUZ83" s="347"/>
      <c r="BVA83" s="350"/>
      <c r="BVB83" s="350"/>
      <c r="BVC83" s="348"/>
      <c r="BVD83" s="348"/>
      <c r="BVE83" s="348"/>
      <c r="BVF83" s="349"/>
      <c r="BVH83" s="347"/>
      <c r="BVI83" s="350"/>
      <c r="BVJ83" s="350"/>
      <c r="BVK83" s="348"/>
      <c r="BVL83" s="348"/>
      <c r="BVM83" s="348"/>
      <c r="BVN83" s="349"/>
      <c r="BVP83" s="347"/>
      <c r="BVQ83" s="350"/>
      <c r="BVR83" s="350"/>
      <c r="BVS83" s="348"/>
      <c r="BVT83" s="348"/>
      <c r="BVU83" s="348"/>
      <c r="BVV83" s="349"/>
      <c r="BVX83" s="347"/>
      <c r="BVY83" s="350"/>
      <c r="BVZ83" s="350"/>
      <c r="BWA83" s="348"/>
      <c r="BWB83" s="348"/>
      <c r="BWC83" s="348"/>
      <c r="BWD83" s="349"/>
      <c r="BWF83" s="347"/>
      <c r="BWG83" s="350"/>
      <c r="BWH83" s="350"/>
      <c r="BWI83" s="348"/>
      <c r="BWJ83" s="348"/>
      <c r="BWK83" s="348"/>
      <c r="BWL83" s="349"/>
      <c r="BWN83" s="347"/>
      <c r="BWO83" s="350"/>
      <c r="BWP83" s="350"/>
      <c r="BWQ83" s="348"/>
      <c r="BWR83" s="348"/>
      <c r="BWS83" s="348"/>
      <c r="BWT83" s="349"/>
      <c r="BWV83" s="347"/>
      <c r="BWW83" s="350"/>
      <c r="BWX83" s="350"/>
      <c r="BWY83" s="348"/>
      <c r="BWZ83" s="348"/>
      <c r="BXA83" s="348"/>
      <c r="BXB83" s="349"/>
      <c r="BXD83" s="347"/>
      <c r="BXE83" s="350"/>
      <c r="BXF83" s="350"/>
      <c r="BXG83" s="348"/>
      <c r="BXH83" s="348"/>
      <c r="BXI83" s="348"/>
      <c r="BXJ83" s="349"/>
      <c r="BXL83" s="347"/>
      <c r="BXM83" s="350"/>
      <c r="BXN83" s="350"/>
      <c r="BXO83" s="348"/>
      <c r="BXP83" s="348"/>
      <c r="BXQ83" s="348"/>
      <c r="BXR83" s="349"/>
      <c r="BXT83" s="347"/>
      <c r="BXU83" s="350"/>
      <c r="BXV83" s="350"/>
      <c r="BXW83" s="348"/>
      <c r="BXX83" s="348"/>
      <c r="BXY83" s="348"/>
      <c r="BXZ83" s="349"/>
      <c r="BYB83" s="347"/>
      <c r="BYC83" s="350"/>
      <c r="BYD83" s="350"/>
      <c r="BYE83" s="348"/>
      <c r="BYF83" s="348"/>
      <c r="BYG83" s="348"/>
      <c r="BYH83" s="349"/>
      <c r="BYJ83" s="347"/>
      <c r="BYK83" s="350"/>
      <c r="BYL83" s="350"/>
      <c r="BYM83" s="348"/>
      <c r="BYN83" s="348"/>
      <c r="BYO83" s="348"/>
      <c r="BYP83" s="349"/>
      <c r="BYR83" s="347"/>
      <c r="BYS83" s="350"/>
      <c r="BYT83" s="350"/>
      <c r="BYU83" s="348"/>
      <c r="BYV83" s="348"/>
      <c r="BYW83" s="348"/>
      <c r="BYX83" s="349"/>
      <c r="BYZ83" s="347"/>
      <c r="BZA83" s="350"/>
      <c r="BZB83" s="350"/>
      <c r="BZC83" s="348"/>
      <c r="BZD83" s="348"/>
      <c r="BZE83" s="348"/>
      <c r="BZF83" s="349"/>
      <c r="BZH83" s="347"/>
      <c r="BZI83" s="350"/>
      <c r="BZJ83" s="350"/>
      <c r="BZK83" s="348"/>
      <c r="BZL83" s="348"/>
      <c r="BZM83" s="348"/>
      <c r="BZN83" s="349"/>
      <c r="BZP83" s="347"/>
      <c r="BZQ83" s="350"/>
      <c r="BZR83" s="350"/>
      <c r="BZS83" s="348"/>
      <c r="BZT83" s="348"/>
      <c r="BZU83" s="348"/>
      <c r="BZV83" s="349"/>
      <c r="BZX83" s="347"/>
      <c r="BZY83" s="350"/>
      <c r="BZZ83" s="350"/>
      <c r="CAA83" s="348"/>
      <c r="CAB83" s="348"/>
      <c r="CAC83" s="348"/>
      <c r="CAD83" s="349"/>
      <c r="CAF83" s="347"/>
      <c r="CAG83" s="350"/>
      <c r="CAH83" s="350"/>
      <c r="CAI83" s="348"/>
      <c r="CAJ83" s="348"/>
      <c r="CAK83" s="348"/>
      <c r="CAL83" s="349"/>
      <c r="CAN83" s="347"/>
      <c r="CAO83" s="350"/>
      <c r="CAP83" s="350"/>
      <c r="CAQ83" s="348"/>
      <c r="CAR83" s="348"/>
      <c r="CAS83" s="348"/>
      <c r="CAT83" s="349"/>
      <c r="CAV83" s="347"/>
      <c r="CAW83" s="350"/>
      <c r="CAX83" s="350"/>
      <c r="CAY83" s="348"/>
      <c r="CAZ83" s="348"/>
      <c r="CBA83" s="348"/>
      <c r="CBB83" s="349"/>
      <c r="CBD83" s="347"/>
      <c r="CBE83" s="350"/>
      <c r="CBF83" s="350"/>
      <c r="CBG83" s="348"/>
      <c r="CBH83" s="348"/>
      <c r="CBI83" s="348"/>
      <c r="CBJ83" s="349"/>
      <c r="CBL83" s="347"/>
      <c r="CBM83" s="350"/>
      <c r="CBN83" s="350"/>
      <c r="CBO83" s="348"/>
      <c r="CBP83" s="348"/>
      <c r="CBQ83" s="348"/>
      <c r="CBR83" s="349"/>
      <c r="CBT83" s="347"/>
      <c r="CBU83" s="350"/>
      <c r="CBV83" s="350"/>
      <c r="CBW83" s="348"/>
      <c r="CBX83" s="348"/>
      <c r="CBY83" s="348"/>
      <c r="CBZ83" s="349"/>
      <c r="CCB83" s="347"/>
      <c r="CCC83" s="350"/>
      <c r="CCD83" s="350"/>
      <c r="CCE83" s="348"/>
      <c r="CCF83" s="348"/>
      <c r="CCG83" s="348"/>
      <c r="CCH83" s="349"/>
      <c r="CCJ83" s="347"/>
      <c r="CCK83" s="350"/>
      <c r="CCL83" s="350"/>
      <c r="CCM83" s="348"/>
      <c r="CCN83" s="348"/>
      <c r="CCO83" s="348"/>
      <c r="CCP83" s="349"/>
      <c r="CCR83" s="347"/>
      <c r="CCS83" s="350"/>
      <c r="CCT83" s="350"/>
      <c r="CCU83" s="348"/>
      <c r="CCV83" s="348"/>
      <c r="CCW83" s="348"/>
      <c r="CCX83" s="349"/>
      <c r="CCZ83" s="347"/>
      <c r="CDA83" s="350"/>
      <c r="CDB83" s="350"/>
      <c r="CDC83" s="348"/>
      <c r="CDD83" s="348"/>
      <c r="CDE83" s="348"/>
      <c r="CDF83" s="349"/>
      <c r="CDH83" s="347"/>
      <c r="CDI83" s="350"/>
      <c r="CDJ83" s="350"/>
      <c r="CDK83" s="348"/>
      <c r="CDL83" s="348"/>
      <c r="CDM83" s="348"/>
      <c r="CDN83" s="349"/>
      <c r="CDP83" s="347"/>
      <c r="CDQ83" s="350"/>
      <c r="CDR83" s="350"/>
      <c r="CDS83" s="348"/>
      <c r="CDT83" s="348"/>
      <c r="CDU83" s="348"/>
      <c r="CDV83" s="349"/>
      <c r="CDX83" s="347"/>
      <c r="CDY83" s="350"/>
      <c r="CDZ83" s="350"/>
      <c r="CEA83" s="348"/>
      <c r="CEB83" s="348"/>
      <c r="CEC83" s="348"/>
      <c r="CED83" s="349"/>
      <c r="CEF83" s="347"/>
      <c r="CEG83" s="350"/>
      <c r="CEH83" s="350"/>
      <c r="CEI83" s="348"/>
      <c r="CEJ83" s="348"/>
      <c r="CEK83" s="348"/>
      <c r="CEL83" s="349"/>
      <c r="CEN83" s="347"/>
      <c r="CEO83" s="350"/>
      <c r="CEP83" s="350"/>
      <c r="CEQ83" s="348"/>
      <c r="CER83" s="348"/>
      <c r="CES83" s="348"/>
      <c r="CET83" s="349"/>
      <c r="CEV83" s="347"/>
      <c r="CEW83" s="350"/>
      <c r="CEX83" s="350"/>
      <c r="CEY83" s="348"/>
      <c r="CEZ83" s="348"/>
      <c r="CFA83" s="348"/>
      <c r="CFB83" s="349"/>
      <c r="CFD83" s="347"/>
      <c r="CFE83" s="350"/>
      <c r="CFF83" s="350"/>
      <c r="CFG83" s="348"/>
      <c r="CFH83" s="348"/>
      <c r="CFI83" s="348"/>
      <c r="CFJ83" s="349"/>
      <c r="CFL83" s="347"/>
      <c r="CFM83" s="350"/>
      <c r="CFN83" s="350"/>
      <c r="CFO83" s="348"/>
      <c r="CFP83" s="348"/>
      <c r="CFQ83" s="348"/>
      <c r="CFR83" s="349"/>
      <c r="CFT83" s="347"/>
      <c r="CFU83" s="350"/>
      <c r="CFV83" s="350"/>
      <c r="CFW83" s="348"/>
      <c r="CFX83" s="348"/>
      <c r="CFY83" s="348"/>
      <c r="CFZ83" s="349"/>
      <c r="CGB83" s="347"/>
      <c r="CGC83" s="350"/>
      <c r="CGD83" s="350"/>
      <c r="CGE83" s="348"/>
      <c r="CGF83" s="348"/>
      <c r="CGG83" s="348"/>
      <c r="CGH83" s="349"/>
      <c r="CGJ83" s="347"/>
      <c r="CGK83" s="350"/>
      <c r="CGL83" s="350"/>
      <c r="CGM83" s="348"/>
      <c r="CGN83" s="348"/>
      <c r="CGO83" s="348"/>
      <c r="CGP83" s="349"/>
      <c r="CGR83" s="347"/>
      <c r="CGS83" s="350"/>
      <c r="CGT83" s="350"/>
      <c r="CGU83" s="348"/>
      <c r="CGV83" s="348"/>
      <c r="CGW83" s="348"/>
      <c r="CGX83" s="349"/>
      <c r="CGZ83" s="347"/>
      <c r="CHA83" s="350"/>
      <c r="CHB83" s="350"/>
      <c r="CHC83" s="348"/>
      <c r="CHD83" s="348"/>
      <c r="CHE83" s="348"/>
      <c r="CHF83" s="349"/>
      <c r="CHH83" s="347"/>
      <c r="CHI83" s="350"/>
      <c r="CHJ83" s="350"/>
      <c r="CHK83" s="348"/>
      <c r="CHL83" s="348"/>
      <c r="CHM83" s="348"/>
      <c r="CHN83" s="349"/>
      <c r="CHP83" s="347"/>
      <c r="CHQ83" s="350"/>
      <c r="CHR83" s="350"/>
      <c r="CHS83" s="348"/>
      <c r="CHT83" s="348"/>
      <c r="CHU83" s="348"/>
      <c r="CHV83" s="349"/>
      <c r="CHX83" s="347"/>
      <c r="CHY83" s="350"/>
      <c r="CHZ83" s="350"/>
      <c r="CIA83" s="348"/>
      <c r="CIB83" s="348"/>
      <c r="CIC83" s="348"/>
      <c r="CID83" s="349"/>
      <c r="CIF83" s="347"/>
      <c r="CIG83" s="350"/>
      <c r="CIH83" s="350"/>
      <c r="CII83" s="348"/>
      <c r="CIJ83" s="348"/>
      <c r="CIK83" s="348"/>
      <c r="CIL83" s="349"/>
      <c r="CIN83" s="347"/>
      <c r="CIO83" s="350"/>
      <c r="CIP83" s="350"/>
      <c r="CIQ83" s="348"/>
      <c r="CIR83" s="348"/>
      <c r="CIS83" s="348"/>
      <c r="CIT83" s="349"/>
      <c r="CIV83" s="347"/>
      <c r="CIW83" s="350"/>
      <c r="CIX83" s="350"/>
      <c r="CIY83" s="348"/>
      <c r="CIZ83" s="348"/>
      <c r="CJA83" s="348"/>
      <c r="CJB83" s="349"/>
      <c r="CJD83" s="347"/>
      <c r="CJE83" s="350"/>
      <c r="CJF83" s="350"/>
      <c r="CJG83" s="348"/>
      <c r="CJH83" s="348"/>
      <c r="CJI83" s="348"/>
      <c r="CJJ83" s="349"/>
      <c r="CJL83" s="347"/>
      <c r="CJM83" s="350"/>
      <c r="CJN83" s="350"/>
      <c r="CJO83" s="348"/>
      <c r="CJP83" s="348"/>
      <c r="CJQ83" s="348"/>
      <c r="CJR83" s="349"/>
      <c r="CJT83" s="347"/>
      <c r="CJU83" s="350"/>
      <c r="CJV83" s="350"/>
      <c r="CJW83" s="348"/>
      <c r="CJX83" s="348"/>
      <c r="CJY83" s="348"/>
      <c r="CJZ83" s="349"/>
      <c r="CKB83" s="347"/>
      <c r="CKC83" s="350"/>
      <c r="CKD83" s="350"/>
      <c r="CKE83" s="348"/>
      <c r="CKF83" s="348"/>
      <c r="CKG83" s="348"/>
      <c r="CKH83" s="349"/>
      <c r="CKJ83" s="347"/>
      <c r="CKK83" s="350"/>
      <c r="CKL83" s="350"/>
      <c r="CKM83" s="348"/>
      <c r="CKN83" s="348"/>
      <c r="CKO83" s="348"/>
      <c r="CKP83" s="349"/>
      <c r="CKR83" s="347"/>
      <c r="CKS83" s="350"/>
      <c r="CKT83" s="350"/>
      <c r="CKU83" s="348"/>
      <c r="CKV83" s="348"/>
      <c r="CKW83" s="348"/>
      <c r="CKX83" s="349"/>
      <c r="CKZ83" s="347"/>
      <c r="CLA83" s="350"/>
      <c r="CLB83" s="350"/>
      <c r="CLC83" s="348"/>
      <c r="CLD83" s="348"/>
      <c r="CLE83" s="348"/>
      <c r="CLF83" s="349"/>
      <c r="CLH83" s="347"/>
      <c r="CLI83" s="350"/>
      <c r="CLJ83" s="350"/>
      <c r="CLK83" s="348"/>
      <c r="CLL83" s="348"/>
      <c r="CLM83" s="348"/>
      <c r="CLN83" s="349"/>
      <c r="CLP83" s="347"/>
      <c r="CLQ83" s="350"/>
      <c r="CLR83" s="350"/>
      <c r="CLS83" s="348"/>
      <c r="CLT83" s="348"/>
      <c r="CLU83" s="348"/>
      <c r="CLV83" s="349"/>
      <c r="CLX83" s="347"/>
      <c r="CLY83" s="350"/>
      <c r="CLZ83" s="350"/>
      <c r="CMA83" s="348"/>
      <c r="CMB83" s="348"/>
      <c r="CMC83" s="348"/>
      <c r="CMD83" s="349"/>
      <c r="CMF83" s="347"/>
      <c r="CMG83" s="350"/>
      <c r="CMH83" s="350"/>
      <c r="CMI83" s="348"/>
      <c r="CMJ83" s="348"/>
      <c r="CMK83" s="348"/>
      <c r="CML83" s="349"/>
      <c r="CMN83" s="347"/>
      <c r="CMO83" s="350"/>
      <c r="CMP83" s="350"/>
      <c r="CMQ83" s="348"/>
      <c r="CMR83" s="348"/>
      <c r="CMS83" s="348"/>
      <c r="CMT83" s="349"/>
      <c r="CMV83" s="347"/>
      <c r="CMW83" s="350"/>
      <c r="CMX83" s="350"/>
      <c r="CMY83" s="348"/>
      <c r="CMZ83" s="348"/>
      <c r="CNA83" s="348"/>
      <c r="CNB83" s="349"/>
      <c r="CND83" s="347"/>
      <c r="CNE83" s="350"/>
      <c r="CNF83" s="350"/>
      <c r="CNG83" s="348"/>
      <c r="CNH83" s="348"/>
      <c r="CNI83" s="348"/>
      <c r="CNJ83" s="349"/>
      <c r="CNL83" s="347"/>
      <c r="CNM83" s="350"/>
      <c r="CNN83" s="350"/>
      <c r="CNO83" s="348"/>
      <c r="CNP83" s="348"/>
      <c r="CNQ83" s="348"/>
      <c r="CNR83" s="349"/>
      <c r="CNT83" s="347"/>
      <c r="CNU83" s="350"/>
      <c r="CNV83" s="350"/>
      <c r="CNW83" s="348"/>
      <c r="CNX83" s="348"/>
      <c r="CNY83" s="348"/>
      <c r="CNZ83" s="349"/>
      <c r="COB83" s="347"/>
      <c r="COC83" s="350"/>
      <c r="COD83" s="350"/>
      <c r="COE83" s="348"/>
      <c r="COF83" s="348"/>
      <c r="COG83" s="348"/>
      <c r="COH83" s="349"/>
      <c r="COJ83" s="347"/>
      <c r="COK83" s="350"/>
      <c r="COL83" s="350"/>
      <c r="COM83" s="348"/>
      <c r="CON83" s="348"/>
      <c r="COO83" s="348"/>
      <c r="COP83" s="349"/>
      <c r="COR83" s="347"/>
      <c r="COS83" s="350"/>
      <c r="COT83" s="350"/>
      <c r="COU83" s="348"/>
      <c r="COV83" s="348"/>
      <c r="COW83" s="348"/>
      <c r="COX83" s="349"/>
      <c r="COZ83" s="347"/>
      <c r="CPA83" s="350"/>
      <c r="CPB83" s="350"/>
      <c r="CPC83" s="348"/>
      <c r="CPD83" s="348"/>
      <c r="CPE83" s="348"/>
      <c r="CPF83" s="349"/>
      <c r="CPH83" s="347"/>
      <c r="CPI83" s="350"/>
      <c r="CPJ83" s="350"/>
      <c r="CPK83" s="348"/>
      <c r="CPL83" s="348"/>
      <c r="CPM83" s="348"/>
      <c r="CPN83" s="349"/>
      <c r="CPP83" s="347"/>
      <c r="CPQ83" s="350"/>
      <c r="CPR83" s="350"/>
      <c r="CPS83" s="348"/>
      <c r="CPT83" s="348"/>
      <c r="CPU83" s="348"/>
      <c r="CPV83" s="349"/>
      <c r="CPX83" s="347"/>
      <c r="CPY83" s="350"/>
      <c r="CPZ83" s="350"/>
      <c r="CQA83" s="348"/>
      <c r="CQB83" s="348"/>
      <c r="CQC83" s="348"/>
      <c r="CQD83" s="349"/>
      <c r="CQF83" s="347"/>
      <c r="CQG83" s="350"/>
      <c r="CQH83" s="350"/>
      <c r="CQI83" s="348"/>
      <c r="CQJ83" s="348"/>
      <c r="CQK83" s="348"/>
      <c r="CQL83" s="349"/>
      <c r="CQN83" s="347"/>
      <c r="CQO83" s="350"/>
      <c r="CQP83" s="350"/>
      <c r="CQQ83" s="348"/>
      <c r="CQR83" s="348"/>
      <c r="CQS83" s="348"/>
      <c r="CQT83" s="349"/>
      <c r="CQV83" s="347"/>
      <c r="CQW83" s="350"/>
      <c r="CQX83" s="350"/>
      <c r="CQY83" s="348"/>
      <c r="CQZ83" s="348"/>
      <c r="CRA83" s="348"/>
      <c r="CRB83" s="349"/>
      <c r="CRD83" s="347"/>
      <c r="CRE83" s="350"/>
      <c r="CRF83" s="350"/>
      <c r="CRG83" s="348"/>
      <c r="CRH83" s="348"/>
      <c r="CRI83" s="348"/>
      <c r="CRJ83" s="349"/>
      <c r="CRL83" s="347"/>
      <c r="CRM83" s="350"/>
      <c r="CRN83" s="350"/>
      <c r="CRO83" s="348"/>
      <c r="CRP83" s="348"/>
      <c r="CRQ83" s="348"/>
      <c r="CRR83" s="349"/>
      <c r="CRT83" s="347"/>
      <c r="CRU83" s="350"/>
      <c r="CRV83" s="350"/>
      <c r="CRW83" s="348"/>
      <c r="CRX83" s="348"/>
      <c r="CRY83" s="348"/>
      <c r="CRZ83" s="349"/>
      <c r="CSB83" s="347"/>
      <c r="CSC83" s="350"/>
      <c r="CSD83" s="350"/>
      <c r="CSE83" s="348"/>
      <c r="CSF83" s="348"/>
      <c r="CSG83" s="348"/>
      <c r="CSH83" s="349"/>
      <c r="CSJ83" s="347"/>
      <c r="CSK83" s="350"/>
      <c r="CSL83" s="350"/>
      <c r="CSM83" s="348"/>
      <c r="CSN83" s="348"/>
      <c r="CSO83" s="348"/>
      <c r="CSP83" s="349"/>
      <c r="CSR83" s="347"/>
      <c r="CSS83" s="350"/>
      <c r="CST83" s="350"/>
      <c r="CSU83" s="348"/>
      <c r="CSV83" s="348"/>
      <c r="CSW83" s="348"/>
      <c r="CSX83" s="349"/>
      <c r="CSZ83" s="347"/>
      <c r="CTA83" s="350"/>
      <c r="CTB83" s="350"/>
      <c r="CTC83" s="348"/>
      <c r="CTD83" s="348"/>
      <c r="CTE83" s="348"/>
      <c r="CTF83" s="349"/>
      <c r="CTH83" s="347"/>
      <c r="CTI83" s="350"/>
      <c r="CTJ83" s="350"/>
      <c r="CTK83" s="348"/>
      <c r="CTL83" s="348"/>
      <c r="CTM83" s="348"/>
      <c r="CTN83" s="349"/>
      <c r="CTP83" s="347"/>
      <c r="CTQ83" s="350"/>
      <c r="CTR83" s="350"/>
      <c r="CTS83" s="348"/>
      <c r="CTT83" s="348"/>
      <c r="CTU83" s="348"/>
      <c r="CTV83" s="349"/>
      <c r="CTX83" s="347"/>
      <c r="CTY83" s="350"/>
      <c r="CTZ83" s="350"/>
      <c r="CUA83" s="348"/>
      <c r="CUB83" s="348"/>
      <c r="CUC83" s="348"/>
      <c r="CUD83" s="349"/>
      <c r="CUF83" s="347"/>
      <c r="CUG83" s="350"/>
      <c r="CUH83" s="350"/>
      <c r="CUI83" s="348"/>
      <c r="CUJ83" s="348"/>
      <c r="CUK83" s="348"/>
      <c r="CUL83" s="349"/>
      <c r="CUN83" s="347"/>
      <c r="CUO83" s="350"/>
      <c r="CUP83" s="350"/>
      <c r="CUQ83" s="348"/>
      <c r="CUR83" s="348"/>
      <c r="CUS83" s="348"/>
      <c r="CUT83" s="349"/>
      <c r="CUV83" s="347"/>
      <c r="CUW83" s="350"/>
      <c r="CUX83" s="350"/>
      <c r="CUY83" s="348"/>
      <c r="CUZ83" s="348"/>
      <c r="CVA83" s="348"/>
      <c r="CVB83" s="349"/>
      <c r="CVD83" s="347"/>
      <c r="CVE83" s="350"/>
      <c r="CVF83" s="350"/>
      <c r="CVG83" s="348"/>
      <c r="CVH83" s="348"/>
      <c r="CVI83" s="348"/>
      <c r="CVJ83" s="349"/>
      <c r="CVL83" s="347"/>
      <c r="CVM83" s="350"/>
      <c r="CVN83" s="350"/>
      <c r="CVO83" s="348"/>
      <c r="CVP83" s="348"/>
      <c r="CVQ83" s="348"/>
      <c r="CVR83" s="349"/>
      <c r="CVT83" s="347"/>
      <c r="CVU83" s="350"/>
      <c r="CVV83" s="350"/>
      <c r="CVW83" s="348"/>
      <c r="CVX83" s="348"/>
      <c r="CVY83" s="348"/>
      <c r="CVZ83" s="349"/>
      <c r="CWB83" s="347"/>
      <c r="CWC83" s="350"/>
      <c r="CWD83" s="350"/>
      <c r="CWE83" s="348"/>
      <c r="CWF83" s="348"/>
      <c r="CWG83" s="348"/>
      <c r="CWH83" s="349"/>
      <c r="CWJ83" s="347"/>
      <c r="CWK83" s="350"/>
      <c r="CWL83" s="350"/>
      <c r="CWM83" s="348"/>
      <c r="CWN83" s="348"/>
      <c r="CWO83" s="348"/>
      <c r="CWP83" s="349"/>
      <c r="CWR83" s="347"/>
      <c r="CWS83" s="350"/>
      <c r="CWT83" s="350"/>
      <c r="CWU83" s="348"/>
      <c r="CWV83" s="348"/>
      <c r="CWW83" s="348"/>
      <c r="CWX83" s="349"/>
      <c r="CWZ83" s="347"/>
      <c r="CXA83" s="350"/>
      <c r="CXB83" s="350"/>
      <c r="CXC83" s="348"/>
      <c r="CXD83" s="348"/>
      <c r="CXE83" s="348"/>
      <c r="CXF83" s="349"/>
      <c r="CXH83" s="347"/>
      <c r="CXI83" s="350"/>
      <c r="CXJ83" s="350"/>
      <c r="CXK83" s="348"/>
      <c r="CXL83" s="348"/>
      <c r="CXM83" s="348"/>
      <c r="CXN83" s="349"/>
      <c r="CXP83" s="347"/>
      <c r="CXQ83" s="350"/>
      <c r="CXR83" s="350"/>
      <c r="CXS83" s="348"/>
      <c r="CXT83" s="348"/>
      <c r="CXU83" s="348"/>
      <c r="CXV83" s="349"/>
      <c r="CXX83" s="347"/>
      <c r="CXY83" s="350"/>
      <c r="CXZ83" s="350"/>
      <c r="CYA83" s="348"/>
      <c r="CYB83" s="348"/>
      <c r="CYC83" s="348"/>
      <c r="CYD83" s="349"/>
      <c r="CYF83" s="347"/>
      <c r="CYG83" s="350"/>
      <c r="CYH83" s="350"/>
      <c r="CYI83" s="348"/>
      <c r="CYJ83" s="348"/>
      <c r="CYK83" s="348"/>
      <c r="CYL83" s="349"/>
      <c r="CYN83" s="347"/>
      <c r="CYO83" s="350"/>
      <c r="CYP83" s="350"/>
      <c r="CYQ83" s="348"/>
      <c r="CYR83" s="348"/>
      <c r="CYS83" s="348"/>
      <c r="CYT83" s="349"/>
      <c r="CYV83" s="347"/>
      <c r="CYW83" s="350"/>
      <c r="CYX83" s="350"/>
      <c r="CYY83" s="348"/>
      <c r="CYZ83" s="348"/>
      <c r="CZA83" s="348"/>
      <c r="CZB83" s="349"/>
      <c r="CZD83" s="347"/>
      <c r="CZE83" s="350"/>
      <c r="CZF83" s="350"/>
      <c r="CZG83" s="348"/>
      <c r="CZH83" s="348"/>
      <c r="CZI83" s="348"/>
      <c r="CZJ83" s="349"/>
      <c r="CZL83" s="347"/>
      <c r="CZM83" s="350"/>
      <c r="CZN83" s="350"/>
      <c r="CZO83" s="348"/>
      <c r="CZP83" s="348"/>
      <c r="CZQ83" s="348"/>
      <c r="CZR83" s="349"/>
      <c r="CZT83" s="347"/>
      <c r="CZU83" s="350"/>
      <c r="CZV83" s="350"/>
      <c r="CZW83" s="348"/>
      <c r="CZX83" s="348"/>
      <c r="CZY83" s="348"/>
      <c r="CZZ83" s="349"/>
      <c r="DAB83" s="347"/>
      <c r="DAC83" s="350"/>
      <c r="DAD83" s="350"/>
      <c r="DAE83" s="348"/>
      <c r="DAF83" s="348"/>
      <c r="DAG83" s="348"/>
      <c r="DAH83" s="349"/>
      <c r="DAJ83" s="347"/>
      <c r="DAK83" s="350"/>
      <c r="DAL83" s="350"/>
      <c r="DAM83" s="348"/>
      <c r="DAN83" s="348"/>
      <c r="DAO83" s="348"/>
      <c r="DAP83" s="349"/>
      <c r="DAR83" s="347"/>
      <c r="DAS83" s="350"/>
      <c r="DAT83" s="350"/>
      <c r="DAU83" s="348"/>
      <c r="DAV83" s="348"/>
      <c r="DAW83" s="348"/>
      <c r="DAX83" s="349"/>
      <c r="DAZ83" s="347"/>
      <c r="DBA83" s="350"/>
      <c r="DBB83" s="350"/>
      <c r="DBC83" s="348"/>
      <c r="DBD83" s="348"/>
      <c r="DBE83" s="348"/>
      <c r="DBF83" s="349"/>
      <c r="DBH83" s="347"/>
      <c r="DBI83" s="350"/>
      <c r="DBJ83" s="350"/>
      <c r="DBK83" s="348"/>
      <c r="DBL83" s="348"/>
      <c r="DBM83" s="348"/>
      <c r="DBN83" s="349"/>
      <c r="DBP83" s="347"/>
      <c r="DBQ83" s="350"/>
      <c r="DBR83" s="350"/>
      <c r="DBS83" s="348"/>
      <c r="DBT83" s="348"/>
      <c r="DBU83" s="348"/>
      <c r="DBV83" s="349"/>
      <c r="DBX83" s="347"/>
      <c r="DBY83" s="350"/>
      <c r="DBZ83" s="350"/>
      <c r="DCA83" s="348"/>
      <c r="DCB83" s="348"/>
      <c r="DCC83" s="348"/>
      <c r="DCD83" s="349"/>
      <c r="DCF83" s="347"/>
      <c r="DCG83" s="350"/>
      <c r="DCH83" s="350"/>
      <c r="DCI83" s="348"/>
      <c r="DCJ83" s="348"/>
      <c r="DCK83" s="348"/>
      <c r="DCL83" s="349"/>
      <c r="DCN83" s="347"/>
      <c r="DCO83" s="350"/>
      <c r="DCP83" s="350"/>
      <c r="DCQ83" s="348"/>
      <c r="DCR83" s="348"/>
      <c r="DCS83" s="348"/>
      <c r="DCT83" s="349"/>
      <c r="DCV83" s="347"/>
      <c r="DCW83" s="350"/>
      <c r="DCX83" s="350"/>
      <c r="DCY83" s="348"/>
      <c r="DCZ83" s="348"/>
      <c r="DDA83" s="348"/>
      <c r="DDB83" s="349"/>
      <c r="DDD83" s="347"/>
      <c r="DDE83" s="350"/>
      <c r="DDF83" s="350"/>
      <c r="DDG83" s="348"/>
      <c r="DDH83" s="348"/>
      <c r="DDI83" s="348"/>
      <c r="DDJ83" s="349"/>
      <c r="DDL83" s="347"/>
      <c r="DDM83" s="350"/>
      <c r="DDN83" s="350"/>
      <c r="DDO83" s="348"/>
      <c r="DDP83" s="348"/>
      <c r="DDQ83" s="348"/>
      <c r="DDR83" s="349"/>
      <c r="DDT83" s="347"/>
      <c r="DDU83" s="350"/>
      <c r="DDV83" s="350"/>
      <c r="DDW83" s="348"/>
      <c r="DDX83" s="348"/>
      <c r="DDY83" s="348"/>
      <c r="DDZ83" s="349"/>
      <c r="DEB83" s="347"/>
      <c r="DEC83" s="350"/>
      <c r="DED83" s="350"/>
      <c r="DEE83" s="348"/>
      <c r="DEF83" s="348"/>
      <c r="DEG83" s="348"/>
      <c r="DEH83" s="349"/>
      <c r="DEJ83" s="347"/>
      <c r="DEK83" s="350"/>
      <c r="DEL83" s="350"/>
      <c r="DEM83" s="348"/>
      <c r="DEN83" s="348"/>
      <c r="DEO83" s="348"/>
      <c r="DEP83" s="349"/>
      <c r="DER83" s="347"/>
      <c r="DES83" s="350"/>
      <c r="DET83" s="350"/>
      <c r="DEU83" s="348"/>
      <c r="DEV83" s="348"/>
      <c r="DEW83" s="348"/>
      <c r="DEX83" s="349"/>
      <c r="DEZ83" s="347"/>
      <c r="DFA83" s="350"/>
      <c r="DFB83" s="350"/>
      <c r="DFC83" s="348"/>
      <c r="DFD83" s="348"/>
      <c r="DFE83" s="348"/>
      <c r="DFF83" s="349"/>
      <c r="DFH83" s="347"/>
      <c r="DFI83" s="350"/>
      <c r="DFJ83" s="350"/>
      <c r="DFK83" s="348"/>
      <c r="DFL83" s="348"/>
      <c r="DFM83" s="348"/>
      <c r="DFN83" s="349"/>
      <c r="DFP83" s="347"/>
      <c r="DFQ83" s="350"/>
      <c r="DFR83" s="350"/>
      <c r="DFS83" s="348"/>
      <c r="DFT83" s="348"/>
      <c r="DFU83" s="348"/>
      <c r="DFV83" s="349"/>
      <c r="DFX83" s="347"/>
      <c r="DFY83" s="350"/>
      <c r="DFZ83" s="350"/>
      <c r="DGA83" s="348"/>
      <c r="DGB83" s="348"/>
      <c r="DGC83" s="348"/>
      <c r="DGD83" s="349"/>
      <c r="DGF83" s="347"/>
      <c r="DGG83" s="350"/>
      <c r="DGH83" s="350"/>
      <c r="DGI83" s="348"/>
      <c r="DGJ83" s="348"/>
      <c r="DGK83" s="348"/>
      <c r="DGL83" s="349"/>
      <c r="DGN83" s="347"/>
      <c r="DGO83" s="350"/>
      <c r="DGP83" s="350"/>
      <c r="DGQ83" s="348"/>
      <c r="DGR83" s="348"/>
      <c r="DGS83" s="348"/>
      <c r="DGT83" s="349"/>
      <c r="DGV83" s="347"/>
      <c r="DGW83" s="350"/>
      <c r="DGX83" s="350"/>
      <c r="DGY83" s="348"/>
      <c r="DGZ83" s="348"/>
      <c r="DHA83" s="348"/>
      <c r="DHB83" s="349"/>
      <c r="DHD83" s="347"/>
      <c r="DHE83" s="350"/>
      <c r="DHF83" s="350"/>
      <c r="DHG83" s="348"/>
      <c r="DHH83" s="348"/>
      <c r="DHI83" s="348"/>
      <c r="DHJ83" s="349"/>
      <c r="DHL83" s="347"/>
      <c r="DHM83" s="350"/>
      <c r="DHN83" s="350"/>
      <c r="DHO83" s="348"/>
      <c r="DHP83" s="348"/>
      <c r="DHQ83" s="348"/>
      <c r="DHR83" s="349"/>
      <c r="DHT83" s="347"/>
      <c r="DHU83" s="350"/>
      <c r="DHV83" s="350"/>
      <c r="DHW83" s="348"/>
      <c r="DHX83" s="348"/>
      <c r="DHY83" s="348"/>
      <c r="DHZ83" s="349"/>
      <c r="DIB83" s="347"/>
      <c r="DIC83" s="350"/>
      <c r="DID83" s="350"/>
      <c r="DIE83" s="348"/>
      <c r="DIF83" s="348"/>
      <c r="DIG83" s="348"/>
      <c r="DIH83" s="349"/>
      <c r="DIJ83" s="347"/>
      <c r="DIK83" s="350"/>
      <c r="DIL83" s="350"/>
      <c r="DIM83" s="348"/>
      <c r="DIN83" s="348"/>
      <c r="DIO83" s="348"/>
      <c r="DIP83" s="349"/>
      <c r="DIR83" s="347"/>
      <c r="DIS83" s="350"/>
      <c r="DIT83" s="350"/>
      <c r="DIU83" s="348"/>
      <c r="DIV83" s="348"/>
      <c r="DIW83" s="348"/>
      <c r="DIX83" s="349"/>
      <c r="DIZ83" s="347"/>
      <c r="DJA83" s="350"/>
      <c r="DJB83" s="350"/>
      <c r="DJC83" s="348"/>
      <c r="DJD83" s="348"/>
      <c r="DJE83" s="348"/>
      <c r="DJF83" s="349"/>
      <c r="DJH83" s="347"/>
      <c r="DJI83" s="350"/>
      <c r="DJJ83" s="350"/>
      <c r="DJK83" s="348"/>
      <c r="DJL83" s="348"/>
      <c r="DJM83" s="348"/>
      <c r="DJN83" s="349"/>
      <c r="DJP83" s="347"/>
      <c r="DJQ83" s="350"/>
      <c r="DJR83" s="350"/>
      <c r="DJS83" s="348"/>
      <c r="DJT83" s="348"/>
      <c r="DJU83" s="348"/>
      <c r="DJV83" s="349"/>
      <c r="DJX83" s="347"/>
      <c r="DJY83" s="350"/>
      <c r="DJZ83" s="350"/>
      <c r="DKA83" s="348"/>
      <c r="DKB83" s="348"/>
      <c r="DKC83" s="348"/>
      <c r="DKD83" s="349"/>
      <c r="DKF83" s="347"/>
      <c r="DKG83" s="350"/>
      <c r="DKH83" s="350"/>
      <c r="DKI83" s="348"/>
      <c r="DKJ83" s="348"/>
      <c r="DKK83" s="348"/>
      <c r="DKL83" s="349"/>
      <c r="DKN83" s="347"/>
      <c r="DKO83" s="350"/>
      <c r="DKP83" s="350"/>
      <c r="DKQ83" s="348"/>
      <c r="DKR83" s="348"/>
      <c r="DKS83" s="348"/>
      <c r="DKT83" s="349"/>
      <c r="DKV83" s="347"/>
      <c r="DKW83" s="350"/>
      <c r="DKX83" s="350"/>
      <c r="DKY83" s="348"/>
      <c r="DKZ83" s="348"/>
      <c r="DLA83" s="348"/>
      <c r="DLB83" s="349"/>
      <c r="DLD83" s="347"/>
      <c r="DLE83" s="350"/>
      <c r="DLF83" s="350"/>
      <c r="DLG83" s="348"/>
      <c r="DLH83" s="348"/>
      <c r="DLI83" s="348"/>
      <c r="DLJ83" s="349"/>
      <c r="DLL83" s="347"/>
      <c r="DLM83" s="350"/>
      <c r="DLN83" s="350"/>
      <c r="DLO83" s="348"/>
      <c r="DLP83" s="348"/>
      <c r="DLQ83" s="348"/>
      <c r="DLR83" s="349"/>
      <c r="DLT83" s="347"/>
      <c r="DLU83" s="350"/>
      <c r="DLV83" s="350"/>
      <c r="DLW83" s="348"/>
      <c r="DLX83" s="348"/>
      <c r="DLY83" s="348"/>
      <c r="DLZ83" s="349"/>
      <c r="DMB83" s="347"/>
      <c r="DMC83" s="350"/>
      <c r="DMD83" s="350"/>
      <c r="DME83" s="348"/>
      <c r="DMF83" s="348"/>
      <c r="DMG83" s="348"/>
      <c r="DMH83" s="349"/>
      <c r="DMJ83" s="347"/>
      <c r="DMK83" s="350"/>
      <c r="DML83" s="350"/>
      <c r="DMM83" s="348"/>
      <c r="DMN83" s="348"/>
      <c r="DMO83" s="348"/>
      <c r="DMP83" s="349"/>
      <c r="DMR83" s="347"/>
      <c r="DMS83" s="350"/>
      <c r="DMT83" s="350"/>
      <c r="DMU83" s="348"/>
      <c r="DMV83" s="348"/>
      <c r="DMW83" s="348"/>
      <c r="DMX83" s="349"/>
      <c r="DMZ83" s="347"/>
      <c r="DNA83" s="350"/>
      <c r="DNB83" s="350"/>
      <c r="DNC83" s="348"/>
      <c r="DND83" s="348"/>
      <c r="DNE83" s="348"/>
      <c r="DNF83" s="349"/>
      <c r="DNH83" s="347"/>
      <c r="DNI83" s="350"/>
      <c r="DNJ83" s="350"/>
      <c r="DNK83" s="348"/>
      <c r="DNL83" s="348"/>
      <c r="DNM83" s="348"/>
      <c r="DNN83" s="349"/>
      <c r="DNP83" s="347"/>
      <c r="DNQ83" s="350"/>
      <c r="DNR83" s="350"/>
      <c r="DNS83" s="348"/>
      <c r="DNT83" s="348"/>
      <c r="DNU83" s="348"/>
      <c r="DNV83" s="349"/>
      <c r="DNX83" s="347"/>
      <c r="DNY83" s="350"/>
      <c r="DNZ83" s="350"/>
      <c r="DOA83" s="348"/>
      <c r="DOB83" s="348"/>
      <c r="DOC83" s="348"/>
      <c r="DOD83" s="349"/>
      <c r="DOF83" s="347"/>
      <c r="DOG83" s="350"/>
      <c r="DOH83" s="350"/>
      <c r="DOI83" s="348"/>
      <c r="DOJ83" s="348"/>
      <c r="DOK83" s="348"/>
      <c r="DOL83" s="349"/>
      <c r="DON83" s="347"/>
      <c r="DOO83" s="350"/>
      <c r="DOP83" s="350"/>
      <c r="DOQ83" s="348"/>
      <c r="DOR83" s="348"/>
      <c r="DOS83" s="348"/>
      <c r="DOT83" s="349"/>
      <c r="DOV83" s="347"/>
      <c r="DOW83" s="350"/>
      <c r="DOX83" s="350"/>
      <c r="DOY83" s="348"/>
      <c r="DOZ83" s="348"/>
      <c r="DPA83" s="348"/>
      <c r="DPB83" s="349"/>
      <c r="DPD83" s="347"/>
      <c r="DPE83" s="350"/>
      <c r="DPF83" s="350"/>
      <c r="DPG83" s="348"/>
      <c r="DPH83" s="348"/>
      <c r="DPI83" s="348"/>
      <c r="DPJ83" s="349"/>
      <c r="DPL83" s="347"/>
      <c r="DPM83" s="350"/>
      <c r="DPN83" s="350"/>
      <c r="DPO83" s="348"/>
      <c r="DPP83" s="348"/>
      <c r="DPQ83" s="348"/>
      <c r="DPR83" s="349"/>
      <c r="DPT83" s="347"/>
      <c r="DPU83" s="350"/>
      <c r="DPV83" s="350"/>
      <c r="DPW83" s="348"/>
      <c r="DPX83" s="348"/>
      <c r="DPY83" s="348"/>
      <c r="DPZ83" s="349"/>
      <c r="DQB83" s="347"/>
      <c r="DQC83" s="350"/>
      <c r="DQD83" s="350"/>
      <c r="DQE83" s="348"/>
      <c r="DQF83" s="348"/>
      <c r="DQG83" s="348"/>
      <c r="DQH83" s="349"/>
      <c r="DQJ83" s="347"/>
      <c r="DQK83" s="350"/>
      <c r="DQL83" s="350"/>
      <c r="DQM83" s="348"/>
      <c r="DQN83" s="348"/>
      <c r="DQO83" s="348"/>
      <c r="DQP83" s="349"/>
      <c r="DQR83" s="347"/>
      <c r="DQS83" s="350"/>
      <c r="DQT83" s="350"/>
      <c r="DQU83" s="348"/>
      <c r="DQV83" s="348"/>
      <c r="DQW83" s="348"/>
      <c r="DQX83" s="349"/>
      <c r="DQZ83" s="347"/>
      <c r="DRA83" s="350"/>
      <c r="DRB83" s="350"/>
      <c r="DRC83" s="348"/>
      <c r="DRD83" s="348"/>
      <c r="DRE83" s="348"/>
      <c r="DRF83" s="349"/>
      <c r="DRH83" s="347"/>
      <c r="DRI83" s="350"/>
      <c r="DRJ83" s="350"/>
      <c r="DRK83" s="348"/>
      <c r="DRL83" s="348"/>
      <c r="DRM83" s="348"/>
      <c r="DRN83" s="349"/>
      <c r="DRP83" s="347"/>
      <c r="DRQ83" s="350"/>
      <c r="DRR83" s="350"/>
      <c r="DRS83" s="348"/>
      <c r="DRT83" s="348"/>
      <c r="DRU83" s="348"/>
      <c r="DRV83" s="349"/>
      <c r="DRX83" s="347"/>
      <c r="DRY83" s="350"/>
      <c r="DRZ83" s="350"/>
      <c r="DSA83" s="348"/>
      <c r="DSB83" s="348"/>
      <c r="DSC83" s="348"/>
      <c r="DSD83" s="349"/>
      <c r="DSF83" s="347"/>
      <c r="DSG83" s="350"/>
      <c r="DSH83" s="350"/>
      <c r="DSI83" s="348"/>
      <c r="DSJ83" s="348"/>
      <c r="DSK83" s="348"/>
      <c r="DSL83" s="349"/>
      <c r="DSN83" s="347"/>
      <c r="DSO83" s="350"/>
      <c r="DSP83" s="350"/>
      <c r="DSQ83" s="348"/>
      <c r="DSR83" s="348"/>
      <c r="DSS83" s="348"/>
      <c r="DST83" s="349"/>
      <c r="DSV83" s="347"/>
      <c r="DSW83" s="350"/>
      <c r="DSX83" s="350"/>
      <c r="DSY83" s="348"/>
      <c r="DSZ83" s="348"/>
      <c r="DTA83" s="348"/>
      <c r="DTB83" s="349"/>
      <c r="DTD83" s="347"/>
      <c r="DTE83" s="350"/>
      <c r="DTF83" s="350"/>
      <c r="DTG83" s="348"/>
      <c r="DTH83" s="348"/>
      <c r="DTI83" s="348"/>
      <c r="DTJ83" s="349"/>
      <c r="DTL83" s="347"/>
      <c r="DTM83" s="350"/>
      <c r="DTN83" s="350"/>
      <c r="DTO83" s="348"/>
      <c r="DTP83" s="348"/>
      <c r="DTQ83" s="348"/>
      <c r="DTR83" s="349"/>
      <c r="DTT83" s="347"/>
      <c r="DTU83" s="350"/>
      <c r="DTV83" s="350"/>
      <c r="DTW83" s="348"/>
      <c r="DTX83" s="348"/>
      <c r="DTY83" s="348"/>
      <c r="DTZ83" s="349"/>
      <c r="DUB83" s="347"/>
      <c r="DUC83" s="350"/>
      <c r="DUD83" s="350"/>
      <c r="DUE83" s="348"/>
      <c r="DUF83" s="348"/>
      <c r="DUG83" s="348"/>
      <c r="DUH83" s="349"/>
      <c r="DUJ83" s="347"/>
      <c r="DUK83" s="350"/>
      <c r="DUL83" s="350"/>
      <c r="DUM83" s="348"/>
      <c r="DUN83" s="348"/>
      <c r="DUO83" s="348"/>
      <c r="DUP83" s="349"/>
      <c r="DUR83" s="347"/>
      <c r="DUS83" s="350"/>
      <c r="DUT83" s="350"/>
      <c r="DUU83" s="348"/>
      <c r="DUV83" s="348"/>
      <c r="DUW83" s="348"/>
      <c r="DUX83" s="349"/>
      <c r="DUZ83" s="347"/>
      <c r="DVA83" s="350"/>
      <c r="DVB83" s="350"/>
      <c r="DVC83" s="348"/>
      <c r="DVD83" s="348"/>
      <c r="DVE83" s="348"/>
      <c r="DVF83" s="349"/>
      <c r="DVH83" s="347"/>
      <c r="DVI83" s="350"/>
      <c r="DVJ83" s="350"/>
      <c r="DVK83" s="348"/>
      <c r="DVL83" s="348"/>
      <c r="DVM83" s="348"/>
      <c r="DVN83" s="349"/>
      <c r="DVP83" s="347"/>
      <c r="DVQ83" s="350"/>
      <c r="DVR83" s="350"/>
      <c r="DVS83" s="348"/>
      <c r="DVT83" s="348"/>
      <c r="DVU83" s="348"/>
      <c r="DVV83" s="349"/>
      <c r="DVX83" s="347"/>
      <c r="DVY83" s="350"/>
      <c r="DVZ83" s="350"/>
      <c r="DWA83" s="348"/>
      <c r="DWB83" s="348"/>
      <c r="DWC83" s="348"/>
      <c r="DWD83" s="349"/>
      <c r="DWF83" s="347"/>
      <c r="DWG83" s="350"/>
      <c r="DWH83" s="350"/>
      <c r="DWI83" s="348"/>
      <c r="DWJ83" s="348"/>
      <c r="DWK83" s="348"/>
      <c r="DWL83" s="349"/>
      <c r="DWN83" s="347"/>
      <c r="DWO83" s="350"/>
      <c r="DWP83" s="350"/>
      <c r="DWQ83" s="348"/>
      <c r="DWR83" s="348"/>
      <c r="DWS83" s="348"/>
      <c r="DWT83" s="349"/>
      <c r="DWV83" s="347"/>
      <c r="DWW83" s="350"/>
      <c r="DWX83" s="350"/>
      <c r="DWY83" s="348"/>
      <c r="DWZ83" s="348"/>
      <c r="DXA83" s="348"/>
      <c r="DXB83" s="349"/>
      <c r="DXD83" s="347"/>
      <c r="DXE83" s="350"/>
      <c r="DXF83" s="350"/>
      <c r="DXG83" s="348"/>
      <c r="DXH83" s="348"/>
      <c r="DXI83" s="348"/>
      <c r="DXJ83" s="349"/>
      <c r="DXL83" s="347"/>
      <c r="DXM83" s="350"/>
      <c r="DXN83" s="350"/>
      <c r="DXO83" s="348"/>
      <c r="DXP83" s="348"/>
      <c r="DXQ83" s="348"/>
      <c r="DXR83" s="349"/>
      <c r="DXT83" s="347"/>
      <c r="DXU83" s="350"/>
      <c r="DXV83" s="350"/>
      <c r="DXW83" s="348"/>
      <c r="DXX83" s="348"/>
      <c r="DXY83" s="348"/>
      <c r="DXZ83" s="349"/>
      <c r="DYB83" s="347"/>
      <c r="DYC83" s="350"/>
      <c r="DYD83" s="350"/>
      <c r="DYE83" s="348"/>
      <c r="DYF83" s="348"/>
      <c r="DYG83" s="348"/>
      <c r="DYH83" s="349"/>
      <c r="DYJ83" s="347"/>
      <c r="DYK83" s="350"/>
      <c r="DYL83" s="350"/>
      <c r="DYM83" s="348"/>
      <c r="DYN83" s="348"/>
      <c r="DYO83" s="348"/>
      <c r="DYP83" s="349"/>
      <c r="DYR83" s="347"/>
      <c r="DYS83" s="350"/>
      <c r="DYT83" s="350"/>
      <c r="DYU83" s="348"/>
      <c r="DYV83" s="348"/>
      <c r="DYW83" s="348"/>
      <c r="DYX83" s="349"/>
      <c r="DYZ83" s="347"/>
      <c r="DZA83" s="350"/>
      <c r="DZB83" s="350"/>
      <c r="DZC83" s="348"/>
      <c r="DZD83" s="348"/>
      <c r="DZE83" s="348"/>
      <c r="DZF83" s="349"/>
      <c r="DZH83" s="347"/>
      <c r="DZI83" s="350"/>
      <c r="DZJ83" s="350"/>
      <c r="DZK83" s="348"/>
      <c r="DZL83" s="348"/>
      <c r="DZM83" s="348"/>
      <c r="DZN83" s="349"/>
      <c r="DZP83" s="347"/>
      <c r="DZQ83" s="350"/>
      <c r="DZR83" s="350"/>
      <c r="DZS83" s="348"/>
      <c r="DZT83" s="348"/>
      <c r="DZU83" s="348"/>
      <c r="DZV83" s="349"/>
      <c r="DZX83" s="347"/>
      <c r="DZY83" s="350"/>
      <c r="DZZ83" s="350"/>
      <c r="EAA83" s="348"/>
      <c r="EAB83" s="348"/>
      <c r="EAC83" s="348"/>
      <c r="EAD83" s="349"/>
      <c r="EAF83" s="347"/>
      <c r="EAG83" s="350"/>
      <c r="EAH83" s="350"/>
      <c r="EAI83" s="348"/>
      <c r="EAJ83" s="348"/>
      <c r="EAK83" s="348"/>
      <c r="EAL83" s="349"/>
      <c r="EAN83" s="347"/>
      <c r="EAO83" s="350"/>
      <c r="EAP83" s="350"/>
      <c r="EAQ83" s="348"/>
      <c r="EAR83" s="348"/>
      <c r="EAS83" s="348"/>
      <c r="EAT83" s="349"/>
      <c r="EAV83" s="347"/>
      <c r="EAW83" s="350"/>
      <c r="EAX83" s="350"/>
      <c r="EAY83" s="348"/>
      <c r="EAZ83" s="348"/>
      <c r="EBA83" s="348"/>
      <c r="EBB83" s="349"/>
      <c r="EBD83" s="347"/>
      <c r="EBE83" s="350"/>
      <c r="EBF83" s="350"/>
      <c r="EBG83" s="348"/>
      <c r="EBH83" s="348"/>
      <c r="EBI83" s="348"/>
      <c r="EBJ83" s="349"/>
      <c r="EBL83" s="347"/>
      <c r="EBM83" s="350"/>
      <c r="EBN83" s="350"/>
      <c r="EBO83" s="348"/>
      <c r="EBP83" s="348"/>
      <c r="EBQ83" s="348"/>
      <c r="EBR83" s="349"/>
      <c r="EBT83" s="347"/>
      <c r="EBU83" s="350"/>
      <c r="EBV83" s="350"/>
      <c r="EBW83" s="348"/>
      <c r="EBX83" s="348"/>
      <c r="EBY83" s="348"/>
      <c r="EBZ83" s="349"/>
      <c r="ECB83" s="347"/>
      <c r="ECC83" s="350"/>
      <c r="ECD83" s="350"/>
      <c r="ECE83" s="348"/>
      <c r="ECF83" s="348"/>
      <c r="ECG83" s="348"/>
      <c r="ECH83" s="349"/>
      <c r="ECJ83" s="347"/>
      <c r="ECK83" s="350"/>
      <c r="ECL83" s="350"/>
      <c r="ECM83" s="348"/>
      <c r="ECN83" s="348"/>
      <c r="ECO83" s="348"/>
      <c r="ECP83" s="349"/>
      <c r="ECR83" s="347"/>
      <c r="ECS83" s="350"/>
      <c r="ECT83" s="350"/>
      <c r="ECU83" s="348"/>
      <c r="ECV83" s="348"/>
      <c r="ECW83" s="348"/>
      <c r="ECX83" s="349"/>
      <c r="ECZ83" s="347"/>
      <c r="EDA83" s="350"/>
      <c r="EDB83" s="350"/>
      <c r="EDC83" s="348"/>
      <c r="EDD83" s="348"/>
      <c r="EDE83" s="348"/>
      <c r="EDF83" s="349"/>
      <c r="EDH83" s="347"/>
      <c r="EDI83" s="350"/>
      <c r="EDJ83" s="350"/>
      <c r="EDK83" s="348"/>
      <c r="EDL83" s="348"/>
      <c r="EDM83" s="348"/>
      <c r="EDN83" s="349"/>
      <c r="EDP83" s="347"/>
      <c r="EDQ83" s="350"/>
      <c r="EDR83" s="350"/>
      <c r="EDS83" s="348"/>
      <c r="EDT83" s="348"/>
      <c r="EDU83" s="348"/>
      <c r="EDV83" s="349"/>
      <c r="EDX83" s="347"/>
      <c r="EDY83" s="350"/>
      <c r="EDZ83" s="350"/>
      <c r="EEA83" s="348"/>
      <c r="EEB83" s="348"/>
      <c r="EEC83" s="348"/>
      <c r="EED83" s="349"/>
      <c r="EEF83" s="347"/>
      <c r="EEG83" s="350"/>
      <c r="EEH83" s="350"/>
      <c r="EEI83" s="348"/>
      <c r="EEJ83" s="348"/>
      <c r="EEK83" s="348"/>
      <c r="EEL83" s="349"/>
      <c r="EEN83" s="347"/>
      <c r="EEO83" s="350"/>
      <c r="EEP83" s="350"/>
      <c r="EEQ83" s="348"/>
      <c r="EER83" s="348"/>
      <c r="EES83" s="348"/>
      <c r="EET83" s="349"/>
      <c r="EEV83" s="347"/>
      <c r="EEW83" s="350"/>
      <c r="EEX83" s="350"/>
      <c r="EEY83" s="348"/>
      <c r="EEZ83" s="348"/>
      <c r="EFA83" s="348"/>
      <c r="EFB83" s="349"/>
      <c r="EFD83" s="347"/>
      <c r="EFE83" s="350"/>
      <c r="EFF83" s="350"/>
      <c r="EFG83" s="348"/>
      <c r="EFH83" s="348"/>
      <c r="EFI83" s="348"/>
      <c r="EFJ83" s="349"/>
      <c r="EFL83" s="347"/>
      <c r="EFM83" s="350"/>
      <c r="EFN83" s="350"/>
      <c r="EFO83" s="348"/>
      <c r="EFP83" s="348"/>
      <c r="EFQ83" s="348"/>
      <c r="EFR83" s="349"/>
      <c r="EFT83" s="347"/>
      <c r="EFU83" s="350"/>
      <c r="EFV83" s="350"/>
      <c r="EFW83" s="348"/>
      <c r="EFX83" s="348"/>
      <c r="EFY83" s="348"/>
      <c r="EFZ83" s="349"/>
      <c r="EGB83" s="347"/>
      <c r="EGC83" s="350"/>
      <c r="EGD83" s="350"/>
      <c r="EGE83" s="348"/>
      <c r="EGF83" s="348"/>
      <c r="EGG83" s="348"/>
      <c r="EGH83" s="349"/>
      <c r="EGJ83" s="347"/>
      <c r="EGK83" s="350"/>
      <c r="EGL83" s="350"/>
      <c r="EGM83" s="348"/>
      <c r="EGN83" s="348"/>
      <c r="EGO83" s="348"/>
      <c r="EGP83" s="349"/>
      <c r="EGR83" s="347"/>
      <c r="EGS83" s="350"/>
      <c r="EGT83" s="350"/>
      <c r="EGU83" s="348"/>
      <c r="EGV83" s="348"/>
      <c r="EGW83" s="348"/>
      <c r="EGX83" s="349"/>
      <c r="EGZ83" s="347"/>
      <c r="EHA83" s="350"/>
      <c r="EHB83" s="350"/>
      <c r="EHC83" s="348"/>
      <c r="EHD83" s="348"/>
      <c r="EHE83" s="348"/>
      <c r="EHF83" s="349"/>
      <c r="EHH83" s="347"/>
      <c r="EHI83" s="350"/>
      <c r="EHJ83" s="350"/>
      <c r="EHK83" s="348"/>
      <c r="EHL83" s="348"/>
      <c r="EHM83" s="348"/>
      <c r="EHN83" s="349"/>
      <c r="EHP83" s="347"/>
      <c r="EHQ83" s="350"/>
      <c r="EHR83" s="350"/>
      <c r="EHS83" s="348"/>
      <c r="EHT83" s="348"/>
      <c r="EHU83" s="348"/>
      <c r="EHV83" s="349"/>
      <c r="EHX83" s="347"/>
      <c r="EHY83" s="350"/>
      <c r="EHZ83" s="350"/>
      <c r="EIA83" s="348"/>
      <c r="EIB83" s="348"/>
      <c r="EIC83" s="348"/>
      <c r="EID83" s="349"/>
      <c r="EIF83" s="347"/>
      <c r="EIG83" s="350"/>
      <c r="EIH83" s="350"/>
      <c r="EII83" s="348"/>
      <c r="EIJ83" s="348"/>
      <c r="EIK83" s="348"/>
      <c r="EIL83" s="349"/>
      <c r="EIN83" s="347"/>
      <c r="EIO83" s="350"/>
      <c r="EIP83" s="350"/>
      <c r="EIQ83" s="348"/>
      <c r="EIR83" s="348"/>
      <c r="EIS83" s="348"/>
      <c r="EIT83" s="349"/>
      <c r="EIV83" s="347"/>
      <c r="EIW83" s="350"/>
      <c r="EIX83" s="350"/>
      <c r="EIY83" s="348"/>
      <c r="EIZ83" s="348"/>
      <c r="EJA83" s="348"/>
      <c r="EJB83" s="349"/>
      <c r="EJD83" s="347"/>
      <c r="EJE83" s="350"/>
      <c r="EJF83" s="350"/>
      <c r="EJG83" s="348"/>
      <c r="EJH83" s="348"/>
      <c r="EJI83" s="348"/>
      <c r="EJJ83" s="349"/>
      <c r="EJL83" s="347"/>
      <c r="EJM83" s="350"/>
      <c r="EJN83" s="350"/>
      <c r="EJO83" s="348"/>
      <c r="EJP83" s="348"/>
      <c r="EJQ83" s="348"/>
      <c r="EJR83" s="349"/>
      <c r="EJT83" s="347"/>
      <c r="EJU83" s="350"/>
      <c r="EJV83" s="350"/>
      <c r="EJW83" s="348"/>
      <c r="EJX83" s="348"/>
      <c r="EJY83" s="348"/>
      <c r="EJZ83" s="349"/>
      <c r="EKB83" s="347"/>
      <c r="EKC83" s="350"/>
      <c r="EKD83" s="350"/>
      <c r="EKE83" s="348"/>
      <c r="EKF83" s="348"/>
      <c r="EKG83" s="348"/>
      <c r="EKH83" s="349"/>
      <c r="EKJ83" s="347"/>
      <c r="EKK83" s="350"/>
      <c r="EKL83" s="350"/>
      <c r="EKM83" s="348"/>
      <c r="EKN83" s="348"/>
      <c r="EKO83" s="348"/>
      <c r="EKP83" s="349"/>
      <c r="EKR83" s="347"/>
      <c r="EKS83" s="350"/>
      <c r="EKT83" s="350"/>
      <c r="EKU83" s="348"/>
      <c r="EKV83" s="348"/>
      <c r="EKW83" s="348"/>
      <c r="EKX83" s="349"/>
      <c r="EKZ83" s="347"/>
      <c r="ELA83" s="350"/>
      <c r="ELB83" s="350"/>
      <c r="ELC83" s="348"/>
      <c r="ELD83" s="348"/>
      <c r="ELE83" s="348"/>
      <c r="ELF83" s="349"/>
      <c r="ELH83" s="347"/>
      <c r="ELI83" s="350"/>
      <c r="ELJ83" s="350"/>
      <c r="ELK83" s="348"/>
      <c r="ELL83" s="348"/>
      <c r="ELM83" s="348"/>
      <c r="ELN83" s="349"/>
      <c r="ELP83" s="347"/>
      <c r="ELQ83" s="350"/>
      <c r="ELR83" s="350"/>
      <c r="ELS83" s="348"/>
      <c r="ELT83" s="348"/>
      <c r="ELU83" s="348"/>
      <c r="ELV83" s="349"/>
      <c r="ELX83" s="347"/>
      <c r="ELY83" s="350"/>
      <c r="ELZ83" s="350"/>
      <c r="EMA83" s="348"/>
      <c r="EMB83" s="348"/>
      <c r="EMC83" s="348"/>
      <c r="EMD83" s="349"/>
      <c r="EMF83" s="347"/>
      <c r="EMG83" s="350"/>
      <c r="EMH83" s="350"/>
      <c r="EMI83" s="348"/>
      <c r="EMJ83" s="348"/>
      <c r="EMK83" s="348"/>
      <c r="EML83" s="349"/>
      <c r="EMN83" s="347"/>
      <c r="EMO83" s="350"/>
      <c r="EMP83" s="350"/>
      <c r="EMQ83" s="348"/>
      <c r="EMR83" s="348"/>
      <c r="EMS83" s="348"/>
      <c r="EMT83" s="349"/>
      <c r="EMV83" s="347"/>
      <c r="EMW83" s="350"/>
      <c r="EMX83" s="350"/>
      <c r="EMY83" s="348"/>
      <c r="EMZ83" s="348"/>
      <c r="ENA83" s="348"/>
      <c r="ENB83" s="349"/>
      <c r="END83" s="347"/>
      <c r="ENE83" s="350"/>
      <c r="ENF83" s="350"/>
      <c r="ENG83" s="348"/>
      <c r="ENH83" s="348"/>
      <c r="ENI83" s="348"/>
      <c r="ENJ83" s="349"/>
      <c r="ENL83" s="347"/>
      <c r="ENM83" s="350"/>
      <c r="ENN83" s="350"/>
      <c r="ENO83" s="348"/>
      <c r="ENP83" s="348"/>
      <c r="ENQ83" s="348"/>
      <c r="ENR83" s="349"/>
      <c r="ENT83" s="347"/>
      <c r="ENU83" s="350"/>
      <c r="ENV83" s="350"/>
      <c r="ENW83" s="348"/>
      <c r="ENX83" s="348"/>
      <c r="ENY83" s="348"/>
      <c r="ENZ83" s="349"/>
      <c r="EOB83" s="347"/>
      <c r="EOC83" s="350"/>
      <c r="EOD83" s="350"/>
      <c r="EOE83" s="348"/>
      <c r="EOF83" s="348"/>
      <c r="EOG83" s="348"/>
      <c r="EOH83" s="349"/>
      <c r="EOJ83" s="347"/>
      <c r="EOK83" s="350"/>
      <c r="EOL83" s="350"/>
      <c r="EOM83" s="348"/>
      <c r="EON83" s="348"/>
      <c r="EOO83" s="348"/>
      <c r="EOP83" s="349"/>
      <c r="EOR83" s="347"/>
      <c r="EOS83" s="350"/>
      <c r="EOT83" s="350"/>
      <c r="EOU83" s="348"/>
      <c r="EOV83" s="348"/>
      <c r="EOW83" s="348"/>
      <c r="EOX83" s="349"/>
      <c r="EOZ83" s="347"/>
      <c r="EPA83" s="350"/>
      <c r="EPB83" s="350"/>
      <c r="EPC83" s="348"/>
      <c r="EPD83" s="348"/>
      <c r="EPE83" s="348"/>
      <c r="EPF83" s="349"/>
      <c r="EPH83" s="347"/>
      <c r="EPI83" s="350"/>
      <c r="EPJ83" s="350"/>
      <c r="EPK83" s="348"/>
      <c r="EPL83" s="348"/>
      <c r="EPM83" s="348"/>
      <c r="EPN83" s="349"/>
      <c r="EPP83" s="347"/>
      <c r="EPQ83" s="350"/>
      <c r="EPR83" s="350"/>
      <c r="EPS83" s="348"/>
      <c r="EPT83" s="348"/>
      <c r="EPU83" s="348"/>
      <c r="EPV83" s="349"/>
      <c r="EPX83" s="347"/>
      <c r="EPY83" s="350"/>
      <c r="EPZ83" s="350"/>
      <c r="EQA83" s="348"/>
      <c r="EQB83" s="348"/>
      <c r="EQC83" s="348"/>
      <c r="EQD83" s="349"/>
      <c r="EQF83" s="347"/>
      <c r="EQG83" s="350"/>
      <c r="EQH83" s="350"/>
      <c r="EQI83" s="348"/>
      <c r="EQJ83" s="348"/>
      <c r="EQK83" s="348"/>
      <c r="EQL83" s="349"/>
      <c r="EQN83" s="347"/>
      <c r="EQO83" s="350"/>
      <c r="EQP83" s="350"/>
      <c r="EQQ83" s="348"/>
      <c r="EQR83" s="348"/>
      <c r="EQS83" s="348"/>
      <c r="EQT83" s="349"/>
      <c r="EQV83" s="347"/>
      <c r="EQW83" s="350"/>
      <c r="EQX83" s="350"/>
      <c r="EQY83" s="348"/>
      <c r="EQZ83" s="348"/>
      <c r="ERA83" s="348"/>
      <c r="ERB83" s="349"/>
      <c r="ERD83" s="347"/>
      <c r="ERE83" s="350"/>
      <c r="ERF83" s="350"/>
      <c r="ERG83" s="348"/>
      <c r="ERH83" s="348"/>
      <c r="ERI83" s="348"/>
      <c r="ERJ83" s="349"/>
      <c r="ERL83" s="347"/>
      <c r="ERM83" s="350"/>
      <c r="ERN83" s="350"/>
      <c r="ERO83" s="348"/>
      <c r="ERP83" s="348"/>
      <c r="ERQ83" s="348"/>
      <c r="ERR83" s="349"/>
      <c r="ERT83" s="347"/>
      <c r="ERU83" s="350"/>
      <c r="ERV83" s="350"/>
      <c r="ERW83" s="348"/>
      <c r="ERX83" s="348"/>
      <c r="ERY83" s="348"/>
      <c r="ERZ83" s="349"/>
      <c r="ESB83" s="347"/>
      <c r="ESC83" s="350"/>
      <c r="ESD83" s="350"/>
      <c r="ESE83" s="348"/>
      <c r="ESF83" s="348"/>
      <c r="ESG83" s="348"/>
      <c r="ESH83" s="349"/>
      <c r="ESJ83" s="347"/>
      <c r="ESK83" s="350"/>
      <c r="ESL83" s="350"/>
      <c r="ESM83" s="348"/>
      <c r="ESN83" s="348"/>
      <c r="ESO83" s="348"/>
      <c r="ESP83" s="349"/>
      <c r="ESR83" s="347"/>
      <c r="ESS83" s="350"/>
      <c r="EST83" s="350"/>
      <c r="ESU83" s="348"/>
      <c r="ESV83" s="348"/>
      <c r="ESW83" s="348"/>
      <c r="ESX83" s="349"/>
      <c r="ESZ83" s="347"/>
      <c r="ETA83" s="350"/>
      <c r="ETB83" s="350"/>
      <c r="ETC83" s="348"/>
      <c r="ETD83" s="348"/>
      <c r="ETE83" s="348"/>
      <c r="ETF83" s="349"/>
      <c r="ETH83" s="347"/>
      <c r="ETI83" s="350"/>
      <c r="ETJ83" s="350"/>
      <c r="ETK83" s="348"/>
      <c r="ETL83" s="348"/>
      <c r="ETM83" s="348"/>
      <c r="ETN83" s="349"/>
      <c r="ETP83" s="347"/>
      <c r="ETQ83" s="350"/>
      <c r="ETR83" s="350"/>
      <c r="ETS83" s="348"/>
      <c r="ETT83" s="348"/>
      <c r="ETU83" s="348"/>
      <c r="ETV83" s="349"/>
      <c r="ETX83" s="347"/>
      <c r="ETY83" s="350"/>
      <c r="ETZ83" s="350"/>
      <c r="EUA83" s="348"/>
      <c r="EUB83" s="348"/>
      <c r="EUC83" s="348"/>
      <c r="EUD83" s="349"/>
      <c r="EUF83" s="347"/>
      <c r="EUG83" s="350"/>
      <c r="EUH83" s="350"/>
      <c r="EUI83" s="348"/>
      <c r="EUJ83" s="348"/>
      <c r="EUK83" s="348"/>
      <c r="EUL83" s="349"/>
      <c r="EUN83" s="347"/>
      <c r="EUO83" s="350"/>
      <c r="EUP83" s="350"/>
      <c r="EUQ83" s="348"/>
      <c r="EUR83" s="348"/>
      <c r="EUS83" s="348"/>
      <c r="EUT83" s="349"/>
      <c r="EUV83" s="347"/>
      <c r="EUW83" s="350"/>
      <c r="EUX83" s="350"/>
      <c r="EUY83" s="348"/>
      <c r="EUZ83" s="348"/>
      <c r="EVA83" s="348"/>
      <c r="EVB83" s="349"/>
      <c r="EVD83" s="347"/>
      <c r="EVE83" s="350"/>
      <c r="EVF83" s="350"/>
      <c r="EVG83" s="348"/>
      <c r="EVH83" s="348"/>
      <c r="EVI83" s="348"/>
      <c r="EVJ83" s="349"/>
      <c r="EVL83" s="347"/>
      <c r="EVM83" s="350"/>
      <c r="EVN83" s="350"/>
      <c r="EVO83" s="348"/>
      <c r="EVP83" s="348"/>
      <c r="EVQ83" s="348"/>
      <c r="EVR83" s="349"/>
      <c r="EVT83" s="347"/>
      <c r="EVU83" s="350"/>
      <c r="EVV83" s="350"/>
      <c r="EVW83" s="348"/>
      <c r="EVX83" s="348"/>
      <c r="EVY83" s="348"/>
      <c r="EVZ83" s="349"/>
      <c r="EWB83" s="347"/>
      <c r="EWC83" s="350"/>
      <c r="EWD83" s="350"/>
      <c r="EWE83" s="348"/>
      <c r="EWF83" s="348"/>
      <c r="EWG83" s="348"/>
      <c r="EWH83" s="349"/>
      <c r="EWJ83" s="347"/>
      <c r="EWK83" s="350"/>
      <c r="EWL83" s="350"/>
      <c r="EWM83" s="348"/>
      <c r="EWN83" s="348"/>
      <c r="EWO83" s="348"/>
      <c r="EWP83" s="349"/>
      <c r="EWR83" s="347"/>
      <c r="EWS83" s="350"/>
      <c r="EWT83" s="350"/>
      <c r="EWU83" s="348"/>
      <c r="EWV83" s="348"/>
      <c r="EWW83" s="348"/>
      <c r="EWX83" s="349"/>
      <c r="EWZ83" s="347"/>
      <c r="EXA83" s="350"/>
      <c r="EXB83" s="350"/>
      <c r="EXC83" s="348"/>
      <c r="EXD83" s="348"/>
      <c r="EXE83" s="348"/>
      <c r="EXF83" s="349"/>
      <c r="EXH83" s="347"/>
      <c r="EXI83" s="350"/>
      <c r="EXJ83" s="350"/>
      <c r="EXK83" s="348"/>
      <c r="EXL83" s="348"/>
      <c r="EXM83" s="348"/>
      <c r="EXN83" s="349"/>
      <c r="EXP83" s="347"/>
      <c r="EXQ83" s="350"/>
      <c r="EXR83" s="350"/>
      <c r="EXS83" s="348"/>
      <c r="EXT83" s="348"/>
      <c r="EXU83" s="348"/>
      <c r="EXV83" s="349"/>
      <c r="EXX83" s="347"/>
      <c r="EXY83" s="350"/>
      <c r="EXZ83" s="350"/>
      <c r="EYA83" s="348"/>
      <c r="EYB83" s="348"/>
      <c r="EYC83" s="348"/>
      <c r="EYD83" s="349"/>
      <c r="EYF83" s="347"/>
      <c r="EYG83" s="350"/>
      <c r="EYH83" s="350"/>
      <c r="EYI83" s="348"/>
      <c r="EYJ83" s="348"/>
      <c r="EYK83" s="348"/>
      <c r="EYL83" s="349"/>
      <c r="EYN83" s="347"/>
      <c r="EYO83" s="350"/>
      <c r="EYP83" s="350"/>
      <c r="EYQ83" s="348"/>
      <c r="EYR83" s="348"/>
      <c r="EYS83" s="348"/>
      <c r="EYT83" s="349"/>
      <c r="EYV83" s="347"/>
      <c r="EYW83" s="350"/>
      <c r="EYX83" s="350"/>
      <c r="EYY83" s="348"/>
      <c r="EYZ83" s="348"/>
      <c r="EZA83" s="348"/>
      <c r="EZB83" s="349"/>
      <c r="EZD83" s="347"/>
      <c r="EZE83" s="350"/>
      <c r="EZF83" s="350"/>
      <c r="EZG83" s="348"/>
      <c r="EZH83" s="348"/>
      <c r="EZI83" s="348"/>
      <c r="EZJ83" s="349"/>
      <c r="EZL83" s="347"/>
      <c r="EZM83" s="350"/>
      <c r="EZN83" s="350"/>
      <c r="EZO83" s="348"/>
      <c r="EZP83" s="348"/>
      <c r="EZQ83" s="348"/>
      <c r="EZR83" s="349"/>
      <c r="EZT83" s="347"/>
      <c r="EZU83" s="350"/>
      <c r="EZV83" s="350"/>
      <c r="EZW83" s="348"/>
      <c r="EZX83" s="348"/>
      <c r="EZY83" s="348"/>
      <c r="EZZ83" s="349"/>
      <c r="FAB83" s="347"/>
      <c r="FAC83" s="350"/>
      <c r="FAD83" s="350"/>
      <c r="FAE83" s="348"/>
      <c r="FAF83" s="348"/>
      <c r="FAG83" s="348"/>
      <c r="FAH83" s="349"/>
      <c r="FAJ83" s="347"/>
      <c r="FAK83" s="350"/>
      <c r="FAL83" s="350"/>
      <c r="FAM83" s="348"/>
      <c r="FAN83" s="348"/>
      <c r="FAO83" s="348"/>
      <c r="FAP83" s="349"/>
      <c r="FAR83" s="347"/>
      <c r="FAS83" s="350"/>
      <c r="FAT83" s="350"/>
      <c r="FAU83" s="348"/>
      <c r="FAV83" s="348"/>
      <c r="FAW83" s="348"/>
      <c r="FAX83" s="349"/>
      <c r="FAZ83" s="347"/>
      <c r="FBA83" s="350"/>
      <c r="FBB83" s="350"/>
      <c r="FBC83" s="348"/>
      <c r="FBD83" s="348"/>
      <c r="FBE83" s="348"/>
      <c r="FBF83" s="349"/>
      <c r="FBH83" s="347"/>
      <c r="FBI83" s="350"/>
      <c r="FBJ83" s="350"/>
      <c r="FBK83" s="348"/>
      <c r="FBL83" s="348"/>
      <c r="FBM83" s="348"/>
      <c r="FBN83" s="349"/>
      <c r="FBP83" s="347"/>
      <c r="FBQ83" s="350"/>
      <c r="FBR83" s="350"/>
      <c r="FBS83" s="348"/>
      <c r="FBT83" s="348"/>
      <c r="FBU83" s="348"/>
      <c r="FBV83" s="349"/>
      <c r="FBX83" s="347"/>
      <c r="FBY83" s="350"/>
      <c r="FBZ83" s="350"/>
      <c r="FCA83" s="348"/>
      <c r="FCB83" s="348"/>
      <c r="FCC83" s="348"/>
      <c r="FCD83" s="349"/>
      <c r="FCF83" s="347"/>
      <c r="FCG83" s="350"/>
      <c r="FCH83" s="350"/>
      <c r="FCI83" s="348"/>
      <c r="FCJ83" s="348"/>
      <c r="FCK83" s="348"/>
      <c r="FCL83" s="349"/>
      <c r="FCN83" s="347"/>
      <c r="FCO83" s="350"/>
      <c r="FCP83" s="350"/>
      <c r="FCQ83" s="348"/>
      <c r="FCR83" s="348"/>
      <c r="FCS83" s="348"/>
      <c r="FCT83" s="349"/>
      <c r="FCV83" s="347"/>
      <c r="FCW83" s="350"/>
      <c r="FCX83" s="350"/>
      <c r="FCY83" s="348"/>
      <c r="FCZ83" s="348"/>
      <c r="FDA83" s="348"/>
      <c r="FDB83" s="349"/>
      <c r="FDD83" s="347"/>
      <c r="FDE83" s="350"/>
      <c r="FDF83" s="350"/>
      <c r="FDG83" s="348"/>
      <c r="FDH83" s="348"/>
      <c r="FDI83" s="348"/>
      <c r="FDJ83" s="349"/>
      <c r="FDL83" s="347"/>
      <c r="FDM83" s="350"/>
      <c r="FDN83" s="350"/>
      <c r="FDO83" s="348"/>
      <c r="FDP83" s="348"/>
      <c r="FDQ83" s="348"/>
      <c r="FDR83" s="349"/>
      <c r="FDT83" s="347"/>
      <c r="FDU83" s="350"/>
      <c r="FDV83" s="350"/>
      <c r="FDW83" s="348"/>
      <c r="FDX83" s="348"/>
      <c r="FDY83" s="348"/>
      <c r="FDZ83" s="349"/>
      <c r="FEB83" s="347"/>
      <c r="FEC83" s="350"/>
      <c r="FED83" s="350"/>
      <c r="FEE83" s="348"/>
      <c r="FEF83" s="348"/>
      <c r="FEG83" s="348"/>
      <c r="FEH83" s="349"/>
      <c r="FEJ83" s="347"/>
      <c r="FEK83" s="350"/>
      <c r="FEL83" s="350"/>
      <c r="FEM83" s="348"/>
      <c r="FEN83" s="348"/>
      <c r="FEO83" s="348"/>
      <c r="FEP83" s="349"/>
      <c r="FER83" s="347"/>
      <c r="FES83" s="350"/>
      <c r="FET83" s="350"/>
      <c r="FEU83" s="348"/>
      <c r="FEV83" s="348"/>
      <c r="FEW83" s="348"/>
      <c r="FEX83" s="349"/>
      <c r="FEZ83" s="347"/>
      <c r="FFA83" s="350"/>
      <c r="FFB83" s="350"/>
      <c r="FFC83" s="348"/>
      <c r="FFD83" s="348"/>
      <c r="FFE83" s="348"/>
      <c r="FFF83" s="349"/>
      <c r="FFH83" s="347"/>
      <c r="FFI83" s="350"/>
      <c r="FFJ83" s="350"/>
      <c r="FFK83" s="348"/>
      <c r="FFL83" s="348"/>
      <c r="FFM83" s="348"/>
      <c r="FFN83" s="349"/>
      <c r="FFP83" s="347"/>
      <c r="FFQ83" s="350"/>
      <c r="FFR83" s="350"/>
      <c r="FFS83" s="348"/>
      <c r="FFT83" s="348"/>
      <c r="FFU83" s="348"/>
      <c r="FFV83" s="349"/>
      <c r="FFX83" s="347"/>
      <c r="FFY83" s="350"/>
      <c r="FFZ83" s="350"/>
      <c r="FGA83" s="348"/>
      <c r="FGB83" s="348"/>
      <c r="FGC83" s="348"/>
      <c r="FGD83" s="349"/>
      <c r="FGF83" s="347"/>
      <c r="FGG83" s="350"/>
      <c r="FGH83" s="350"/>
      <c r="FGI83" s="348"/>
      <c r="FGJ83" s="348"/>
      <c r="FGK83" s="348"/>
      <c r="FGL83" s="349"/>
      <c r="FGN83" s="347"/>
      <c r="FGO83" s="350"/>
      <c r="FGP83" s="350"/>
      <c r="FGQ83" s="348"/>
      <c r="FGR83" s="348"/>
      <c r="FGS83" s="348"/>
      <c r="FGT83" s="349"/>
      <c r="FGV83" s="347"/>
      <c r="FGW83" s="350"/>
      <c r="FGX83" s="350"/>
      <c r="FGY83" s="348"/>
      <c r="FGZ83" s="348"/>
      <c r="FHA83" s="348"/>
      <c r="FHB83" s="349"/>
      <c r="FHD83" s="347"/>
      <c r="FHE83" s="350"/>
      <c r="FHF83" s="350"/>
      <c r="FHG83" s="348"/>
      <c r="FHH83" s="348"/>
      <c r="FHI83" s="348"/>
      <c r="FHJ83" s="349"/>
      <c r="FHL83" s="347"/>
      <c r="FHM83" s="350"/>
      <c r="FHN83" s="350"/>
      <c r="FHO83" s="348"/>
      <c r="FHP83" s="348"/>
      <c r="FHQ83" s="348"/>
      <c r="FHR83" s="349"/>
      <c r="FHT83" s="347"/>
      <c r="FHU83" s="350"/>
      <c r="FHV83" s="350"/>
      <c r="FHW83" s="348"/>
      <c r="FHX83" s="348"/>
      <c r="FHY83" s="348"/>
      <c r="FHZ83" s="349"/>
      <c r="FIB83" s="347"/>
      <c r="FIC83" s="350"/>
      <c r="FID83" s="350"/>
      <c r="FIE83" s="348"/>
      <c r="FIF83" s="348"/>
      <c r="FIG83" s="348"/>
      <c r="FIH83" s="349"/>
      <c r="FIJ83" s="347"/>
      <c r="FIK83" s="350"/>
      <c r="FIL83" s="350"/>
      <c r="FIM83" s="348"/>
      <c r="FIN83" s="348"/>
      <c r="FIO83" s="348"/>
      <c r="FIP83" s="349"/>
      <c r="FIR83" s="347"/>
      <c r="FIS83" s="350"/>
      <c r="FIT83" s="350"/>
      <c r="FIU83" s="348"/>
      <c r="FIV83" s="348"/>
      <c r="FIW83" s="348"/>
      <c r="FIX83" s="349"/>
      <c r="FIZ83" s="347"/>
      <c r="FJA83" s="350"/>
      <c r="FJB83" s="350"/>
      <c r="FJC83" s="348"/>
      <c r="FJD83" s="348"/>
      <c r="FJE83" s="348"/>
      <c r="FJF83" s="349"/>
      <c r="FJH83" s="347"/>
      <c r="FJI83" s="350"/>
      <c r="FJJ83" s="350"/>
      <c r="FJK83" s="348"/>
      <c r="FJL83" s="348"/>
      <c r="FJM83" s="348"/>
      <c r="FJN83" s="349"/>
      <c r="FJP83" s="347"/>
      <c r="FJQ83" s="350"/>
      <c r="FJR83" s="350"/>
      <c r="FJS83" s="348"/>
      <c r="FJT83" s="348"/>
      <c r="FJU83" s="348"/>
      <c r="FJV83" s="349"/>
      <c r="FJX83" s="347"/>
      <c r="FJY83" s="350"/>
      <c r="FJZ83" s="350"/>
      <c r="FKA83" s="348"/>
      <c r="FKB83" s="348"/>
      <c r="FKC83" s="348"/>
      <c r="FKD83" s="349"/>
      <c r="FKF83" s="347"/>
      <c r="FKG83" s="350"/>
      <c r="FKH83" s="350"/>
      <c r="FKI83" s="348"/>
      <c r="FKJ83" s="348"/>
      <c r="FKK83" s="348"/>
      <c r="FKL83" s="349"/>
      <c r="FKN83" s="347"/>
      <c r="FKO83" s="350"/>
      <c r="FKP83" s="350"/>
      <c r="FKQ83" s="348"/>
      <c r="FKR83" s="348"/>
      <c r="FKS83" s="348"/>
      <c r="FKT83" s="349"/>
      <c r="FKV83" s="347"/>
      <c r="FKW83" s="350"/>
      <c r="FKX83" s="350"/>
      <c r="FKY83" s="348"/>
      <c r="FKZ83" s="348"/>
      <c r="FLA83" s="348"/>
      <c r="FLB83" s="349"/>
      <c r="FLD83" s="347"/>
      <c r="FLE83" s="350"/>
      <c r="FLF83" s="350"/>
      <c r="FLG83" s="348"/>
      <c r="FLH83" s="348"/>
      <c r="FLI83" s="348"/>
      <c r="FLJ83" s="349"/>
      <c r="FLL83" s="347"/>
      <c r="FLM83" s="350"/>
      <c r="FLN83" s="350"/>
      <c r="FLO83" s="348"/>
      <c r="FLP83" s="348"/>
      <c r="FLQ83" s="348"/>
      <c r="FLR83" s="349"/>
      <c r="FLT83" s="347"/>
      <c r="FLU83" s="350"/>
      <c r="FLV83" s="350"/>
      <c r="FLW83" s="348"/>
      <c r="FLX83" s="348"/>
      <c r="FLY83" s="348"/>
      <c r="FLZ83" s="349"/>
      <c r="FMB83" s="347"/>
      <c r="FMC83" s="350"/>
      <c r="FMD83" s="350"/>
      <c r="FME83" s="348"/>
      <c r="FMF83" s="348"/>
      <c r="FMG83" s="348"/>
      <c r="FMH83" s="349"/>
      <c r="FMJ83" s="347"/>
      <c r="FMK83" s="350"/>
      <c r="FML83" s="350"/>
      <c r="FMM83" s="348"/>
      <c r="FMN83" s="348"/>
      <c r="FMO83" s="348"/>
      <c r="FMP83" s="349"/>
      <c r="FMR83" s="347"/>
      <c r="FMS83" s="350"/>
      <c r="FMT83" s="350"/>
      <c r="FMU83" s="348"/>
      <c r="FMV83" s="348"/>
      <c r="FMW83" s="348"/>
      <c r="FMX83" s="349"/>
      <c r="FMZ83" s="347"/>
      <c r="FNA83" s="350"/>
      <c r="FNB83" s="350"/>
      <c r="FNC83" s="348"/>
      <c r="FND83" s="348"/>
      <c r="FNE83" s="348"/>
      <c r="FNF83" s="349"/>
      <c r="FNH83" s="347"/>
      <c r="FNI83" s="350"/>
      <c r="FNJ83" s="350"/>
      <c r="FNK83" s="348"/>
      <c r="FNL83" s="348"/>
      <c r="FNM83" s="348"/>
      <c r="FNN83" s="349"/>
      <c r="FNP83" s="347"/>
      <c r="FNQ83" s="350"/>
      <c r="FNR83" s="350"/>
      <c r="FNS83" s="348"/>
      <c r="FNT83" s="348"/>
      <c r="FNU83" s="348"/>
      <c r="FNV83" s="349"/>
      <c r="FNX83" s="347"/>
      <c r="FNY83" s="350"/>
      <c r="FNZ83" s="350"/>
      <c r="FOA83" s="348"/>
      <c r="FOB83" s="348"/>
      <c r="FOC83" s="348"/>
      <c r="FOD83" s="349"/>
      <c r="FOF83" s="347"/>
      <c r="FOG83" s="350"/>
      <c r="FOH83" s="350"/>
      <c r="FOI83" s="348"/>
      <c r="FOJ83" s="348"/>
      <c r="FOK83" s="348"/>
      <c r="FOL83" s="349"/>
      <c r="FON83" s="347"/>
      <c r="FOO83" s="350"/>
      <c r="FOP83" s="350"/>
      <c r="FOQ83" s="348"/>
      <c r="FOR83" s="348"/>
      <c r="FOS83" s="348"/>
      <c r="FOT83" s="349"/>
      <c r="FOV83" s="347"/>
      <c r="FOW83" s="350"/>
      <c r="FOX83" s="350"/>
      <c r="FOY83" s="348"/>
      <c r="FOZ83" s="348"/>
      <c r="FPA83" s="348"/>
      <c r="FPB83" s="349"/>
      <c r="FPD83" s="347"/>
      <c r="FPE83" s="350"/>
      <c r="FPF83" s="350"/>
      <c r="FPG83" s="348"/>
      <c r="FPH83" s="348"/>
      <c r="FPI83" s="348"/>
      <c r="FPJ83" s="349"/>
      <c r="FPL83" s="347"/>
      <c r="FPM83" s="350"/>
      <c r="FPN83" s="350"/>
      <c r="FPO83" s="348"/>
      <c r="FPP83" s="348"/>
      <c r="FPQ83" s="348"/>
      <c r="FPR83" s="349"/>
      <c r="FPT83" s="347"/>
      <c r="FPU83" s="350"/>
      <c r="FPV83" s="350"/>
      <c r="FPW83" s="348"/>
      <c r="FPX83" s="348"/>
      <c r="FPY83" s="348"/>
      <c r="FPZ83" s="349"/>
      <c r="FQB83" s="347"/>
      <c r="FQC83" s="350"/>
      <c r="FQD83" s="350"/>
      <c r="FQE83" s="348"/>
      <c r="FQF83" s="348"/>
      <c r="FQG83" s="348"/>
      <c r="FQH83" s="349"/>
      <c r="FQJ83" s="347"/>
      <c r="FQK83" s="350"/>
      <c r="FQL83" s="350"/>
      <c r="FQM83" s="348"/>
      <c r="FQN83" s="348"/>
      <c r="FQO83" s="348"/>
      <c r="FQP83" s="349"/>
      <c r="FQR83" s="347"/>
      <c r="FQS83" s="350"/>
      <c r="FQT83" s="350"/>
      <c r="FQU83" s="348"/>
      <c r="FQV83" s="348"/>
      <c r="FQW83" s="348"/>
      <c r="FQX83" s="349"/>
      <c r="FQZ83" s="347"/>
      <c r="FRA83" s="350"/>
      <c r="FRB83" s="350"/>
      <c r="FRC83" s="348"/>
      <c r="FRD83" s="348"/>
      <c r="FRE83" s="348"/>
      <c r="FRF83" s="349"/>
      <c r="FRH83" s="347"/>
      <c r="FRI83" s="350"/>
      <c r="FRJ83" s="350"/>
      <c r="FRK83" s="348"/>
      <c r="FRL83" s="348"/>
      <c r="FRM83" s="348"/>
      <c r="FRN83" s="349"/>
      <c r="FRP83" s="347"/>
      <c r="FRQ83" s="350"/>
      <c r="FRR83" s="350"/>
      <c r="FRS83" s="348"/>
      <c r="FRT83" s="348"/>
      <c r="FRU83" s="348"/>
      <c r="FRV83" s="349"/>
      <c r="FRX83" s="347"/>
      <c r="FRY83" s="350"/>
      <c r="FRZ83" s="350"/>
      <c r="FSA83" s="348"/>
      <c r="FSB83" s="348"/>
      <c r="FSC83" s="348"/>
      <c r="FSD83" s="349"/>
      <c r="FSF83" s="347"/>
      <c r="FSG83" s="350"/>
      <c r="FSH83" s="350"/>
      <c r="FSI83" s="348"/>
      <c r="FSJ83" s="348"/>
      <c r="FSK83" s="348"/>
      <c r="FSL83" s="349"/>
      <c r="FSN83" s="347"/>
      <c r="FSO83" s="350"/>
      <c r="FSP83" s="350"/>
      <c r="FSQ83" s="348"/>
      <c r="FSR83" s="348"/>
      <c r="FSS83" s="348"/>
      <c r="FST83" s="349"/>
      <c r="FSV83" s="347"/>
      <c r="FSW83" s="350"/>
      <c r="FSX83" s="350"/>
      <c r="FSY83" s="348"/>
      <c r="FSZ83" s="348"/>
      <c r="FTA83" s="348"/>
      <c r="FTB83" s="349"/>
      <c r="FTD83" s="347"/>
      <c r="FTE83" s="350"/>
      <c r="FTF83" s="350"/>
      <c r="FTG83" s="348"/>
      <c r="FTH83" s="348"/>
      <c r="FTI83" s="348"/>
      <c r="FTJ83" s="349"/>
      <c r="FTL83" s="347"/>
      <c r="FTM83" s="350"/>
      <c r="FTN83" s="350"/>
      <c r="FTO83" s="348"/>
      <c r="FTP83" s="348"/>
      <c r="FTQ83" s="348"/>
      <c r="FTR83" s="349"/>
      <c r="FTT83" s="347"/>
      <c r="FTU83" s="350"/>
      <c r="FTV83" s="350"/>
      <c r="FTW83" s="348"/>
      <c r="FTX83" s="348"/>
      <c r="FTY83" s="348"/>
      <c r="FTZ83" s="349"/>
      <c r="FUB83" s="347"/>
      <c r="FUC83" s="350"/>
      <c r="FUD83" s="350"/>
      <c r="FUE83" s="348"/>
      <c r="FUF83" s="348"/>
      <c r="FUG83" s="348"/>
      <c r="FUH83" s="349"/>
      <c r="FUJ83" s="347"/>
      <c r="FUK83" s="350"/>
      <c r="FUL83" s="350"/>
      <c r="FUM83" s="348"/>
      <c r="FUN83" s="348"/>
      <c r="FUO83" s="348"/>
      <c r="FUP83" s="349"/>
      <c r="FUR83" s="347"/>
      <c r="FUS83" s="350"/>
      <c r="FUT83" s="350"/>
      <c r="FUU83" s="348"/>
      <c r="FUV83" s="348"/>
      <c r="FUW83" s="348"/>
      <c r="FUX83" s="349"/>
      <c r="FUZ83" s="347"/>
      <c r="FVA83" s="350"/>
      <c r="FVB83" s="350"/>
      <c r="FVC83" s="348"/>
      <c r="FVD83" s="348"/>
      <c r="FVE83" s="348"/>
      <c r="FVF83" s="349"/>
      <c r="FVH83" s="347"/>
      <c r="FVI83" s="350"/>
      <c r="FVJ83" s="350"/>
      <c r="FVK83" s="348"/>
      <c r="FVL83" s="348"/>
      <c r="FVM83" s="348"/>
      <c r="FVN83" s="349"/>
      <c r="FVP83" s="347"/>
      <c r="FVQ83" s="350"/>
      <c r="FVR83" s="350"/>
      <c r="FVS83" s="348"/>
      <c r="FVT83" s="348"/>
      <c r="FVU83" s="348"/>
      <c r="FVV83" s="349"/>
      <c r="FVX83" s="347"/>
      <c r="FVY83" s="350"/>
      <c r="FVZ83" s="350"/>
      <c r="FWA83" s="348"/>
      <c r="FWB83" s="348"/>
      <c r="FWC83" s="348"/>
      <c r="FWD83" s="349"/>
      <c r="FWF83" s="347"/>
      <c r="FWG83" s="350"/>
      <c r="FWH83" s="350"/>
      <c r="FWI83" s="348"/>
      <c r="FWJ83" s="348"/>
      <c r="FWK83" s="348"/>
      <c r="FWL83" s="349"/>
      <c r="FWN83" s="347"/>
      <c r="FWO83" s="350"/>
      <c r="FWP83" s="350"/>
      <c r="FWQ83" s="348"/>
      <c r="FWR83" s="348"/>
      <c r="FWS83" s="348"/>
      <c r="FWT83" s="349"/>
      <c r="FWV83" s="347"/>
      <c r="FWW83" s="350"/>
      <c r="FWX83" s="350"/>
      <c r="FWY83" s="348"/>
      <c r="FWZ83" s="348"/>
      <c r="FXA83" s="348"/>
      <c r="FXB83" s="349"/>
      <c r="FXD83" s="347"/>
      <c r="FXE83" s="350"/>
      <c r="FXF83" s="350"/>
      <c r="FXG83" s="348"/>
      <c r="FXH83" s="348"/>
      <c r="FXI83" s="348"/>
      <c r="FXJ83" s="349"/>
      <c r="FXL83" s="347"/>
      <c r="FXM83" s="350"/>
      <c r="FXN83" s="350"/>
      <c r="FXO83" s="348"/>
      <c r="FXP83" s="348"/>
      <c r="FXQ83" s="348"/>
      <c r="FXR83" s="349"/>
      <c r="FXT83" s="347"/>
      <c r="FXU83" s="350"/>
      <c r="FXV83" s="350"/>
      <c r="FXW83" s="348"/>
      <c r="FXX83" s="348"/>
      <c r="FXY83" s="348"/>
      <c r="FXZ83" s="349"/>
      <c r="FYB83" s="347"/>
      <c r="FYC83" s="350"/>
      <c r="FYD83" s="350"/>
      <c r="FYE83" s="348"/>
      <c r="FYF83" s="348"/>
      <c r="FYG83" s="348"/>
      <c r="FYH83" s="349"/>
      <c r="FYJ83" s="347"/>
      <c r="FYK83" s="350"/>
      <c r="FYL83" s="350"/>
      <c r="FYM83" s="348"/>
      <c r="FYN83" s="348"/>
      <c r="FYO83" s="348"/>
      <c r="FYP83" s="349"/>
      <c r="FYR83" s="347"/>
      <c r="FYS83" s="350"/>
      <c r="FYT83" s="350"/>
      <c r="FYU83" s="348"/>
      <c r="FYV83" s="348"/>
      <c r="FYW83" s="348"/>
      <c r="FYX83" s="349"/>
      <c r="FYZ83" s="347"/>
      <c r="FZA83" s="350"/>
      <c r="FZB83" s="350"/>
      <c r="FZC83" s="348"/>
      <c r="FZD83" s="348"/>
      <c r="FZE83" s="348"/>
      <c r="FZF83" s="349"/>
      <c r="FZH83" s="347"/>
      <c r="FZI83" s="350"/>
      <c r="FZJ83" s="350"/>
      <c r="FZK83" s="348"/>
      <c r="FZL83" s="348"/>
      <c r="FZM83" s="348"/>
      <c r="FZN83" s="349"/>
      <c r="FZP83" s="347"/>
      <c r="FZQ83" s="350"/>
      <c r="FZR83" s="350"/>
      <c r="FZS83" s="348"/>
      <c r="FZT83" s="348"/>
      <c r="FZU83" s="348"/>
      <c r="FZV83" s="349"/>
      <c r="FZX83" s="347"/>
      <c r="FZY83" s="350"/>
      <c r="FZZ83" s="350"/>
      <c r="GAA83" s="348"/>
      <c r="GAB83" s="348"/>
      <c r="GAC83" s="348"/>
      <c r="GAD83" s="349"/>
      <c r="GAF83" s="347"/>
      <c r="GAG83" s="350"/>
      <c r="GAH83" s="350"/>
      <c r="GAI83" s="348"/>
      <c r="GAJ83" s="348"/>
      <c r="GAK83" s="348"/>
      <c r="GAL83" s="349"/>
      <c r="GAN83" s="347"/>
      <c r="GAO83" s="350"/>
      <c r="GAP83" s="350"/>
      <c r="GAQ83" s="348"/>
      <c r="GAR83" s="348"/>
      <c r="GAS83" s="348"/>
      <c r="GAT83" s="349"/>
      <c r="GAV83" s="347"/>
      <c r="GAW83" s="350"/>
      <c r="GAX83" s="350"/>
      <c r="GAY83" s="348"/>
      <c r="GAZ83" s="348"/>
      <c r="GBA83" s="348"/>
      <c r="GBB83" s="349"/>
      <c r="GBD83" s="347"/>
      <c r="GBE83" s="350"/>
      <c r="GBF83" s="350"/>
      <c r="GBG83" s="348"/>
      <c r="GBH83" s="348"/>
      <c r="GBI83" s="348"/>
      <c r="GBJ83" s="349"/>
      <c r="GBL83" s="347"/>
      <c r="GBM83" s="350"/>
      <c r="GBN83" s="350"/>
      <c r="GBO83" s="348"/>
      <c r="GBP83" s="348"/>
      <c r="GBQ83" s="348"/>
      <c r="GBR83" s="349"/>
      <c r="GBT83" s="347"/>
      <c r="GBU83" s="350"/>
      <c r="GBV83" s="350"/>
      <c r="GBW83" s="348"/>
      <c r="GBX83" s="348"/>
      <c r="GBY83" s="348"/>
      <c r="GBZ83" s="349"/>
      <c r="GCB83" s="347"/>
      <c r="GCC83" s="350"/>
      <c r="GCD83" s="350"/>
      <c r="GCE83" s="348"/>
      <c r="GCF83" s="348"/>
      <c r="GCG83" s="348"/>
      <c r="GCH83" s="349"/>
      <c r="GCJ83" s="347"/>
      <c r="GCK83" s="350"/>
      <c r="GCL83" s="350"/>
      <c r="GCM83" s="348"/>
      <c r="GCN83" s="348"/>
      <c r="GCO83" s="348"/>
      <c r="GCP83" s="349"/>
      <c r="GCR83" s="347"/>
      <c r="GCS83" s="350"/>
      <c r="GCT83" s="350"/>
      <c r="GCU83" s="348"/>
      <c r="GCV83" s="348"/>
      <c r="GCW83" s="348"/>
      <c r="GCX83" s="349"/>
      <c r="GCZ83" s="347"/>
      <c r="GDA83" s="350"/>
      <c r="GDB83" s="350"/>
      <c r="GDC83" s="348"/>
      <c r="GDD83" s="348"/>
      <c r="GDE83" s="348"/>
      <c r="GDF83" s="349"/>
      <c r="GDH83" s="347"/>
      <c r="GDI83" s="350"/>
      <c r="GDJ83" s="350"/>
      <c r="GDK83" s="348"/>
      <c r="GDL83" s="348"/>
      <c r="GDM83" s="348"/>
      <c r="GDN83" s="349"/>
      <c r="GDP83" s="347"/>
      <c r="GDQ83" s="350"/>
      <c r="GDR83" s="350"/>
      <c r="GDS83" s="348"/>
      <c r="GDT83" s="348"/>
      <c r="GDU83" s="348"/>
      <c r="GDV83" s="349"/>
      <c r="GDX83" s="347"/>
      <c r="GDY83" s="350"/>
      <c r="GDZ83" s="350"/>
      <c r="GEA83" s="348"/>
      <c r="GEB83" s="348"/>
      <c r="GEC83" s="348"/>
      <c r="GED83" s="349"/>
      <c r="GEF83" s="347"/>
      <c r="GEG83" s="350"/>
      <c r="GEH83" s="350"/>
      <c r="GEI83" s="348"/>
      <c r="GEJ83" s="348"/>
      <c r="GEK83" s="348"/>
      <c r="GEL83" s="349"/>
      <c r="GEN83" s="347"/>
      <c r="GEO83" s="350"/>
      <c r="GEP83" s="350"/>
      <c r="GEQ83" s="348"/>
      <c r="GER83" s="348"/>
      <c r="GES83" s="348"/>
      <c r="GET83" s="349"/>
      <c r="GEV83" s="347"/>
      <c r="GEW83" s="350"/>
      <c r="GEX83" s="350"/>
      <c r="GEY83" s="348"/>
      <c r="GEZ83" s="348"/>
      <c r="GFA83" s="348"/>
      <c r="GFB83" s="349"/>
      <c r="GFD83" s="347"/>
      <c r="GFE83" s="350"/>
      <c r="GFF83" s="350"/>
      <c r="GFG83" s="348"/>
      <c r="GFH83" s="348"/>
      <c r="GFI83" s="348"/>
      <c r="GFJ83" s="349"/>
      <c r="GFL83" s="347"/>
      <c r="GFM83" s="350"/>
      <c r="GFN83" s="350"/>
      <c r="GFO83" s="348"/>
      <c r="GFP83" s="348"/>
      <c r="GFQ83" s="348"/>
      <c r="GFR83" s="349"/>
      <c r="GFT83" s="347"/>
      <c r="GFU83" s="350"/>
      <c r="GFV83" s="350"/>
      <c r="GFW83" s="348"/>
      <c r="GFX83" s="348"/>
      <c r="GFY83" s="348"/>
      <c r="GFZ83" s="349"/>
      <c r="GGB83" s="347"/>
      <c r="GGC83" s="350"/>
      <c r="GGD83" s="350"/>
      <c r="GGE83" s="348"/>
      <c r="GGF83" s="348"/>
      <c r="GGG83" s="348"/>
      <c r="GGH83" s="349"/>
      <c r="GGJ83" s="347"/>
      <c r="GGK83" s="350"/>
      <c r="GGL83" s="350"/>
      <c r="GGM83" s="348"/>
      <c r="GGN83" s="348"/>
      <c r="GGO83" s="348"/>
      <c r="GGP83" s="349"/>
      <c r="GGR83" s="347"/>
      <c r="GGS83" s="350"/>
      <c r="GGT83" s="350"/>
      <c r="GGU83" s="348"/>
      <c r="GGV83" s="348"/>
      <c r="GGW83" s="348"/>
      <c r="GGX83" s="349"/>
      <c r="GGZ83" s="347"/>
      <c r="GHA83" s="350"/>
      <c r="GHB83" s="350"/>
      <c r="GHC83" s="348"/>
      <c r="GHD83" s="348"/>
      <c r="GHE83" s="348"/>
      <c r="GHF83" s="349"/>
      <c r="GHH83" s="347"/>
      <c r="GHI83" s="350"/>
      <c r="GHJ83" s="350"/>
      <c r="GHK83" s="348"/>
      <c r="GHL83" s="348"/>
      <c r="GHM83" s="348"/>
      <c r="GHN83" s="349"/>
      <c r="GHP83" s="347"/>
      <c r="GHQ83" s="350"/>
      <c r="GHR83" s="350"/>
      <c r="GHS83" s="348"/>
      <c r="GHT83" s="348"/>
      <c r="GHU83" s="348"/>
      <c r="GHV83" s="349"/>
      <c r="GHX83" s="347"/>
      <c r="GHY83" s="350"/>
      <c r="GHZ83" s="350"/>
      <c r="GIA83" s="348"/>
      <c r="GIB83" s="348"/>
      <c r="GIC83" s="348"/>
      <c r="GID83" s="349"/>
      <c r="GIF83" s="347"/>
      <c r="GIG83" s="350"/>
      <c r="GIH83" s="350"/>
      <c r="GII83" s="348"/>
      <c r="GIJ83" s="348"/>
      <c r="GIK83" s="348"/>
      <c r="GIL83" s="349"/>
      <c r="GIN83" s="347"/>
      <c r="GIO83" s="350"/>
      <c r="GIP83" s="350"/>
      <c r="GIQ83" s="348"/>
      <c r="GIR83" s="348"/>
      <c r="GIS83" s="348"/>
      <c r="GIT83" s="349"/>
      <c r="GIV83" s="347"/>
      <c r="GIW83" s="350"/>
      <c r="GIX83" s="350"/>
      <c r="GIY83" s="348"/>
      <c r="GIZ83" s="348"/>
      <c r="GJA83" s="348"/>
      <c r="GJB83" s="349"/>
      <c r="GJD83" s="347"/>
      <c r="GJE83" s="350"/>
      <c r="GJF83" s="350"/>
      <c r="GJG83" s="348"/>
      <c r="GJH83" s="348"/>
      <c r="GJI83" s="348"/>
      <c r="GJJ83" s="349"/>
      <c r="GJL83" s="347"/>
      <c r="GJM83" s="350"/>
      <c r="GJN83" s="350"/>
      <c r="GJO83" s="348"/>
      <c r="GJP83" s="348"/>
      <c r="GJQ83" s="348"/>
      <c r="GJR83" s="349"/>
      <c r="GJT83" s="347"/>
      <c r="GJU83" s="350"/>
      <c r="GJV83" s="350"/>
      <c r="GJW83" s="348"/>
      <c r="GJX83" s="348"/>
      <c r="GJY83" s="348"/>
      <c r="GJZ83" s="349"/>
      <c r="GKB83" s="347"/>
      <c r="GKC83" s="350"/>
      <c r="GKD83" s="350"/>
      <c r="GKE83" s="348"/>
      <c r="GKF83" s="348"/>
      <c r="GKG83" s="348"/>
      <c r="GKH83" s="349"/>
      <c r="GKJ83" s="347"/>
      <c r="GKK83" s="350"/>
      <c r="GKL83" s="350"/>
      <c r="GKM83" s="348"/>
      <c r="GKN83" s="348"/>
      <c r="GKO83" s="348"/>
      <c r="GKP83" s="349"/>
      <c r="GKR83" s="347"/>
      <c r="GKS83" s="350"/>
      <c r="GKT83" s="350"/>
      <c r="GKU83" s="348"/>
      <c r="GKV83" s="348"/>
      <c r="GKW83" s="348"/>
      <c r="GKX83" s="349"/>
      <c r="GKZ83" s="347"/>
      <c r="GLA83" s="350"/>
      <c r="GLB83" s="350"/>
      <c r="GLC83" s="348"/>
      <c r="GLD83" s="348"/>
      <c r="GLE83" s="348"/>
      <c r="GLF83" s="349"/>
      <c r="GLH83" s="347"/>
      <c r="GLI83" s="350"/>
      <c r="GLJ83" s="350"/>
      <c r="GLK83" s="348"/>
      <c r="GLL83" s="348"/>
      <c r="GLM83" s="348"/>
      <c r="GLN83" s="349"/>
      <c r="GLP83" s="347"/>
      <c r="GLQ83" s="350"/>
      <c r="GLR83" s="350"/>
      <c r="GLS83" s="348"/>
      <c r="GLT83" s="348"/>
      <c r="GLU83" s="348"/>
      <c r="GLV83" s="349"/>
      <c r="GLX83" s="347"/>
      <c r="GLY83" s="350"/>
      <c r="GLZ83" s="350"/>
      <c r="GMA83" s="348"/>
      <c r="GMB83" s="348"/>
      <c r="GMC83" s="348"/>
      <c r="GMD83" s="349"/>
      <c r="GMF83" s="347"/>
      <c r="GMG83" s="350"/>
      <c r="GMH83" s="350"/>
      <c r="GMI83" s="348"/>
      <c r="GMJ83" s="348"/>
      <c r="GMK83" s="348"/>
      <c r="GML83" s="349"/>
      <c r="GMN83" s="347"/>
      <c r="GMO83" s="350"/>
      <c r="GMP83" s="350"/>
      <c r="GMQ83" s="348"/>
      <c r="GMR83" s="348"/>
      <c r="GMS83" s="348"/>
      <c r="GMT83" s="349"/>
      <c r="GMV83" s="347"/>
      <c r="GMW83" s="350"/>
      <c r="GMX83" s="350"/>
      <c r="GMY83" s="348"/>
      <c r="GMZ83" s="348"/>
      <c r="GNA83" s="348"/>
      <c r="GNB83" s="349"/>
      <c r="GND83" s="347"/>
      <c r="GNE83" s="350"/>
      <c r="GNF83" s="350"/>
      <c r="GNG83" s="348"/>
      <c r="GNH83" s="348"/>
      <c r="GNI83" s="348"/>
      <c r="GNJ83" s="349"/>
      <c r="GNL83" s="347"/>
      <c r="GNM83" s="350"/>
      <c r="GNN83" s="350"/>
      <c r="GNO83" s="348"/>
      <c r="GNP83" s="348"/>
      <c r="GNQ83" s="348"/>
      <c r="GNR83" s="349"/>
      <c r="GNT83" s="347"/>
      <c r="GNU83" s="350"/>
      <c r="GNV83" s="350"/>
      <c r="GNW83" s="348"/>
      <c r="GNX83" s="348"/>
      <c r="GNY83" s="348"/>
      <c r="GNZ83" s="349"/>
      <c r="GOB83" s="347"/>
      <c r="GOC83" s="350"/>
      <c r="GOD83" s="350"/>
      <c r="GOE83" s="348"/>
      <c r="GOF83" s="348"/>
      <c r="GOG83" s="348"/>
      <c r="GOH83" s="349"/>
      <c r="GOJ83" s="347"/>
      <c r="GOK83" s="350"/>
      <c r="GOL83" s="350"/>
      <c r="GOM83" s="348"/>
      <c r="GON83" s="348"/>
      <c r="GOO83" s="348"/>
      <c r="GOP83" s="349"/>
      <c r="GOR83" s="347"/>
      <c r="GOS83" s="350"/>
      <c r="GOT83" s="350"/>
      <c r="GOU83" s="348"/>
      <c r="GOV83" s="348"/>
      <c r="GOW83" s="348"/>
      <c r="GOX83" s="349"/>
      <c r="GOZ83" s="347"/>
      <c r="GPA83" s="350"/>
      <c r="GPB83" s="350"/>
      <c r="GPC83" s="348"/>
      <c r="GPD83" s="348"/>
      <c r="GPE83" s="348"/>
      <c r="GPF83" s="349"/>
      <c r="GPH83" s="347"/>
      <c r="GPI83" s="350"/>
      <c r="GPJ83" s="350"/>
      <c r="GPK83" s="348"/>
      <c r="GPL83" s="348"/>
      <c r="GPM83" s="348"/>
      <c r="GPN83" s="349"/>
      <c r="GPP83" s="347"/>
      <c r="GPQ83" s="350"/>
      <c r="GPR83" s="350"/>
      <c r="GPS83" s="348"/>
      <c r="GPT83" s="348"/>
      <c r="GPU83" s="348"/>
      <c r="GPV83" s="349"/>
      <c r="GPX83" s="347"/>
      <c r="GPY83" s="350"/>
      <c r="GPZ83" s="350"/>
      <c r="GQA83" s="348"/>
      <c r="GQB83" s="348"/>
      <c r="GQC83" s="348"/>
      <c r="GQD83" s="349"/>
      <c r="GQF83" s="347"/>
      <c r="GQG83" s="350"/>
      <c r="GQH83" s="350"/>
      <c r="GQI83" s="348"/>
      <c r="GQJ83" s="348"/>
      <c r="GQK83" s="348"/>
      <c r="GQL83" s="349"/>
      <c r="GQN83" s="347"/>
      <c r="GQO83" s="350"/>
      <c r="GQP83" s="350"/>
      <c r="GQQ83" s="348"/>
      <c r="GQR83" s="348"/>
      <c r="GQS83" s="348"/>
      <c r="GQT83" s="349"/>
      <c r="GQV83" s="347"/>
      <c r="GQW83" s="350"/>
      <c r="GQX83" s="350"/>
      <c r="GQY83" s="348"/>
      <c r="GQZ83" s="348"/>
      <c r="GRA83" s="348"/>
      <c r="GRB83" s="349"/>
      <c r="GRD83" s="347"/>
      <c r="GRE83" s="350"/>
      <c r="GRF83" s="350"/>
      <c r="GRG83" s="348"/>
      <c r="GRH83" s="348"/>
      <c r="GRI83" s="348"/>
      <c r="GRJ83" s="349"/>
      <c r="GRL83" s="347"/>
      <c r="GRM83" s="350"/>
      <c r="GRN83" s="350"/>
      <c r="GRO83" s="348"/>
      <c r="GRP83" s="348"/>
      <c r="GRQ83" s="348"/>
      <c r="GRR83" s="349"/>
      <c r="GRT83" s="347"/>
      <c r="GRU83" s="350"/>
      <c r="GRV83" s="350"/>
      <c r="GRW83" s="348"/>
      <c r="GRX83" s="348"/>
      <c r="GRY83" s="348"/>
      <c r="GRZ83" s="349"/>
      <c r="GSB83" s="347"/>
      <c r="GSC83" s="350"/>
      <c r="GSD83" s="350"/>
      <c r="GSE83" s="348"/>
      <c r="GSF83" s="348"/>
      <c r="GSG83" s="348"/>
      <c r="GSH83" s="349"/>
      <c r="GSJ83" s="347"/>
      <c r="GSK83" s="350"/>
      <c r="GSL83" s="350"/>
      <c r="GSM83" s="348"/>
      <c r="GSN83" s="348"/>
      <c r="GSO83" s="348"/>
      <c r="GSP83" s="349"/>
      <c r="GSR83" s="347"/>
      <c r="GSS83" s="350"/>
      <c r="GST83" s="350"/>
      <c r="GSU83" s="348"/>
      <c r="GSV83" s="348"/>
      <c r="GSW83" s="348"/>
      <c r="GSX83" s="349"/>
      <c r="GSZ83" s="347"/>
      <c r="GTA83" s="350"/>
      <c r="GTB83" s="350"/>
      <c r="GTC83" s="348"/>
      <c r="GTD83" s="348"/>
      <c r="GTE83" s="348"/>
      <c r="GTF83" s="349"/>
      <c r="GTH83" s="347"/>
      <c r="GTI83" s="350"/>
      <c r="GTJ83" s="350"/>
      <c r="GTK83" s="348"/>
      <c r="GTL83" s="348"/>
      <c r="GTM83" s="348"/>
      <c r="GTN83" s="349"/>
      <c r="GTP83" s="347"/>
      <c r="GTQ83" s="350"/>
      <c r="GTR83" s="350"/>
      <c r="GTS83" s="348"/>
      <c r="GTT83" s="348"/>
      <c r="GTU83" s="348"/>
      <c r="GTV83" s="349"/>
      <c r="GTX83" s="347"/>
      <c r="GTY83" s="350"/>
      <c r="GTZ83" s="350"/>
      <c r="GUA83" s="348"/>
      <c r="GUB83" s="348"/>
      <c r="GUC83" s="348"/>
      <c r="GUD83" s="349"/>
      <c r="GUF83" s="347"/>
      <c r="GUG83" s="350"/>
      <c r="GUH83" s="350"/>
      <c r="GUI83" s="348"/>
      <c r="GUJ83" s="348"/>
      <c r="GUK83" s="348"/>
      <c r="GUL83" s="349"/>
      <c r="GUN83" s="347"/>
      <c r="GUO83" s="350"/>
      <c r="GUP83" s="350"/>
      <c r="GUQ83" s="348"/>
      <c r="GUR83" s="348"/>
      <c r="GUS83" s="348"/>
      <c r="GUT83" s="349"/>
      <c r="GUV83" s="347"/>
      <c r="GUW83" s="350"/>
      <c r="GUX83" s="350"/>
      <c r="GUY83" s="348"/>
      <c r="GUZ83" s="348"/>
      <c r="GVA83" s="348"/>
      <c r="GVB83" s="349"/>
      <c r="GVD83" s="347"/>
      <c r="GVE83" s="350"/>
      <c r="GVF83" s="350"/>
      <c r="GVG83" s="348"/>
      <c r="GVH83" s="348"/>
      <c r="GVI83" s="348"/>
      <c r="GVJ83" s="349"/>
      <c r="GVL83" s="347"/>
      <c r="GVM83" s="350"/>
      <c r="GVN83" s="350"/>
      <c r="GVO83" s="348"/>
      <c r="GVP83" s="348"/>
      <c r="GVQ83" s="348"/>
      <c r="GVR83" s="349"/>
      <c r="GVT83" s="347"/>
      <c r="GVU83" s="350"/>
      <c r="GVV83" s="350"/>
      <c r="GVW83" s="348"/>
      <c r="GVX83" s="348"/>
      <c r="GVY83" s="348"/>
      <c r="GVZ83" s="349"/>
      <c r="GWB83" s="347"/>
      <c r="GWC83" s="350"/>
      <c r="GWD83" s="350"/>
      <c r="GWE83" s="348"/>
      <c r="GWF83" s="348"/>
      <c r="GWG83" s="348"/>
      <c r="GWH83" s="349"/>
      <c r="GWJ83" s="347"/>
      <c r="GWK83" s="350"/>
      <c r="GWL83" s="350"/>
      <c r="GWM83" s="348"/>
      <c r="GWN83" s="348"/>
      <c r="GWO83" s="348"/>
      <c r="GWP83" s="349"/>
      <c r="GWR83" s="347"/>
      <c r="GWS83" s="350"/>
      <c r="GWT83" s="350"/>
      <c r="GWU83" s="348"/>
      <c r="GWV83" s="348"/>
      <c r="GWW83" s="348"/>
      <c r="GWX83" s="349"/>
      <c r="GWZ83" s="347"/>
      <c r="GXA83" s="350"/>
      <c r="GXB83" s="350"/>
      <c r="GXC83" s="348"/>
      <c r="GXD83" s="348"/>
      <c r="GXE83" s="348"/>
      <c r="GXF83" s="349"/>
      <c r="GXH83" s="347"/>
      <c r="GXI83" s="350"/>
      <c r="GXJ83" s="350"/>
      <c r="GXK83" s="348"/>
      <c r="GXL83" s="348"/>
      <c r="GXM83" s="348"/>
      <c r="GXN83" s="349"/>
      <c r="GXP83" s="347"/>
      <c r="GXQ83" s="350"/>
      <c r="GXR83" s="350"/>
      <c r="GXS83" s="348"/>
      <c r="GXT83" s="348"/>
      <c r="GXU83" s="348"/>
      <c r="GXV83" s="349"/>
      <c r="GXX83" s="347"/>
      <c r="GXY83" s="350"/>
      <c r="GXZ83" s="350"/>
      <c r="GYA83" s="348"/>
      <c r="GYB83" s="348"/>
      <c r="GYC83" s="348"/>
      <c r="GYD83" s="349"/>
      <c r="GYF83" s="347"/>
      <c r="GYG83" s="350"/>
      <c r="GYH83" s="350"/>
      <c r="GYI83" s="348"/>
      <c r="GYJ83" s="348"/>
      <c r="GYK83" s="348"/>
      <c r="GYL83" s="349"/>
      <c r="GYN83" s="347"/>
      <c r="GYO83" s="350"/>
      <c r="GYP83" s="350"/>
      <c r="GYQ83" s="348"/>
      <c r="GYR83" s="348"/>
      <c r="GYS83" s="348"/>
      <c r="GYT83" s="349"/>
      <c r="GYV83" s="347"/>
      <c r="GYW83" s="350"/>
      <c r="GYX83" s="350"/>
      <c r="GYY83" s="348"/>
      <c r="GYZ83" s="348"/>
      <c r="GZA83" s="348"/>
      <c r="GZB83" s="349"/>
      <c r="GZD83" s="347"/>
      <c r="GZE83" s="350"/>
      <c r="GZF83" s="350"/>
      <c r="GZG83" s="348"/>
      <c r="GZH83" s="348"/>
      <c r="GZI83" s="348"/>
      <c r="GZJ83" s="349"/>
      <c r="GZL83" s="347"/>
      <c r="GZM83" s="350"/>
      <c r="GZN83" s="350"/>
      <c r="GZO83" s="348"/>
      <c r="GZP83" s="348"/>
      <c r="GZQ83" s="348"/>
      <c r="GZR83" s="349"/>
      <c r="GZT83" s="347"/>
      <c r="GZU83" s="350"/>
      <c r="GZV83" s="350"/>
      <c r="GZW83" s="348"/>
      <c r="GZX83" s="348"/>
      <c r="GZY83" s="348"/>
      <c r="GZZ83" s="349"/>
      <c r="HAB83" s="347"/>
      <c r="HAC83" s="350"/>
      <c r="HAD83" s="350"/>
      <c r="HAE83" s="348"/>
      <c r="HAF83" s="348"/>
      <c r="HAG83" s="348"/>
      <c r="HAH83" s="349"/>
      <c r="HAJ83" s="347"/>
      <c r="HAK83" s="350"/>
      <c r="HAL83" s="350"/>
      <c r="HAM83" s="348"/>
      <c r="HAN83" s="348"/>
      <c r="HAO83" s="348"/>
      <c r="HAP83" s="349"/>
      <c r="HAR83" s="347"/>
      <c r="HAS83" s="350"/>
      <c r="HAT83" s="350"/>
      <c r="HAU83" s="348"/>
      <c r="HAV83" s="348"/>
      <c r="HAW83" s="348"/>
      <c r="HAX83" s="349"/>
      <c r="HAZ83" s="347"/>
      <c r="HBA83" s="350"/>
      <c r="HBB83" s="350"/>
      <c r="HBC83" s="348"/>
      <c r="HBD83" s="348"/>
      <c r="HBE83" s="348"/>
      <c r="HBF83" s="349"/>
      <c r="HBH83" s="347"/>
      <c r="HBI83" s="350"/>
      <c r="HBJ83" s="350"/>
      <c r="HBK83" s="348"/>
      <c r="HBL83" s="348"/>
      <c r="HBM83" s="348"/>
      <c r="HBN83" s="349"/>
      <c r="HBP83" s="347"/>
      <c r="HBQ83" s="350"/>
      <c r="HBR83" s="350"/>
      <c r="HBS83" s="348"/>
      <c r="HBT83" s="348"/>
      <c r="HBU83" s="348"/>
      <c r="HBV83" s="349"/>
      <c r="HBX83" s="347"/>
      <c r="HBY83" s="350"/>
      <c r="HBZ83" s="350"/>
      <c r="HCA83" s="348"/>
      <c r="HCB83" s="348"/>
      <c r="HCC83" s="348"/>
      <c r="HCD83" s="349"/>
      <c r="HCF83" s="347"/>
      <c r="HCG83" s="350"/>
      <c r="HCH83" s="350"/>
      <c r="HCI83" s="348"/>
      <c r="HCJ83" s="348"/>
      <c r="HCK83" s="348"/>
      <c r="HCL83" s="349"/>
      <c r="HCN83" s="347"/>
      <c r="HCO83" s="350"/>
      <c r="HCP83" s="350"/>
      <c r="HCQ83" s="348"/>
      <c r="HCR83" s="348"/>
      <c r="HCS83" s="348"/>
      <c r="HCT83" s="349"/>
      <c r="HCV83" s="347"/>
      <c r="HCW83" s="350"/>
      <c r="HCX83" s="350"/>
      <c r="HCY83" s="348"/>
      <c r="HCZ83" s="348"/>
      <c r="HDA83" s="348"/>
      <c r="HDB83" s="349"/>
      <c r="HDD83" s="347"/>
      <c r="HDE83" s="350"/>
      <c r="HDF83" s="350"/>
      <c r="HDG83" s="348"/>
      <c r="HDH83" s="348"/>
      <c r="HDI83" s="348"/>
      <c r="HDJ83" s="349"/>
      <c r="HDL83" s="347"/>
      <c r="HDM83" s="350"/>
      <c r="HDN83" s="350"/>
      <c r="HDO83" s="348"/>
      <c r="HDP83" s="348"/>
      <c r="HDQ83" s="348"/>
      <c r="HDR83" s="349"/>
      <c r="HDT83" s="347"/>
      <c r="HDU83" s="350"/>
      <c r="HDV83" s="350"/>
      <c r="HDW83" s="348"/>
      <c r="HDX83" s="348"/>
      <c r="HDY83" s="348"/>
      <c r="HDZ83" s="349"/>
      <c r="HEB83" s="347"/>
      <c r="HEC83" s="350"/>
      <c r="HED83" s="350"/>
      <c r="HEE83" s="348"/>
      <c r="HEF83" s="348"/>
      <c r="HEG83" s="348"/>
      <c r="HEH83" s="349"/>
      <c r="HEJ83" s="347"/>
      <c r="HEK83" s="350"/>
      <c r="HEL83" s="350"/>
      <c r="HEM83" s="348"/>
      <c r="HEN83" s="348"/>
      <c r="HEO83" s="348"/>
      <c r="HEP83" s="349"/>
      <c r="HER83" s="347"/>
      <c r="HES83" s="350"/>
      <c r="HET83" s="350"/>
      <c r="HEU83" s="348"/>
      <c r="HEV83" s="348"/>
      <c r="HEW83" s="348"/>
      <c r="HEX83" s="349"/>
      <c r="HEZ83" s="347"/>
      <c r="HFA83" s="350"/>
      <c r="HFB83" s="350"/>
      <c r="HFC83" s="348"/>
      <c r="HFD83" s="348"/>
      <c r="HFE83" s="348"/>
      <c r="HFF83" s="349"/>
      <c r="HFH83" s="347"/>
      <c r="HFI83" s="350"/>
      <c r="HFJ83" s="350"/>
      <c r="HFK83" s="348"/>
      <c r="HFL83" s="348"/>
      <c r="HFM83" s="348"/>
      <c r="HFN83" s="349"/>
      <c r="HFP83" s="347"/>
      <c r="HFQ83" s="350"/>
      <c r="HFR83" s="350"/>
      <c r="HFS83" s="348"/>
      <c r="HFT83" s="348"/>
      <c r="HFU83" s="348"/>
      <c r="HFV83" s="349"/>
      <c r="HFX83" s="347"/>
      <c r="HFY83" s="350"/>
      <c r="HFZ83" s="350"/>
      <c r="HGA83" s="348"/>
      <c r="HGB83" s="348"/>
      <c r="HGC83" s="348"/>
      <c r="HGD83" s="349"/>
      <c r="HGF83" s="347"/>
      <c r="HGG83" s="350"/>
      <c r="HGH83" s="350"/>
      <c r="HGI83" s="348"/>
      <c r="HGJ83" s="348"/>
      <c r="HGK83" s="348"/>
      <c r="HGL83" s="349"/>
      <c r="HGN83" s="347"/>
      <c r="HGO83" s="350"/>
      <c r="HGP83" s="350"/>
      <c r="HGQ83" s="348"/>
      <c r="HGR83" s="348"/>
      <c r="HGS83" s="348"/>
      <c r="HGT83" s="349"/>
      <c r="HGV83" s="347"/>
      <c r="HGW83" s="350"/>
      <c r="HGX83" s="350"/>
      <c r="HGY83" s="348"/>
      <c r="HGZ83" s="348"/>
      <c r="HHA83" s="348"/>
      <c r="HHB83" s="349"/>
      <c r="HHD83" s="347"/>
      <c r="HHE83" s="350"/>
      <c r="HHF83" s="350"/>
      <c r="HHG83" s="348"/>
      <c r="HHH83" s="348"/>
      <c r="HHI83" s="348"/>
      <c r="HHJ83" s="349"/>
      <c r="HHL83" s="347"/>
      <c r="HHM83" s="350"/>
      <c r="HHN83" s="350"/>
      <c r="HHO83" s="348"/>
      <c r="HHP83" s="348"/>
      <c r="HHQ83" s="348"/>
      <c r="HHR83" s="349"/>
      <c r="HHT83" s="347"/>
      <c r="HHU83" s="350"/>
      <c r="HHV83" s="350"/>
      <c r="HHW83" s="348"/>
      <c r="HHX83" s="348"/>
      <c r="HHY83" s="348"/>
      <c r="HHZ83" s="349"/>
      <c r="HIB83" s="347"/>
      <c r="HIC83" s="350"/>
      <c r="HID83" s="350"/>
      <c r="HIE83" s="348"/>
      <c r="HIF83" s="348"/>
      <c r="HIG83" s="348"/>
      <c r="HIH83" s="349"/>
      <c r="HIJ83" s="347"/>
      <c r="HIK83" s="350"/>
      <c r="HIL83" s="350"/>
      <c r="HIM83" s="348"/>
      <c r="HIN83" s="348"/>
      <c r="HIO83" s="348"/>
      <c r="HIP83" s="349"/>
      <c r="HIR83" s="347"/>
      <c r="HIS83" s="350"/>
      <c r="HIT83" s="350"/>
      <c r="HIU83" s="348"/>
      <c r="HIV83" s="348"/>
      <c r="HIW83" s="348"/>
      <c r="HIX83" s="349"/>
      <c r="HIZ83" s="347"/>
      <c r="HJA83" s="350"/>
      <c r="HJB83" s="350"/>
      <c r="HJC83" s="348"/>
      <c r="HJD83" s="348"/>
      <c r="HJE83" s="348"/>
      <c r="HJF83" s="349"/>
      <c r="HJH83" s="347"/>
      <c r="HJI83" s="350"/>
      <c r="HJJ83" s="350"/>
      <c r="HJK83" s="348"/>
      <c r="HJL83" s="348"/>
      <c r="HJM83" s="348"/>
      <c r="HJN83" s="349"/>
      <c r="HJP83" s="347"/>
      <c r="HJQ83" s="350"/>
      <c r="HJR83" s="350"/>
      <c r="HJS83" s="348"/>
      <c r="HJT83" s="348"/>
      <c r="HJU83" s="348"/>
      <c r="HJV83" s="349"/>
      <c r="HJX83" s="347"/>
      <c r="HJY83" s="350"/>
      <c r="HJZ83" s="350"/>
      <c r="HKA83" s="348"/>
      <c r="HKB83" s="348"/>
      <c r="HKC83" s="348"/>
      <c r="HKD83" s="349"/>
      <c r="HKF83" s="347"/>
      <c r="HKG83" s="350"/>
      <c r="HKH83" s="350"/>
      <c r="HKI83" s="348"/>
      <c r="HKJ83" s="348"/>
      <c r="HKK83" s="348"/>
      <c r="HKL83" s="349"/>
      <c r="HKN83" s="347"/>
      <c r="HKO83" s="350"/>
      <c r="HKP83" s="350"/>
      <c r="HKQ83" s="348"/>
      <c r="HKR83" s="348"/>
      <c r="HKS83" s="348"/>
      <c r="HKT83" s="349"/>
      <c r="HKV83" s="347"/>
      <c r="HKW83" s="350"/>
      <c r="HKX83" s="350"/>
      <c r="HKY83" s="348"/>
      <c r="HKZ83" s="348"/>
      <c r="HLA83" s="348"/>
      <c r="HLB83" s="349"/>
      <c r="HLD83" s="347"/>
      <c r="HLE83" s="350"/>
      <c r="HLF83" s="350"/>
      <c r="HLG83" s="348"/>
      <c r="HLH83" s="348"/>
      <c r="HLI83" s="348"/>
      <c r="HLJ83" s="349"/>
      <c r="HLL83" s="347"/>
      <c r="HLM83" s="350"/>
      <c r="HLN83" s="350"/>
      <c r="HLO83" s="348"/>
      <c r="HLP83" s="348"/>
      <c r="HLQ83" s="348"/>
      <c r="HLR83" s="349"/>
      <c r="HLT83" s="347"/>
      <c r="HLU83" s="350"/>
      <c r="HLV83" s="350"/>
      <c r="HLW83" s="348"/>
      <c r="HLX83" s="348"/>
      <c r="HLY83" s="348"/>
      <c r="HLZ83" s="349"/>
      <c r="HMB83" s="347"/>
      <c r="HMC83" s="350"/>
      <c r="HMD83" s="350"/>
      <c r="HME83" s="348"/>
      <c r="HMF83" s="348"/>
      <c r="HMG83" s="348"/>
      <c r="HMH83" s="349"/>
      <c r="HMJ83" s="347"/>
      <c r="HMK83" s="350"/>
      <c r="HML83" s="350"/>
      <c r="HMM83" s="348"/>
      <c r="HMN83" s="348"/>
      <c r="HMO83" s="348"/>
      <c r="HMP83" s="349"/>
      <c r="HMR83" s="347"/>
      <c r="HMS83" s="350"/>
      <c r="HMT83" s="350"/>
      <c r="HMU83" s="348"/>
      <c r="HMV83" s="348"/>
      <c r="HMW83" s="348"/>
      <c r="HMX83" s="349"/>
      <c r="HMZ83" s="347"/>
      <c r="HNA83" s="350"/>
      <c r="HNB83" s="350"/>
      <c r="HNC83" s="348"/>
      <c r="HND83" s="348"/>
      <c r="HNE83" s="348"/>
      <c r="HNF83" s="349"/>
      <c r="HNH83" s="347"/>
      <c r="HNI83" s="350"/>
      <c r="HNJ83" s="350"/>
      <c r="HNK83" s="348"/>
      <c r="HNL83" s="348"/>
      <c r="HNM83" s="348"/>
      <c r="HNN83" s="349"/>
      <c r="HNP83" s="347"/>
      <c r="HNQ83" s="350"/>
      <c r="HNR83" s="350"/>
      <c r="HNS83" s="348"/>
      <c r="HNT83" s="348"/>
      <c r="HNU83" s="348"/>
      <c r="HNV83" s="349"/>
      <c r="HNX83" s="347"/>
      <c r="HNY83" s="350"/>
      <c r="HNZ83" s="350"/>
      <c r="HOA83" s="348"/>
      <c r="HOB83" s="348"/>
      <c r="HOC83" s="348"/>
      <c r="HOD83" s="349"/>
      <c r="HOF83" s="347"/>
      <c r="HOG83" s="350"/>
      <c r="HOH83" s="350"/>
      <c r="HOI83" s="348"/>
      <c r="HOJ83" s="348"/>
      <c r="HOK83" s="348"/>
      <c r="HOL83" s="349"/>
      <c r="HON83" s="347"/>
      <c r="HOO83" s="350"/>
      <c r="HOP83" s="350"/>
      <c r="HOQ83" s="348"/>
      <c r="HOR83" s="348"/>
      <c r="HOS83" s="348"/>
      <c r="HOT83" s="349"/>
      <c r="HOV83" s="347"/>
      <c r="HOW83" s="350"/>
      <c r="HOX83" s="350"/>
      <c r="HOY83" s="348"/>
      <c r="HOZ83" s="348"/>
      <c r="HPA83" s="348"/>
      <c r="HPB83" s="349"/>
      <c r="HPD83" s="347"/>
      <c r="HPE83" s="350"/>
      <c r="HPF83" s="350"/>
      <c r="HPG83" s="348"/>
      <c r="HPH83" s="348"/>
      <c r="HPI83" s="348"/>
      <c r="HPJ83" s="349"/>
      <c r="HPL83" s="347"/>
      <c r="HPM83" s="350"/>
      <c r="HPN83" s="350"/>
      <c r="HPO83" s="348"/>
      <c r="HPP83" s="348"/>
      <c r="HPQ83" s="348"/>
      <c r="HPR83" s="349"/>
      <c r="HPT83" s="347"/>
      <c r="HPU83" s="350"/>
      <c r="HPV83" s="350"/>
      <c r="HPW83" s="348"/>
      <c r="HPX83" s="348"/>
      <c r="HPY83" s="348"/>
      <c r="HPZ83" s="349"/>
      <c r="HQB83" s="347"/>
      <c r="HQC83" s="350"/>
      <c r="HQD83" s="350"/>
      <c r="HQE83" s="348"/>
      <c r="HQF83" s="348"/>
      <c r="HQG83" s="348"/>
      <c r="HQH83" s="349"/>
      <c r="HQJ83" s="347"/>
      <c r="HQK83" s="350"/>
      <c r="HQL83" s="350"/>
      <c r="HQM83" s="348"/>
      <c r="HQN83" s="348"/>
      <c r="HQO83" s="348"/>
      <c r="HQP83" s="349"/>
      <c r="HQR83" s="347"/>
      <c r="HQS83" s="350"/>
      <c r="HQT83" s="350"/>
      <c r="HQU83" s="348"/>
      <c r="HQV83" s="348"/>
      <c r="HQW83" s="348"/>
      <c r="HQX83" s="349"/>
      <c r="HQZ83" s="347"/>
      <c r="HRA83" s="350"/>
      <c r="HRB83" s="350"/>
      <c r="HRC83" s="348"/>
      <c r="HRD83" s="348"/>
      <c r="HRE83" s="348"/>
      <c r="HRF83" s="349"/>
      <c r="HRH83" s="347"/>
      <c r="HRI83" s="350"/>
      <c r="HRJ83" s="350"/>
      <c r="HRK83" s="348"/>
      <c r="HRL83" s="348"/>
      <c r="HRM83" s="348"/>
      <c r="HRN83" s="349"/>
      <c r="HRP83" s="347"/>
      <c r="HRQ83" s="350"/>
      <c r="HRR83" s="350"/>
      <c r="HRS83" s="348"/>
      <c r="HRT83" s="348"/>
      <c r="HRU83" s="348"/>
      <c r="HRV83" s="349"/>
      <c r="HRX83" s="347"/>
      <c r="HRY83" s="350"/>
      <c r="HRZ83" s="350"/>
      <c r="HSA83" s="348"/>
      <c r="HSB83" s="348"/>
      <c r="HSC83" s="348"/>
      <c r="HSD83" s="349"/>
      <c r="HSF83" s="347"/>
      <c r="HSG83" s="350"/>
      <c r="HSH83" s="350"/>
      <c r="HSI83" s="348"/>
      <c r="HSJ83" s="348"/>
      <c r="HSK83" s="348"/>
      <c r="HSL83" s="349"/>
      <c r="HSN83" s="347"/>
      <c r="HSO83" s="350"/>
      <c r="HSP83" s="350"/>
      <c r="HSQ83" s="348"/>
      <c r="HSR83" s="348"/>
      <c r="HSS83" s="348"/>
      <c r="HST83" s="349"/>
      <c r="HSV83" s="347"/>
      <c r="HSW83" s="350"/>
      <c r="HSX83" s="350"/>
      <c r="HSY83" s="348"/>
      <c r="HSZ83" s="348"/>
      <c r="HTA83" s="348"/>
      <c r="HTB83" s="349"/>
      <c r="HTD83" s="347"/>
      <c r="HTE83" s="350"/>
      <c r="HTF83" s="350"/>
      <c r="HTG83" s="348"/>
      <c r="HTH83" s="348"/>
      <c r="HTI83" s="348"/>
      <c r="HTJ83" s="349"/>
      <c r="HTL83" s="347"/>
      <c r="HTM83" s="350"/>
      <c r="HTN83" s="350"/>
      <c r="HTO83" s="348"/>
      <c r="HTP83" s="348"/>
      <c r="HTQ83" s="348"/>
      <c r="HTR83" s="349"/>
      <c r="HTT83" s="347"/>
      <c r="HTU83" s="350"/>
      <c r="HTV83" s="350"/>
      <c r="HTW83" s="348"/>
      <c r="HTX83" s="348"/>
      <c r="HTY83" s="348"/>
      <c r="HTZ83" s="349"/>
      <c r="HUB83" s="347"/>
      <c r="HUC83" s="350"/>
      <c r="HUD83" s="350"/>
      <c r="HUE83" s="348"/>
      <c r="HUF83" s="348"/>
      <c r="HUG83" s="348"/>
      <c r="HUH83" s="349"/>
      <c r="HUJ83" s="347"/>
      <c r="HUK83" s="350"/>
      <c r="HUL83" s="350"/>
      <c r="HUM83" s="348"/>
      <c r="HUN83" s="348"/>
      <c r="HUO83" s="348"/>
      <c r="HUP83" s="349"/>
      <c r="HUR83" s="347"/>
      <c r="HUS83" s="350"/>
      <c r="HUT83" s="350"/>
      <c r="HUU83" s="348"/>
      <c r="HUV83" s="348"/>
      <c r="HUW83" s="348"/>
      <c r="HUX83" s="349"/>
      <c r="HUZ83" s="347"/>
      <c r="HVA83" s="350"/>
      <c r="HVB83" s="350"/>
      <c r="HVC83" s="348"/>
      <c r="HVD83" s="348"/>
      <c r="HVE83" s="348"/>
      <c r="HVF83" s="349"/>
      <c r="HVH83" s="347"/>
      <c r="HVI83" s="350"/>
      <c r="HVJ83" s="350"/>
      <c r="HVK83" s="348"/>
      <c r="HVL83" s="348"/>
      <c r="HVM83" s="348"/>
      <c r="HVN83" s="349"/>
      <c r="HVP83" s="347"/>
      <c r="HVQ83" s="350"/>
      <c r="HVR83" s="350"/>
      <c r="HVS83" s="348"/>
      <c r="HVT83" s="348"/>
      <c r="HVU83" s="348"/>
      <c r="HVV83" s="349"/>
      <c r="HVX83" s="347"/>
      <c r="HVY83" s="350"/>
      <c r="HVZ83" s="350"/>
      <c r="HWA83" s="348"/>
      <c r="HWB83" s="348"/>
      <c r="HWC83" s="348"/>
      <c r="HWD83" s="349"/>
      <c r="HWF83" s="347"/>
      <c r="HWG83" s="350"/>
      <c r="HWH83" s="350"/>
      <c r="HWI83" s="348"/>
      <c r="HWJ83" s="348"/>
      <c r="HWK83" s="348"/>
      <c r="HWL83" s="349"/>
      <c r="HWN83" s="347"/>
      <c r="HWO83" s="350"/>
      <c r="HWP83" s="350"/>
      <c r="HWQ83" s="348"/>
      <c r="HWR83" s="348"/>
      <c r="HWS83" s="348"/>
      <c r="HWT83" s="349"/>
      <c r="HWV83" s="347"/>
      <c r="HWW83" s="350"/>
      <c r="HWX83" s="350"/>
      <c r="HWY83" s="348"/>
      <c r="HWZ83" s="348"/>
      <c r="HXA83" s="348"/>
      <c r="HXB83" s="349"/>
      <c r="HXD83" s="347"/>
      <c r="HXE83" s="350"/>
      <c r="HXF83" s="350"/>
      <c r="HXG83" s="348"/>
      <c r="HXH83" s="348"/>
      <c r="HXI83" s="348"/>
      <c r="HXJ83" s="349"/>
      <c r="HXL83" s="347"/>
      <c r="HXM83" s="350"/>
      <c r="HXN83" s="350"/>
      <c r="HXO83" s="348"/>
      <c r="HXP83" s="348"/>
      <c r="HXQ83" s="348"/>
      <c r="HXR83" s="349"/>
      <c r="HXT83" s="347"/>
      <c r="HXU83" s="350"/>
      <c r="HXV83" s="350"/>
      <c r="HXW83" s="348"/>
      <c r="HXX83" s="348"/>
      <c r="HXY83" s="348"/>
      <c r="HXZ83" s="349"/>
      <c r="HYB83" s="347"/>
      <c r="HYC83" s="350"/>
      <c r="HYD83" s="350"/>
      <c r="HYE83" s="348"/>
      <c r="HYF83" s="348"/>
      <c r="HYG83" s="348"/>
      <c r="HYH83" s="349"/>
      <c r="HYJ83" s="347"/>
      <c r="HYK83" s="350"/>
      <c r="HYL83" s="350"/>
      <c r="HYM83" s="348"/>
      <c r="HYN83" s="348"/>
      <c r="HYO83" s="348"/>
      <c r="HYP83" s="349"/>
      <c r="HYR83" s="347"/>
      <c r="HYS83" s="350"/>
      <c r="HYT83" s="350"/>
      <c r="HYU83" s="348"/>
      <c r="HYV83" s="348"/>
      <c r="HYW83" s="348"/>
      <c r="HYX83" s="349"/>
      <c r="HYZ83" s="347"/>
      <c r="HZA83" s="350"/>
      <c r="HZB83" s="350"/>
      <c r="HZC83" s="348"/>
      <c r="HZD83" s="348"/>
      <c r="HZE83" s="348"/>
      <c r="HZF83" s="349"/>
      <c r="HZH83" s="347"/>
      <c r="HZI83" s="350"/>
      <c r="HZJ83" s="350"/>
      <c r="HZK83" s="348"/>
      <c r="HZL83" s="348"/>
      <c r="HZM83" s="348"/>
      <c r="HZN83" s="349"/>
      <c r="HZP83" s="347"/>
      <c r="HZQ83" s="350"/>
      <c r="HZR83" s="350"/>
      <c r="HZS83" s="348"/>
      <c r="HZT83" s="348"/>
      <c r="HZU83" s="348"/>
      <c r="HZV83" s="349"/>
      <c r="HZX83" s="347"/>
      <c r="HZY83" s="350"/>
      <c r="HZZ83" s="350"/>
      <c r="IAA83" s="348"/>
      <c r="IAB83" s="348"/>
      <c r="IAC83" s="348"/>
      <c r="IAD83" s="349"/>
      <c r="IAF83" s="347"/>
      <c r="IAG83" s="350"/>
      <c r="IAH83" s="350"/>
      <c r="IAI83" s="348"/>
      <c r="IAJ83" s="348"/>
      <c r="IAK83" s="348"/>
      <c r="IAL83" s="349"/>
      <c r="IAN83" s="347"/>
      <c r="IAO83" s="350"/>
      <c r="IAP83" s="350"/>
      <c r="IAQ83" s="348"/>
      <c r="IAR83" s="348"/>
      <c r="IAS83" s="348"/>
      <c r="IAT83" s="349"/>
      <c r="IAV83" s="347"/>
      <c r="IAW83" s="350"/>
      <c r="IAX83" s="350"/>
      <c r="IAY83" s="348"/>
      <c r="IAZ83" s="348"/>
      <c r="IBA83" s="348"/>
      <c r="IBB83" s="349"/>
      <c r="IBD83" s="347"/>
      <c r="IBE83" s="350"/>
      <c r="IBF83" s="350"/>
      <c r="IBG83" s="348"/>
      <c r="IBH83" s="348"/>
      <c r="IBI83" s="348"/>
      <c r="IBJ83" s="349"/>
      <c r="IBL83" s="347"/>
      <c r="IBM83" s="350"/>
      <c r="IBN83" s="350"/>
      <c r="IBO83" s="348"/>
      <c r="IBP83" s="348"/>
      <c r="IBQ83" s="348"/>
      <c r="IBR83" s="349"/>
      <c r="IBT83" s="347"/>
      <c r="IBU83" s="350"/>
      <c r="IBV83" s="350"/>
      <c r="IBW83" s="348"/>
      <c r="IBX83" s="348"/>
      <c r="IBY83" s="348"/>
      <c r="IBZ83" s="349"/>
      <c r="ICB83" s="347"/>
      <c r="ICC83" s="350"/>
      <c r="ICD83" s="350"/>
      <c r="ICE83" s="348"/>
      <c r="ICF83" s="348"/>
      <c r="ICG83" s="348"/>
      <c r="ICH83" s="349"/>
      <c r="ICJ83" s="347"/>
      <c r="ICK83" s="350"/>
      <c r="ICL83" s="350"/>
      <c r="ICM83" s="348"/>
      <c r="ICN83" s="348"/>
      <c r="ICO83" s="348"/>
      <c r="ICP83" s="349"/>
      <c r="ICR83" s="347"/>
      <c r="ICS83" s="350"/>
      <c r="ICT83" s="350"/>
      <c r="ICU83" s="348"/>
      <c r="ICV83" s="348"/>
      <c r="ICW83" s="348"/>
      <c r="ICX83" s="349"/>
      <c r="ICZ83" s="347"/>
      <c r="IDA83" s="350"/>
      <c r="IDB83" s="350"/>
      <c r="IDC83" s="348"/>
      <c r="IDD83" s="348"/>
      <c r="IDE83" s="348"/>
      <c r="IDF83" s="349"/>
      <c r="IDH83" s="347"/>
      <c r="IDI83" s="350"/>
      <c r="IDJ83" s="350"/>
      <c r="IDK83" s="348"/>
      <c r="IDL83" s="348"/>
      <c r="IDM83" s="348"/>
      <c r="IDN83" s="349"/>
      <c r="IDP83" s="347"/>
      <c r="IDQ83" s="350"/>
      <c r="IDR83" s="350"/>
      <c r="IDS83" s="348"/>
      <c r="IDT83" s="348"/>
      <c r="IDU83" s="348"/>
      <c r="IDV83" s="349"/>
      <c r="IDX83" s="347"/>
      <c r="IDY83" s="350"/>
      <c r="IDZ83" s="350"/>
      <c r="IEA83" s="348"/>
      <c r="IEB83" s="348"/>
      <c r="IEC83" s="348"/>
      <c r="IED83" s="349"/>
      <c r="IEF83" s="347"/>
      <c r="IEG83" s="350"/>
      <c r="IEH83" s="350"/>
      <c r="IEI83" s="348"/>
      <c r="IEJ83" s="348"/>
      <c r="IEK83" s="348"/>
      <c r="IEL83" s="349"/>
      <c r="IEN83" s="347"/>
      <c r="IEO83" s="350"/>
      <c r="IEP83" s="350"/>
      <c r="IEQ83" s="348"/>
      <c r="IER83" s="348"/>
      <c r="IES83" s="348"/>
      <c r="IET83" s="349"/>
      <c r="IEV83" s="347"/>
      <c r="IEW83" s="350"/>
      <c r="IEX83" s="350"/>
      <c r="IEY83" s="348"/>
      <c r="IEZ83" s="348"/>
      <c r="IFA83" s="348"/>
      <c r="IFB83" s="349"/>
      <c r="IFD83" s="347"/>
      <c r="IFE83" s="350"/>
      <c r="IFF83" s="350"/>
      <c r="IFG83" s="348"/>
      <c r="IFH83" s="348"/>
      <c r="IFI83" s="348"/>
      <c r="IFJ83" s="349"/>
      <c r="IFL83" s="347"/>
      <c r="IFM83" s="350"/>
      <c r="IFN83" s="350"/>
      <c r="IFO83" s="348"/>
      <c r="IFP83" s="348"/>
      <c r="IFQ83" s="348"/>
      <c r="IFR83" s="349"/>
      <c r="IFT83" s="347"/>
      <c r="IFU83" s="350"/>
      <c r="IFV83" s="350"/>
      <c r="IFW83" s="348"/>
      <c r="IFX83" s="348"/>
      <c r="IFY83" s="348"/>
      <c r="IFZ83" s="349"/>
      <c r="IGB83" s="347"/>
      <c r="IGC83" s="350"/>
      <c r="IGD83" s="350"/>
      <c r="IGE83" s="348"/>
      <c r="IGF83" s="348"/>
      <c r="IGG83" s="348"/>
      <c r="IGH83" s="349"/>
      <c r="IGJ83" s="347"/>
      <c r="IGK83" s="350"/>
      <c r="IGL83" s="350"/>
      <c r="IGM83" s="348"/>
      <c r="IGN83" s="348"/>
      <c r="IGO83" s="348"/>
      <c r="IGP83" s="349"/>
      <c r="IGR83" s="347"/>
      <c r="IGS83" s="350"/>
      <c r="IGT83" s="350"/>
      <c r="IGU83" s="348"/>
      <c r="IGV83" s="348"/>
      <c r="IGW83" s="348"/>
      <c r="IGX83" s="349"/>
      <c r="IGZ83" s="347"/>
      <c r="IHA83" s="350"/>
      <c r="IHB83" s="350"/>
      <c r="IHC83" s="348"/>
      <c r="IHD83" s="348"/>
      <c r="IHE83" s="348"/>
      <c r="IHF83" s="349"/>
      <c r="IHH83" s="347"/>
      <c r="IHI83" s="350"/>
      <c r="IHJ83" s="350"/>
      <c r="IHK83" s="348"/>
      <c r="IHL83" s="348"/>
      <c r="IHM83" s="348"/>
      <c r="IHN83" s="349"/>
      <c r="IHP83" s="347"/>
      <c r="IHQ83" s="350"/>
      <c r="IHR83" s="350"/>
      <c r="IHS83" s="348"/>
      <c r="IHT83" s="348"/>
      <c r="IHU83" s="348"/>
      <c r="IHV83" s="349"/>
      <c r="IHX83" s="347"/>
      <c r="IHY83" s="350"/>
      <c r="IHZ83" s="350"/>
      <c r="IIA83" s="348"/>
      <c r="IIB83" s="348"/>
      <c r="IIC83" s="348"/>
      <c r="IID83" s="349"/>
      <c r="IIF83" s="347"/>
      <c r="IIG83" s="350"/>
      <c r="IIH83" s="350"/>
      <c r="III83" s="348"/>
      <c r="IIJ83" s="348"/>
      <c r="IIK83" s="348"/>
      <c r="IIL83" s="349"/>
      <c r="IIN83" s="347"/>
      <c r="IIO83" s="350"/>
      <c r="IIP83" s="350"/>
      <c r="IIQ83" s="348"/>
      <c r="IIR83" s="348"/>
      <c r="IIS83" s="348"/>
      <c r="IIT83" s="349"/>
      <c r="IIV83" s="347"/>
      <c r="IIW83" s="350"/>
      <c r="IIX83" s="350"/>
      <c r="IIY83" s="348"/>
      <c r="IIZ83" s="348"/>
      <c r="IJA83" s="348"/>
      <c r="IJB83" s="349"/>
      <c r="IJD83" s="347"/>
      <c r="IJE83" s="350"/>
      <c r="IJF83" s="350"/>
      <c r="IJG83" s="348"/>
      <c r="IJH83" s="348"/>
      <c r="IJI83" s="348"/>
      <c r="IJJ83" s="349"/>
      <c r="IJL83" s="347"/>
      <c r="IJM83" s="350"/>
      <c r="IJN83" s="350"/>
      <c r="IJO83" s="348"/>
      <c r="IJP83" s="348"/>
      <c r="IJQ83" s="348"/>
      <c r="IJR83" s="349"/>
      <c r="IJT83" s="347"/>
      <c r="IJU83" s="350"/>
      <c r="IJV83" s="350"/>
      <c r="IJW83" s="348"/>
      <c r="IJX83" s="348"/>
      <c r="IJY83" s="348"/>
      <c r="IJZ83" s="349"/>
      <c r="IKB83" s="347"/>
      <c r="IKC83" s="350"/>
      <c r="IKD83" s="350"/>
      <c r="IKE83" s="348"/>
      <c r="IKF83" s="348"/>
      <c r="IKG83" s="348"/>
      <c r="IKH83" s="349"/>
      <c r="IKJ83" s="347"/>
      <c r="IKK83" s="350"/>
      <c r="IKL83" s="350"/>
      <c r="IKM83" s="348"/>
      <c r="IKN83" s="348"/>
      <c r="IKO83" s="348"/>
      <c r="IKP83" s="349"/>
      <c r="IKR83" s="347"/>
      <c r="IKS83" s="350"/>
      <c r="IKT83" s="350"/>
      <c r="IKU83" s="348"/>
      <c r="IKV83" s="348"/>
      <c r="IKW83" s="348"/>
      <c r="IKX83" s="349"/>
      <c r="IKZ83" s="347"/>
      <c r="ILA83" s="350"/>
      <c r="ILB83" s="350"/>
      <c r="ILC83" s="348"/>
      <c r="ILD83" s="348"/>
      <c r="ILE83" s="348"/>
      <c r="ILF83" s="349"/>
      <c r="ILH83" s="347"/>
      <c r="ILI83" s="350"/>
      <c r="ILJ83" s="350"/>
      <c r="ILK83" s="348"/>
      <c r="ILL83" s="348"/>
      <c r="ILM83" s="348"/>
      <c r="ILN83" s="349"/>
      <c r="ILP83" s="347"/>
      <c r="ILQ83" s="350"/>
      <c r="ILR83" s="350"/>
      <c r="ILS83" s="348"/>
      <c r="ILT83" s="348"/>
      <c r="ILU83" s="348"/>
      <c r="ILV83" s="349"/>
      <c r="ILX83" s="347"/>
      <c r="ILY83" s="350"/>
      <c r="ILZ83" s="350"/>
      <c r="IMA83" s="348"/>
      <c r="IMB83" s="348"/>
      <c r="IMC83" s="348"/>
      <c r="IMD83" s="349"/>
      <c r="IMF83" s="347"/>
      <c r="IMG83" s="350"/>
      <c r="IMH83" s="350"/>
      <c r="IMI83" s="348"/>
      <c r="IMJ83" s="348"/>
      <c r="IMK83" s="348"/>
      <c r="IML83" s="349"/>
      <c r="IMN83" s="347"/>
      <c r="IMO83" s="350"/>
      <c r="IMP83" s="350"/>
      <c r="IMQ83" s="348"/>
      <c r="IMR83" s="348"/>
      <c r="IMS83" s="348"/>
      <c r="IMT83" s="349"/>
      <c r="IMV83" s="347"/>
      <c r="IMW83" s="350"/>
      <c r="IMX83" s="350"/>
      <c r="IMY83" s="348"/>
      <c r="IMZ83" s="348"/>
      <c r="INA83" s="348"/>
      <c r="INB83" s="349"/>
      <c r="IND83" s="347"/>
      <c r="INE83" s="350"/>
      <c r="INF83" s="350"/>
      <c r="ING83" s="348"/>
      <c r="INH83" s="348"/>
      <c r="INI83" s="348"/>
      <c r="INJ83" s="349"/>
      <c r="INL83" s="347"/>
      <c r="INM83" s="350"/>
      <c r="INN83" s="350"/>
      <c r="INO83" s="348"/>
      <c r="INP83" s="348"/>
      <c r="INQ83" s="348"/>
      <c r="INR83" s="349"/>
      <c r="INT83" s="347"/>
      <c r="INU83" s="350"/>
      <c r="INV83" s="350"/>
      <c r="INW83" s="348"/>
      <c r="INX83" s="348"/>
      <c r="INY83" s="348"/>
      <c r="INZ83" s="349"/>
      <c r="IOB83" s="347"/>
      <c r="IOC83" s="350"/>
      <c r="IOD83" s="350"/>
      <c r="IOE83" s="348"/>
      <c r="IOF83" s="348"/>
      <c r="IOG83" s="348"/>
      <c r="IOH83" s="349"/>
      <c r="IOJ83" s="347"/>
      <c r="IOK83" s="350"/>
      <c r="IOL83" s="350"/>
      <c r="IOM83" s="348"/>
      <c r="ION83" s="348"/>
      <c r="IOO83" s="348"/>
      <c r="IOP83" s="349"/>
      <c r="IOR83" s="347"/>
      <c r="IOS83" s="350"/>
      <c r="IOT83" s="350"/>
      <c r="IOU83" s="348"/>
      <c r="IOV83" s="348"/>
      <c r="IOW83" s="348"/>
      <c r="IOX83" s="349"/>
      <c r="IOZ83" s="347"/>
      <c r="IPA83" s="350"/>
      <c r="IPB83" s="350"/>
      <c r="IPC83" s="348"/>
      <c r="IPD83" s="348"/>
      <c r="IPE83" s="348"/>
      <c r="IPF83" s="349"/>
      <c r="IPH83" s="347"/>
      <c r="IPI83" s="350"/>
      <c r="IPJ83" s="350"/>
      <c r="IPK83" s="348"/>
      <c r="IPL83" s="348"/>
      <c r="IPM83" s="348"/>
      <c r="IPN83" s="349"/>
      <c r="IPP83" s="347"/>
      <c r="IPQ83" s="350"/>
      <c r="IPR83" s="350"/>
      <c r="IPS83" s="348"/>
      <c r="IPT83" s="348"/>
      <c r="IPU83" s="348"/>
      <c r="IPV83" s="349"/>
      <c r="IPX83" s="347"/>
      <c r="IPY83" s="350"/>
      <c r="IPZ83" s="350"/>
      <c r="IQA83" s="348"/>
      <c r="IQB83" s="348"/>
      <c r="IQC83" s="348"/>
      <c r="IQD83" s="349"/>
      <c r="IQF83" s="347"/>
      <c r="IQG83" s="350"/>
      <c r="IQH83" s="350"/>
      <c r="IQI83" s="348"/>
      <c r="IQJ83" s="348"/>
      <c r="IQK83" s="348"/>
      <c r="IQL83" s="349"/>
      <c r="IQN83" s="347"/>
      <c r="IQO83" s="350"/>
      <c r="IQP83" s="350"/>
      <c r="IQQ83" s="348"/>
      <c r="IQR83" s="348"/>
      <c r="IQS83" s="348"/>
      <c r="IQT83" s="349"/>
      <c r="IQV83" s="347"/>
      <c r="IQW83" s="350"/>
      <c r="IQX83" s="350"/>
      <c r="IQY83" s="348"/>
      <c r="IQZ83" s="348"/>
      <c r="IRA83" s="348"/>
      <c r="IRB83" s="349"/>
      <c r="IRD83" s="347"/>
      <c r="IRE83" s="350"/>
      <c r="IRF83" s="350"/>
      <c r="IRG83" s="348"/>
      <c r="IRH83" s="348"/>
      <c r="IRI83" s="348"/>
      <c r="IRJ83" s="349"/>
      <c r="IRL83" s="347"/>
      <c r="IRM83" s="350"/>
      <c r="IRN83" s="350"/>
      <c r="IRO83" s="348"/>
      <c r="IRP83" s="348"/>
      <c r="IRQ83" s="348"/>
      <c r="IRR83" s="349"/>
      <c r="IRT83" s="347"/>
      <c r="IRU83" s="350"/>
      <c r="IRV83" s="350"/>
      <c r="IRW83" s="348"/>
      <c r="IRX83" s="348"/>
      <c r="IRY83" s="348"/>
      <c r="IRZ83" s="349"/>
      <c r="ISB83" s="347"/>
      <c r="ISC83" s="350"/>
      <c r="ISD83" s="350"/>
      <c r="ISE83" s="348"/>
      <c r="ISF83" s="348"/>
      <c r="ISG83" s="348"/>
      <c r="ISH83" s="349"/>
      <c r="ISJ83" s="347"/>
      <c r="ISK83" s="350"/>
      <c r="ISL83" s="350"/>
      <c r="ISM83" s="348"/>
      <c r="ISN83" s="348"/>
      <c r="ISO83" s="348"/>
      <c r="ISP83" s="349"/>
      <c r="ISR83" s="347"/>
      <c r="ISS83" s="350"/>
      <c r="IST83" s="350"/>
      <c r="ISU83" s="348"/>
      <c r="ISV83" s="348"/>
      <c r="ISW83" s="348"/>
      <c r="ISX83" s="349"/>
      <c r="ISZ83" s="347"/>
      <c r="ITA83" s="350"/>
      <c r="ITB83" s="350"/>
      <c r="ITC83" s="348"/>
      <c r="ITD83" s="348"/>
      <c r="ITE83" s="348"/>
      <c r="ITF83" s="349"/>
      <c r="ITH83" s="347"/>
      <c r="ITI83" s="350"/>
      <c r="ITJ83" s="350"/>
      <c r="ITK83" s="348"/>
      <c r="ITL83" s="348"/>
      <c r="ITM83" s="348"/>
      <c r="ITN83" s="349"/>
      <c r="ITP83" s="347"/>
      <c r="ITQ83" s="350"/>
      <c r="ITR83" s="350"/>
      <c r="ITS83" s="348"/>
      <c r="ITT83" s="348"/>
      <c r="ITU83" s="348"/>
      <c r="ITV83" s="349"/>
      <c r="ITX83" s="347"/>
      <c r="ITY83" s="350"/>
      <c r="ITZ83" s="350"/>
      <c r="IUA83" s="348"/>
      <c r="IUB83" s="348"/>
      <c r="IUC83" s="348"/>
      <c r="IUD83" s="349"/>
      <c r="IUF83" s="347"/>
      <c r="IUG83" s="350"/>
      <c r="IUH83" s="350"/>
      <c r="IUI83" s="348"/>
      <c r="IUJ83" s="348"/>
      <c r="IUK83" s="348"/>
      <c r="IUL83" s="349"/>
      <c r="IUN83" s="347"/>
      <c r="IUO83" s="350"/>
      <c r="IUP83" s="350"/>
      <c r="IUQ83" s="348"/>
      <c r="IUR83" s="348"/>
      <c r="IUS83" s="348"/>
      <c r="IUT83" s="349"/>
      <c r="IUV83" s="347"/>
      <c r="IUW83" s="350"/>
      <c r="IUX83" s="350"/>
      <c r="IUY83" s="348"/>
      <c r="IUZ83" s="348"/>
      <c r="IVA83" s="348"/>
      <c r="IVB83" s="349"/>
      <c r="IVD83" s="347"/>
      <c r="IVE83" s="350"/>
      <c r="IVF83" s="350"/>
      <c r="IVG83" s="348"/>
      <c r="IVH83" s="348"/>
      <c r="IVI83" s="348"/>
      <c r="IVJ83" s="349"/>
      <c r="IVL83" s="347"/>
      <c r="IVM83" s="350"/>
      <c r="IVN83" s="350"/>
      <c r="IVO83" s="348"/>
      <c r="IVP83" s="348"/>
      <c r="IVQ83" s="348"/>
      <c r="IVR83" s="349"/>
      <c r="IVT83" s="347"/>
      <c r="IVU83" s="350"/>
      <c r="IVV83" s="350"/>
      <c r="IVW83" s="348"/>
      <c r="IVX83" s="348"/>
      <c r="IVY83" s="348"/>
      <c r="IVZ83" s="349"/>
      <c r="IWB83" s="347"/>
      <c r="IWC83" s="350"/>
      <c r="IWD83" s="350"/>
      <c r="IWE83" s="348"/>
      <c r="IWF83" s="348"/>
      <c r="IWG83" s="348"/>
      <c r="IWH83" s="349"/>
      <c r="IWJ83" s="347"/>
      <c r="IWK83" s="350"/>
      <c r="IWL83" s="350"/>
      <c r="IWM83" s="348"/>
      <c r="IWN83" s="348"/>
      <c r="IWO83" s="348"/>
      <c r="IWP83" s="349"/>
      <c r="IWR83" s="347"/>
      <c r="IWS83" s="350"/>
      <c r="IWT83" s="350"/>
      <c r="IWU83" s="348"/>
      <c r="IWV83" s="348"/>
      <c r="IWW83" s="348"/>
      <c r="IWX83" s="349"/>
      <c r="IWZ83" s="347"/>
      <c r="IXA83" s="350"/>
      <c r="IXB83" s="350"/>
      <c r="IXC83" s="348"/>
      <c r="IXD83" s="348"/>
      <c r="IXE83" s="348"/>
      <c r="IXF83" s="349"/>
      <c r="IXH83" s="347"/>
      <c r="IXI83" s="350"/>
      <c r="IXJ83" s="350"/>
      <c r="IXK83" s="348"/>
      <c r="IXL83" s="348"/>
      <c r="IXM83" s="348"/>
      <c r="IXN83" s="349"/>
      <c r="IXP83" s="347"/>
      <c r="IXQ83" s="350"/>
      <c r="IXR83" s="350"/>
      <c r="IXS83" s="348"/>
      <c r="IXT83" s="348"/>
      <c r="IXU83" s="348"/>
      <c r="IXV83" s="349"/>
      <c r="IXX83" s="347"/>
      <c r="IXY83" s="350"/>
      <c r="IXZ83" s="350"/>
      <c r="IYA83" s="348"/>
      <c r="IYB83" s="348"/>
      <c r="IYC83" s="348"/>
      <c r="IYD83" s="349"/>
      <c r="IYF83" s="347"/>
      <c r="IYG83" s="350"/>
      <c r="IYH83" s="350"/>
      <c r="IYI83" s="348"/>
      <c r="IYJ83" s="348"/>
      <c r="IYK83" s="348"/>
      <c r="IYL83" s="349"/>
      <c r="IYN83" s="347"/>
      <c r="IYO83" s="350"/>
      <c r="IYP83" s="350"/>
      <c r="IYQ83" s="348"/>
      <c r="IYR83" s="348"/>
      <c r="IYS83" s="348"/>
      <c r="IYT83" s="349"/>
      <c r="IYV83" s="347"/>
      <c r="IYW83" s="350"/>
      <c r="IYX83" s="350"/>
      <c r="IYY83" s="348"/>
      <c r="IYZ83" s="348"/>
      <c r="IZA83" s="348"/>
      <c r="IZB83" s="349"/>
      <c r="IZD83" s="347"/>
      <c r="IZE83" s="350"/>
      <c r="IZF83" s="350"/>
      <c r="IZG83" s="348"/>
      <c r="IZH83" s="348"/>
      <c r="IZI83" s="348"/>
      <c r="IZJ83" s="349"/>
      <c r="IZL83" s="347"/>
      <c r="IZM83" s="350"/>
      <c r="IZN83" s="350"/>
      <c r="IZO83" s="348"/>
      <c r="IZP83" s="348"/>
      <c r="IZQ83" s="348"/>
      <c r="IZR83" s="349"/>
      <c r="IZT83" s="347"/>
      <c r="IZU83" s="350"/>
      <c r="IZV83" s="350"/>
      <c r="IZW83" s="348"/>
      <c r="IZX83" s="348"/>
      <c r="IZY83" s="348"/>
      <c r="IZZ83" s="349"/>
      <c r="JAB83" s="347"/>
      <c r="JAC83" s="350"/>
      <c r="JAD83" s="350"/>
      <c r="JAE83" s="348"/>
      <c r="JAF83" s="348"/>
      <c r="JAG83" s="348"/>
      <c r="JAH83" s="349"/>
      <c r="JAJ83" s="347"/>
      <c r="JAK83" s="350"/>
      <c r="JAL83" s="350"/>
      <c r="JAM83" s="348"/>
      <c r="JAN83" s="348"/>
      <c r="JAO83" s="348"/>
      <c r="JAP83" s="349"/>
      <c r="JAR83" s="347"/>
      <c r="JAS83" s="350"/>
      <c r="JAT83" s="350"/>
      <c r="JAU83" s="348"/>
      <c r="JAV83" s="348"/>
      <c r="JAW83" s="348"/>
      <c r="JAX83" s="349"/>
      <c r="JAZ83" s="347"/>
      <c r="JBA83" s="350"/>
      <c r="JBB83" s="350"/>
      <c r="JBC83" s="348"/>
      <c r="JBD83" s="348"/>
      <c r="JBE83" s="348"/>
      <c r="JBF83" s="349"/>
      <c r="JBH83" s="347"/>
      <c r="JBI83" s="350"/>
      <c r="JBJ83" s="350"/>
      <c r="JBK83" s="348"/>
      <c r="JBL83" s="348"/>
      <c r="JBM83" s="348"/>
      <c r="JBN83" s="349"/>
      <c r="JBP83" s="347"/>
      <c r="JBQ83" s="350"/>
      <c r="JBR83" s="350"/>
      <c r="JBS83" s="348"/>
      <c r="JBT83" s="348"/>
      <c r="JBU83" s="348"/>
      <c r="JBV83" s="349"/>
      <c r="JBX83" s="347"/>
      <c r="JBY83" s="350"/>
      <c r="JBZ83" s="350"/>
      <c r="JCA83" s="348"/>
      <c r="JCB83" s="348"/>
      <c r="JCC83" s="348"/>
      <c r="JCD83" s="349"/>
      <c r="JCF83" s="347"/>
      <c r="JCG83" s="350"/>
      <c r="JCH83" s="350"/>
      <c r="JCI83" s="348"/>
      <c r="JCJ83" s="348"/>
      <c r="JCK83" s="348"/>
      <c r="JCL83" s="349"/>
      <c r="JCN83" s="347"/>
      <c r="JCO83" s="350"/>
      <c r="JCP83" s="350"/>
      <c r="JCQ83" s="348"/>
      <c r="JCR83" s="348"/>
      <c r="JCS83" s="348"/>
      <c r="JCT83" s="349"/>
      <c r="JCV83" s="347"/>
      <c r="JCW83" s="350"/>
      <c r="JCX83" s="350"/>
      <c r="JCY83" s="348"/>
      <c r="JCZ83" s="348"/>
      <c r="JDA83" s="348"/>
      <c r="JDB83" s="349"/>
      <c r="JDD83" s="347"/>
      <c r="JDE83" s="350"/>
      <c r="JDF83" s="350"/>
      <c r="JDG83" s="348"/>
      <c r="JDH83" s="348"/>
      <c r="JDI83" s="348"/>
      <c r="JDJ83" s="349"/>
      <c r="JDL83" s="347"/>
      <c r="JDM83" s="350"/>
      <c r="JDN83" s="350"/>
      <c r="JDO83" s="348"/>
      <c r="JDP83" s="348"/>
      <c r="JDQ83" s="348"/>
      <c r="JDR83" s="349"/>
      <c r="JDT83" s="347"/>
      <c r="JDU83" s="350"/>
      <c r="JDV83" s="350"/>
      <c r="JDW83" s="348"/>
      <c r="JDX83" s="348"/>
      <c r="JDY83" s="348"/>
      <c r="JDZ83" s="349"/>
      <c r="JEB83" s="347"/>
      <c r="JEC83" s="350"/>
      <c r="JED83" s="350"/>
      <c r="JEE83" s="348"/>
      <c r="JEF83" s="348"/>
      <c r="JEG83" s="348"/>
      <c r="JEH83" s="349"/>
      <c r="JEJ83" s="347"/>
      <c r="JEK83" s="350"/>
      <c r="JEL83" s="350"/>
      <c r="JEM83" s="348"/>
      <c r="JEN83" s="348"/>
      <c r="JEO83" s="348"/>
      <c r="JEP83" s="349"/>
      <c r="JER83" s="347"/>
      <c r="JES83" s="350"/>
      <c r="JET83" s="350"/>
      <c r="JEU83" s="348"/>
      <c r="JEV83" s="348"/>
      <c r="JEW83" s="348"/>
      <c r="JEX83" s="349"/>
      <c r="JEZ83" s="347"/>
      <c r="JFA83" s="350"/>
      <c r="JFB83" s="350"/>
      <c r="JFC83" s="348"/>
      <c r="JFD83" s="348"/>
      <c r="JFE83" s="348"/>
      <c r="JFF83" s="349"/>
      <c r="JFH83" s="347"/>
      <c r="JFI83" s="350"/>
      <c r="JFJ83" s="350"/>
      <c r="JFK83" s="348"/>
      <c r="JFL83" s="348"/>
      <c r="JFM83" s="348"/>
      <c r="JFN83" s="349"/>
      <c r="JFP83" s="347"/>
      <c r="JFQ83" s="350"/>
      <c r="JFR83" s="350"/>
      <c r="JFS83" s="348"/>
      <c r="JFT83" s="348"/>
      <c r="JFU83" s="348"/>
      <c r="JFV83" s="349"/>
      <c r="JFX83" s="347"/>
      <c r="JFY83" s="350"/>
      <c r="JFZ83" s="350"/>
      <c r="JGA83" s="348"/>
      <c r="JGB83" s="348"/>
      <c r="JGC83" s="348"/>
      <c r="JGD83" s="349"/>
      <c r="JGF83" s="347"/>
      <c r="JGG83" s="350"/>
      <c r="JGH83" s="350"/>
      <c r="JGI83" s="348"/>
      <c r="JGJ83" s="348"/>
      <c r="JGK83" s="348"/>
      <c r="JGL83" s="349"/>
      <c r="JGN83" s="347"/>
      <c r="JGO83" s="350"/>
      <c r="JGP83" s="350"/>
      <c r="JGQ83" s="348"/>
      <c r="JGR83" s="348"/>
      <c r="JGS83" s="348"/>
      <c r="JGT83" s="349"/>
      <c r="JGV83" s="347"/>
      <c r="JGW83" s="350"/>
      <c r="JGX83" s="350"/>
      <c r="JGY83" s="348"/>
      <c r="JGZ83" s="348"/>
      <c r="JHA83" s="348"/>
      <c r="JHB83" s="349"/>
      <c r="JHD83" s="347"/>
      <c r="JHE83" s="350"/>
      <c r="JHF83" s="350"/>
      <c r="JHG83" s="348"/>
      <c r="JHH83" s="348"/>
      <c r="JHI83" s="348"/>
      <c r="JHJ83" s="349"/>
      <c r="JHL83" s="347"/>
      <c r="JHM83" s="350"/>
      <c r="JHN83" s="350"/>
      <c r="JHO83" s="348"/>
      <c r="JHP83" s="348"/>
      <c r="JHQ83" s="348"/>
      <c r="JHR83" s="349"/>
      <c r="JHT83" s="347"/>
      <c r="JHU83" s="350"/>
      <c r="JHV83" s="350"/>
      <c r="JHW83" s="348"/>
      <c r="JHX83" s="348"/>
      <c r="JHY83" s="348"/>
      <c r="JHZ83" s="349"/>
      <c r="JIB83" s="347"/>
      <c r="JIC83" s="350"/>
      <c r="JID83" s="350"/>
      <c r="JIE83" s="348"/>
      <c r="JIF83" s="348"/>
      <c r="JIG83" s="348"/>
      <c r="JIH83" s="349"/>
      <c r="JIJ83" s="347"/>
      <c r="JIK83" s="350"/>
      <c r="JIL83" s="350"/>
      <c r="JIM83" s="348"/>
      <c r="JIN83" s="348"/>
      <c r="JIO83" s="348"/>
      <c r="JIP83" s="349"/>
      <c r="JIR83" s="347"/>
      <c r="JIS83" s="350"/>
      <c r="JIT83" s="350"/>
      <c r="JIU83" s="348"/>
      <c r="JIV83" s="348"/>
      <c r="JIW83" s="348"/>
      <c r="JIX83" s="349"/>
      <c r="JIZ83" s="347"/>
      <c r="JJA83" s="350"/>
      <c r="JJB83" s="350"/>
      <c r="JJC83" s="348"/>
      <c r="JJD83" s="348"/>
      <c r="JJE83" s="348"/>
      <c r="JJF83" s="349"/>
      <c r="JJH83" s="347"/>
      <c r="JJI83" s="350"/>
      <c r="JJJ83" s="350"/>
      <c r="JJK83" s="348"/>
      <c r="JJL83" s="348"/>
      <c r="JJM83" s="348"/>
      <c r="JJN83" s="349"/>
      <c r="JJP83" s="347"/>
      <c r="JJQ83" s="350"/>
      <c r="JJR83" s="350"/>
      <c r="JJS83" s="348"/>
      <c r="JJT83" s="348"/>
      <c r="JJU83" s="348"/>
      <c r="JJV83" s="349"/>
      <c r="JJX83" s="347"/>
      <c r="JJY83" s="350"/>
      <c r="JJZ83" s="350"/>
      <c r="JKA83" s="348"/>
      <c r="JKB83" s="348"/>
      <c r="JKC83" s="348"/>
      <c r="JKD83" s="349"/>
      <c r="JKF83" s="347"/>
      <c r="JKG83" s="350"/>
      <c r="JKH83" s="350"/>
      <c r="JKI83" s="348"/>
      <c r="JKJ83" s="348"/>
      <c r="JKK83" s="348"/>
      <c r="JKL83" s="349"/>
      <c r="JKN83" s="347"/>
      <c r="JKO83" s="350"/>
      <c r="JKP83" s="350"/>
      <c r="JKQ83" s="348"/>
      <c r="JKR83" s="348"/>
      <c r="JKS83" s="348"/>
      <c r="JKT83" s="349"/>
      <c r="JKV83" s="347"/>
      <c r="JKW83" s="350"/>
      <c r="JKX83" s="350"/>
      <c r="JKY83" s="348"/>
      <c r="JKZ83" s="348"/>
      <c r="JLA83" s="348"/>
      <c r="JLB83" s="349"/>
      <c r="JLD83" s="347"/>
      <c r="JLE83" s="350"/>
      <c r="JLF83" s="350"/>
      <c r="JLG83" s="348"/>
      <c r="JLH83" s="348"/>
      <c r="JLI83" s="348"/>
      <c r="JLJ83" s="349"/>
      <c r="JLL83" s="347"/>
      <c r="JLM83" s="350"/>
      <c r="JLN83" s="350"/>
      <c r="JLO83" s="348"/>
      <c r="JLP83" s="348"/>
      <c r="JLQ83" s="348"/>
      <c r="JLR83" s="349"/>
      <c r="JLT83" s="347"/>
      <c r="JLU83" s="350"/>
      <c r="JLV83" s="350"/>
      <c r="JLW83" s="348"/>
      <c r="JLX83" s="348"/>
      <c r="JLY83" s="348"/>
      <c r="JLZ83" s="349"/>
      <c r="JMB83" s="347"/>
      <c r="JMC83" s="350"/>
      <c r="JMD83" s="350"/>
      <c r="JME83" s="348"/>
      <c r="JMF83" s="348"/>
      <c r="JMG83" s="348"/>
      <c r="JMH83" s="349"/>
      <c r="JMJ83" s="347"/>
      <c r="JMK83" s="350"/>
      <c r="JML83" s="350"/>
      <c r="JMM83" s="348"/>
      <c r="JMN83" s="348"/>
      <c r="JMO83" s="348"/>
      <c r="JMP83" s="349"/>
      <c r="JMR83" s="347"/>
      <c r="JMS83" s="350"/>
      <c r="JMT83" s="350"/>
      <c r="JMU83" s="348"/>
      <c r="JMV83" s="348"/>
      <c r="JMW83" s="348"/>
      <c r="JMX83" s="349"/>
      <c r="JMZ83" s="347"/>
      <c r="JNA83" s="350"/>
      <c r="JNB83" s="350"/>
      <c r="JNC83" s="348"/>
      <c r="JND83" s="348"/>
      <c r="JNE83" s="348"/>
      <c r="JNF83" s="349"/>
      <c r="JNH83" s="347"/>
      <c r="JNI83" s="350"/>
      <c r="JNJ83" s="350"/>
      <c r="JNK83" s="348"/>
      <c r="JNL83" s="348"/>
      <c r="JNM83" s="348"/>
      <c r="JNN83" s="349"/>
      <c r="JNP83" s="347"/>
      <c r="JNQ83" s="350"/>
      <c r="JNR83" s="350"/>
      <c r="JNS83" s="348"/>
      <c r="JNT83" s="348"/>
      <c r="JNU83" s="348"/>
      <c r="JNV83" s="349"/>
      <c r="JNX83" s="347"/>
      <c r="JNY83" s="350"/>
      <c r="JNZ83" s="350"/>
      <c r="JOA83" s="348"/>
      <c r="JOB83" s="348"/>
      <c r="JOC83" s="348"/>
      <c r="JOD83" s="349"/>
      <c r="JOF83" s="347"/>
      <c r="JOG83" s="350"/>
      <c r="JOH83" s="350"/>
      <c r="JOI83" s="348"/>
      <c r="JOJ83" s="348"/>
      <c r="JOK83" s="348"/>
      <c r="JOL83" s="349"/>
      <c r="JON83" s="347"/>
      <c r="JOO83" s="350"/>
      <c r="JOP83" s="350"/>
      <c r="JOQ83" s="348"/>
      <c r="JOR83" s="348"/>
      <c r="JOS83" s="348"/>
      <c r="JOT83" s="349"/>
      <c r="JOV83" s="347"/>
      <c r="JOW83" s="350"/>
      <c r="JOX83" s="350"/>
      <c r="JOY83" s="348"/>
      <c r="JOZ83" s="348"/>
      <c r="JPA83" s="348"/>
      <c r="JPB83" s="349"/>
      <c r="JPD83" s="347"/>
      <c r="JPE83" s="350"/>
      <c r="JPF83" s="350"/>
      <c r="JPG83" s="348"/>
      <c r="JPH83" s="348"/>
      <c r="JPI83" s="348"/>
      <c r="JPJ83" s="349"/>
      <c r="JPL83" s="347"/>
      <c r="JPM83" s="350"/>
      <c r="JPN83" s="350"/>
      <c r="JPO83" s="348"/>
      <c r="JPP83" s="348"/>
      <c r="JPQ83" s="348"/>
      <c r="JPR83" s="349"/>
      <c r="JPT83" s="347"/>
      <c r="JPU83" s="350"/>
      <c r="JPV83" s="350"/>
      <c r="JPW83" s="348"/>
      <c r="JPX83" s="348"/>
      <c r="JPY83" s="348"/>
      <c r="JPZ83" s="349"/>
      <c r="JQB83" s="347"/>
      <c r="JQC83" s="350"/>
      <c r="JQD83" s="350"/>
      <c r="JQE83" s="348"/>
      <c r="JQF83" s="348"/>
      <c r="JQG83" s="348"/>
      <c r="JQH83" s="349"/>
      <c r="JQJ83" s="347"/>
      <c r="JQK83" s="350"/>
      <c r="JQL83" s="350"/>
      <c r="JQM83" s="348"/>
      <c r="JQN83" s="348"/>
      <c r="JQO83" s="348"/>
      <c r="JQP83" s="349"/>
      <c r="JQR83" s="347"/>
      <c r="JQS83" s="350"/>
      <c r="JQT83" s="350"/>
      <c r="JQU83" s="348"/>
      <c r="JQV83" s="348"/>
      <c r="JQW83" s="348"/>
      <c r="JQX83" s="349"/>
      <c r="JQZ83" s="347"/>
      <c r="JRA83" s="350"/>
      <c r="JRB83" s="350"/>
      <c r="JRC83" s="348"/>
      <c r="JRD83" s="348"/>
      <c r="JRE83" s="348"/>
      <c r="JRF83" s="349"/>
      <c r="JRH83" s="347"/>
      <c r="JRI83" s="350"/>
      <c r="JRJ83" s="350"/>
      <c r="JRK83" s="348"/>
      <c r="JRL83" s="348"/>
      <c r="JRM83" s="348"/>
      <c r="JRN83" s="349"/>
      <c r="JRP83" s="347"/>
      <c r="JRQ83" s="350"/>
      <c r="JRR83" s="350"/>
      <c r="JRS83" s="348"/>
      <c r="JRT83" s="348"/>
      <c r="JRU83" s="348"/>
      <c r="JRV83" s="349"/>
      <c r="JRX83" s="347"/>
      <c r="JRY83" s="350"/>
      <c r="JRZ83" s="350"/>
      <c r="JSA83" s="348"/>
      <c r="JSB83" s="348"/>
      <c r="JSC83" s="348"/>
      <c r="JSD83" s="349"/>
      <c r="JSF83" s="347"/>
      <c r="JSG83" s="350"/>
      <c r="JSH83" s="350"/>
      <c r="JSI83" s="348"/>
      <c r="JSJ83" s="348"/>
      <c r="JSK83" s="348"/>
      <c r="JSL83" s="349"/>
      <c r="JSN83" s="347"/>
      <c r="JSO83" s="350"/>
      <c r="JSP83" s="350"/>
      <c r="JSQ83" s="348"/>
      <c r="JSR83" s="348"/>
      <c r="JSS83" s="348"/>
      <c r="JST83" s="349"/>
      <c r="JSV83" s="347"/>
      <c r="JSW83" s="350"/>
      <c r="JSX83" s="350"/>
      <c r="JSY83" s="348"/>
      <c r="JSZ83" s="348"/>
      <c r="JTA83" s="348"/>
      <c r="JTB83" s="349"/>
      <c r="JTD83" s="347"/>
      <c r="JTE83" s="350"/>
      <c r="JTF83" s="350"/>
      <c r="JTG83" s="348"/>
      <c r="JTH83" s="348"/>
      <c r="JTI83" s="348"/>
      <c r="JTJ83" s="349"/>
      <c r="JTL83" s="347"/>
      <c r="JTM83" s="350"/>
      <c r="JTN83" s="350"/>
      <c r="JTO83" s="348"/>
      <c r="JTP83" s="348"/>
      <c r="JTQ83" s="348"/>
      <c r="JTR83" s="349"/>
      <c r="JTT83" s="347"/>
      <c r="JTU83" s="350"/>
      <c r="JTV83" s="350"/>
      <c r="JTW83" s="348"/>
      <c r="JTX83" s="348"/>
      <c r="JTY83" s="348"/>
      <c r="JTZ83" s="349"/>
      <c r="JUB83" s="347"/>
      <c r="JUC83" s="350"/>
      <c r="JUD83" s="350"/>
      <c r="JUE83" s="348"/>
      <c r="JUF83" s="348"/>
      <c r="JUG83" s="348"/>
      <c r="JUH83" s="349"/>
      <c r="JUJ83" s="347"/>
      <c r="JUK83" s="350"/>
      <c r="JUL83" s="350"/>
      <c r="JUM83" s="348"/>
      <c r="JUN83" s="348"/>
      <c r="JUO83" s="348"/>
      <c r="JUP83" s="349"/>
      <c r="JUR83" s="347"/>
      <c r="JUS83" s="350"/>
      <c r="JUT83" s="350"/>
      <c r="JUU83" s="348"/>
      <c r="JUV83" s="348"/>
      <c r="JUW83" s="348"/>
      <c r="JUX83" s="349"/>
      <c r="JUZ83" s="347"/>
      <c r="JVA83" s="350"/>
      <c r="JVB83" s="350"/>
      <c r="JVC83" s="348"/>
      <c r="JVD83" s="348"/>
      <c r="JVE83" s="348"/>
      <c r="JVF83" s="349"/>
      <c r="JVH83" s="347"/>
      <c r="JVI83" s="350"/>
      <c r="JVJ83" s="350"/>
      <c r="JVK83" s="348"/>
      <c r="JVL83" s="348"/>
      <c r="JVM83" s="348"/>
      <c r="JVN83" s="349"/>
      <c r="JVP83" s="347"/>
      <c r="JVQ83" s="350"/>
      <c r="JVR83" s="350"/>
      <c r="JVS83" s="348"/>
      <c r="JVT83" s="348"/>
      <c r="JVU83" s="348"/>
      <c r="JVV83" s="349"/>
      <c r="JVX83" s="347"/>
      <c r="JVY83" s="350"/>
      <c r="JVZ83" s="350"/>
      <c r="JWA83" s="348"/>
      <c r="JWB83" s="348"/>
      <c r="JWC83" s="348"/>
      <c r="JWD83" s="349"/>
      <c r="JWF83" s="347"/>
      <c r="JWG83" s="350"/>
      <c r="JWH83" s="350"/>
      <c r="JWI83" s="348"/>
      <c r="JWJ83" s="348"/>
      <c r="JWK83" s="348"/>
      <c r="JWL83" s="349"/>
      <c r="JWN83" s="347"/>
      <c r="JWO83" s="350"/>
      <c r="JWP83" s="350"/>
      <c r="JWQ83" s="348"/>
      <c r="JWR83" s="348"/>
      <c r="JWS83" s="348"/>
      <c r="JWT83" s="349"/>
      <c r="JWV83" s="347"/>
      <c r="JWW83" s="350"/>
      <c r="JWX83" s="350"/>
      <c r="JWY83" s="348"/>
      <c r="JWZ83" s="348"/>
      <c r="JXA83" s="348"/>
      <c r="JXB83" s="349"/>
      <c r="JXD83" s="347"/>
      <c r="JXE83" s="350"/>
      <c r="JXF83" s="350"/>
      <c r="JXG83" s="348"/>
      <c r="JXH83" s="348"/>
      <c r="JXI83" s="348"/>
      <c r="JXJ83" s="349"/>
      <c r="JXL83" s="347"/>
      <c r="JXM83" s="350"/>
      <c r="JXN83" s="350"/>
      <c r="JXO83" s="348"/>
      <c r="JXP83" s="348"/>
      <c r="JXQ83" s="348"/>
      <c r="JXR83" s="349"/>
      <c r="JXT83" s="347"/>
      <c r="JXU83" s="350"/>
      <c r="JXV83" s="350"/>
      <c r="JXW83" s="348"/>
      <c r="JXX83" s="348"/>
      <c r="JXY83" s="348"/>
      <c r="JXZ83" s="349"/>
      <c r="JYB83" s="347"/>
      <c r="JYC83" s="350"/>
      <c r="JYD83" s="350"/>
      <c r="JYE83" s="348"/>
      <c r="JYF83" s="348"/>
      <c r="JYG83" s="348"/>
      <c r="JYH83" s="349"/>
      <c r="JYJ83" s="347"/>
      <c r="JYK83" s="350"/>
      <c r="JYL83" s="350"/>
      <c r="JYM83" s="348"/>
      <c r="JYN83" s="348"/>
      <c r="JYO83" s="348"/>
      <c r="JYP83" s="349"/>
      <c r="JYR83" s="347"/>
      <c r="JYS83" s="350"/>
      <c r="JYT83" s="350"/>
      <c r="JYU83" s="348"/>
      <c r="JYV83" s="348"/>
      <c r="JYW83" s="348"/>
      <c r="JYX83" s="349"/>
      <c r="JYZ83" s="347"/>
      <c r="JZA83" s="350"/>
      <c r="JZB83" s="350"/>
      <c r="JZC83" s="348"/>
      <c r="JZD83" s="348"/>
      <c r="JZE83" s="348"/>
      <c r="JZF83" s="349"/>
      <c r="JZH83" s="347"/>
      <c r="JZI83" s="350"/>
      <c r="JZJ83" s="350"/>
      <c r="JZK83" s="348"/>
      <c r="JZL83" s="348"/>
      <c r="JZM83" s="348"/>
      <c r="JZN83" s="349"/>
      <c r="JZP83" s="347"/>
      <c r="JZQ83" s="350"/>
      <c r="JZR83" s="350"/>
      <c r="JZS83" s="348"/>
      <c r="JZT83" s="348"/>
      <c r="JZU83" s="348"/>
      <c r="JZV83" s="349"/>
      <c r="JZX83" s="347"/>
      <c r="JZY83" s="350"/>
      <c r="JZZ83" s="350"/>
      <c r="KAA83" s="348"/>
      <c r="KAB83" s="348"/>
      <c r="KAC83" s="348"/>
      <c r="KAD83" s="349"/>
      <c r="KAF83" s="347"/>
      <c r="KAG83" s="350"/>
      <c r="KAH83" s="350"/>
      <c r="KAI83" s="348"/>
      <c r="KAJ83" s="348"/>
      <c r="KAK83" s="348"/>
      <c r="KAL83" s="349"/>
      <c r="KAN83" s="347"/>
      <c r="KAO83" s="350"/>
      <c r="KAP83" s="350"/>
      <c r="KAQ83" s="348"/>
      <c r="KAR83" s="348"/>
      <c r="KAS83" s="348"/>
      <c r="KAT83" s="349"/>
      <c r="KAV83" s="347"/>
      <c r="KAW83" s="350"/>
      <c r="KAX83" s="350"/>
      <c r="KAY83" s="348"/>
      <c r="KAZ83" s="348"/>
      <c r="KBA83" s="348"/>
      <c r="KBB83" s="349"/>
      <c r="KBD83" s="347"/>
      <c r="KBE83" s="350"/>
      <c r="KBF83" s="350"/>
      <c r="KBG83" s="348"/>
      <c r="KBH83" s="348"/>
      <c r="KBI83" s="348"/>
      <c r="KBJ83" s="349"/>
      <c r="KBL83" s="347"/>
      <c r="KBM83" s="350"/>
      <c r="KBN83" s="350"/>
      <c r="KBO83" s="348"/>
      <c r="KBP83" s="348"/>
      <c r="KBQ83" s="348"/>
      <c r="KBR83" s="349"/>
      <c r="KBT83" s="347"/>
      <c r="KBU83" s="350"/>
      <c r="KBV83" s="350"/>
      <c r="KBW83" s="348"/>
      <c r="KBX83" s="348"/>
      <c r="KBY83" s="348"/>
      <c r="KBZ83" s="349"/>
      <c r="KCB83" s="347"/>
      <c r="KCC83" s="350"/>
      <c r="KCD83" s="350"/>
      <c r="KCE83" s="348"/>
      <c r="KCF83" s="348"/>
      <c r="KCG83" s="348"/>
      <c r="KCH83" s="349"/>
      <c r="KCJ83" s="347"/>
      <c r="KCK83" s="350"/>
      <c r="KCL83" s="350"/>
      <c r="KCM83" s="348"/>
      <c r="KCN83" s="348"/>
      <c r="KCO83" s="348"/>
      <c r="KCP83" s="349"/>
      <c r="KCR83" s="347"/>
      <c r="KCS83" s="350"/>
      <c r="KCT83" s="350"/>
      <c r="KCU83" s="348"/>
      <c r="KCV83" s="348"/>
      <c r="KCW83" s="348"/>
      <c r="KCX83" s="349"/>
      <c r="KCZ83" s="347"/>
      <c r="KDA83" s="350"/>
      <c r="KDB83" s="350"/>
      <c r="KDC83" s="348"/>
      <c r="KDD83" s="348"/>
      <c r="KDE83" s="348"/>
      <c r="KDF83" s="349"/>
      <c r="KDH83" s="347"/>
      <c r="KDI83" s="350"/>
      <c r="KDJ83" s="350"/>
      <c r="KDK83" s="348"/>
      <c r="KDL83" s="348"/>
      <c r="KDM83" s="348"/>
      <c r="KDN83" s="349"/>
      <c r="KDP83" s="347"/>
      <c r="KDQ83" s="350"/>
      <c r="KDR83" s="350"/>
      <c r="KDS83" s="348"/>
      <c r="KDT83" s="348"/>
      <c r="KDU83" s="348"/>
      <c r="KDV83" s="349"/>
      <c r="KDX83" s="347"/>
      <c r="KDY83" s="350"/>
      <c r="KDZ83" s="350"/>
      <c r="KEA83" s="348"/>
      <c r="KEB83" s="348"/>
      <c r="KEC83" s="348"/>
      <c r="KED83" s="349"/>
      <c r="KEF83" s="347"/>
      <c r="KEG83" s="350"/>
      <c r="KEH83" s="350"/>
      <c r="KEI83" s="348"/>
      <c r="KEJ83" s="348"/>
      <c r="KEK83" s="348"/>
      <c r="KEL83" s="349"/>
      <c r="KEN83" s="347"/>
      <c r="KEO83" s="350"/>
      <c r="KEP83" s="350"/>
      <c r="KEQ83" s="348"/>
      <c r="KER83" s="348"/>
      <c r="KES83" s="348"/>
      <c r="KET83" s="349"/>
      <c r="KEV83" s="347"/>
      <c r="KEW83" s="350"/>
      <c r="KEX83" s="350"/>
      <c r="KEY83" s="348"/>
      <c r="KEZ83" s="348"/>
      <c r="KFA83" s="348"/>
      <c r="KFB83" s="349"/>
      <c r="KFD83" s="347"/>
      <c r="KFE83" s="350"/>
      <c r="KFF83" s="350"/>
      <c r="KFG83" s="348"/>
      <c r="KFH83" s="348"/>
      <c r="KFI83" s="348"/>
      <c r="KFJ83" s="349"/>
      <c r="KFL83" s="347"/>
      <c r="KFM83" s="350"/>
      <c r="KFN83" s="350"/>
      <c r="KFO83" s="348"/>
      <c r="KFP83" s="348"/>
      <c r="KFQ83" s="348"/>
      <c r="KFR83" s="349"/>
      <c r="KFT83" s="347"/>
      <c r="KFU83" s="350"/>
      <c r="KFV83" s="350"/>
      <c r="KFW83" s="348"/>
      <c r="KFX83" s="348"/>
      <c r="KFY83" s="348"/>
      <c r="KFZ83" s="349"/>
      <c r="KGB83" s="347"/>
      <c r="KGC83" s="350"/>
      <c r="KGD83" s="350"/>
      <c r="KGE83" s="348"/>
      <c r="KGF83" s="348"/>
      <c r="KGG83" s="348"/>
      <c r="KGH83" s="349"/>
      <c r="KGJ83" s="347"/>
      <c r="KGK83" s="350"/>
      <c r="KGL83" s="350"/>
      <c r="KGM83" s="348"/>
      <c r="KGN83" s="348"/>
      <c r="KGO83" s="348"/>
      <c r="KGP83" s="349"/>
      <c r="KGR83" s="347"/>
      <c r="KGS83" s="350"/>
      <c r="KGT83" s="350"/>
      <c r="KGU83" s="348"/>
      <c r="KGV83" s="348"/>
      <c r="KGW83" s="348"/>
      <c r="KGX83" s="349"/>
      <c r="KGZ83" s="347"/>
      <c r="KHA83" s="350"/>
      <c r="KHB83" s="350"/>
      <c r="KHC83" s="348"/>
      <c r="KHD83" s="348"/>
      <c r="KHE83" s="348"/>
      <c r="KHF83" s="349"/>
      <c r="KHH83" s="347"/>
      <c r="KHI83" s="350"/>
      <c r="KHJ83" s="350"/>
      <c r="KHK83" s="348"/>
      <c r="KHL83" s="348"/>
      <c r="KHM83" s="348"/>
      <c r="KHN83" s="349"/>
      <c r="KHP83" s="347"/>
      <c r="KHQ83" s="350"/>
      <c r="KHR83" s="350"/>
      <c r="KHS83" s="348"/>
      <c r="KHT83" s="348"/>
      <c r="KHU83" s="348"/>
      <c r="KHV83" s="349"/>
      <c r="KHX83" s="347"/>
      <c r="KHY83" s="350"/>
      <c r="KHZ83" s="350"/>
      <c r="KIA83" s="348"/>
      <c r="KIB83" s="348"/>
      <c r="KIC83" s="348"/>
      <c r="KID83" s="349"/>
      <c r="KIF83" s="347"/>
      <c r="KIG83" s="350"/>
      <c r="KIH83" s="350"/>
      <c r="KII83" s="348"/>
      <c r="KIJ83" s="348"/>
      <c r="KIK83" s="348"/>
      <c r="KIL83" s="349"/>
      <c r="KIN83" s="347"/>
      <c r="KIO83" s="350"/>
      <c r="KIP83" s="350"/>
      <c r="KIQ83" s="348"/>
      <c r="KIR83" s="348"/>
      <c r="KIS83" s="348"/>
      <c r="KIT83" s="349"/>
      <c r="KIV83" s="347"/>
      <c r="KIW83" s="350"/>
      <c r="KIX83" s="350"/>
      <c r="KIY83" s="348"/>
      <c r="KIZ83" s="348"/>
      <c r="KJA83" s="348"/>
      <c r="KJB83" s="349"/>
      <c r="KJD83" s="347"/>
      <c r="KJE83" s="350"/>
      <c r="KJF83" s="350"/>
      <c r="KJG83" s="348"/>
      <c r="KJH83" s="348"/>
      <c r="KJI83" s="348"/>
      <c r="KJJ83" s="349"/>
      <c r="KJL83" s="347"/>
      <c r="KJM83" s="350"/>
      <c r="KJN83" s="350"/>
      <c r="KJO83" s="348"/>
      <c r="KJP83" s="348"/>
      <c r="KJQ83" s="348"/>
      <c r="KJR83" s="349"/>
      <c r="KJT83" s="347"/>
      <c r="KJU83" s="350"/>
      <c r="KJV83" s="350"/>
      <c r="KJW83" s="348"/>
      <c r="KJX83" s="348"/>
      <c r="KJY83" s="348"/>
      <c r="KJZ83" s="349"/>
      <c r="KKB83" s="347"/>
      <c r="KKC83" s="350"/>
      <c r="KKD83" s="350"/>
      <c r="KKE83" s="348"/>
      <c r="KKF83" s="348"/>
      <c r="KKG83" s="348"/>
      <c r="KKH83" s="349"/>
      <c r="KKJ83" s="347"/>
      <c r="KKK83" s="350"/>
      <c r="KKL83" s="350"/>
      <c r="KKM83" s="348"/>
      <c r="KKN83" s="348"/>
      <c r="KKO83" s="348"/>
      <c r="KKP83" s="349"/>
      <c r="KKR83" s="347"/>
      <c r="KKS83" s="350"/>
      <c r="KKT83" s="350"/>
      <c r="KKU83" s="348"/>
      <c r="KKV83" s="348"/>
      <c r="KKW83" s="348"/>
      <c r="KKX83" s="349"/>
      <c r="KKZ83" s="347"/>
      <c r="KLA83" s="350"/>
      <c r="KLB83" s="350"/>
      <c r="KLC83" s="348"/>
      <c r="KLD83" s="348"/>
      <c r="KLE83" s="348"/>
      <c r="KLF83" s="349"/>
      <c r="KLH83" s="347"/>
      <c r="KLI83" s="350"/>
      <c r="KLJ83" s="350"/>
      <c r="KLK83" s="348"/>
      <c r="KLL83" s="348"/>
      <c r="KLM83" s="348"/>
      <c r="KLN83" s="349"/>
      <c r="KLP83" s="347"/>
      <c r="KLQ83" s="350"/>
      <c r="KLR83" s="350"/>
      <c r="KLS83" s="348"/>
      <c r="KLT83" s="348"/>
      <c r="KLU83" s="348"/>
      <c r="KLV83" s="349"/>
      <c r="KLX83" s="347"/>
      <c r="KLY83" s="350"/>
      <c r="KLZ83" s="350"/>
      <c r="KMA83" s="348"/>
      <c r="KMB83" s="348"/>
      <c r="KMC83" s="348"/>
      <c r="KMD83" s="349"/>
      <c r="KMF83" s="347"/>
      <c r="KMG83" s="350"/>
      <c r="KMH83" s="350"/>
      <c r="KMI83" s="348"/>
      <c r="KMJ83" s="348"/>
      <c r="KMK83" s="348"/>
      <c r="KML83" s="349"/>
      <c r="KMN83" s="347"/>
      <c r="KMO83" s="350"/>
      <c r="KMP83" s="350"/>
      <c r="KMQ83" s="348"/>
      <c r="KMR83" s="348"/>
      <c r="KMS83" s="348"/>
      <c r="KMT83" s="349"/>
      <c r="KMV83" s="347"/>
      <c r="KMW83" s="350"/>
      <c r="KMX83" s="350"/>
      <c r="KMY83" s="348"/>
      <c r="KMZ83" s="348"/>
      <c r="KNA83" s="348"/>
      <c r="KNB83" s="349"/>
      <c r="KND83" s="347"/>
      <c r="KNE83" s="350"/>
      <c r="KNF83" s="350"/>
      <c r="KNG83" s="348"/>
      <c r="KNH83" s="348"/>
      <c r="KNI83" s="348"/>
      <c r="KNJ83" s="349"/>
      <c r="KNL83" s="347"/>
      <c r="KNM83" s="350"/>
      <c r="KNN83" s="350"/>
      <c r="KNO83" s="348"/>
      <c r="KNP83" s="348"/>
      <c r="KNQ83" s="348"/>
      <c r="KNR83" s="349"/>
      <c r="KNT83" s="347"/>
      <c r="KNU83" s="350"/>
      <c r="KNV83" s="350"/>
      <c r="KNW83" s="348"/>
      <c r="KNX83" s="348"/>
      <c r="KNY83" s="348"/>
      <c r="KNZ83" s="349"/>
      <c r="KOB83" s="347"/>
      <c r="KOC83" s="350"/>
      <c r="KOD83" s="350"/>
      <c r="KOE83" s="348"/>
      <c r="KOF83" s="348"/>
      <c r="KOG83" s="348"/>
      <c r="KOH83" s="349"/>
      <c r="KOJ83" s="347"/>
      <c r="KOK83" s="350"/>
      <c r="KOL83" s="350"/>
      <c r="KOM83" s="348"/>
      <c r="KON83" s="348"/>
      <c r="KOO83" s="348"/>
      <c r="KOP83" s="349"/>
      <c r="KOR83" s="347"/>
      <c r="KOS83" s="350"/>
      <c r="KOT83" s="350"/>
      <c r="KOU83" s="348"/>
      <c r="KOV83" s="348"/>
      <c r="KOW83" s="348"/>
      <c r="KOX83" s="349"/>
      <c r="KOZ83" s="347"/>
      <c r="KPA83" s="350"/>
      <c r="KPB83" s="350"/>
      <c r="KPC83" s="348"/>
      <c r="KPD83" s="348"/>
      <c r="KPE83" s="348"/>
      <c r="KPF83" s="349"/>
      <c r="KPH83" s="347"/>
      <c r="KPI83" s="350"/>
      <c r="KPJ83" s="350"/>
      <c r="KPK83" s="348"/>
      <c r="KPL83" s="348"/>
      <c r="KPM83" s="348"/>
      <c r="KPN83" s="349"/>
      <c r="KPP83" s="347"/>
      <c r="KPQ83" s="350"/>
      <c r="KPR83" s="350"/>
      <c r="KPS83" s="348"/>
      <c r="KPT83" s="348"/>
      <c r="KPU83" s="348"/>
      <c r="KPV83" s="349"/>
      <c r="KPX83" s="347"/>
      <c r="KPY83" s="350"/>
      <c r="KPZ83" s="350"/>
      <c r="KQA83" s="348"/>
      <c r="KQB83" s="348"/>
      <c r="KQC83" s="348"/>
      <c r="KQD83" s="349"/>
      <c r="KQF83" s="347"/>
      <c r="KQG83" s="350"/>
      <c r="KQH83" s="350"/>
      <c r="KQI83" s="348"/>
      <c r="KQJ83" s="348"/>
      <c r="KQK83" s="348"/>
      <c r="KQL83" s="349"/>
      <c r="KQN83" s="347"/>
      <c r="KQO83" s="350"/>
      <c r="KQP83" s="350"/>
      <c r="KQQ83" s="348"/>
      <c r="KQR83" s="348"/>
      <c r="KQS83" s="348"/>
      <c r="KQT83" s="349"/>
      <c r="KQV83" s="347"/>
      <c r="KQW83" s="350"/>
      <c r="KQX83" s="350"/>
      <c r="KQY83" s="348"/>
      <c r="KQZ83" s="348"/>
      <c r="KRA83" s="348"/>
      <c r="KRB83" s="349"/>
      <c r="KRD83" s="347"/>
      <c r="KRE83" s="350"/>
      <c r="KRF83" s="350"/>
      <c r="KRG83" s="348"/>
      <c r="KRH83" s="348"/>
      <c r="KRI83" s="348"/>
      <c r="KRJ83" s="349"/>
      <c r="KRL83" s="347"/>
      <c r="KRM83" s="350"/>
      <c r="KRN83" s="350"/>
      <c r="KRO83" s="348"/>
      <c r="KRP83" s="348"/>
      <c r="KRQ83" s="348"/>
      <c r="KRR83" s="349"/>
      <c r="KRT83" s="347"/>
      <c r="KRU83" s="350"/>
      <c r="KRV83" s="350"/>
      <c r="KRW83" s="348"/>
      <c r="KRX83" s="348"/>
      <c r="KRY83" s="348"/>
      <c r="KRZ83" s="349"/>
      <c r="KSB83" s="347"/>
      <c r="KSC83" s="350"/>
      <c r="KSD83" s="350"/>
      <c r="KSE83" s="348"/>
      <c r="KSF83" s="348"/>
      <c r="KSG83" s="348"/>
      <c r="KSH83" s="349"/>
      <c r="KSJ83" s="347"/>
      <c r="KSK83" s="350"/>
      <c r="KSL83" s="350"/>
      <c r="KSM83" s="348"/>
      <c r="KSN83" s="348"/>
      <c r="KSO83" s="348"/>
      <c r="KSP83" s="349"/>
      <c r="KSR83" s="347"/>
      <c r="KSS83" s="350"/>
      <c r="KST83" s="350"/>
      <c r="KSU83" s="348"/>
      <c r="KSV83" s="348"/>
      <c r="KSW83" s="348"/>
      <c r="KSX83" s="349"/>
      <c r="KSZ83" s="347"/>
      <c r="KTA83" s="350"/>
      <c r="KTB83" s="350"/>
      <c r="KTC83" s="348"/>
      <c r="KTD83" s="348"/>
      <c r="KTE83" s="348"/>
      <c r="KTF83" s="349"/>
      <c r="KTH83" s="347"/>
      <c r="KTI83" s="350"/>
      <c r="KTJ83" s="350"/>
      <c r="KTK83" s="348"/>
      <c r="KTL83" s="348"/>
      <c r="KTM83" s="348"/>
      <c r="KTN83" s="349"/>
      <c r="KTP83" s="347"/>
      <c r="KTQ83" s="350"/>
      <c r="KTR83" s="350"/>
      <c r="KTS83" s="348"/>
      <c r="KTT83" s="348"/>
      <c r="KTU83" s="348"/>
      <c r="KTV83" s="349"/>
      <c r="KTX83" s="347"/>
      <c r="KTY83" s="350"/>
      <c r="KTZ83" s="350"/>
      <c r="KUA83" s="348"/>
      <c r="KUB83" s="348"/>
      <c r="KUC83" s="348"/>
      <c r="KUD83" s="349"/>
      <c r="KUF83" s="347"/>
      <c r="KUG83" s="350"/>
      <c r="KUH83" s="350"/>
      <c r="KUI83" s="348"/>
      <c r="KUJ83" s="348"/>
      <c r="KUK83" s="348"/>
      <c r="KUL83" s="349"/>
      <c r="KUN83" s="347"/>
      <c r="KUO83" s="350"/>
      <c r="KUP83" s="350"/>
      <c r="KUQ83" s="348"/>
      <c r="KUR83" s="348"/>
      <c r="KUS83" s="348"/>
      <c r="KUT83" s="349"/>
      <c r="KUV83" s="347"/>
      <c r="KUW83" s="350"/>
      <c r="KUX83" s="350"/>
      <c r="KUY83" s="348"/>
      <c r="KUZ83" s="348"/>
      <c r="KVA83" s="348"/>
      <c r="KVB83" s="349"/>
      <c r="KVD83" s="347"/>
      <c r="KVE83" s="350"/>
      <c r="KVF83" s="350"/>
      <c r="KVG83" s="348"/>
      <c r="KVH83" s="348"/>
      <c r="KVI83" s="348"/>
      <c r="KVJ83" s="349"/>
      <c r="KVL83" s="347"/>
      <c r="KVM83" s="350"/>
      <c r="KVN83" s="350"/>
      <c r="KVO83" s="348"/>
      <c r="KVP83" s="348"/>
      <c r="KVQ83" s="348"/>
      <c r="KVR83" s="349"/>
      <c r="KVT83" s="347"/>
      <c r="KVU83" s="350"/>
      <c r="KVV83" s="350"/>
      <c r="KVW83" s="348"/>
      <c r="KVX83" s="348"/>
      <c r="KVY83" s="348"/>
      <c r="KVZ83" s="349"/>
      <c r="KWB83" s="347"/>
      <c r="KWC83" s="350"/>
      <c r="KWD83" s="350"/>
      <c r="KWE83" s="348"/>
      <c r="KWF83" s="348"/>
      <c r="KWG83" s="348"/>
      <c r="KWH83" s="349"/>
      <c r="KWJ83" s="347"/>
      <c r="KWK83" s="350"/>
      <c r="KWL83" s="350"/>
      <c r="KWM83" s="348"/>
      <c r="KWN83" s="348"/>
      <c r="KWO83" s="348"/>
      <c r="KWP83" s="349"/>
      <c r="KWR83" s="347"/>
      <c r="KWS83" s="350"/>
      <c r="KWT83" s="350"/>
      <c r="KWU83" s="348"/>
      <c r="KWV83" s="348"/>
      <c r="KWW83" s="348"/>
      <c r="KWX83" s="349"/>
      <c r="KWZ83" s="347"/>
      <c r="KXA83" s="350"/>
      <c r="KXB83" s="350"/>
      <c r="KXC83" s="348"/>
      <c r="KXD83" s="348"/>
      <c r="KXE83" s="348"/>
      <c r="KXF83" s="349"/>
      <c r="KXH83" s="347"/>
      <c r="KXI83" s="350"/>
      <c r="KXJ83" s="350"/>
      <c r="KXK83" s="348"/>
      <c r="KXL83" s="348"/>
      <c r="KXM83" s="348"/>
      <c r="KXN83" s="349"/>
      <c r="KXP83" s="347"/>
      <c r="KXQ83" s="350"/>
      <c r="KXR83" s="350"/>
      <c r="KXS83" s="348"/>
      <c r="KXT83" s="348"/>
      <c r="KXU83" s="348"/>
      <c r="KXV83" s="349"/>
      <c r="KXX83" s="347"/>
      <c r="KXY83" s="350"/>
      <c r="KXZ83" s="350"/>
      <c r="KYA83" s="348"/>
      <c r="KYB83" s="348"/>
      <c r="KYC83" s="348"/>
      <c r="KYD83" s="349"/>
      <c r="KYF83" s="347"/>
      <c r="KYG83" s="350"/>
      <c r="KYH83" s="350"/>
      <c r="KYI83" s="348"/>
      <c r="KYJ83" s="348"/>
      <c r="KYK83" s="348"/>
      <c r="KYL83" s="349"/>
      <c r="KYN83" s="347"/>
      <c r="KYO83" s="350"/>
      <c r="KYP83" s="350"/>
      <c r="KYQ83" s="348"/>
      <c r="KYR83" s="348"/>
      <c r="KYS83" s="348"/>
      <c r="KYT83" s="349"/>
      <c r="KYV83" s="347"/>
      <c r="KYW83" s="350"/>
      <c r="KYX83" s="350"/>
      <c r="KYY83" s="348"/>
      <c r="KYZ83" s="348"/>
      <c r="KZA83" s="348"/>
      <c r="KZB83" s="349"/>
      <c r="KZD83" s="347"/>
      <c r="KZE83" s="350"/>
      <c r="KZF83" s="350"/>
      <c r="KZG83" s="348"/>
      <c r="KZH83" s="348"/>
      <c r="KZI83" s="348"/>
      <c r="KZJ83" s="349"/>
      <c r="KZL83" s="347"/>
      <c r="KZM83" s="350"/>
      <c r="KZN83" s="350"/>
      <c r="KZO83" s="348"/>
      <c r="KZP83" s="348"/>
      <c r="KZQ83" s="348"/>
      <c r="KZR83" s="349"/>
      <c r="KZT83" s="347"/>
      <c r="KZU83" s="350"/>
      <c r="KZV83" s="350"/>
      <c r="KZW83" s="348"/>
      <c r="KZX83" s="348"/>
      <c r="KZY83" s="348"/>
      <c r="KZZ83" s="349"/>
      <c r="LAB83" s="347"/>
      <c r="LAC83" s="350"/>
      <c r="LAD83" s="350"/>
      <c r="LAE83" s="348"/>
      <c r="LAF83" s="348"/>
      <c r="LAG83" s="348"/>
      <c r="LAH83" s="349"/>
      <c r="LAJ83" s="347"/>
      <c r="LAK83" s="350"/>
      <c r="LAL83" s="350"/>
      <c r="LAM83" s="348"/>
      <c r="LAN83" s="348"/>
      <c r="LAO83" s="348"/>
      <c r="LAP83" s="349"/>
      <c r="LAR83" s="347"/>
      <c r="LAS83" s="350"/>
      <c r="LAT83" s="350"/>
      <c r="LAU83" s="348"/>
      <c r="LAV83" s="348"/>
      <c r="LAW83" s="348"/>
      <c r="LAX83" s="349"/>
      <c r="LAZ83" s="347"/>
      <c r="LBA83" s="350"/>
      <c r="LBB83" s="350"/>
      <c r="LBC83" s="348"/>
      <c r="LBD83" s="348"/>
      <c r="LBE83" s="348"/>
      <c r="LBF83" s="349"/>
      <c r="LBH83" s="347"/>
      <c r="LBI83" s="350"/>
      <c r="LBJ83" s="350"/>
      <c r="LBK83" s="348"/>
      <c r="LBL83" s="348"/>
      <c r="LBM83" s="348"/>
      <c r="LBN83" s="349"/>
      <c r="LBP83" s="347"/>
      <c r="LBQ83" s="350"/>
      <c r="LBR83" s="350"/>
      <c r="LBS83" s="348"/>
      <c r="LBT83" s="348"/>
      <c r="LBU83" s="348"/>
      <c r="LBV83" s="349"/>
      <c r="LBX83" s="347"/>
      <c r="LBY83" s="350"/>
      <c r="LBZ83" s="350"/>
      <c r="LCA83" s="348"/>
      <c r="LCB83" s="348"/>
      <c r="LCC83" s="348"/>
      <c r="LCD83" s="349"/>
      <c r="LCF83" s="347"/>
      <c r="LCG83" s="350"/>
      <c r="LCH83" s="350"/>
      <c r="LCI83" s="348"/>
      <c r="LCJ83" s="348"/>
      <c r="LCK83" s="348"/>
      <c r="LCL83" s="349"/>
      <c r="LCN83" s="347"/>
      <c r="LCO83" s="350"/>
      <c r="LCP83" s="350"/>
      <c r="LCQ83" s="348"/>
      <c r="LCR83" s="348"/>
      <c r="LCS83" s="348"/>
      <c r="LCT83" s="349"/>
      <c r="LCV83" s="347"/>
      <c r="LCW83" s="350"/>
      <c r="LCX83" s="350"/>
      <c r="LCY83" s="348"/>
      <c r="LCZ83" s="348"/>
      <c r="LDA83" s="348"/>
      <c r="LDB83" s="349"/>
      <c r="LDD83" s="347"/>
      <c r="LDE83" s="350"/>
      <c r="LDF83" s="350"/>
      <c r="LDG83" s="348"/>
      <c r="LDH83" s="348"/>
      <c r="LDI83" s="348"/>
      <c r="LDJ83" s="349"/>
      <c r="LDL83" s="347"/>
      <c r="LDM83" s="350"/>
      <c r="LDN83" s="350"/>
      <c r="LDO83" s="348"/>
      <c r="LDP83" s="348"/>
      <c r="LDQ83" s="348"/>
      <c r="LDR83" s="349"/>
      <c r="LDT83" s="347"/>
      <c r="LDU83" s="350"/>
      <c r="LDV83" s="350"/>
      <c r="LDW83" s="348"/>
      <c r="LDX83" s="348"/>
      <c r="LDY83" s="348"/>
      <c r="LDZ83" s="349"/>
      <c r="LEB83" s="347"/>
      <c r="LEC83" s="350"/>
      <c r="LED83" s="350"/>
      <c r="LEE83" s="348"/>
      <c r="LEF83" s="348"/>
      <c r="LEG83" s="348"/>
      <c r="LEH83" s="349"/>
      <c r="LEJ83" s="347"/>
      <c r="LEK83" s="350"/>
      <c r="LEL83" s="350"/>
      <c r="LEM83" s="348"/>
      <c r="LEN83" s="348"/>
      <c r="LEO83" s="348"/>
      <c r="LEP83" s="349"/>
      <c r="LER83" s="347"/>
      <c r="LES83" s="350"/>
      <c r="LET83" s="350"/>
      <c r="LEU83" s="348"/>
      <c r="LEV83" s="348"/>
      <c r="LEW83" s="348"/>
      <c r="LEX83" s="349"/>
      <c r="LEZ83" s="347"/>
      <c r="LFA83" s="350"/>
      <c r="LFB83" s="350"/>
      <c r="LFC83" s="348"/>
      <c r="LFD83" s="348"/>
      <c r="LFE83" s="348"/>
      <c r="LFF83" s="349"/>
      <c r="LFH83" s="347"/>
      <c r="LFI83" s="350"/>
      <c r="LFJ83" s="350"/>
      <c r="LFK83" s="348"/>
      <c r="LFL83" s="348"/>
      <c r="LFM83" s="348"/>
      <c r="LFN83" s="349"/>
      <c r="LFP83" s="347"/>
      <c r="LFQ83" s="350"/>
      <c r="LFR83" s="350"/>
      <c r="LFS83" s="348"/>
      <c r="LFT83" s="348"/>
      <c r="LFU83" s="348"/>
      <c r="LFV83" s="349"/>
      <c r="LFX83" s="347"/>
      <c r="LFY83" s="350"/>
      <c r="LFZ83" s="350"/>
      <c r="LGA83" s="348"/>
      <c r="LGB83" s="348"/>
      <c r="LGC83" s="348"/>
      <c r="LGD83" s="349"/>
      <c r="LGF83" s="347"/>
      <c r="LGG83" s="350"/>
      <c r="LGH83" s="350"/>
      <c r="LGI83" s="348"/>
      <c r="LGJ83" s="348"/>
      <c r="LGK83" s="348"/>
      <c r="LGL83" s="349"/>
      <c r="LGN83" s="347"/>
      <c r="LGO83" s="350"/>
      <c r="LGP83" s="350"/>
      <c r="LGQ83" s="348"/>
      <c r="LGR83" s="348"/>
      <c r="LGS83" s="348"/>
      <c r="LGT83" s="349"/>
      <c r="LGV83" s="347"/>
      <c r="LGW83" s="350"/>
      <c r="LGX83" s="350"/>
      <c r="LGY83" s="348"/>
      <c r="LGZ83" s="348"/>
      <c r="LHA83" s="348"/>
      <c r="LHB83" s="349"/>
      <c r="LHD83" s="347"/>
      <c r="LHE83" s="350"/>
      <c r="LHF83" s="350"/>
      <c r="LHG83" s="348"/>
      <c r="LHH83" s="348"/>
      <c r="LHI83" s="348"/>
      <c r="LHJ83" s="349"/>
      <c r="LHL83" s="347"/>
      <c r="LHM83" s="350"/>
      <c r="LHN83" s="350"/>
      <c r="LHO83" s="348"/>
      <c r="LHP83" s="348"/>
      <c r="LHQ83" s="348"/>
      <c r="LHR83" s="349"/>
      <c r="LHT83" s="347"/>
      <c r="LHU83" s="350"/>
      <c r="LHV83" s="350"/>
      <c r="LHW83" s="348"/>
      <c r="LHX83" s="348"/>
      <c r="LHY83" s="348"/>
      <c r="LHZ83" s="349"/>
      <c r="LIB83" s="347"/>
      <c r="LIC83" s="350"/>
      <c r="LID83" s="350"/>
      <c r="LIE83" s="348"/>
      <c r="LIF83" s="348"/>
      <c r="LIG83" s="348"/>
      <c r="LIH83" s="349"/>
      <c r="LIJ83" s="347"/>
      <c r="LIK83" s="350"/>
      <c r="LIL83" s="350"/>
      <c r="LIM83" s="348"/>
      <c r="LIN83" s="348"/>
      <c r="LIO83" s="348"/>
      <c r="LIP83" s="349"/>
      <c r="LIR83" s="347"/>
      <c r="LIS83" s="350"/>
      <c r="LIT83" s="350"/>
      <c r="LIU83" s="348"/>
      <c r="LIV83" s="348"/>
      <c r="LIW83" s="348"/>
      <c r="LIX83" s="349"/>
      <c r="LIZ83" s="347"/>
      <c r="LJA83" s="350"/>
      <c r="LJB83" s="350"/>
      <c r="LJC83" s="348"/>
      <c r="LJD83" s="348"/>
      <c r="LJE83" s="348"/>
      <c r="LJF83" s="349"/>
      <c r="LJH83" s="347"/>
      <c r="LJI83" s="350"/>
      <c r="LJJ83" s="350"/>
      <c r="LJK83" s="348"/>
      <c r="LJL83" s="348"/>
      <c r="LJM83" s="348"/>
      <c r="LJN83" s="349"/>
      <c r="LJP83" s="347"/>
      <c r="LJQ83" s="350"/>
      <c r="LJR83" s="350"/>
      <c r="LJS83" s="348"/>
      <c r="LJT83" s="348"/>
      <c r="LJU83" s="348"/>
      <c r="LJV83" s="349"/>
      <c r="LJX83" s="347"/>
      <c r="LJY83" s="350"/>
      <c r="LJZ83" s="350"/>
      <c r="LKA83" s="348"/>
      <c r="LKB83" s="348"/>
      <c r="LKC83" s="348"/>
      <c r="LKD83" s="349"/>
      <c r="LKF83" s="347"/>
      <c r="LKG83" s="350"/>
      <c r="LKH83" s="350"/>
      <c r="LKI83" s="348"/>
      <c r="LKJ83" s="348"/>
      <c r="LKK83" s="348"/>
      <c r="LKL83" s="349"/>
      <c r="LKN83" s="347"/>
      <c r="LKO83" s="350"/>
      <c r="LKP83" s="350"/>
      <c r="LKQ83" s="348"/>
      <c r="LKR83" s="348"/>
      <c r="LKS83" s="348"/>
      <c r="LKT83" s="349"/>
      <c r="LKV83" s="347"/>
      <c r="LKW83" s="350"/>
      <c r="LKX83" s="350"/>
      <c r="LKY83" s="348"/>
      <c r="LKZ83" s="348"/>
      <c r="LLA83" s="348"/>
      <c r="LLB83" s="349"/>
      <c r="LLD83" s="347"/>
      <c r="LLE83" s="350"/>
      <c r="LLF83" s="350"/>
      <c r="LLG83" s="348"/>
      <c r="LLH83" s="348"/>
      <c r="LLI83" s="348"/>
      <c r="LLJ83" s="349"/>
      <c r="LLL83" s="347"/>
      <c r="LLM83" s="350"/>
      <c r="LLN83" s="350"/>
      <c r="LLO83" s="348"/>
      <c r="LLP83" s="348"/>
      <c r="LLQ83" s="348"/>
      <c r="LLR83" s="349"/>
      <c r="LLT83" s="347"/>
      <c r="LLU83" s="350"/>
      <c r="LLV83" s="350"/>
      <c r="LLW83" s="348"/>
      <c r="LLX83" s="348"/>
      <c r="LLY83" s="348"/>
      <c r="LLZ83" s="349"/>
      <c r="LMB83" s="347"/>
      <c r="LMC83" s="350"/>
      <c r="LMD83" s="350"/>
      <c r="LME83" s="348"/>
      <c r="LMF83" s="348"/>
      <c r="LMG83" s="348"/>
      <c r="LMH83" s="349"/>
      <c r="LMJ83" s="347"/>
      <c r="LMK83" s="350"/>
      <c r="LML83" s="350"/>
      <c r="LMM83" s="348"/>
      <c r="LMN83" s="348"/>
      <c r="LMO83" s="348"/>
      <c r="LMP83" s="349"/>
      <c r="LMR83" s="347"/>
      <c r="LMS83" s="350"/>
      <c r="LMT83" s="350"/>
      <c r="LMU83" s="348"/>
      <c r="LMV83" s="348"/>
      <c r="LMW83" s="348"/>
      <c r="LMX83" s="349"/>
      <c r="LMZ83" s="347"/>
      <c r="LNA83" s="350"/>
      <c r="LNB83" s="350"/>
      <c r="LNC83" s="348"/>
      <c r="LND83" s="348"/>
      <c r="LNE83" s="348"/>
      <c r="LNF83" s="349"/>
      <c r="LNH83" s="347"/>
      <c r="LNI83" s="350"/>
      <c r="LNJ83" s="350"/>
      <c r="LNK83" s="348"/>
      <c r="LNL83" s="348"/>
      <c r="LNM83" s="348"/>
      <c r="LNN83" s="349"/>
      <c r="LNP83" s="347"/>
      <c r="LNQ83" s="350"/>
      <c r="LNR83" s="350"/>
      <c r="LNS83" s="348"/>
      <c r="LNT83" s="348"/>
      <c r="LNU83" s="348"/>
      <c r="LNV83" s="349"/>
      <c r="LNX83" s="347"/>
      <c r="LNY83" s="350"/>
      <c r="LNZ83" s="350"/>
      <c r="LOA83" s="348"/>
      <c r="LOB83" s="348"/>
      <c r="LOC83" s="348"/>
      <c r="LOD83" s="349"/>
      <c r="LOF83" s="347"/>
      <c r="LOG83" s="350"/>
      <c r="LOH83" s="350"/>
      <c r="LOI83" s="348"/>
      <c r="LOJ83" s="348"/>
      <c r="LOK83" s="348"/>
      <c r="LOL83" s="349"/>
      <c r="LON83" s="347"/>
      <c r="LOO83" s="350"/>
      <c r="LOP83" s="350"/>
      <c r="LOQ83" s="348"/>
      <c r="LOR83" s="348"/>
      <c r="LOS83" s="348"/>
      <c r="LOT83" s="349"/>
      <c r="LOV83" s="347"/>
      <c r="LOW83" s="350"/>
      <c r="LOX83" s="350"/>
      <c r="LOY83" s="348"/>
      <c r="LOZ83" s="348"/>
      <c r="LPA83" s="348"/>
      <c r="LPB83" s="349"/>
      <c r="LPD83" s="347"/>
      <c r="LPE83" s="350"/>
      <c r="LPF83" s="350"/>
      <c r="LPG83" s="348"/>
      <c r="LPH83" s="348"/>
      <c r="LPI83" s="348"/>
      <c r="LPJ83" s="349"/>
      <c r="LPL83" s="347"/>
      <c r="LPM83" s="350"/>
      <c r="LPN83" s="350"/>
      <c r="LPO83" s="348"/>
      <c r="LPP83" s="348"/>
      <c r="LPQ83" s="348"/>
      <c r="LPR83" s="349"/>
      <c r="LPT83" s="347"/>
      <c r="LPU83" s="350"/>
      <c r="LPV83" s="350"/>
      <c r="LPW83" s="348"/>
      <c r="LPX83" s="348"/>
      <c r="LPY83" s="348"/>
      <c r="LPZ83" s="349"/>
      <c r="LQB83" s="347"/>
      <c r="LQC83" s="350"/>
      <c r="LQD83" s="350"/>
      <c r="LQE83" s="348"/>
      <c r="LQF83" s="348"/>
      <c r="LQG83" s="348"/>
      <c r="LQH83" s="349"/>
      <c r="LQJ83" s="347"/>
      <c r="LQK83" s="350"/>
      <c r="LQL83" s="350"/>
      <c r="LQM83" s="348"/>
      <c r="LQN83" s="348"/>
      <c r="LQO83" s="348"/>
      <c r="LQP83" s="349"/>
      <c r="LQR83" s="347"/>
      <c r="LQS83" s="350"/>
      <c r="LQT83" s="350"/>
      <c r="LQU83" s="348"/>
      <c r="LQV83" s="348"/>
      <c r="LQW83" s="348"/>
      <c r="LQX83" s="349"/>
      <c r="LQZ83" s="347"/>
      <c r="LRA83" s="350"/>
      <c r="LRB83" s="350"/>
      <c r="LRC83" s="348"/>
      <c r="LRD83" s="348"/>
      <c r="LRE83" s="348"/>
      <c r="LRF83" s="349"/>
      <c r="LRH83" s="347"/>
      <c r="LRI83" s="350"/>
      <c r="LRJ83" s="350"/>
      <c r="LRK83" s="348"/>
      <c r="LRL83" s="348"/>
      <c r="LRM83" s="348"/>
      <c r="LRN83" s="349"/>
      <c r="LRP83" s="347"/>
      <c r="LRQ83" s="350"/>
      <c r="LRR83" s="350"/>
      <c r="LRS83" s="348"/>
      <c r="LRT83" s="348"/>
      <c r="LRU83" s="348"/>
      <c r="LRV83" s="349"/>
      <c r="LRX83" s="347"/>
      <c r="LRY83" s="350"/>
      <c r="LRZ83" s="350"/>
      <c r="LSA83" s="348"/>
      <c r="LSB83" s="348"/>
      <c r="LSC83" s="348"/>
      <c r="LSD83" s="349"/>
      <c r="LSF83" s="347"/>
      <c r="LSG83" s="350"/>
      <c r="LSH83" s="350"/>
      <c r="LSI83" s="348"/>
      <c r="LSJ83" s="348"/>
      <c r="LSK83" s="348"/>
      <c r="LSL83" s="349"/>
      <c r="LSN83" s="347"/>
      <c r="LSO83" s="350"/>
      <c r="LSP83" s="350"/>
      <c r="LSQ83" s="348"/>
      <c r="LSR83" s="348"/>
      <c r="LSS83" s="348"/>
      <c r="LST83" s="349"/>
      <c r="LSV83" s="347"/>
      <c r="LSW83" s="350"/>
      <c r="LSX83" s="350"/>
      <c r="LSY83" s="348"/>
      <c r="LSZ83" s="348"/>
      <c r="LTA83" s="348"/>
      <c r="LTB83" s="349"/>
      <c r="LTD83" s="347"/>
      <c r="LTE83" s="350"/>
      <c r="LTF83" s="350"/>
      <c r="LTG83" s="348"/>
      <c r="LTH83" s="348"/>
      <c r="LTI83" s="348"/>
      <c r="LTJ83" s="349"/>
      <c r="LTL83" s="347"/>
      <c r="LTM83" s="350"/>
      <c r="LTN83" s="350"/>
      <c r="LTO83" s="348"/>
      <c r="LTP83" s="348"/>
      <c r="LTQ83" s="348"/>
      <c r="LTR83" s="349"/>
      <c r="LTT83" s="347"/>
      <c r="LTU83" s="350"/>
      <c r="LTV83" s="350"/>
      <c r="LTW83" s="348"/>
      <c r="LTX83" s="348"/>
      <c r="LTY83" s="348"/>
      <c r="LTZ83" s="349"/>
      <c r="LUB83" s="347"/>
      <c r="LUC83" s="350"/>
      <c r="LUD83" s="350"/>
      <c r="LUE83" s="348"/>
      <c r="LUF83" s="348"/>
      <c r="LUG83" s="348"/>
      <c r="LUH83" s="349"/>
      <c r="LUJ83" s="347"/>
      <c r="LUK83" s="350"/>
      <c r="LUL83" s="350"/>
      <c r="LUM83" s="348"/>
      <c r="LUN83" s="348"/>
      <c r="LUO83" s="348"/>
      <c r="LUP83" s="349"/>
      <c r="LUR83" s="347"/>
      <c r="LUS83" s="350"/>
      <c r="LUT83" s="350"/>
      <c r="LUU83" s="348"/>
      <c r="LUV83" s="348"/>
      <c r="LUW83" s="348"/>
      <c r="LUX83" s="349"/>
      <c r="LUZ83" s="347"/>
      <c r="LVA83" s="350"/>
      <c r="LVB83" s="350"/>
      <c r="LVC83" s="348"/>
      <c r="LVD83" s="348"/>
      <c r="LVE83" s="348"/>
      <c r="LVF83" s="349"/>
      <c r="LVH83" s="347"/>
      <c r="LVI83" s="350"/>
      <c r="LVJ83" s="350"/>
      <c r="LVK83" s="348"/>
      <c r="LVL83" s="348"/>
      <c r="LVM83" s="348"/>
      <c r="LVN83" s="349"/>
      <c r="LVP83" s="347"/>
      <c r="LVQ83" s="350"/>
      <c r="LVR83" s="350"/>
      <c r="LVS83" s="348"/>
      <c r="LVT83" s="348"/>
      <c r="LVU83" s="348"/>
      <c r="LVV83" s="349"/>
      <c r="LVX83" s="347"/>
      <c r="LVY83" s="350"/>
      <c r="LVZ83" s="350"/>
      <c r="LWA83" s="348"/>
      <c r="LWB83" s="348"/>
      <c r="LWC83" s="348"/>
      <c r="LWD83" s="349"/>
      <c r="LWF83" s="347"/>
      <c r="LWG83" s="350"/>
      <c r="LWH83" s="350"/>
      <c r="LWI83" s="348"/>
      <c r="LWJ83" s="348"/>
      <c r="LWK83" s="348"/>
      <c r="LWL83" s="349"/>
      <c r="LWN83" s="347"/>
      <c r="LWO83" s="350"/>
      <c r="LWP83" s="350"/>
      <c r="LWQ83" s="348"/>
      <c r="LWR83" s="348"/>
      <c r="LWS83" s="348"/>
      <c r="LWT83" s="349"/>
      <c r="LWV83" s="347"/>
      <c r="LWW83" s="350"/>
      <c r="LWX83" s="350"/>
      <c r="LWY83" s="348"/>
      <c r="LWZ83" s="348"/>
      <c r="LXA83" s="348"/>
      <c r="LXB83" s="349"/>
      <c r="LXD83" s="347"/>
      <c r="LXE83" s="350"/>
      <c r="LXF83" s="350"/>
      <c r="LXG83" s="348"/>
      <c r="LXH83" s="348"/>
      <c r="LXI83" s="348"/>
      <c r="LXJ83" s="349"/>
      <c r="LXL83" s="347"/>
      <c r="LXM83" s="350"/>
      <c r="LXN83" s="350"/>
      <c r="LXO83" s="348"/>
      <c r="LXP83" s="348"/>
      <c r="LXQ83" s="348"/>
      <c r="LXR83" s="349"/>
      <c r="LXT83" s="347"/>
      <c r="LXU83" s="350"/>
      <c r="LXV83" s="350"/>
      <c r="LXW83" s="348"/>
      <c r="LXX83" s="348"/>
      <c r="LXY83" s="348"/>
      <c r="LXZ83" s="349"/>
      <c r="LYB83" s="347"/>
      <c r="LYC83" s="350"/>
      <c r="LYD83" s="350"/>
      <c r="LYE83" s="348"/>
      <c r="LYF83" s="348"/>
      <c r="LYG83" s="348"/>
      <c r="LYH83" s="349"/>
      <c r="LYJ83" s="347"/>
      <c r="LYK83" s="350"/>
      <c r="LYL83" s="350"/>
      <c r="LYM83" s="348"/>
      <c r="LYN83" s="348"/>
      <c r="LYO83" s="348"/>
      <c r="LYP83" s="349"/>
      <c r="LYR83" s="347"/>
      <c r="LYS83" s="350"/>
      <c r="LYT83" s="350"/>
      <c r="LYU83" s="348"/>
      <c r="LYV83" s="348"/>
      <c r="LYW83" s="348"/>
      <c r="LYX83" s="349"/>
      <c r="LYZ83" s="347"/>
      <c r="LZA83" s="350"/>
      <c r="LZB83" s="350"/>
      <c r="LZC83" s="348"/>
      <c r="LZD83" s="348"/>
      <c r="LZE83" s="348"/>
      <c r="LZF83" s="349"/>
      <c r="LZH83" s="347"/>
      <c r="LZI83" s="350"/>
      <c r="LZJ83" s="350"/>
      <c r="LZK83" s="348"/>
      <c r="LZL83" s="348"/>
      <c r="LZM83" s="348"/>
      <c r="LZN83" s="349"/>
      <c r="LZP83" s="347"/>
      <c r="LZQ83" s="350"/>
      <c r="LZR83" s="350"/>
      <c r="LZS83" s="348"/>
      <c r="LZT83" s="348"/>
      <c r="LZU83" s="348"/>
      <c r="LZV83" s="349"/>
      <c r="LZX83" s="347"/>
      <c r="LZY83" s="350"/>
      <c r="LZZ83" s="350"/>
      <c r="MAA83" s="348"/>
      <c r="MAB83" s="348"/>
      <c r="MAC83" s="348"/>
      <c r="MAD83" s="349"/>
      <c r="MAF83" s="347"/>
      <c r="MAG83" s="350"/>
      <c r="MAH83" s="350"/>
      <c r="MAI83" s="348"/>
      <c r="MAJ83" s="348"/>
      <c r="MAK83" s="348"/>
      <c r="MAL83" s="349"/>
      <c r="MAN83" s="347"/>
      <c r="MAO83" s="350"/>
      <c r="MAP83" s="350"/>
      <c r="MAQ83" s="348"/>
      <c r="MAR83" s="348"/>
      <c r="MAS83" s="348"/>
      <c r="MAT83" s="349"/>
      <c r="MAV83" s="347"/>
      <c r="MAW83" s="350"/>
      <c r="MAX83" s="350"/>
      <c r="MAY83" s="348"/>
      <c r="MAZ83" s="348"/>
      <c r="MBA83" s="348"/>
      <c r="MBB83" s="349"/>
      <c r="MBD83" s="347"/>
      <c r="MBE83" s="350"/>
      <c r="MBF83" s="350"/>
      <c r="MBG83" s="348"/>
      <c r="MBH83" s="348"/>
      <c r="MBI83" s="348"/>
      <c r="MBJ83" s="349"/>
      <c r="MBL83" s="347"/>
      <c r="MBM83" s="350"/>
      <c r="MBN83" s="350"/>
      <c r="MBO83" s="348"/>
      <c r="MBP83" s="348"/>
      <c r="MBQ83" s="348"/>
      <c r="MBR83" s="349"/>
      <c r="MBT83" s="347"/>
      <c r="MBU83" s="350"/>
      <c r="MBV83" s="350"/>
      <c r="MBW83" s="348"/>
      <c r="MBX83" s="348"/>
      <c r="MBY83" s="348"/>
      <c r="MBZ83" s="349"/>
      <c r="MCB83" s="347"/>
      <c r="MCC83" s="350"/>
      <c r="MCD83" s="350"/>
      <c r="MCE83" s="348"/>
      <c r="MCF83" s="348"/>
      <c r="MCG83" s="348"/>
      <c r="MCH83" s="349"/>
      <c r="MCJ83" s="347"/>
      <c r="MCK83" s="350"/>
      <c r="MCL83" s="350"/>
      <c r="MCM83" s="348"/>
      <c r="MCN83" s="348"/>
      <c r="MCO83" s="348"/>
      <c r="MCP83" s="349"/>
      <c r="MCR83" s="347"/>
      <c r="MCS83" s="350"/>
      <c r="MCT83" s="350"/>
      <c r="MCU83" s="348"/>
      <c r="MCV83" s="348"/>
      <c r="MCW83" s="348"/>
      <c r="MCX83" s="349"/>
      <c r="MCZ83" s="347"/>
      <c r="MDA83" s="350"/>
      <c r="MDB83" s="350"/>
      <c r="MDC83" s="348"/>
      <c r="MDD83" s="348"/>
      <c r="MDE83" s="348"/>
      <c r="MDF83" s="349"/>
      <c r="MDH83" s="347"/>
      <c r="MDI83" s="350"/>
      <c r="MDJ83" s="350"/>
      <c r="MDK83" s="348"/>
      <c r="MDL83" s="348"/>
      <c r="MDM83" s="348"/>
      <c r="MDN83" s="349"/>
      <c r="MDP83" s="347"/>
      <c r="MDQ83" s="350"/>
      <c r="MDR83" s="350"/>
      <c r="MDS83" s="348"/>
      <c r="MDT83" s="348"/>
      <c r="MDU83" s="348"/>
      <c r="MDV83" s="349"/>
      <c r="MDX83" s="347"/>
      <c r="MDY83" s="350"/>
      <c r="MDZ83" s="350"/>
      <c r="MEA83" s="348"/>
      <c r="MEB83" s="348"/>
      <c r="MEC83" s="348"/>
      <c r="MED83" s="349"/>
      <c r="MEF83" s="347"/>
      <c r="MEG83" s="350"/>
      <c r="MEH83" s="350"/>
      <c r="MEI83" s="348"/>
      <c r="MEJ83" s="348"/>
      <c r="MEK83" s="348"/>
      <c r="MEL83" s="349"/>
      <c r="MEN83" s="347"/>
      <c r="MEO83" s="350"/>
      <c r="MEP83" s="350"/>
      <c r="MEQ83" s="348"/>
      <c r="MER83" s="348"/>
      <c r="MES83" s="348"/>
      <c r="MET83" s="349"/>
      <c r="MEV83" s="347"/>
      <c r="MEW83" s="350"/>
      <c r="MEX83" s="350"/>
      <c r="MEY83" s="348"/>
      <c r="MEZ83" s="348"/>
      <c r="MFA83" s="348"/>
      <c r="MFB83" s="349"/>
      <c r="MFD83" s="347"/>
      <c r="MFE83" s="350"/>
      <c r="MFF83" s="350"/>
      <c r="MFG83" s="348"/>
      <c r="MFH83" s="348"/>
      <c r="MFI83" s="348"/>
      <c r="MFJ83" s="349"/>
      <c r="MFL83" s="347"/>
      <c r="MFM83" s="350"/>
      <c r="MFN83" s="350"/>
      <c r="MFO83" s="348"/>
      <c r="MFP83" s="348"/>
      <c r="MFQ83" s="348"/>
      <c r="MFR83" s="349"/>
      <c r="MFT83" s="347"/>
      <c r="MFU83" s="350"/>
      <c r="MFV83" s="350"/>
      <c r="MFW83" s="348"/>
      <c r="MFX83" s="348"/>
      <c r="MFY83" s="348"/>
      <c r="MFZ83" s="349"/>
      <c r="MGB83" s="347"/>
      <c r="MGC83" s="350"/>
      <c r="MGD83" s="350"/>
      <c r="MGE83" s="348"/>
      <c r="MGF83" s="348"/>
      <c r="MGG83" s="348"/>
      <c r="MGH83" s="349"/>
      <c r="MGJ83" s="347"/>
      <c r="MGK83" s="350"/>
      <c r="MGL83" s="350"/>
      <c r="MGM83" s="348"/>
      <c r="MGN83" s="348"/>
      <c r="MGO83" s="348"/>
      <c r="MGP83" s="349"/>
      <c r="MGR83" s="347"/>
      <c r="MGS83" s="350"/>
      <c r="MGT83" s="350"/>
      <c r="MGU83" s="348"/>
      <c r="MGV83" s="348"/>
      <c r="MGW83" s="348"/>
      <c r="MGX83" s="349"/>
      <c r="MGZ83" s="347"/>
      <c r="MHA83" s="350"/>
      <c r="MHB83" s="350"/>
      <c r="MHC83" s="348"/>
      <c r="MHD83" s="348"/>
      <c r="MHE83" s="348"/>
      <c r="MHF83" s="349"/>
      <c r="MHH83" s="347"/>
      <c r="MHI83" s="350"/>
      <c r="MHJ83" s="350"/>
      <c r="MHK83" s="348"/>
      <c r="MHL83" s="348"/>
      <c r="MHM83" s="348"/>
      <c r="MHN83" s="349"/>
      <c r="MHP83" s="347"/>
      <c r="MHQ83" s="350"/>
      <c r="MHR83" s="350"/>
      <c r="MHS83" s="348"/>
      <c r="MHT83" s="348"/>
      <c r="MHU83" s="348"/>
      <c r="MHV83" s="349"/>
      <c r="MHX83" s="347"/>
      <c r="MHY83" s="350"/>
      <c r="MHZ83" s="350"/>
      <c r="MIA83" s="348"/>
      <c r="MIB83" s="348"/>
      <c r="MIC83" s="348"/>
      <c r="MID83" s="349"/>
      <c r="MIF83" s="347"/>
      <c r="MIG83" s="350"/>
      <c r="MIH83" s="350"/>
      <c r="MII83" s="348"/>
      <c r="MIJ83" s="348"/>
      <c r="MIK83" s="348"/>
      <c r="MIL83" s="349"/>
      <c r="MIN83" s="347"/>
      <c r="MIO83" s="350"/>
      <c r="MIP83" s="350"/>
      <c r="MIQ83" s="348"/>
      <c r="MIR83" s="348"/>
      <c r="MIS83" s="348"/>
      <c r="MIT83" s="349"/>
      <c r="MIV83" s="347"/>
      <c r="MIW83" s="350"/>
      <c r="MIX83" s="350"/>
      <c r="MIY83" s="348"/>
      <c r="MIZ83" s="348"/>
      <c r="MJA83" s="348"/>
      <c r="MJB83" s="349"/>
      <c r="MJD83" s="347"/>
      <c r="MJE83" s="350"/>
      <c r="MJF83" s="350"/>
      <c r="MJG83" s="348"/>
      <c r="MJH83" s="348"/>
      <c r="MJI83" s="348"/>
      <c r="MJJ83" s="349"/>
      <c r="MJL83" s="347"/>
      <c r="MJM83" s="350"/>
      <c r="MJN83" s="350"/>
      <c r="MJO83" s="348"/>
      <c r="MJP83" s="348"/>
      <c r="MJQ83" s="348"/>
      <c r="MJR83" s="349"/>
      <c r="MJT83" s="347"/>
      <c r="MJU83" s="350"/>
      <c r="MJV83" s="350"/>
      <c r="MJW83" s="348"/>
      <c r="MJX83" s="348"/>
      <c r="MJY83" s="348"/>
      <c r="MJZ83" s="349"/>
      <c r="MKB83" s="347"/>
      <c r="MKC83" s="350"/>
      <c r="MKD83" s="350"/>
      <c r="MKE83" s="348"/>
      <c r="MKF83" s="348"/>
      <c r="MKG83" s="348"/>
      <c r="MKH83" s="349"/>
      <c r="MKJ83" s="347"/>
      <c r="MKK83" s="350"/>
      <c r="MKL83" s="350"/>
      <c r="MKM83" s="348"/>
      <c r="MKN83" s="348"/>
      <c r="MKO83" s="348"/>
      <c r="MKP83" s="349"/>
      <c r="MKR83" s="347"/>
      <c r="MKS83" s="350"/>
      <c r="MKT83" s="350"/>
      <c r="MKU83" s="348"/>
      <c r="MKV83" s="348"/>
      <c r="MKW83" s="348"/>
      <c r="MKX83" s="349"/>
      <c r="MKZ83" s="347"/>
      <c r="MLA83" s="350"/>
      <c r="MLB83" s="350"/>
      <c r="MLC83" s="348"/>
      <c r="MLD83" s="348"/>
      <c r="MLE83" s="348"/>
      <c r="MLF83" s="349"/>
      <c r="MLH83" s="347"/>
      <c r="MLI83" s="350"/>
      <c r="MLJ83" s="350"/>
      <c r="MLK83" s="348"/>
      <c r="MLL83" s="348"/>
      <c r="MLM83" s="348"/>
      <c r="MLN83" s="349"/>
      <c r="MLP83" s="347"/>
      <c r="MLQ83" s="350"/>
      <c r="MLR83" s="350"/>
      <c r="MLS83" s="348"/>
      <c r="MLT83" s="348"/>
      <c r="MLU83" s="348"/>
      <c r="MLV83" s="349"/>
      <c r="MLX83" s="347"/>
      <c r="MLY83" s="350"/>
      <c r="MLZ83" s="350"/>
      <c r="MMA83" s="348"/>
      <c r="MMB83" s="348"/>
      <c r="MMC83" s="348"/>
      <c r="MMD83" s="349"/>
      <c r="MMF83" s="347"/>
      <c r="MMG83" s="350"/>
      <c r="MMH83" s="350"/>
      <c r="MMI83" s="348"/>
      <c r="MMJ83" s="348"/>
      <c r="MMK83" s="348"/>
      <c r="MML83" s="349"/>
      <c r="MMN83" s="347"/>
      <c r="MMO83" s="350"/>
      <c r="MMP83" s="350"/>
      <c r="MMQ83" s="348"/>
      <c r="MMR83" s="348"/>
      <c r="MMS83" s="348"/>
      <c r="MMT83" s="349"/>
      <c r="MMV83" s="347"/>
      <c r="MMW83" s="350"/>
      <c r="MMX83" s="350"/>
      <c r="MMY83" s="348"/>
      <c r="MMZ83" s="348"/>
      <c r="MNA83" s="348"/>
      <c r="MNB83" s="349"/>
      <c r="MND83" s="347"/>
      <c r="MNE83" s="350"/>
      <c r="MNF83" s="350"/>
      <c r="MNG83" s="348"/>
      <c r="MNH83" s="348"/>
      <c r="MNI83" s="348"/>
      <c r="MNJ83" s="349"/>
      <c r="MNL83" s="347"/>
      <c r="MNM83" s="350"/>
      <c r="MNN83" s="350"/>
      <c r="MNO83" s="348"/>
      <c r="MNP83" s="348"/>
      <c r="MNQ83" s="348"/>
      <c r="MNR83" s="349"/>
      <c r="MNT83" s="347"/>
      <c r="MNU83" s="350"/>
      <c r="MNV83" s="350"/>
      <c r="MNW83" s="348"/>
      <c r="MNX83" s="348"/>
      <c r="MNY83" s="348"/>
      <c r="MNZ83" s="349"/>
      <c r="MOB83" s="347"/>
      <c r="MOC83" s="350"/>
      <c r="MOD83" s="350"/>
      <c r="MOE83" s="348"/>
      <c r="MOF83" s="348"/>
      <c r="MOG83" s="348"/>
      <c r="MOH83" s="349"/>
      <c r="MOJ83" s="347"/>
      <c r="MOK83" s="350"/>
      <c r="MOL83" s="350"/>
      <c r="MOM83" s="348"/>
      <c r="MON83" s="348"/>
      <c r="MOO83" s="348"/>
      <c r="MOP83" s="349"/>
      <c r="MOR83" s="347"/>
      <c r="MOS83" s="350"/>
      <c r="MOT83" s="350"/>
      <c r="MOU83" s="348"/>
      <c r="MOV83" s="348"/>
      <c r="MOW83" s="348"/>
      <c r="MOX83" s="349"/>
      <c r="MOZ83" s="347"/>
      <c r="MPA83" s="350"/>
      <c r="MPB83" s="350"/>
      <c r="MPC83" s="348"/>
      <c r="MPD83" s="348"/>
      <c r="MPE83" s="348"/>
      <c r="MPF83" s="349"/>
      <c r="MPH83" s="347"/>
      <c r="MPI83" s="350"/>
      <c r="MPJ83" s="350"/>
      <c r="MPK83" s="348"/>
      <c r="MPL83" s="348"/>
      <c r="MPM83" s="348"/>
      <c r="MPN83" s="349"/>
      <c r="MPP83" s="347"/>
      <c r="MPQ83" s="350"/>
      <c r="MPR83" s="350"/>
      <c r="MPS83" s="348"/>
      <c r="MPT83" s="348"/>
      <c r="MPU83" s="348"/>
      <c r="MPV83" s="349"/>
      <c r="MPX83" s="347"/>
      <c r="MPY83" s="350"/>
      <c r="MPZ83" s="350"/>
      <c r="MQA83" s="348"/>
      <c r="MQB83" s="348"/>
      <c r="MQC83" s="348"/>
      <c r="MQD83" s="349"/>
      <c r="MQF83" s="347"/>
      <c r="MQG83" s="350"/>
      <c r="MQH83" s="350"/>
      <c r="MQI83" s="348"/>
      <c r="MQJ83" s="348"/>
      <c r="MQK83" s="348"/>
      <c r="MQL83" s="349"/>
      <c r="MQN83" s="347"/>
      <c r="MQO83" s="350"/>
      <c r="MQP83" s="350"/>
      <c r="MQQ83" s="348"/>
      <c r="MQR83" s="348"/>
      <c r="MQS83" s="348"/>
      <c r="MQT83" s="349"/>
      <c r="MQV83" s="347"/>
      <c r="MQW83" s="350"/>
      <c r="MQX83" s="350"/>
      <c r="MQY83" s="348"/>
      <c r="MQZ83" s="348"/>
      <c r="MRA83" s="348"/>
      <c r="MRB83" s="349"/>
      <c r="MRD83" s="347"/>
      <c r="MRE83" s="350"/>
      <c r="MRF83" s="350"/>
      <c r="MRG83" s="348"/>
      <c r="MRH83" s="348"/>
      <c r="MRI83" s="348"/>
      <c r="MRJ83" s="349"/>
      <c r="MRL83" s="347"/>
      <c r="MRM83" s="350"/>
      <c r="MRN83" s="350"/>
      <c r="MRO83" s="348"/>
      <c r="MRP83" s="348"/>
      <c r="MRQ83" s="348"/>
      <c r="MRR83" s="349"/>
      <c r="MRT83" s="347"/>
      <c r="MRU83" s="350"/>
      <c r="MRV83" s="350"/>
      <c r="MRW83" s="348"/>
      <c r="MRX83" s="348"/>
      <c r="MRY83" s="348"/>
      <c r="MRZ83" s="349"/>
      <c r="MSB83" s="347"/>
      <c r="MSC83" s="350"/>
      <c r="MSD83" s="350"/>
      <c r="MSE83" s="348"/>
      <c r="MSF83" s="348"/>
      <c r="MSG83" s="348"/>
      <c r="MSH83" s="349"/>
      <c r="MSJ83" s="347"/>
      <c r="MSK83" s="350"/>
      <c r="MSL83" s="350"/>
      <c r="MSM83" s="348"/>
      <c r="MSN83" s="348"/>
      <c r="MSO83" s="348"/>
      <c r="MSP83" s="349"/>
      <c r="MSR83" s="347"/>
      <c r="MSS83" s="350"/>
      <c r="MST83" s="350"/>
      <c r="MSU83" s="348"/>
      <c r="MSV83" s="348"/>
      <c r="MSW83" s="348"/>
      <c r="MSX83" s="349"/>
      <c r="MSZ83" s="347"/>
      <c r="MTA83" s="350"/>
      <c r="MTB83" s="350"/>
      <c r="MTC83" s="348"/>
      <c r="MTD83" s="348"/>
      <c r="MTE83" s="348"/>
      <c r="MTF83" s="349"/>
      <c r="MTH83" s="347"/>
      <c r="MTI83" s="350"/>
      <c r="MTJ83" s="350"/>
      <c r="MTK83" s="348"/>
      <c r="MTL83" s="348"/>
      <c r="MTM83" s="348"/>
      <c r="MTN83" s="349"/>
      <c r="MTP83" s="347"/>
      <c r="MTQ83" s="350"/>
      <c r="MTR83" s="350"/>
      <c r="MTS83" s="348"/>
      <c r="MTT83" s="348"/>
      <c r="MTU83" s="348"/>
      <c r="MTV83" s="349"/>
      <c r="MTX83" s="347"/>
      <c r="MTY83" s="350"/>
      <c r="MTZ83" s="350"/>
      <c r="MUA83" s="348"/>
      <c r="MUB83" s="348"/>
      <c r="MUC83" s="348"/>
      <c r="MUD83" s="349"/>
      <c r="MUF83" s="347"/>
      <c r="MUG83" s="350"/>
      <c r="MUH83" s="350"/>
      <c r="MUI83" s="348"/>
      <c r="MUJ83" s="348"/>
      <c r="MUK83" s="348"/>
      <c r="MUL83" s="349"/>
      <c r="MUN83" s="347"/>
      <c r="MUO83" s="350"/>
      <c r="MUP83" s="350"/>
      <c r="MUQ83" s="348"/>
      <c r="MUR83" s="348"/>
      <c r="MUS83" s="348"/>
      <c r="MUT83" s="349"/>
      <c r="MUV83" s="347"/>
      <c r="MUW83" s="350"/>
      <c r="MUX83" s="350"/>
      <c r="MUY83" s="348"/>
      <c r="MUZ83" s="348"/>
      <c r="MVA83" s="348"/>
      <c r="MVB83" s="349"/>
      <c r="MVD83" s="347"/>
      <c r="MVE83" s="350"/>
      <c r="MVF83" s="350"/>
      <c r="MVG83" s="348"/>
      <c r="MVH83" s="348"/>
      <c r="MVI83" s="348"/>
      <c r="MVJ83" s="349"/>
      <c r="MVL83" s="347"/>
      <c r="MVM83" s="350"/>
      <c r="MVN83" s="350"/>
      <c r="MVO83" s="348"/>
      <c r="MVP83" s="348"/>
      <c r="MVQ83" s="348"/>
      <c r="MVR83" s="349"/>
      <c r="MVT83" s="347"/>
      <c r="MVU83" s="350"/>
      <c r="MVV83" s="350"/>
      <c r="MVW83" s="348"/>
      <c r="MVX83" s="348"/>
      <c r="MVY83" s="348"/>
      <c r="MVZ83" s="349"/>
      <c r="MWB83" s="347"/>
      <c r="MWC83" s="350"/>
      <c r="MWD83" s="350"/>
      <c r="MWE83" s="348"/>
      <c r="MWF83" s="348"/>
      <c r="MWG83" s="348"/>
      <c r="MWH83" s="349"/>
      <c r="MWJ83" s="347"/>
      <c r="MWK83" s="350"/>
      <c r="MWL83" s="350"/>
      <c r="MWM83" s="348"/>
      <c r="MWN83" s="348"/>
      <c r="MWO83" s="348"/>
      <c r="MWP83" s="349"/>
      <c r="MWR83" s="347"/>
      <c r="MWS83" s="350"/>
      <c r="MWT83" s="350"/>
      <c r="MWU83" s="348"/>
      <c r="MWV83" s="348"/>
      <c r="MWW83" s="348"/>
      <c r="MWX83" s="349"/>
      <c r="MWZ83" s="347"/>
      <c r="MXA83" s="350"/>
      <c r="MXB83" s="350"/>
      <c r="MXC83" s="348"/>
      <c r="MXD83" s="348"/>
      <c r="MXE83" s="348"/>
      <c r="MXF83" s="349"/>
      <c r="MXH83" s="347"/>
      <c r="MXI83" s="350"/>
      <c r="MXJ83" s="350"/>
      <c r="MXK83" s="348"/>
      <c r="MXL83" s="348"/>
      <c r="MXM83" s="348"/>
      <c r="MXN83" s="349"/>
      <c r="MXP83" s="347"/>
      <c r="MXQ83" s="350"/>
      <c r="MXR83" s="350"/>
      <c r="MXS83" s="348"/>
      <c r="MXT83" s="348"/>
      <c r="MXU83" s="348"/>
      <c r="MXV83" s="349"/>
      <c r="MXX83" s="347"/>
      <c r="MXY83" s="350"/>
      <c r="MXZ83" s="350"/>
      <c r="MYA83" s="348"/>
      <c r="MYB83" s="348"/>
      <c r="MYC83" s="348"/>
      <c r="MYD83" s="349"/>
      <c r="MYF83" s="347"/>
      <c r="MYG83" s="350"/>
      <c r="MYH83" s="350"/>
      <c r="MYI83" s="348"/>
      <c r="MYJ83" s="348"/>
      <c r="MYK83" s="348"/>
      <c r="MYL83" s="349"/>
      <c r="MYN83" s="347"/>
      <c r="MYO83" s="350"/>
      <c r="MYP83" s="350"/>
      <c r="MYQ83" s="348"/>
      <c r="MYR83" s="348"/>
      <c r="MYS83" s="348"/>
      <c r="MYT83" s="349"/>
      <c r="MYV83" s="347"/>
      <c r="MYW83" s="350"/>
      <c r="MYX83" s="350"/>
      <c r="MYY83" s="348"/>
      <c r="MYZ83" s="348"/>
      <c r="MZA83" s="348"/>
      <c r="MZB83" s="349"/>
      <c r="MZD83" s="347"/>
      <c r="MZE83" s="350"/>
      <c r="MZF83" s="350"/>
      <c r="MZG83" s="348"/>
      <c r="MZH83" s="348"/>
      <c r="MZI83" s="348"/>
      <c r="MZJ83" s="349"/>
      <c r="MZL83" s="347"/>
      <c r="MZM83" s="350"/>
      <c r="MZN83" s="350"/>
      <c r="MZO83" s="348"/>
      <c r="MZP83" s="348"/>
      <c r="MZQ83" s="348"/>
      <c r="MZR83" s="349"/>
      <c r="MZT83" s="347"/>
      <c r="MZU83" s="350"/>
      <c r="MZV83" s="350"/>
      <c r="MZW83" s="348"/>
      <c r="MZX83" s="348"/>
      <c r="MZY83" s="348"/>
      <c r="MZZ83" s="349"/>
      <c r="NAB83" s="347"/>
      <c r="NAC83" s="350"/>
      <c r="NAD83" s="350"/>
      <c r="NAE83" s="348"/>
      <c r="NAF83" s="348"/>
      <c r="NAG83" s="348"/>
      <c r="NAH83" s="349"/>
      <c r="NAJ83" s="347"/>
      <c r="NAK83" s="350"/>
      <c r="NAL83" s="350"/>
      <c r="NAM83" s="348"/>
      <c r="NAN83" s="348"/>
      <c r="NAO83" s="348"/>
      <c r="NAP83" s="349"/>
      <c r="NAR83" s="347"/>
      <c r="NAS83" s="350"/>
      <c r="NAT83" s="350"/>
      <c r="NAU83" s="348"/>
      <c r="NAV83" s="348"/>
      <c r="NAW83" s="348"/>
      <c r="NAX83" s="349"/>
      <c r="NAZ83" s="347"/>
      <c r="NBA83" s="350"/>
      <c r="NBB83" s="350"/>
      <c r="NBC83" s="348"/>
      <c r="NBD83" s="348"/>
      <c r="NBE83" s="348"/>
      <c r="NBF83" s="349"/>
      <c r="NBH83" s="347"/>
      <c r="NBI83" s="350"/>
      <c r="NBJ83" s="350"/>
      <c r="NBK83" s="348"/>
      <c r="NBL83" s="348"/>
      <c r="NBM83" s="348"/>
      <c r="NBN83" s="349"/>
      <c r="NBP83" s="347"/>
      <c r="NBQ83" s="350"/>
      <c r="NBR83" s="350"/>
      <c r="NBS83" s="348"/>
      <c r="NBT83" s="348"/>
      <c r="NBU83" s="348"/>
      <c r="NBV83" s="349"/>
      <c r="NBX83" s="347"/>
      <c r="NBY83" s="350"/>
      <c r="NBZ83" s="350"/>
      <c r="NCA83" s="348"/>
      <c r="NCB83" s="348"/>
      <c r="NCC83" s="348"/>
      <c r="NCD83" s="349"/>
      <c r="NCF83" s="347"/>
      <c r="NCG83" s="350"/>
      <c r="NCH83" s="350"/>
      <c r="NCI83" s="348"/>
      <c r="NCJ83" s="348"/>
      <c r="NCK83" s="348"/>
      <c r="NCL83" s="349"/>
      <c r="NCN83" s="347"/>
      <c r="NCO83" s="350"/>
      <c r="NCP83" s="350"/>
      <c r="NCQ83" s="348"/>
      <c r="NCR83" s="348"/>
      <c r="NCS83" s="348"/>
      <c r="NCT83" s="349"/>
      <c r="NCV83" s="347"/>
      <c r="NCW83" s="350"/>
      <c r="NCX83" s="350"/>
      <c r="NCY83" s="348"/>
      <c r="NCZ83" s="348"/>
      <c r="NDA83" s="348"/>
      <c r="NDB83" s="349"/>
      <c r="NDD83" s="347"/>
      <c r="NDE83" s="350"/>
      <c r="NDF83" s="350"/>
      <c r="NDG83" s="348"/>
      <c r="NDH83" s="348"/>
      <c r="NDI83" s="348"/>
      <c r="NDJ83" s="349"/>
      <c r="NDL83" s="347"/>
      <c r="NDM83" s="350"/>
      <c r="NDN83" s="350"/>
      <c r="NDO83" s="348"/>
      <c r="NDP83" s="348"/>
      <c r="NDQ83" s="348"/>
      <c r="NDR83" s="349"/>
      <c r="NDT83" s="347"/>
      <c r="NDU83" s="350"/>
      <c r="NDV83" s="350"/>
      <c r="NDW83" s="348"/>
      <c r="NDX83" s="348"/>
      <c r="NDY83" s="348"/>
      <c r="NDZ83" s="349"/>
      <c r="NEB83" s="347"/>
      <c r="NEC83" s="350"/>
      <c r="NED83" s="350"/>
      <c r="NEE83" s="348"/>
      <c r="NEF83" s="348"/>
      <c r="NEG83" s="348"/>
      <c r="NEH83" s="349"/>
      <c r="NEJ83" s="347"/>
      <c r="NEK83" s="350"/>
      <c r="NEL83" s="350"/>
      <c r="NEM83" s="348"/>
      <c r="NEN83" s="348"/>
      <c r="NEO83" s="348"/>
      <c r="NEP83" s="349"/>
      <c r="NER83" s="347"/>
      <c r="NES83" s="350"/>
      <c r="NET83" s="350"/>
      <c r="NEU83" s="348"/>
      <c r="NEV83" s="348"/>
      <c r="NEW83" s="348"/>
      <c r="NEX83" s="349"/>
      <c r="NEZ83" s="347"/>
      <c r="NFA83" s="350"/>
      <c r="NFB83" s="350"/>
      <c r="NFC83" s="348"/>
      <c r="NFD83" s="348"/>
      <c r="NFE83" s="348"/>
      <c r="NFF83" s="349"/>
      <c r="NFH83" s="347"/>
      <c r="NFI83" s="350"/>
      <c r="NFJ83" s="350"/>
      <c r="NFK83" s="348"/>
      <c r="NFL83" s="348"/>
      <c r="NFM83" s="348"/>
      <c r="NFN83" s="349"/>
      <c r="NFP83" s="347"/>
      <c r="NFQ83" s="350"/>
      <c r="NFR83" s="350"/>
      <c r="NFS83" s="348"/>
      <c r="NFT83" s="348"/>
      <c r="NFU83" s="348"/>
      <c r="NFV83" s="349"/>
      <c r="NFX83" s="347"/>
      <c r="NFY83" s="350"/>
      <c r="NFZ83" s="350"/>
      <c r="NGA83" s="348"/>
      <c r="NGB83" s="348"/>
      <c r="NGC83" s="348"/>
      <c r="NGD83" s="349"/>
      <c r="NGF83" s="347"/>
      <c r="NGG83" s="350"/>
      <c r="NGH83" s="350"/>
      <c r="NGI83" s="348"/>
      <c r="NGJ83" s="348"/>
      <c r="NGK83" s="348"/>
      <c r="NGL83" s="349"/>
      <c r="NGN83" s="347"/>
      <c r="NGO83" s="350"/>
      <c r="NGP83" s="350"/>
      <c r="NGQ83" s="348"/>
      <c r="NGR83" s="348"/>
      <c r="NGS83" s="348"/>
      <c r="NGT83" s="349"/>
      <c r="NGV83" s="347"/>
      <c r="NGW83" s="350"/>
      <c r="NGX83" s="350"/>
      <c r="NGY83" s="348"/>
      <c r="NGZ83" s="348"/>
      <c r="NHA83" s="348"/>
      <c r="NHB83" s="349"/>
      <c r="NHD83" s="347"/>
      <c r="NHE83" s="350"/>
      <c r="NHF83" s="350"/>
      <c r="NHG83" s="348"/>
      <c r="NHH83" s="348"/>
      <c r="NHI83" s="348"/>
      <c r="NHJ83" s="349"/>
      <c r="NHL83" s="347"/>
      <c r="NHM83" s="350"/>
      <c r="NHN83" s="350"/>
      <c r="NHO83" s="348"/>
      <c r="NHP83" s="348"/>
      <c r="NHQ83" s="348"/>
      <c r="NHR83" s="349"/>
      <c r="NHT83" s="347"/>
      <c r="NHU83" s="350"/>
      <c r="NHV83" s="350"/>
      <c r="NHW83" s="348"/>
      <c r="NHX83" s="348"/>
      <c r="NHY83" s="348"/>
      <c r="NHZ83" s="349"/>
      <c r="NIB83" s="347"/>
      <c r="NIC83" s="350"/>
      <c r="NID83" s="350"/>
      <c r="NIE83" s="348"/>
      <c r="NIF83" s="348"/>
      <c r="NIG83" s="348"/>
      <c r="NIH83" s="349"/>
      <c r="NIJ83" s="347"/>
      <c r="NIK83" s="350"/>
      <c r="NIL83" s="350"/>
      <c r="NIM83" s="348"/>
      <c r="NIN83" s="348"/>
      <c r="NIO83" s="348"/>
      <c r="NIP83" s="349"/>
      <c r="NIR83" s="347"/>
      <c r="NIS83" s="350"/>
      <c r="NIT83" s="350"/>
      <c r="NIU83" s="348"/>
      <c r="NIV83" s="348"/>
      <c r="NIW83" s="348"/>
      <c r="NIX83" s="349"/>
      <c r="NIZ83" s="347"/>
      <c r="NJA83" s="350"/>
      <c r="NJB83" s="350"/>
      <c r="NJC83" s="348"/>
      <c r="NJD83" s="348"/>
      <c r="NJE83" s="348"/>
      <c r="NJF83" s="349"/>
      <c r="NJH83" s="347"/>
      <c r="NJI83" s="350"/>
      <c r="NJJ83" s="350"/>
      <c r="NJK83" s="348"/>
      <c r="NJL83" s="348"/>
      <c r="NJM83" s="348"/>
      <c r="NJN83" s="349"/>
      <c r="NJP83" s="347"/>
      <c r="NJQ83" s="350"/>
      <c r="NJR83" s="350"/>
      <c r="NJS83" s="348"/>
      <c r="NJT83" s="348"/>
      <c r="NJU83" s="348"/>
      <c r="NJV83" s="349"/>
      <c r="NJX83" s="347"/>
      <c r="NJY83" s="350"/>
      <c r="NJZ83" s="350"/>
      <c r="NKA83" s="348"/>
      <c r="NKB83" s="348"/>
      <c r="NKC83" s="348"/>
      <c r="NKD83" s="349"/>
      <c r="NKF83" s="347"/>
      <c r="NKG83" s="350"/>
      <c r="NKH83" s="350"/>
      <c r="NKI83" s="348"/>
      <c r="NKJ83" s="348"/>
      <c r="NKK83" s="348"/>
      <c r="NKL83" s="349"/>
      <c r="NKN83" s="347"/>
      <c r="NKO83" s="350"/>
      <c r="NKP83" s="350"/>
      <c r="NKQ83" s="348"/>
      <c r="NKR83" s="348"/>
      <c r="NKS83" s="348"/>
      <c r="NKT83" s="349"/>
      <c r="NKV83" s="347"/>
      <c r="NKW83" s="350"/>
      <c r="NKX83" s="350"/>
      <c r="NKY83" s="348"/>
      <c r="NKZ83" s="348"/>
      <c r="NLA83" s="348"/>
      <c r="NLB83" s="349"/>
      <c r="NLD83" s="347"/>
      <c r="NLE83" s="350"/>
      <c r="NLF83" s="350"/>
      <c r="NLG83" s="348"/>
      <c r="NLH83" s="348"/>
      <c r="NLI83" s="348"/>
      <c r="NLJ83" s="349"/>
      <c r="NLL83" s="347"/>
      <c r="NLM83" s="350"/>
      <c r="NLN83" s="350"/>
      <c r="NLO83" s="348"/>
      <c r="NLP83" s="348"/>
      <c r="NLQ83" s="348"/>
      <c r="NLR83" s="349"/>
      <c r="NLT83" s="347"/>
      <c r="NLU83" s="350"/>
      <c r="NLV83" s="350"/>
      <c r="NLW83" s="348"/>
      <c r="NLX83" s="348"/>
      <c r="NLY83" s="348"/>
      <c r="NLZ83" s="349"/>
      <c r="NMB83" s="347"/>
      <c r="NMC83" s="350"/>
      <c r="NMD83" s="350"/>
      <c r="NME83" s="348"/>
      <c r="NMF83" s="348"/>
      <c r="NMG83" s="348"/>
      <c r="NMH83" s="349"/>
      <c r="NMJ83" s="347"/>
      <c r="NMK83" s="350"/>
      <c r="NML83" s="350"/>
      <c r="NMM83" s="348"/>
      <c r="NMN83" s="348"/>
      <c r="NMO83" s="348"/>
      <c r="NMP83" s="349"/>
      <c r="NMR83" s="347"/>
      <c r="NMS83" s="350"/>
      <c r="NMT83" s="350"/>
      <c r="NMU83" s="348"/>
      <c r="NMV83" s="348"/>
      <c r="NMW83" s="348"/>
      <c r="NMX83" s="349"/>
      <c r="NMZ83" s="347"/>
      <c r="NNA83" s="350"/>
      <c r="NNB83" s="350"/>
      <c r="NNC83" s="348"/>
      <c r="NND83" s="348"/>
      <c r="NNE83" s="348"/>
      <c r="NNF83" s="349"/>
      <c r="NNH83" s="347"/>
      <c r="NNI83" s="350"/>
      <c r="NNJ83" s="350"/>
      <c r="NNK83" s="348"/>
      <c r="NNL83" s="348"/>
      <c r="NNM83" s="348"/>
      <c r="NNN83" s="349"/>
      <c r="NNP83" s="347"/>
      <c r="NNQ83" s="350"/>
      <c r="NNR83" s="350"/>
      <c r="NNS83" s="348"/>
      <c r="NNT83" s="348"/>
      <c r="NNU83" s="348"/>
      <c r="NNV83" s="349"/>
      <c r="NNX83" s="347"/>
      <c r="NNY83" s="350"/>
      <c r="NNZ83" s="350"/>
      <c r="NOA83" s="348"/>
      <c r="NOB83" s="348"/>
      <c r="NOC83" s="348"/>
      <c r="NOD83" s="349"/>
      <c r="NOF83" s="347"/>
      <c r="NOG83" s="350"/>
      <c r="NOH83" s="350"/>
      <c r="NOI83" s="348"/>
      <c r="NOJ83" s="348"/>
      <c r="NOK83" s="348"/>
      <c r="NOL83" s="349"/>
      <c r="NON83" s="347"/>
      <c r="NOO83" s="350"/>
      <c r="NOP83" s="350"/>
      <c r="NOQ83" s="348"/>
      <c r="NOR83" s="348"/>
      <c r="NOS83" s="348"/>
      <c r="NOT83" s="349"/>
      <c r="NOV83" s="347"/>
      <c r="NOW83" s="350"/>
      <c r="NOX83" s="350"/>
      <c r="NOY83" s="348"/>
      <c r="NOZ83" s="348"/>
      <c r="NPA83" s="348"/>
      <c r="NPB83" s="349"/>
      <c r="NPD83" s="347"/>
      <c r="NPE83" s="350"/>
      <c r="NPF83" s="350"/>
      <c r="NPG83" s="348"/>
      <c r="NPH83" s="348"/>
      <c r="NPI83" s="348"/>
      <c r="NPJ83" s="349"/>
      <c r="NPL83" s="347"/>
      <c r="NPM83" s="350"/>
      <c r="NPN83" s="350"/>
      <c r="NPO83" s="348"/>
      <c r="NPP83" s="348"/>
      <c r="NPQ83" s="348"/>
      <c r="NPR83" s="349"/>
      <c r="NPT83" s="347"/>
      <c r="NPU83" s="350"/>
      <c r="NPV83" s="350"/>
      <c r="NPW83" s="348"/>
      <c r="NPX83" s="348"/>
      <c r="NPY83" s="348"/>
      <c r="NPZ83" s="349"/>
      <c r="NQB83" s="347"/>
      <c r="NQC83" s="350"/>
      <c r="NQD83" s="350"/>
      <c r="NQE83" s="348"/>
      <c r="NQF83" s="348"/>
      <c r="NQG83" s="348"/>
      <c r="NQH83" s="349"/>
      <c r="NQJ83" s="347"/>
      <c r="NQK83" s="350"/>
      <c r="NQL83" s="350"/>
      <c r="NQM83" s="348"/>
      <c r="NQN83" s="348"/>
      <c r="NQO83" s="348"/>
      <c r="NQP83" s="349"/>
      <c r="NQR83" s="347"/>
      <c r="NQS83" s="350"/>
      <c r="NQT83" s="350"/>
      <c r="NQU83" s="348"/>
      <c r="NQV83" s="348"/>
      <c r="NQW83" s="348"/>
      <c r="NQX83" s="349"/>
      <c r="NQZ83" s="347"/>
      <c r="NRA83" s="350"/>
      <c r="NRB83" s="350"/>
      <c r="NRC83" s="348"/>
      <c r="NRD83" s="348"/>
      <c r="NRE83" s="348"/>
      <c r="NRF83" s="349"/>
      <c r="NRH83" s="347"/>
      <c r="NRI83" s="350"/>
      <c r="NRJ83" s="350"/>
      <c r="NRK83" s="348"/>
      <c r="NRL83" s="348"/>
      <c r="NRM83" s="348"/>
      <c r="NRN83" s="349"/>
      <c r="NRP83" s="347"/>
      <c r="NRQ83" s="350"/>
      <c r="NRR83" s="350"/>
      <c r="NRS83" s="348"/>
      <c r="NRT83" s="348"/>
      <c r="NRU83" s="348"/>
      <c r="NRV83" s="349"/>
      <c r="NRX83" s="347"/>
      <c r="NRY83" s="350"/>
      <c r="NRZ83" s="350"/>
      <c r="NSA83" s="348"/>
      <c r="NSB83" s="348"/>
      <c r="NSC83" s="348"/>
      <c r="NSD83" s="349"/>
      <c r="NSF83" s="347"/>
      <c r="NSG83" s="350"/>
      <c r="NSH83" s="350"/>
      <c r="NSI83" s="348"/>
      <c r="NSJ83" s="348"/>
      <c r="NSK83" s="348"/>
      <c r="NSL83" s="349"/>
      <c r="NSN83" s="347"/>
      <c r="NSO83" s="350"/>
      <c r="NSP83" s="350"/>
      <c r="NSQ83" s="348"/>
      <c r="NSR83" s="348"/>
      <c r="NSS83" s="348"/>
      <c r="NST83" s="349"/>
      <c r="NSV83" s="347"/>
      <c r="NSW83" s="350"/>
      <c r="NSX83" s="350"/>
      <c r="NSY83" s="348"/>
      <c r="NSZ83" s="348"/>
      <c r="NTA83" s="348"/>
      <c r="NTB83" s="349"/>
      <c r="NTD83" s="347"/>
      <c r="NTE83" s="350"/>
      <c r="NTF83" s="350"/>
      <c r="NTG83" s="348"/>
      <c r="NTH83" s="348"/>
      <c r="NTI83" s="348"/>
      <c r="NTJ83" s="349"/>
      <c r="NTL83" s="347"/>
      <c r="NTM83" s="350"/>
      <c r="NTN83" s="350"/>
      <c r="NTO83" s="348"/>
      <c r="NTP83" s="348"/>
      <c r="NTQ83" s="348"/>
      <c r="NTR83" s="349"/>
      <c r="NTT83" s="347"/>
      <c r="NTU83" s="350"/>
      <c r="NTV83" s="350"/>
      <c r="NTW83" s="348"/>
      <c r="NTX83" s="348"/>
      <c r="NTY83" s="348"/>
      <c r="NTZ83" s="349"/>
      <c r="NUB83" s="347"/>
      <c r="NUC83" s="350"/>
      <c r="NUD83" s="350"/>
      <c r="NUE83" s="348"/>
      <c r="NUF83" s="348"/>
      <c r="NUG83" s="348"/>
      <c r="NUH83" s="349"/>
      <c r="NUJ83" s="347"/>
      <c r="NUK83" s="350"/>
      <c r="NUL83" s="350"/>
      <c r="NUM83" s="348"/>
      <c r="NUN83" s="348"/>
      <c r="NUO83" s="348"/>
      <c r="NUP83" s="349"/>
      <c r="NUR83" s="347"/>
      <c r="NUS83" s="350"/>
      <c r="NUT83" s="350"/>
      <c r="NUU83" s="348"/>
      <c r="NUV83" s="348"/>
      <c r="NUW83" s="348"/>
      <c r="NUX83" s="349"/>
      <c r="NUZ83" s="347"/>
      <c r="NVA83" s="350"/>
      <c r="NVB83" s="350"/>
      <c r="NVC83" s="348"/>
      <c r="NVD83" s="348"/>
      <c r="NVE83" s="348"/>
      <c r="NVF83" s="349"/>
      <c r="NVH83" s="347"/>
      <c r="NVI83" s="350"/>
      <c r="NVJ83" s="350"/>
      <c r="NVK83" s="348"/>
      <c r="NVL83" s="348"/>
      <c r="NVM83" s="348"/>
      <c r="NVN83" s="349"/>
      <c r="NVP83" s="347"/>
      <c r="NVQ83" s="350"/>
      <c r="NVR83" s="350"/>
      <c r="NVS83" s="348"/>
      <c r="NVT83" s="348"/>
      <c r="NVU83" s="348"/>
      <c r="NVV83" s="349"/>
      <c r="NVX83" s="347"/>
      <c r="NVY83" s="350"/>
      <c r="NVZ83" s="350"/>
      <c r="NWA83" s="348"/>
      <c r="NWB83" s="348"/>
      <c r="NWC83" s="348"/>
      <c r="NWD83" s="349"/>
      <c r="NWF83" s="347"/>
      <c r="NWG83" s="350"/>
      <c r="NWH83" s="350"/>
      <c r="NWI83" s="348"/>
      <c r="NWJ83" s="348"/>
      <c r="NWK83" s="348"/>
      <c r="NWL83" s="349"/>
      <c r="NWN83" s="347"/>
      <c r="NWO83" s="350"/>
      <c r="NWP83" s="350"/>
      <c r="NWQ83" s="348"/>
      <c r="NWR83" s="348"/>
      <c r="NWS83" s="348"/>
      <c r="NWT83" s="349"/>
      <c r="NWV83" s="347"/>
      <c r="NWW83" s="350"/>
      <c r="NWX83" s="350"/>
      <c r="NWY83" s="348"/>
      <c r="NWZ83" s="348"/>
      <c r="NXA83" s="348"/>
      <c r="NXB83" s="349"/>
      <c r="NXD83" s="347"/>
      <c r="NXE83" s="350"/>
      <c r="NXF83" s="350"/>
      <c r="NXG83" s="348"/>
      <c r="NXH83" s="348"/>
      <c r="NXI83" s="348"/>
      <c r="NXJ83" s="349"/>
      <c r="NXL83" s="347"/>
      <c r="NXM83" s="350"/>
      <c r="NXN83" s="350"/>
      <c r="NXO83" s="348"/>
      <c r="NXP83" s="348"/>
      <c r="NXQ83" s="348"/>
      <c r="NXR83" s="349"/>
      <c r="NXT83" s="347"/>
      <c r="NXU83" s="350"/>
      <c r="NXV83" s="350"/>
      <c r="NXW83" s="348"/>
      <c r="NXX83" s="348"/>
      <c r="NXY83" s="348"/>
      <c r="NXZ83" s="349"/>
      <c r="NYB83" s="347"/>
      <c r="NYC83" s="350"/>
      <c r="NYD83" s="350"/>
      <c r="NYE83" s="348"/>
      <c r="NYF83" s="348"/>
      <c r="NYG83" s="348"/>
      <c r="NYH83" s="349"/>
      <c r="NYJ83" s="347"/>
      <c r="NYK83" s="350"/>
      <c r="NYL83" s="350"/>
      <c r="NYM83" s="348"/>
      <c r="NYN83" s="348"/>
      <c r="NYO83" s="348"/>
      <c r="NYP83" s="349"/>
      <c r="NYR83" s="347"/>
      <c r="NYS83" s="350"/>
      <c r="NYT83" s="350"/>
      <c r="NYU83" s="348"/>
      <c r="NYV83" s="348"/>
      <c r="NYW83" s="348"/>
      <c r="NYX83" s="349"/>
      <c r="NYZ83" s="347"/>
      <c r="NZA83" s="350"/>
      <c r="NZB83" s="350"/>
      <c r="NZC83" s="348"/>
      <c r="NZD83" s="348"/>
      <c r="NZE83" s="348"/>
      <c r="NZF83" s="349"/>
      <c r="NZH83" s="347"/>
      <c r="NZI83" s="350"/>
      <c r="NZJ83" s="350"/>
      <c r="NZK83" s="348"/>
      <c r="NZL83" s="348"/>
      <c r="NZM83" s="348"/>
      <c r="NZN83" s="349"/>
      <c r="NZP83" s="347"/>
      <c r="NZQ83" s="350"/>
      <c r="NZR83" s="350"/>
      <c r="NZS83" s="348"/>
      <c r="NZT83" s="348"/>
      <c r="NZU83" s="348"/>
      <c r="NZV83" s="349"/>
      <c r="NZX83" s="347"/>
      <c r="NZY83" s="350"/>
      <c r="NZZ83" s="350"/>
      <c r="OAA83" s="348"/>
      <c r="OAB83" s="348"/>
      <c r="OAC83" s="348"/>
      <c r="OAD83" s="349"/>
      <c r="OAF83" s="347"/>
      <c r="OAG83" s="350"/>
      <c r="OAH83" s="350"/>
      <c r="OAI83" s="348"/>
      <c r="OAJ83" s="348"/>
      <c r="OAK83" s="348"/>
      <c r="OAL83" s="349"/>
      <c r="OAN83" s="347"/>
      <c r="OAO83" s="350"/>
      <c r="OAP83" s="350"/>
      <c r="OAQ83" s="348"/>
      <c r="OAR83" s="348"/>
      <c r="OAS83" s="348"/>
      <c r="OAT83" s="349"/>
      <c r="OAV83" s="347"/>
      <c r="OAW83" s="350"/>
      <c r="OAX83" s="350"/>
      <c r="OAY83" s="348"/>
      <c r="OAZ83" s="348"/>
      <c r="OBA83" s="348"/>
      <c r="OBB83" s="349"/>
      <c r="OBD83" s="347"/>
      <c r="OBE83" s="350"/>
      <c r="OBF83" s="350"/>
      <c r="OBG83" s="348"/>
      <c r="OBH83" s="348"/>
      <c r="OBI83" s="348"/>
      <c r="OBJ83" s="349"/>
      <c r="OBL83" s="347"/>
      <c r="OBM83" s="350"/>
      <c r="OBN83" s="350"/>
      <c r="OBO83" s="348"/>
      <c r="OBP83" s="348"/>
      <c r="OBQ83" s="348"/>
      <c r="OBR83" s="349"/>
      <c r="OBT83" s="347"/>
      <c r="OBU83" s="350"/>
      <c r="OBV83" s="350"/>
      <c r="OBW83" s="348"/>
      <c r="OBX83" s="348"/>
      <c r="OBY83" s="348"/>
      <c r="OBZ83" s="349"/>
      <c r="OCB83" s="347"/>
      <c r="OCC83" s="350"/>
      <c r="OCD83" s="350"/>
      <c r="OCE83" s="348"/>
      <c r="OCF83" s="348"/>
      <c r="OCG83" s="348"/>
      <c r="OCH83" s="349"/>
      <c r="OCJ83" s="347"/>
      <c r="OCK83" s="350"/>
      <c r="OCL83" s="350"/>
      <c r="OCM83" s="348"/>
      <c r="OCN83" s="348"/>
      <c r="OCO83" s="348"/>
      <c r="OCP83" s="349"/>
      <c r="OCR83" s="347"/>
      <c r="OCS83" s="350"/>
      <c r="OCT83" s="350"/>
      <c r="OCU83" s="348"/>
      <c r="OCV83" s="348"/>
      <c r="OCW83" s="348"/>
      <c r="OCX83" s="349"/>
      <c r="OCZ83" s="347"/>
      <c r="ODA83" s="350"/>
      <c r="ODB83" s="350"/>
      <c r="ODC83" s="348"/>
      <c r="ODD83" s="348"/>
      <c r="ODE83" s="348"/>
      <c r="ODF83" s="349"/>
      <c r="ODH83" s="347"/>
      <c r="ODI83" s="350"/>
      <c r="ODJ83" s="350"/>
      <c r="ODK83" s="348"/>
      <c r="ODL83" s="348"/>
      <c r="ODM83" s="348"/>
      <c r="ODN83" s="349"/>
      <c r="ODP83" s="347"/>
      <c r="ODQ83" s="350"/>
      <c r="ODR83" s="350"/>
      <c r="ODS83" s="348"/>
      <c r="ODT83" s="348"/>
      <c r="ODU83" s="348"/>
      <c r="ODV83" s="349"/>
      <c r="ODX83" s="347"/>
      <c r="ODY83" s="350"/>
      <c r="ODZ83" s="350"/>
      <c r="OEA83" s="348"/>
      <c r="OEB83" s="348"/>
      <c r="OEC83" s="348"/>
      <c r="OED83" s="349"/>
      <c r="OEF83" s="347"/>
      <c r="OEG83" s="350"/>
      <c r="OEH83" s="350"/>
      <c r="OEI83" s="348"/>
      <c r="OEJ83" s="348"/>
      <c r="OEK83" s="348"/>
      <c r="OEL83" s="349"/>
      <c r="OEN83" s="347"/>
      <c r="OEO83" s="350"/>
      <c r="OEP83" s="350"/>
      <c r="OEQ83" s="348"/>
      <c r="OER83" s="348"/>
      <c r="OES83" s="348"/>
      <c r="OET83" s="349"/>
      <c r="OEV83" s="347"/>
      <c r="OEW83" s="350"/>
      <c r="OEX83" s="350"/>
      <c r="OEY83" s="348"/>
      <c r="OEZ83" s="348"/>
      <c r="OFA83" s="348"/>
      <c r="OFB83" s="349"/>
      <c r="OFD83" s="347"/>
      <c r="OFE83" s="350"/>
      <c r="OFF83" s="350"/>
      <c r="OFG83" s="348"/>
      <c r="OFH83" s="348"/>
      <c r="OFI83" s="348"/>
      <c r="OFJ83" s="349"/>
      <c r="OFL83" s="347"/>
      <c r="OFM83" s="350"/>
      <c r="OFN83" s="350"/>
      <c r="OFO83" s="348"/>
      <c r="OFP83" s="348"/>
      <c r="OFQ83" s="348"/>
      <c r="OFR83" s="349"/>
      <c r="OFT83" s="347"/>
      <c r="OFU83" s="350"/>
      <c r="OFV83" s="350"/>
      <c r="OFW83" s="348"/>
      <c r="OFX83" s="348"/>
      <c r="OFY83" s="348"/>
      <c r="OFZ83" s="349"/>
      <c r="OGB83" s="347"/>
      <c r="OGC83" s="350"/>
      <c r="OGD83" s="350"/>
      <c r="OGE83" s="348"/>
      <c r="OGF83" s="348"/>
      <c r="OGG83" s="348"/>
      <c r="OGH83" s="349"/>
      <c r="OGJ83" s="347"/>
      <c r="OGK83" s="350"/>
      <c r="OGL83" s="350"/>
      <c r="OGM83" s="348"/>
      <c r="OGN83" s="348"/>
      <c r="OGO83" s="348"/>
      <c r="OGP83" s="349"/>
      <c r="OGR83" s="347"/>
      <c r="OGS83" s="350"/>
      <c r="OGT83" s="350"/>
      <c r="OGU83" s="348"/>
      <c r="OGV83" s="348"/>
      <c r="OGW83" s="348"/>
      <c r="OGX83" s="349"/>
      <c r="OGZ83" s="347"/>
      <c r="OHA83" s="350"/>
      <c r="OHB83" s="350"/>
      <c r="OHC83" s="348"/>
      <c r="OHD83" s="348"/>
      <c r="OHE83" s="348"/>
      <c r="OHF83" s="349"/>
      <c r="OHH83" s="347"/>
      <c r="OHI83" s="350"/>
      <c r="OHJ83" s="350"/>
      <c r="OHK83" s="348"/>
      <c r="OHL83" s="348"/>
      <c r="OHM83" s="348"/>
      <c r="OHN83" s="349"/>
      <c r="OHP83" s="347"/>
      <c r="OHQ83" s="350"/>
      <c r="OHR83" s="350"/>
      <c r="OHS83" s="348"/>
      <c r="OHT83" s="348"/>
      <c r="OHU83" s="348"/>
      <c r="OHV83" s="349"/>
      <c r="OHX83" s="347"/>
      <c r="OHY83" s="350"/>
      <c r="OHZ83" s="350"/>
      <c r="OIA83" s="348"/>
      <c r="OIB83" s="348"/>
      <c r="OIC83" s="348"/>
      <c r="OID83" s="349"/>
      <c r="OIF83" s="347"/>
      <c r="OIG83" s="350"/>
      <c r="OIH83" s="350"/>
      <c r="OII83" s="348"/>
      <c r="OIJ83" s="348"/>
      <c r="OIK83" s="348"/>
      <c r="OIL83" s="349"/>
      <c r="OIN83" s="347"/>
      <c r="OIO83" s="350"/>
      <c r="OIP83" s="350"/>
      <c r="OIQ83" s="348"/>
      <c r="OIR83" s="348"/>
      <c r="OIS83" s="348"/>
      <c r="OIT83" s="349"/>
      <c r="OIV83" s="347"/>
      <c r="OIW83" s="350"/>
      <c r="OIX83" s="350"/>
      <c r="OIY83" s="348"/>
      <c r="OIZ83" s="348"/>
      <c r="OJA83" s="348"/>
      <c r="OJB83" s="349"/>
      <c r="OJD83" s="347"/>
      <c r="OJE83" s="350"/>
      <c r="OJF83" s="350"/>
      <c r="OJG83" s="348"/>
      <c r="OJH83" s="348"/>
      <c r="OJI83" s="348"/>
      <c r="OJJ83" s="349"/>
      <c r="OJL83" s="347"/>
      <c r="OJM83" s="350"/>
      <c r="OJN83" s="350"/>
      <c r="OJO83" s="348"/>
      <c r="OJP83" s="348"/>
      <c r="OJQ83" s="348"/>
      <c r="OJR83" s="349"/>
      <c r="OJT83" s="347"/>
      <c r="OJU83" s="350"/>
      <c r="OJV83" s="350"/>
      <c r="OJW83" s="348"/>
      <c r="OJX83" s="348"/>
      <c r="OJY83" s="348"/>
      <c r="OJZ83" s="349"/>
      <c r="OKB83" s="347"/>
      <c r="OKC83" s="350"/>
      <c r="OKD83" s="350"/>
      <c r="OKE83" s="348"/>
      <c r="OKF83" s="348"/>
      <c r="OKG83" s="348"/>
      <c r="OKH83" s="349"/>
      <c r="OKJ83" s="347"/>
      <c r="OKK83" s="350"/>
      <c r="OKL83" s="350"/>
      <c r="OKM83" s="348"/>
      <c r="OKN83" s="348"/>
      <c r="OKO83" s="348"/>
      <c r="OKP83" s="349"/>
      <c r="OKR83" s="347"/>
      <c r="OKS83" s="350"/>
      <c r="OKT83" s="350"/>
      <c r="OKU83" s="348"/>
      <c r="OKV83" s="348"/>
      <c r="OKW83" s="348"/>
      <c r="OKX83" s="349"/>
      <c r="OKZ83" s="347"/>
      <c r="OLA83" s="350"/>
      <c r="OLB83" s="350"/>
      <c r="OLC83" s="348"/>
      <c r="OLD83" s="348"/>
      <c r="OLE83" s="348"/>
      <c r="OLF83" s="349"/>
      <c r="OLH83" s="347"/>
      <c r="OLI83" s="350"/>
      <c r="OLJ83" s="350"/>
      <c r="OLK83" s="348"/>
      <c r="OLL83" s="348"/>
      <c r="OLM83" s="348"/>
      <c r="OLN83" s="349"/>
      <c r="OLP83" s="347"/>
      <c r="OLQ83" s="350"/>
      <c r="OLR83" s="350"/>
      <c r="OLS83" s="348"/>
      <c r="OLT83" s="348"/>
      <c r="OLU83" s="348"/>
      <c r="OLV83" s="349"/>
      <c r="OLX83" s="347"/>
      <c r="OLY83" s="350"/>
      <c r="OLZ83" s="350"/>
      <c r="OMA83" s="348"/>
      <c r="OMB83" s="348"/>
      <c r="OMC83" s="348"/>
      <c r="OMD83" s="349"/>
      <c r="OMF83" s="347"/>
      <c r="OMG83" s="350"/>
      <c r="OMH83" s="350"/>
      <c r="OMI83" s="348"/>
      <c r="OMJ83" s="348"/>
      <c r="OMK83" s="348"/>
      <c r="OML83" s="349"/>
      <c r="OMN83" s="347"/>
      <c r="OMO83" s="350"/>
      <c r="OMP83" s="350"/>
      <c r="OMQ83" s="348"/>
      <c r="OMR83" s="348"/>
      <c r="OMS83" s="348"/>
      <c r="OMT83" s="349"/>
      <c r="OMV83" s="347"/>
      <c r="OMW83" s="350"/>
      <c r="OMX83" s="350"/>
      <c r="OMY83" s="348"/>
      <c r="OMZ83" s="348"/>
      <c r="ONA83" s="348"/>
      <c r="ONB83" s="349"/>
      <c r="OND83" s="347"/>
      <c r="ONE83" s="350"/>
      <c r="ONF83" s="350"/>
      <c r="ONG83" s="348"/>
      <c r="ONH83" s="348"/>
      <c r="ONI83" s="348"/>
      <c r="ONJ83" s="349"/>
      <c r="ONL83" s="347"/>
      <c r="ONM83" s="350"/>
      <c r="ONN83" s="350"/>
      <c r="ONO83" s="348"/>
      <c r="ONP83" s="348"/>
      <c r="ONQ83" s="348"/>
      <c r="ONR83" s="349"/>
      <c r="ONT83" s="347"/>
      <c r="ONU83" s="350"/>
      <c r="ONV83" s="350"/>
      <c r="ONW83" s="348"/>
      <c r="ONX83" s="348"/>
      <c r="ONY83" s="348"/>
      <c r="ONZ83" s="349"/>
      <c r="OOB83" s="347"/>
      <c r="OOC83" s="350"/>
      <c r="OOD83" s="350"/>
      <c r="OOE83" s="348"/>
      <c r="OOF83" s="348"/>
      <c r="OOG83" s="348"/>
      <c r="OOH83" s="349"/>
      <c r="OOJ83" s="347"/>
      <c r="OOK83" s="350"/>
      <c r="OOL83" s="350"/>
      <c r="OOM83" s="348"/>
      <c r="OON83" s="348"/>
      <c r="OOO83" s="348"/>
      <c r="OOP83" s="349"/>
      <c r="OOR83" s="347"/>
      <c r="OOS83" s="350"/>
      <c r="OOT83" s="350"/>
      <c r="OOU83" s="348"/>
      <c r="OOV83" s="348"/>
      <c r="OOW83" s="348"/>
      <c r="OOX83" s="349"/>
      <c r="OOZ83" s="347"/>
      <c r="OPA83" s="350"/>
      <c r="OPB83" s="350"/>
      <c r="OPC83" s="348"/>
      <c r="OPD83" s="348"/>
      <c r="OPE83" s="348"/>
      <c r="OPF83" s="349"/>
      <c r="OPH83" s="347"/>
      <c r="OPI83" s="350"/>
      <c r="OPJ83" s="350"/>
      <c r="OPK83" s="348"/>
      <c r="OPL83" s="348"/>
      <c r="OPM83" s="348"/>
      <c r="OPN83" s="349"/>
      <c r="OPP83" s="347"/>
      <c r="OPQ83" s="350"/>
      <c r="OPR83" s="350"/>
      <c r="OPS83" s="348"/>
      <c r="OPT83" s="348"/>
      <c r="OPU83" s="348"/>
      <c r="OPV83" s="349"/>
      <c r="OPX83" s="347"/>
      <c r="OPY83" s="350"/>
      <c r="OPZ83" s="350"/>
      <c r="OQA83" s="348"/>
      <c r="OQB83" s="348"/>
      <c r="OQC83" s="348"/>
      <c r="OQD83" s="349"/>
      <c r="OQF83" s="347"/>
      <c r="OQG83" s="350"/>
      <c r="OQH83" s="350"/>
      <c r="OQI83" s="348"/>
      <c r="OQJ83" s="348"/>
      <c r="OQK83" s="348"/>
      <c r="OQL83" s="349"/>
      <c r="OQN83" s="347"/>
      <c r="OQO83" s="350"/>
      <c r="OQP83" s="350"/>
      <c r="OQQ83" s="348"/>
      <c r="OQR83" s="348"/>
      <c r="OQS83" s="348"/>
      <c r="OQT83" s="349"/>
      <c r="OQV83" s="347"/>
      <c r="OQW83" s="350"/>
      <c r="OQX83" s="350"/>
      <c r="OQY83" s="348"/>
      <c r="OQZ83" s="348"/>
      <c r="ORA83" s="348"/>
      <c r="ORB83" s="349"/>
      <c r="ORD83" s="347"/>
      <c r="ORE83" s="350"/>
      <c r="ORF83" s="350"/>
      <c r="ORG83" s="348"/>
      <c r="ORH83" s="348"/>
      <c r="ORI83" s="348"/>
      <c r="ORJ83" s="349"/>
      <c r="ORL83" s="347"/>
      <c r="ORM83" s="350"/>
      <c r="ORN83" s="350"/>
      <c r="ORO83" s="348"/>
      <c r="ORP83" s="348"/>
      <c r="ORQ83" s="348"/>
      <c r="ORR83" s="349"/>
      <c r="ORT83" s="347"/>
      <c r="ORU83" s="350"/>
      <c r="ORV83" s="350"/>
      <c r="ORW83" s="348"/>
      <c r="ORX83" s="348"/>
      <c r="ORY83" s="348"/>
      <c r="ORZ83" s="349"/>
      <c r="OSB83" s="347"/>
      <c r="OSC83" s="350"/>
      <c r="OSD83" s="350"/>
      <c r="OSE83" s="348"/>
      <c r="OSF83" s="348"/>
      <c r="OSG83" s="348"/>
      <c r="OSH83" s="349"/>
      <c r="OSJ83" s="347"/>
      <c r="OSK83" s="350"/>
      <c r="OSL83" s="350"/>
      <c r="OSM83" s="348"/>
      <c r="OSN83" s="348"/>
      <c r="OSO83" s="348"/>
      <c r="OSP83" s="349"/>
      <c r="OSR83" s="347"/>
      <c r="OSS83" s="350"/>
      <c r="OST83" s="350"/>
      <c r="OSU83" s="348"/>
      <c r="OSV83" s="348"/>
      <c r="OSW83" s="348"/>
      <c r="OSX83" s="349"/>
      <c r="OSZ83" s="347"/>
      <c r="OTA83" s="350"/>
      <c r="OTB83" s="350"/>
      <c r="OTC83" s="348"/>
      <c r="OTD83" s="348"/>
      <c r="OTE83" s="348"/>
      <c r="OTF83" s="349"/>
      <c r="OTH83" s="347"/>
      <c r="OTI83" s="350"/>
      <c r="OTJ83" s="350"/>
      <c r="OTK83" s="348"/>
      <c r="OTL83" s="348"/>
      <c r="OTM83" s="348"/>
      <c r="OTN83" s="349"/>
      <c r="OTP83" s="347"/>
      <c r="OTQ83" s="350"/>
      <c r="OTR83" s="350"/>
      <c r="OTS83" s="348"/>
      <c r="OTT83" s="348"/>
      <c r="OTU83" s="348"/>
      <c r="OTV83" s="349"/>
      <c r="OTX83" s="347"/>
      <c r="OTY83" s="350"/>
      <c r="OTZ83" s="350"/>
      <c r="OUA83" s="348"/>
      <c r="OUB83" s="348"/>
      <c r="OUC83" s="348"/>
      <c r="OUD83" s="349"/>
      <c r="OUF83" s="347"/>
      <c r="OUG83" s="350"/>
      <c r="OUH83" s="350"/>
      <c r="OUI83" s="348"/>
      <c r="OUJ83" s="348"/>
      <c r="OUK83" s="348"/>
      <c r="OUL83" s="349"/>
      <c r="OUN83" s="347"/>
      <c r="OUO83" s="350"/>
      <c r="OUP83" s="350"/>
      <c r="OUQ83" s="348"/>
      <c r="OUR83" s="348"/>
      <c r="OUS83" s="348"/>
      <c r="OUT83" s="349"/>
      <c r="OUV83" s="347"/>
      <c r="OUW83" s="350"/>
      <c r="OUX83" s="350"/>
      <c r="OUY83" s="348"/>
      <c r="OUZ83" s="348"/>
      <c r="OVA83" s="348"/>
      <c r="OVB83" s="349"/>
      <c r="OVD83" s="347"/>
      <c r="OVE83" s="350"/>
      <c r="OVF83" s="350"/>
      <c r="OVG83" s="348"/>
      <c r="OVH83" s="348"/>
      <c r="OVI83" s="348"/>
      <c r="OVJ83" s="349"/>
      <c r="OVL83" s="347"/>
      <c r="OVM83" s="350"/>
      <c r="OVN83" s="350"/>
      <c r="OVO83" s="348"/>
      <c r="OVP83" s="348"/>
      <c r="OVQ83" s="348"/>
      <c r="OVR83" s="349"/>
      <c r="OVT83" s="347"/>
      <c r="OVU83" s="350"/>
      <c r="OVV83" s="350"/>
      <c r="OVW83" s="348"/>
      <c r="OVX83" s="348"/>
      <c r="OVY83" s="348"/>
      <c r="OVZ83" s="349"/>
      <c r="OWB83" s="347"/>
      <c r="OWC83" s="350"/>
      <c r="OWD83" s="350"/>
      <c r="OWE83" s="348"/>
      <c r="OWF83" s="348"/>
      <c r="OWG83" s="348"/>
      <c r="OWH83" s="349"/>
      <c r="OWJ83" s="347"/>
      <c r="OWK83" s="350"/>
      <c r="OWL83" s="350"/>
      <c r="OWM83" s="348"/>
      <c r="OWN83" s="348"/>
      <c r="OWO83" s="348"/>
      <c r="OWP83" s="349"/>
      <c r="OWR83" s="347"/>
      <c r="OWS83" s="350"/>
      <c r="OWT83" s="350"/>
      <c r="OWU83" s="348"/>
      <c r="OWV83" s="348"/>
      <c r="OWW83" s="348"/>
      <c r="OWX83" s="349"/>
      <c r="OWZ83" s="347"/>
      <c r="OXA83" s="350"/>
      <c r="OXB83" s="350"/>
      <c r="OXC83" s="348"/>
      <c r="OXD83" s="348"/>
      <c r="OXE83" s="348"/>
      <c r="OXF83" s="349"/>
      <c r="OXH83" s="347"/>
      <c r="OXI83" s="350"/>
      <c r="OXJ83" s="350"/>
      <c r="OXK83" s="348"/>
      <c r="OXL83" s="348"/>
      <c r="OXM83" s="348"/>
      <c r="OXN83" s="349"/>
      <c r="OXP83" s="347"/>
      <c r="OXQ83" s="350"/>
      <c r="OXR83" s="350"/>
      <c r="OXS83" s="348"/>
      <c r="OXT83" s="348"/>
      <c r="OXU83" s="348"/>
      <c r="OXV83" s="349"/>
      <c r="OXX83" s="347"/>
      <c r="OXY83" s="350"/>
      <c r="OXZ83" s="350"/>
      <c r="OYA83" s="348"/>
      <c r="OYB83" s="348"/>
      <c r="OYC83" s="348"/>
      <c r="OYD83" s="349"/>
      <c r="OYF83" s="347"/>
      <c r="OYG83" s="350"/>
      <c r="OYH83" s="350"/>
      <c r="OYI83" s="348"/>
      <c r="OYJ83" s="348"/>
      <c r="OYK83" s="348"/>
      <c r="OYL83" s="349"/>
      <c r="OYN83" s="347"/>
      <c r="OYO83" s="350"/>
      <c r="OYP83" s="350"/>
      <c r="OYQ83" s="348"/>
      <c r="OYR83" s="348"/>
      <c r="OYS83" s="348"/>
      <c r="OYT83" s="349"/>
      <c r="OYV83" s="347"/>
      <c r="OYW83" s="350"/>
      <c r="OYX83" s="350"/>
      <c r="OYY83" s="348"/>
      <c r="OYZ83" s="348"/>
      <c r="OZA83" s="348"/>
      <c r="OZB83" s="349"/>
      <c r="OZD83" s="347"/>
      <c r="OZE83" s="350"/>
      <c r="OZF83" s="350"/>
      <c r="OZG83" s="348"/>
      <c r="OZH83" s="348"/>
      <c r="OZI83" s="348"/>
      <c r="OZJ83" s="349"/>
      <c r="OZL83" s="347"/>
      <c r="OZM83" s="350"/>
      <c r="OZN83" s="350"/>
      <c r="OZO83" s="348"/>
      <c r="OZP83" s="348"/>
      <c r="OZQ83" s="348"/>
      <c r="OZR83" s="349"/>
      <c r="OZT83" s="347"/>
      <c r="OZU83" s="350"/>
      <c r="OZV83" s="350"/>
      <c r="OZW83" s="348"/>
      <c r="OZX83" s="348"/>
      <c r="OZY83" s="348"/>
      <c r="OZZ83" s="349"/>
      <c r="PAB83" s="347"/>
      <c r="PAC83" s="350"/>
      <c r="PAD83" s="350"/>
      <c r="PAE83" s="348"/>
      <c r="PAF83" s="348"/>
      <c r="PAG83" s="348"/>
      <c r="PAH83" s="349"/>
      <c r="PAJ83" s="347"/>
      <c r="PAK83" s="350"/>
      <c r="PAL83" s="350"/>
      <c r="PAM83" s="348"/>
      <c r="PAN83" s="348"/>
      <c r="PAO83" s="348"/>
      <c r="PAP83" s="349"/>
      <c r="PAR83" s="347"/>
      <c r="PAS83" s="350"/>
      <c r="PAT83" s="350"/>
      <c r="PAU83" s="348"/>
      <c r="PAV83" s="348"/>
      <c r="PAW83" s="348"/>
      <c r="PAX83" s="349"/>
      <c r="PAZ83" s="347"/>
      <c r="PBA83" s="350"/>
      <c r="PBB83" s="350"/>
      <c r="PBC83" s="348"/>
      <c r="PBD83" s="348"/>
      <c r="PBE83" s="348"/>
      <c r="PBF83" s="349"/>
      <c r="PBH83" s="347"/>
      <c r="PBI83" s="350"/>
      <c r="PBJ83" s="350"/>
      <c r="PBK83" s="348"/>
      <c r="PBL83" s="348"/>
      <c r="PBM83" s="348"/>
      <c r="PBN83" s="349"/>
      <c r="PBP83" s="347"/>
      <c r="PBQ83" s="350"/>
      <c r="PBR83" s="350"/>
      <c r="PBS83" s="348"/>
      <c r="PBT83" s="348"/>
      <c r="PBU83" s="348"/>
      <c r="PBV83" s="349"/>
      <c r="PBX83" s="347"/>
      <c r="PBY83" s="350"/>
      <c r="PBZ83" s="350"/>
      <c r="PCA83" s="348"/>
      <c r="PCB83" s="348"/>
      <c r="PCC83" s="348"/>
      <c r="PCD83" s="349"/>
      <c r="PCF83" s="347"/>
      <c r="PCG83" s="350"/>
      <c r="PCH83" s="350"/>
      <c r="PCI83" s="348"/>
      <c r="PCJ83" s="348"/>
      <c r="PCK83" s="348"/>
      <c r="PCL83" s="349"/>
      <c r="PCN83" s="347"/>
      <c r="PCO83" s="350"/>
      <c r="PCP83" s="350"/>
      <c r="PCQ83" s="348"/>
      <c r="PCR83" s="348"/>
      <c r="PCS83" s="348"/>
      <c r="PCT83" s="349"/>
      <c r="PCV83" s="347"/>
      <c r="PCW83" s="350"/>
      <c r="PCX83" s="350"/>
      <c r="PCY83" s="348"/>
      <c r="PCZ83" s="348"/>
      <c r="PDA83" s="348"/>
      <c r="PDB83" s="349"/>
      <c r="PDD83" s="347"/>
      <c r="PDE83" s="350"/>
      <c r="PDF83" s="350"/>
      <c r="PDG83" s="348"/>
      <c r="PDH83" s="348"/>
      <c r="PDI83" s="348"/>
      <c r="PDJ83" s="349"/>
      <c r="PDL83" s="347"/>
      <c r="PDM83" s="350"/>
      <c r="PDN83" s="350"/>
      <c r="PDO83" s="348"/>
      <c r="PDP83" s="348"/>
      <c r="PDQ83" s="348"/>
      <c r="PDR83" s="349"/>
      <c r="PDT83" s="347"/>
      <c r="PDU83" s="350"/>
      <c r="PDV83" s="350"/>
      <c r="PDW83" s="348"/>
      <c r="PDX83" s="348"/>
      <c r="PDY83" s="348"/>
      <c r="PDZ83" s="349"/>
      <c r="PEB83" s="347"/>
      <c r="PEC83" s="350"/>
      <c r="PED83" s="350"/>
      <c r="PEE83" s="348"/>
      <c r="PEF83" s="348"/>
      <c r="PEG83" s="348"/>
      <c r="PEH83" s="349"/>
      <c r="PEJ83" s="347"/>
      <c r="PEK83" s="350"/>
      <c r="PEL83" s="350"/>
      <c r="PEM83" s="348"/>
      <c r="PEN83" s="348"/>
      <c r="PEO83" s="348"/>
      <c r="PEP83" s="349"/>
      <c r="PER83" s="347"/>
      <c r="PES83" s="350"/>
      <c r="PET83" s="350"/>
      <c r="PEU83" s="348"/>
      <c r="PEV83" s="348"/>
      <c r="PEW83" s="348"/>
      <c r="PEX83" s="349"/>
      <c r="PEZ83" s="347"/>
      <c r="PFA83" s="350"/>
      <c r="PFB83" s="350"/>
      <c r="PFC83" s="348"/>
      <c r="PFD83" s="348"/>
      <c r="PFE83" s="348"/>
      <c r="PFF83" s="349"/>
      <c r="PFH83" s="347"/>
      <c r="PFI83" s="350"/>
      <c r="PFJ83" s="350"/>
      <c r="PFK83" s="348"/>
      <c r="PFL83" s="348"/>
      <c r="PFM83" s="348"/>
      <c r="PFN83" s="349"/>
      <c r="PFP83" s="347"/>
      <c r="PFQ83" s="350"/>
      <c r="PFR83" s="350"/>
      <c r="PFS83" s="348"/>
      <c r="PFT83" s="348"/>
      <c r="PFU83" s="348"/>
      <c r="PFV83" s="349"/>
      <c r="PFX83" s="347"/>
      <c r="PFY83" s="350"/>
      <c r="PFZ83" s="350"/>
      <c r="PGA83" s="348"/>
      <c r="PGB83" s="348"/>
      <c r="PGC83" s="348"/>
      <c r="PGD83" s="349"/>
      <c r="PGF83" s="347"/>
      <c r="PGG83" s="350"/>
      <c r="PGH83" s="350"/>
      <c r="PGI83" s="348"/>
      <c r="PGJ83" s="348"/>
      <c r="PGK83" s="348"/>
      <c r="PGL83" s="349"/>
      <c r="PGN83" s="347"/>
      <c r="PGO83" s="350"/>
      <c r="PGP83" s="350"/>
      <c r="PGQ83" s="348"/>
      <c r="PGR83" s="348"/>
      <c r="PGS83" s="348"/>
      <c r="PGT83" s="349"/>
      <c r="PGV83" s="347"/>
      <c r="PGW83" s="350"/>
      <c r="PGX83" s="350"/>
      <c r="PGY83" s="348"/>
      <c r="PGZ83" s="348"/>
      <c r="PHA83" s="348"/>
      <c r="PHB83" s="349"/>
      <c r="PHD83" s="347"/>
      <c r="PHE83" s="350"/>
      <c r="PHF83" s="350"/>
      <c r="PHG83" s="348"/>
      <c r="PHH83" s="348"/>
      <c r="PHI83" s="348"/>
      <c r="PHJ83" s="349"/>
      <c r="PHL83" s="347"/>
      <c r="PHM83" s="350"/>
      <c r="PHN83" s="350"/>
      <c r="PHO83" s="348"/>
      <c r="PHP83" s="348"/>
      <c r="PHQ83" s="348"/>
      <c r="PHR83" s="349"/>
      <c r="PHT83" s="347"/>
      <c r="PHU83" s="350"/>
      <c r="PHV83" s="350"/>
      <c r="PHW83" s="348"/>
      <c r="PHX83" s="348"/>
      <c r="PHY83" s="348"/>
      <c r="PHZ83" s="349"/>
      <c r="PIB83" s="347"/>
      <c r="PIC83" s="350"/>
      <c r="PID83" s="350"/>
      <c r="PIE83" s="348"/>
      <c r="PIF83" s="348"/>
      <c r="PIG83" s="348"/>
      <c r="PIH83" s="349"/>
      <c r="PIJ83" s="347"/>
      <c r="PIK83" s="350"/>
      <c r="PIL83" s="350"/>
      <c r="PIM83" s="348"/>
      <c r="PIN83" s="348"/>
      <c r="PIO83" s="348"/>
      <c r="PIP83" s="349"/>
      <c r="PIR83" s="347"/>
      <c r="PIS83" s="350"/>
      <c r="PIT83" s="350"/>
      <c r="PIU83" s="348"/>
      <c r="PIV83" s="348"/>
      <c r="PIW83" s="348"/>
      <c r="PIX83" s="349"/>
      <c r="PIZ83" s="347"/>
      <c r="PJA83" s="350"/>
      <c r="PJB83" s="350"/>
      <c r="PJC83" s="348"/>
      <c r="PJD83" s="348"/>
      <c r="PJE83" s="348"/>
      <c r="PJF83" s="349"/>
      <c r="PJH83" s="347"/>
      <c r="PJI83" s="350"/>
      <c r="PJJ83" s="350"/>
      <c r="PJK83" s="348"/>
      <c r="PJL83" s="348"/>
      <c r="PJM83" s="348"/>
      <c r="PJN83" s="349"/>
      <c r="PJP83" s="347"/>
      <c r="PJQ83" s="350"/>
      <c r="PJR83" s="350"/>
      <c r="PJS83" s="348"/>
      <c r="PJT83" s="348"/>
      <c r="PJU83" s="348"/>
      <c r="PJV83" s="349"/>
      <c r="PJX83" s="347"/>
      <c r="PJY83" s="350"/>
      <c r="PJZ83" s="350"/>
      <c r="PKA83" s="348"/>
      <c r="PKB83" s="348"/>
      <c r="PKC83" s="348"/>
      <c r="PKD83" s="349"/>
      <c r="PKF83" s="347"/>
      <c r="PKG83" s="350"/>
      <c r="PKH83" s="350"/>
      <c r="PKI83" s="348"/>
      <c r="PKJ83" s="348"/>
      <c r="PKK83" s="348"/>
      <c r="PKL83" s="349"/>
      <c r="PKN83" s="347"/>
      <c r="PKO83" s="350"/>
      <c r="PKP83" s="350"/>
      <c r="PKQ83" s="348"/>
      <c r="PKR83" s="348"/>
      <c r="PKS83" s="348"/>
      <c r="PKT83" s="349"/>
      <c r="PKV83" s="347"/>
      <c r="PKW83" s="350"/>
      <c r="PKX83" s="350"/>
      <c r="PKY83" s="348"/>
      <c r="PKZ83" s="348"/>
      <c r="PLA83" s="348"/>
      <c r="PLB83" s="349"/>
      <c r="PLD83" s="347"/>
      <c r="PLE83" s="350"/>
      <c r="PLF83" s="350"/>
      <c r="PLG83" s="348"/>
      <c r="PLH83" s="348"/>
      <c r="PLI83" s="348"/>
      <c r="PLJ83" s="349"/>
      <c r="PLL83" s="347"/>
      <c r="PLM83" s="350"/>
      <c r="PLN83" s="350"/>
      <c r="PLO83" s="348"/>
      <c r="PLP83" s="348"/>
      <c r="PLQ83" s="348"/>
      <c r="PLR83" s="349"/>
      <c r="PLT83" s="347"/>
      <c r="PLU83" s="350"/>
      <c r="PLV83" s="350"/>
      <c r="PLW83" s="348"/>
      <c r="PLX83" s="348"/>
      <c r="PLY83" s="348"/>
      <c r="PLZ83" s="349"/>
      <c r="PMB83" s="347"/>
      <c r="PMC83" s="350"/>
      <c r="PMD83" s="350"/>
      <c r="PME83" s="348"/>
      <c r="PMF83" s="348"/>
      <c r="PMG83" s="348"/>
      <c r="PMH83" s="349"/>
      <c r="PMJ83" s="347"/>
      <c r="PMK83" s="350"/>
      <c r="PML83" s="350"/>
      <c r="PMM83" s="348"/>
      <c r="PMN83" s="348"/>
      <c r="PMO83" s="348"/>
      <c r="PMP83" s="349"/>
      <c r="PMR83" s="347"/>
      <c r="PMS83" s="350"/>
      <c r="PMT83" s="350"/>
      <c r="PMU83" s="348"/>
      <c r="PMV83" s="348"/>
      <c r="PMW83" s="348"/>
      <c r="PMX83" s="349"/>
      <c r="PMZ83" s="347"/>
      <c r="PNA83" s="350"/>
      <c r="PNB83" s="350"/>
      <c r="PNC83" s="348"/>
      <c r="PND83" s="348"/>
      <c r="PNE83" s="348"/>
      <c r="PNF83" s="349"/>
      <c r="PNH83" s="347"/>
      <c r="PNI83" s="350"/>
      <c r="PNJ83" s="350"/>
      <c r="PNK83" s="348"/>
      <c r="PNL83" s="348"/>
      <c r="PNM83" s="348"/>
      <c r="PNN83" s="349"/>
      <c r="PNP83" s="347"/>
      <c r="PNQ83" s="350"/>
      <c r="PNR83" s="350"/>
      <c r="PNS83" s="348"/>
      <c r="PNT83" s="348"/>
      <c r="PNU83" s="348"/>
      <c r="PNV83" s="349"/>
      <c r="PNX83" s="347"/>
      <c r="PNY83" s="350"/>
      <c r="PNZ83" s="350"/>
      <c r="POA83" s="348"/>
      <c r="POB83" s="348"/>
      <c r="POC83" s="348"/>
      <c r="POD83" s="349"/>
      <c r="POF83" s="347"/>
      <c r="POG83" s="350"/>
      <c r="POH83" s="350"/>
      <c r="POI83" s="348"/>
      <c r="POJ83" s="348"/>
      <c r="POK83" s="348"/>
      <c r="POL83" s="349"/>
      <c r="PON83" s="347"/>
      <c r="POO83" s="350"/>
      <c r="POP83" s="350"/>
      <c r="POQ83" s="348"/>
      <c r="POR83" s="348"/>
      <c r="POS83" s="348"/>
      <c r="POT83" s="349"/>
      <c r="POV83" s="347"/>
      <c r="POW83" s="350"/>
      <c r="POX83" s="350"/>
      <c r="POY83" s="348"/>
      <c r="POZ83" s="348"/>
      <c r="PPA83" s="348"/>
      <c r="PPB83" s="349"/>
      <c r="PPD83" s="347"/>
      <c r="PPE83" s="350"/>
      <c r="PPF83" s="350"/>
      <c r="PPG83" s="348"/>
      <c r="PPH83" s="348"/>
      <c r="PPI83" s="348"/>
      <c r="PPJ83" s="349"/>
      <c r="PPL83" s="347"/>
      <c r="PPM83" s="350"/>
      <c r="PPN83" s="350"/>
      <c r="PPO83" s="348"/>
      <c r="PPP83" s="348"/>
      <c r="PPQ83" s="348"/>
      <c r="PPR83" s="349"/>
      <c r="PPT83" s="347"/>
      <c r="PPU83" s="350"/>
      <c r="PPV83" s="350"/>
      <c r="PPW83" s="348"/>
      <c r="PPX83" s="348"/>
      <c r="PPY83" s="348"/>
      <c r="PPZ83" s="349"/>
      <c r="PQB83" s="347"/>
      <c r="PQC83" s="350"/>
      <c r="PQD83" s="350"/>
      <c r="PQE83" s="348"/>
      <c r="PQF83" s="348"/>
      <c r="PQG83" s="348"/>
      <c r="PQH83" s="349"/>
      <c r="PQJ83" s="347"/>
      <c r="PQK83" s="350"/>
      <c r="PQL83" s="350"/>
      <c r="PQM83" s="348"/>
      <c r="PQN83" s="348"/>
      <c r="PQO83" s="348"/>
      <c r="PQP83" s="349"/>
      <c r="PQR83" s="347"/>
      <c r="PQS83" s="350"/>
      <c r="PQT83" s="350"/>
      <c r="PQU83" s="348"/>
      <c r="PQV83" s="348"/>
      <c r="PQW83" s="348"/>
      <c r="PQX83" s="349"/>
      <c r="PQZ83" s="347"/>
      <c r="PRA83" s="350"/>
      <c r="PRB83" s="350"/>
      <c r="PRC83" s="348"/>
      <c r="PRD83" s="348"/>
      <c r="PRE83" s="348"/>
      <c r="PRF83" s="349"/>
      <c r="PRH83" s="347"/>
      <c r="PRI83" s="350"/>
      <c r="PRJ83" s="350"/>
      <c r="PRK83" s="348"/>
      <c r="PRL83" s="348"/>
      <c r="PRM83" s="348"/>
      <c r="PRN83" s="349"/>
      <c r="PRP83" s="347"/>
      <c r="PRQ83" s="350"/>
      <c r="PRR83" s="350"/>
      <c r="PRS83" s="348"/>
      <c r="PRT83" s="348"/>
      <c r="PRU83" s="348"/>
      <c r="PRV83" s="349"/>
      <c r="PRX83" s="347"/>
      <c r="PRY83" s="350"/>
      <c r="PRZ83" s="350"/>
      <c r="PSA83" s="348"/>
      <c r="PSB83" s="348"/>
      <c r="PSC83" s="348"/>
      <c r="PSD83" s="349"/>
      <c r="PSF83" s="347"/>
      <c r="PSG83" s="350"/>
      <c r="PSH83" s="350"/>
      <c r="PSI83" s="348"/>
      <c r="PSJ83" s="348"/>
      <c r="PSK83" s="348"/>
      <c r="PSL83" s="349"/>
      <c r="PSN83" s="347"/>
      <c r="PSO83" s="350"/>
      <c r="PSP83" s="350"/>
      <c r="PSQ83" s="348"/>
      <c r="PSR83" s="348"/>
      <c r="PSS83" s="348"/>
      <c r="PST83" s="349"/>
      <c r="PSV83" s="347"/>
      <c r="PSW83" s="350"/>
      <c r="PSX83" s="350"/>
      <c r="PSY83" s="348"/>
      <c r="PSZ83" s="348"/>
      <c r="PTA83" s="348"/>
      <c r="PTB83" s="349"/>
      <c r="PTD83" s="347"/>
      <c r="PTE83" s="350"/>
      <c r="PTF83" s="350"/>
      <c r="PTG83" s="348"/>
      <c r="PTH83" s="348"/>
      <c r="PTI83" s="348"/>
      <c r="PTJ83" s="349"/>
      <c r="PTL83" s="347"/>
      <c r="PTM83" s="350"/>
      <c r="PTN83" s="350"/>
      <c r="PTO83" s="348"/>
      <c r="PTP83" s="348"/>
      <c r="PTQ83" s="348"/>
      <c r="PTR83" s="349"/>
      <c r="PTT83" s="347"/>
      <c r="PTU83" s="350"/>
      <c r="PTV83" s="350"/>
      <c r="PTW83" s="348"/>
      <c r="PTX83" s="348"/>
      <c r="PTY83" s="348"/>
      <c r="PTZ83" s="349"/>
      <c r="PUB83" s="347"/>
      <c r="PUC83" s="350"/>
      <c r="PUD83" s="350"/>
      <c r="PUE83" s="348"/>
      <c r="PUF83" s="348"/>
      <c r="PUG83" s="348"/>
      <c r="PUH83" s="349"/>
      <c r="PUJ83" s="347"/>
      <c r="PUK83" s="350"/>
      <c r="PUL83" s="350"/>
      <c r="PUM83" s="348"/>
      <c r="PUN83" s="348"/>
      <c r="PUO83" s="348"/>
      <c r="PUP83" s="349"/>
      <c r="PUR83" s="347"/>
      <c r="PUS83" s="350"/>
      <c r="PUT83" s="350"/>
      <c r="PUU83" s="348"/>
      <c r="PUV83" s="348"/>
      <c r="PUW83" s="348"/>
      <c r="PUX83" s="349"/>
      <c r="PUZ83" s="347"/>
      <c r="PVA83" s="350"/>
      <c r="PVB83" s="350"/>
      <c r="PVC83" s="348"/>
      <c r="PVD83" s="348"/>
      <c r="PVE83" s="348"/>
      <c r="PVF83" s="349"/>
      <c r="PVH83" s="347"/>
      <c r="PVI83" s="350"/>
      <c r="PVJ83" s="350"/>
      <c r="PVK83" s="348"/>
      <c r="PVL83" s="348"/>
      <c r="PVM83" s="348"/>
      <c r="PVN83" s="349"/>
      <c r="PVP83" s="347"/>
      <c r="PVQ83" s="350"/>
      <c r="PVR83" s="350"/>
      <c r="PVS83" s="348"/>
      <c r="PVT83" s="348"/>
      <c r="PVU83" s="348"/>
      <c r="PVV83" s="349"/>
      <c r="PVX83" s="347"/>
      <c r="PVY83" s="350"/>
      <c r="PVZ83" s="350"/>
      <c r="PWA83" s="348"/>
      <c r="PWB83" s="348"/>
      <c r="PWC83" s="348"/>
      <c r="PWD83" s="349"/>
      <c r="PWF83" s="347"/>
      <c r="PWG83" s="350"/>
      <c r="PWH83" s="350"/>
      <c r="PWI83" s="348"/>
      <c r="PWJ83" s="348"/>
      <c r="PWK83" s="348"/>
      <c r="PWL83" s="349"/>
      <c r="PWN83" s="347"/>
      <c r="PWO83" s="350"/>
      <c r="PWP83" s="350"/>
      <c r="PWQ83" s="348"/>
      <c r="PWR83" s="348"/>
      <c r="PWS83" s="348"/>
      <c r="PWT83" s="349"/>
      <c r="PWV83" s="347"/>
      <c r="PWW83" s="350"/>
      <c r="PWX83" s="350"/>
      <c r="PWY83" s="348"/>
      <c r="PWZ83" s="348"/>
      <c r="PXA83" s="348"/>
      <c r="PXB83" s="349"/>
      <c r="PXD83" s="347"/>
      <c r="PXE83" s="350"/>
      <c r="PXF83" s="350"/>
      <c r="PXG83" s="348"/>
      <c r="PXH83" s="348"/>
      <c r="PXI83" s="348"/>
      <c r="PXJ83" s="349"/>
      <c r="PXL83" s="347"/>
      <c r="PXM83" s="350"/>
      <c r="PXN83" s="350"/>
      <c r="PXO83" s="348"/>
      <c r="PXP83" s="348"/>
      <c r="PXQ83" s="348"/>
      <c r="PXR83" s="349"/>
      <c r="PXT83" s="347"/>
      <c r="PXU83" s="350"/>
      <c r="PXV83" s="350"/>
      <c r="PXW83" s="348"/>
      <c r="PXX83" s="348"/>
      <c r="PXY83" s="348"/>
      <c r="PXZ83" s="349"/>
      <c r="PYB83" s="347"/>
      <c r="PYC83" s="350"/>
      <c r="PYD83" s="350"/>
      <c r="PYE83" s="348"/>
      <c r="PYF83" s="348"/>
      <c r="PYG83" s="348"/>
      <c r="PYH83" s="349"/>
      <c r="PYJ83" s="347"/>
      <c r="PYK83" s="350"/>
      <c r="PYL83" s="350"/>
      <c r="PYM83" s="348"/>
      <c r="PYN83" s="348"/>
      <c r="PYO83" s="348"/>
      <c r="PYP83" s="349"/>
      <c r="PYR83" s="347"/>
      <c r="PYS83" s="350"/>
      <c r="PYT83" s="350"/>
      <c r="PYU83" s="348"/>
      <c r="PYV83" s="348"/>
      <c r="PYW83" s="348"/>
      <c r="PYX83" s="349"/>
      <c r="PYZ83" s="347"/>
      <c r="PZA83" s="350"/>
      <c r="PZB83" s="350"/>
      <c r="PZC83" s="348"/>
      <c r="PZD83" s="348"/>
      <c r="PZE83" s="348"/>
      <c r="PZF83" s="349"/>
      <c r="PZH83" s="347"/>
      <c r="PZI83" s="350"/>
      <c r="PZJ83" s="350"/>
      <c r="PZK83" s="348"/>
      <c r="PZL83" s="348"/>
      <c r="PZM83" s="348"/>
      <c r="PZN83" s="349"/>
      <c r="PZP83" s="347"/>
      <c r="PZQ83" s="350"/>
      <c r="PZR83" s="350"/>
      <c r="PZS83" s="348"/>
      <c r="PZT83" s="348"/>
      <c r="PZU83" s="348"/>
      <c r="PZV83" s="349"/>
      <c r="PZX83" s="347"/>
      <c r="PZY83" s="350"/>
      <c r="PZZ83" s="350"/>
      <c r="QAA83" s="348"/>
      <c r="QAB83" s="348"/>
      <c r="QAC83" s="348"/>
      <c r="QAD83" s="349"/>
      <c r="QAF83" s="347"/>
      <c r="QAG83" s="350"/>
      <c r="QAH83" s="350"/>
      <c r="QAI83" s="348"/>
      <c r="QAJ83" s="348"/>
      <c r="QAK83" s="348"/>
      <c r="QAL83" s="349"/>
      <c r="QAN83" s="347"/>
      <c r="QAO83" s="350"/>
      <c r="QAP83" s="350"/>
      <c r="QAQ83" s="348"/>
      <c r="QAR83" s="348"/>
      <c r="QAS83" s="348"/>
      <c r="QAT83" s="349"/>
      <c r="QAV83" s="347"/>
      <c r="QAW83" s="350"/>
      <c r="QAX83" s="350"/>
      <c r="QAY83" s="348"/>
      <c r="QAZ83" s="348"/>
      <c r="QBA83" s="348"/>
      <c r="QBB83" s="349"/>
      <c r="QBD83" s="347"/>
      <c r="QBE83" s="350"/>
      <c r="QBF83" s="350"/>
      <c r="QBG83" s="348"/>
      <c r="QBH83" s="348"/>
      <c r="QBI83" s="348"/>
      <c r="QBJ83" s="349"/>
      <c r="QBL83" s="347"/>
      <c r="QBM83" s="350"/>
      <c r="QBN83" s="350"/>
      <c r="QBO83" s="348"/>
      <c r="QBP83" s="348"/>
      <c r="QBQ83" s="348"/>
      <c r="QBR83" s="349"/>
      <c r="QBT83" s="347"/>
      <c r="QBU83" s="350"/>
      <c r="QBV83" s="350"/>
      <c r="QBW83" s="348"/>
      <c r="QBX83" s="348"/>
      <c r="QBY83" s="348"/>
      <c r="QBZ83" s="349"/>
      <c r="QCB83" s="347"/>
      <c r="QCC83" s="350"/>
      <c r="QCD83" s="350"/>
      <c r="QCE83" s="348"/>
      <c r="QCF83" s="348"/>
      <c r="QCG83" s="348"/>
      <c r="QCH83" s="349"/>
      <c r="QCJ83" s="347"/>
      <c r="QCK83" s="350"/>
      <c r="QCL83" s="350"/>
      <c r="QCM83" s="348"/>
      <c r="QCN83" s="348"/>
      <c r="QCO83" s="348"/>
      <c r="QCP83" s="349"/>
      <c r="QCR83" s="347"/>
      <c r="QCS83" s="350"/>
      <c r="QCT83" s="350"/>
      <c r="QCU83" s="348"/>
      <c r="QCV83" s="348"/>
      <c r="QCW83" s="348"/>
      <c r="QCX83" s="349"/>
      <c r="QCZ83" s="347"/>
      <c r="QDA83" s="350"/>
      <c r="QDB83" s="350"/>
      <c r="QDC83" s="348"/>
      <c r="QDD83" s="348"/>
      <c r="QDE83" s="348"/>
      <c r="QDF83" s="349"/>
      <c r="QDH83" s="347"/>
      <c r="QDI83" s="350"/>
      <c r="QDJ83" s="350"/>
      <c r="QDK83" s="348"/>
      <c r="QDL83" s="348"/>
      <c r="QDM83" s="348"/>
      <c r="QDN83" s="349"/>
      <c r="QDP83" s="347"/>
      <c r="QDQ83" s="350"/>
      <c r="QDR83" s="350"/>
      <c r="QDS83" s="348"/>
      <c r="QDT83" s="348"/>
      <c r="QDU83" s="348"/>
      <c r="QDV83" s="349"/>
      <c r="QDX83" s="347"/>
      <c r="QDY83" s="350"/>
      <c r="QDZ83" s="350"/>
      <c r="QEA83" s="348"/>
      <c r="QEB83" s="348"/>
      <c r="QEC83" s="348"/>
      <c r="QED83" s="349"/>
      <c r="QEF83" s="347"/>
      <c r="QEG83" s="350"/>
      <c r="QEH83" s="350"/>
      <c r="QEI83" s="348"/>
      <c r="QEJ83" s="348"/>
      <c r="QEK83" s="348"/>
      <c r="QEL83" s="349"/>
      <c r="QEN83" s="347"/>
      <c r="QEO83" s="350"/>
      <c r="QEP83" s="350"/>
      <c r="QEQ83" s="348"/>
      <c r="QER83" s="348"/>
      <c r="QES83" s="348"/>
      <c r="QET83" s="349"/>
      <c r="QEV83" s="347"/>
      <c r="QEW83" s="350"/>
      <c r="QEX83" s="350"/>
      <c r="QEY83" s="348"/>
      <c r="QEZ83" s="348"/>
      <c r="QFA83" s="348"/>
      <c r="QFB83" s="349"/>
      <c r="QFD83" s="347"/>
      <c r="QFE83" s="350"/>
      <c r="QFF83" s="350"/>
      <c r="QFG83" s="348"/>
      <c r="QFH83" s="348"/>
      <c r="QFI83" s="348"/>
      <c r="QFJ83" s="349"/>
      <c r="QFL83" s="347"/>
      <c r="QFM83" s="350"/>
      <c r="QFN83" s="350"/>
      <c r="QFO83" s="348"/>
      <c r="QFP83" s="348"/>
      <c r="QFQ83" s="348"/>
      <c r="QFR83" s="349"/>
      <c r="QFT83" s="347"/>
      <c r="QFU83" s="350"/>
      <c r="QFV83" s="350"/>
      <c r="QFW83" s="348"/>
      <c r="QFX83" s="348"/>
      <c r="QFY83" s="348"/>
      <c r="QFZ83" s="349"/>
      <c r="QGB83" s="347"/>
      <c r="QGC83" s="350"/>
      <c r="QGD83" s="350"/>
      <c r="QGE83" s="348"/>
      <c r="QGF83" s="348"/>
      <c r="QGG83" s="348"/>
      <c r="QGH83" s="349"/>
      <c r="QGJ83" s="347"/>
      <c r="QGK83" s="350"/>
      <c r="QGL83" s="350"/>
      <c r="QGM83" s="348"/>
      <c r="QGN83" s="348"/>
      <c r="QGO83" s="348"/>
      <c r="QGP83" s="349"/>
      <c r="QGR83" s="347"/>
      <c r="QGS83" s="350"/>
      <c r="QGT83" s="350"/>
      <c r="QGU83" s="348"/>
      <c r="QGV83" s="348"/>
      <c r="QGW83" s="348"/>
      <c r="QGX83" s="349"/>
      <c r="QGZ83" s="347"/>
      <c r="QHA83" s="350"/>
      <c r="QHB83" s="350"/>
      <c r="QHC83" s="348"/>
      <c r="QHD83" s="348"/>
      <c r="QHE83" s="348"/>
      <c r="QHF83" s="349"/>
      <c r="QHH83" s="347"/>
      <c r="QHI83" s="350"/>
      <c r="QHJ83" s="350"/>
      <c r="QHK83" s="348"/>
      <c r="QHL83" s="348"/>
      <c r="QHM83" s="348"/>
      <c r="QHN83" s="349"/>
      <c r="QHP83" s="347"/>
      <c r="QHQ83" s="350"/>
      <c r="QHR83" s="350"/>
      <c r="QHS83" s="348"/>
      <c r="QHT83" s="348"/>
      <c r="QHU83" s="348"/>
      <c r="QHV83" s="349"/>
      <c r="QHX83" s="347"/>
      <c r="QHY83" s="350"/>
      <c r="QHZ83" s="350"/>
      <c r="QIA83" s="348"/>
      <c r="QIB83" s="348"/>
      <c r="QIC83" s="348"/>
      <c r="QID83" s="349"/>
      <c r="QIF83" s="347"/>
      <c r="QIG83" s="350"/>
      <c r="QIH83" s="350"/>
      <c r="QII83" s="348"/>
      <c r="QIJ83" s="348"/>
      <c r="QIK83" s="348"/>
      <c r="QIL83" s="349"/>
      <c r="QIN83" s="347"/>
      <c r="QIO83" s="350"/>
      <c r="QIP83" s="350"/>
      <c r="QIQ83" s="348"/>
      <c r="QIR83" s="348"/>
      <c r="QIS83" s="348"/>
      <c r="QIT83" s="349"/>
      <c r="QIV83" s="347"/>
      <c r="QIW83" s="350"/>
      <c r="QIX83" s="350"/>
      <c r="QIY83" s="348"/>
      <c r="QIZ83" s="348"/>
      <c r="QJA83" s="348"/>
      <c r="QJB83" s="349"/>
      <c r="QJD83" s="347"/>
      <c r="QJE83" s="350"/>
      <c r="QJF83" s="350"/>
      <c r="QJG83" s="348"/>
      <c r="QJH83" s="348"/>
      <c r="QJI83" s="348"/>
      <c r="QJJ83" s="349"/>
      <c r="QJL83" s="347"/>
      <c r="QJM83" s="350"/>
      <c r="QJN83" s="350"/>
      <c r="QJO83" s="348"/>
      <c r="QJP83" s="348"/>
      <c r="QJQ83" s="348"/>
      <c r="QJR83" s="349"/>
      <c r="QJT83" s="347"/>
      <c r="QJU83" s="350"/>
      <c r="QJV83" s="350"/>
      <c r="QJW83" s="348"/>
      <c r="QJX83" s="348"/>
      <c r="QJY83" s="348"/>
      <c r="QJZ83" s="349"/>
      <c r="QKB83" s="347"/>
      <c r="QKC83" s="350"/>
      <c r="QKD83" s="350"/>
      <c r="QKE83" s="348"/>
      <c r="QKF83" s="348"/>
      <c r="QKG83" s="348"/>
      <c r="QKH83" s="349"/>
      <c r="QKJ83" s="347"/>
      <c r="QKK83" s="350"/>
      <c r="QKL83" s="350"/>
      <c r="QKM83" s="348"/>
      <c r="QKN83" s="348"/>
      <c r="QKO83" s="348"/>
      <c r="QKP83" s="349"/>
      <c r="QKR83" s="347"/>
      <c r="QKS83" s="350"/>
      <c r="QKT83" s="350"/>
      <c r="QKU83" s="348"/>
      <c r="QKV83" s="348"/>
      <c r="QKW83" s="348"/>
      <c r="QKX83" s="349"/>
      <c r="QKZ83" s="347"/>
      <c r="QLA83" s="350"/>
      <c r="QLB83" s="350"/>
      <c r="QLC83" s="348"/>
      <c r="QLD83" s="348"/>
      <c r="QLE83" s="348"/>
      <c r="QLF83" s="349"/>
      <c r="QLH83" s="347"/>
      <c r="QLI83" s="350"/>
      <c r="QLJ83" s="350"/>
      <c r="QLK83" s="348"/>
      <c r="QLL83" s="348"/>
      <c r="QLM83" s="348"/>
      <c r="QLN83" s="349"/>
      <c r="QLP83" s="347"/>
      <c r="QLQ83" s="350"/>
      <c r="QLR83" s="350"/>
      <c r="QLS83" s="348"/>
      <c r="QLT83" s="348"/>
      <c r="QLU83" s="348"/>
      <c r="QLV83" s="349"/>
      <c r="QLX83" s="347"/>
      <c r="QLY83" s="350"/>
      <c r="QLZ83" s="350"/>
      <c r="QMA83" s="348"/>
      <c r="QMB83" s="348"/>
      <c r="QMC83" s="348"/>
      <c r="QMD83" s="349"/>
      <c r="QMF83" s="347"/>
      <c r="QMG83" s="350"/>
      <c r="QMH83" s="350"/>
      <c r="QMI83" s="348"/>
      <c r="QMJ83" s="348"/>
      <c r="QMK83" s="348"/>
      <c r="QML83" s="349"/>
      <c r="QMN83" s="347"/>
      <c r="QMO83" s="350"/>
      <c r="QMP83" s="350"/>
      <c r="QMQ83" s="348"/>
      <c r="QMR83" s="348"/>
      <c r="QMS83" s="348"/>
      <c r="QMT83" s="349"/>
      <c r="QMV83" s="347"/>
      <c r="QMW83" s="350"/>
      <c r="QMX83" s="350"/>
      <c r="QMY83" s="348"/>
      <c r="QMZ83" s="348"/>
      <c r="QNA83" s="348"/>
      <c r="QNB83" s="349"/>
      <c r="QND83" s="347"/>
      <c r="QNE83" s="350"/>
      <c r="QNF83" s="350"/>
      <c r="QNG83" s="348"/>
      <c r="QNH83" s="348"/>
      <c r="QNI83" s="348"/>
      <c r="QNJ83" s="349"/>
      <c r="QNL83" s="347"/>
      <c r="QNM83" s="350"/>
      <c r="QNN83" s="350"/>
      <c r="QNO83" s="348"/>
      <c r="QNP83" s="348"/>
      <c r="QNQ83" s="348"/>
      <c r="QNR83" s="349"/>
      <c r="QNT83" s="347"/>
      <c r="QNU83" s="350"/>
      <c r="QNV83" s="350"/>
      <c r="QNW83" s="348"/>
      <c r="QNX83" s="348"/>
      <c r="QNY83" s="348"/>
      <c r="QNZ83" s="349"/>
      <c r="QOB83" s="347"/>
      <c r="QOC83" s="350"/>
      <c r="QOD83" s="350"/>
      <c r="QOE83" s="348"/>
      <c r="QOF83" s="348"/>
      <c r="QOG83" s="348"/>
      <c r="QOH83" s="349"/>
      <c r="QOJ83" s="347"/>
      <c r="QOK83" s="350"/>
      <c r="QOL83" s="350"/>
      <c r="QOM83" s="348"/>
      <c r="QON83" s="348"/>
      <c r="QOO83" s="348"/>
      <c r="QOP83" s="349"/>
      <c r="QOR83" s="347"/>
      <c r="QOS83" s="350"/>
      <c r="QOT83" s="350"/>
      <c r="QOU83" s="348"/>
      <c r="QOV83" s="348"/>
      <c r="QOW83" s="348"/>
      <c r="QOX83" s="349"/>
      <c r="QOZ83" s="347"/>
      <c r="QPA83" s="350"/>
      <c r="QPB83" s="350"/>
      <c r="QPC83" s="348"/>
      <c r="QPD83" s="348"/>
      <c r="QPE83" s="348"/>
      <c r="QPF83" s="349"/>
      <c r="QPH83" s="347"/>
      <c r="QPI83" s="350"/>
      <c r="QPJ83" s="350"/>
      <c r="QPK83" s="348"/>
      <c r="QPL83" s="348"/>
      <c r="QPM83" s="348"/>
      <c r="QPN83" s="349"/>
      <c r="QPP83" s="347"/>
      <c r="QPQ83" s="350"/>
      <c r="QPR83" s="350"/>
      <c r="QPS83" s="348"/>
      <c r="QPT83" s="348"/>
      <c r="QPU83" s="348"/>
      <c r="QPV83" s="349"/>
      <c r="QPX83" s="347"/>
      <c r="QPY83" s="350"/>
      <c r="QPZ83" s="350"/>
      <c r="QQA83" s="348"/>
      <c r="QQB83" s="348"/>
      <c r="QQC83" s="348"/>
      <c r="QQD83" s="349"/>
      <c r="QQF83" s="347"/>
      <c r="QQG83" s="350"/>
      <c r="QQH83" s="350"/>
      <c r="QQI83" s="348"/>
      <c r="QQJ83" s="348"/>
      <c r="QQK83" s="348"/>
      <c r="QQL83" s="349"/>
      <c r="QQN83" s="347"/>
      <c r="QQO83" s="350"/>
      <c r="QQP83" s="350"/>
      <c r="QQQ83" s="348"/>
      <c r="QQR83" s="348"/>
      <c r="QQS83" s="348"/>
      <c r="QQT83" s="349"/>
      <c r="QQV83" s="347"/>
      <c r="QQW83" s="350"/>
      <c r="QQX83" s="350"/>
      <c r="QQY83" s="348"/>
      <c r="QQZ83" s="348"/>
      <c r="QRA83" s="348"/>
      <c r="QRB83" s="349"/>
      <c r="QRD83" s="347"/>
      <c r="QRE83" s="350"/>
      <c r="QRF83" s="350"/>
      <c r="QRG83" s="348"/>
      <c r="QRH83" s="348"/>
      <c r="QRI83" s="348"/>
      <c r="QRJ83" s="349"/>
      <c r="QRL83" s="347"/>
      <c r="QRM83" s="350"/>
      <c r="QRN83" s="350"/>
      <c r="QRO83" s="348"/>
      <c r="QRP83" s="348"/>
      <c r="QRQ83" s="348"/>
      <c r="QRR83" s="349"/>
      <c r="QRT83" s="347"/>
      <c r="QRU83" s="350"/>
      <c r="QRV83" s="350"/>
      <c r="QRW83" s="348"/>
      <c r="QRX83" s="348"/>
      <c r="QRY83" s="348"/>
      <c r="QRZ83" s="349"/>
      <c r="QSB83" s="347"/>
      <c r="QSC83" s="350"/>
      <c r="QSD83" s="350"/>
      <c r="QSE83" s="348"/>
      <c r="QSF83" s="348"/>
      <c r="QSG83" s="348"/>
      <c r="QSH83" s="349"/>
      <c r="QSJ83" s="347"/>
      <c r="QSK83" s="350"/>
      <c r="QSL83" s="350"/>
      <c r="QSM83" s="348"/>
      <c r="QSN83" s="348"/>
      <c r="QSO83" s="348"/>
      <c r="QSP83" s="349"/>
      <c r="QSR83" s="347"/>
      <c r="QSS83" s="350"/>
      <c r="QST83" s="350"/>
      <c r="QSU83" s="348"/>
      <c r="QSV83" s="348"/>
      <c r="QSW83" s="348"/>
      <c r="QSX83" s="349"/>
      <c r="QSZ83" s="347"/>
      <c r="QTA83" s="350"/>
      <c r="QTB83" s="350"/>
      <c r="QTC83" s="348"/>
      <c r="QTD83" s="348"/>
      <c r="QTE83" s="348"/>
      <c r="QTF83" s="349"/>
      <c r="QTH83" s="347"/>
      <c r="QTI83" s="350"/>
      <c r="QTJ83" s="350"/>
      <c r="QTK83" s="348"/>
      <c r="QTL83" s="348"/>
      <c r="QTM83" s="348"/>
      <c r="QTN83" s="349"/>
      <c r="QTP83" s="347"/>
      <c r="QTQ83" s="350"/>
      <c r="QTR83" s="350"/>
      <c r="QTS83" s="348"/>
      <c r="QTT83" s="348"/>
      <c r="QTU83" s="348"/>
      <c r="QTV83" s="349"/>
      <c r="QTX83" s="347"/>
      <c r="QTY83" s="350"/>
      <c r="QTZ83" s="350"/>
      <c r="QUA83" s="348"/>
      <c r="QUB83" s="348"/>
      <c r="QUC83" s="348"/>
      <c r="QUD83" s="349"/>
      <c r="QUF83" s="347"/>
      <c r="QUG83" s="350"/>
      <c r="QUH83" s="350"/>
      <c r="QUI83" s="348"/>
      <c r="QUJ83" s="348"/>
      <c r="QUK83" s="348"/>
      <c r="QUL83" s="349"/>
      <c r="QUN83" s="347"/>
      <c r="QUO83" s="350"/>
      <c r="QUP83" s="350"/>
      <c r="QUQ83" s="348"/>
      <c r="QUR83" s="348"/>
      <c r="QUS83" s="348"/>
      <c r="QUT83" s="349"/>
      <c r="QUV83" s="347"/>
      <c r="QUW83" s="350"/>
      <c r="QUX83" s="350"/>
      <c r="QUY83" s="348"/>
      <c r="QUZ83" s="348"/>
      <c r="QVA83" s="348"/>
      <c r="QVB83" s="349"/>
      <c r="QVD83" s="347"/>
      <c r="QVE83" s="350"/>
      <c r="QVF83" s="350"/>
      <c r="QVG83" s="348"/>
      <c r="QVH83" s="348"/>
      <c r="QVI83" s="348"/>
      <c r="QVJ83" s="349"/>
      <c r="QVL83" s="347"/>
      <c r="QVM83" s="350"/>
      <c r="QVN83" s="350"/>
      <c r="QVO83" s="348"/>
      <c r="QVP83" s="348"/>
      <c r="QVQ83" s="348"/>
      <c r="QVR83" s="349"/>
      <c r="QVT83" s="347"/>
      <c r="QVU83" s="350"/>
      <c r="QVV83" s="350"/>
      <c r="QVW83" s="348"/>
      <c r="QVX83" s="348"/>
      <c r="QVY83" s="348"/>
      <c r="QVZ83" s="349"/>
      <c r="QWB83" s="347"/>
      <c r="QWC83" s="350"/>
      <c r="QWD83" s="350"/>
      <c r="QWE83" s="348"/>
      <c r="QWF83" s="348"/>
      <c r="QWG83" s="348"/>
      <c r="QWH83" s="349"/>
      <c r="QWJ83" s="347"/>
      <c r="QWK83" s="350"/>
      <c r="QWL83" s="350"/>
      <c r="QWM83" s="348"/>
      <c r="QWN83" s="348"/>
      <c r="QWO83" s="348"/>
      <c r="QWP83" s="349"/>
      <c r="QWR83" s="347"/>
      <c r="QWS83" s="350"/>
      <c r="QWT83" s="350"/>
      <c r="QWU83" s="348"/>
      <c r="QWV83" s="348"/>
      <c r="QWW83" s="348"/>
      <c r="QWX83" s="349"/>
      <c r="QWZ83" s="347"/>
      <c r="QXA83" s="350"/>
      <c r="QXB83" s="350"/>
      <c r="QXC83" s="348"/>
      <c r="QXD83" s="348"/>
      <c r="QXE83" s="348"/>
      <c r="QXF83" s="349"/>
      <c r="QXH83" s="347"/>
      <c r="QXI83" s="350"/>
      <c r="QXJ83" s="350"/>
      <c r="QXK83" s="348"/>
      <c r="QXL83" s="348"/>
      <c r="QXM83" s="348"/>
      <c r="QXN83" s="349"/>
      <c r="QXP83" s="347"/>
      <c r="QXQ83" s="350"/>
      <c r="QXR83" s="350"/>
      <c r="QXS83" s="348"/>
      <c r="QXT83" s="348"/>
      <c r="QXU83" s="348"/>
      <c r="QXV83" s="349"/>
      <c r="QXX83" s="347"/>
      <c r="QXY83" s="350"/>
      <c r="QXZ83" s="350"/>
      <c r="QYA83" s="348"/>
      <c r="QYB83" s="348"/>
      <c r="QYC83" s="348"/>
      <c r="QYD83" s="349"/>
      <c r="QYF83" s="347"/>
      <c r="QYG83" s="350"/>
      <c r="QYH83" s="350"/>
      <c r="QYI83" s="348"/>
      <c r="QYJ83" s="348"/>
      <c r="QYK83" s="348"/>
      <c r="QYL83" s="349"/>
      <c r="QYN83" s="347"/>
      <c r="QYO83" s="350"/>
      <c r="QYP83" s="350"/>
      <c r="QYQ83" s="348"/>
      <c r="QYR83" s="348"/>
      <c r="QYS83" s="348"/>
      <c r="QYT83" s="349"/>
      <c r="QYV83" s="347"/>
      <c r="QYW83" s="350"/>
      <c r="QYX83" s="350"/>
      <c r="QYY83" s="348"/>
      <c r="QYZ83" s="348"/>
      <c r="QZA83" s="348"/>
      <c r="QZB83" s="349"/>
      <c r="QZD83" s="347"/>
      <c r="QZE83" s="350"/>
      <c r="QZF83" s="350"/>
      <c r="QZG83" s="348"/>
      <c r="QZH83" s="348"/>
      <c r="QZI83" s="348"/>
      <c r="QZJ83" s="349"/>
      <c r="QZL83" s="347"/>
      <c r="QZM83" s="350"/>
      <c r="QZN83" s="350"/>
      <c r="QZO83" s="348"/>
      <c r="QZP83" s="348"/>
      <c r="QZQ83" s="348"/>
      <c r="QZR83" s="349"/>
      <c r="QZT83" s="347"/>
      <c r="QZU83" s="350"/>
      <c r="QZV83" s="350"/>
      <c r="QZW83" s="348"/>
      <c r="QZX83" s="348"/>
      <c r="QZY83" s="348"/>
      <c r="QZZ83" s="349"/>
      <c r="RAB83" s="347"/>
      <c r="RAC83" s="350"/>
      <c r="RAD83" s="350"/>
      <c r="RAE83" s="348"/>
      <c r="RAF83" s="348"/>
      <c r="RAG83" s="348"/>
      <c r="RAH83" s="349"/>
      <c r="RAJ83" s="347"/>
      <c r="RAK83" s="350"/>
      <c r="RAL83" s="350"/>
      <c r="RAM83" s="348"/>
      <c r="RAN83" s="348"/>
      <c r="RAO83" s="348"/>
      <c r="RAP83" s="349"/>
      <c r="RAR83" s="347"/>
      <c r="RAS83" s="350"/>
      <c r="RAT83" s="350"/>
      <c r="RAU83" s="348"/>
      <c r="RAV83" s="348"/>
      <c r="RAW83" s="348"/>
      <c r="RAX83" s="349"/>
      <c r="RAZ83" s="347"/>
      <c r="RBA83" s="350"/>
      <c r="RBB83" s="350"/>
      <c r="RBC83" s="348"/>
      <c r="RBD83" s="348"/>
      <c r="RBE83" s="348"/>
      <c r="RBF83" s="349"/>
      <c r="RBH83" s="347"/>
      <c r="RBI83" s="350"/>
      <c r="RBJ83" s="350"/>
      <c r="RBK83" s="348"/>
      <c r="RBL83" s="348"/>
      <c r="RBM83" s="348"/>
      <c r="RBN83" s="349"/>
      <c r="RBP83" s="347"/>
      <c r="RBQ83" s="350"/>
      <c r="RBR83" s="350"/>
      <c r="RBS83" s="348"/>
      <c r="RBT83" s="348"/>
      <c r="RBU83" s="348"/>
      <c r="RBV83" s="349"/>
      <c r="RBX83" s="347"/>
      <c r="RBY83" s="350"/>
      <c r="RBZ83" s="350"/>
      <c r="RCA83" s="348"/>
      <c r="RCB83" s="348"/>
      <c r="RCC83" s="348"/>
      <c r="RCD83" s="349"/>
      <c r="RCF83" s="347"/>
      <c r="RCG83" s="350"/>
      <c r="RCH83" s="350"/>
      <c r="RCI83" s="348"/>
      <c r="RCJ83" s="348"/>
      <c r="RCK83" s="348"/>
      <c r="RCL83" s="349"/>
      <c r="RCN83" s="347"/>
      <c r="RCO83" s="350"/>
      <c r="RCP83" s="350"/>
      <c r="RCQ83" s="348"/>
      <c r="RCR83" s="348"/>
      <c r="RCS83" s="348"/>
      <c r="RCT83" s="349"/>
      <c r="RCV83" s="347"/>
      <c r="RCW83" s="350"/>
      <c r="RCX83" s="350"/>
      <c r="RCY83" s="348"/>
      <c r="RCZ83" s="348"/>
      <c r="RDA83" s="348"/>
      <c r="RDB83" s="349"/>
      <c r="RDD83" s="347"/>
      <c r="RDE83" s="350"/>
      <c r="RDF83" s="350"/>
      <c r="RDG83" s="348"/>
      <c r="RDH83" s="348"/>
      <c r="RDI83" s="348"/>
      <c r="RDJ83" s="349"/>
      <c r="RDL83" s="347"/>
      <c r="RDM83" s="350"/>
      <c r="RDN83" s="350"/>
      <c r="RDO83" s="348"/>
      <c r="RDP83" s="348"/>
      <c r="RDQ83" s="348"/>
      <c r="RDR83" s="349"/>
      <c r="RDT83" s="347"/>
      <c r="RDU83" s="350"/>
      <c r="RDV83" s="350"/>
      <c r="RDW83" s="348"/>
      <c r="RDX83" s="348"/>
      <c r="RDY83" s="348"/>
      <c r="RDZ83" s="349"/>
      <c r="REB83" s="347"/>
      <c r="REC83" s="350"/>
      <c r="RED83" s="350"/>
      <c r="REE83" s="348"/>
      <c r="REF83" s="348"/>
      <c r="REG83" s="348"/>
      <c r="REH83" s="349"/>
      <c r="REJ83" s="347"/>
      <c r="REK83" s="350"/>
      <c r="REL83" s="350"/>
      <c r="REM83" s="348"/>
      <c r="REN83" s="348"/>
      <c r="REO83" s="348"/>
      <c r="REP83" s="349"/>
      <c r="RER83" s="347"/>
      <c r="RES83" s="350"/>
      <c r="RET83" s="350"/>
      <c r="REU83" s="348"/>
      <c r="REV83" s="348"/>
      <c r="REW83" s="348"/>
      <c r="REX83" s="349"/>
      <c r="REZ83" s="347"/>
      <c r="RFA83" s="350"/>
      <c r="RFB83" s="350"/>
      <c r="RFC83" s="348"/>
      <c r="RFD83" s="348"/>
      <c r="RFE83" s="348"/>
      <c r="RFF83" s="349"/>
      <c r="RFH83" s="347"/>
      <c r="RFI83" s="350"/>
      <c r="RFJ83" s="350"/>
      <c r="RFK83" s="348"/>
      <c r="RFL83" s="348"/>
      <c r="RFM83" s="348"/>
      <c r="RFN83" s="349"/>
      <c r="RFP83" s="347"/>
      <c r="RFQ83" s="350"/>
      <c r="RFR83" s="350"/>
      <c r="RFS83" s="348"/>
      <c r="RFT83" s="348"/>
      <c r="RFU83" s="348"/>
      <c r="RFV83" s="349"/>
      <c r="RFX83" s="347"/>
      <c r="RFY83" s="350"/>
      <c r="RFZ83" s="350"/>
      <c r="RGA83" s="348"/>
      <c r="RGB83" s="348"/>
      <c r="RGC83" s="348"/>
      <c r="RGD83" s="349"/>
      <c r="RGF83" s="347"/>
      <c r="RGG83" s="350"/>
      <c r="RGH83" s="350"/>
      <c r="RGI83" s="348"/>
      <c r="RGJ83" s="348"/>
      <c r="RGK83" s="348"/>
      <c r="RGL83" s="349"/>
      <c r="RGN83" s="347"/>
      <c r="RGO83" s="350"/>
      <c r="RGP83" s="350"/>
      <c r="RGQ83" s="348"/>
      <c r="RGR83" s="348"/>
      <c r="RGS83" s="348"/>
      <c r="RGT83" s="349"/>
      <c r="RGV83" s="347"/>
      <c r="RGW83" s="350"/>
      <c r="RGX83" s="350"/>
      <c r="RGY83" s="348"/>
      <c r="RGZ83" s="348"/>
      <c r="RHA83" s="348"/>
      <c r="RHB83" s="349"/>
      <c r="RHD83" s="347"/>
      <c r="RHE83" s="350"/>
      <c r="RHF83" s="350"/>
      <c r="RHG83" s="348"/>
      <c r="RHH83" s="348"/>
      <c r="RHI83" s="348"/>
      <c r="RHJ83" s="349"/>
      <c r="RHL83" s="347"/>
      <c r="RHM83" s="350"/>
      <c r="RHN83" s="350"/>
      <c r="RHO83" s="348"/>
      <c r="RHP83" s="348"/>
      <c r="RHQ83" s="348"/>
      <c r="RHR83" s="349"/>
      <c r="RHT83" s="347"/>
      <c r="RHU83" s="350"/>
      <c r="RHV83" s="350"/>
      <c r="RHW83" s="348"/>
      <c r="RHX83" s="348"/>
      <c r="RHY83" s="348"/>
      <c r="RHZ83" s="349"/>
      <c r="RIB83" s="347"/>
      <c r="RIC83" s="350"/>
      <c r="RID83" s="350"/>
      <c r="RIE83" s="348"/>
      <c r="RIF83" s="348"/>
      <c r="RIG83" s="348"/>
      <c r="RIH83" s="349"/>
      <c r="RIJ83" s="347"/>
      <c r="RIK83" s="350"/>
      <c r="RIL83" s="350"/>
      <c r="RIM83" s="348"/>
      <c r="RIN83" s="348"/>
      <c r="RIO83" s="348"/>
      <c r="RIP83" s="349"/>
      <c r="RIR83" s="347"/>
      <c r="RIS83" s="350"/>
      <c r="RIT83" s="350"/>
      <c r="RIU83" s="348"/>
      <c r="RIV83" s="348"/>
      <c r="RIW83" s="348"/>
      <c r="RIX83" s="349"/>
      <c r="RIZ83" s="347"/>
      <c r="RJA83" s="350"/>
      <c r="RJB83" s="350"/>
      <c r="RJC83" s="348"/>
      <c r="RJD83" s="348"/>
      <c r="RJE83" s="348"/>
      <c r="RJF83" s="349"/>
      <c r="RJH83" s="347"/>
      <c r="RJI83" s="350"/>
      <c r="RJJ83" s="350"/>
      <c r="RJK83" s="348"/>
      <c r="RJL83" s="348"/>
      <c r="RJM83" s="348"/>
      <c r="RJN83" s="349"/>
      <c r="RJP83" s="347"/>
      <c r="RJQ83" s="350"/>
      <c r="RJR83" s="350"/>
      <c r="RJS83" s="348"/>
      <c r="RJT83" s="348"/>
      <c r="RJU83" s="348"/>
      <c r="RJV83" s="349"/>
      <c r="RJX83" s="347"/>
      <c r="RJY83" s="350"/>
      <c r="RJZ83" s="350"/>
      <c r="RKA83" s="348"/>
      <c r="RKB83" s="348"/>
      <c r="RKC83" s="348"/>
      <c r="RKD83" s="349"/>
      <c r="RKF83" s="347"/>
      <c r="RKG83" s="350"/>
      <c r="RKH83" s="350"/>
      <c r="RKI83" s="348"/>
      <c r="RKJ83" s="348"/>
      <c r="RKK83" s="348"/>
      <c r="RKL83" s="349"/>
      <c r="RKN83" s="347"/>
      <c r="RKO83" s="350"/>
      <c r="RKP83" s="350"/>
      <c r="RKQ83" s="348"/>
      <c r="RKR83" s="348"/>
      <c r="RKS83" s="348"/>
      <c r="RKT83" s="349"/>
      <c r="RKV83" s="347"/>
      <c r="RKW83" s="350"/>
      <c r="RKX83" s="350"/>
      <c r="RKY83" s="348"/>
      <c r="RKZ83" s="348"/>
      <c r="RLA83" s="348"/>
      <c r="RLB83" s="349"/>
      <c r="RLD83" s="347"/>
      <c r="RLE83" s="350"/>
      <c r="RLF83" s="350"/>
      <c r="RLG83" s="348"/>
      <c r="RLH83" s="348"/>
      <c r="RLI83" s="348"/>
      <c r="RLJ83" s="349"/>
      <c r="RLL83" s="347"/>
      <c r="RLM83" s="350"/>
      <c r="RLN83" s="350"/>
      <c r="RLO83" s="348"/>
      <c r="RLP83" s="348"/>
      <c r="RLQ83" s="348"/>
      <c r="RLR83" s="349"/>
      <c r="RLT83" s="347"/>
      <c r="RLU83" s="350"/>
      <c r="RLV83" s="350"/>
      <c r="RLW83" s="348"/>
      <c r="RLX83" s="348"/>
      <c r="RLY83" s="348"/>
      <c r="RLZ83" s="349"/>
      <c r="RMB83" s="347"/>
      <c r="RMC83" s="350"/>
      <c r="RMD83" s="350"/>
      <c r="RME83" s="348"/>
      <c r="RMF83" s="348"/>
      <c r="RMG83" s="348"/>
      <c r="RMH83" s="349"/>
      <c r="RMJ83" s="347"/>
      <c r="RMK83" s="350"/>
      <c r="RML83" s="350"/>
      <c r="RMM83" s="348"/>
      <c r="RMN83" s="348"/>
      <c r="RMO83" s="348"/>
      <c r="RMP83" s="349"/>
      <c r="RMR83" s="347"/>
      <c r="RMS83" s="350"/>
      <c r="RMT83" s="350"/>
      <c r="RMU83" s="348"/>
      <c r="RMV83" s="348"/>
      <c r="RMW83" s="348"/>
      <c r="RMX83" s="349"/>
      <c r="RMZ83" s="347"/>
      <c r="RNA83" s="350"/>
      <c r="RNB83" s="350"/>
      <c r="RNC83" s="348"/>
      <c r="RND83" s="348"/>
      <c r="RNE83" s="348"/>
      <c r="RNF83" s="349"/>
      <c r="RNH83" s="347"/>
      <c r="RNI83" s="350"/>
      <c r="RNJ83" s="350"/>
      <c r="RNK83" s="348"/>
      <c r="RNL83" s="348"/>
      <c r="RNM83" s="348"/>
      <c r="RNN83" s="349"/>
      <c r="RNP83" s="347"/>
      <c r="RNQ83" s="350"/>
      <c r="RNR83" s="350"/>
      <c r="RNS83" s="348"/>
      <c r="RNT83" s="348"/>
      <c r="RNU83" s="348"/>
      <c r="RNV83" s="349"/>
      <c r="RNX83" s="347"/>
      <c r="RNY83" s="350"/>
      <c r="RNZ83" s="350"/>
      <c r="ROA83" s="348"/>
      <c r="ROB83" s="348"/>
      <c r="ROC83" s="348"/>
      <c r="ROD83" s="349"/>
      <c r="ROF83" s="347"/>
      <c r="ROG83" s="350"/>
      <c r="ROH83" s="350"/>
      <c r="ROI83" s="348"/>
      <c r="ROJ83" s="348"/>
      <c r="ROK83" s="348"/>
      <c r="ROL83" s="349"/>
      <c r="RON83" s="347"/>
      <c r="ROO83" s="350"/>
      <c r="ROP83" s="350"/>
      <c r="ROQ83" s="348"/>
      <c r="ROR83" s="348"/>
      <c r="ROS83" s="348"/>
      <c r="ROT83" s="349"/>
      <c r="ROV83" s="347"/>
      <c r="ROW83" s="350"/>
      <c r="ROX83" s="350"/>
      <c r="ROY83" s="348"/>
      <c r="ROZ83" s="348"/>
      <c r="RPA83" s="348"/>
      <c r="RPB83" s="349"/>
      <c r="RPD83" s="347"/>
      <c r="RPE83" s="350"/>
      <c r="RPF83" s="350"/>
      <c r="RPG83" s="348"/>
      <c r="RPH83" s="348"/>
      <c r="RPI83" s="348"/>
      <c r="RPJ83" s="349"/>
      <c r="RPL83" s="347"/>
      <c r="RPM83" s="350"/>
      <c r="RPN83" s="350"/>
      <c r="RPO83" s="348"/>
      <c r="RPP83" s="348"/>
      <c r="RPQ83" s="348"/>
      <c r="RPR83" s="349"/>
      <c r="RPT83" s="347"/>
      <c r="RPU83" s="350"/>
      <c r="RPV83" s="350"/>
      <c r="RPW83" s="348"/>
      <c r="RPX83" s="348"/>
      <c r="RPY83" s="348"/>
      <c r="RPZ83" s="349"/>
      <c r="RQB83" s="347"/>
      <c r="RQC83" s="350"/>
      <c r="RQD83" s="350"/>
      <c r="RQE83" s="348"/>
      <c r="RQF83" s="348"/>
      <c r="RQG83" s="348"/>
      <c r="RQH83" s="349"/>
      <c r="RQJ83" s="347"/>
      <c r="RQK83" s="350"/>
      <c r="RQL83" s="350"/>
      <c r="RQM83" s="348"/>
      <c r="RQN83" s="348"/>
      <c r="RQO83" s="348"/>
      <c r="RQP83" s="349"/>
      <c r="RQR83" s="347"/>
      <c r="RQS83" s="350"/>
      <c r="RQT83" s="350"/>
      <c r="RQU83" s="348"/>
      <c r="RQV83" s="348"/>
      <c r="RQW83" s="348"/>
      <c r="RQX83" s="349"/>
      <c r="RQZ83" s="347"/>
      <c r="RRA83" s="350"/>
      <c r="RRB83" s="350"/>
      <c r="RRC83" s="348"/>
      <c r="RRD83" s="348"/>
      <c r="RRE83" s="348"/>
      <c r="RRF83" s="349"/>
      <c r="RRH83" s="347"/>
      <c r="RRI83" s="350"/>
      <c r="RRJ83" s="350"/>
      <c r="RRK83" s="348"/>
      <c r="RRL83" s="348"/>
      <c r="RRM83" s="348"/>
      <c r="RRN83" s="349"/>
      <c r="RRP83" s="347"/>
      <c r="RRQ83" s="350"/>
      <c r="RRR83" s="350"/>
      <c r="RRS83" s="348"/>
      <c r="RRT83" s="348"/>
      <c r="RRU83" s="348"/>
      <c r="RRV83" s="349"/>
      <c r="RRX83" s="347"/>
      <c r="RRY83" s="350"/>
      <c r="RRZ83" s="350"/>
      <c r="RSA83" s="348"/>
      <c r="RSB83" s="348"/>
      <c r="RSC83" s="348"/>
      <c r="RSD83" s="349"/>
      <c r="RSF83" s="347"/>
      <c r="RSG83" s="350"/>
      <c r="RSH83" s="350"/>
      <c r="RSI83" s="348"/>
      <c r="RSJ83" s="348"/>
      <c r="RSK83" s="348"/>
      <c r="RSL83" s="349"/>
      <c r="RSN83" s="347"/>
      <c r="RSO83" s="350"/>
      <c r="RSP83" s="350"/>
      <c r="RSQ83" s="348"/>
      <c r="RSR83" s="348"/>
      <c r="RSS83" s="348"/>
      <c r="RST83" s="349"/>
      <c r="RSV83" s="347"/>
      <c r="RSW83" s="350"/>
      <c r="RSX83" s="350"/>
      <c r="RSY83" s="348"/>
      <c r="RSZ83" s="348"/>
      <c r="RTA83" s="348"/>
      <c r="RTB83" s="349"/>
      <c r="RTD83" s="347"/>
      <c r="RTE83" s="350"/>
      <c r="RTF83" s="350"/>
      <c r="RTG83" s="348"/>
      <c r="RTH83" s="348"/>
      <c r="RTI83" s="348"/>
      <c r="RTJ83" s="349"/>
      <c r="RTL83" s="347"/>
      <c r="RTM83" s="350"/>
      <c r="RTN83" s="350"/>
      <c r="RTO83" s="348"/>
      <c r="RTP83" s="348"/>
      <c r="RTQ83" s="348"/>
      <c r="RTR83" s="349"/>
      <c r="RTT83" s="347"/>
      <c r="RTU83" s="350"/>
      <c r="RTV83" s="350"/>
      <c r="RTW83" s="348"/>
      <c r="RTX83" s="348"/>
      <c r="RTY83" s="348"/>
      <c r="RTZ83" s="349"/>
      <c r="RUB83" s="347"/>
      <c r="RUC83" s="350"/>
      <c r="RUD83" s="350"/>
      <c r="RUE83" s="348"/>
      <c r="RUF83" s="348"/>
      <c r="RUG83" s="348"/>
      <c r="RUH83" s="349"/>
      <c r="RUJ83" s="347"/>
      <c r="RUK83" s="350"/>
      <c r="RUL83" s="350"/>
      <c r="RUM83" s="348"/>
      <c r="RUN83" s="348"/>
      <c r="RUO83" s="348"/>
      <c r="RUP83" s="349"/>
      <c r="RUR83" s="347"/>
      <c r="RUS83" s="350"/>
      <c r="RUT83" s="350"/>
      <c r="RUU83" s="348"/>
      <c r="RUV83" s="348"/>
      <c r="RUW83" s="348"/>
      <c r="RUX83" s="349"/>
      <c r="RUZ83" s="347"/>
      <c r="RVA83" s="350"/>
      <c r="RVB83" s="350"/>
      <c r="RVC83" s="348"/>
      <c r="RVD83" s="348"/>
      <c r="RVE83" s="348"/>
      <c r="RVF83" s="349"/>
      <c r="RVH83" s="347"/>
      <c r="RVI83" s="350"/>
      <c r="RVJ83" s="350"/>
      <c r="RVK83" s="348"/>
      <c r="RVL83" s="348"/>
      <c r="RVM83" s="348"/>
      <c r="RVN83" s="349"/>
      <c r="RVP83" s="347"/>
      <c r="RVQ83" s="350"/>
      <c r="RVR83" s="350"/>
      <c r="RVS83" s="348"/>
      <c r="RVT83" s="348"/>
      <c r="RVU83" s="348"/>
      <c r="RVV83" s="349"/>
      <c r="RVX83" s="347"/>
      <c r="RVY83" s="350"/>
      <c r="RVZ83" s="350"/>
      <c r="RWA83" s="348"/>
      <c r="RWB83" s="348"/>
      <c r="RWC83" s="348"/>
      <c r="RWD83" s="349"/>
      <c r="RWF83" s="347"/>
      <c r="RWG83" s="350"/>
      <c r="RWH83" s="350"/>
      <c r="RWI83" s="348"/>
      <c r="RWJ83" s="348"/>
      <c r="RWK83" s="348"/>
      <c r="RWL83" s="349"/>
      <c r="RWN83" s="347"/>
      <c r="RWO83" s="350"/>
      <c r="RWP83" s="350"/>
      <c r="RWQ83" s="348"/>
      <c r="RWR83" s="348"/>
      <c r="RWS83" s="348"/>
      <c r="RWT83" s="349"/>
      <c r="RWV83" s="347"/>
      <c r="RWW83" s="350"/>
      <c r="RWX83" s="350"/>
      <c r="RWY83" s="348"/>
      <c r="RWZ83" s="348"/>
      <c r="RXA83" s="348"/>
      <c r="RXB83" s="349"/>
      <c r="RXD83" s="347"/>
      <c r="RXE83" s="350"/>
      <c r="RXF83" s="350"/>
      <c r="RXG83" s="348"/>
      <c r="RXH83" s="348"/>
      <c r="RXI83" s="348"/>
      <c r="RXJ83" s="349"/>
      <c r="RXL83" s="347"/>
      <c r="RXM83" s="350"/>
      <c r="RXN83" s="350"/>
      <c r="RXO83" s="348"/>
      <c r="RXP83" s="348"/>
      <c r="RXQ83" s="348"/>
      <c r="RXR83" s="349"/>
      <c r="RXT83" s="347"/>
      <c r="RXU83" s="350"/>
      <c r="RXV83" s="350"/>
      <c r="RXW83" s="348"/>
      <c r="RXX83" s="348"/>
      <c r="RXY83" s="348"/>
      <c r="RXZ83" s="349"/>
      <c r="RYB83" s="347"/>
      <c r="RYC83" s="350"/>
      <c r="RYD83" s="350"/>
      <c r="RYE83" s="348"/>
      <c r="RYF83" s="348"/>
      <c r="RYG83" s="348"/>
      <c r="RYH83" s="349"/>
      <c r="RYJ83" s="347"/>
      <c r="RYK83" s="350"/>
      <c r="RYL83" s="350"/>
      <c r="RYM83" s="348"/>
      <c r="RYN83" s="348"/>
      <c r="RYO83" s="348"/>
      <c r="RYP83" s="349"/>
      <c r="RYR83" s="347"/>
      <c r="RYS83" s="350"/>
      <c r="RYT83" s="350"/>
      <c r="RYU83" s="348"/>
      <c r="RYV83" s="348"/>
      <c r="RYW83" s="348"/>
      <c r="RYX83" s="349"/>
      <c r="RYZ83" s="347"/>
      <c r="RZA83" s="350"/>
      <c r="RZB83" s="350"/>
      <c r="RZC83" s="348"/>
      <c r="RZD83" s="348"/>
      <c r="RZE83" s="348"/>
      <c r="RZF83" s="349"/>
      <c r="RZH83" s="347"/>
      <c r="RZI83" s="350"/>
      <c r="RZJ83" s="350"/>
      <c r="RZK83" s="348"/>
      <c r="RZL83" s="348"/>
      <c r="RZM83" s="348"/>
      <c r="RZN83" s="349"/>
      <c r="RZP83" s="347"/>
      <c r="RZQ83" s="350"/>
      <c r="RZR83" s="350"/>
      <c r="RZS83" s="348"/>
      <c r="RZT83" s="348"/>
      <c r="RZU83" s="348"/>
      <c r="RZV83" s="349"/>
      <c r="RZX83" s="347"/>
      <c r="RZY83" s="350"/>
      <c r="RZZ83" s="350"/>
      <c r="SAA83" s="348"/>
      <c r="SAB83" s="348"/>
      <c r="SAC83" s="348"/>
      <c r="SAD83" s="349"/>
      <c r="SAF83" s="347"/>
      <c r="SAG83" s="350"/>
      <c r="SAH83" s="350"/>
      <c r="SAI83" s="348"/>
      <c r="SAJ83" s="348"/>
      <c r="SAK83" s="348"/>
      <c r="SAL83" s="349"/>
      <c r="SAN83" s="347"/>
      <c r="SAO83" s="350"/>
      <c r="SAP83" s="350"/>
      <c r="SAQ83" s="348"/>
      <c r="SAR83" s="348"/>
      <c r="SAS83" s="348"/>
      <c r="SAT83" s="349"/>
      <c r="SAV83" s="347"/>
      <c r="SAW83" s="350"/>
      <c r="SAX83" s="350"/>
      <c r="SAY83" s="348"/>
      <c r="SAZ83" s="348"/>
      <c r="SBA83" s="348"/>
      <c r="SBB83" s="349"/>
      <c r="SBD83" s="347"/>
      <c r="SBE83" s="350"/>
      <c r="SBF83" s="350"/>
      <c r="SBG83" s="348"/>
      <c r="SBH83" s="348"/>
      <c r="SBI83" s="348"/>
      <c r="SBJ83" s="349"/>
      <c r="SBL83" s="347"/>
      <c r="SBM83" s="350"/>
      <c r="SBN83" s="350"/>
      <c r="SBO83" s="348"/>
      <c r="SBP83" s="348"/>
      <c r="SBQ83" s="348"/>
      <c r="SBR83" s="349"/>
      <c r="SBT83" s="347"/>
      <c r="SBU83" s="350"/>
      <c r="SBV83" s="350"/>
      <c r="SBW83" s="348"/>
      <c r="SBX83" s="348"/>
      <c r="SBY83" s="348"/>
      <c r="SBZ83" s="349"/>
      <c r="SCB83" s="347"/>
      <c r="SCC83" s="350"/>
      <c r="SCD83" s="350"/>
      <c r="SCE83" s="348"/>
      <c r="SCF83" s="348"/>
      <c r="SCG83" s="348"/>
      <c r="SCH83" s="349"/>
      <c r="SCJ83" s="347"/>
      <c r="SCK83" s="350"/>
      <c r="SCL83" s="350"/>
      <c r="SCM83" s="348"/>
      <c r="SCN83" s="348"/>
      <c r="SCO83" s="348"/>
      <c r="SCP83" s="349"/>
      <c r="SCR83" s="347"/>
      <c r="SCS83" s="350"/>
      <c r="SCT83" s="350"/>
      <c r="SCU83" s="348"/>
      <c r="SCV83" s="348"/>
      <c r="SCW83" s="348"/>
      <c r="SCX83" s="349"/>
      <c r="SCZ83" s="347"/>
      <c r="SDA83" s="350"/>
      <c r="SDB83" s="350"/>
      <c r="SDC83" s="348"/>
      <c r="SDD83" s="348"/>
      <c r="SDE83" s="348"/>
      <c r="SDF83" s="349"/>
      <c r="SDH83" s="347"/>
      <c r="SDI83" s="350"/>
      <c r="SDJ83" s="350"/>
      <c r="SDK83" s="348"/>
      <c r="SDL83" s="348"/>
      <c r="SDM83" s="348"/>
      <c r="SDN83" s="349"/>
      <c r="SDP83" s="347"/>
      <c r="SDQ83" s="350"/>
      <c r="SDR83" s="350"/>
      <c r="SDS83" s="348"/>
      <c r="SDT83" s="348"/>
      <c r="SDU83" s="348"/>
      <c r="SDV83" s="349"/>
      <c r="SDX83" s="347"/>
      <c r="SDY83" s="350"/>
      <c r="SDZ83" s="350"/>
      <c r="SEA83" s="348"/>
      <c r="SEB83" s="348"/>
      <c r="SEC83" s="348"/>
      <c r="SED83" s="349"/>
      <c r="SEF83" s="347"/>
      <c r="SEG83" s="350"/>
      <c r="SEH83" s="350"/>
      <c r="SEI83" s="348"/>
      <c r="SEJ83" s="348"/>
      <c r="SEK83" s="348"/>
      <c r="SEL83" s="349"/>
      <c r="SEN83" s="347"/>
      <c r="SEO83" s="350"/>
      <c r="SEP83" s="350"/>
      <c r="SEQ83" s="348"/>
      <c r="SER83" s="348"/>
      <c r="SES83" s="348"/>
      <c r="SET83" s="349"/>
      <c r="SEV83" s="347"/>
      <c r="SEW83" s="350"/>
      <c r="SEX83" s="350"/>
      <c r="SEY83" s="348"/>
      <c r="SEZ83" s="348"/>
      <c r="SFA83" s="348"/>
      <c r="SFB83" s="349"/>
      <c r="SFD83" s="347"/>
      <c r="SFE83" s="350"/>
      <c r="SFF83" s="350"/>
      <c r="SFG83" s="348"/>
      <c r="SFH83" s="348"/>
      <c r="SFI83" s="348"/>
      <c r="SFJ83" s="349"/>
      <c r="SFL83" s="347"/>
      <c r="SFM83" s="350"/>
      <c r="SFN83" s="350"/>
      <c r="SFO83" s="348"/>
      <c r="SFP83" s="348"/>
      <c r="SFQ83" s="348"/>
      <c r="SFR83" s="349"/>
      <c r="SFT83" s="347"/>
      <c r="SFU83" s="350"/>
      <c r="SFV83" s="350"/>
      <c r="SFW83" s="348"/>
      <c r="SFX83" s="348"/>
      <c r="SFY83" s="348"/>
      <c r="SFZ83" s="349"/>
      <c r="SGB83" s="347"/>
      <c r="SGC83" s="350"/>
      <c r="SGD83" s="350"/>
      <c r="SGE83" s="348"/>
      <c r="SGF83" s="348"/>
      <c r="SGG83" s="348"/>
      <c r="SGH83" s="349"/>
      <c r="SGJ83" s="347"/>
      <c r="SGK83" s="350"/>
      <c r="SGL83" s="350"/>
      <c r="SGM83" s="348"/>
      <c r="SGN83" s="348"/>
      <c r="SGO83" s="348"/>
      <c r="SGP83" s="349"/>
      <c r="SGR83" s="347"/>
      <c r="SGS83" s="350"/>
      <c r="SGT83" s="350"/>
      <c r="SGU83" s="348"/>
      <c r="SGV83" s="348"/>
      <c r="SGW83" s="348"/>
      <c r="SGX83" s="349"/>
      <c r="SGZ83" s="347"/>
      <c r="SHA83" s="350"/>
      <c r="SHB83" s="350"/>
      <c r="SHC83" s="348"/>
      <c r="SHD83" s="348"/>
      <c r="SHE83" s="348"/>
      <c r="SHF83" s="349"/>
      <c r="SHH83" s="347"/>
      <c r="SHI83" s="350"/>
      <c r="SHJ83" s="350"/>
      <c r="SHK83" s="348"/>
      <c r="SHL83" s="348"/>
      <c r="SHM83" s="348"/>
      <c r="SHN83" s="349"/>
      <c r="SHP83" s="347"/>
      <c r="SHQ83" s="350"/>
      <c r="SHR83" s="350"/>
      <c r="SHS83" s="348"/>
      <c r="SHT83" s="348"/>
      <c r="SHU83" s="348"/>
      <c r="SHV83" s="349"/>
      <c r="SHX83" s="347"/>
      <c r="SHY83" s="350"/>
      <c r="SHZ83" s="350"/>
      <c r="SIA83" s="348"/>
      <c r="SIB83" s="348"/>
      <c r="SIC83" s="348"/>
      <c r="SID83" s="349"/>
      <c r="SIF83" s="347"/>
      <c r="SIG83" s="350"/>
      <c r="SIH83" s="350"/>
      <c r="SII83" s="348"/>
      <c r="SIJ83" s="348"/>
      <c r="SIK83" s="348"/>
      <c r="SIL83" s="349"/>
      <c r="SIN83" s="347"/>
      <c r="SIO83" s="350"/>
      <c r="SIP83" s="350"/>
      <c r="SIQ83" s="348"/>
      <c r="SIR83" s="348"/>
      <c r="SIS83" s="348"/>
      <c r="SIT83" s="349"/>
      <c r="SIV83" s="347"/>
      <c r="SIW83" s="350"/>
      <c r="SIX83" s="350"/>
      <c r="SIY83" s="348"/>
      <c r="SIZ83" s="348"/>
      <c r="SJA83" s="348"/>
      <c r="SJB83" s="349"/>
      <c r="SJD83" s="347"/>
      <c r="SJE83" s="350"/>
      <c r="SJF83" s="350"/>
      <c r="SJG83" s="348"/>
      <c r="SJH83" s="348"/>
      <c r="SJI83" s="348"/>
      <c r="SJJ83" s="349"/>
      <c r="SJL83" s="347"/>
      <c r="SJM83" s="350"/>
      <c r="SJN83" s="350"/>
      <c r="SJO83" s="348"/>
      <c r="SJP83" s="348"/>
      <c r="SJQ83" s="348"/>
      <c r="SJR83" s="349"/>
      <c r="SJT83" s="347"/>
      <c r="SJU83" s="350"/>
      <c r="SJV83" s="350"/>
      <c r="SJW83" s="348"/>
      <c r="SJX83" s="348"/>
      <c r="SJY83" s="348"/>
      <c r="SJZ83" s="349"/>
      <c r="SKB83" s="347"/>
      <c r="SKC83" s="350"/>
      <c r="SKD83" s="350"/>
      <c r="SKE83" s="348"/>
      <c r="SKF83" s="348"/>
      <c r="SKG83" s="348"/>
      <c r="SKH83" s="349"/>
      <c r="SKJ83" s="347"/>
      <c r="SKK83" s="350"/>
      <c r="SKL83" s="350"/>
      <c r="SKM83" s="348"/>
      <c r="SKN83" s="348"/>
      <c r="SKO83" s="348"/>
      <c r="SKP83" s="349"/>
      <c r="SKR83" s="347"/>
      <c r="SKS83" s="350"/>
      <c r="SKT83" s="350"/>
      <c r="SKU83" s="348"/>
      <c r="SKV83" s="348"/>
      <c r="SKW83" s="348"/>
      <c r="SKX83" s="349"/>
      <c r="SKZ83" s="347"/>
      <c r="SLA83" s="350"/>
      <c r="SLB83" s="350"/>
      <c r="SLC83" s="348"/>
      <c r="SLD83" s="348"/>
      <c r="SLE83" s="348"/>
      <c r="SLF83" s="349"/>
      <c r="SLH83" s="347"/>
      <c r="SLI83" s="350"/>
      <c r="SLJ83" s="350"/>
      <c r="SLK83" s="348"/>
      <c r="SLL83" s="348"/>
      <c r="SLM83" s="348"/>
      <c r="SLN83" s="349"/>
      <c r="SLP83" s="347"/>
      <c r="SLQ83" s="350"/>
      <c r="SLR83" s="350"/>
      <c r="SLS83" s="348"/>
      <c r="SLT83" s="348"/>
      <c r="SLU83" s="348"/>
      <c r="SLV83" s="349"/>
      <c r="SLX83" s="347"/>
      <c r="SLY83" s="350"/>
      <c r="SLZ83" s="350"/>
      <c r="SMA83" s="348"/>
      <c r="SMB83" s="348"/>
      <c r="SMC83" s="348"/>
      <c r="SMD83" s="349"/>
      <c r="SMF83" s="347"/>
      <c r="SMG83" s="350"/>
      <c r="SMH83" s="350"/>
      <c r="SMI83" s="348"/>
      <c r="SMJ83" s="348"/>
      <c r="SMK83" s="348"/>
      <c r="SML83" s="349"/>
      <c r="SMN83" s="347"/>
      <c r="SMO83" s="350"/>
      <c r="SMP83" s="350"/>
      <c r="SMQ83" s="348"/>
      <c r="SMR83" s="348"/>
      <c r="SMS83" s="348"/>
      <c r="SMT83" s="349"/>
      <c r="SMV83" s="347"/>
      <c r="SMW83" s="350"/>
      <c r="SMX83" s="350"/>
      <c r="SMY83" s="348"/>
      <c r="SMZ83" s="348"/>
      <c r="SNA83" s="348"/>
      <c r="SNB83" s="349"/>
      <c r="SND83" s="347"/>
      <c r="SNE83" s="350"/>
      <c r="SNF83" s="350"/>
      <c r="SNG83" s="348"/>
      <c r="SNH83" s="348"/>
      <c r="SNI83" s="348"/>
      <c r="SNJ83" s="349"/>
      <c r="SNL83" s="347"/>
      <c r="SNM83" s="350"/>
      <c r="SNN83" s="350"/>
      <c r="SNO83" s="348"/>
      <c r="SNP83" s="348"/>
      <c r="SNQ83" s="348"/>
      <c r="SNR83" s="349"/>
      <c r="SNT83" s="347"/>
      <c r="SNU83" s="350"/>
      <c r="SNV83" s="350"/>
      <c r="SNW83" s="348"/>
      <c r="SNX83" s="348"/>
      <c r="SNY83" s="348"/>
      <c r="SNZ83" s="349"/>
      <c r="SOB83" s="347"/>
      <c r="SOC83" s="350"/>
      <c r="SOD83" s="350"/>
      <c r="SOE83" s="348"/>
      <c r="SOF83" s="348"/>
      <c r="SOG83" s="348"/>
      <c r="SOH83" s="349"/>
      <c r="SOJ83" s="347"/>
      <c r="SOK83" s="350"/>
      <c r="SOL83" s="350"/>
      <c r="SOM83" s="348"/>
      <c r="SON83" s="348"/>
      <c r="SOO83" s="348"/>
      <c r="SOP83" s="349"/>
      <c r="SOR83" s="347"/>
      <c r="SOS83" s="350"/>
      <c r="SOT83" s="350"/>
      <c r="SOU83" s="348"/>
      <c r="SOV83" s="348"/>
      <c r="SOW83" s="348"/>
      <c r="SOX83" s="349"/>
      <c r="SOZ83" s="347"/>
      <c r="SPA83" s="350"/>
      <c r="SPB83" s="350"/>
      <c r="SPC83" s="348"/>
      <c r="SPD83" s="348"/>
      <c r="SPE83" s="348"/>
      <c r="SPF83" s="349"/>
      <c r="SPH83" s="347"/>
      <c r="SPI83" s="350"/>
      <c r="SPJ83" s="350"/>
      <c r="SPK83" s="348"/>
      <c r="SPL83" s="348"/>
      <c r="SPM83" s="348"/>
      <c r="SPN83" s="349"/>
      <c r="SPP83" s="347"/>
      <c r="SPQ83" s="350"/>
      <c r="SPR83" s="350"/>
      <c r="SPS83" s="348"/>
      <c r="SPT83" s="348"/>
      <c r="SPU83" s="348"/>
      <c r="SPV83" s="349"/>
      <c r="SPX83" s="347"/>
      <c r="SPY83" s="350"/>
      <c r="SPZ83" s="350"/>
      <c r="SQA83" s="348"/>
      <c r="SQB83" s="348"/>
      <c r="SQC83" s="348"/>
      <c r="SQD83" s="349"/>
      <c r="SQF83" s="347"/>
      <c r="SQG83" s="350"/>
      <c r="SQH83" s="350"/>
      <c r="SQI83" s="348"/>
      <c r="SQJ83" s="348"/>
      <c r="SQK83" s="348"/>
      <c r="SQL83" s="349"/>
      <c r="SQN83" s="347"/>
      <c r="SQO83" s="350"/>
      <c r="SQP83" s="350"/>
      <c r="SQQ83" s="348"/>
      <c r="SQR83" s="348"/>
      <c r="SQS83" s="348"/>
      <c r="SQT83" s="349"/>
      <c r="SQV83" s="347"/>
      <c r="SQW83" s="350"/>
      <c r="SQX83" s="350"/>
      <c r="SQY83" s="348"/>
      <c r="SQZ83" s="348"/>
      <c r="SRA83" s="348"/>
      <c r="SRB83" s="349"/>
      <c r="SRD83" s="347"/>
      <c r="SRE83" s="350"/>
      <c r="SRF83" s="350"/>
      <c r="SRG83" s="348"/>
      <c r="SRH83" s="348"/>
      <c r="SRI83" s="348"/>
      <c r="SRJ83" s="349"/>
      <c r="SRL83" s="347"/>
      <c r="SRM83" s="350"/>
      <c r="SRN83" s="350"/>
      <c r="SRO83" s="348"/>
      <c r="SRP83" s="348"/>
      <c r="SRQ83" s="348"/>
      <c r="SRR83" s="349"/>
      <c r="SRT83" s="347"/>
      <c r="SRU83" s="350"/>
      <c r="SRV83" s="350"/>
      <c r="SRW83" s="348"/>
      <c r="SRX83" s="348"/>
      <c r="SRY83" s="348"/>
      <c r="SRZ83" s="349"/>
      <c r="SSB83" s="347"/>
      <c r="SSC83" s="350"/>
      <c r="SSD83" s="350"/>
      <c r="SSE83" s="348"/>
      <c r="SSF83" s="348"/>
      <c r="SSG83" s="348"/>
      <c r="SSH83" s="349"/>
      <c r="SSJ83" s="347"/>
      <c r="SSK83" s="350"/>
      <c r="SSL83" s="350"/>
      <c r="SSM83" s="348"/>
      <c r="SSN83" s="348"/>
      <c r="SSO83" s="348"/>
      <c r="SSP83" s="349"/>
      <c r="SSR83" s="347"/>
      <c r="SSS83" s="350"/>
      <c r="SST83" s="350"/>
      <c r="SSU83" s="348"/>
      <c r="SSV83" s="348"/>
      <c r="SSW83" s="348"/>
      <c r="SSX83" s="349"/>
      <c r="SSZ83" s="347"/>
      <c r="STA83" s="350"/>
      <c r="STB83" s="350"/>
      <c r="STC83" s="348"/>
      <c r="STD83" s="348"/>
      <c r="STE83" s="348"/>
      <c r="STF83" s="349"/>
      <c r="STH83" s="347"/>
      <c r="STI83" s="350"/>
      <c r="STJ83" s="350"/>
      <c r="STK83" s="348"/>
      <c r="STL83" s="348"/>
      <c r="STM83" s="348"/>
      <c r="STN83" s="349"/>
      <c r="STP83" s="347"/>
      <c r="STQ83" s="350"/>
      <c r="STR83" s="350"/>
      <c r="STS83" s="348"/>
      <c r="STT83" s="348"/>
      <c r="STU83" s="348"/>
      <c r="STV83" s="349"/>
      <c r="STX83" s="347"/>
      <c r="STY83" s="350"/>
      <c r="STZ83" s="350"/>
      <c r="SUA83" s="348"/>
      <c r="SUB83" s="348"/>
      <c r="SUC83" s="348"/>
      <c r="SUD83" s="349"/>
      <c r="SUF83" s="347"/>
      <c r="SUG83" s="350"/>
      <c r="SUH83" s="350"/>
      <c r="SUI83" s="348"/>
      <c r="SUJ83" s="348"/>
      <c r="SUK83" s="348"/>
      <c r="SUL83" s="349"/>
      <c r="SUN83" s="347"/>
      <c r="SUO83" s="350"/>
      <c r="SUP83" s="350"/>
      <c r="SUQ83" s="348"/>
      <c r="SUR83" s="348"/>
      <c r="SUS83" s="348"/>
      <c r="SUT83" s="349"/>
      <c r="SUV83" s="347"/>
      <c r="SUW83" s="350"/>
      <c r="SUX83" s="350"/>
      <c r="SUY83" s="348"/>
      <c r="SUZ83" s="348"/>
      <c r="SVA83" s="348"/>
      <c r="SVB83" s="349"/>
      <c r="SVD83" s="347"/>
      <c r="SVE83" s="350"/>
      <c r="SVF83" s="350"/>
      <c r="SVG83" s="348"/>
      <c r="SVH83" s="348"/>
      <c r="SVI83" s="348"/>
      <c r="SVJ83" s="349"/>
      <c r="SVL83" s="347"/>
      <c r="SVM83" s="350"/>
      <c r="SVN83" s="350"/>
      <c r="SVO83" s="348"/>
      <c r="SVP83" s="348"/>
      <c r="SVQ83" s="348"/>
      <c r="SVR83" s="349"/>
      <c r="SVT83" s="347"/>
      <c r="SVU83" s="350"/>
      <c r="SVV83" s="350"/>
      <c r="SVW83" s="348"/>
      <c r="SVX83" s="348"/>
      <c r="SVY83" s="348"/>
      <c r="SVZ83" s="349"/>
      <c r="SWB83" s="347"/>
      <c r="SWC83" s="350"/>
      <c r="SWD83" s="350"/>
      <c r="SWE83" s="348"/>
      <c r="SWF83" s="348"/>
      <c r="SWG83" s="348"/>
      <c r="SWH83" s="349"/>
      <c r="SWJ83" s="347"/>
      <c r="SWK83" s="350"/>
      <c r="SWL83" s="350"/>
      <c r="SWM83" s="348"/>
      <c r="SWN83" s="348"/>
      <c r="SWO83" s="348"/>
      <c r="SWP83" s="349"/>
      <c r="SWR83" s="347"/>
      <c r="SWS83" s="350"/>
      <c r="SWT83" s="350"/>
      <c r="SWU83" s="348"/>
      <c r="SWV83" s="348"/>
      <c r="SWW83" s="348"/>
      <c r="SWX83" s="349"/>
      <c r="SWZ83" s="347"/>
      <c r="SXA83" s="350"/>
      <c r="SXB83" s="350"/>
      <c r="SXC83" s="348"/>
      <c r="SXD83" s="348"/>
      <c r="SXE83" s="348"/>
      <c r="SXF83" s="349"/>
      <c r="SXH83" s="347"/>
      <c r="SXI83" s="350"/>
      <c r="SXJ83" s="350"/>
      <c r="SXK83" s="348"/>
      <c r="SXL83" s="348"/>
      <c r="SXM83" s="348"/>
      <c r="SXN83" s="349"/>
      <c r="SXP83" s="347"/>
      <c r="SXQ83" s="350"/>
      <c r="SXR83" s="350"/>
      <c r="SXS83" s="348"/>
      <c r="SXT83" s="348"/>
      <c r="SXU83" s="348"/>
      <c r="SXV83" s="349"/>
      <c r="SXX83" s="347"/>
      <c r="SXY83" s="350"/>
      <c r="SXZ83" s="350"/>
      <c r="SYA83" s="348"/>
      <c r="SYB83" s="348"/>
      <c r="SYC83" s="348"/>
      <c r="SYD83" s="349"/>
      <c r="SYF83" s="347"/>
      <c r="SYG83" s="350"/>
      <c r="SYH83" s="350"/>
      <c r="SYI83" s="348"/>
      <c r="SYJ83" s="348"/>
      <c r="SYK83" s="348"/>
      <c r="SYL83" s="349"/>
      <c r="SYN83" s="347"/>
      <c r="SYO83" s="350"/>
      <c r="SYP83" s="350"/>
      <c r="SYQ83" s="348"/>
      <c r="SYR83" s="348"/>
      <c r="SYS83" s="348"/>
      <c r="SYT83" s="349"/>
      <c r="SYV83" s="347"/>
      <c r="SYW83" s="350"/>
      <c r="SYX83" s="350"/>
      <c r="SYY83" s="348"/>
      <c r="SYZ83" s="348"/>
      <c r="SZA83" s="348"/>
      <c r="SZB83" s="349"/>
      <c r="SZD83" s="347"/>
      <c r="SZE83" s="350"/>
      <c r="SZF83" s="350"/>
      <c r="SZG83" s="348"/>
      <c r="SZH83" s="348"/>
      <c r="SZI83" s="348"/>
      <c r="SZJ83" s="349"/>
      <c r="SZL83" s="347"/>
      <c r="SZM83" s="350"/>
      <c r="SZN83" s="350"/>
      <c r="SZO83" s="348"/>
      <c r="SZP83" s="348"/>
      <c r="SZQ83" s="348"/>
      <c r="SZR83" s="349"/>
      <c r="SZT83" s="347"/>
      <c r="SZU83" s="350"/>
      <c r="SZV83" s="350"/>
      <c r="SZW83" s="348"/>
      <c r="SZX83" s="348"/>
      <c r="SZY83" s="348"/>
      <c r="SZZ83" s="349"/>
      <c r="TAB83" s="347"/>
      <c r="TAC83" s="350"/>
      <c r="TAD83" s="350"/>
      <c r="TAE83" s="348"/>
      <c r="TAF83" s="348"/>
      <c r="TAG83" s="348"/>
      <c r="TAH83" s="349"/>
      <c r="TAJ83" s="347"/>
      <c r="TAK83" s="350"/>
      <c r="TAL83" s="350"/>
      <c r="TAM83" s="348"/>
      <c r="TAN83" s="348"/>
      <c r="TAO83" s="348"/>
      <c r="TAP83" s="349"/>
      <c r="TAR83" s="347"/>
      <c r="TAS83" s="350"/>
      <c r="TAT83" s="350"/>
      <c r="TAU83" s="348"/>
      <c r="TAV83" s="348"/>
      <c r="TAW83" s="348"/>
      <c r="TAX83" s="349"/>
      <c r="TAZ83" s="347"/>
      <c r="TBA83" s="350"/>
      <c r="TBB83" s="350"/>
      <c r="TBC83" s="348"/>
      <c r="TBD83" s="348"/>
      <c r="TBE83" s="348"/>
      <c r="TBF83" s="349"/>
      <c r="TBH83" s="347"/>
      <c r="TBI83" s="350"/>
      <c r="TBJ83" s="350"/>
      <c r="TBK83" s="348"/>
      <c r="TBL83" s="348"/>
      <c r="TBM83" s="348"/>
      <c r="TBN83" s="349"/>
      <c r="TBP83" s="347"/>
      <c r="TBQ83" s="350"/>
      <c r="TBR83" s="350"/>
      <c r="TBS83" s="348"/>
      <c r="TBT83" s="348"/>
      <c r="TBU83" s="348"/>
      <c r="TBV83" s="349"/>
      <c r="TBX83" s="347"/>
      <c r="TBY83" s="350"/>
      <c r="TBZ83" s="350"/>
      <c r="TCA83" s="348"/>
      <c r="TCB83" s="348"/>
      <c r="TCC83" s="348"/>
      <c r="TCD83" s="349"/>
      <c r="TCF83" s="347"/>
      <c r="TCG83" s="350"/>
      <c r="TCH83" s="350"/>
      <c r="TCI83" s="348"/>
      <c r="TCJ83" s="348"/>
      <c r="TCK83" s="348"/>
      <c r="TCL83" s="349"/>
      <c r="TCN83" s="347"/>
      <c r="TCO83" s="350"/>
      <c r="TCP83" s="350"/>
      <c r="TCQ83" s="348"/>
      <c r="TCR83" s="348"/>
      <c r="TCS83" s="348"/>
      <c r="TCT83" s="349"/>
      <c r="TCV83" s="347"/>
      <c r="TCW83" s="350"/>
      <c r="TCX83" s="350"/>
      <c r="TCY83" s="348"/>
      <c r="TCZ83" s="348"/>
      <c r="TDA83" s="348"/>
      <c r="TDB83" s="349"/>
      <c r="TDD83" s="347"/>
      <c r="TDE83" s="350"/>
      <c r="TDF83" s="350"/>
      <c r="TDG83" s="348"/>
      <c r="TDH83" s="348"/>
      <c r="TDI83" s="348"/>
      <c r="TDJ83" s="349"/>
      <c r="TDL83" s="347"/>
      <c r="TDM83" s="350"/>
      <c r="TDN83" s="350"/>
      <c r="TDO83" s="348"/>
      <c r="TDP83" s="348"/>
      <c r="TDQ83" s="348"/>
      <c r="TDR83" s="349"/>
      <c r="TDT83" s="347"/>
      <c r="TDU83" s="350"/>
      <c r="TDV83" s="350"/>
      <c r="TDW83" s="348"/>
      <c r="TDX83" s="348"/>
      <c r="TDY83" s="348"/>
      <c r="TDZ83" s="349"/>
      <c r="TEB83" s="347"/>
      <c r="TEC83" s="350"/>
      <c r="TED83" s="350"/>
      <c r="TEE83" s="348"/>
      <c r="TEF83" s="348"/>
      <c r="TEG83" s="348"/>
      <c r="TEH83" s="349"/>
      <c r="TEJ83" s="347"/>
      <c r="TEK83" s="350"/>
      <c r="TEL83" s="350"/>
      <c r="TEM83" s="348"/>
      <c r="TEN83" s="348"/>
      <c r="TEO83" s="348"/>
      <c r="TEP83" s="349"/>
      <c r="TER83" s="347"/>
      <c r="TES83" s="350"/>
      <c r="TET83" s="350"/>
      <c r="TEU83" s="348"/>
      <c r="TEV83" s="348"/>
      <c r="TEW83" s="348"/>
      <c r="TEX83" s="349"/>
      <c r="TEZ83" s="347"/>
      <c r="TFA83" s="350"/>
      <c r="TFB83" s="350"/>
      <c r="TFC83" s="348"/>
      <c r="TFD83" s="348"/>
      <c r="TFE83" s="348"/>
      <c r="TFF83" s="349"/>
      <c r="TFH83" s="347"/>
      <c r="TFI83" s="350"/>
      <c r="TFJ83" s="350"/>
      <c r="TFK83" s="348"/>
      <c r="TFL83" s="348"/>
      <c r="TFM83" s="348"/>
      <c r="TFN83" s="349"/>
      <c r="TFP83" s="347"/>
      <c r="TFQ83" s="350"/>
      <c r="TFR83" s="350"/>
      <c r="TFS83" s="348"/>
      <c r="TFT83" s="348"/>
      <c r="TFU83" s="348"/>
      <c r="TFV83" s="349"/>
      <c r="TFX83" s="347"/>
      <c r="TFY83" s="350"/>
      <c r="TFZ83" s="350"/>
      <c r="TGA83" s="348"/>
      <c r="TGB83" s="348"/>
      <c r="TGC83" s="348"/>
      <c r="TGD83" s="349"/>
      <c r="TGF83" s="347"/>
      <c r="TGG83" s="350"/>
      <c r="TGH83" s="350"/>
      <c r="TGI83" s="348"/>
      <c r="TGJ83" s="348"/>
      <c r="TGK83" s="348"/>
      <c r="TGL83" s="349"/>
      <c r="TGN83" s="347"/>
      <c r="TGO83" s="350"/>
      <c r="TGP83" s="350"/>
      <c r="TGQ83" s="348"/>
      <c r="TGR83" s="348"/>
      <c r="TGS83" s="348"/>
      <c r="TGT83" s="349"/>
      <c r="TGV83" s="347"/>
      <c r="TGW83" s="350"/>
      <c r="TGX83" s="350"/>
      <c r="TGY83" s="348"/>
      <c r="TGZ83" s="348"/>
      <c r="THA83" s="348"/>
      <c r="THB83" s="349"/>
      <c r="THD83" s="347"/>
      <c r="THE83" s="350"/>
      <c r="THF83" s="350"/>
      <c r="THG83" s="348"/>
      <c r="THH83" s="348"/>
      <c r="THI83" s="348"/>
      <c r="THJ83" s="349"/>
      <c r="THL83" s="347"/>
      <c r="THM83" s="350"/>
      <c r="THN83" s="350"/>
      <c r="THO83" s="348"/>
      <c r="THP83" s="348"/>
      <c r="THQ83" s="348"/>
      <c r="THR83" s="349"/>
      <c r="THT83" s="347"/>
      <c r="THU83" s="350"/>
      <c r="THV83" s="350"/>
      <c r="THW83" s="348"/>
      <c r="THX83" s="348"/>
      <c r="THY83" s="348"/>
      <c r="THZ83" s="349"/>
      <c r="TIB83" s="347"/>
      <c r="TIC83" s="350"/>
      <c r="TID83" s="350"/>
      <c r="TIE83" s="348"/>
      <c r="TIF83" s="348"/>
      <c r="TIG83" s="348"/>
      <c r="TIH83" s="349"/>
      <c r="TIJ83" s="347"/>
      <c r="TIK83" s="350"/>
      <c r="TIL83" s="350"/>
      <c r="TIM83" s="348"/>
      <c r="TIN83" s="348"/>
      <c r="TIO83" s="348"/>
      <c r="TIP83" s="349"/>
      <c r="TIR83" s="347"/>
      <c r="TIS83" s="350"/>
      <c r="TIT83" s="350"/>
      <c r="TIU83" s="348"/>
      <c r="TIV83" s="348"/>
      <c r="TIW83" s="348"/>
      <c r="TIX83" s="349"/>
      <c r="TIZ83" s="347"/>
      <c r="TJA83" s="350"/>
      <c r="TJB83" s="350"/>
      <c r="TJC83" s="348"/>
      <c r="TJD83" s="348"/>
      <c r="TJE83" s="348"/>
      <c r="TJF83" s="349"/>
      <c r="TJH83" s="347"/>
      <c r="TJI83" s="350"/>
      <c r="TJJ83" s="350"/>
      <c r="TJK83" s="348"/>
      <c r="TJL83" s="348"/>
      <c r="TJM83" s="348"/>
      <c r="TJN83" s="349"/>
      <c r="TJP83" s="347"/>
      <c r="TJQ83" s="350"/>
      <c r="TJR83" s="350"/>
      <c r="TJS83" s="348"/>
      <c r="TJT83" s="348"/>
      <c r="TJU83" s="348"/>
      <c r="TJV83" s="349"/>
      <c r="TJX83" s="347"/>
      <c r="TJY83" s="350"/>
      <c r="TJZ83" s="350"/>
      <c r="TKA83" s="348"/>
      <c r="TKB83" s="348"/>
      <c r="TKC83" s="348"/>
      <c r="TKD83" s="349"/>
      <c r="TKF83" s="347"/>
      <c r="TKG83" s="350"/>
      <c r="TKH83" s="350"/>
      <c r="TKI83" s="348"/>
      <c r="TKJ83" s="348"/>
      <c r="TKK83" s="348"/>
      <c r="TKL83" s="349"/>
      <c r="TKN83" s="347"/>
      <c r="TKO83" s="350"/>
      <c r="TKP83" s="350"/>
      <c r="TKQ83" s="348"/>
      <c r="TKR83" s="348"/>
      <c r="TKS83" s="348"/>
      <c r="TKT83" s="349"/>
      <c r="TKV83" s="347"/>
      <c r="TKW83" s="350"/>
      <c r="TKX83" s="350"/>
      <c r="TKY83" s="348"/>
      <c r="TKZ83" s="348"/>
      <c r="TLA83" s="348"/>
      <c r="TLB83" s="349"/>
      <c r="TLD83" s="347"/>
      <c r="TLE83" s="350"/>
      <c r="TLF83" s="350"/>
      <c r="TLG83" s="348"/>
      <c r="TLH83" s="348"/>
      <c r="TLI83" s="348"/>
      <c r="TLJ83" s="349"/>
      <c r="TLL83" s="347"/>
      <c r="TLM83" s="350"/>
      <c r="TLN83" s="350"/>
      <c r="TLO83" s="348"/>
      <c r="TLP83" s="348"/>
      <c r="TLQ83" s="348"/>
      <c r="TLR83" s="349"/>
      <c r="TLT83" s="347"/>
      <c r="TLU83" s="350"/>
      <c r="TLV83" s="350"/>
      <c r="TLW83" s="348"/>
      <c r="TLX83" s="348"/>
      <c r="TLY83" s="348"/>
      <c r="TLZ83" s="349"/>
      <c r="TMB83" s="347"/>
      <c r="TMC83" s="350"/>
      <c r="TMD83" s="350"/>
      <c r="TME83" s="348"/>
      <c r="TMF83" s="348"/>
      <c r="TMG83" s="348"/>
      <c r="TMH83" s="349"/>
      <c r="TMJ83" s="347"/>
      <c r="TMK83" s="350"/>
      <c r="TML83" s="350"/>
      <c r="TMM83" s="348"/>
      <c r="TMN83" s="348"/>
      <c r="TMO83" s="348"/>
      <c r="TMP83" s="349"/>
      <c r="TMR83" s="347"/>
      <c r="TMS83" s="350"/>
      <c r="TMT83" s="350"/>
      <c r="TMU83" s="348"/>
      <c r="TMV83" s="348"/>
      <c r="TMW83" s="348"/>
      <c r="TMX83" s="349"/>
      <c r="TMZ83" s="347"/>
      <c r="TNA83" s="350"/>
      <c r="TNB83" s="350"/>
      <c r="TNC83" s="348"/>
      <c r="TND83" s="348"/>
      <c r="TNE83" s="348"/>
      <c r="TNF83" s="349"/>
      <c r="TNH83" s="347"/>
      <c r="TNI83" s="350"/>
      <c r="TNJ83" s="350"/>
      <c r="TNK83" s="348"/>
      <c r="TNL83" s="348"/>
      <c r="TNM83" s="348"/>
      <c r="TNN83" s="349"/>
      <c r="TNP83" s="347"/>
      <c r="TNQ83" s="350"/>
      <c r="TNR83" s="350"/>
      <c r="TNS83" s="348"/>
      <c r="TNT83" s="348"/>
      <c r="TNU83" s="348"/>
      <c r="TNV83" s="349"/>
      <c r="TNX83" s="347"/>
      <c r="TNY83" s="350"/>
      <c r="TNZ83" s="350"/>
      <c r="TOA83" s="348"/>
      <c r="TOB83" s="348"/>
      <c r="TOC83" s="348"/>
      <c r="TOD83" s="349"/>
      <c r="TOF83" s="347"/>
      <c r="TOG83" s="350"/>
      <c r="TOH83" s="350"/>
      <c r="TOI83" s="348"/>
      <c r="TOJ83" s="348"/>
      <c r="TOK83" s="348"/>
      <c r="TOL83" s="349"/>
      <c r="TON83" s="347"/>
      <c r="TOO83" s="350"/>
      <c r="TOP83" s="350"/>
      <c r="TOQ83" s="348"/>
      <c r="TOR83" s="348"/>
      <c r="TOS83" s="348"/>
      <c r="TOT83" s="349"/>
      <c r="TOV83" s="347"/>
      <c r="TOW83" s="350"/>
      <c r="TOX83" s="350"/>
      <c r="TOY83" s="348"/>
      <c r="TOZ83" s="348"/>
      <c r="TPA83" s="348"/>
      <c r="TPB83" s="349"/>
      <c r="TPD83" s="347"/>
      <c r="TPE83" s="350"/>
      <c r="TPF83" s="350"/>
      <c r="TPG83" s="348"/>
      <c r="TPH83" s="348"/>
      <c r="TPI83" s="348"/>
      <c r="TPJ83" s="349"/>
      <c r="TPL83" s="347"/>
      <c r="TPM83" s="350"/>
      <c r="TPN83" s="350"/>
      <c r="TPO83" s="348"/>
      <c r="TPP83" s="348"/>
      <c r="TPQ83" s="348"/>
      <c r="TPR83" s="349"/>
      <c r="TPT83" s="347"/>
      <c r="TPU83" s="350"/>
      <c r="TPV83" s="350"/>
      <c r="TPW83" s="348"/>
      <c r="TPX83" s="348"/>
      <c r="TPY83" s="348"/>
      <c r="TPZ83" s="349"/>
      <c r="TQB83" s="347"/>
      <c r="TQC83" s="350"/>
      <c r="TQD83" s="350"/>
      <c r="TQE83" s="348"/>
      <c r="TQF83" s="348"/>
      <c r="TQG83" s="348"/>
      <c r="TQH83" s="349"/>
      <c r="TQJ83" s="347"/>
      <c r="TQK83" s="350"/>
      <c r="TQL83" s="350"/>
      <c r="TQM83" s="348"/>
      <c r="TQN83" s="348"/>
      <c r="TQO83" s="348"/>
      <c r="TQP83" s="349"/>
      <c r="TQR83" s="347"/>
      <c r="TQS83" s="350"/>
      <c r="TQT83" s="350"/>
      <c r="TQU83" s="348"/>
      <c r="TQV83" s="348"/>
      <c r="TQW83" s="348"/>
      <c r="TQX83" s="349"/>
      <c r="TQZ83" s="347"/>
      <c r="TRA83" s="350"/>
      <c r="TRB83" s="350"/>
      <c r="TRC83" s="348"/>
      <c r="TRD83" s="348"/>
      <c r="TRE83" s="348"/>
      <c r="TRF83" s="349"/>
      <c r="TRH83" s="347"/>
      <c r="TRI83" s="350"/>
      <c r="TRJ83" s="350"/>
      <c r="TRK83" s="348"/>
      <c r="TRL83" s="348"/>
      <c r="TRM83" s="348"/>
      <c r="TRN83" s="349"/>
      <c r="TRP83" s="347"/>
      <c r="TRQ83" s="350"/>
      <c r="TRR83" s="350"/>
      <c r="TRS83" s="348"/>
      <c r="TRT83" s="348"/>
      <c r="TRU83" s="348"/>
      <c r="TRV83" s="349"/>
      <c r="TRX83" s="347"/>
      <c r="TRY83" s="350"/>
      <c r="TRZ83" s="350"/>
      <c r="TSA83" s="348"/>
      <c r="TSB83" s="348"/>
      <c r="TSC83" s="348"/>
      <c r="TSD83" s="349"/>
      <c r="TSF83" s="347"/>
      <c r="TSG83" s="350"/>
      <c r="TSH83" s="350"/>
      <c r="TSI83" s="348"/>
      <c r="TSJ83" s="348"/>
      <c r="TSK83" s="348"/>
      <c r="TSL83" s="349"/>
      <c r="TSN83" s="347"/>
      <c r="TSO83" s="350"/>
      <c r="TSP83" s="350"/>
      <c r="TSQ83" s="348"/>
      <c r="TSR83" s="348"/>
      <c r="TSS83" s="348"/>
      <c r="TST83" s="349"/>
      <c r="TSV83" s="347"/>
      <c r="TSW83" s="350"/>
      <c r="TSX83" s="350"/>
      <c r="TSY83" s="348"/>
      <c r="TSZ83" s="348"/>
      <c r="TTA83" s="348"/>
      <c r="TTB83" s="349"/>
      <c r="TTD83" s="347"/>
      <c r="TTE83" s="350"/>
      <c r="TTF83" s="350"/>
      <c r="TTG83" s="348"/>
      <c r="TTH83" s="348"/>
      <c r="TTI83" s="348"/>
      <c r="TTJ83" s="349"/>
      <c r="TTL83" s="347"/>
      <c r="TTM83" s="350"/>
      <c r="TTN83" s="350"/>
      <c r="TTO83" s="348"/>
      <c r="TTP83" s="348"/>
      <c r="TTQ83" s="348"/>
      <c r="TTR83" s="349"/>
      <c r="TTT83" s="347"/>
      <c r="TTU83" s="350"/>
      <c r="TTV83" s="350"/>
      <c r="TTW83" s="348"/>
      <c r="TTX83" s="348"/>
      <c r="TTY83" s="348"/>
      <c r="TTZ83" s="349"/>
      <c r="TUB83" s="347"/>
      <c r="TUC83" s="350"/>
      <c r="TUD83" s="350"/>
      <c r="TUE83" s="348"/>
      <c r="TUF83" s="348"/>
      <c r="TUG83" s="348"/>
      <c r="TUH83" s="349"/>
      <c r="TUJ83" s="347"/>
      <c r="TUK83" s="350"/>
      <c r="TUL83" s="350"/>
      <c r="TUM83" s="348"/>
      <c r="TUN83" s="348"/>
      <c r="TUO83" s="348"/>
      <c r="TUP83" s="349"/>
      <c r="TUR83" s="347"/>
      <c r="TUS83" s="350"/>
      <c r="TUT83" s="350"/>
      <c r="TUU83" s="348"/>
      <c r="TUV83" s="348"/>
      <c r="TUW83" s="348"/>
      <c r="TUX83" s="349"/>
      <c r="TUZ83" s="347"/>
      <c r="TVA83" s="350"/>
      <c r="TVB83" s="350"/>
      <c r="TVC83" s="348"/>
      <c r="TVD83" s="348"/>
      <c r="TVE83" s="348"/>
      <c r="TVF83" s="349"/>
      <c r="TVH83" s="347"/>
      <c r="TVI83" s="350"/>
      <c r="TVJ83" s="350"/>
      <c r="TVK83" s="348"/>
      <c r="TVL83" s="348"/>
      <c r="TVM83" s="348"/>
      <c r="TVN83" s="349"/>
      <c r="TVP83" s="347"/>
      <c r="TVQ83" s="350"/>
      <c r="TVR83" s="350"/>
      <c r="TVS83" s="348"/>
      <c r="TVT83" s="348"/>
      <c r="TVU83" s="348"/>
      <c r="TVV83" s="349"/>
      <c r="TVX83" s="347"/>
      <c r="TVY83" s="350"/>
      <c r="TVZ83" s="350"/>
      <c r="TWA83" s="348"/>
      <c r="TWB83" s="348"/>
      <c r="TWC83" s="348"/>
      <c r="TWD83" s="349"/>
      <c r="TWF83" s="347"/>
      <c r="TWG83" s="350"/>
      <c r="TWH83" s="350"/>
      <c r="TWI83" s="348"/>
      <c r="TWJ83" s="348"/>
      <c r="TWK83" s="348"/>
      <c r="TWL83" s="349"/>
      <c r="TWN83" s="347"/>
      <c r="TWO83" s="350"/>
      <c r="TWP83" s="350"/>
      <c r="TWQ83" s="348"/>
      <c r="TWR83" s="348"/>
      <c r="TWS83" s="348"/>
      <c r="TWT83" s="349"/>
      <c r="TWV83" s="347"/>
      <c r="TWW83" s="350"/>
      <c r="TWX83" s="350"/>
      <c r="TWY83" s="348"/>
      <c r="TWZ83" s="348"/>
      <c r="TXA83" s="348"/>
      <c r="TXB83" s="349"/>
      <c r="TXD83" s="347"/>
      <c r="TXE83" s="350"/>
      <c r="TXF83" s="350"/>
      <c r="TXG83" s="348"/>
      <c r="TXH83" s="348"/>
      <c r="TXI83" s="348"/>
      <c r="TXJ83" s="349"/>
      <c r="TXL83" s="347"/>
      <c r="TXM83" s="350"/>
      <c r="TXN83" s="350"/>
      <c r="TXO83" s="348"/>
      <c r="TXP83" s="348"/>
      <c r="TXQ83" s="348"/>
      <c r="TXR83" s="349"/>
      <c r="TXT83" s="347"/>
      <c r="TXU83" s="350"/>
      <c r="TXV83" s="350"/>
      <c r="TXW83" s="348"/>
      <c r="TXX83" s="348"/>
      <c r="TXY83" s="348"/>
      <c r="TXZ83" s="349"/>
      <c r="TYB83" s="347"/>
      <c r="TYC83" s="350"/>
      <c r="TYD83" s="350"/>
      <c r="TYE83" s="348"/>
      <c r="TYF83" s="348"/>
      <c r="TYG83" s="348"/>
      <c r="TYH83" s="349"/>
      <c r="TYJ83" s="347"/>
      <c r="TYK83" s="350"/>
      <c r="TYL83" s="350"/>
      <c r="TYM83" s="348"/>
      <c r="TYN83" s="348"/>
      <c r="TYO83" s="348"/>
      <c r="TYP83" s="349"/>
      <c r="TYR83" s="347"/>
      <c r="TYS83" s="350"/>
      <c r="TYT83" s="350"/>
      <c r="TYU83" s="348"/>
      <c r="TYV83" s="348"/>
      <c r="TYW83" s="348"/>
      <c r="TYX83" s="349"/>
      <c r="TYZ83" s="347"/>
      <c r="TZA83" s="350"/>
      <c r="TZB83" s="350"/>
      <c r="TZC83" s="348"/>
      <c r="TZD83" s="348"/>
      <c r="TZE83" s="348"/>
      <c r="TZF83" s="349"/>
      <c r="TZH83" s="347"/>
      <c r="TZI83" s="350"/>
      <c r="TZJ83" s="350"/>
      <c r="TZK83" s="348"/>
      <c r="TZL83" s="348"/>
      <c r="TZM83" s="348"/>
      <c r="TZN83" s="349"/>
      <c r="TZP83" s="347"/>
      <c r="TZQ83" s="350"/>
      <c r="TZR83" s="350"/>
      <c r="TZS83" s="348"/>
      <c r="TZT83" s="348"/>
      <c r="TZU83" s="348"/>
      <c r="TZV83" s="349"/>
      <c r="TZX83" s="347"/>
      <c r="TZY83" s="350"/>
      <c r="TZZ83" s="350"/>
      <c r="UAA83" s="348"/>
      <c r="UAB83" s="348"/>
      <c r="UAC83" s="348"/>
      <c r="UAD83" s="349"/>
      <c r="UAF83" s="347"/>
      <c r="UAG83" s="350"/>
      <c r="UAH83" s="350"/>
      <c r="UAI83" s="348"/>
      <c r="UAJ83" s="348"/>
      <c r="UAK83" s="348"/>
      <c r="UAL83" s="349"/>
      <c r="UAN83" s="347"/>
      <c r="UAO83" s="350"/>
      <c r="UAP83" s="350"/>
      <c r="UAQ83" s="348"/>
      <c r="UAR83" s="348"/>
      <c r="UAS83" s="348"/>
      <c r="UAT83" s="349"/>
      <c r="UAV83" s="347"/>
      <c r="UAW83" s="350"/>
      <c r="UAX83" s="350"/>
      <c r="UAY83" s="348"/>
      <c r="UAZ83" s="348"/>
      <c r="UBA83" s="348"/>
      <c r="UBB83" s="349"/>
      <c r="UBD83" s="347"/>
      <c r="UBE83" s="350"/>
      <c r="UBF83" s="350"/>
      <c r="UBG83" s="348"/>
      <c r="UBH83" s="348"/>
      <c r="UBI83" s="348"/>
      <c r="UBJ83" s="349"/>
      <c r="UBL83" s="347"/>
      <c r="UBM83" s="350"/>
      <c r="UBN83" s="350"/>
      <c r="UBO83" s="348"/>
      <c r="UBP83" s="348"/>
      <c r="UBQ83" s="348"/>
      <c r="UBR83" s="349"/>
      <c r="UBT83" s="347"/>
      <c r="UBU83" s="350"/>
      <c r="UBV83" s="350"/>
      <c r="UBW83" s="348"/>
      <c r="UBX83" s="348"/>
      <c r="UBY83" s="348"/>
      <c r="UBZ83" s="349"/>
      <c r="UCB83" s="347"/>
      <c r="UCC83" s="350"/>
      <c r="UCD83" s="350"/>
      <c r="UCE83" s="348"/>
      <c r="UCF83" s="348"/>
      <c r="UCG83" s="348"/>
      <c r="UCH83" s="349"/>
      <c r="UCJ83" s="347"/>
      <c r="UCK83" s="350"/>
      <c r="UCL83" s="350"/>
      <c r="UCM83" s="348"/>
      <c r="UCN83" s="348"/>
      <c r="UCO83" s="348"/>
      <c r="UCP83" s="349"/>
      <c r="UCR83" s="347"/>
      <c r="UCS83" s="350"/>
      <c r="UCT83" s="350"/>
      <c r="UCU83" s="348"/>
      <c r="UCV83" s="348"/>
      <c r="UCW83" s="348"/>
      <c r="UCX83" s="349"/>
      <c r="UCZ83" s="347"/>
      <c r="UDA83" s="350"/>
      <c r="UDB83" s="350"/>
      <c r="UDC83" s="348"/>
      <c r="UDD83" s="348"/>
      <c r="UDE83" s="348"/>
      <c r="UDF83" s="349"/>
      <c r="UDH83" s="347"/>
      <c r="UDI83" s="350"/>
      <c r="UDJ83" s="350"/>
      <c r="UDK83" s="348"/>
      <c r="UDL83" s="348"/>
      <c r="UDM83" s="348"/>
      <c r="UDN83" s="349"/>
      <c r="UDP83" s="347"/>
      <c r="UDQ83" s="350"/>
      <c r="UDR83" s="350"/>
      <c r="UDS83" s="348"/>
      <c r="UDT83" s="348"/>
      <c r="UDU83" s="348"/>
      <c r="UDV83" s="349"/>
      <c r="UDX83" s="347"/>
      <c r="UDY83" s="350"/>
      <c r="UDZ83" s="350"/>
      <c r="UEA83" s="348"/>
      <c r="UEB83" s="348"/>
      <c r="UEC83" s="348"/>
      <c r="UED83" s="349"/>
      <c r="UEF83" s="347"/>
      <c r="UEG83" s="350"/>
      <c r="UEH83" s="350"/>
      <c r="UEI83" s="348"/>
      <c r="UEJ83" s="348"/>
      <c r="UEK83" s="348"/>
      <c r="UEL83" s="349"/>
      <c r="UEN83" s="347"/>
      <c r="UEO83" s="350"/>
      <c r="UEP83" s="350"/>
      <c r="UEQ83" s="348"/>
      <c r="UER83" s="348"/>
      <c r="UES83" s="348"/>
      <c r="UET83" s="349"/>
      <c r="UEV83" s="347"/>
      <c r="UEW83" s="350"/>
      <c r="UEX83" s="350"/>
      <c r="UEY83" s="348"/>
      <c r="UEZ83" s="348"/>
      <c r="UFA83" s="348"/>
      <c r="UFB83" s="349"/>
      <c r="UFD83" s="347"/>
      <c r="UFE83" s="350"/>
      <c r="UFF83" s="350"/>
      <c r="UFG83" s="348"/>
      <c r="UFH83" s="348"/>
      <c r="UFI83" s="348"/>
      <c r="UFJ83" s="349"/>
      <c r="UFL83" s="347"/>
      <c r="UFM83" s="350"/>
      <c r="UFN83" s="350"/>
      <c r="UFO83" s="348"/>
      <c r="UFP83" s="348"/>
      <c r="UFQ83" s="348"/>
      <c r="UFR83" s="349"/>
      <c r="UFT83" s="347"/>
      <c r="UFU83" s="350"/>
      <c r="UFV83" s="350"/>
      <c r="UFW83" s="348"/>
      <c r="UFX83" s="348"/>
      <c r="UFY83" s="348"/>
      <c r="UFZ83" s="349"/>
      <c r="UGB83" s="347"/>
      <c r="UGC83" s="350"/>
      <c r="UGD83" s="350"/>
      <c r="UGE83" s="348"/>
      <c r="UGF83" s="348"/>
      <c r="UGG83" s="348"/>
      <c r="UGH83" s="349"/>
      <c r="UGJ83" s="347"/>
      <c r="UGK83" s="350"/>
      <c r="UGL83" s="350"/>
      <c r="UGM83" s="348"/>
      <c r="UGN83" s="348"/>
      <c r="UGO83" s="348"/>
      <c r="UGP83" s="349"/>
      <c r="UGR83" s="347"/>
      <c r="UGS83" s="350"/>
      <c r="UGT83" s="350"/>
      <c r="UGU83" s="348"/>
      <c r="UGV83" s="348"/>
      <c r="UGW83" s="348"/>
      <c r="UGX83" s="349"/>
      <c r="UGZ83" s="347"/>
      <c r="UHA83" s="350"/>
      <c r="UHB83" s="350"/>
      <c r="UHC83" s="348"/>
      <c r="UHD83" s="348"/>
      <c r="UHE83" s="348"/>
      <c r="UHF83" s="349"/>
      <c r="UHH83" s="347"/>
      <c r="UHI83" s="350"/>
      <c r="UHJ83" s="350"/>
      <c r="UHK83" s="348"/>
      <c r="UHL83" s="348"/>
      <c r="UHM83" s="348"/>
      <c r="UHN83" s="349"/>
      <c r="UHP83" s="347"/>
      <c r="UHQ83" s="350"/>
      <c r="UHR83" s="350"/>
      <c r="UHS83" s="348"/>
      <c r="UHT83" s="348"/>
      <c r="UHU83" s="348"/>
      <c r="UHV83" s="349"/>
      <c r="UHX83" s="347"/>
      <c r="UHY83" s="350"/>
      <c r="UHZ83" s="350"/>
      <c r="UIA83" s="348"/>
      <c r="UIB83" s="348"/>
      <c r="UIC83" s="348"/>
      <c r="UID83" s="349"/>
      <c r="UIF83" s="347"/>
      <c r="UIG83" s="350"/>
      <c r="UIH83" s="350"/>
      <c r="UII83" s="348"/>
      <c r="UIJ83" s="348"/>
      <c r="UIK83" s="348"/>
      <c r="UIL83" s="349"/>
      <c r="UIN83" s="347"/>
      <c r="UIO83" s="350"/>
      <c r="UIP83" s="350"/>
      <c r="UIQ83" s="348"/>
      <c r="UIR83" s="348"/>
      <c r="UIS83" s="348"/>
      <c r="UIT83" s="349"/>
      <c r="UIV83" s="347"/>
      <c r="UIW83" s="350"/>
      <c r="UIX83" s="350"/>
      <c r="UIY83" s="348"/>
      <c r="UIZ83" s="348"/>
      <c r="UJA83" s="348"/>
      <c r="UJB83" s="349"/>
      <c r="UJD83" s="347"/>
      <c r="UJE83" s="350"/>
      <c r="UJF83" s="350"/>
      <c r="UJG83" s="348"/>
      <c r="UJH83" s="348"/>
      <c r="UJI83" s="348"/>
      <c r="UJJ83" s="349"/>
      <c r="UJL83" s="347"/>
      <c r="UJM83" s="350"/>
      <c r="UJN83" s="350"/>
      <c r="UJO83" s="348"/>
      <c r="UJP83" s="348"/>
      <c r="UJQ83" s="348"/>
      <c r="UJR83" s="349"/>
      <c r="UJT83" s="347"/>
      <c r="UJU83" s="350"/>
      <c r="UJV83" s="350"/>
      <c r="UJW83" s="348"/>
      <c r="UJX83" s="348"/>
      <c r="UJY83" s="348"/>
      <c r="UJZ83" s="349"/>
      <c r="UKB83" s="347"/>
      <c r="UKC83" s="350"/>
      <c r="UKD83" s="350"/>
      <c r="UKE83" s="348"/>
      <c r="UKF83" s="348"/>
      <c r="UKG83" s="348"/>
      <c r="UKH83" s="349"/>
      <c r="UKJ83" s="347"/>
      <c r="UKK83" s="350"/>
      <c r="UKL83" s="350"/>
      <c r="UKM83" s="348"/>
      <c r="UKN83" s="348"/>
      <c r="UKO83" s="348"/>
      <c r="UKP83" s="349"/>
      <c r="UKR83" s="347"/>
      <c r="UKS83" s="350"/>
      <c r="UKT83" s="350"/>
      <c r="UKU83" s="348"/>
      <c r="UKV83" s="348"/>
      <c r="UKW83" s="348"/>
      <c r="UKX83" s="349"/>
      <c r="UKZ83" s="347"/>
      <c r="ULA83" s="350"/>
      <c r="ULB83" s="350"/>
      <c r="ULC83" s="348"/>
      <c r="ULD83" s="348"/>
      <c r="ULE83" s="348"/>
      <c r="ULF83" s="349"/>
      <c r="ULH83" s="347"/>
      <c r="ULI83" s="350"/>
      <c r="ULJ83" s="350"/>
      <c r="ULK83" s="348"/>
      <c r="ULL83" s="348"/>
      <c r="ULM83" s="348"/>
      <c r="ULN83" s="349"/>
      <c r="ULP83" s="347"/>
      <c r="ULQ83" s="350"/>
      <c r="ULR83" s="350"/>
      <c r="ULS83" s="348"/>
      <c r="ULT83" s="348"/>
      <c r="ULU83" s="348"/>
      <c r="ULV83" s="349"/>
      <c r="ULX83" s="347"/>
      <c r="ULY83" s="350"/>
      <c r="ULZ83" s="350"/>
      <c r="UMA83" s="348"/>
      <c r="UMB83" s="348"/>
      <c r="UMC83" s="348"/>
      <c r="UMD83" s="349"/>
      <c r="UMF83" s="347"/>
      <c r="UMG83" s="350"/>
      <c r="UMH83" s="350"/>
      <c r="UMI83" s="348"/>
      <c r="UMJ83" s="348"/>
      <c r="UMK83" s="348"/>
      <c r="UML83" s="349"/>
      <c r="UMN83" s="347"/>
      <c r="UMO83" s="350"/>
      <c r="UMP83" s="350"/>
      <c r="UMQ83" s="348"/>
      <c r="UMR83" s="348"/>
      <c r="UMS83" s="348"/>
      <c r="UMT83" s="349"/>
      <c r="UMV83" s="347"/>
      <c r="UMW83" s="350"/>
      <c r="UMX83" s="350"/>
      <c r="UMY83" s="348"/>
      <c r="UMZ83" s="348"/>
      <c r="UNA83" s="348"/>
      <c r="UNB83" s="349"/>
      <c r="UND83" s="347"/>
      <c r="UNE83" s="350"/>
      <c r="UNF83" s="350"/>
      <c r="UNG83" s="348"/>
      <c r="UNH83" s="348"/>
      <c r="UNI83" s="348"/>
      <c r="UNJ83" s="349"/>
      <c r="UNL83" s="347"/>
      <c r="UNM83" s="350"/>
      <c r="UNN83" s="350"/>
      <c r="UNO83" s="348"/>
      <c r="UNP83" s="348"/>
      <c r="UNQ83" s="348"/>
      <c r="UNR83" s="349"/>
      <c r="UNT83" s="347"/>
      <c r="UNU83" s="350"/>
      <c r="UNV83" s="350"/>
      <c r="UNW83" s="348"/>
      <c r="UNX83" s="348"/>
      <c r="UNY83" s="348"/>
      <c r="UNZ83" s="349"/>
      <c r="UOB83" s="347"/>
      <c r="UOC83" s="350"/>
      <c r="UOD83" s="350"/>
      <c r="UOE83" s="348"/>
      <c r="UOF83" s="348"/>
      <c r="UOG83" s="348"/>
      <c r="UOH83" s="349"/>
      <c r="UOJ83" s="347"/>
      <c r="UOK83" s="350"/>
      <c r="UOL83" s="350"/>
      <c r="UOM83" s="348"/>
      <c r="UON83" s="348"/>
      <c r="UOO83" s="348"/>
      <c r="UOP83" s="349"/>
      <c r="UOR83" s="347"/>
      <c r="UOS83" s="350"/>
      <c r="UOT83" s="350"/>
      <c r="UOU83" s="348"/>
      <c r="UOV83" s="348"/>
      <c r="UOW83" s="348"/>
      <c r="UOX83" s="349"/>
      <c r="UOZ83" s="347"/>
      <c r="UPA83" s="350"/>
      <c r="UPB83" s="350"/>
      <c r="UPC83" s="348"/>
      <c r="UPD83" s="348"/>
      <c r="UPE83" s="348"/>
      <c r="UPF83" s="349"/>
      <c r="UPH83" s="347"/>
      <c r="UPI83" s="350"/>
      <c r="UPJ83" s="350"/>
      <c r="UPK83" s="348"/>
      <c r="UPL83" s="348"/>
      <c r="UPM83" s="348"/>
      <c r="UPN83" s="349"/>
      <c r="UPP83" s="347"/>
      <c r="UPQ83" s="350"/>
      <c r="UPR83" s="350"/>
      <c r="UPS83" s="348"/>
      <c r="UPT83" s="348"/>
      <c r="UPU83" s="348"/>
      <c r="UPV83" s="349"/>
      <c r="UPX83" s="347"/>
      <c r="UPY83" s="350"/>
      <c r="UPZ83" s="350"/>
      <c r="UQA83" s="348"/>
      <c r="UQB83" s="348"/>
      <c r="UQC83" s="348"/>
      <c r="UQD83" s="349"/>
      <c r="UQF83" s="347"/>
      <c r="UQG83" s="350"/>
      <c r="UQH83" s="350"/>
      <c r="UQI83" s="348"/>
      <c r="UQJ83" s="348"/>
      <c r="UQK83" s="348"/>
      <c r="UQL83" s="349"/>
      <c r="UQN83" s="347"/>
      <c r="UQO83" s="350"/>
      <c r="UQP83" s="350"/>
      <c r="UQQ83" s="348"/>
      <c r="UQR83" s="348"/>
      <c r="UQS83" s="348"/>
      <c r="UQT83" s="349"/>
      <c r="UQV83" s="347"/>
      <c r="UQW83" s="350"/>
      <c r="UQX83" s="350"/>
      <c r="UQY83" s="348"/>
      <c r="UQZ83" s="348"/>
      <c r="URA83" s="348"/>
      <c r="URB83" s="349"/>
      <c r="URD83" s="347"/>
      <c r="URE83" s="350"/>
      <c r="URF83" s="350"/>
      <c r="URG83" s="348"/>
      <c r="URH83" s="348"/>
      <c r="URI83" s="348"/>
      <c r="URJ83" s="349"/>
      <c r="URL83" s="347"/>
      <c r="URM83" s="350"/>
      <c r="URN83" s="350"/>
      <c r="URO83" s="348"/>
      <c r="URP83" s="348"/>
      <c r="URQ83" s="348"/>
      <c r="URR83" s="349"/>
      <c r="URT83" s="347"/>
      <c r="URU83" s="350"/>
      <c r="URV83" s="350"/>
      <c r="URW83" s="348"/>
      <c r="URX83" s="348"/>
      <c r="URY83" s="348"/>
      <c r="URZ83" s="349"/>
      <c r="USB83" s="347"/>
      <c r="USC83" s="350"/>
      <c r="USD83" s="350"/>
      <c r="USE83" s="348"/>
      <c r="USF83" s="348"/>
      <c r="USG83" s="348"/>
      <c r="USH83" s="349"/>
      <c r="USJ83" s="347"/>
      <c r="USK83" s="350"/>
      <c r="USL83" s="350"/>
      <c r="USM83" s="348"/>
      <c r="USN83" s="348"/>
      <c r="USO83" s="348"/>
      <c r="USP83" s="349"/>
      <c r="USR83" s="347"/>
      <c r="USS83" s="350"/>
      <c r="UST83" s="350"/>
      <c r="USU83" s="348"/>
      <c r="USV83" s="348"/>
      <c r="USW83" s="348"/>
      <c r="USX83" s="349"/>
      <c r="USZ83" s="347"/>
      <c r="UTA83" s="350"/>
      <c r="UTB83" s="350"/>
      <c r="UTC83" s="348"/>
      <c r="UTD83" s="348"/>
      <c r="UTE83" s="348"/>
      <c r="UTF83" s="349"/>
      <c r="UTH83" s="347"/>
      <c r="UTI83" s="350"/>
      <c r="UTJ83" s="350"/>
      <c r="UTK83" s="348"/>
      <c r="UTL83" s="348"/>
      <c r="UTM83" s="348"/>
      <c r="UTN83" s="349"/>
      <c r="UTP83" s="347"/>
      <c r="UTQ83" s="350"/>
      <c r="UTR83" s="350"/>
      <c r="UTS83" s="348"/>
      <c r="UTT83" s="348"/>
      <c r="UTU83" s="348"/>
      <c r="UTV83" s="349"/>
      <c r="UTX83" s="347"/>
      <c r="UTY83" s="350"/>
      <c r="UTZ83" s="350"/>
      <c r="UUA83" s="348"/>
      <c r="UUB83" s="348"/>
      <c r="UUC83" s="348"/>
      <c r="UUD83" s="349"/>
      <c r="UUF83" s="347"/>
      <c r="UUG83" s="350"/>
      <c r="UUH83" s="350"/>
      <c r="UUI83" s="348"/>
      <c r="UUJ83" s="348"/>
      <c r="UUK83" s="348"/>
      <c r="UUL83" s="349"/>
      <c r="UUN83" s="347"/>
      <c r="UUO83" s="350"/>
      <c r="UUP83" s="350"/>
      <c r="UUQ83" s="348"/>
      <c r="UUR83" s="348"/>
      <c r="UUS83" s="348"/>
      <c r="UUT83" s="349"/>
      <c r="UUV83" s="347"/>
      <c r="UUW83" s="350"/>
      <c r="UUX83" s="350"/>
      <c r="UUY83" s="348"/>
      <c r="UUZ83" s="348"/>
      <c r="UVA83" s="348"/>
      <c r="UVB83" s="349"/>
      <c r="UVD83" s="347"/>
      <c r="UVE83" s="350"/>
      <c r="UVF83" s="350"/>
      <c r="UVG83" s="348"/>
      <c r="UVH83" s="348"/>
      <c r="UVI83" s="348"/>
      <c r="UVJ83" s="349"/>
      <c r="UVL83" s="347"/>
      <c r="UVM83" s="350"/>
      <c r="UVN83" s="350"/>
      <c r="UVO83" s="348"/>
      <c r="UVP83" s="348"/>
      <c r="UVQ83" s="348"/>
      <c r="UVR83" s="349"/>
      <c r="UVT83" s="347"/>
      <c r="UVU83" s="350"/>
      <c r="UVV83" s="350"/>
      <c r="UVW83" s="348"/>
      <c r="UVX83" s="348"/>
      <c r="UVY83" s="348"/>
      <c r="UVZ83" s="349"/>
      <c r="UWB83" s="347"/>
      <c r="UWC83" s="350"/>
      <c r="UWD83" s="350"/>
      <c r="UWE83" s="348"/>
      <c r="UWF83" s="348"/>
      <c r="UWG83" s="348"/>
      <c r="UWH83" s="349"/>
      <c r="UWJ83" s="347"/>
      <c r="UWK83" s="350"/>
      <c r="UWL83" s="350"/>
      <c r="UWM83" s="348"/>
      <c r="UWN83" s="348"/>
      <c r="UWO83" s="348"/>
      <c r="UWP83" s="349"/>
      <c r="UWR83" s="347"/>
      <c r="UWS83" s="350"/>
      <c r="UWT83" s="350"/>
      <c r="UWU83" s="348"/>
      <c r="UWV83" s="348"/>
      <c r="UWW83" s="348"/>
      <c r="UWX83" s="349"/>
      <c r="UWZ83" s="347"/>
      <c r="UXA83" s="350"/>
      <c r="UXB83" s="350"/>
      <c r="UXC83" s="348"/>
      <c r="UXD83" s="348"/>
      <c r="UXE83" s="348"/>
      <c r="UXF83" s="349"/>
      <c r="UXH83" s="347"/>
      <c r="UXI83" s="350"/>
      <c r="UXJ83" s="350"/>
      <c r="UXK83" s="348"/>
      <c r="UXL83" s="348"/>
      <c r="UXM83" s="348"/>
      <c r="UXN83" s="349"/>
      <c r="UXP83" s="347"/>
      <c r="UXQ83" s="350"/>
      <c r="UXR83" s="350"/>
      <c r="UXS83" s="348"/>
      <c r="UXT83" s="348"/>
      <c r="UXU83" s="348"/>
      <c r="UXV83" s="349"/>
      <c r="UXX83" s="347"/>
      <c r="UXY83" s="350"/>
      <c r="UXZ83" s="350"/>
      <c r="UYA83" s="348"/>
      <c r="UYB83" s="348"/>
      <c r="UYC83" s="348"/>
      <c r="UYD83" s="349"/>
      <c r="UYF83" s="347"/>
      <c r="UYG83" s="350"/>
      <c r="UYH83" s="350"/>
      <c r="UYI83" s="348"/>
      <c r="UYJ83" s="348"/>
      <c r="UYK83" s="348"/>
      <c r="UYL83" s="349"/>
      <c r="UYN83" s="347"/>
      <c r="UYO83" s="350"/>
      <c r="UYP83" s="350"/>
      <c r="UYQ83" s="348"/>
      <c r="UYR83" s="348"/>
      <c r="UYS83" s="348"/>
      <c r="UYT83" s="349"/>
      <c r="UYV83" s="347"/>
      <c r="UYW83" s="350"/>
      <c r="UYX83" s="350"/>
      <c r="UYY83" s="348"/>
      <c r="UYZ83" s="348"/>
      <c r="UZA83" s="348"/>
      <c r="UZB83" s="349"/>
      <c r="UZD83" s="347"/>
      <c r="UZE83" s="350"/>
      <c r="UZF83" s="350"/>
      <c r="UZG83" s="348"/>
      <c r="UZH83" s="348"/>
      <c r="UZI83" s="348"/>
      <c r="UZJ83" s="349"/>
      <c r="UZL83" s="347"/>
      <c r="UZM83" s="350"/>
      <c r="UZN83" s="350"/>
      <c r="UZO83" s="348"/>
      <c r="UZP83" s="348"/>
      <c r="UZQ83" s="348"/>
      <c r="UZR83" s="349"/>
      <c r="UZT83" s="347"/>
      <c r="UZU83" s="350"/>
      <c r="UZV83" s="350"/>
      <c r="UZW83" s="348"/>
      <c r="UZX83" s="348"/>
      <c r="UZY83" s="348"/>
      <c r="UZZ83" s="349"/>
      <c r="VAB83" s="347"/>
      <c r="VAC83" s="350"/>
      <c r="VAD83" s="350"/>
      <c r="VAE83" s="348"/>
      <c r="VAF83" s="348"/>
      <c r="VAG83" s="348"/>
      <c r="VAH83" s="349"/>
      <c r="VAJ83" s="347"/>
      <c r="VAK83" s="350"/>
      <c r="VAL83" s="350"/>
      <c r="VAM83" s="348"/>
      <c r="VAN83" s="348"/>
      <c r="VAO83" s="348"/>
      <c r="VAP83" s="349"/>
      <c r="VAR83" s="347"/>
      <c r="VAS83" s="350"/>
      <c r="VAT83" s="350"/>
      <c r="VAU83" s="348"/>
      <c r="VAV83" s="348"/>
      <c r="VAW83" s="348"/>
      <c r="VAX83" s="349"/>
      <c r="VAZ83" s="347"/>
      <c r="VBA83" s="350"/>
      <c r="VBB83" s="350"/>
      <c r="VBC83" s="348"/>
      <c r="VBD83" s="348"/>
      <c r="VBE83" s="348"/>
      <c r="VBF83" s="349"/>
      <c r="VBH83" s="347"/>
      <c r="VBI83" s="350"/>
      <c r="VBJ83" s="350"/>
      <c r="VBK83" s="348"/>
      <c r="VBL83" s="348"/>
      <c r="VBM83" s="348"/>
      <c r="VBN83" s="349"/>
      <c r="VBP83" s="347"/>
      <c r="VBQ83" s="350"/>
      <c r="VBR83" s="350"/>
      <c r="VBS83" s="348"/>
      <c r="VBT83" s="348"/>
      <c r="VBU83" s="348"/>
      <c r="VBV83" s="349"/>
      <c r="VBX83" s="347"/>
      <c r="VBY83" s="350"/>
      <c r="VBZ83" s="350"/>
      <c r="VCA83" s="348"/>
      <c r="VCB83" s="348"/>
      <c r="VCC83" s="348"/>
      <c r="VCD83" s="349"/>
      <c r="VCF83" s="347"/>
      <c r="VCG83" s="350"/>
      <c r="VCH83" s="350"/>
      <c r="VCI83" s="348"/>
      <c r="VCJ83" s="348"/>
      <c r="VCK83" s="348"/>
      <c r="VCL83" s="349"/>
      <c r="VCN83" s="347"/>
      <c r="VCO83" s="350"/>
      <c r="VCP83" s="350"/>
      <c r="VCQ83" s="348"/>
      <c r="VCR83" s="348"/>
      <c r="VCS83" s="348"/>
      <c r="VCT83" s="349"/>
      <c r="VCV83" s="347"/>
      <c r="VCW83" s="350"/>
      <c r="VCX83" s="350"/>
      <c r="VCY83" s="348"/>
      <c r="VCZ83" s="348"/>
      <c r="VDA83" s="348"/>
      <c r="VDB83" s="349"/>
      <c r="VDD83" s="347"/>
      <c r="VDE83" s="350"/>
      <c r="VDF83" s="350"/>
      <c r="VDG83" s="348"/>
      <c r="VDH83" s="348"/>
      <c r="VDI83" s="348"/>
      <c r="VDJ83" s="349"/>
      <c r="VDL83" s="347"/>
      <c r="VDM83" s="350"/>
      <c r="VDN83" s="350"/>
      <c r="VDO83" s="348"/>
      <c r="VDP83" s="348"/>
      <c r="VDQ83" s="348"/>
      <c r="VDR83" s="349"/>
      <c r="VDT83" s="347"/>
      <c r="VDU83" s="350"/>
      <c r="VDV83" s="350"/>
      <c r="VDW83" s="348"/>
      <c r="VDX83" s="348"/>
      <c r="VDY83" s="348"/>
      <c r="VDZ83" s="349"/>
      <c r="VEB83" s="347"/>
      <c r="VEC83" s="350"/>
      <c r="VED83" s="350"/>
      <c r="VEE83" s="348"/>
      <c r="VEF83" s="348"/>
      <c r="VEG83" s="348"/>
      <c r="VEH83" s="349"/>
      <c r="VEJ83" s="347"/>
      <c r="VEK83" s="350"/>
      <c r="VEL83" s="350"/>
      <c r="VEM83" s="348"/>
      <c r="VEN83" s="348"/>
      <c r="VEO83" s="348"/>
      <c r="VEP83" s="349"/>
      <c r="VER83" s="347"/>
      <c r="VES83" s="350"/>
      <c r="VET83" s="350"/>
      <c r="VEU83" s="348"/>
      <c r="VEV83" s="348"/>
      <c r="VEW83" s="348"/>
      <c r="VEX83" s="349"/>
      <c r="VEZ83" s="347"/>
      <c r="VFA83" s="350"/>
      <c r="VFB83" s="350"/>
      <c r="VFC83" s="348"/>
      <c r="VFD83" s="348"/>
      <c r="VFE83" s="348"/>
      <c r="VFF83" s="349"/>
      <c r="VFH83" s="347"/>
      <c r="VFI83" s="350"/>
      <c r="VFJ83" s="350"/>
      <c r="VFK83" s="348"/>
      <c r="VFL83" s="348"/>
      <c r="VFM83" s="348"/>
      <c r="VFN83" s="349"/>
      <c r="VFP83" s="347"/>
      <c r="VFQ83" s="350"/>
      <c r="VFR83" s="350"/>
      <c r="VFS83" s="348"/>
      <c r="VFT83" s="348"/>
      <c r="VFU83" s="348"/>
      <c r="VFV83" s="349"/>
      <c r="VFX83" s="347"/>
      <c r="VFY83" s="350"/>
      <c r="VFZ83" s="350"/>
      <c r="VGA83" s="348"/>
      <c r="VGB83" s="348"/>
      <c r="VGC83" s="348"/>
      <c r="VGD83" s="349"/>
      <c r="VGF83" s="347"/>
      <c r="VGG83" s="350"/>
      <c r="VGH83" s="350"/>
      <c r="VGI83" s="348"/>
      <c r="VGJ83" s="348"/>
      <c r="VGK83" s="348"/>
      <c r="VGL83" s="349"/>
      <c r="VGN83" s="347"/>
      <c r="VGO83" s="350"/>
      <c r="VGP83" s="350"/>
      <c r="VGQ83" s="348"/>
      <c r="VGR83" s="348"/>
      <c r="VGS83" s="348"/>
      <c r="VGT83" s="349"/>
      <c r="VGV83" s="347"/>
      <c r="VGW83" s="350"/>
      <c r="VGX83" s="350"/>
      <c r="VGY83" s="348"/>
      <c r="VGZ83" s="348"/>
      <c r="VHA83" s="348"/>
      <c r="VHB83" s="349"/>
      <c r="VHD83" s="347"/>
      <c r="VHE83" s="350"/>
      <c r="VHF83" s="350"/>
      <c r="VHG83" s="348"/>
      <c r="VHH83" s="348"/>
      <c r="VHI83" s="348"/>
      <c r="VHJ83" s="349"/>
      <c r="VHL83" s="347"/>
      <c r="VHM83" s="350"/>
      <c r="VHN83" s="350"/>
      <c r="VHO83" s="348"/>
      <c r="VHP83" s="348"/>
      <c r="VHQ83" s="348"/>
      <c r="VHR83" s="349"/>
      <c r="VHT83" s="347"/>
      <c r="VHU83" s="350"/>
      <c r="VHV83" s="350"/>
      <c r="VHW83" s="348"/>
      <c r="VHX83" s="348"/>
      <c r="VHY83" s="348"/>
      <c r="VHZ83" s="349"/>
      <c r="VIB83" s="347"/>
      <c r="VIC83" s="350"/>
      <c r="VID83" s="350"/>
      <c r="VIE83" s="348"/>
      <c r="VIF83" s="348"/>
      <c r="VIG83" s="348"/>
      <c r="VIH83" s="349"/>
      <c r="VIJ83" s="347"/>
      <c r="VIK83" s="350"/>
      <c r="VIL83" s="350"/>
      <c r="VIM83" s="348"/>
      <c r="VIN83" s="348"/>
      <c r="VIO83" s="348"/>
      <c r="VIP83" s="349"/>
      <c r="VIR83" s="347"/>
      <c r="VIS83" s="350"/>
      <c r="VIT83" s="350"/>
      <c r="VIU83" s="348"/>
      <c r="VIV83" s="348"/>
      <c r="VIW83" s="348"/>
      <c r="VIX83" s="349"/>
      <c r="VIZ83" s="347"/>
      <c r="VJA83" s="350"/>
      <c r="VJB83" s="350"/>
      <c r="VJC83" s="348"/>
      <c r="VJD83" s="348"/>
      <c r="VJE83" s="348"/>
      <c r="VJF83" s="349"/>
      <c r="VJH83" s="347"/>
      <c r="VJI83" s="350"/>
      <c r="VJJ83" s="350"/>
      <c r="VJK83" s="348"/>
      <c r="VJL83" s="348"/>
      <c r="VJM83" s="348"/>
      <c r="VJN83" s="349"/>
      <c r="VJP83" s="347"/>
      <c r="VJQ83" s="350"/>
      <c r="VJR83" s="350"/>
      <c r="VJS83" s="348"/>
      <c r="VJT83" s="348"/>
      <c r="VJU83" s="348"/>
      <c r="VJV83" s="349"/>
      <c r="VJX83" s="347"/>
      <c r="VJY83" s="350"/>
      <c r="VJZ83" s="350"/>
      <c r="VKA83" s="348"/>
      <c r="VKB83" s="348"/>
      <c r="VKC83" s="348"/>
      <c r="VKD83" s="349"/>
      <c r="VKF83" s="347"/>
      <c r="VKG83" s="350"/>
      <c r="VKH83" s="350"/>
      <c r="VKI83" s="348"/>
      <c r="VKJ83" s="348"/>
      <c r="VKK83" s="348"/>
      <c r="VKL83" s="349"/>
      <c r="VKN83" s="347"/>
      <c r="VKO83" s="350"/>
      <c r="VKP83" s="350"/>
      <c r="VKQ83" s="348"/>
      <c r="VKR83" s="348"/>
      <c r="VKS83" s="348"/>
      <c r="VKT83" s="349"/>
      <c r="VKV83" s="347"/>
      <c r="VKW83" s="350"/>
      <c r="VKX83" s="350"/>
      <c r="VKY83" s="348"/>
      <c r="VKZ83" s="348"/>
      <c r="VLA83" s="348"/>
      <c r="VLB83" s="349"/>
      <c r="VLD83" s="347"/>
      <c r="VLE83" s="350"/>
      <c r="VLF83" s="350"/>
      <c r="VLG83" s="348"/>
      <c r="VLH83" s="348"/>
      <c r="VLI83" s="348"/>
      <c r="VLJ83" s="349"/>
      <c r="VLL83" s="347"/>
      <c r="VLM83" s="350"/>
      <c r="VLN83" s="350"/>
      <c r="VLO83" s="348"/>
      <c r="VLP83" s="348"/>
      <c r="VLQ83" s="348"/>
      <c r="VLR83" s="349"/>
      <c r="VLT83" s="347"/>
      <c r="VLU83" s="350"/>
      <c r="VLV83" s="350"/>
      <c r="VLW83" s="348"/>
      <c r="VLX83" s="348"/>
      <c r="VLY83" s="348"/>
      <c r="VLZ83" s="349"/>
      <c r="VMB83" s="347"/>
      <c r="VMC83" s="350"/>
      <c r="VMD83" s="350"/>
      <c r="VME83" s="348"/>
      <c r="VMF83" s="348"/>
      <c r="VMG83" s="348"/>
      <c r="VMH83" s="349"/>
      <c r="VMJ83" s="347"/>
      <c r="VMK83" s="350"/>
      <c r="VML83" s="350"/>
      <c r="VMM83" s="348"/>
      <c r="VMN83" s="348"/>
      <c r="VMO83" s="348"/>
      <c r="VMP83" s="349"/>
      <c r="VMR83" s="347"/>
      <c r="VMS83" s="350"/>
      <c r="VMT83" s="350"/>
      <c r="VMU83" s="348"/>
      <c r="VMV83" s="348"/>
      <c r="VMW83" s="348"/>
      <c r="VMX83" s="349"/>
      <c r="VMZ83" s="347"/>
      <c r="VNA83" s="350"/>
      <c r="VNB83" s="350"/>
      <c r="VNC83" s="348"/>
      <c r="VND83" s="348"/>
      <c r="VNE83" s="348"/>
      <c r="VNF83" s="349"/>
      <c r="VNH83" s="347"/>
      <c r="VNI83" s="350"/>
      <c r="VNJ83" s="350"/>
      <c r="VNK83" s="348"/>
      <c r="VNL83" s="348"/>
      <c r="VNM83" s="348"/>
      <c r="VNN83" s="349"/>
      <c r="VNP83" s="347"/>
      <c r="VNQ83" s="350"/>
      <c r="VNR83" s="350"/>
      <c r="VNS83" s="348"/>
      <c r="VNT83" s="348"/>
      <c r="VNU83" s="348"/>
      <c r="VNV83" s="349"/>
      <c r="VNX83" s="347"/>
      <c r="VNY83" s="350"/>
      <c r="VNZ83" s="350"/>
      <c r="VOA83" s="348"/>
      <c r="VOB83" s="348"/>
      <c r="VOC83" s="348"/>
      <c r="VOD83" s="349"/>
      <c r="VOF83" s="347"/>
      <c r="VOG83" s="350"/>
      <c r="VOH83" s="350"/>
      <c r="VOI83" s="348"/>
      <c r="VOJ83" s="348"/>
      <c r="VOK83" s="348"/>
      <c r="VOL83" s="349"/>
      <c r="VON83" s="347"/>
      <c r="VOO83" s="350"/>
      <c r="VOP83" s="350"/>
      <c r="VOQ83" s="348"/>
      <c r="VOR83" s="348"/>
      <c r="VOS83" s="348"/>
      <c r="VOT83" s="349"/>
      <c r="VOV83" s="347"/>
      <c r="VOW83" s="350"/>
      <c r="VOX83" s="350"/>
      <c r="VOY83" s="348"/>
      <c r="VOZ83" s="348"/>
      <c r="VPA83" s="348"/>
      <c r="VPB83" s="349"/>
      <c r="VPD83" s="347"/>
      <c r="VPE83" s="350"/>
      <c r="VPF83" s="350"/>
      <c r="VPG83" s="348"/>
      <c r="VPH83" s="348"/>
      <c r="VPI83" s="348"/>
      <c r="VPJ83" s="349"/>
      <c r="VPL83" s="347"/>
      <c r="VPM83" s="350"/>
      <c r="VPN83" s="350"/>
      <c r="VPO83" s="348"/>
      <c r="VPP83" s="348"/>
      <c r="VPQ83" s="348"/>
      <c r="VPR83" s="349"/>
      <c r="VPT83" s="347"/>
      <c r="VPU83" s="350"/>
      <c r="VPV83" s="350"/>
      <c r="VPW83" s="348"/>
      <c r="VPX83" s="348"/>
      <c r="VPY83" s="348"/>
      <c r="VPZ83" s="349"/>
      <c r="VQB83" s="347"/>
      <c r="VQC83" s="350"/>
      <c r="VQD83" s="350"/>
      <c r="VQE83" s="348"/>
      <c r="VQF83" s="348"/>
      <c r="VQG83" s="348"/>
      <c r="VQH83" s="349"/>
      <c r="VQJ83" s="347"/>
      <c r="VQK83" s="350"/>
      <c r="VQL83" s="350"/>
      <c r="VQM83" s="348"/>
      <c r="VQN83" s="348"/>
      <c r="VQO83" s="348"/>
      <c r="VQP83" s="349"/>
      <c r="VQR83" s="347"/>
      <c r="VQS83" s="350"/>
      <c r="VQT83" s="350"/>
      <c r="VQU83" s="348"/>
      <c r="VQV83" s="348"/>
      <c r="VQW83" s="348"/>
      <c r="VQX83" s="349"/>
      <c r="VQZ83" s="347"/>
      <c r="VRA83" s="350"/>
      <c r="VRB83" s="350"/>
      <c r="VRC83" s="348"/>
      <c r="VRD83" s="348"/>
      <c r="VRE83" s="348"/>
      <c r="VRF83" s="349"/>
      <c r="VRH83" s="347"/>
      <c r="VRI83" s="350"/>
      <c r="VRJ83" s="350"/>
      <c r="VRK83" s="348"/>
      <c r="VRL83" s="348"/>
      <c r="VRM83" s="348"/>
      <c r="VRN83" s="349"/>
      <c r="VRP83" s="347"/>
      <c r="VRQ83" s="350"/>
      <c r="VRR83" s="350"/>
      <c r="VRS83" s="348"/>
      <c r="VRT83" s="348"/>
      <c r="VRU83" s="348"/>
      <c r="VRV83" s="349"/>
      <c r="VRX83" s="347"/>
      <c r="VRY83" s="350"/>
      <c r="VRZ83" s="350"/>
      <c r="VSA83" s="348"/>
      <c r="VSB83" s="348"/>
      <c r="VSC83" s="348"/>
      <c r="VSD83" s="349"/>
      <c r="VSF83" s="347"/>
      <c r="VSG83" s="350"/>
      <c r="VSH83" s="350"/>
      <c r="VSI83" s="348"/>
      <c r="VSJ83" s="348"/>
      <c r="VSK83" s="348"/>
      <c r="VSL83" s="349"/>
      <c r="VSN83" s="347"/>
      <c r="VSO83" s="350"/>
      <c r="VSP83" s="350"/>
      <c r="VSQ83" s="348"/>
      <c r="VSR83" s="348"/>
      <c r="VSS83" s="348"/>
      <c r="VST83" s="349"/>
      <c r="VSV83" s="347"/>
      <c r="VSW83" s="350"/>
      <c r="VSX83" s="350"/>
      <c r="VSY83" s="348"/>
      <c r="VSZ83" s="348"/>
      <c r="VTA83" s="348"/>
      <c r="VTB83" s="349"/>
      <c r="VTD83" s="347"/>
      <c r="VTE83" s="350"/>
      <c r="VTF83" s="350"/>
      <c r="VTG83" s="348"/>
      <c r="VTH83" s="348"/>
      <c r="VTI83" s="348"/>
      <c r="VTJ83" s="349"/>
      <c r="VTL83" s="347"/>
      <c r="VTM83" s="350"/>
      <c r="VTN83" s="350"/>
      <c r="VTO83" s="348"/>
      <c r="VTP83" s="348"/>
      <c r="VTQ83" s="348"/>
      <c r="VTR83" s="349"/>
      <c r="VTT83" s="347"/>
      <c r="VTU83" s="350"/>
      <c r="VTV83" s="350"/>
      <c r="VTW83" s="348"/>
      <c r="VTX83" s="348"/>
      <c r="VTY83" s="348"/>
      <c r="VTZ83" s="349"/>
      <c r="VUB83" s="347"/>
      <c r="VUC83" s="350"/>
      <c r="VUD83" s="350"/>
      <c r="VUE83" s="348"/>
      <c r="VUF83" s="348"/>
      <c r="VUG83" s="348"/>
      <c r="VUH83" s="349"/>
      <c r="VUJ83" s="347"/>
      <c r="VUK83" s="350"/>
      <c r="VUL83" s="350"/>
      <c r="VUM83" s="348"/>
      <c r="VUN83" s="348"/>
      <c r="VUO83" s="348"/>
      <c r="VUP83" s="349"/>
      <c r="VUR83" s="347"/>
      <c r="VUS83" s="350"/>
      <c r="VUT83" s="350"/>
      <c r="VUU83" s="348"/>
      <c r="VUV83" s="348"/>
      <c r="VUW83" s="348"/>
      <c r="VUX83" s="349"/>
      <c r="VUZ83" s="347"/>
      <c r="VVA83" s="350"/>
      <c r="VVB83" s="350"/>
      <c r="VVC83" s="348"/>
      <c r="VVD83" s="348"/>
      <c r="VVE83" s="348"/>
      <c r="VVF83" s="349"/>
      <c r="VVH83" s="347"/>
      <c r="VVI83" s="350"/>
      <c r="VVJ83" s="350"/>
      <c r="VVK83" s="348"/>
      <c r="VVL83" s="348"/>
      <c r="VVM83" s="348"/>
      <c r="VVN83" s="349"/>
      <c r="VVP83" s="347"/>
      <c r="VVQ83" s="350"/>
      <c r="VVR83" s="350"/>
      <c r="VVS83" s="348"/>
      <c r="VVT83" s="348"/>
      <c r="VVU83" s="348"/>
      <c r="VVV83" s="349"/>
      <c r="VVX83" s="347"/>
      <c r="VVY83" s="350"/>
      <c r="VVZ83" s="350"/>
      <c r="VWA83" s="348"/>
      <c r="VWB83" s="348"/>
      <c r="VWC83" s="348"/>
      <c r="VWD83" s="349"/>
      <c r="VWF83" s="347"/>
      <c r="VWG83" s="350"/>
      <c r="VWH83" s="350"/>
      <c r="VWI83" s="348"/>
      <c r="VWJ83" s="348"/>
      <c r="VWK83" s="348"/>
      <c r="VWL83" s="349"/>
      <c r="VWN83" s="347"/>
      <c r="VWO83" s="350"/>
      <c r="VWP83" s="350"/>
      <c r="VWQ83" s="348"/>
      <c r="VWR83" s="348"/>
      <c r="VWS83" s="348"/>
      <c r="VWT83" s="349"/>
      <c r="VWV83" s="347"/>
      <c r="VWW83" s="350"/>
      <c r="VWX83" s="350"/>
      <c r="VWY83" s="348"/>
      <c r="VWZ83" s="348"/>
      <c r="VXA83" s="348"/>
      <c r="VXB83" s="349"/>
      <c r="VXD83" s="347"/>
      <c r="VXE83" s="350"/>
      <c r="VXF83" s="350"/>
      <c r="VXG83" s="348"/>
      <c r="VXH83" s="348"/>
      <c r="VXI83" s="348"/>
      <c r="VXJ83" s="349"/>
      <c r="VXL83" s="347"/>
      <c r="VXM83" s="350"/>
      <c r="VXN83" s="350"/>
      <c r="VXO83" s="348"/>
      <c r="VXP83" s="348"/>
      <c r="VXQ83" s="348"/>
      <c r="VXR83" s="349"/>
      <c r="VXT83" s="347"/>
      <c r="VXU83" s="350"/>
      <c r="VXV83" s="350"/>
      <c r="VXW83" s="348"/>
      <c r="VXX83" s="348"/>
      <c r="VXY83" s="348"/>
      <c r="VXZ83" s="349"/>
      <c r="VYB83" s="347"/>
      <c r="VYC83" s="350"/>
      <c r="VYD83" s="350"/>
      <c r="VYE83" s="348"/>
      <c r="VYF83" s="348"/>
      <c r="VYG83" s="348"/>
      <c r="VYH83" s="349"/>
      <c r="VYJ83" s="347"/>
      <c r="VYK83" s="350"/>
      <c r="VYL83" s="350"/>
      <c r="VYM83" s="348"/>
      <c r="VYN83" s="348"/>
      <c r="VYO83" s="348"/>
      <c r="VYP83" s="349"/>
      <c r="VYR83" s="347"/>
      <c r="VYS83" s="350"/>
      <c r="VYT83" s="350"/>
      <c r="VYU83" s="348"/>
      <c r="VYV83" s="348"/>
      <c r="VYW83" s="348"/>
      <c r="VYX83" s="349"/>
      <c r="VYZ83" s="347"/>
      <c r="VZA83" s="350"/>
      <c r="VZB83" s="350"/>
      <c r="VZC83" s="348"/>
      <c r="VZD83" s="348"/>
      <c r="VZE83" s="348"/>
      <c r="VZF83" s="349"/>
      <c r="VZH83" s="347"/>
      <c r="VZI83" s="350"/>
      <c r="VZJ83" s="350"/>
      <c r="VZK83" s="348"/>
      <c r="VZL83" s="348"/>
      <c r="VZM83" s="348"/>
      <c r="VZN83" s="349"/>
      <c r="VZP83" s="347"/>
      <c r="VZQ83" s="350"/>
      <c r="VZR83" s="350"/>
      <c r="VZS83" s="348"/>
      <c r="VZT83" s="348"/>
      <c r="VZU83" s="348"/>
      <c r="VZV83" s="349"/>
      <c r="VZX83" s="347"/>
      <c r="VZY83" s="350"/>
      <c r="VZZ83" s="350"/>
      <c r="WAA83" s="348"/>
      <c r="WAB83" s="348"/>
      <c r="WAC83" s="348"/>
      <c r="WAD83" s="349"/>
      <c r="WAF83" s="347"/>
      <c r="WAG83" s="350"/>
      <c r="WAH83" s="350"/>
      <c r="WAI83" s="348"/>
      <c r="WAJ83" s="348"/>
      <c r="WAK83" s="348"/>
      <c r="WAL83" s="349"/>
      <c r="WAN83" s="347"/>
      <c r="WAO83" s="350"/>
      <c r="WAP83" s="350"/>
      <c r="WAQ83" s="348"/>
      <c r="WAR83" s="348"/>
      <c r="WAS83" s="348"/>
      <c r="WAT83" s="349"/>
      <c r="WAV83" s="347"/>
      <c r="WAW83" s="350"/>
      <c r="WAX83" s="350"/>
      <c r="WAY83" s="348"/>
      <c r="WAZ83" s="348"/>
      <c r="WBA83" s="348"/>
      <c r="WBB83" s="349"/>
      <c r="WBD83" s="347"/>
      <c r="WBE83" s="350"/>
      <c r="WBF83" s="350"/>
      <c r="WBG83" s="348"/>
      <c r="WBH83" s="348"/>
      <c r="WBI83" s="348"/>
      <c r="WBJ83" s="349"/>
      <c r="WBL83" s="347"/>
      <c r="WBM83" s="350"/>
      <c r="WBN83" s="350"/>
      <c r="WBO83" s="348"/>
      <c r="WBP83" s="348"/>
      <c r="WBQ83" s="348"/>
      <c r="WBR83" s="349"/>
      <c r="WBT83" s="347"/>
      <c r="WBU83" s="350"/>
      <c r="WBV83" s="350"/>
      <c r="WBW83" s="348"/>
      <c r="WBX83" s="348"/>
      <c r="WBY83" s="348"/>
      <c r="WBZ83" s="349"/>
      <c r="WCB83" s="347"/>
      <c r="WCC83" s="350"/>
      <c r="WCD83" s="350"/>
      <c r="WCE83" s="348"/>
      <c r="WCF83" s="348"/>
      <c r="WCG83" s="348"/>
      <c r="WCH83" s="349"/>
      <c r="WCJ83" s="347"/>
      <c r="WCK83" s="350"/>
      <c r="WCL83" s="350"/>
      <c r="WCM83" s="348"/>
      <c r="WCN83" s="348"/>
      <c r="WCO83" s="348"/>
      <c r="WCP83" s="349"/>
      <c r="WCR83" s="347"/>
      <c r="WCS83" s="350"/>
      <c r="WCT83" s="350"/>
      <c r="WCU83" s="348"/>
      <c r="WCV83" s="348"/>
      <c r="WCW83" s="348"/>
      <c r="WCX83" s="349"/>
      <c r="WCZ83" s="347"/>
      <c r="WDA83" s="350"/>
      <c r="WDB83" s="350"/>
      <c r="WDC83" s="348"/>
      <c r="WDD83" s="348"/>
      <c r="WDE83" s="348"/>
      <c r="WDF83" s="349"/>
      <c r="WDH83" s="347"/>
      <c r="WDI83" s="350"/>
      <c r="WDJ83" s="350"/>
      <c r="WDK83" s="348"/>
      <c r="WDL83" s="348"/>
      <c r="WDM83" s="348"/>
      <c r="WDN83" s="349"/>
      <c r="WDP83" s="347"/>
      <c r="WDQ83" s="350"/>
      <c r="WDR83" s="350"/>
      <c r="WDS83" s="348"/>
      <c r="WDT83" s="348"/>
      <c r="WDU83" s="348"/>
      <c r="WDV83" s="349"/>
      <c r="WDX83" s="347"/>
      <c r="WDY83" s="350"/>
      <c r="WDZ83" s="350"/>
      <c r="WEA83" s="348"/>
      <c r="WEB83" s="348"/>
      <c r="WEC83" s="348"/>
      <c r="WED83" s="349"/>
      <c r="WEF83" s="347"/>
      <c r="WEG83" s="350"/>
      <c r="WEH83" s="350"/>
      <c r="WEI83" s="348"/>
      <c r="WEJ83" s="348"/>
      <c r="WEK83" s="348"/>
      <c r="WEL83" s="349"/>
      <c r="WEN83" s="347"/>
      <c r="WEO83" s="350"/>
      <c r="WEP83" s="350"/>
      <c r="WEQ83" s="348"/>
      <c r="WER83" s="348"/>
      <c r="WES83" s="348"/>
      <c r="WET83" s="349"/>
      <c r="WEV83" s="347"/>
      <c r="WEW83" s="350"/>
      <c r="WEX83" s="350"/>
      <c r="WEY83" s="348"/>
      <c r="WEZ83" s="348"/>
      <c r="WFA83" s="348"/>
      <c r="WFB83" s="349"/>
      <c r="WFD83" s="347"/>
      <c r="WFE83" s="350"/>
      <c r="WFF83" s="350"/>
      <c r="WFG83" s="348"/>
      <c r="WFH83" s="348"/>
      <c r="WFI83" s="348"/>
      <c r="WFJ83" s="349"/>
      <c r="WFL83" s="347"/>
      <c r="WFM83" s="350"/>
      <c r="WFN83" s="350"/>
      <c r="WFO83" s="348"/>
      <c r="WFP83" s="348"/>
      <c r="WFQ83" s="348"/>
      <c r="WFR83" s="349"/>
      <c r="WFT83" s="347"/>
      <c r="WFU83" s="350"/>
      <c r="WFV83" s="350"/>
      <c r="WFW83" s="348"/>
      <c r="WFX83" s="348"/>
      <c r="WFY83" s="348"/>
      <c r="WFZ83" s="349"/>
      <c r="WGB83" s="347"/>
      <c r="WGC83" s="350"/>
      <c r="WGD83" s="350"/>
      <c r="WGE83" s="348"/>
      <c r="WGF83" s="348"/>
      <c r="WGG83" s="348"/>
      <c r="WGH83" s="349"/>
      <c r="WGJ83" s="347"/>
      <c r="WGK83" s="350"/>
      <c r="WGL83" s="350"/>
      <c r="WGM83" s="348"/>
      <c r="WGN83" s="348"/>
      <c r="WGO83" s="348"/>
      <c r="WGP83" s="349"/>
      <c r="WGR83" s="347"/>
      <c r="WGS83" s="350"/>
      <c r="WGT83" s="350"/>
      <c r="WGU83" s="348"/>
      <c r="WGV83" s="348"/>
      <c r="WGW83" s="348"/>
      <c r="WGX83" s="349"/>
      <c r="WGZ83" s="347"/>
      <c r="WHA83" s="350"/>
      <c r="WHB83" s="350"/>
      <c r="WHC83" s="348"/>
      <c r="WHD83" s="348"/>
      <c r="WHE83" s="348"/>
      <c r="WHF83" s="349"/>
      <c r="WHH83" s="347"/>
      <c r="WHI83" s="350"/>
      <c r="WHJ83" s="350"/>
      <c r="WHK83" s="348"/>
      <c r="WHL83" s="348"/>
      <c r="WHM83" s="348"/>
      <c r="WHN83" s="349"/>
      <c r="WHP83" s="347"/>
      <c r="WHQ83" s="350"/>
      <c r="WHR83" s="350"/>
      <c r="WHS83" s="348"/>
      <c r="WHT83" s="348"/>
      <c r="WHU83" s="348"/>
      <c r="WHV83" s="349"/>
      <c r="WHX83" s="347"/>
      <c r="WHY83" s="350"/>
      <c r="WHZ83" s="350"/>
      <c r="WIA83" s="348"/>
      <c r="WIB83" s="348"/>
      <c r="WIC83" s="348"/>
      <c r="WID83" s="349"/>
      <c r="WIF83" s="347"/>
      <c r="WIG83" s="350"/>
      <c r="WIH83" s="350"/>
      <c r="WII83" s="348"/>
      <c r="WIJ83" s="348"/>
      <c r="WIK83" s="348"/>
      <c r="WIL83" s="349"/>
      <c r="WIN83" s="347"/>
      <c r="WIO83" s="350"/>
      <c r="WIP83" s="350"/>
      <c r="WIQ83" s="348"/>
      <c r="WIR83" s="348"/>
      <c r="WIS83" s="348"/>
      <c r="WIT83" s="349"/>
      <c r="WIV83" s="347"/>
      <c r="WIW83" s="350"/>
      <c r="WIX83" s="350"/>
      <c r="WIY83" s="348"/>
      <c r="WIZ83" s="348"/>
      <c r="WJA83" s="348"/>
      <c r="WJB83" s="349"/>
      <c r="WJD83" s="347"/>
      <c r="WJE83" s="350"/>
      <c r="WJF83" s="350"/>
      <c r="WJG83" s="348"/>
      <c r="WJH83" s="348"/>
      <c r="WJI83" s="348"/>
      <c r="WJJ83" s="349"/>
      <c r="WJL83" s="347"/>
      <c r="WJM83" s="350"/>
      <c r="WJN83" s="350"/>
      <c r="WJO83" s="348"/>
      <c r="WJP83" s="348"/>
      <c r="WJQ83" s="348"/>
      <c r="WJR83" s="349"/>
      <c r="WJT83" s="347"/>
      <c r="WJU83" s="350"/>
      <c r="WJV83" s="350"/>
      <c r="WJW83" s="348"/>
      <c r="WJX83" s="348"/>
      <c r="WJY83" s="348"/>
      <c r="WJZ83" s="349"/>
      <c r="WKB83" s="347"/>
      <c r="WKC83" s="350"/>
      <c r="WKD83" s="350"/>
      <c r="WKE83" s="348"/>
      <c r="WKF83" s="348"/>
      <c r="WKG83" s="348"/>
      <c r="WKH83" s="349"/>
      <c r="WKJ83" s="347"/>
      <c r="WKK83" s="350"/>
      <c r="WKL83" s="350"/>
      <c r="WKM83" s="348"/>
      <c r="WKN83" s="348"/>
      <c r="WKO83" s="348"/>
      <c r="WKP83" s="349"/>
      <c r="WKR83" s="347"/>
      <c r="WKS83" s="350"/>
      <c r="WKT83" s="350"/>
      <c r="WKU83" s="348"/>
      <c r="WKV83" s="348"/>
      <c r="WKW83" s="348"/>
      <c r="WKX83" s="349"/>
      <c r="WKZ83" s="347"/>
      <c r="WLA83" s="350"/>
      <c r="WLB83" s="350"/>
      <c r="WLC83" s="348"/>
      <c r="WLD83" s="348"/>
      <c r="WLE83" s="348"/>
      <c r="WLF83" s="349"/>
      <c r="WLH83" s="347"/>
      <c r="WLI83" s="350"/>
      <c r="WLJ83" s="350"/>
      <c r="WLK83" s="348"/>
      <c r="WLL83" s="348"/>
      <c r="WLM83" s="348"/>
      <c r="WLN83" s="349"/>
      <c r="WLP83" s="347"/>
      <c r="WLQ83" s="350"/>
      <c r="WLR83" s="350"/>
      <c r="WLS83" s="348"/>
      <c r="WLT83" s="348"/>
      <c r="WLU83" s="348"/>
      <c r="WLV83" s="349"/>
      <c r="WLX83" s="347"/>
      <c r="WLY83" s="350"/>
      <c r="WLZ83" s="350"/>
      <c r="WMA83" s="348"/>
      <c r="WMB83" s="348"/>
      <c r="WMC83" s="348"/>
      <c r="WMD83" s="349"/>
      <c r="WMF83" s="347"/>
      <c r="WMG83" s="350"/>
      <c r="WMH83" s="350"/>
      <c r="WMI83" s="348"/>
      <c r="WMJ83" s="348"/>
      <c r="WMK83" s="348"/>
      <c r="WML83" s="349"/>
      <c r="WMN83" s="347"/>
      <c r="WMO83" s="350"/>
      <c r="WMP83" s="350"/>
      <c r="WMQ83" s="348"/>
      <c r="WMR83" s="348"/>
      <c r="WMS83" s="348"/>
      <c r="WMT83" s="349"/>
      <c r="WMV83" s="347"/>
      <c r="WMW83" s="350"/>
      <c r="WMX83" s="350"/>
      <c r="WMY83" s="348"/>
      <c r="WMZ83" s="348"/>
      <c r="WNA83" s="348"/>
      <c r="WNB83" s="349"/>
      <c r="WND83" s="347"/>
      <c r="WNE83" s="350"/>
      <c r="WNF83" s="350"/>
      <c r="WNG83" s="348"/>
      <c r="WNH83" s="348"/>
      <c r="WNI83" s="348"/>
      <c r="WNJ83" s="349"/>
      <c r="WNL83" s="347"/>
      <c r="WNM83" s="350"/>
      <c r="WNN83" s="350"/>
      <c r="WNO83" s="348"/>
      <c r="WNP83" s="348"/>
      <c r="WNQ83" s="348"/>
      <c r="WNR83" s="349"/>
      <c r="WNT83" s="347"/>
      <c r="WNU83" s="350"/>
      <c r="WNV83" s="350"/>
      <c r="WNW83" s="348"/>
      <c r="WNX83" s="348"/>
      <c r="WNY83" s="348"/>
      <c r="WNZ83" s="349"/>
      <c r="WOB83" s="347"/>
      <c r="WOC83" s="350"/>
      <c r="WOD83" s="350"/>
      <c r="WOE83" s="348"/>
      <c r="WOF83" s="348"/>
      <c r="WOG83" s="348"/>
      <c r="WOH83" s="349"/>
      <c r="WOJ83" s="347"/>
      <c r="WOK83" s="350"/>
      <c r="WOL83" s="350"/>
      <c r="WOM83" s="348"/>
      <c r="WON83" s="348"/>
      <c r="WOO83" s="348"/>
      <c r="WOP83" s="349"/>
      <c r="WOR83" s="347"/>
      <c r="WOS83" s="350"/>
      <c r="WOT83" s="350"/>
      <c r="WOU83" s="348"/>
      <c r="WOV83" s="348"/>
      <c r="WOW83" s="348"/>
      <c r="WOX83" s="349"/>
      <c r="WOZ83" s="347"/>
      <c r="WPA83" s="350"/>
      <c r="WPB83" s="350"/>
      <c r="WPC83" s="348"/>
      <c r="WPD83" s="348"/>
      <c r="WPE83" s="348"/>
      <c r="WPF83" s="349"/>
      <c r="WPH83" s="347"/>
      <c r="WPI83" s="350"/>
      <c r="WPJ83" s="350"/>
      <c r="WPK83" s="348"/>
      <c r="WPL83" s="348"/>
      <c r="WPM83" s="348"/>
      <c r="WPN83" s="349"/>
      <c r="WPP83" s="347"/>
      <c r="WPQ83" s="350"/>
      <c r="WPR83" s="350"/>
      <c r="WPS83" s="348"/>
      <c r="WPT83" s="348"/>
      <c r="WPU83" s="348"/>
      <c r="WPV83" s="349"/>
      <c r="WPX83" s="347"/>
      <c r="WPY83" s="350"/>
      <c r="WPZ83" s="350"/>
      <c r="WQA83" s="348"/>
      <c r="WQB83" s="348"/>
      <c r="WQC83" s="348"/>
      <c r="WQD83" s="349"/>
      <c r="WQF83" s="347"/>
      <c r="WQG83" s="350"/>
      <c r="WQH83" s="350"/>
      <c r="WQI83" s="348"/>
      <c r="WQJ83" s="348"/>
      <c r="WQK83" s="348"/>
      <c r="WQL83" s="349"/>
      <c r="WQN83" s="347"/>
      <c r="WQO83" s="350"/>
      <c r="WQP83" s="350"/>
      <c r="WQQ83" s="348"/>
      <c r="WQR83" s="348"/>
      <c r="WQS83" s="348"/>
      <c r="WQT83" s="349"/>
      <c r="WQV83" s="347"/>
      <c r="WQW83" s="350"/>
      <c r="WQX83" s="350"/>
      <c r="WQY83" s="348"/>
      <c r="WQZ83" s="348"/>
      <c r="WRA83" s="348"/>
      <c r="WRB83" s="349"/>
      <c r="WRD83" s="347"/>
      <c r="WRE83" s="350"/>
      <c r="WRF83" s="350"/>
      <c r="WRG83" s="348"/>
      <c r="WRH83" s="348"/>
      <c r="WRI83" s="348"/>
      <c r="WRJ83" s="349"/>
      <c r="WRL83" s="347"/>
      <c r="WRM83" s="350"/>
      <c r="WRN83" s="350"/>
      <c r="WRO83" s="348"/>
      <c r="WRP83" s="348"/>
      <c r="WRQ83" s="348"/>
      <c r="WRR83" s="349"/>
      <c r="WRT83" s="347"/>
      <c r="WRU83" s="350"/>
      <c r="WRV83" s="350"/>
      <c r="WRW83" s="348"/>
      <c r="WRX83" s="348"/>
      <c r="WRY83" s="348"/>
      <c r="WRZ83" s="349"/>
      <c r="WSB83" s="347"/>
      <c r="WSC83" s="350"/>
      <c r="WSD83" s="350"/>
      <c r="WSE83" s="348"/>
      <c r="WSF83" s="348"/>
      <c r="WSG83" s="348"/>
      <c r="WSH83" s="349"/>
      <c r="WSJ83" s="347"/>
      <c r="WSK83" s="350"/>
      <c r="WSL83" s="350"/>
      <c r="WSM83" s="348"/>
      <c r="WSN83" s="348"/>
      <c r="WSO83" s="348"/>
      <c r="WSP83" s="349"/>
      <c r="WSR83" s="347"/>
      <c r="WSS83" s="350"/>
      <c r="WST83" s="350"/>
      <c r="WSU83" s="348"/>
      <c r="WSV83" s="348"/>
      <c r="WSW83" s="348"/>
      <c r="WSX83" s="349"/>
      <c r="WSZ83" s="347"/>
      <c r="WTA83" s="350"/>
      <c r="WTB83" s="350"/>
      <c r="WTC83" s="348"/>
      <c r="WTD83" s="348"/>
      <c r="WTE83" s="348"/>
      <c r="WTF83" s="349"/>
      <c r="WTH83" s="347"/>
      <c r="WTI83" s="350"/>
      <c r="WTJ83" s="350"/>
      <c r="WTK83" s="348"/>
      <c r="WTL83" s="348"/>
      <c r="WTM83" s="348"/>
      <c r="WTN83" s="349"/>
      <c r="WTP83" s="347"/>
      <c r="WTQ83" s="350"/>
      <c r="WTR83" s="350"/>
      <c r="WTS83" s="348"/>
      <c r="WTT83" s="348"/>
      <c r="WTU83" s="348"/>
      <c r="WTV83" s="349"/>
      <c r="WTX83" s="347"/>
      <c r="WTY83" s="350"/>
      <c r="WTZ83" s="350"/>
      <c r="WUA83" s="348"/>
      <c r="WUB83" s="348"/>
      <c r="WUC83" s="348"/>
      <c r="WUD83" s="349"/>
      <c r="WUF83" s="347"/>
      <c r="WUG83" s="350"/>
      <c r="WUH83" s="350"/>
      <c r="WUI83" s="348"/>
      <c r="WUJ83" s="348"/>
      <c r="WUK83" s="348"/>
      <c r="WUL83" s="349"/>
      <c r="WUN83" s="347"/>
      <c r="WUO83" s="350"/>
      <c r="WUP83" s="350"/>
      <c r="WUQ83" s="348"/>
      <c r="WUR83" s="348"/>
      <c r="WUS83" s="348"/>
      <c r="WUT83" s="349"/>
      <c r="WUV83" s="347"/>
      <c r="WUW83" s="350"/>
      <c r="WUX83" s="350"/>
      <c r="WUY83" s="348"/>
      <c r="WUZ83" s="348"/>
      <c r="WVA83" s="348"/>
      <c r="WVB83" s="349"/>
      <c r="WVD83" s="347"/>
      <c r="WVE83" s="350"/>
      <c r="WVF83" s="350"/>
      <c r="WVG83" s="348"/>
      <c r="WVH83" s="348"/>
      <c r="WVI83" s="348"/>
      <c r="WVJ83" s="349"/>
      <c r="WVL83" s="347"/>
      <c r="WVM83" s="350"/>
      <c r="WVN83" s="350"/>
      <c r="WVO83" s="348"/>
      <c r="WVP83" s="348"/>
      <c r="WVQ83" s="348"/>
      <c r="WVR83" s="349"/>
      <c r="WVT83" s="347"/>
      <c r="WVU83" s="350"/>
      <c r="WVV83" s="350"/>
      <c r="WVW83" s="348"/>
      <c r="WVX83" s="348"/>
      <c r="WVY83" s="348"/>
      <c r="WVZ83" s="349"/>
      <c r="WWB83" s="347"/>
      <c r="WWC83" s="350"/>
      <c r="WWD83" s="350"/>
      <c r="WWE83" s="348"/>
      <c r="WWF83" s="348"/>
      <c r="WWG83" s="348"/>
      <c r="WWH83" s="349"/>
      <c r="WWJ83" s="347"/>
      <c r="WWK83" s="350"/>
      <c r="WWL83" s="350"/>
      <c r="WWM83" s="348"/>
      <c r="WWN83" s="348"/>
      <c r="WWO83" s="348"/>
      <c r="WWP83" s="349"/>
      <c r="WWR83" s="347"/>
      <c r="WWS83" s="350"/>
      <c r="WWT83" s="350"/>
      <c r="WWU83" s="348"/>
      <c r="WWV83" s="348"/>
      <c r="WWW83" s="348"/>
      <c r="WWX83" s="349"/>
      <c r="WWZ83" s="347"/>
      <c r="WXA83" s="350"/>
      <c r="WXB83" s="350"/>
      <c r="WXC83" s="348"/>
      <c r="WXD83" s="348"/>
      <c r="WXE83" s="348"/>
      <c r="WXF83" s="349"/>
      <c r="WXH83" s="347"/>
      <c r="WXI83" s="350"/>
      <c r="WXJ83" s="350"/>
      <c r="WXK83" s="348"/>
      <c r="WXL83" s="348"/>
      <c r="WXM83" s="348"/>
      <c r="WXN83" s="349"/>
      <c r="WXP83" s="347"/>
      <c r="WXQ83" s="350"/>
      <c r="WXR83" s="350"/>
      <c r="WXS83" s="348"/>
      <c r="WXT83" s="348"/>
      <c r="WXU83" s="348"/>
      <c r="WXV83" s="349"/>
      <c r="WXX83" s="347"/>
      <c r="WXY83" s="350"/>
      <c r="WXZ83" s="350"/>
      <c r="WYA83" s="348"/>
      <c r="WYB83" s="348"/>
      <c r="WYC83" s="348"/>
      <c r="WYD83" s="349"/>
      <c r="WYF83" s="347"/>
      <c r="WYG83" s="350"/>
      <c r="WYH83" s="350"/>
      <c r="WYI83" s="348"/>
      <c r="WYJ83" s="348"/>
      <c r="WYK83" s="348"/>
      <c r="WYL83" s="349"/>
      <c r="WYN83" s="347"/>
      <c r="WYO83" s="350"/>
      <c r="WYP83" s="350"/>
      <c r="WYQ83" s="348"/>
      <c r="WYR83" s="348"/>
      <c r="WYS83" s="348"/>
      <c r="WYT83" s="349"/>
      <c r="WYV83" s="347"/>
      <c r="WYW83" s="350"/>
      <c r="WYX83" s="350"/>
      <c r="WYY83" s="348"/>
      <c r="WYZ83" s="348"/>
      <c r="WZA83" s="348"/>
      <c r="WZB83" s="349"/>
      <c r="WZD83" s="347"/>
      <c r="WZE83" s="350"/>
      <c r="WZF83" s="350"/>
      <c r="WZG83" s="348"/>
      <c r="WZH83" s="348"/>
      <c r="WZI83" s="348"/>
      <c r="WZJ83" s="349"/>
      <c r="WZL83" s="347"/>
      <c r="WZM83" s="350"/>
      <c r="WZN83" s="350"/>
      <c r="WZO83" s="348"/>
      <c r="WZP83" s="348"/>
      <c r="WZQ83" s="348"/>
      <c r="WZR83" s="349"/>
      <c r="WZT83" s="347"/>
      <c r="WZU83" s="350"/>
      <c r="WZV83" s="350"/>
      <c r="WZW83" s="348"/>
      <c r="WZX83" s="348"/>
      <c r="WZY83" s="348"/>
      <c r="WZZ83" s="349"/>
      <c r="XAB83" s="347"/>
      <c r="XAC83" s="350"/>
      <c r="XAD83" s="350"/>
      <c r="XAE83" s="348"/>
      <c r="XAF83" s="348"/>
      <c r="XAG83" s="348"/>
      <c r="XAH83" s="349"/>
      <c r="XAJ83" s="347"/>
      <c r="XAK83" s="350"/>
      <c r="XAL83" s="350"/>
      <c r="XAM83" s="348"/>
      <c r="XAN83" s="348"/>
      <c r="XAO83" s="348"/>
      <c r="XAP83" s="349"/>
      <c r="XAR83" s="347"/>
      <c r="XAS83" s="350"/>
      <c r="XAT83" s="350"/>
      <c r="XAU83" s="348"/>
      <c r="XAV83" s="348"/>
      <c r="XAW83" s="348"/>
      <c r="XAX83" s="349"/>
      <c r="XAZ83" s="347"/>
      <c r="XBA83" s="350"/>
      <c r="XBB83" s="350"/>
      <c r="XBC83" s="348"/>
      <c r="XBD83" s="348"/>
      <c r="XBE83" s="348"/>
      <c r="XBF83" s="349"/>
      <c r="XBH83" s="347"/>
      <c r="XBI83" s="350"/>
      <c r="XBJ83" s="350"/>
      <c r="XBK83" s="348"/>
      <c r="XBL83" s="348"/>
      <c r="XBM83" s="348"/>
      <c r="XBN83" s="349"/>
      <c r="XBP83" s="347"/>
      <c r="XBQ83" s="350"/>
      <c r="XBR83" s="350"/>
      <c r="XBS83" s="348"/>
      <c r="XBT83" s="348"/>
      <c r="XBU83" s="348"/>
      <c r="XBV83" s="349"/>
      <c r="XBX83" s="347"/>
      <c r="XBY83" s="350"/>
      <c r="XBZ83" s="350"/>
      <c r="XCA83" s="348"/>
      <c r="XCB83" s="348"/>
      <c r="XCC83" s="348"/>
      <c r="XCD83" s="349"/>
      <c r="XCF83" s="347"/>
      <c r="XCG83" s="350"/>
      <c r="XCH83" s="350"/>
      <c r="XCI83" s="348"/>
      <c r="XCJ83" s="348"/>
      <c r="XCK83" s="348"/>
      <c r="XCL83" s="349"/>
      <c r="XCN83" s="347"/>
      <c r="XCO83" s="350"/>
      <c r="XCP83" s="350"/>
      <c r="XCQ83" s="348"/>
      <c r="XCR83" s="348"/>
      <c r="XCS83" s="348"/>
      <c r="XCT83" s="349"/>
      <c r="XCV83" s="347"/>
      <c r="XCW83" s="350"/>
      <c r="XCX83" s="350"/>
      <c r="XCY83" s="348"/>
      <c r="XCZ83" s="348"/>
      <c r="XDA83" s="348"/>
      <c r="XDB83" s="349"/>
      <c r="XDD83" s="347"/>
      <c r="XDE83" s="350"/>
      <c r="XDF83" s="350"/>
      <c r="XDG83" s="348"/>
      <c r="XDH83" s="348"/>
      <c r="XDI83" s="348"/>
      <c r="XDJ83" s="349"/>
      <c r="XDL83" s="347"/>
      <c r="XDM83" s="350"/>
      <c r="XDN83" s="350"/>
      <c r="XDO83" s="348"/>
      <c r="XDP83" s="348"/>
      <c r="XDQ83" s="348"/>
      <c r="XDR83" s="349"/>
      <c r="XDT83" s="347"/>
      <c r="XDU83" s="350"/>
      <c r="XDV83" s="350"/>
      <c r="XDW83" s="348"/>
      <c r="XDX83" s="348"/>
      <c r="XDY83" s="348"/>
      <c r="XDZ83" s="349"/>
      <c r="XEB83" s="347"/>
      <c r="XEC83" s="350"/>
      <c r="XED83" s="350"/>
      <c r="XEE83" s="348"/>
      <c r="XEF83" s="348"/>
      <c r="XEG83" s="348"/>
      <c r="XEH83" s="349"/>
      <c r="XEJ83" s="347"/>
      <c r="XEK83" s="350"/>
      <c r="XEL83" s="350"/>
      <c r="XEM83" s="348"/>
      <c r="XEN83" s="348"/>
      <c r="XEO83" s="348"/>
      <c r="XEP83" s="349"/>
      <c r="XER83" s="347"/>
      <c r="XES83" s="350"/>
      <c r="XET83" s="350"/>
      <c r="XEU83" s="348"/>
      <c r="XEV83" s="348"/>
      <c r="XEW83" s="348"/>
      <c r="XEX83" s="349"/>
      <c r="XEZ83" s="347"/>
      <c r="XFA83" s="350"/>
      <c r="XFB83" s="350"/>
      <c r="XFC83" s="348"/>
      <c r="XFD83" s="348"/>
    </row>
    <row r="84" spans="1:16384" ht="25.5" customHeight="1">
      <c r="A84" s="390">
        <f t="shared" si="38"/>
        <v>84</v>
      </c>
      <c r="B84" s="1208"/>
      <c r="C84" s="1160" t="s">
        <v>11</v>
      </c>
      <c r="D84" s="1147"/>
      <c r="E84" s="1147"/>
      <c r="F84" s="1148"/>
      <c r="G84" s="364">
        <f ca="1">SUM(G85:G91)-G92-G93</f>
        <v>3000000</v>
      </c>
      <c r="H84" s="364">
        <f>SUM(H85:H91)-H92-H93</f>
        <v>0</v>
      </c>
      <c r="I84" s="364">
        <f t="shared" ref="I84:K84" ca="1" si="43">SUM(I85:I91)-I92-I93</f>
        <v>1000000</v>
      </c>
      <c r="J84" s="364">
        <f t="shared" ca="1" si="43"/>
        <v>0</v>
      </c>
      <c r="K84" s="364">
        <f t="shared" ca="1" si="43"/>
        <v>2000000</v>
      </c>
      <c r="M84" s="364">
        <f t="shared" ref="M84" ca="1" si="44">SUM(M85:M91)-M92-M93</f>
        <v>2000000</v>
      </c>
      <c r="O84" s="364"/>
      <c r="Q84" s="364"/>
      <c r="S84" s="364"/>
      <c r="U84" s="364"/>
      <c r="W84" s="364"/>
    </row>
    <row r="85" spans="1:16384" ht="21" customHeight="1">
      <c r="A85" s="390">
        <f t="shared" si="38"/>
        <v>85</v>
      </c>
      <c r="B85" s="1208"/>
      <c r="C85" s="1161"/>
      <c r="D85" s="1146" t="s">
        <v>141</v>
      </c>
      <c r="E85" s="1147"/>
      <c r="F85" s="1148"/>
      <c r="G85" s="343">
        <f ca="1">ABS(ROUND(SUMIFS('BP CONTABLE'!$C:$C,'BP CONTABLE'!$E:$E,CELL("contenido",A85),'BP CONTABLE'!$D:$D,CELL("contenido",D85)),0))</f>
        <v>0</v>
      </c>
      <c r="H85" s="345"/>
      <c r="I85" s="343">
        <f t="shared" ref="I85:I93" ca="1" si="45">+IF(G85&gt;M85,(G85-M85),0)</f>
        <v>0</v>
      </c>
      <c r="J85" s="343">
        <f t="shared" ref="J85:J93" ca="1" si="46">+IF(G85&lt;M85,(M85-G85),0)</f>
        <v>0</v>
      </c>
      <c r="K85" s="345">
        <f t="shared" ref="K85:K93" ca="1" si="47">G85+H85-I85+J85</f>
        <v>0</v>
      </c>
      <c r="L85" s="339"/>
      <c r="M85" s="345">
        <f ca="1">ABS(ROUND(SUMIFS('BP FISCAL'!$C:$C,'BP FISCAL'!$E:$E,CELL("contenido",A85),'BP FISCAL'!$D:$D,CELL("contenido",D85)),0))</f>
        <v>0</v>
      </c>
      <c r="N85" s="339"/>
      <c r="O85" s="345"/>
      <c r="P85" s="339"/>
      <c r="Q85" s="345">
        <f t="shared" ca="1" si="21"/>
        <v>0</v>
      </c>
      <c r="R85" s="339"/>
      <c r="S85" s="345"/>
      <c r="T85" s="339"/>
      <c r="U85" s="345"/>
      <c r="W85" s="345"/>
    </row>
    <row r="86" spans="1:16384" ht="21" customHeight="1">
      <c r="A86" s="390">
        <f t="shared" si="38"/>
        <v>86</v>
      </c>
      <c r="B86" s="1208"/>
      <c r="C86" s="1162"/>
      <c r="D86" s="1146" t="s">
        <v>362</v>
      </c>
      <c r="E86" s="1147"/>
      <c r="F86" s="1148"/>
      <c r="G86" s="343">
        <f ca="1">ABS(ROUND(SUMIFS('BP CONTABLE'!$C:$C,'BP CONTABLE'!$E:$E,CELL("contenido",A86),'BP CONTABLE'!$D:$D,CELL("contenido",D86)),0))</f>
        <v>0</v>
      </c>
      <c r="H86" s="345"/>
      <c r="I86" s="343">
        <f t="shared" ca="1" si="45"/>
        <v>0</v>
      </c>
      <c r="J86" s="343">
        <f t="shared" ca="1" si="46"/>
        <v>0</v>
      </c>
      <c r="K86" s="345">
        <f t="shared" ca="1" si="47"/>
        <v>0</v>
      </c>
      <c r="L86" s="339"/>
      <c r="M86" s="345">
        <f ca="1">ABS(ROUND(SUMIFS('BP FISCAL'!$C:$C,'BP FISCAL'!$E:$E,CELL("contenido",A86),'BP FISCAL'!$D:$D,CELL("contenido",D86)),0))</f>
        <v>0</v>
      </c>
      <c r="N86" s="339"/>
      <c r="O86" s="345"/>
      <c r="P86" s="339"/>
      <c r="Q86" s="345">
        <f t="shared" ca="1" si="21"/>
        <v>0</v>
      </c>
      <c r="R86" s="339"/>
      <c r="S86" s="345"/>
      <c r="T86" s="339"/>
      <c r="U86" s="345"/>
      <c r="W86" s="345"/>
    </row>
    <row r="87" spans="1:16384" ht="21" customHeight="1">
      <c r="A87" s="390">
        <f t="shared" si="38"/>
        <v>87</v>
      </c>
      <c r="B87" s="1208"/>
      <c r="C87" s="1158"/>
      <c r="D87" s="1163" t="s">
        <v>142</v>
      </c>
      <c r="E87" s="1164"/>
      <c r="F87" s="351" t="s">
        <v>765</v>
      </c>
      <c r="G87" s="343">
        <f ca="1">ABS(ROUND(SUMIFS('BP CONTABLE'!$C:$C,'BP CONTABLE'!$E:$E,CELL("contenido",A87),'BP CONTABLE'!$D:$D,CELL("contenido",F87)),0))</f>
        <v>3000000</v>
      </c>
      <c r="H87" s="343"/>
      <c r="I87" s="343">
        <f t="shared" ca="1" si="45"/>
        <v>1000000</v>
      </c>
      <c r="J87" s="343">
        <f t="shared" ca="1" si="46"/>
        <v>0</v>
      </c>
      <c r="K87" s="345">
        <f t="shared" ca="1" si="47"/>
        <v>2000000</v>
      </c>
      <c r="L87" s="339"/>
      <c r="M87" s="345">
        <f ca="1">ABS(ROUND(SUMIFS('BP FISCAL'!$C:$C,'BP FISCAL'!$E:$E,CELL("contenido",A87),'BP FISCAL'!$D:$D,CELL("contenido",F87)),0))</f>
        <v>2000000</v>
      </c>
      <c r="N87" s="339"/>
      <c r="O87" s="345"/>
      <c r="P87" s="339"/>
      <c r="Q87" s="345">
        <f t="shared" ca="1" si="21"/>
        <v>-1000000</v>
      </c>
      <c r="R87" s="339"/>
      <c r="S87" s="345"/>
      <c r="T87" s="339"/>
      <c r="U87" s="345"/>
      <c r="W87" s="345"/>
    </row>
    <row r="88" spans="1:16384" ht="36" customHeight="1">
      <c r="A88" s="390">
        <f t="shared" si="38"/>
        <v>88</v>
      </c>
      <c r="B88" s="1208"/>
      <c r="C88" s="1158"/>
      <c r="D88" s="1165"/>
      <c r="E88" s="1166"/>
      <c r="F88" s="351" t="s">
        <v>143</v>
      </c>
      <c r="G88" s="343">
        <f ca="1">ABS(ROUND(SUMIFS('BP CONTABLE'!$C:$C,'BP CONTABLE'!$E:$E,CELL("contenido",A88),'BP CONTABLE'!$D:$D,CELL("contenido",F88)),0))</f>
        <v>0</v>
      </c>
      <c r="H88" s="343"/>
      <c r="I88" s="343">
        <f t="shared" ca="1" si="45"/>
        <v>0</v>
      </c>
      <c r="J88" s="343">
        <f t="shared" ca="1" si="46"/>
        <v>0</v>
      </c>
      <c r="K88" s="345">
        <f t="shared" ca="1" si="47"/>
        <v>0</v>
      </c>
      <c r="L88" s="339"/>
      <c r="M88" s="345">
        <f ca="1">ABS(ROUND(SUMIFS('BP FISCAL'!$C:$C,'BP FISCAL'!$E:$E,CELL("contenido",A88),'BP FISCAL'!$D:$D,CELL("contenido",F88)),0))</f>
        <v>0</v>
      </c>
      <c r="N88" s="339"/>
      <c r="O88" s="345"/>
      <c r="P88" s="339"/>
      <c r="Q88" s="345">
        <f t="shared" ca="1" si="21"/>
        <v>0</v>
      </c>
      <c r="R88" s="339"/>
      <c r="S88" s="345"/>
      <c r="T88" s="339"/>
      <c r="U88" s="345"/>
      <c r="W88" s="345"/>
    </row>
    <row r="89" spans="1:16384" ht="29.25" customHeight="1">
      <c r="A89" s="390">
        <f t="shared" si="38"/>
        <v>89</v>
      </c>
      <c r="B89" s="1208"/>
      <c r="C89" s="1158"/>
      <c r="D89" s="1146" t="s">
        <v>393</v>
      </c>
      <c r="E89" s="1147"/>
      <c r="F89" s="1148"/>
      <c r="G89" s="343">
        <f ca="1">ABS(ROUND(SUMIFS('BP CONTABLE'!$C:$C,'BP CONTABLE'!$E:$E,CELL("contenido",A89),'BP CONTABLE'!$D:$D,CELL("contenido",D89)),0))</f>
        <v>0</v>
      </c>
      <c r="H89" s="343"/>
      <c r="I89" s="343">
        <f t="shared" ca="1" si="45"/>
        <v>0</v>
      </c>
      <c r="J89" s="343">
        <f t="shared" ca="1" si="46"/>
        <v>0</v>
      </c>
      <c r="K89" s="345">
        <f t="shared" ca="1" si="47"/>
        <v>0</v>
      </c>
      <c r="L89" s="339"/>
      <c r="M89" s="345">
        <f ca="1">ABS(ROUND(SUMIFS('BP FISCAL'!$C:$C,'BP FISCAL'!$E:$E,CELL("contenido",A89),'BP FISCAL'!$D:$D,CELL("contenido",D89)),0))</f>
        <v>0</v>
      </c>
      <c r="N89" s="339"/>
      <c r="O89" s="345"/>
      <c r="P89" s="339"/>
      <c r="Q89" s="345">
        <f t="shared" ca="1" si="21"/>
        <v>0</v>
      </c>
      <c r="R89" s="339"/>
      <c r="S89" s="345"/>
      <c r="T89" s="339"/>
      <c r="U89" s="345"/>
      <c r="W89" s="345"/>
    </row>
    <row r="90" spans="1:16384" ht="21.75" customHeight="1">
      <c r="A90" s="390">
        <f t="shared" si="38"/>
        <v>90</v>
      </c>
      <c r="B90" s="1208"/>
      <c r="C90" s="1158"/>
      <c r="D90" s="1163" t="s">
        <v>144</v>
      </c>
      <c r="E90" s="1164"/>
      <c r="F90" s="351" t="s">
        <v>765</v>
      </c>
      <c r="G90" s="343">
        <f ca="1">ABS(ROUND(SUMIFS('BP CONTABLE'!$C:$C,'BP CONTABLE'!$E:$E,CELL("contenido",A90),'BP CONTABLE'!$D:$D,CELL("contenido",F90)),0))</f>
        <v>0</v>
      </c>
      <c r="H90" s="343"/>
      <c r="I90" s="343">
        <f t="shared" ca="1" si="45"/>
        <v>0</v>
      </c>
      <c r="J90" s="343">
        <f t="shared" ca="1" si="46"/>
        <v>0</v>
      </c>
      <c r="K90" s="345">
        <f t="shared" ca="1" si="47"/>
        <v>0</v>
      </c>
      <c r="M90" s="345">
        <f ca="1">ABS(ROUND(SUMIFS('BP FISCAL'!$C:$C,'BP FISCAL'!$E:$E,CELL("contenido",A90),'BP FISCAL'!$D:$D,CELL("contenido",F90)),0))</f>
        <v>0</v>
      </c>
      <c r="O90" s="345"/>
      <c r="Q90" s="345">
        <f t="shared" ca="1" si="21"/>
        <v>0</v>
      </c>
      <c r="S90" s="345"/>
      <c r="U90" s="345"/>
      <c r="W90" s="345"/>
    </row>
    <row r="91" spans="1:16384" ht="28.5" customHeight="1">
      <c r="A91" s="390">
        <f t="shared" si="38"/>
        <v>91</v>
      </c>
      <c r="B91" s="1208"/>
      <c r="C91" s="1158"/>
      <c r="D91" s="1165"/>
      <c r="E91" s="1166"/>
      <c r="F91" s="351" t="s">
        <v>143</v>
      </c>
      <c r="G91" s="343">
        <f ca="1">ABS(ROUND(SUMIFS('BP CONTABLE'!$C:$C,'BP CONTABLE'!$E:$E,CELL("contenido",A91),'BP CONTABLE'!$D:$D,CELL("contenido",F91)),0))</f>
        <v>0</v>
      </c>
      <c r="H91" s="343"/>
      <c r="I91" s="343">
        <f t="shared" ca="1" si="45"/>
        <v>0</v>
      </c>
      <c r="J91" s="343">
        <f t="shared" ca="1" si="46"/>
        <v>0</v>
      </c>
      <c r="K91" s="345">
        <f t="shared" ca="1" si="47"/>
        <v>0</v>
      </c>
      <c r="M91" s="345">
        <f ca="1">ABS(ROUND(SUMIFS('BP FISCAL'!$C:$C,'BP FISCAL'!$E:$E,CELL("contenido",A91),'BP FISCAL'!$D:$D,CELL("contenido",F91)),0))</f>
        <v>0</v>
      </c>
      <c r="O91" s="345"/>
      <c r="Q91" s="345">
        <f t="shared" ca="1" si="21"/>
        <v>0</v>
      </c>
      <c r="S91" s="345"/>
      <c r="U91" s="345"/>
      <c r="W91" s="345"/>
    </row>
    <row r="92" spans="1:16384" ht="28.5" customHeight="1">
      <c r="A92" s="390">
        <f t="shared" si="38"/>
        <v>92</v>
      </c>
      <c r="B92" s="1208"/>
      <c r="C92" s="1158"/>
      <c r="D92" s="1167" t="s">
        <v>267</v>
      </c>
      <c r="E92" s="1147"/>
      <c r="F92" s="1148"/>
      <c r="G92" s="343">
        <f ca="1">ABS(ROUND(SUMIFS('BP CONTABLE'!$C:$C,'BP CONTABLE'!$E:$E,CELL("contenido",A92),'BP CONTABLE'!$D:$D,CELL("contenido",D92)),0))</f>
        <v>0</v>
      </c>
      <c r="H92" s="343"/>
      <c r="I92" s="343">
        <f t="shared" ca="1" si="45"/>
        <v>0</v>
      </c>
      <c r="J92" s="343">
        <f t="shared" ca="1" si="46"/>
        <v>0</v>
      </c>
      <c r="K92" s="345">
        <f t="shared" ca="1" si="47"/>
        <v>0</v>
      </c>
      <c r="M92" s="345">
        <f ca="1">ABS(ROUND(SUMIFS('BP FISCAL'!$C:$C,'BP FISCAL'!$E:$E,CELL("contenido",A92),'BP FISCAL'!$D:$D,CELL("contenido",D92)),0))</f>
        <v>0</v>
      </c>
      <c r="O92" s="345"/>
      <c r="Q92" s="345">
        <f t="shared" ca="1" si="21"/>
        <v>0</v>
      </c>
      <c r="S92" s="345"/>
      <c r="U92" s="345"/>
      <c r="W92" s="345"/>
    </row>
    <row r="93" spans="1:16384" ht="28.5" customHeight="1">
      <c r="A93" s="390">
        <f t="shared" si="38"/>
        <v>93</v>
      </c>
      <c r="B93" s="1208"/>
      <c r="C93" s="1159"/>
      <c r="D93" s="1167" t="s">
        <v>268</v>
      </c>
      <c r="E93" s="1147"/>
      <c r="F93" s="1148"/>
      <c r="G93" s="343">
        <f ca="1">ABS(ROUND(SUMIFS('BP CONTABLE'!$C:$C,'BP CONTABLE'!$E:$E,CELL("contenido",A93),'BP CONTABLE'!$D:$D,CELL("contenido",D93)),0))</f>
        <v>0</v>
      </c>
      <c r="H93" s="343"/>
      <c r="I93" s="343">
        <f t="shared" ca="1" si="45"/>
        <v>0</v>
      </c>
      <c r="J93" s="343">
        <f t="shared" ca="1" si="46"/>
        <v>0</v>
      </c>
      <c r="K93" s="345">
        <f t="shared" ca="1" si="47"/>
        <v>0</v>
      </c>
      <c r="M93" s="345">
        <f ca="1">ABS(ROUND(SUMIFS('BP FISCAL'!$C:$C,'BP FISCAL'!$E:$E,CELL("contenido",A93),'BP FISCAL'!$D:$D,CELL("contenido",D93)),0))</f>
        <v>0</v>
      </c>
      <c r="O93" s="345"/>
      <c r="Q93" s="345">
        <f t="shared" ca="1" si="21"/>
        <v>0</v>
      </c>
      <c r="S93" s="345"/>
      <c r="U93" s="345"/>
      <c r="W93" s="345"/>
    </row>
    <row r="94" spans="1:16384" ht="21" customHeight="1">
      <c r="A94" s="390">
        <f t="shared" si="38"/>
        <v>94</v>
      </c>
      <c r="B94" s="1208"/>
      <c r="C94" s="1168" t="s">
        <v>8</v>
      </c>
      <c r="D94" s="1129"/>
      <c r="E94" s="1129"/>
      <c r="F94" s="1164"/>
      <c r="G94" s="364">
        <f ca="1">G95+G106</f>
        <v>0</v>
      </c>
      <c r="H94" s="364">
        <f>H95+H106</f>
        <v>0</v>
      </c>
      <c r="I94" s="364">
        <f ca="1">I95+I106</f>
        <v>0</v>
      </c>
      <c r="J94" s="364">
        <f ca="1">J95+J106</f>
        <v>0</v>
      </c>
      <c r="K94" s="364">
        <f ca="1">K95+K106</f>
        <v>0</v>
      </c>
      <c r="M94" s="364">
        <f ca="1">M95+M106</f>
        <v>0</v>
      </c>
      <c r="O94" s="364"/>
      <c r="Q94" s="364"/>
      <c r="S94" s="364"/>
      <c r="U94" s="364"/>
      <c r="W94" s="364"/>
    </row>
    <row r="95" spans="1:16384" ht="23.45" customHeight="1">
      <c r="A95" s="390">
        <f t="shared" si="38"/>
        <v>95</v>
      </c>
      <c r="B95" s="1208"/>
      <c r="C95" s="1162"/>
      <c r="D95" s="1168" t="s">
        <v>610</v>
      </c>
      <c r="E95" s="1129"/>
      <c r="F95" s="1164"/>
      <c r="G95" s="364">
        <f ca="1">SUM(G96:G103)-G104-G105</f>
        <v>0</v>
      </c>
      <c r="H95" s="364">
        <f>SUM(H96:H103)-H104-H105</f>
        <v>0</v>
      </c>
      <c r="I95" s="364">
        <f ca="1">SUM(I96:I103)-I104-I105</f>
        <v>0</v>
      </c>
      <c r="J95" s="364">
        <f ca="1">SUM(J96:J103)-J104-J105</f>
        <v>0</v>
      </c>
      <c r="K95" s="364">
        <f ca="1">SUM(K96:K103)-K104-K105</f>
        <v>0</v>
      </c>
      <c r="M95" s="364">
        <f ca="1">SUM(M96:M103)-M104-M105</f>
        <v>0</v>
      </c>
      <c r="O95" s="364"/>
      <c r="Q95" s="364"/>
      <c r="S95" s="364"/>
      <c r="U95" s="364"/>
      <c r="W95" s="364"/>
    </row>
    <row r="96" spans="1:16384" ht="23.45" customHeight="1">
      <c r="A96" s="390">
        <f t="shared" si="38"/>
        <v>96</v>
      </c>
      <c r="B96" s="1208"/>
      <c r="C96" s="1133"/>
      <c r="D96" s="1162"/>
      <c r="E96" s="1143" t="s">
        <v>469</v>
      </c>
      <c r="F96" s="1155"/>
      <c r="G96" s="343">
        <f ca="1">ABS(ROUND(SUMIFS('BP CONTABLE'!$C:$C,'BP CONTABLE'!$E:$E,CELL("contenido",A96),'BP CONTABLE'!$D:$D,CELL("contenido",D96)),0))</f>
        <v>0</v>
      </c>
      <c r="H96" s="345"/>
      <c r="I96" s="343">
        <f t="shared" ref="I96:I105" ca="1" si="48">+IF(G96&gt;M96,(G96-M96),0)</f>
        <v>0</v>
      </c>
      <c r="J96" s="343">
        <f t="shared" ref="J96:J105" ca="1" si="49">+IF(G96&lt;M96,(M96-G96),0)</f>
        <v>0</v>
      </c>
      <c r="K96" s="345">
        <f t="shared" ref="K96:K105" ca="1" si="50">G96+H96-I96+J96</f>
        <v>0</v>
      </c>
      <c r="M96" s="345">
        <f ca="1">ABS(ROUND(SUMIFS('BP FISCAL'!$C:$C,'BP FISCAL'!$E:$E,CELL("contenido",A96),'BP FISCAL'!$D:$D,CELL("contenido",E96)),0))</f>
        <v>0</v>
      </c>
      <c r="O96" s="345"/>
      <c r="Q96" s="345">
        <f t="shared" ref="Q96:Q105" ca="1" si="51">+J96-I96</f>
        <v>0</v>
      </c>
      <c r="S96" s="345"/>
      <c r="U96" s="345"/>
      <c r="W96" s="345"/>
    </row>
    <row r="97" spans="1:23" ht="33" customHeight="1">
      <c r="A97" s="390">
        <f t="shared" si="38"/>
        <v>97</v>
      </c>
      <c r="B97" s="1208"/>
      <c r="C97" s="1133"/>
      <c r="D97" s="1158"/>
      <c r="E97" s="1143" t="s">
        <v>603</v>
      </c>
      <c r="F97" s="1123"/>
      <c r="G97" s="343">
        <f ca="1">ABS(ROUND(SUMIFS('BP CONTABLE'!$C:$C,'BP CONTABLE'!$E:$E,CELL("contenido",A97),'BP CONTABLE'!$D:$D,CELL("contenido",D97)),0))</f>
        <v>0</v>
      </c>
      <c r="H97" s="345"/>
      <c r="I97" s="343">
        <f t="shared" ca="1" si="48"/>
        <v>0</v>
      </c>
      <c r="J97" s="343">
        <f t="shared" ca="1" si="49"/>
        <v>0</v>
      </c>
      <c r="K97" s="345">
        <f t="shared" ca="1" si="50"/>
        <v>0</v>
      </c>
      <c r="M97" s="345">
        <f ca="1">ABS(ROUND(SUMIFS('BP FISCAL'!$C:$C,'BP FISCAL'!$E:$E,CELL("contenido",A97),'BP FISCAL'!$D:$D,CELL("contenido",E97)),0))</f>
        <v>0</v>
      </c>
      <c r="O97" s="345"/>
      <c r="Q97" s="345">
        <f t="shared" ca="1" si="51"/>
        <v>0</v>
      </c>
      <c r="S97" s="345"/>
      <c r="U97" s="345"/>
      <c r="W97" s="345"/>
    </row>
    <row r="98" spans="1:23" ht="29.25" customHeight="1">
      <c r="A98" s="390">
        <f t="shared" si="38"/>
        <v>98</v>
      </c>
      <c r="B98" s="1208"/>
      <c r="C98" s="1133"/>
      <c r="D98" s="1158"/>
      <c r="E98" s="1152" t="s">
        <v>145</v>
      </c>
      <c r="F98" s="351" t="s">
        <v>765</v>
      </c>
      <c r="G98" s="343">
        <f ca="1">ABS(ROUND(SUMIFS('BP CONTABLE'!$C:$C,'BP CONTABLE'!$E:$E,CELL("contenido",A98),'BP CONTABLE'!$D:$D,CELL("contenido",F98)),0))</f>
        <v>0</v>
      </c>
      <c r="H98" s="343"/>
      <c r="I98" s="343">
        <f t="shared" ca="1" si="48"/>
        <v>0</v>
      </c>
      <c r="J98" s="343">
        <f t="shared" ca="1" si="49"/>
        <v>0</v>
      </c>
      <c r="K98" s="345">
        <f t="shared" ca="1" si="50"/>
        <v>0</v>
      </c>
      <c r="M98" s="345">
        <f ca="1">ABS(ROUND(SUMIFS('BP FISCAL'!$C:$C,'BP FISCAL'!$E:$E,CELL("contenido",A98),'BP FISCAL'!$D:$D,CELL("contenido",F98)),0))</f>
        <v>0</v>
      </c>
      <c r="O98" s="345"/>
      <c r="Q98" s="345">
        <f t="shared" ca="1" si="51"/>
        <v>0</v>
      </c>
      <c r="S98" s="345"/>
      <c r="U98" s="345"/>
      <c r="W98" s="345"/>
    </row>
    <row r="99" spans="1:23" ht="29.25" customHeight="1">
      <c r="A99" s="390">
        <f t="shared" si="38"/>
        <v>99</v>
      </c>
      <c r="B99" s="1208"/>
      <c r="C99" s="1133"/>
      <c r="D99" s="1158"/>
      <c r="E99" s="1194"/>
      <c r="F99" s="351" t="s">
        <v>143</v>
      </c>
      <c r="G99" s="343">
        <f ca="1">ABS(ROUND(SUMIFS('BP CONTABLE'!$C:$C,'BP CONTABLE'!$E:$E,CELL("contenido",A99),'BP CONTABLE'!$D:$D,CELL("contenido",F99)),0))</f>
        <v>0</v>
      </c>
      <c r="H99" s="343"/>
      <c r="I99" s="343">
        <f t="shared" ca="1" si="48"/>
        <v>0</v>
      </c>
      <c r="J99" s="343">
        <f t="shared" ca="1" si="49"/>
        <v>0</v>
      </c>
      <c r="K99" s="345">
        <f t="shared" ca="1" si="50"/>
        <v>0</v>
      </c>
      <c r="M99" s="345">
        <f ca="1">ABS(ROUND(SUMIFS('BP FISCAL'!$C:$C,'BP FISCAL'!$E:$E,CELL("contenido",A99),'BP FISCAL'!$D:$D,CELL("contenido",F99)),0))</f>
        <v>0</v>
      </c>
      <c r="O99" s="345"/>
      <c r="Q99" s="345">
        <f t="shared" ca="1" si="51"/>
        <v>0</v>
      </c>
      <c r="S99" s="345"/>
      <c r="U99" s="345"/>
      <c r="W99" s="345"/>
    </row>
    <row r="100" spans="1:23" ht="21.75" customHeight="1">
      <c r="A100" s="390">
        <f t="shared" si="38"/>
        <v>100</v>
      </c>
      <c r="B100" s="1208"/>
      <c r="C100" s="1133"/>
      <c r="D100" s="1158"/>
      <c r="E100" s="1152" t="s">
        <v>830</v>
      </c>
      <c r="F100" s="351" t="s">
        <v>765</v>
      </c>
      <c r="G100" s="343">
        <f ca="1">ABS(ROUND(SUMIFS('BP CONTABLE'!$C:$C,'BP CONTABLE'!$E:$E,CELL("contenido",A100),'BP CONTABLE'!$D:$D,CELL("contenido",F100)),0))</f>
        <v>0</v>
      </c>
      <c r="H100" s="343"/>
      <c r="I100" s="343">
        <f t="shared" ca="1" si="48"/>
        <v>0</v>
      </c>
      <c r="J100" s="343">
        <f t="shared" ca="1" si="49"/>
        <v>0</v>
      </c>
      <c r="K100" s="345">
        <f ca="1">G100+H100-I100+J100</f>
        <v>0</v>
      </c>
      <c r="M100" s="345">
        <f ca="1">ABS(ROUND(SUMIFS('BP FISCAL'!$C:$C,'BP FISCAL'!$E:$E,CELL("contenido",A100),'BP FISCAL'!$D:$D,CELL("contenido",F100)),0))</f>
        <v>0</v>
      </c>
      <c r="O100" s="345"/>
      <c r="Q100" s="345">
        <f t="shared" ca="1" si="51"/>
        <v>0</v>
      </c>
      <c r="S100" s="345"/>
      <c r="U100" s="345"/>
      <c r="W100" s="345"/>
    </row>
    <row r="101" spans="1:23" ht="29.25" customHeight="1">
      <c r="A101" s="390">
        <f t="shared" si="38"/>
        <v>101</v>
      </c>
      <c r="B101" s="1208"/>
      <c r="C101" s="1133"/>
      <c r="D101" s="1158"/>
      <c r="E101" s="1194"/>
      <c r="F101" s="351" t="s">
        <v>143</v>
      </c>
      <c r="G101" s="343">
        <f ca="1">ABS(ROUND(SUMIFS('BP CONTABLE'!$C:$C,'BP CONTABLE'!$E:$E,CELL("contenido",A101),'BP CONTABLE'!$D:$D,CELL("contenido",F101)),0))</f>
        <v>0</v>
      </c>
      <c r="H101" s="343"/>
      <c r="I101" s="343">
        <f t="shared" ca="1" si="48"/>
        <v>0</v>
      </c>
      <c r="J101" s="343">
        <f t="shared" ca="1" si="49"/>
        <v>0</v>
      </c>
      <c r="K101" s="345">
        <f t="shared" ca="1" si="50"/>
        <v>0</v>
      </c>
      <c r="M101" s="345">
        <f ca="1">ABS(ROUND(SUMIFS('BP FISCAL'!$C:$C,'BP FISCAL'!$E:$E,CELL("contenido",A101),'BP FISCAL'!$D:$D,CELL("contenido",F101)),0))</f>
        <v>0</v>
      </c>
      <c r="O101" s="345"/>
      <c r="Q101" s="345">
        <f t="shared" ca="1" si="51"/>
        <v>0</v>
      </c>
      <c r="S101" s="345"/>
      <c r="U101" s="345"/>
      <c r="W101" s="345"/>
    </row>
    <row r="102" spans="1:23" ht="21.75" customHeight="1">
      <c r="A102" s="390">
        <f t="shared" si="38"/>
        <v>102</v>
      </c>
      <c r="B102" s="1208"/>
      <c r="C102" s="1133"/>
      <c r="D102" s="1158"/>
      <c r="E102" s="1152" t="s">
        <v>146</v>
      </c>
      <c r="F102" s="351" t="s">
        <v>765</v>
      </c>
      <c r="G102" s="343">
        <f ca="1">ABS(ROUND(SUMIFS('BP CONTABLE'!$C:$C,'BP CONTABLE'!$E:$E,CELL("contenido",A102),'BP CONTABLE'!$D:$D,CELL("contenido",F102)),0))</f>
        <v>0</v>
      </c>
      <c r="H102" s="343"/>
      <c r="I102" s="343">
        <f t="shared" ca="1" si="48"/>
        <v>0</v>
      </c>
      <c r="J102" s="343">
        <f t="shared" ca="1" si="49"/>
        <v>0</v>
      </c>
      <c r="K102" s="345">
        <f t="shared" ca="1" si="50"/>
        <v>0</v>
      </c>
      <c r="M102" s="345">
        <f ca="1">ABS(ROUND(SUMIFS('BP FISCAL'!$C:$C,'BP FISCAL'!$E:$E,CELL("contenido",A102),'BP FISCAL'!$D:$D,CELL("contenido",F102)),0))</f>
        <v>0</v>
      </c>
      <c r="O102" s="345"/>
      <c r="Q102" s="345">
        <f t="shared" ca="1" si="51"/>
        <v>0</v>
      </c>
      <c r="S102" s="345"/>
      <c r="U102" s="345"/>
      <c r="W102" s="345"/>
    </row>
    <row r="103" spans="1:23" ht="29.25" customHeight="1">
      <c r="A103" s="390">
        <f t="shared" si="38"/>
        <v>103</v>
      </c>
      <c r="B103" s="1208"/>
      <c r="C103" s="1133"/>
      <c r="D103" s="1158"/>
      <c r="E103" s="1194"/>
      <c r="F103" s="351" t="s">
        <v>143</v>
      </c>
      <c r="G103" s="343">
        <f ca="1">ABS(ROUND(SUMIFS('BP CONTABLE'!$C:$C,'BP CONTABLE'!$E:$E,CELL("contenido",A103),'BP CONTABLE'!$D:$D,CELL("contenido",F103)),0))</f>
        <v>0</v>
      </c>
      <c r="H103" s="343"/>
      <c r="I103" s="343">
        <f t="shared" ca="1" si="48"/>
        <v>0</v>
      </c>
      <c r="J103" s="343">
        <f t="shared" ca="1" si="49"/>
        <v>0</v>
      </c>
      <c r="K103" s="345">
        <f t="shared" ca="1" si="50"/>
        <v>0</v>
      </c>
      <c r="M103" s="345">
        <f ca="1">ABS(ROUND(SUMIFS('BP FISCAL'!$C:$C,'BP FISCAL'!$E:$E,CELL("contenido",A103),'BP FISCAL'!$D:$D,CELL("contenido",F103)),0))</f>
        <v>0</v>
      </c>
      <c r="O103" s="345"/>
      <c r="Q103" s="345">
        <f t="shared" ca="1" si="51"/>
        <v>0</v>
      </c>
      <c r="S103" s="345"/>
      <c r="U103" s="345"/>
      <c r="W103" s="345"/>
    </row>
    <row r="104" spans="1:23" ht="36" customHeight="1">
      <c r="A104" s="390">
        <f t="shared" si="38"/>
        <v>104</v>
      </c>
      <c r="B104" s="1208"/>
      <c r="C104" s="1133"/>
      <c r="D104" s="1158"/>
      <c r="E104" s="1167" t="s">
        <v>269</v>
      </c>
      <c r="F104" s="1195"/>
      <c r="G104" s="343">
        <f ca="1">ABS(ROUND(SUMIFS('BP CONTABLE'!$C:$C,'BP CONTABLE'!$E:$E,CELL("contenido",A104),'BP CONTABLE'!$D:$D,CELL("contenido",E104)),0))</f>
        <v>0</v>
      </c>
      <c r="H104" s="343"/>
      <c r="I104" s="343">
        <f t="shared" ca="1" si="48"/>
        <v>0</v>
      </c>
      <c r="J104" s="343">
        <f t="shared" ca="1" si="49"/>
        <v>0</v>
      </c>
      <c r="K104" s="345">
        <f t="shared" ca="1" si="50"/>
        <v>0</v>
      </c>
      <c r="M104" s="345">
        <f ca="1">ABS(ROUND(SUMIFS('BP FISCAL'!$C:$C,'BP FISCAL'!$E:$E,CELL("contenido",A104),'BP FISCAL'!$D:$D,CELL("contenido",E104)),0))</f>
        <v>0</v>
      </c>
      <c r="O104" s="345"/>
      <c r="Q104" s="345">
        <f t="shared" ca="1" si="51"/>
        <v>0</v>
      </c>
      <c r="S104" s="345"/>
      <c r="U104" s="345"/>
      <c r="W104" s="345"/>
    </row>
    <row r="105" spans="1:23" ht="36" customHeight="1">
      <c r="A105" s="390">
        <f t="shared" si="38"/>
        <v>105</v>
      </c>
      <c r="B105" s="1208"/>
      <c r="C105" s="1133"/>
      <c r="D105" s="1159"/>
      <c r="E105" s="1167" t="s">
        <v>270</v>
      </c>
      <c r="F105" s="1195"/>
      <c r="G105" s="343">
        <f ca="1">ABS(ROUND(SUMIFS('BP CONTABLE'!$C:$C,'BP CONTABLE'!$E:$E,CELL("contenido",A105),'BP CONTABLE'!$D:$D,CELL("contenido",E105)),0))</f>
        <v>0</v>
      </c>
      <c r="H105" s="343"/>
      <c r="I105" s="343">
        <f t="shared" ca="1" si="48"/>
        <v>0</v>
      </c>
      <c r="J105" s="343">
        <f t="shared" ca="1" si="49"/>
        <v>0</v>
      </c>
      <c r="K105" s="345">
        <f t="shared" ca="1" si="50"/>
        <v>0</v>
      </c>
      <c r="M105" s="345">
        <f ca="1">ABS(ROUND(SUMIFS('BP FISCAL'!$C:$C,'BP FISCAL'!$E:$E,CELL("contenido",A105),'BP FISCAL'!$D:$D,CELL("contenido",E105)),0))</f>
        <v>0</v>
      </c>
      <c r="O105" s="345"/>
      <c r="Q105" s="345">
        <f t="shared" ca="1" si="51"/>
        <v>0</v>
      </c>
      <c r="S105" s="345"/>
      <c r="U105" s="345"/>
      <c r="W105" s="345"/>
    </row>
    <row r="106" spans="1:23" ht="24" customHeight="1">
      <c r="A106" s="390">
        <f t="shared" si="38"/>
        <v>106</v>
      </c>
      <c r="B106" s="1208"/>
      <c r="C106" s="1133"/>
      <c r="D106" s="1214" t="s">
        <v>611</v>
      </c>
      <c r="E106" s="1129"/>
      <c r="F106" s="1164"/>
      <c r="G106" s="385">
        <f ca="1">SUM(G107:G110)-G111-G112</f>
        <v>0</v>
      </c>
      <c r="H106" s="385">
        <f>SUM(H107:H110)-H111-H112</f>
        <v>0</v>
      </c>
      <c r="I106" s="385">
        <f t="shared" ref="I106:K106" ca="1" si="52">SUM(I107:I110)-I111-I112</f>
        <v>0</v>
      </c>
      <c r="J106" s="385">
        <f t="shared" ca="1" si="52"/>
        <v>0</v>
      </c>
      <c r="K106" s="385">
        <f t="shared" ca="1" si="52"/>
        <v>0</v>
      </c>
      <c r="M106" s="385">
        <f t="shared" ref="M106" ca="1" si="53">SUM(M107:M110)-M111-M112</f>
        <v>0</v>
      </c>
      <c r="O106" s="385"/>
      <c r="Q106" s="385"/>
      <c r="S106" s="385"/>
      <c r="U106" s="385"/>
      <c r="W106" s="385"/>
    </row>
    <row r="107" spans="1:23" ht="27.2" customHeight="1">
      <c r="A107" s="390">
        <f t="shared" si="38"/>
        <v>107</v>
      </c>
      <c r="B107" s="1208"/>
      <c r="C107" s="1133"/>
      <c r="D107" s="1157"/>
      <c r="E107" s="1149" t="s">
        <v>611</v>
      </c>
      <c r="F107" s="344" t="s">
        <v>733</v>
      </c>
      <c r="G107" s="343">
        <f ca="1">ABS(ROUND(SUMIFS('BP CONTABLE'!$C:$C,'BP CONTABLE'!$E:$E,CELL("contenido",A107),'BP CONTABLE'!$D:$D,CELL("contenido",F107)),0))</f>
        <v>0</v>
      </c>
      <c r="H107" s="343"/>
      <c r="I107" s="343">
        <f t="shared" ref="I107:I112" ca="1" si="54">+IF(G107&gt;M107,(G107-M107),0)</f>
        <v>0</v>
      </c>
      <c r="J107" s="343">
        <f t="shared" ref="J107:J112" ca="1" si="55">+IF(G107&lt;M107,(M107-G107),0)</f>
        <v>0</v>
      </c>
      <c r="K107" s="345">
        <f t="shared" ref="K107:K112" ca="1" si="56">G107+H107-I107+J107</f>
        <v>0</v>
      </c>
      <c r="M107" s="345">
        <f ca="1">ABS(ROUND(SUMIFS('BP FISCAL'!$C:$C,'BP FISCAL'!$E:$E,CELL("contenido",A107),'BP FISCAL'!$D:$D,CELL("contenido",F107)),0))</f>
        <v>0</v>
      </c>
      <c r="O107" s="345"/>
      <c r="Q107" s="345">
        <f t="shared" ref="Q107:Q112" ca="1" si="57">+J107-I107</f>
        <v>0</v>
      </c>
      <c r="S107" s="345"/>
      <c r="U107" s="345"/>
      <c r="W107" s="345"/>
    </row>
    <row r="108" spans="1:23" ht="22.5" customHeight="1">
      <c r="A108" s="390">
        <f t="shared" si="38"/>
        <v>108</v>
      </c>
      <c r="B108" s="1208"/>
      <c r="C108" s="1133"/>
      <c r="D108" s="1157"/>
      <c r="E108" s="1150"/>
      <c r="F108" s="344" t="s">
        <v>732</v>
      </c>
      <c r="G108" s="343">
        <f ca="1">ABS(ROUND(SUMIFS('BP CONTABLE'!$C:$C,'BP CONTABLE'!$E:$E,CELL("contenido",A108),'BP CONTABLE'!$D:$D,CELL("contenido",F108)),0))</f>
        <v>0</v>
      </c>
      <c r="H108" s="343"/>
      <c r="I108" s="343">
        <f t="shared" ca="1" si="54"/>
        <v>0</v>
      </c>
      <c r="J108" s="343">
        <f t="shared" ca="1" si="55"/>
        <v>0</v>
      </c>
      <c r="K108" s="345">
        <f t="shared" ca="1" si="56"/>
        <v>0</v>
      </c>
      <c r="M108" s="345">
        <f ca="1">ABS(ROUND(SUMIFS('BP FISCAL'!$C:$C,'BP FISCAL'!$E:$E,CELL("contenido",A108),'BP FISCAL'!$D:$D,CELL("contenido",F108)),0))</f>
        <v>0</v>
      </c>
      <c r="O108" s="345"/>
      <c r="Q108" s="345">
        <f t="shared" ca="1" si="57"/>
        <v>0</v>
      </c>
      <c r="S108" s="345"/>
      <c r="U108" s="345"/>
      <c r="W108" s="345"/>
    </row>
    <row r="109" spans="1:23" ht="22.5" customHeight="1">
      <c r="A109" s="390">
        <f t="shared" si="38"/>
        <v>109</v>
      </c>
      <c r="B109" s="1208"/>
      <c r="C109" s="1133"/>
      <c r="D109" s="1157"/>
      <c r="E109" s="1150"/>
      <c r="F109" s="344" t="s">
        <v>734</v>
      </c>
      <c r="G109" s="343">
        <f ca="1">ABS(ROUND(SUMIFS('BP CONTABLE'!$C:$C,'BP CONTABLE'!$E:$E,CELL("contenido",A109),'BP CONTABLE'!$D:$D,CELL("contenido",F109)),0))</f>
        <v>0</v>
      </c>
      <c r="H109" s="343"/>
      <c r="I109" s="343">
        <f t="shared" ca="1" si="54"/>
        <v>0</v>
      </c>
      <c r="J109" s="343">
        <f t="shared" ca="1" si="55"/>
        <v>0</v>
      </c>
      <c r="K109" s="345">
        <f t="shared" ca="1" si="56"/>
        <v>0</v>
      </c>
      <c r="M109" s="345">
        <f ca="1">ABS(ROUND(SUMIFS('BP FISCAL'!$C:$C,'BP FISCAL'!$E:$E,CELL("contenido",A109),'BP FISCAL'!$D:$D,CELL("contenido",F109)),0))</f>
        <v>0</v>
      </c>
      <c r="O109" s="345"/>
      <c r="Q109" s="345">
        <f t="shared" ca="1" si="57"/>
        <v>0</v>
      </c>
      <c r="S109" s="345"/>
      <c r="U109" s="345"/>
      <c r="W109" s="345"/>
    </row>
    <row r="110" spans="1:23" ht="22.5" customHeight="1">
      <c r="A110" s="390">
        <f t="shared" si="38"/>
        <v>110</v>
      </c>
      <c r="B110" s="1208"/>
      <c r="C110" s="1133"/>
      <c r="D110" s="1157"/>
      <c r="E110" s="1151"/>
      <c r="F110" s="344" t="s">
        <v>735</v>
      </c>
      <c r="G110" s="343">
        <f ca="1">ABS(ROUND(SUMIFS('BP CONTABLE'!$C:$C,'BP CONTABLE'!$E:$E,CELL("contenido",A110),'BP CONTABLE'!$D:$D,CELL("contenido",F110)),0))</f>
        <v>0</v>
      </c>
      <c r="H110" s="343"/>
      <c r="I110" s="343">
        <f t="shared" ca="1" si="54"/>
        <v>0</v>
      </c>
      <c r="J110" s="343">
        <f t="shared" ca="1" si="55"/>
        <v>0</v>
      </c>
      <c r="K110" s="345">
        <f t="shared" ca="1" si="56"/>
        <v>0</v>
      </c>
      <c r="M110" s="345">
        <f ca="1">ABS(ROUND(SUMIFS('BP FISCAL'!$C:$C,'BP FISCAL'!$E:$E,CELL("contenido",A110),'BP FISCAL'!$D:$D,CELL("contenido",F110)),0))</f>
        <v>0</v>
      </c>
      <c r="O110" s="345"/>
      <c r="Q110" s="345">
        <f t="shared" ca="1" si="57"/>
        <v>0</v>
      </c>
      <c r="S110" s="345"/>
      <c r="U110" s="345"/>
      <c r="W110" s="345"/>
    </row>
    <row r="111" spans="1:23" ht="24.75" customHeight="1">
      <c r="A111" s="390">
        <f t="shared" si="38"/>
        <v>111</v>
      </c>
      <c r="B111" s="1208"/>
      <c r="C111" s="1133"/>
      <c r="D111" s="1158"/>
      <c r="E111" s="1144" t="s">
        <v>612</v>
      </c>
      <c r="F111" s="1156"/>
      <c r="G111" s="343">
        <f ca="1">ABS(ROUND(SUMIFS('BP CONTABLE'!$C:$C,'BP CONTABLE'!$E:$E,CELL("contenido",A111),'BP CONTABLE'!$D:$D,CELL("contenido",E111)),0))</f>
        <v>0</v>
      </c>
      <c r="H111" s="343"/>
      <c r="I111" s="343">
        <f t="shared" ca="1" si="54"/>
        <v>0</v>
      </c>
      <c r="J111" s="343">
        <f t="shared" ca="1" si="55"/>
        <v>0</v>
      </c>
      <c r="K111" s="345">
        <f t="shared" ca="1" si="56"/>
        <v>0</v>
      </c>
      <c r="M111" s="345">
        <f ca="1">ABS(ROUND(SUMIFS('BP FISCAL'!$C:$C,'BP FISCAL'!$E:$E,CELL("contenido",A111),'BP FISCAL'!$D:$D,CELL("contenido",E111)),0))</f>
        <v>0</v>
      </c>
      <c r="O111" s="345"/>
      <c r="Q111" s="345">
        <f t="shared" ca="1" si="57"/>
        <v>0</v>
      </c>
      <c r="S111" s="345"/>
      <c r="U111" s="345"/>
      <c r="W111" s="345"/>
    </row>
    <row r="112" spans="1:23" ht="21.75" customHeight="1">
      <c r="A112" s="390">
        <f t="shared" si="38"/>
        <v>112</v>
      </c>
      <c r="B112" s="1208"/>
      <c r="C112" s="1134"/>
      <c r="D112" s="1159"/>
      <c r="E112" s="1144" t="s">
        <v>613</v>
      </c>
      <c r="F112" s="1156"/>
      <c r="G112" s="343">
        <f ca="1">ABS(ROUND(SUMIFS('BP CONTABLE'!$C:$C,'BP CONTABLE'!$E:$E,CELL("contenido",A112),'BP CONTABLE'!$D:$D,CELL("contenido",E112)),0))</f>
        <v>0</v>
      </c>
      <c r="H112" s="343"/>
      <c r="I112" s="343">
        <f t="shared" ca="1" si="54"/>
        <v>0</v>
      </c>
      <c r="J112" s="343">
        <f t="shared" ca="1" si="55"/>
        <v>0</v>
      </c>
      <c r="K112" s="345">
        <f t="shared" ca="1" si="56"/>
        <v>0</v>
      </c>
      <c r="M112" s="345">
        <f ca="1">ABS(ROUND(SUMIFS('BP FISCAL'!$C:$C,'BP FISCAL'!$E:$E,CELL("contenido",A112),'BP FISCAL'!$D:$D,CELL("contenido",E112)),0))</f>
        <v>0</v>
      </c>
      <c r="O112" s="345"/>
      <c r="Q112" s="345">
        <f t="shared" ca="1" si="57"/>
        <v>0</v>
      </c>
      <c r="S112" s="345"/>
      <c r="U112" s="345"/>
      <c r="W112" s="345"/>
    </row>
    <row r="113" spans="1:23" ht="30" customHeight="1">
      <c r="A113" s="390">
        <f t="shared" si="38"/>
        <v>113</v>
      </c>
      <c r="B113" s="1208"/>
      <c r="C113" s="1168" t="s">
        <v>208</v>
      </c>
      <c r="D113" s="1129"/>
      <c r="E113" s="1129"/>
      <c r="F113" s="1164"/>
      <c r="G113" s="364">
        <f ca="1">G114+G115-G116-G117</f>
        <v>0</v>
      </c>
      <c r="H113" s="364">
        <f>H114+H115-H116-H117</f>
        <v>0</v>
      </c>
      <c r="I113" s="364">
        <f t="shared" ref="I113:K113" ca="1" si="58">I114+I115-I116-I117</f>
        <v>0</v>
      </c>
      <c r="J113" s="364">
        <f t="shared" ca="1" si="58"/>
        <v>0</v>
      </c>
      <c r="K113" s="364">
        <f t="shared" ca="1" si="58"/>
        <v>0</v>
      </c>
      <c r="M113" s="364">
        <f t="shared" ref="M113" ca="1" si="59">M114+M115-M116-M117</f>
        <v>0</v>
      </c>
      <c r="O113" s="364"/>
      <c r="Q113" s="364"/>
      <c r="S113" s="364"/>
      <c r="U113" s="364"/>
      <c r="W113" s="364"/>
    </row>
    <row r="114" spans="1:23" ht="20.25" customHeight="1">
      <c r="A114" s="390">
        <f t="shared" si="38"/>
        <v>114</v>
      </c>
      <c r="B114" s="1208"/>
      <c r="C114" s="1162"/>
      <c r="D114" s="1218" t="s">
        <v>147</v>
      </c>
      <c r="E114" s="1219"/>
      <c r="F114" s="352" t="s">
        <v>148</v>
      </c>
      <c r="G114" s="343">
        <f ca="1">ABS(ROUND(SUMIFS('BP CONTABLE'!$C:$C,'BP CONTABLE'!$E:$E,CELL("contenido",A114),'BP CONTABLE'!$D:$D,CELL("contenido",F114)),0))</f>
        <v>0</v>
      </c>
      <c r="H114" s="343"/>
      <c r="I114" s="343">
        <f t="shared" ref="I114:I117" ca="1" si="60">+IF(G114&gt;M114,(G114-M114),0)</f>
        <v>0</v>
      </c>
      <c r="J114" s="343">
        <f t="shared" ref="J114:J117" ca="1" si="61">+IF(G114&lt;M114,(M114-G114),0)</f>
        <v>0</v>
      </c>
      <c r="K114" s="345">
        <f t="shared" ref="K114:K117" ca="1" si="62">G114+H114-I114+J114</f>
        <v>0</v>
      </c>
      <c r="M114" s="345">
        <f ca="1">ABS(ROUND(SUMIFS('BP FISCAL'!$C:$C,'BP FISCAL'!$E:$E,CELL("contenido",A114),'BP FISCAL'!$D:$D,CELL("contenido",F114)),0))</f>
        <v>0</v>
      </c>
      <c r="O114" s="345"/>
      <c r="Q114" s="345">
        <f t="shared" ref="Q114:Q117" ca="1" si="63">+J114-I114</f>
        <v>0</v>
      </c>
      <c r="S114" s="345"/>
      <c r="U114" s="345"/>
      <c r="W114" s="345"/>
    </row>
    <row r="115" spans="1:23" ht="19.7" customHeight="1">
      <c r="A115" s="390">
        <f t="shared" si="38"/>
        <v>115</v>
      </c>
      <c r="B115" s="1208"/>
      <c r="C115" s="1158"/>
      <c r="D115" s="1219"/>
      <c r="E115" s="1219"/>
      <c r="F115" s="353" t="s">
        <v>149</v>
      </c>
      <c r="G115" s="343">
        <f ca="1">ABS(ROUND(SUMIFS('BP CONTABLE'!$C:$C,'BP CONTABLE'!$E:$E,CELL("contenido",A115),'BP CONTABLE'!$D:$D,CELL("contenido",F115)),0))</f>
        <v>0</v>
      </c>
      <c r="H115" s="343"/>
      <c r="I115" s="343">
        <f t="shared" ca="1" si="60"/>
        <v>0</v>
      </c>
      <c r="J115" s="343">
        <f t="shared" ca="1" si="61"/>
        <v>0</v>
      </c>
      <c r="K115" s="345">
        <f t="shared" ca="1" si="62"/>
        <v>0</v>
      </c>
      <c r="M115" s="345">
        <f ca="1">ABS(ROUND(SUMIFS('BP FISCAL'!$C:$C,'BP FISCAL'!$E:$E,CELL("contenido",A115),'BP FISCAL'!$D:$D,CELL("contenido",F115)),0))</f>
        <v>0</v>
      </c>
      <c r="O115" s="345"/>
      <c r="Q115" s="345">
        <f t="shared" ca="1" si="63"/>
        <v>0</v>
      </c>
      <c r="S115" s="345"/>
      <c r="U115" s="345"/>
      <c r="W115" s="345"/>
    </row>
    <row r="116" spans="1:23" ht="34.5" customHeight="1">
      <c r="A116" s="390">
        <f t="shared" si="38"/>
        <v>116</v>
      </c>
      <c r="B116" s="1208"/>
      <c r="C116" s="1158"/>
      <c r="D116" s="1167" t="s">
        <v>614</v>
      </c>
      <c r="E116" s="1147"/>
      <c r="F116" s="1148"/>
      <c r="G116" s="343">
        <f ca="1">ABS(ROUND(SUMIFS('BP CONTABLE'!$C:$C,'BP CONTABLE'!$E:$E,CELL("contenido",A116),'BP CONTABLE'!$D:$D,CELL("contenido",D116)),0))</f>
        <v>0</v>
      </c>
      <c r="H116" s="343"/>
      <c r="I116" s="343">
        <f t="shared" ca="1" si="60"/>
        <v>0</v>
      </c>
      <c r="J116" s="343">
        <f t="shared" ca="1" si="61"/>
        <v>0</v>
      </c>
      <c r="K116" s="345">
        <f t="shared" ca="1" si="62"/>
        <v>0</v>
      </c>
      <c r="M116" s="345">
        <f ca="1">ABS(ROUND(SUMIFS('BP FISCAL'!$C:$C,'BP FISCAL'!$E:$E,CELL("contenido",A116),'BP FISCAL'!$D:$D,CELL("contenido",D116)),0))</f>
        <v>0</v>
      </c>
      <c r="O116" s="345"/>
      <c r="Q116" s="345">
        <f t="shared" ca="1" si="63"/>
        <v>0</v>
      </c>
      <c r="S116" s="345"/>
      <c r="U116" s="345"/>
      <c r="W116" s="345"/>
    </row>
    <row r="117" spans="1:23" ht="22.5" customHeight="1">
      <c r="A117" s="390">
        <f t="shared" si="38"/>
        <v>117</v>
      </c>
      <c r="B117" s="1208"/>
      <c r="C117" s="1159"/>
      <c r="D117" s="1167" t="s">
        <v>272</v>
      </c>
      <c r="E117" s="1147"/>
      <c r="F117" s="1148"/>
      <c r="G117" s="343">
        <f ca="1">ABS(ROUND(SUMIFS('BP CONTABLE'!$C:$C,'BP CONTABLE'!$E:$E,CELL("contenido",A117),'BP CONTABLE'!$D:$D,CELL("contenido",D117)),0))</f>
        <v>0</v>
      </c>
      <c r="H117" s="343"/>
      <c r="I117" s="343">
        <f t="shared" ca="1" si="60"/>
        <v>0</v>
      </c>
      <c r="J117" s="343">
        <f t="shared" ca="1" si="61"/>
        <v>0</v>
      </c>
      <c r="K117" s="345">
        <f t="shared" ca="1" si="62"/>
        <v>0</v>
      </c>
      <c r="M117" s="345">
        <f ca="1">ABS(ROUND(SUMIFS('BP FISCAL'!$C:$C,'BP FISCAL'!$E:$E,CELL("contenido",A117),'BP FISCAL'!$D:$D,CELL("contenido",D117)),0))</f>
        <v>0</v>
      </c>
      <c r="O117" s="345"/>
      <c r="Q117" s="345">
        <f t="shared" ca="1" si="63"/>
        <v>0</v>
      </c>
      <c r="S117" s="345"/>
      <c r="U117" s="345"/>
      <c r="W117" s="345"/>
    </row>
    <row r="118" spans="1:23" ht="30.75" customHeight="1">
      <c r="A118" s="390">
        <f t="shared" si="38"/>
        <v>118</v>
      </c>
      <c r="B118" s="1208"/>
      <c r="C118" s="1168" t="s">
        <v>604</v>
      </c>
      <c r="D118" s="1129"/>
      <c r="E118" s="1129"/>
      <c r="F118" s="1164"/>
      <c r="G118" s="364">
        <f ca="1">G119-G120+G121-G122</f>
        <v>0</v>
      </c>
      <c r="H118" s="364">
        <f>H119-H120+H121-H122</f>
        <v>0</v>
      </c>
      <c r="I118" s="364">
        <f t="shared" ref="I118:K118" ca="1" si="64">I119-I120+I121-I122</f>
        <v>0</v>
      </c>
      <c r="J118" s="364">
        <f t="shared" ca="1" si="64"/>
        <v>0</v>
      </c>
      <c r="K118" s="364">
        <f t="shared" ca="1" si="64"/>
        <v>0</v>
      </c>
      <c r="M118" s="364">
        <f t="shared" ref="M118" ca="1" si="65">M119-M120+M121-M122</f>
        <v>0</v>
      </c>
      <c r="O118" s="364"/>
      <c r="Q118" s="364"/>
      <c r="S118" s="364"/>
      <c r="U118" s="364"/>
      <c r="W118" s="364"/>
    </row>
    <row r="119" spans="1:23" ht="22.5" customHeight="1">
      <c r="A119" s="390">
        <f t="shared" si="38"/>
        <v>119</v>
      </c>
      <c r="B119" s="1208"/>
      <c r="C119" s="1162"/>
      <c r="D119" s="1146" t="s">
        <v>605</v>
      </c>
      <c r="E119" s="1147"/>
      <c r="F119" s="1148"/>
      <c r="G119" s="343">
        <f ca="1">ABS(ROUND(SUMIFS('BP CONTABLE'!$C:$C,'BP CONTABLE'!$E:$E,CELL("contenido",A119),'BP CONTABLE'!$D:$D,CELL("contenido",D119)),0))</f>
        <v>0</v>
      </c>
      <c r="H119" s="343"/>
      <c r="I119" s="343">
        <f t="shared" ref="I119:I122" ca="1" si="66">+IF(G119&gt;M119,(G119-M119),0)</f>
        <v>0</v>
      </c>
      <c r="J119" s="343">
        <f t="shared" ref="J119:J122" ca="1" si="67">+IF(G119&lt;M119,(M119-G119),0)</f>
        <v>0</v>
      </c>
      <c r="K119" s="345">
        <f t="shared" ref="K119:K122" ca="1" si="68">G119+H119-I119+J119</f>
        <v>0</v>
      </c>
      <c r="M119" s="345">
        <f ca="1">ABS(ROUND(SUMIFS('BP FISCAL'!$C:$C,'BP FISCAL'!$E:$E,CELL("contenido",A119),'BP FISCAL'!$D:$D,CELL("contenido",D119)),0))</f>
        <v>0</v>
      </c>
      <c r="O119" s="345"/>
      <c r="Q119" s="345">
        <f t="shared" ref="Q119:Q122" ca="1" si="69">+J119-I119</f>
        <v>0</v>
      </c>
      <c r="S119" s="345"/>
      <c r="U119" s="345"/>
      <c r="W119" s="345"/>
    </row>
    <row r="120" spans="1:23" ht="33.950000000000003" customHeight="1">
      <c r="A120" s="390">
        <f t="shared" si="38"/>
        <v>120</v>
      </c>
      <c r="B120" s="1208"/>
      <c r="C120" s="1158"/>
      <c r="D120" s="1167" t="s">
        <v>447</v>
      </c>
      <c r="E120" s="1147"/>
      <c r="F120" s="1148"/>
      <c r="G120" s="343">
        <f ca="1">ABS(ROUND(SUMIFS('BP CONTABLE'!$C:$C,'BP CONTABLE'!$E:$E,CELL("contenido",A120),'BP CONTABLE'!$D:$D,CELL("contenido",D120)),0))</f>
        <v>0</v>
      </c>
      <c r="H120" s="343"/>
      <c r="I120" s="343">
        <f t="shared" ca="1" si="66"/>
        <v>0</v>
      </c>
      <c r="J120" s="343">
        <f t="shared" ca="1" si="67"/>
        <v>0</v>
      </c>
      <c r="K120" s="345">
        <f t="shared" ca="1" si="68"/>
        <v>0</v>
      </c>
      <c r="M120" s="345">
        <f ca="1">ABS(ROUND(SUMIFS('BP FISCAL'!$C:$C,'BP FISCAL'!$E:$E,CELL("contenido",A120),'BP FISCAL'!$D:$D,CELL("contenido",D120)),0))</f>
        <v>0</v>
      </c>
      <c r="O120" s="345"/>
      <c r="Q120" s="345">
        <f t="shared" ca="1" si="69"/>
        <v>0</v>
      </c>
      <c r="S120" s="345"/>
      <c r="U120" s="345"/>
      <c r="W120" s="345"/>
    </row>
    <row r="121" spans="1:23" ht="20.25" customHeight="1">
      <c r="A121" s="390">
        <f t="shared" si="38"/>
        <v>121</v>
      </c>
      <c r="B121" s="1208"/>
      <c r="C121" s="1158"/>
      <c r="D121" s="1146" t="s">
        <v>606</v>
      </c>
      <c r="E121" s="1147"/>
      <c r="F121" s="1148"/>
      <c r="G121" s="343">
        <f ca="1">ABS(ROUND(SUMIFS('BP CONTABLE'!$C:$C,'BP CONTABLE'!$E:$E,CELL("contenido",A121),'BP CONTABLE'!$D:$D,CELL("contenido",D121)),0))</f>
        <v>0</v>
      </c>
      <c r="H121" s="343"/>
      <c r="I121" s="343">
        <f t="shared" ca="1" si="66"/>
        <v>0</v>
      </c>
      <c r="J121" s="343">
        <f t="shared" ca="1" si="67"/>
        <v>0</v>
      </c>
      <c r="K121" s="345">
        <f t="shared" ca="1" si="68"/>
        <v>0</v>
      </c>
      <c r="M121" s="345">
        <f ca="1">ABS(ROUND(SUMIFS('BP FISCAL'!$C:$C,'BP FISCAL'!$E:$E,CELL("contenido",A121),'BP FISCAL'!$D:$D,CELL("contenido",D121)),0))</f>
        <v>0</v>
      </c>
      <c r="O121" s="345"/>
      <c r="Q121" s="345">
        <f t="shared" ca="1" si="69"/>
        <v>0</v>
      </c>
      <c r="S121" s="345"/>
      <c r="U121" s="345"/>
      <c r="W121" s="345"/>
    </row>
    <row r="122" spans="1:23" ht="33" customHeight="1">
      <c r="A122" s="390">
        <f t="shared" si="38"/>
        <v>122</v>
      </c>
      <c r="B122" s="1208"/>
      <c r="C122" s="1159"/>
      <c r="D122" s="1167" t="s">
        <v>448</v>
      </c>
      <c r="E122" s="1147"/>
      <c r="F122" s="1148"/>
      <c r="G122" s="343">
        <f ca="1">ABS(ROUND(SUMIFS('BP CONTABLE'!$C:$C,'BP CONTABLE'!$E:$E,CELL("contenido",A122),'BP CONTABLE'!$D:$D,CELL("contenido",D122)),0))</f>
        <v>0</v>
      </c>
      <c r="H122" s="343"/>
      <c r="I122" s="343">
        <f t="shared" ca="1" si="66"/>
        <v>0</v>
      </c>
      <c r="J122" s="343">
        <f t="shared" ca="1" si="67"/>
        <v>0</v>
      </c>
      <c r="K122" s="345">
        <f t="shared" ca="1" si="68"/>
        <v>0</v>
      </c>
      <c r="M122" s="345">
        <f ca="1">ABS(ROUND(SUMIFS('BP FISCAL'!$C:$C,'BP FISCAL'!$E:$E,CELL("contenido",A122),'BP FISCAL'!$D:$D,CELL("contenido",D122)),0))</f>
        <v>0</v>
      </c>
      <c r="O122" s="345"/>
      <c r="Q122" s="345">
        <f t="shared" ca="1" si="69"/>
        <v>0</v>
      </c>
      <c r="S122" s="345"/>
      <c r="U122" s="345"/>
      <c r="W122" s="345"/>
    </row>
    <row r="123" spans="1:23" ht="20.25" customHeight="1">
      <c r="A123" s="390">
        <f t="shared" si="38"/>
        <v>123</v>
      </c>
      <c r="B123" s="1208"/>
      <c r="C123" s="1168" t="s">
        <v>203</v>
      </c>
      <c r="D123" s="1129"/>
      <c r="E123" s="1129"/>
      <c r="F123" s="1164"/>
      <c r="G123" s="364">
        <f ca="1">G124+G132</f>
        <v>0</v>
      </c>
      <c r="H123" s="364">
        <f>H124+H132</f>
        <v>0</v>
      </c>
      <c r="I123" s="364">
        <f t="shared" ref="I123:K123" ca="1" si="70">I124+I132</f>
        <v>0</v>
      </c>
      <c r="J123" s="364">
        <f t="shared" ca="1" si="70"/>
        <v>0</v>
      </c>
      <c r="K123" s="364">
        <f t="shared" ca="1" si="70"/>
        <v>0</v>
      </c>
      <c r="L123" s="339"/>
      <c r="M123" s="364">
        <f t="shared" ref="M123" ca="1" si="71">M124+M132</f>
        <v>0</v>
      </c>
      <c r="N123" s="339"/>
      <c r="O123" s="364"/>
      <c r="P123" s="339"/>
      <c r="Q123" s="364"/>
      <c r="R123" s="339"/>
      <c r="S123" s="364"/>
      <c r="T123" s="339"/>
      <c r="U123" s="364"/>
      <c r="W123" s="364"/>
    </row>
    <row r="124" spans="1:23" ht="17.25" customHeight="1">
      <c r="A124" s="390">
        <f t="shared" si="38"/>
        <v>124</v>
      </c>
      <c r="B124" s="1208"/>
      <c r="C124" s="1215"/>
      <c r="D124" s="1214" t="s">
        <v>140</v>
      </c>
      <c r="E124" s="1129"/>
      <c r="F124" s="1164"/>
      <c r="G124" s="385">
        <f ca="1">G125-G126-G127+G128+G129-G130+G131</f>
        <v>0</v>
      </c>
      <c r="H124" s="385">
        <f>H125-H126-H127+H128+H129-H130+H131</f>
        <v>0</v>
      </c>
      <c r="I124" s="385">
        <f t="shared" ref="I124" ca="1" si="72">I125-I126-I127+I128+I129-I130+I131</f>
        <v>0</v>
      </c>
      <c r="J124" s="385">
        <f t="shared" ref="J124" ca="1" si="73">J125-J126-J127+J128+J129-J130+J131</f>
        <v>0</v>
      </c>
      <c r="K124" s="385">
        <f t="shared" ref="K124:M124" ca="1" si="74">K125-K126-K127+K128+K129-K130+K131</f>
        <v>0</v>
      </c>
      <c r="L124" s="346"/>
      <c r="M124" s="385">
        <f t="shared" ca="1" si="74"/>
        <v>0</v>
      </c>
      <c r="O124" s="385"/>
      <c r="Q124" s="385"/>
      <c r="S124" s="385"/>
      <c r="U124" s="385"/>
      <c r="W124" s="385"/>
    </row>
    <row r="125" spans="1:23" ht="18" customHeight="1">
      <c r="A125" s="390">
        <f t="shared" si="38"/>
        <v>125</v>
      </c>
      <c r="B125" s="1208"/>
      <c r="C125" s="1216"/>
      <c r="D125" s="1162"/>
      <c r="E125" s="1143" t="s">
        <v>344</v>
      </c>
      <c r="F125" s="1155"/>
      <c r="G125" s="343">
        <f ca="1">ABS(ROUND(SUMIFS('BP CONTABLE'!$C:$C,'BP CONTABLE'!$E:$E,CELL("contenido",A125),'BP CONTABLE'!$D:$D,CELL("contenido",E125)),0))</f>
        <v>0</v>
      </c>
      <c r="H125" s="343"/>
      <c r="I125" s="343">
        <f t="shared" ref="I125:I131" ca="1" si="75">+IF(G125&gt;M125,(G125-M125),0)</f>
        <v>0</v>
      </c>
      <c r="J125" s="343">
        <f t="shared" ref="J125:J131" ca="1" si="76">+IF(G125&lt;M125,(M125-G125),0)</f>
        <v>0</v>
      </c>
      <c r="K125" s="345">
        <f t="shared" ref="K125:K131" ca="1" si="77">G125+H125-I125+J125</f>
        <v>0</v>
      </c>
      <c r="M125" s="345">
        <f ca="1">ABS(ROUND(SUMIFS('BP FISCAL'!$C:$C,'BP FISCAL'!$E:$E,CELL("contenido",A125),'BP FISCAL'!$D:$D,CELL("contenido",E125)),0))</f>
        <v>0</v>
      </c>
      <c r="O125" s="345"/>
      <c r="Q125" s="345">
        <f t="shared" ref="Q125:Q131" ca="1" si="78">+J125-I125</f>
        <v>0</v>
      </c>
      <c r="S125" s="345"/>
      <c r="U125" s="345"/>
      <c r="W125" s="345"/>
    </row>
    <row r="126" spans="1:23" ht="24.75" customHeight="1">
      <c r="A126" s="390">
        <f t="shared" si="38"/>
        <v>126</v>
      </c>
      <c r="B126" s="1208"/>
      <c r="C126" s="1216"/>
      <c r="D126" s="1158"/>
      <c r="E126" s="1144" t="s">
        <v>346</v>
      </c>
      <c r="F126" s="1156"/>
      <c r="G126" s="343">
        <f ca="1">ABS(ROUND(SUMIFS('BP CONTABLE'!$C:$C,'BP CONTABLE'!$E:$E,CELL("contenido",A126),'BP CONTABLE'!$D:$D,CELL("contenido",E126)),0))</f>
        <v>0</v>
      </c>
      <c r="H126" s="343"/>
      <c r="I126" s="343">
        <f t="shared" ca="1" si="75"/>
        <v>0</v>
      </c>
      <c r="J126" s="343">
        <f t="shared" ca="1" si="76"/>
        <v>0</v>
      </c>
      <c r="K126" s="345">
        <f t="shared" ca="1" si="77"/>
        <v>0</v>
      </c>
      <c r="M126" s="345">
        <f ca="1">ABS(ROUND(SUMIFS('BP FISCAL'!$C:$C,'BP FISCAL'!$E:$E,CELL("contenido",A126),'BP FISCAL'!$D:$D,CELL("contenido",E126)),0))</f>
        <v>0</v>
      </c>
      <c r="O126" s="345"/>
      <c r="Q126" s="345">
        <f t="shared" ca="1" si="78"/>
        <v>0</v>
      </c>
      <c r="S126" s="345"/>
      <c r="U126" s="345"/>
      <c r="W126" s="345"/>
    </row>
    <row r="127" spans="1:23" ht="27.2" customHeight="1">
      <c r="A127" s="390">
        <f t="shared" si="38"/>
        <v>127</v>
      </c>
      <c r="B127" s="1208"/>
      <c r="C127" s="1216"/>
      <c r="D127" s="1158"/>
      <c r="E127" s="1144" t="s">
        <v>347</v>
      </c>
      <c r="F127" s="1156"/>
      <c r="G127" s="343">
        <f ca="1">ABS(ROUND(SUMIFS('BP CONTABLE'!$C:$C,'BP CONTABLE'!$E:$E,CELL("contenido",A127),'BP CONTABLE'!$D:$D,CELL("contenido",E127)),0))</f>
        <v>0</v>
      </c>
      <c r="H127" s="343"/>
      <c r="I127" s="343">
        <f t="shared" ca="1" si="75"/>
        <v>0</v>
      </c>
      <c r="J127" s="343">
        <f t="shared" ca="1" si="76"/>
        <v>0</v>
      </c>
      <c r="K127" s="345">
        <f t="shared" ca="1" si="77"/>
        <v>0</v>
      </c>
      <c r="M127" s="345">
        <f ca="1">ABS(ROUND(SUMIFS('BP FISCAL'!$C:$C,'BP FISCAL'!$E:$E,CELL("contenido",A127),'BP FISCAL'!$D:$D,CELL("contenido",E127)),0))</f>
        <v>0</v>
      </c>
      <c r="O127" s="345"/>
      <c r="Q127" s="345">
        <f t="shared" ca="1" si="78"/>
        <v>0</v>
      </c>
      <c r="S127" s="345"/>
      <c r="U127" s="345"/>
      <c r="W127" s="345"/>
    </row>
    <row r="128" spans="1:23" ht="29.25" customHeight="1">
      <c r="A128" s="390">
        <f t="shared" si="38"/>
        <v>128</v>
      </c>
      <c r="B128" s="1208"/>
      <c r="C128" s="1216"/>
      <c r="D128" s="1158"/>
      <c r="E128" s="1143" t="s">
        <v>345</v>
      </c>
      <c r="F128" s="1155"/>
      <c r="G128" s="343">
        <f ca="1">ABS(ROUND(SUMIFS('BP CONTABLE'!$C:$C,'BP CONTABLE'!$E:$E,CELL("contenido",A128),'BP CONTABLE'!$D:$D,CELL("contenido",E128)),0))</f>
        <v>0</v>
      </c>
      <c r="H128" s="343"/>
      <c r="I128" s="343">
        <f t="shared" ca="1" si="75"/>
        <v>0</v>
      </c>
      <c r="J128" s="343">
        <f t="shared" ca="1" si="76"/>
        <v>0</v>
      </c>
      <c r="K128" s="345">
        <f t="shared" ca="1" si="77"/>
        <v>0</v>
      </c>
      <c r="M128" s="345">
        <f ca="1">ABS(ROUND(SUMIFS('BP FISCAL'!$C:$C,'BP FISCAL'!$E:$E,CELL("contenido",A128),'BP FISCAL'!$D:$D,CELL("contenido",E128)),0))</f>
        <v>0</v>
      </c>
      <c r="O128" s="345"/>
      <c r="Q128" s="345">
        <f t="shared" ca="1" si="78"/>
        <v>0</v>
      </c>
      <c r="S128" s="345"/>
      <c r="U128" s="345"/>
      <c r="W128" s="345"/>
    </row>
    <row r="129" spans="1:16384" ht="29.25" customHeight="1">
      <c r="A129" s="390">
        <f t="shared" si="38"/>
        <v>129</v>
      </c>
      <c r="B129" s="1208"/>
      <c r="C129" s="1216"/>
      <c r="D129" s="1158"/>
      <c r="E129" s="1143" t="s">
        <v>736</v>
      </c>
      <c r="F129" s="1123"/>
      <c r="G129" s="343">
        <f ca="1">ABS(ROUND(SUMIFS('BP CONTABLE'!$C:$C,'BP CONTABLE'!$E:$E,CELL("contenido",A129),'BP CONTABLE'!$D:$D,CELL("contenido",E129)),0))</f>
        <v>0</v>
      </c>
      <c r="H129" s="343"/>
      <c r="I129" s="343">
        <f t="shared" ca="1" si="75"/>
        <v>0</v>
      </c>
      <c r="J129" s="343">
        <f t="shared" ca="1" si="76"/>
        <v>0</v>
      </c>
      <c r="K129" s="345">
        <f t="shared" ca="1" si="77"/>
        <v>0</v>
      </c>
      <c r="M129" s="345">
        <f ca="1">ABS(ROUND(SUMIFS('BP FISCAL'!$C:$C,'BP FISCAL'!$E:$E,CELL("contenido",A129),'BP FISCAL'!$D:$D,CELL("contenido",E129)),0))</f>
        <v>0</v>
      </c>
      <c r="O129" s="345"/>
      <c r="Q129" s="345">
        <f t="shared" ca="1" si="78"/>
        <v>0</v>
      </c>
      <c r="S129" s="345"/>
      <c r="U129" s="345"/>
      <c r="W129" s="345"/>
    </row>
    <row r="130" spans="1:16384" ht="29.25" customHeight="1">
      <c r="A130" s="390">
        <f t="shared" si="38"/>
        <v>130</v>
      </c>
      <c r="B130" s="1208"/>
      <c r="C130" s="1216"/>
      <c r="D130" s="1158"/>
      <c r="E130" s="1144" t="s">
        <v>738</v>
      </c>
      <c r="F130" s="1145"/>
      <c r="G130" s="343">
        <f ca="1">ABS(ROUND(SUMIFS('BP CONTABLE'!$C:$C,'BP CONTABLE'!$E:$E,CELL("contenido",A130),'BP CONTABLE'!$D:$D,CELL("contenido",E130)),0))</f>
        <v>0</v>
      </c>
      <c r="H130" s="343"/>
      <c r="I130" s="343">
        <f t="shared" ca="1" si="75"/>
        <v>0</v>
      </c>
      <c r="J130" s="343">
        <f t="shared" ca="1" si="76"/>
        <v>0</v>
      </c>
      <c r="K130" s="345">
        <f t="shared" ca="1" si="77"/>
        <v>0</v>
      </c>
      <c r="M130" s="345">
        <f ca="1">ABS(ROUND(SUMIFS('BP FISCAL'!$C:$C,'BP FISCAL'!$E:$E,CELL("contenido",A130),'BP FISCAL'!$D:$D,CELL("contenido",E130)),0))</f>
        <v>0</v>
      </c>
      <c r="O130" s="345"/>
      <c r="Q130" s="345">
        <f t="shared" ca="1" si="78"/>
        <v>0</v>
      </c>
      <c r="S130" s="345"/>
      <c r="U130" s="345"/>
      <c r="W130" s="345"/>
    </row>
    <row r="131" spans="1:16384" ht="29.25" customHeight="1">
      <c r="A131" s="390">
        <f t="shared" si="38"/>
        <v>131</v>
      </c>
      <c r="B131" s="1208"/>
      <c r="C131" s="1216"/>
      <c r="D131" s="1159"/>
      <c r="E131" s="1143" t="s">
        <v>737</v>
      </c>
      <c r="F131" s="1123"/>
      <c r="G131" s="343">
        <f ca="1">ABS(ROUND(SUMIFS('BP CONTABLE'!$C:$C,'BP CONTABLE'!$E:$E,CELL("contenido",A131),'BP CONTABLE'!$D:$D,CELL("contenido",E131)),0))</f>
        <v>0</v>
      </c>
      <c r="H131" s="343"/>
      <c r="I131" s="343">
        <f t="shared" ca="1" si="75"/>
        <v>0</v>
      </c>
      <c r="J131" s="343">
        <f t="shared" ca="1" si="76"/>
        <v>0</v>
      </c>
      <c r="K131" s="345">
        <f t="shared" ca="1" si="77"/>
        <v>0</v>
      </c>
      <c r="M131" s="345">
        <f ca="1">ABS(ROUND(SUMIFS('BP FISCAL'!$C:$C,'BP FISCAL'!$E:$E,CELL("contenido",A131),'BP FISCAL'!$D:$D,CELL("contenido",E131)),0))</f>
        <v>0</v>
      </c>
      <c r="O131" s="345"/>
      <c r="Q131" s="345">
        <f t="shared" ca="1" si="78"/>
        <v>0</v>
      </c>
      <c r="S131" s="345"/>
      <c r="U131" s="345"/>
      <c r="W131" s="345"/>
    </row>
    <row r="132" spans="1:16384" ht="22.5" customHeight="1">
      <c r="A132" s="390">
        <f t="shared" si="38"/>
        <v>132</v>
      </c>
      <c r="B132" s="1208"/>
      <c r="C132" s="1216"/>
      <c r="D132" s="1220" t="s">
        <v>742</v>
      </c>
      <c r="E132" s="1221"/>
      <c r="F132" s="1221"/>
      <c r="G132" s="385">
        <f ca="1">G133-G134-G135+G136+G137-G138+G139</f>
        <v>0</v>
      </c>
      <c r="H132" s="385">
        <f>H133-H134-H135+H136+H137-H138+H139</f>
        <v>0</v>
      </c>
      <c r="I132" s="385">
        <f t="shared" ref="I132:K132" ca="1" si="79">I133-I134-I135+I136+I137-I138+I139</f>
        <v>0</v>
      </c>
      <c r="J132" s="385">
        <f t="shared" ca="1" si="79"/>
        <v>0</v>
      </c>
      <c r="K132" s="385">
        <f t="shared" ca="1" si="79"/>
        <v>0</v>
      </c>
      <c r="M132" s="385">
        <f t="shared" ref="M132" ca="1" si="80">M133-M134-M135+M136+M137-M138+M139</f>
        <v>0</v>
      </c>
      <c r="O132" s="385"/>
      <c r="Q132" s="385"/>
      <c r="S132" s="385"/>
      <c r="U132" s="385"/>
      <c r="W132" s="385"/>
    </row>
    <row r="133" spans="1:16384" ht="19.7" customHeight="1">
      <c r="A133" s="390">
        <f t="shared" si="38"/>
        <v>133</v>
      </c>
      <c r="B133" s="1208"/>
      <c r="C133" s="1216"/>
      <c r="D133" s="1162"/>
      <c r="E133" s="1143" t="s">
        <v>350</v>
      </c>
      <c r="F133" s="1155"/>
      <c r="G133" s="343">
        <f ca="1">ABS(ROUND(SUMIFS('BP CONTABLE'!$C:$C,'BP CONTABLE'!$E:$E,CELL("contenido",A133),'BP CONTABLE'!$D:$D,CELL("contenido",E133)),0))</f>
        <v>0</v>
      </c>
      <c r="H133" s="343"/>
      <c r="I133" s="343">
        <f t="shared" ref="I133:I139" ca="1" si="81">+IF(G133&gt;M133,(G133-M133),0)</f>
        <v>0</v>
      </c>
      <c r="J133" s="343">
        <f t="shared" ref="J133:J139" ca="1" si="82">+IF(G133&lt;M133,(M133-G133),0)</f>
        <v>0</v>
      </c>
      <c r="K133" s="345">
        <f t="shared" ref="K133:K139" ca="1" si="83">G133+H133-I133+J133</f>
        <v>0</v>
      </c>
      <c r="M133" s="345">
        <f ca="1">ABS(ROUND(SUMIFS('BP FISCAL'!$C:$C,'BP FISCAL'!$E:$E,CELL("contenido",A133),'BP FISCAL'!$D:$D,CELL("contenido",E133)),0))</f>
        <v>0</v>
      </c>
      <c r="O133" s="345"/>
      <c r="Q133" s="345">
        <f t="shared" ref="Q133:Q139" ca="1" si="84">+J133-I133</f>
        <v>0</v>
      </c>
      <c r="S133" s="345"/>
      <c r="U133" s="345"/>
      <c r="W133" s="345"/>
    </row>
    <row r="134" spans="1:16384" ht="23.45" customHeight="1">
      <c r="A134" s="390">
        <f t="shared" si="38"/>
        <v>134</v>
      </c>
      <c r="B134" s="1208"/>
      <c r="C134" s="1216"/>
      <c r="D134" s="1158"/>
      <c r="E134" s="1144" t="s">
        <v>348</v>
      </c>
      <c r="F134" s="1156"/>
      <c r="G134" s="343">
        <f ca="1">ABS(ROUND(SUMIFS('BP CONTABLE'!$C:$C,'BP CONTABLE'!$E:$E,CELL("contenido",A134),'BP CONTABLE'!$D:$D,CELL("contenido",E134)),0))</f>
        <v>0</v>
      </c>
      <c r="H134" s="343"/>
      <c r="I134" s="343">
        <f t="shared" ca="1" si="81"/>
        <v>0</v>
      </c>
      <c r="J134" s="343">
        <f t="shared" ca="1" si="82"/>
        <v>0</v>
      </c>
      <c r="K134" s="345">
        <f t="shared" ca="1" si="83"/>
        <v>0</v>
      </c>
      <c r="M134" s="345">
        <f ca="1">ABS(ROUND(SUMIFS('BP FISCAL'!$C:$C,'BP FISCAL'!$E:$E,CELL("contenido",A134),'BP FISCAL'!$D:$D,CELL("contenido",E134)),0))</f>
        <v>0</v>
      </c>
      <c r="O134" s="345"/>
      <c r="Q134" s="345">
        <f t="shared" ca="1" si="84"/>
        <v>0</v>
      </c>
      <c r="S134" s="345"/>
      <c r="U134" s="345"/>
      <c r="W134" s="345"/>
    </row>
    <row r="135" spans="1:16384" ht="22.5" customHeight="1">
      <c r="A135" s="390">
        <f t="shared" si="38"/>
        <v>135</v>
      </c>
      <c r="B135" s="1208"/>
      <c r="C135" s="1216"/>
      <c r="D135" s="1158"/>
      <c r="E135" s="1167" t="s">
        <v>349</v>
      </c>
      <c r="F135" s="1195"/>
      <c r="G135" s="343">
        <f ca="1">ABS(ROUND(SUMIFS('BP CONTABLE'!$C:$C,'BP CONTABLE'!$E:$E,CELL("contenido",A135),'BP CONTABLE'!$D:$D,CELL("contenido",E135)),0))</f>
        <v>0</v>
      </c>
      <c r="H135" s="343"/>
      <c r="I135" s="343">
        <f t="shared" ca="1" si="81"/>
        <v>0</v>
      </c>
      <c r="J135" s="343">
        <f t="shared" ca="1" si="82"/>
        <v>0</v>
      </c>
      <c r="K135" s="345">
        <f t="shared" ca="1" si="83"/>
        <v>0</v>
      </c>
      <c r="M135" s="345">
        <f ca="1">ABS(ROUND(SUMIFS('BP FISCAL'!$C:$C,'BP FISCAL'!$E:$E,CELL("contenido",A135),'BP FISCAL'!$D:$D,CELL("contenido",E135)),0))</f>
        <v>0</v>
      </c>
      <c r="O135" s="345"/>
      <c r="Q135" s="345">
        <f t="shared" ca="1" si="84"/>
        <v>0</v>
      </c>
      <c r="S135" s="345"/>
      <c r="U135" s="345"/>
      <c r="W135" s="345"/>
    </row>
    <row r="136" spans="1:16384" ht="25.5" customHeight="1">
      <c r="A136" s="390">
        <f t="shared" si="38"/>
        <v>136</v>
      </c>
      <c r="B136" s="1208"/>
      <c r="C136" s="1216"/>
      <c r="D136" s="1158"/>
      <c r="E136" s="1171" t="s">
        <v>351</v>
      </c>
      <c r="F136" s="1172"/>
      <c r="G136" s="343">
        <f ca="1">ABS(ROUND(SUMIFS('BP CONTABLE'!$C:$C,'BP CONTABLE'!$E:$E,CELL("contenido",A136),'BP CONTABLE'!$D:$D,CELL("contenido",E136)),0))</f>
        <v>0</v>
      </c>
      <c r="H136" s="354"/>
      <c r="I136" s="343">
        <f t="shared" ca="1" si="81"/>
        <v>0</v>
      </c>
      <c r="J136" s="343">
        <f t="shared" ca="1" si="82"/>
        <v>0</v>
      </c>
      <c r="K136" s="345">
        <f t="shared" ca="1" si="83"/>
        <v>0</v>
      </c>
      <c r="M136" s="345">
        <f ca="1">ABS(ROUND(SUMIFS('BP FISCAL'!$C:$C,'BP FISCAL'!$E:$E,CELL("contenido",A136),'BP FISCAL'!$D:$D,CELL("contenido",E136)),0))</f>
        <v>0</v>
      </c>
      <c r="O136" s="345"/>
      <c r="Q136" s="345">
        <f t="shared" ca="1" si="84"/>
        <v>0</v>
      </c>
      <c r="S136" s="345"/>
      <c r="U136" s="345"/>
      <c r="W136" s="345"/>
    </row>
    <row r="137" spans="1:16384" ht="24.75" customHeight="1">
      <c r="A137" s="390">
        <f t="shared" si="38"/>
        <v>137</v>
      </c>
      <c r="B137" s="1208"/>
      <c r="C137" s="1216"/>
      <c r="D137" s="1158"/>
      <c r="E137" s="1143" t="s">
        <v>739</v>
      </c>
      <c r="F137" s="1123"/>
      <c r="G137" s="343">
        <f ca="1">ABS(ROUND(SUMIFS('BP CONTABLE'!$C:$C,'BP CONTABLE'!$E:$E,CELL("contenido",A137),'BP CONTABLE'!$D:$D,CELL("contenido",E137)),0))</f>
        <v>0</v>
      </c>
      <c r="H137" s="354"/>
      <c r="I137" s="343">
        <f t="shared" ca="1" si="81"/>
        <v>0</v>
      </c>
      <c r="J137" s="343">
        <f t="shared" ca="1" si="82"/>
        <v>0</v>
      </c>
      <c r="K137" s="345">
        <f t="shared" ca="1" si="83"/>
        <v>0</v>
      </c>
      <c r="M137" s="345">
        <f ca="1">ABS(ROUND(SUMIFS('BP FISCAL'!$C:$C,'BP FISCAL'!$E:$E,CELL("contenido",A137),'BP FISCAL'!$D:$D,CELL("contenido",E137)),0))</f>
        <v>0</v>
      </c>
      <c r="O137" s="345"/>
      <c r="Q137" s="345">
        <f t="shared" ca="1" si="84"/>
        <v>0</v>
      </c>
      <c r="S137" s="345"/>
      <c r="U137" s="345"/>
      <c r="W137" s="345"/>
    </row>
    <row r="138" spans="1:16384" ht="32.25" customHeight="1">
      <c r="A138" s="390">
        <f t="shared" si="38"/>
        <v>138</v>
      </c>
      <c r="B138" s="1208"/>
      <c r="C138" s="1216"/>
      <c r="D138" s="1158"/>
      <c r="E138" s="1144" t="s">
        <v>740</v>
      </c>
      <c r="F138" s="1145"/>
      <c r="G138" s="343">
        <f ca="1">ABS(ROUND(SUMIFS('BP CONTABLE'!$C:$C,'BP CONTABLE'!$E:$E,CELL("contenido",A138),'BP CONTABLE'!$D:$D,CELL("contenido",E138)),0))</f>
        <v>0</v>
      </c>
      <c r="H138" s="354"/>
      <c r="I138" s="343">
        <f t="shared" ca="1" si="81"/>
        <v>0</v>
      </c>
      <c r="J138" s="343">
        <f t="shared" ca="1" si="82"/>
        <v>0</v>
      </c>
      <c r="K138" s="345">
        <f t="shared" ca="1" si="83"/>
        <v>0</v>
      </c>
      <c r="M138" s="345">
        <f ca="1">ABS(ROUND(SUMIFS('BP FISCAL'!$C:$C,'BP FISCAL'!$E:$E,CELL("contenido",A138),'BP FISCAL'!$D:$D,CELL("contenido",E138)),0))</f>
        <v>0</v>
      </c>
      <c r="O138" s="345"/>
      <c r="Q138" s="345">
        <f t="shared" ca="1" si="84"/>
        <v>0</v>
      </c>
      <c r="S138" s="345"/>
      <c r="U138" s="345"/>
      <c r="W138" s="345"/>
    </row>
    <row r="139" spans="1:16384" ht="32.25" customHeight="1">
      <c r="A139" s="390">
        <f t="shared" si="38"/>
        <v>139</v>
      </c>
      <c r="B139" s="1208"/>
      <c r="C139" s="1217"/>
      <c r="D139" s="1159"/>
      <c r="E139" s="1143" t="s">
        <v>741</v>
      </c>
      <c r="F139" s="1123"/>
      <c r="G139" s="343">
        <f ca="1">ABS(ROUND(SUMIFS('BP CONTABLE'!$C:$C,'BP CONTABLE'!$E:$E,CELL("contenido",A139),'BP CONTABLE'!$D:$D,CELL("contenido",E139)),0))</f>
        <v>0</v>
      </c>
      <c r="H139" s="354"/>
      <c r="I139" s="343">
        <f t="shared" ca="1" si="81"/>
        <v>0</v>
      </c>
      <c r="J139" s="343">
        <f t="shared" ca="1" si="82"/>
        <v>0</v>
      </c>
      <c r="K139" s="345">
        <f t="shared" ca="1" si="83"/>
        <v>0</v>
      </c>
      <c r="M139" s="345">
        <f ca="1">ABS(ROUND(SUMIFS('BP FISCAL'!$C:$C,'BP FISCAL'!$E:$E,CELL("contenido",A139),'BP FISCAL'!$D:$D,CELL("contenido",E139)),0))</f>
        <v>0</v>
      </c>
      <c r="O139" s="345"/>
      <c r="Q139" s="345">
        <f t="shared" ca="1" si="84"/>
        <v>0</v>
      </c>
      <c r="S139" s="345"/>
      <c r="U139" s="345"/>
      <c r="W139" s="345"/>
    </row>
    <row r="140" spans="1:16384" ht="21.75" customHeight="1">
      <c r="A140" s="390">
        <f t="shared" ref="A140:A203" si="85">A139+1</f>
        <v>140</v>
      </c>
      <c r="B140" s="1208"/>
      <c r="C140" s="1160" t="s">
        <v>9</v>
      </c>
      <c r="D140" s="1147"/>
      <c r="E140" s="1147"/>
      <c r="F140" s="1148"/>
      <c r="G140" s="364">
        <f ca="1">SUM(G141:G143)</f>
        <v>0</v>
      </c>
      <c r="H140" s="364">
        <f>SUM(H141:H143)</f>
        <v>0</v>
      </c>
      <c r="I140" s="364">
        <f t="shared" ref="I140:K140" ca="1" si="86">SUM(I141:I143)</f>
        <v>0</v>
      </c>
      <c r="J140" s="364">
        <f t="shared" ca="1" si="86"/>
        <v>0</v>
      </c>
      <c r="K140" s="364">
        <f t="shared" ca="1" si="86"/>
        <v>0</v>
      </c>
      <c r="L140" s="347"/>
      <c r="M140" s="364">
        <f t="shared" ref="M140" ca="1" si="87">SUM(M141:M143)</f>
        <v>0</v>
      </c>
      <c r="N140" s="348"/>
      <c r="O140" s="364"/>
      <c r="P140" s="348"/>
      <c r="Q140" s="364"/>
      <c r="R140" s="339"/>
      <c r="S140" s="364"/>
      <c r="T140" s="348"/>
      <c r="U140" s="364"/>
      <c r="V140" s="348"/>
      <c r="W140" s="364"/>
      <c r="X140" s="348"/>
      <c r="Y140" s="348"/>
      <c r="Z140" s="349"/>
      <c r="AB140" s="347"/>
      <c r="AC140" s="350"/>
      <c r="AD140" s="350"/>
      <c r="AE140" s="348"/>
      <c r="AF140" s="348"/>
      <c r="AG140" s="348"/>
      <c r="AH140" s="349"/>
      <c r="AJ140" s="347"/>
      <c r="AK140" s="350"/>
      <c r="AL140" s="350"/>
      <c r="AM140" s="348"/>
      <c r="AN140" s="348"/>
      <c r="AO140" s="348"/>
      <c r="AP140" s="349"/>
      <c r="AR140" s="347"/>
      <c r="AS140" s="350"/>
      <c r="AT140" s="350"/>
      <c r="AU140" s="348"/>
      <c r="AV140" s="348"/>
      <c r="AW140" s="348"/>
      <c r="AX140" s="349"/>
      <c r="AZ140" s="347"/>
      <c r="BA140" s="350"/>
      <c r="BB140" s="350"/>
      <c r="BC140" s="348"/>
      <c r="BD140" s="348"/>
      <c r="BE140" s="348"/>
      <c r="BF140" s="349"/>
      <c r="BH140" s="347"/>
      <c r="BI140" s="350"/>
      <c r="BJ140" s="350"/>
      <c r="BK140" s="348"/>
      <c r="BL140" s="348"/>
      <c r="BM140" s="348"/>
      <c r="BN140" s="349"/>
      <c r="BP140" s="347"/>
      <c r="BQ140" s="350"/>
      <c r="BR140" s="350"/>
      <c r="BS140" s="348"/>
      <c r="BT140" s="348"/>
      <c r="BU140" s="348"/>
      <c r="BV140" s="349"/>
      <c r="BX140" s="347"/>
      <c r="BY140" s="350"/>
      <c r="BZ140" s="350"/>
      <c r="CA140" s="348"/>
      <c r="CB140" s="348"/>
      <c r="CC140" s="348"/>
      <c r="CD140" s="349"/>
      <c r="CF140" s="347"/>
      <c r="CG140" s="350"/>
      <c r="CH140" s="350"/>
      <c r="CI140" s="348"/>
      <c r="CJ140" s="348"/>
      <c r="CK140" s="348"/>
      <c r="CL140" s="349"/>
      <c r="CN140" s="347"/>
      <c r="CO140" s="350"/>
      <c r="CP140" s="350"/>
      <c r="CQ140" s="348"/>
      <c r="CR140" s="348"/>
      <c r="CS140" s="348"/>
      <c r="CT140" s="349"/>
      <c r="CV140" s="347"/>
      <c r="CW140" s="350"/>
      <c r="CX140" s="350"/>
      <c r="CY140" s="348"/>
      <c r="CZ140" s="348"/>
      <c r="DA140" s="348"/>
      <c r="DB140" s="349"/>
      <c r="DD140" s="347"/>
      <c r="DE140" s="350"/>
      <c r="DF140" s="350"/>
      <c r="DG140" s="348"/>
      <c r="DH140" s="348"/>
      <c r="DI140" s="348"/>
      <c r="DJ140" s="349"/>
      <c r="DL140" s="347"/>
      <c r="DM140" s="350"/>
      <c r="DN140" s="350"/>
      <c r="DO140" s="348"/>
      <c r="DP140" s="348"/>
      <c r="DQ140" s="348"/>
      <c r="DR140" s="349"/>
      <c r="DT140" s="347"/>
      <c r="DU140" s="350"/>
      <c r="DV140" s="350"/>
      <c r="DW140" s="348"/>
      <c r="DX140" s="348"/>
      <c r="DY140" s="348"/>
      <c r="DZ140" s="349"/>
      <c r="EB140" s="347"/>
      <c r="EC140" s="350"/>
      <c r="ED140" s="350"/>
      <c r="EE140" s="348"/>
      <c r="EF140" s="348"/>
      <c r="EG140" s="348"/>
      <c r="EH140" s="349"/>
      <c r="EJ140" s="347"/>
      <c r="EK140" s="350"/>
      <c r="EL140" s="350"/>
      <c r="EM140" s="348"/>
      <c r="EN140" s="348"/>
      <c r="EO140" s="348"/>
      <c r="EP140" s="349"/>
      <c r="ER140" s="347"/>
      <c r="ES140" s="350"/>
      <c r="ET140" s="350"/>
      <c r="EU140" s="348"/>
      <c r="EV140" s="348"/>
      <c r="EW140" s="348"/>
      <c r="EX140" s="349"/>
      <c r="EZ140" s="347"/>
      <c r="FA140" s="350"/>
      <c r="FB140" s="350"/>
      <c r="FC140" s="348"/>
      <c r="FD140" s="348"/>
      <c r="FE140" s="348"/>
      <c r="FF140" s="349"/>
      <c r="FH140" s="347"/>
      <c r="FI140" s="350"/>
      <c r="FJ140" s="350"/>
      <c r="FK140" s="348"/>
      <c r="FL140" s="348"/>
      <c r="FM140" s="348"/>
      <c r="FN140" s="349"/>
      <c r="FP140" s="347"/>
      <c r="FQ140" s="350"/>
      <c r="FR140" s="350"/>
      <c r="FS140" s="348"/>
      <c r="FT140" s="348"/>
      <c r="FU140" s="348"/>
      <c r="FV140" s="349"/>
      <c r="FX140" s="347"/>
      <c r="FY140" s="350"/>
      <c r="FZ140" s="350"/>
      <c r="GA140" s="348"/>
      <c r="GB140" s="348"/>
      <c r="GC140" s="348"/>
      <c r="GD140" s="349"/>
      <c r="GF140" s="347"/>
      <c r="GG140" s="350"/>
      <c r="GH140" s="350"/>
      <c r="GI140" s="348"/>
      <c r="GJ140" s="348"/>
      <c r="GK140" s="348"/>
      <c r="GL140" s="349"/>
      <c r="GN140" s="347"/>
      <c r="GO140" s="350"/>
      <c r="GP140" s="350"/>
      <c r="GQ140" s="348"/>
      <c r="GR140" s="348"/>
      <c r="GS140" s="348"/>
      <c r="GT140" s="349"/>
      <c r="GV140" s="347"/>
      <c r="GW140" s="350"/>
      <c r="GX140" s="350"/>
      <c r="GY140" s="348"/>
      <c r="GZ140" s="348"/>
      <c r="HA140" s="348"/>
      <c r="HB140" s="349"/>
      <c r="HD140" s="347"/>
      <c r="HE140" s="350"/>
      <c r="HF140" s="350"/>
      <c r="HG140" s="348"/>
      <c r="HH140" s="348"/>
      <c r="HI140" s="348"/>
      <c r="HJ140" s="349"/>
      <c r="HL140" s="347"/>
      <c r="HM140" s="350"/>
      <c r="HN140" s="350"/>
      <c r="HO140" s="348"/>
      <c r="HP140" s="348"/>
      <c r="HQ140" s="348"/>
      <c r="HR140" s="349"/>
      <c r="HT140" s="347"/>
      <c r="HU140" s="350"/>
      <c r="HV140" s="350"/>
      <c r="HW140" s="348"/>
      <c r="HX140" s="348"/>
      <c r="HY140" s="348"/>
      <c r="HZ140" s="349"/>
      <c r="IB140" s="347"/>
      <c r="IC140" s="350"/>
      <c r="ID140" s="350"/>
      <c r="IE140" s="348"/>
      <c r="IF140" s="348"/>
      <c r="IG140" s="348"/>
      <c r="IH140" s="349"/>
      <c r="IJ140" s="347"/>
      <c r="IK140" s="350"/>
      <c r="IL140" s="350"/>
      <c r="IM140" s="348"/>
      <c r="IN140" s="348"/>
      <c r="IO140" s="348"/>
      <c r="IP140" s="349"/>
      <c r="IR140" s="347"/>
      <c r="IS140" s="350"/>
      <c r="IT140" s="350"/>
      <c r="IU140" s="348"/>
      <c r="IV140" s="348"/>
      <c r="IW140" s="348"/>
      <c r="IX140" s="349"/>
      <c r="IZ140" s="347"/>
      <c r="JA140" s="350"/>
      <c r="JB140" s="350"/>
      <c r="JC140" s="348"/>
      <c r="JD140" s="348"/>
      <c r="JE140" s="348"/>
      <c r="JF140" s="349"/>
      <c r="JH140" s="347"/>
      <c r="JI140" s="350"/>
      <c r="JJ140" s="350"/>
      <c r="JK140" s="348"/>
      <c r="JL140" s="348"/>
      <c r="JM140" s="348"/>
      <c r="JN140" s="349"/>
      <c r="JP140" s="347"/>
      <c r="JQ140" s="350"/>
      <c r="JR140" s="350"/>
      <c r="JS140" s="348"/>
      <c r="JT140" s="348"/>
      <c r="JU140" s="348"/>
      <c r="JV140" s="349"/>
      <c r="JX140" s="347"/>
      <c r="JY140" s="350"/>
      <c r="JZ140" s="350"/>
      <c r="KA140" s="348"/>
      <c r="KB140" s="348"/>
      <c r="KC140" s="348"/>
      <c r="KD140" s="349"/>
      <c r="KF140" s="347"/>
      <c r="KG140" s="350"/>
      <c r="KH140" s="350"/>
      <c r="KI140" s="348"/>
      <c r="KJ140" s="348"/>
      <c r="KK140" s="348"/>
      <c r="KL140" s="349"/>
      <c r="KN140" s="347"/>
      <c r="KO140" s="350"/>
      <c r="KP140" s="350"/>
      <c r="KQ140" s="348"/>
      <c r="KR140" s="348"/>
      <c r="KS140" s="348"/>
      <c r="KT140" s="349"/>
      <c r="KV140" s="347"/>
      <c r="KW140" s="350"/>
      <c r="KX140" s="350"/>
      <c r="KY140" s="348"/>
      <c r="KZ140" s="348"/>
      <c r="LA140" s="348"/>
      <c r="LB140" s="349"/>
      <c r="LD140" s="347"/>
      <c r="LE140" s="350"/>
      <c r="LF140" s="350"/>
      <c r="LG140" s="348"/>
      <c r="LH140" s="348"/>
      <c r="LI140" s="348"/>
      <c r="LJ140" s="349"/>
      <c r="LL140" s="347"/>
      <c r="LM140" s="350"/>
      <c r="LN140" s="350"/>
      <c r="LO140" s="348"/>
      <c r="LP140" s="348"/>
      <c r="LQ140" s="348"/>
      <c r="LR140" s="349"/>
      <c r="LT140" s="347"/>
      <c r="LU140" s="350"/>
      <c r="LV140" s="350"/>
      <c r="LW140" s="348"/>
      <c r="LX140" s="348"/>
      <c r="LY140" s="348"/>
      <c r="LZ140" s="349"/>
      <c r="MB140" s="347"/>
      <c r="MC140" s="350"/>
      <c r="MD140" s="350"/>
      <c r="ME140" s="348"/>
      <c r="MF140" s="348"/>
      <c r="MG140" s="348"/>
      <c r="MH140" s="349"/>
      <c r="MJ140" s="347"/>
      <c r="MK140" s="350"/>
      <c r="ML140" s="350"/>
      <c r="MM140" s="348"/>
      <c r="MN140" s="348"/>
      <c r="MO140" s="348"/>
      <c r="MP140" s="349"/>
      <c r="MR140" s="347"/>
      <c r="MS140" s="350"/>
      <c r="MT140" s="350"/>
      <c r="MU140" s="348"/>
      <c r="MV140" s="348"/>
      <c r="MW140" s="348"/>
      <c r="MX140" s="349"/>
      <c r="MZ140" s="347"/>
      <c r="NA140" s="350"/>
      <c r="NB140" s="350"/>
      <c r="NC140" s="348"/>
      <c r="ND140" s="348"/>
      <c r="NE140" s="348"/>
      <c r="NF140" s="349"/>
      <c r="NH140" s="347"/>
      <c r="NI140" s="350"/>
      <c r="NJ140" s="350"/>
      <c r="NK140" s="348"/>
      <c r="NL140" s="348"/>
      <c r="NM140" s="348"/>
      <c r="NN140" s="349"/>
      <c r="NP140" s="347"/>
      <c r="NQ140" s="350"/>
      <c r="NR140" s="350"/>
      <c r="NS140" s="348"/>
      <c r="NT140" s="348"/>
      <c r="NU140" s="348"/>
      <c r="NV140" s="349"/>
      <c r="NX140" s="347"/>
      <c r="NY140" s="350"/>
      <c r="NZ140" s="350"/>
      <c r="OA140" s="348"/>
      <c r="OB140" s="348"/>
      <c r="OC140" s="348"/>
      <c r="OD140" s="349"/>
      <c r="OF140" s="347"/>
      <c r="OG140" s="350"/>
      <c r="OH140" s="350"/>
      <c r="OI140" s="348"/>
      <c r="OJ140" s="348"/>
      <c r="OK140" s="348"/>
      <c r="OL140" s="349"/>
      <c r="ON140" s="347"/>
      <c r="OO140" s="350"/>
      <c r="OP140" s="350"/>
      <c r="OQ140" s="348"/>
      <c r="OR140" s="348"/>
      <c r="OS140" s="348"/>
      <c r="OT140" s="349"/>
      <c r="OV140" s="347"/>
      <c r="OW140" s="350"/>
      <c r="OX140" s="350"/>
      <c r="OY140" s="348"/>
      <c r="OZ140" s="348"/>
      <c r="PA140" s="348"/>
      <c r="PB140" s="349"/>
      <c r="PD140" s="347"/>
      <c r="PE140" s="350"/>
      <c r="PF140" s="350"/>
      <c r="PG140" s="348"/>
      <c r="PH140" s="348"/>
      <c r="PI140" s="348"/>
      <c r="PJ140" s="349"/>
      <c r="PL140" s="347"/>
      <c r="PM140" s="350"/>
      <c r="PN140" s="350"/>
      <c r="PO140" s="348"/>
      <c r="PP140" s="348"/>
      <c r="PQ140" s="348"/>
      <c r="PR140" s="349"/>
      <c r="PT140" s="347"/>
      <c r="PU140" s="350"/>
      <c r="PV140" s="350"/>
      <c r="PW140" s="348"/>
      <c r="PX140" s="348"/>
      <c r="PY140" s="348"/>
      <c r="PZ140" s="349"/>
      <c r="QB140" s="347"/>
      <c r="QC140" s="350"/>
      <c r="QD140" s="350"/>
      <c r="QE140" s="348"/>
      <c r="QF140" s="348"/>
      <c r="QG140" s="348"/>
      <c r="QH140" s="349"/>
      <c r="QJ140" s="347"/>
      <c r="QK140" s="350"/>
      <c r="QL140" s="350"/>
      <c r="QM140" s="348"/>
      <c r="QN140" s="348"/>
      <c r="QO140" s="348"/>
      <c r="QP140" s="349"/>
      <c r="QR140" s="347"/>
      <c r="QS140" s="350"/>
      <c r="QT140" s="350"/>
      <c r="QU140" s="348"/>
      <c r="QV140" s="348"/>
      <c r="QW140" s="348"/>
      <c r="QX140" s="349"/>
      <c r="QZ140" s="347"/>
      <c r="RA140" s="350"/>
      <c r="RB140" s="350"/>
      <c r="RC140" s="348"/>
      <c r="RD140" s="348"/>
      <c r="RE140" s="348"/>
      <c r="RF140" s="349"/>
      <c r="RH140" s="347"/>
      <c r="RI140" s="350"/>
      <c r="RJ140" s="350"/>
      <c r="RK140" s="348"/>
      <c r="RL140" s="348"/>
      <c r="RM140" s="348"/>
      <c r="RN140" s="349"/>
      <c r="RP140" s="347"/>
      <c r="RQ140" s="350"/>
      <c r="RR140" s="350"/>
      <c r="RS140" s="348"/>
      <c r="RT140" s="348"/>
      <c r="RU140" s="348"/>
      <c r="RV140" s="349"/>
      <c r="RX140" s="347"/>
      <c r="RY140" s="350"/>
      <c r="RZ140" s="350"/>
      <c r="SA140" s="348"/>
      <c r="SB140" s="348"/>
      <c r="SC140" s="348"/>
      <c r="SD140" s="349"/>
      <c r="SF140" s="347"/>
      <c r="SG140" s="350"/>
      <c r="SH140" s="350"/>
      <c r="SI140" s="348"/>
      <c r="SJ140" s="348"/>
      <c r="SK140" s="348"/>
      <c r="SL140" s="349"/>
      <c r="SN140" s="347"/>
      <c r="SO140" s="350"/>
      <c r="SP140" s="350"/>
      <c r="SQ140" s="348"/>
      <c r="SR140" s="348"/>
      <c r="SS140" s="348"/>
      <c r="ST140" s="349"/>
      <c r="SV140" s="347"/>
      <c r="SW140" s="350"/>
      <c r="SX140" s="350"/>
      <c r="SY140" s="348"/>
      <c r="SZ140" s="348"/>
      <c r="TA140" s="348"/>
      <c r="TB140" s="349"/>
      <c r="TD140" s="347"/>
      <c r="TE140" s="350"/>
      <c r="TF140" s="350"/>
      <c r="TG140" s="348"/>
      <c r="TH140" s="348"/>
      <c r="TI140" s="348"/>
      <c r="TJ140" s="349"/>
      <c r="TL140" s="347"/>
      <c r="TM140" s="350"/>
      <c r="TN140" s="350"/>
      <c r="TO140" s="348"/>
      <c r="TP140" s="348"/>
      <c r="TQ140" s="348"/>
      <c r="TR140" s="349"/>
      <c r="TT140" s="347"/>
      <c r="TU140" s="350"/>
      <c r="TV140" s="350"/>
      <c r="TW140" s="348"/>
      <c r="TX140" s="348"/>
      <c r="TY140" s="348"/>
      <c r="TZ140" s="349"/>
      <c r="UB140" s="347"/>
      <c r="UC140" s="350"/>
      <c r="UD140" s="350"/>
      <c r="UE140" s="348"/>
      <c r="UF140" s="348"/>
      <c r="UG140" s="348"/>
      <c r="UH140" s="349"/>
      <c r="UJ140" s="347"/>
      <c r="UK140" s="350"/>
      <c r="UL140" s="350"/>
      <c r="UM140" s="348"/>
      <c r="UN140" s="348"/>
      <c r="UO140" s="348"/>
      <c r="UP140" s="349"/>
      <c r="UR140" s="347"/>
      <c r="US140" s="350"/>
      <c r="UT140" s="350"/>
      <c r="UU140" s="348"/>
      <c r="UV140" s="348"/>
      <c r="UW140" s="348"/>
      <c r="UX140" s="349"/>
      <c r="UZ140" s="347"/>
      <c r="VA140" s="350"/>
      <c r="VB140" s="350"/>
      <c r="VC140" s="348"/>
      <c r="VD140" s="348"/>
      <c r="VE140" s="348"/>
      <c r="VF140" s="349"/>
      <c r="VH140" s="347"/>
      <c r="VI140" s="350"/>
      <c r="VJ140" s="350"/>
      <c r="VK140" s="348"/>
      <c r="VL140" s="348"/>
      <c r="VM140" s="348"/>
      <c r="VN140" s="349"/>
      <c r="VP140" s="347"/>
      <c r="VQ140" s="350"/>
      <c r="VR140" s="350"/>
      <c r="VS140" s="348"/>
      <c r="VT140" s="348"/>
      <c r="VU140" s="348"/>
      <c r="VV140" s="349"/>
      <c r="VX140" s="347"/>
      <c r="VY140" s="350"/>
      <c r="VZ140" s="350"/>
      <c r="WA140" s="348"/>
      <c r="WB140" s="348"/>
      <c r="WC140" s="348"/>
      <c r="WD140" s="349"/>
      <c r="WF140" s="347"/>
      <c r="WG140" s="350"/>
      <c r="WH140" s="350"/>
      <c r="WI140" s="348"/>
      <c r="WJ140" s="348"/>
      <c r="WK140" s="348"/>
      <c r="WL140" s="349"/>
      <c r="WN140" s="347"/>
      <c r="WO140" s="350"/>
      <c r="WP140" s="350"/>
      <c r="WQ140" s="348"/>
      <c r="WR140" s="348"/>
      <c r="WS140" s="348"/>
      <c r="WT140" s="349"/>
      <c r="WV140" s="347"/>
      <c r="WW140" s="350"/>
      <c r="WX140" s="350"/>
      <c r="WY140" s="348"/>
      <c r="WZ140" s="348"/>
      <c r="XA140" s="348"/>
      <c r="XB140" s="349"/>
      <c r="XD140" s="347"/>
      <c r="XE140" s="350"/>
      <c r="XF140" s="350"/>
      <c r="XG140" s="348"/>
      <c r="XH140" s="348"/>
      <c r="XI140" s="348"/>
      <c r="XJ140" s="349"/>
      <c r="XL140" s="347"/>
      <c r="XM140" s="350"/>
      <c r="XN140" s="350"/>
      <c r="XO140" s="348"/>
      <c r="XP140" s="348"/>
      <c r="XQ140" s="348"/>
      <c r="XR140" s="349"/>
      <c r="XT140" s="347"/>
      <c r="XU140" s="350"/>
      <c r="XV140" s="350"/>
      <c r="XW140" s="348"/>
      <c r="XX140" s="348"/>
      <c r="XY140" s="348"/>
      <c r="XZ140" s="349"/>
      <c r="YB140" s="347"/>
      <c r="YC140" s="350"/>
      <c r="YD140" s="350"/>
      <c r="YE140" s="348"/>
      <c r="YF140" s="348"/>
      <c r="YG140" s="348"/>
      <c r="YH140" s="349"/>
      <c r="YJ140" s="347"/>
      <c r="YK140" s="350"/>
      <c r="YL140" s="350"/>
      <c r="YM140" s="348"/>
      <c r="YN140" s="348"/>
      <c r="YO140" s="348"/>
      <c r="YP140" s="349"/>
      <c r="YR140" s="347"/>
      <c r="YS140" s="350"/>
      <c r="YT140" s="350"/>
      <c r="YU140" s="348"/>
      <c r="YV140" s="348"/>
      <c r="YW140" s="348"/>
      <c r="YX140" s="349"/>
      <c r="YZ140" s="347"/>
      <c r="ZA140" s="350"/>
      <c r="ZB140" s="350"/>
      <c r="ZC140" s="348"/>
      <c r="ZD140" s="348"/>
      <c r="ZE140" s="348"/>
      <c r="ZF140" s="349"/>
      <c r="ZH140" s="347"/>
      <c r="ZI140" s="350"/>
      <c r="ZJ140" s="350"/>
      <c r="ZK140" s="348"/>
      <c r="ZL140" s="348"/>
      <c r="ZM140" s="348"/>
      <c r="ZN140" s="349"/>
      <c r="ZP140" s="347"/>
      <c r="ZQ140" s="350"/>
      <c r="ZR140" s="350"/>
      <c r="ZS140" s="348"/>
      <c r="ZT140" s="348"/>
      <c r="ZU140" s="348"/>
      <c r="ZV140" s="349"/>
      <c r="ZX140" s="347"/>
      <c r="ZY140" s="350"/>
      <c r="ZZ140" s="350"/>
      <c r="AAA140" s="348"/>
      <c r="AAB140" s="348"/>
      <c r="AAC140" s="348"/>
      <c r="AAD140" s="349"/>
      <c r="AAF140" s="347"/>
      <c r="AAG140" s="350"/>
      <c r="AAH140" s="350"/>
      <c r="AAI140" s="348"/>
      <c r="AAJ140" s="348"/>
      <c r="AAK140" s="348"/>
      <c r="AAL140" s="349"/>
      <c r="AAN140" s="347"/>
      <c r="AAO140" s="350"/>
      <c r="AAP140" s="350"/>
      <c r="AAQ140" s="348"/>
      <c r="AAR140" s="348"/>
      <c r="AAS140" s="348"/>
      <c r="AAT140" s="349"/>
      <c r="AAV140" s="347"/>
      <c r="AAW140" s="350"/>
      <c r="AAX140" s="350"/>
      <c r="AAY140" s="348"/>
      <c r="AAZ140" s="348"/>
      <c r="ABA140" s="348"/>
      <c r="ABB140" s="349"/>
      <c r="ABD140" s="347"/>
      <c r="ABE140" s="350"/>
      <c r="ABF140" s="350"/>
      <c r="ABG140" s="348"/>
      <c r="ABH140" s="348"/>
      <c r="ABI140" s="348"/>
      <c r="ABJ140" s="349"/>
      <c r="ABL140" s="347"/>
      <c r="ABM140" s="350"/>
      <c r="ABN140" s="350"/>
      <c r="ABO140" s="348"/>
      <c r="ABP140" s="348"/>
      <c r="ABQ140" s="348"/>
      <c r="ABR140" s="349"/>
      <c r="ABT140" s="347"/>
      <c r="ABU140" s="350"/>
      <c r="ABV140" s="350"/>
      <c r="ABW140" s="348"/>
      <c r="ABX140" s="348"/>
      <c r="ABY140" s="348"/>
      <c r="ABZ140" s="349"/>
      <c r="ACB140" s="347"/>
      <c r="ACC140" s="350"/>
      <c r="ACD140" s="350"/>
      <c r="ACE140" s="348"/>
      <c r="ACF140" s="348"/>
      <c r="ACG140" s="348"/>
      <c r="ACH140" s="349"/>
      <c r="ACJ140" s="347"/>
      <c r="ACK140" s="350"/>
      <c r="ACL140" s="350"/>
      <c r="ACM140" s="348"/>
      <c r="ACN140" s="348"/>
      <c r="ACO140" s="348"/>
      <c r="ACP140" s="349"/>
      <c r="ACR140" s="347"/>
      <c r="ACS140" s="350"/>
      <c r="ACT140" s="350"/>
      <c r="ACU140" s="348"/>
      <c r="ACV140" s="348"/>
      <c r="ACW140" s="348"/>
      <c r="ACX140" s="349"/>
      <c r="ACZ140" s="347"/>
      <c r="ADA140" s="350"/>
      <c r="ADB140" s="350"/>
      <c r="ADC140" s="348"/>
      <c r="ADD140" s="348"/>
      <c r="ADE140" s="348"/>
      <c r="ADF140" s="349"/>
      <c r="ADH140" s="347"/>
      <c r="ADI140" s="350"/>
      <c r="ADJ140" s="350"/>
      <c r="ADK140" s="348"/>
      <c r="ADL140" s="348"/>
      <c r="ADM140" s="348"/>
      <c r="ADN140" s="349"/>
      <c r="ADP140" s="347"/>
      <c r="ADQ140" s="350"/>
      <c r="ADR140" s="350"/>
      <c r="ADS140" s="348"/>
      <c r="ADT140" s="348"/>
      <c r="ADU140" s="348"/>
      <c r="ADV140" s="349"/>
      <c r="ADX140" s="347"/>
      <c r="ADY140" s="350"/>
      <c r="ADZ140" s="350"/>
      <c r="AEA140" s="348"/>
      <c r="AEB140" s="348"/>
      <c r="AEC140" s="348"/>
      <c r="AED140" s="349"/>
      <c r="AEF140" s="347"/>
      <c r="AEG140" s="350"/>
      <c r="AEH140" s="350"/>
      <c r="AEI140" s="348"/>
      <c r="AEJ140" s="348"/>
      <c r="AEK140" s="348"/>
      <c r="AEL140" s="349"/>
      <c r="AEN140" s="347"/>
      <c r="AEO140" s="350"/>
      <c r="AEP140" s="350"/>
      <c r="AEQ140" s="348"/>
      <c r="AER140" s="348"/>
      <c r="AES140" s="348"/>
      <c r="AET140" s="349"/>
      <c r="AEV140" s="347"/>
      <c r="AEW140" s="350"/>
      <c r="AEX140" s="350"/>
      <c r="AEY140" s="348"/>
      <c r="AEZ140" s="348"/>
      <c r="AFA140" s="348"/>
      <c r="AFB140" s="349"/>
      <c r="AFD140" s="347"/>
      <c r="AFE140" s="350"/>
      <c r="AFF140" s="350"/>
      <c r="AFG140" s="348"/>
      <c r="AFH140" s="348"/>
      <c r="AFI140" s="348"/>
      <c r="AFJ140" s="349"/>
      <c r="AFL140" s="347"/>
      <c r="AFM140" s="350"/>
      <c r="AFN140" s="350"/>
      <c r="AFO140" s="348"/>
      <c r="AFP140" s="348"/>
      <c r="AFQ140" s="348"/>
      <c r="AFR140" s="349"/>
      <c r="AFT140" s="347"/>
      <c r="AFU140" s="350"/>
      <c r="AFV140" s="350"/>
      <c r="AFW140" s="348"/>
      <c r="AFX140" s="348"/>
      <c r="AFY140" s="348"/>
      <c r="AFZ140" s="349"/>
      <c r="AGB140" s="347"/>
      <c r="AGC140" s="350"/>
      <c r="AGD140" s="350"/>
      <c r="AGE140" s="348"/>
      <c r="AGF140" s="348"/>
      <c r="AGG140" s="348"/>
      <c r="AGH140" s="349"/>
      <c r="AGJ140" s="347"/>
      <c r="AGK140" s="350"/>
      <c r="AGL140" s="350"/>
      <c r="AGM140" s="348"/>
      <c r="AGN140" s="348"/>
      <c r="AGO140" s="348"/>
      <c r="AGP140" s="349"/>
      <c r="AGR140" s="347"/>
      <c r="AGS140" s="350"/>
      <c r="AGT140" s="350"/>
      <c r="AGU140" s="348"/>
      <c r="AGV140" s="348"/>
      <c r="AGW140" s="348"/>
      <c r="AGX140" s="349"/>
      <c r="AGZ140" s="347"/>
      <c r="AHA140" s="350"/>
      <c r="AHB140" s="350"/>
      <c r="AHC140" s="348"/>
      <c r="AHD140" s="348"/>
      <c r="AHE140" s="348"/>
      <c r="AHF140" s="349"/>
      <c r="AHH140" s="347"/>
      <c r="AHI140" s="350"/>
      <c r="AHJ140" s="350"/>
      <c r="AHK140" s="348"/>
      <c r="AHL140" s="348"/>
      <c r="AHM140" s="348"/>
      <c r="AHN140" s="349"/>
      <c r="AHP140" s="347"/>
      <c r="AHQ140" s="350"/>
      <c r="AHR140" s="350"/>
      <c r="AHS140" s="348"/>
      <c r="AHT140" s="348"/>
      <c r="AHU140" s="348"/>
      <c r="AHV140" s="349"/>
      <c r="AHX140" s="347"/>
      <c r="AHY140" s="350"/>
      <c r="AHZ140" s="350"/>
      <c r="AIA140" s="348"/>
      <c r="AIB140" s="348"/>
      <c r="AIC140" s="348"/>
      <c r="AID140" s="349"/>
      <c r="AIF140" s="347"/>
      <c r="AIG140" s="350"/>
      <c r="AIH140" s="350"/>
      <c r="AII140" s="348"/>
      <c r="AIJ140" s="348"/>
      <c r="AIK140" s="348"/>
      <c r="AIL140" s="349"/>
      <c r="AIN140" s="347"/>
      <c r="AIO140" s="350"/>
      <c r="AIP140" s="350"/>
      <c r="AIQ140" s="348"/>
      <c r="AIR140" s="348"/>
      <c r="AIS140" s="348"/>
      <c r="AIT140" s="349"/>
      <c r="AIV140" s="347"/>
      <c r="AIW140" s="350"/>
      <c r="AIX140" s="350"/>
      <c r="AIY140" s="348"/>
      <c r="AIZ140" s="348"/>
      <c r="AJA140" s="348"/>
      <c r="AJB140" s="349"/>
      <c r="AJD140" s="347"/>
      <c r="AJE140" s="350"/>
      <c r="AJF140" s="350"/>
      <c r="AJG140" s="348"/>
      <c r="AJH140" s="348"/>
      <c r="AJI140" s="348"/>
      <c r="AJJ140" s="349"/>
      <c r="AJL140" s="347"/>
      <c r="AJM140" s="350"/>
      <c r="AJN140" s="350"/>
      <c r="AJO140" s="348"/>
      <c r="AJP140" s="348"/>
      <c r="AJQ140" s="348"/>
      <c r="AJR140" s="349"/>
      <c r="AJT140" s="347"/>
      <c r="AJU140" s="350"/>
      <c r="AJV140" s="350"/>
      <c r="AJW140" s="348"/>
      <c r="AJX140" s="348"/>
      <c r="AJY140" s="348"/>
      <c r="AJZ140" s="349"/>
      <c r="AKB140" s="347"/>
      <c r="AKC140" s="350"/>
      <c r="AKD140" s="350"/>
      <c r="AKE140" s="348"/>
      <c r="AKF140" s="348"/>
      <c r="AKG140" s="348"/>
      <c r="AKH140" s="349"/>
      <c r="AKJ140" s="347"/>
      <c r="AKK140" s="350"/>
      <c r="AKL140" s="350"/>
      <c r="AKM140" s="348"/>
      <c r="AKN140" s="348"/>
      <c r="AKO140" s="348"/>
      <c r="AKP140" s="349"/>
      <c r="AKR140" s="347"/>
      <c r="AKS140" s="350"/>
      <c r="AKT140" s="350"/>
      <c r="AKU140" s="348"/>
      <c r="AKV140" s="348"/>
      <c r="AKW140" s="348"/>
      <c r="AKX140" s="349"/>
      <c r="AKZ140" s="347"/>
      <c r="ALA140" s="350"/>
      <c r="ALB140" s="350"/>
      <c r="ALC140" s="348"/>
      <c r="ALD140" s="348"/>
      <c r="ALE140" s="348"/>
      <c r="ALF140" s="349"/>
      <c r="ALH140" s="347"/>
      <c r="ALI140" s="350"/>
      <c r="ALJ140" s="350"/>
      <c r="ALK140" s="348"/>
      <c r="ALL140" s="348"/>
      <c r="ALM140" s="348"/>
      <c r="ALN140" s="349"/>
      <c r="ALP140" s="347"/>
      <c r="ALQ140" s="350"/>
      <c r="ALR140" s="350"/>
      <c r="ALS140" s="348"/>
      <c r="ALT140" s="348"/>
      <c r="ALU140" s="348"/>
      <c r="ALV140" s="349"/>
      <c r="ALX140" s="347"/>
      <c r="ALY140" s="350"/>
      <c r="ALZ140" s="350"/>
      <c r="AMA140" s="348"/>
      <c r="AMB140" s="348"/>
      <c r="AMC140" s="348"/>
      <c r="AMD140" s="349"/>
      <c r="AMF140" s="347"/>
      <c r="AMG140" s="350"/>
      <c r="AMH140" s="350"/>
      <c r="AMI140" s="348"/>
      <c r="AMJ140" s="348"/>
      <c r="AMK140" s="348"/>
      <c r="AML140" s="349"/>
      <c r="AMN140" s="347"/>
      <c r="AMO140" s="350"/>
      <c r="AMP140" s="350"/>
      <c r="AMQ140" s="348"/>
      <c r="AMR140" s="348"/>
      <c r="AMS140" s="348"/>
      <c r="AMT140" s="349"/>
      <c r="AMV140" s="347"/>
      <c r="AMW140" s="350"/>
      <c r="AMX140" s="350"/>
      <c r="AMY140" s="348"/>
      <c r="AMZ140" s="348"/>
      <c r="ANA140" s="348"/>
      <c r="ANB140" s="349"/>
      <c r="AND140" s="347"/>
      <c r="ANE140" s="350"/>
      <c r="ANF140" s="350"/>
      <c r="ANG140" s="348"/>
      <c r="ANH140" s="348"/>
      <c r="ANI140" s="348"/>
      <c r="ANJ140" s="349"/>
      <c r="ANL140" s="347"/>
      <c r="ANM140" s="350"/>
      <c r="ANN140" s="350"/>
      <c r="ANO140" s="348"/>
      <c r="ANP140" s="348"/>
      <c r="ANQ140" s="348"/>
      <c r="ANR140" s="349"/>
      <c r="ANT140" s="347"/>
      <c r="ANU140" s="350"/>
      <c r="ANV140" s="350"/>
      <c r="ANW140" s="348"/>
      <c r="ANX140" s="348"/>
      <c r="ANY140" s="348"/>
      <c r="ANZ140" s="349"/>
      <c r="AOB140" s="347"/>
      <c r="AOC140" s="350"/>
      <c r="AOD140" s="350"/>
      <c r="AOE140" s="348"/>
      <c r="AOF140" s="348"/>
      <c r="AOG140" s="348"/>
      <c r="AOH140" s="349"/>
      <c r="AOJ140" s="347"/>
      <c r="AOK140" s="350"/>
      <c r="AOL140" s="350"/>
      <c r="AOM140" s="348"/>
      <c r="AON140" s="348"/>
      <c r="AOO140" s="348"/>
      <c r="AOP140" s="349"/>
      <c r="AOR140" s="347"/>
      <c r="AOS140" s="350"/>
      <c r="AOT140" s="350"/>
      <c r="AOU140" s="348"/>
      <c r="AOV140" s="348"/>
      <c r="AOW140" s="348"/>
      <c r="AOX140" s="349"/>
      <c r="AOZ140" s="347"/>
      <c r="APA140" s="350"/>
      <c r="APB140" s="350"/>
      <c r="APC140" s="348"/>
      <c r="APD140" s="348"/>
      <c r="APE140" s="348"/>
      <c r="APF140" s="349"/>
      <c r="APH140" s="347"/>
      <c r="API140" s="350"/>
      <c r="APJ140" s="350"/>
      <c r="APK140" s="348"/>
      <c r="APL140" s="348"/>
      <c r="APM140" s="348"/>
      <c r="APN140" s="349"/>
      <c r="APP140" s="347"/>
      <c r="APQ140" s="350"/>
      <c r="APR140" s="350"/>
      <c r="APS140" s="348"/>
      <c r="APT140" s="348"/>
      <c r="APU140" s="348"/>
      <c r="APV140" s="349"/>
      <c r="APX140" s="347"/>
      <c r="APY140" s="350"/>
      <c r="APZ140" s="350"/>
      <c r="AQA140" s="348"/>
      <c r="AQB140" s="348"/>
      <c r="AQC140" s="348"/>
      <c r="AQD140" s="349"/>
      <c r="AQF140" s="347"/>
      <c r="AQG140" s="350"/>
      <c r="AQH140" s="350"/>
      <c r="AQI140" s="348"/>
      <c r="AQJ140" s="348"/>
      <c r="AQK140" s="348"/>
      <c r="AQL140" s="349"/>
      <c r="AQN140" s="347"/>
      <c r="AQO140" s="350"/>
      <c r="AQP140" s="350"/>
      <c r="AQQ140" s="348"/>
      <c r="AQR140" s="348"/>
      <c r="AQS140" s="348"/>
      <c r="AQT140" s="349"/>
      <c r="AQV140" s="347"/>
      <c r="AQW140" s="350"/>
      <c r="AQX140" s="350"/>
      <c r="AQY140" s="348"/>
      <c r="AQZ140" s="348"/>
      <c r="ARA140" s="348"/>
      <c r="ARB140" s="349"/>
      <c r="ARD140" s="347"/>
      <c r="ARE140" s="350"/>
      <c r="ARF140" s="350"/>
      <c r="ARG140" s="348"/>
      <c r="ARH140" s="348"/>
      <c r="ARI140" s="348"/>
      <c r="ARJ140" s="349"/>
      <c r="ARL140" s="347"/>
      <c r="ARM140" s="350"/>
      <c r="ARN140" s="350"/>
      <c r="ARO140" s="348"/>
      <c r="ARP140" s="348"/>
      <c r="ARQ140" s="348"/>
      <c r="ARR140" s="349"/>
      <c r="ART140" s="347"/>
      <c r="ARU140" s="350"/>
      <c r="ARV140" s="350"/>
      <c r="ARW140" s="348"/>
      <c r="ARX140" s="348"/>
      <c r="ARY140" s="348"/>
      <c r="ARZ140" s="349"/>
      <c r="ASB140" s="347"/>
      <c r="ASC140" s="350"/>
      <c r="ASD140" s="350"/>
      <c r="ASE140" s="348"/>
      <c r="ASF140" s="348"/>
      <c r="ASG140" s="348"/>
      <c r="ASH140" s="349"/>
      <c r="ASJ140" s="347"/>
      <c r="ASK140" s="350"/>
      <c r="ASL140" s="350"/>
      <c r="ASM140" s="348"/>
      <c r="ASN140" s="348"/>
      <c r="ASO140" s="348"/>
      <c r="ASP140" s="349"/>
      <c r="ASR140" s="347"/>
      <c r="ASS140" s="350"/>
      <c r="AST140" s="350"/>
      <c r="ASU140" s="348"/>
      <c r="ASV140" s="348"/>
      <c r="ASW140" s="348"/>
      <c r="ASX140" s="349"/>
      <c r="ASZ140" s="347"/>
      <c r="ATA140" s="350"/>
      <c r="ATB140" s="350"/>
      <c r="ATC140" s="348"/>
      <c r="ATD140" s="348"/>
      <c r="ATE140" s="348"/>
      <c r="ATF140" s="349"/>
      <c r="ATH140" s="347"/>
      <c r="ATI140" s="350"/>
      <c r="ATJ140" s="350"/>
      <c r="ATK140" s="348"/>
      <c r="ATL140" s="348"/>
      <c r="ATM140" s="348"/>
      <c r="ATN140" s="349"/>
      <c r="ATP140" s="347"/>
      <c r="ATQ140" s="350"/>
      <c r="ATR140" s="350"/>
      <c r="ATS140" s="348"/>
      <c r="ATT140" s="348"/>
      <c r="ATU140" s="348"/>
      <c r="ATV140" s="349"/>
      <c r="ATX140" s="347"/>
      <c r="ATY140" s="350"/>
      <c r="ATZ140" s="350"/>
      <c r="AUA140" s="348"/>
      <c r="AUB140" s="348"/>
      <c r="AUC140" s="348"/>
      <c r="AUD140" s="349"/>
      <c r="AUF140" s="347"/>
      <c r="AUG140" s="350"/>
      <c r="AUH140" s="350"/>
      <c r="AUI140" s="348"/>
      <c r="AUJ140" s="348"/>
      <c r="AUK140" s="348"/>
      <c r="AUL140" s="349"/>
      <c r="AUN140" s="347"/>
      <c r="AUO140" s="350"/>
      <c r="AUP140" s="350"/>
      <c r="AUQ140" s="348"/>
      <c r="AUR140" s="348"/>
      <c r="AUS140" s="348"/>
      <c r="AUT140" s="349"/>
      <c r="AUV140" s="347"/>
      <c r="AUW140" s="350"/>
      <c r="AUX140" s="350"/>
      <c r="AUY140" s="348"/>
      <c r="AUZ140" s="348"/>
      <c r="AVA140" s="348"/>
      <c r="AVB140" s="349"/>
      <c r="AVD140" s="347"/>
      <c r="AVE140" s="350"/>
      <c r="AVF140" s="350"/>
      <c r="AVG140" s="348"/>
      <c r="AVH140" s="348"/>
      <c r="AVI140" s="348"/>
      <c r="AVJ140" s="349"/>
      <c r="AVL140" s="347"/>
      <c r="AVM140" s="350"/>
      <c r="AVN140" s="350"/>
      <c r="AVO140" s="348"/>
      <c r="AVP140" s="348"/>
      <c r="AVQ140" s="348"/>
      <c r="AVR140" s="349"/>
      <c r="AVT140" s="347"/>
      <c r="AVU140" s="350"/>
      <c r="AVV140" s="350"/>
      <c r="AVW140" s="348"/>
      <c r="AVX140" s="348"/>
      <c r="AVY140" s="348"/>
      <c r="AVZ140" s="349"/>
      <c r="AWB140" s="347"/>
      <c r="AWC140" s="350"/>
      <c r="AWD140" s="350"/>
      <c r="AWE140" s="348"/>
      <c r="AWF140" s="348"/>
      <c r="AWG140" s="348"/>
      <c r="AWH140" s="349"/>
      <c r="AWJ140" s="347"/>
      <c r="AWK140" s="350"/>
      <c r="AWL140" s="350"/>
      <c r="AWM140" s="348"/>
      <c r="AWN140" s="348"/>
      <c r="AWO140" s="348"/>
      <c r="AWP140" s="349"/>
      <c r="AWR140" s="347"/>
      <c r="AWS140" s="350"/>
      <c r="AWT140" s="350"/>
      <c r="AWU140" s="348"/>
      <c r="AWV140" s="348"/>
      <c r="AWW140" s="348"/>
      <c r="AWX140" s="349"/>
      <c r="AWZ140" s="347"/>
      <c r="AXA140" s="350"/>
      <c r="AXB140" s="350"/>
      <c r="AXC140" s="348"/>
      <c r="AXD140" s="348"/>
      <c r="AXE140" s="348"/>
      <c r="AXF140" s="349"/>
      <c r="AXH140" s="347"/>
      <c r="AXI140" s="350"/>
      <c r="AXJ140" s="350"/>
      <c r="AXK140" s="348"/>
      <c r="AXL140" s="348"/>
      <c r="AXM140" s="348"/>
      <c r="AXN140" s="349"/>
      <c r="AXP140" s="347"/>
      <c r="AXQ140" s="350"/>
      <c r="AXR140" s="350"/>
      <c r="AXS140" s="348"/>
      <c r="AXT140" s="348"/>
      <c r="AXU140" s="348"/>
      <c r="AXV140" s="349"/>
      <c r="AXX140" s="347"/>
      <c r="AXY140" s="350"/>
      <c r="AXZ140" s="350"/>
      <c r="AYA140" s="348"/>
      <c r="AYB140" s="348"/>
      <c r="AYC140" s="348"/>
      <c r="AYD140" s="349"/>
      <c r="AYF140" s="347"/>
      <c r="AYG140" s="350"/>
      <c r="AYH140" s="350"/>
      <c r="AYI140" s="348"/>
      <c r="AYJ140" s="348"/>
      <c r="AYK140" s="348"/>
      <c r="AYL140" s="349"/>
      <c r="AYN140" s="347"/>
      <c r="AYO140" s="350"/>
      <c r="AYP140" s="350"/>
      <c r="AYQ140" s="348"/>
      <c r="AYR140" s="348"/>
      <c r="AYS140" s="348"/>
      <c r="AYT140" s="349"/>
      <c r="AYV140" s="347"/>
      <c r="AYW140" s="350"/>
      <c r="AYX140" s="350"/>
      <c r="AYY140" s="348"/>
      <c r="AYZ140" s="348"/>
      <c r="AZA140" s="348"/>
      <c r="AZB140" s="349"/>
      <c r="AZD140" s="347"/>
      <c r="AZE140" s="350"/>
      <c r="AZF140" s="350"/>
      <c r="AZG140" s="348"/>
      <c r="AZH140" s="348"/>
      <c r="AZI140" s="348"/>
      <c r="AZJ140" s="349"/>
      <c r="AZL140" s="347"/>
      <c r="AZM140" s="350"/>
      <c r="AZN140" s="350"/>
      <c r="AZO140" s="348"/>
      <c r="AZP140" s="348"/>
      <c r="AZQ140" s="348"/>
      <c r="AZR140" s="349"/>
      <c r="AZT140" s="347"/>
      <c r="AZU140" s="350"/>
      <c r="AZV140" s="350"/>
      <c r="AZW140" s="348"/>
      <c r="AZX140" s="348"/>
      <c r="AZY140" s="348"/>
      <c r="AZZ140" s="349"/>
      <c r="BAB140" s="347"/>
      <c r="BAC140" s="350"/>
      <c r="BAD140" s="350"/>
      <c r="BAE140" s="348"/>
      <c r="BAF140" s="348"/>
      <c r="BAG140" s="348"/>
      <c r="BAH140" s="349"/>
      <c r="BAJ140" s="347"/>
      <c r="BAK140" s="350"/>
      <c r="BAL140" s="350"/>
      <c r="BAM140" s="348"/>
      <c r="BAN140" s="348"/>
      <c r="BAO140" s="348"/>
      <c r="BAP140" s="349"/>
      <c r="BAR140" s="347"/>
      <c r="BAS140" s="350"/>
      <c r="BAT140" s="350"/>
      <c r="BAU140" s="348"/>
      <c r="BAV140" s="348"/>
      <c r="BAW140" s="348"/>
      <c r="BAX140" s="349"/>
      <c r="BAZ140" s="347"/>
      <c r="BBA140" s="350"/>
      <c r="BBB140" s="350"/>
      <c r="BBC140" s="348"/>
      <c r="BBD140" s="348"/>
      <c r="BBE140" s="348"/>
      <c r="BBF140" s="349"/>
      <c r="BBH140" s="347"/>
      <c r="BBI140" s="350"/>
      <c r="BBJ140" s="350"/>
      <c r="BBK140" s="348"/>
      <c r="BBL140" s="348"/>
      <c r="BBM140" s="348"/>
      <c r="BBN140" s="349"/>
      <c r="BBP140" s="347"/>
      <c r="BBQ140" s="350"/>
      <c r="BBR140" s="350"/>
      <c r="BBS140" s="348"/>
      <c r="BBT140" s="348"/>
      <c r="BBU140" s="348"/>
      <c r="BBV140" s="349"/>
      <c r="BBX140" s="347"/>
      <c r="BBY140" s="350"/>
      <c r="BBZ140" s="350"/>
      <c r="BCA140" s="348"/>
      <c r="BCB140" s="348"/>
      <c r="BCC140" s="348"/>
      <c r="BCD140" s="349"/>
      <c r="BCF140" s="347"/>
      <c r="BCG140" s="350"/>
      <c r="BCH140" s="350"/>
      <c r="BCI140" s="348"/>
      <c r="BCJ140" s="348"/>
      <c r="BCK140" s="348"/>
      <c r="BCL140" s="349"/>
      <c r="BCN140" s="347"/>
      <c r="BCO140" s="350"/>
      <c r="BCP140" s="350"/>
      <c r="BCQ140" s="348"/>
      <c r="BCR140" s="348"/>
      <c r="BCS140" s="348"/>
      <c r="BCT140" s="349"/>
      <c r="BCV140" s="347"/>
      <c r="BCW140" s="350"/>
      <c r="BCX140" s="350"/>
      <c r="BCY140" s="348"/>
      <c r="BCZ140" s="348"/>
      <c r="BDA140" s="348"/>
      <c r="BDB140" s="349"/>
      <c r="BDD140" s="347"/>
      <c r="BDE140" s="350"/>
      <c r="BDF140" s="350"/>
      <c r="BDG140" s="348"/>
      <c r="BDH140" s="348"/>
      <c r="BDI140" s="348"/>
      <c r="BDJ140" s="349"/>
      <c r="BDL140" s="347"/>
      <c r="BDM140" s="350"/>
      <c r="BDN140" s="350"/>
      <c r="BDO140" s="348"/>
      <c r="BDP140" s="348"/>
      <c r="BDQ140" s="348"/>
      <c r="BDR140" s="349"/>
      <c r="BDT140" s="347"/>
      <c r="BDU140" s="350"/>
      <c r="BDV140" s="350"/>
      <c r="BDW140" s="348"/>
      <c r="BDX140" s="348"/>
      <c r="BDY140" s="348"/>
      <c r="BDZ140" s="349"/>
      <c r="BEB140" s="347"/>
      <c r="BEC140" s="350"/>
      <c r="BED140" s="350"/>
      <c r="BEE140" s="348"/>
      <c r="BEF140" s="348"/>
      <c r="BEG140" s="348"/>
      <c r="BEH140" s="349"/>
      <c r="BEJ140" s="347"/>
      <c r="BEK140" s="350"/>
      <c r="BEL140" s="350"/>
      <c r="BEM140" s="348"/>
      <c r="BEN140" s="348"/>
      <c r="BEO140" s="348"/>
      <c r="BEP140" s="349"/>
      <c r="BER140" s="347"/>
      <c r="BES140" s="350"/>
      <c r="BET140" s="350"/>
      <c r="BEU140" s="348"/>
      <c r="BEV140" s="348"/>
      <c r="BEW140" s="348"/>
      <c r="BEX140" s="349"/>
      <c r="BEZ140" s="347"/>
      <c r="BFA140" s="350"/>
      <c r="BFB140" s="350"/>
      <c r="BFC140" s="348"/>
      <c r="BFD140" s="348"/>
      <c r="BFE140" s="348"/>
      <c r="BFF140" s="349"/>
      <c r="BFH140" s="347"/>
      <c r="BFI140" s="350"/>
      <c r="BFJ140" s="350"/>
      <c r="BFK140" s="348"/>
      <c r="BFL140" s="348"/>
      <c r="BFM140" s="348"/>
      <c r="BFN140" s="349"/>
      <c r="BFP140" s="347"/>
      <c r="BFQ140" s="350"/>
      <c r="BFR140" s="350"/>
      <c r="BFS140" s="348"/>
      <c r="BFT140" s="348"/>
      <c r="BFU140" s="348"/>
      <c r="BFV140" s="349"/>
      <c r="BFX140" s="347"/>
      <c r="BFY140" s="350"/>
      <c r="BFZ140" s="350"/>
      <c r="BGA140" s="348"/>
      <c r="BGB140" s="348"/>
      <c r="BGC140" s="348"/>
      <c r="BGD140" s="349"/>
      <c r="BGF140" s="347"/>
      <c r="BGG140" s="350"/>
      <c r="BGH140" s="350"/>
      <c r="BGI140" s="348"/>
      <c r="BGJ140" s="348"/>
      <c r="BGK140" s="348"/>
      <c r="BGL140" s="349"/>
      <c r="BGN140" s="347"/>
      <c r="BGO140" s="350"/>
      <c r="BGP140" s="350"/>
      <c r="BGQ140" s="348"/>
      <c r="BGR140" s="348"/>
      <c r="BGS140" s="348"/>
      <c r="BGT140" s="349"/>
      <c r="BGV140" s="347"/>
      <c r="BGW140" s="350"/>
      <c r="BGX140" s="350"/>
      <c r="BGY140" s="348"/>
      <c r="BGZ140" s="348"/>
      <c r="BHA140" s="348"/>
      <c r="BHB140" s="349"/>
      <c r="BHD140" s="347"/>
      <c r="BHE140" s="350"/>
      <c r="BHF140" s="350"/>
      <c r="BHG140" s="348"/>
      <c r="BHH140" s="348"/>
      <c r="BHI140" s="348"/>
      <c r="BHJ140" s="349"/>
      <c r="BHL140" s="347"/>
      <c r="BHM140" s="350"/>
      <c r="BHN140" s="350"/>
      <c r="BHO140" s="348"/>
      <c r="BHP140" s="348"/>
      <c r="BHQ140" s="348"/>
      <c r="BHR140" s="349"/>
      <c r="BHT140" s="347"/>
      <c r="BHU140" s="350"/>
      <c r="BHV140" s="350"/>
      <c r="BHW140" s="348"/>
      <c r="BHX140" s="348"/>
      <c r="BHY140" s="348"/>
      <c r="BHZ140" s="349"/>
      <c r="BIB140" s="347"/>
      <c r="BIC140" s="350"/>
      <c r="BID140" s="350"/>
      <c r="BIE140" s="348"/>
      <c r="BIF140" s="348"/>
      <c r="BIG140" s="348"/>
      <c r="BIH140" s="349"/>
      <c r="BIJ140" s="347"/>
      <c r="BIK140" s="350"/>
      <c r="BIL140" s="350"/>
      <c r="BIM140" s="348"/>
      <c r="BIN140" s="348"/>
      <c r="BIO140" s="348"/>
      <c r="BIP140" s="349"/>
      <c r="BIR140" s="347"/>
      <c r="BIS140" s="350"/>
      <c r="BIT140" s="350"/>
      <c r="BIU140" s="348"/>
      <c r="BIV140" s="348"/>
      <c r="BIW140" s="348"/>
      <c r="BIX140" s="349"/>
      <c r="BIZ140" s="347"/>
      <c r="BJA140" s="350"/>
      <c r="BJB140" s="350"/>
      <c r="BJC140" s="348"/>
      <c r="BJD140" s="348"/>
      <c r="BJE140" s="348"/>
      <c r="BJF140" s="349"/>
      <c r="BJH140" s="347"/>
      <c r="BJI140" s="350"/>
      <c r="BJJ140" s="350"/>
      <c r="BJK140" s="348"/>
      <c r="BJL140" s="348"/>
      <c r="BJM140" s="348"/>
      <c r="BJN140" s="349"/>
      <c r="BJP140" s="347"/>
      <c r="BJQ140" s="350"/>
      <c r="BJR140" s="350"/>
      <c r="BJS140" s="348"/>
      <c r="BJT140" s="348"/>
      <c r="BJU140" s="348"/>
      <c r="BJV140" s="349"/>
      <c r="BJX140" s="347"/>
      <c r="BJY140" s="350"/>
      <c r="BJZ140" s="350"/>
      <c r="BKA140" s="348"/>
      <c r="BKB140" s="348"/>
      <c r="BKC140" s="348"/>
      <c r="BKD140" s="349"/>
      <c r="BKF140" s="347"/>
      <c r="BKG140" s="350"/>
      <c r="BKH140" s="350"/>
      <c r="BKI140" s="348"/>
      <c r="BKJ140" s="348"/>
      <c r="BKK140" s="348"/>
      <c r="BKL140" s="349"/>
      <c r="BKN140" s="347"/>
      <c r="BKO140" s="350"/>
      <c r="BKP140" s="350"/>
      <c r="BKQ140" s="348"/>
      <c r="BKR140" s="348"/>
      <c r="BKS140" s="348"/>
      <c r="BKT140" s="349"/>
      <c r="BKV140" s="347"/>
      <c r="BKW140" s="350"/>
      <c r="BKX140" s="350"/>
      <c r="BKY140" s="348"/>
      <c r="BKZ140" s="348"/>
      <c r="BLA140" s="348"/>
      <c r="BLB140" s="349"/>
      <c r="BLD140" s="347"/>
      <c r="BLE140" s="350"/>
      <c r="BLF140" s="350"/>
      <c r="BLG140" s="348"/>
      <c r="BLH140" s="348"/>
      <c r="BLI140" s="348"/>
      <c r="BLJ140" s="349"/>
      <c r="BLL140" s="347"/>
      <c r="BLM140" s="350"/>
      <c r="BLN140" s="350"/>
      <c r="BLO140" s="348"/>
      <c r="BLP140" s="348"/>
      <c r="BLQ140" s="348"/>
      <c r="BLR140" s="349"/>
      <c r="BLT140" s="347"/>
      <c r="BLU140" s="350"/>
      <c r="BLV140" s="350"/>
      <c r="BLW140" s="348"/>
      <c r="BLX140" s="348"/>
      <c r="BLY140" s="348"/>
      <c r="BLZ140" s="349"/>
      <c r="BMB140" s="347"/>
      <c r="BMC140" s="350"/>
      <c r="BMD140" s="350"/>
      <c r="BME140" s="348"/>
      <c r="BMF140" s="348"/>
      <c r="BMG140" s="348"/>
      <c r="BMH140" s="349"/>
      <c r="BMJ140" s="347"/>
      <c r="BMK140" s="350"/>
      <c r="BML140" s="350"/>
      <c r="BMM140" s="348"/>
      <c r="BMN140" s="348"/>
      <c r="BMO140" s="348"/>
      <c r="BMP140" s="349"/>
      <c r="BMR140" s="347"/>
      <c r="BMS140" s="350"/>
      <c r="BMT140" s="350"/>
      <c r="BMU140" s="348"/>
      <c r="BMV140" s="348"/>
      <c r="BMW140" s="348"/>
      <c r="BMX140" s="349"/>
      <c r="BMZ140" s="347"/>
      <c r="BNA140" s="350"/>
      <c r="BNB140" s="350"/>
      <c r="BNC140" s="348"/>
      <c r="BND140" s="348"/>
      <c r="BNE140" s="348"/>
      <c r="BNF140" s="349"/>
      <c r="BNH140" s="347"/>
      <c r="BNI140" s="350"/>
      <c r="BNJ140" s="350"/>
      <c r="BNK140" s="348"/>
      <c r="BNL140" s="348"/>
      <c r="BNM140" s="348"/>
      <c r="BNN140" s="349"/>
      <c r="BNP140" s="347"/>
      <c r="BNQ140" s="350"/>
      <c r="BNR140" s="350"/>
      <c r="BNS140" s="348"/>
      <c r="BNT140" s="348"/>
      <c r="BNU140" s="348"/>
      <c r="BNV140" s="349"/>
      <c r="BNX140" s="347"/>
      <c r="BNY140" s="350"/>
      <c r="BNZ140" s="350"/>
      <c r="BOA140" s="348"/>
      <c r="BOB140" s="348"/>
      <c r="BOC140" s="348"/>
      <c r="BOD140" s="349"/>
      <c r="BOF140" s="347"/>
      <c r="BOG140" s="350"/>
      <c r="BOH140" s="350"/>
      <c r="BOI140" s="348"/>
      <c r="BOJ140" s="348"/>
      <c r="BOK140" s="348"/>
      <c r="BOL140" s="349"/>
      <c r="BON140" s="347"/>
      <c r="BOO140" s="350"/>
      <c r="BOP140" s="350"/>
      <c r="BOQ140" s="348"/>
      <c r="BOR140" s="348"/>
      <c r="BOS140" s="348"/>
      <c r="BOT140" s="349"/>
      <c r="BOV140" s="347"/>
      <c r="BOW140" s="350"/>
      <c r="BOX140" s="350"/>
      <c r="BOY140" s="348"/>
      <c r="BOZ140" s="348"/>
      <c r="BPA140" s="348"/>
      <c r="BPB140" s="349"/>
      <c r="BPD140" s="347"/>
      <c r="BPE140" s="350"/>
      <c r="BPF140" s="350"/>
      <c r="BPG140" s="348"/>
      <c r="BPH140" s="348"/>
      <c r="BPI140" s="348"/>
      <c r="BPJ140" s="349"/>
      <c r="BPL140" s="347"/>
      <c r="BPM140" s="350"/>
      <c r="BPN140" s="350"/>
      <c r="BPO140" s="348"/>
      <c r="BPP140" s="348"/>
      <c r="BPQ140" s="348"/>
      <c r="BPR140" s="349"/>
      <c r="BPT140" s="347"/>
      <c r="BPU140" s="350"/>
      <c r="BPV140" s="350"/>
      <c r="BPW140" s="348"/>
      <c r="BPX140" s="348"/>
      <c r="BPY140" s="348"/>
      <c r="BPZ140" s="349"/>
      <c r="BQB140" s="347"/>
      <c r="BQC140" s="350"/>
      <c r="BQD140" s="350"/>
      <c r="BQE140" s="348"/>
      <c r="BQF140" s="348"/>
      <c r="BQG140" s="348"/>
      <c r="BQH140" s="349"/>
      <c r="BQJ140" s="347"/>
      <c r="BQK140" s="350"/>
      <c r="BQL140" s="350"/>
      <c r="BQM140" s="348"/>
      <c r="BQN140" s="348"/>
      <c r="BQO140" s="348"/>
      <c r="BQP140" s="349"/>
      <c r="BQR140" s="347"/>
      <c r="BQS140" s="350"/>
      <c r="BQT140" s="350"/>
      <c r="BQU140" s="348"/>
      <c r="BQV140" s="348"/>
      <c r="BQW140" s="348"/>
      <c r="BQX140" s="349"/>
      <c r="BQZ140" s="347"/>
      <c r="BRA140" s="350"/>
      <c r="BRB140" s="350"/>
      <c r="BRC140" s="348"/>
      <c r="BRD140" s="348"/>
      <c r="BRE140" s="348"/>
      <c r="BRF140" s="349"/>
      <c r="BRH140" s="347"/>
      <c r="BRI140" s="350"/>
      <c r="BRJ140" s="350"/>
      <c r="BRK140" s="348"/>
      <c r="BRL140" s="348"/>
      <c r="BRM140" s="348"/>
      <c r="BRN140" s="349"/>
      <c r="BRP140" s="347"/>
      <c r="BRQ140" s="350"/>
      <c r="BRR140" s="350"/>
      <c r="BRS140" s="348"/>
      <c r="BRT140" s="348"/>
      <c r="BRU140" s="348"/>
      <c r="BRV140" s="349"/>
      <c r="BRX140" s="347"/>
      <c r="BRY140" s="350"/>
      <c r="BRZ140" s="350"/>
      <c r="BSA140" s="348"/>
      <c r="BSB140" s="348"/>
      <c r="BSC140" s="348"/>
      <c r="BSD140" s="349"/>
      <c r="BSF140" s="347"/>
      <c r="BSG140" s="350"/>
      <c r="BSH140" s="350"/>
      <c r="BSI140" s="348"/>
      <c r="BSJ140" s="348"/>
      <c r="BSK140" s="348"/>
      <c r="BSL140" s="349"/>
      <c r="BSN140" s="347"/>
      <c r="BSO140" s="350"/>
      <c r="BSP140" s="350"/>
      <c r="BSQ140" s="348"/>
      <c r="BSR140" s="348"/>
      <c r="BSS140" s="348"/>
      <c r="BST140" s="349"/>
      <c r="BSV140" s="347"/>
      <c r="BSW140" s="350"/>
      <c r="BSX140" s="350"/>
      <c r="BSY140" s="348"/>
      <c r="BSZ140" s="348"/>
      <c r="BTA140" s="348"/>
      <c r="BTB140" s="349"/>
      <c r="BTD140" s="347"/>
      <c r="BTE140" s="350"/>
      <c r="BTF140" s="350"/>
      <c r="BTG140" s="348"/>
      <c r="BTH140" s="348"/>
      <c r="BTI140" s="348"/>
      <c r="BTJ140" s="349"/>
      <c r="BTL140" s="347"/>
      <c r="BTM140" s="350"/>
      <c r="BTN140" s="350"/>
      <c r="BTO140" s="348"/>
      <c r="BTP140" s="348"/>
      <c r="BTQ140" s="348"/>
      <c r="BTR140" s="349"/>
      <c r="BTT140" s="347"/>
      <c r="BTU140" s="350"/>
      <c r="BTV140" s="350"/>
      <c r="BTW140" s="348"/>
      <c r="BTX140" s="348"/>
      <c r="BTY140" s="348"/>
      <c r="BTZ140" s="349"/>
      <c r="BUB140" s="347"/>
      <c r="BUC140" s="350"/>
      <c r="BUD140" s="350"/>
      <c r="BUE140" s="348"/>
      <c r="BUF140" s="348"/>
      <c r="BUG140" s="348"/>
      <c r="BUH140" s="349"/>
      <c r="BUJ140" s="347"/>
      <c r="BUK140" s="350"/>
      <c r="BUL140" s="350"/>
      <c r="BUM140" s="348"/>
      <c r="BUN140" s="348"/>
      <c r="BUO140" s="348"/>
      <c r="BUP140" s="349"/>
      <c r="BUR140" s="347"/>
      <c r="BUS140" s="350"/>
      <c r="BUT140" s="350"/>
      <c r="BUU140" s="348"/>
      <c r="BUV140" s="348"/>
      <c r="BUW140" s="348"/>
      <c r="BUX140" s="349"/>
      <c r="BUZ140" s="347"/>
      <c r="BVA140" s="350"/>
      <c r="BVB140" s="350"/>
      <c r="BVC140" s="348"/>
      <c r="BVD140" s="348"/>
      <c r="BVE140" s="348"/>
      <c r="BVF140" s="349"/>
      <c r="BVH140" s="347"/>
      <c r="BVI140" s="350"/>
      <c r="BVJ140" s="350"/>
      <c r="BVK140" s="348"/>
      <c r="BVL140" s="348"/>
      <c r="BVM140" s="348"/>
      <c r="BVN140" s="349"/>
      <c r="BVP140" s="347"/>
      <c r="BVQ140" s="350"/>
      <c r="BVR140" s="350"/>
      <c r="BVS140" s="348"/>
      <c r="BVT140" s="348"/>
      <c r="BVU140" s="348"/>
      <c r="BVV140" s="349"/>
      <c r="BVX140" s="347"/>
      <c r="BVY140" s="350"/>
      <c r="BVZ140" s="350"/>
      <c r="BWA140" s="348"/>
      <c r="BWB140" s="348"/>
      <c r="BWC140" s="348"/>
      <c r="BWD140" s="349"/>
      <c r="BWF140" s="347"/>
      <c r="BWG140" s="350"/>
      <c r="BWH140" s="350"/>
      <c r="BWI140" s="348"/>
      <c r="BWJ140" s="348"/>
      <c r="BWK140" s="348"/>
      <c r="BWL140" s="349"/>
      <c r="BWN140" s="347"/>
      <c r="BWO140" s="350"/>
      <c r="BWP140" s="350"/>
      <c r="BWQ140" s="348"/>
      <c r="BWR140" s="348"/>
      <c r="BWS140" s="348"/>
      <c r="BWT140" s="349"/>
      <c r="BWV140" s="347"/>
      <c r="BWW140" s="350"/>
      <c r="BWX140" s="350"/>
      <c r="BWY140" s="348"/>
      <c r="BWZ140" s="348"/>
      <c r="BXA140" s="348"/>
      <c r="BXB140" s="349"/>
      <c r="BXD140" s="347"/>
      <c r="BXE140" s="350"/>
      <c r="BXF140" s="350"/>
      <c r="BXG140" s="348"/>
      <c r="BXH140" s="348"/>
      <c r="BXI140" s="348"/>
      <c r="BXJ140" s="349"/>
      <c r="BXL140" s="347"/>
      <c r="BXM140" s="350"/>
      <c r="BXN140" s="350"/>
      <c r="BXO140" s="348"/>
      <c r="BXP140" s="348"/>
      <c r="BXQ140" s="348"/>
      <c r="BXR140" s="349"/>
      <c r="BXT140" s="347"/>
      <c r="BXU140" s="350"/>
      <c r="BXV140" s="350"/>
      <c r="BXW140" s="348"/>
      <c r="BXX140" s="348"/>
      <c r="BXY140" s="348"/>
      <c r="BXZ140" s="349"/>
      <c r="BYB140" s="347"/>
      <c r="BYC140" s="350"/>
      <c r="BYD140" s="350"/>
      <c r="BYE140" s="348"/>
      <c r="BYF140" s="348"/>
      <c r="BYG140" s="348"/>
      <c r="BYH140" s="349"/>
      <c r="BYJ140" s="347"/>
      <c r="BYK140" s="350"/>
      <c r="BYL140" s="350"/>
      <c r="BYM140" s="348"/>
      <c r="BYN140" s="348"/>
      <c r="BYO140" s="348"/>
      <c r="BYP140" s="349"/>
      <c r="BYR140" s="347"/>
      <c r="BYS140" s="350"/>
      <c r="BYT140" s="350"/>
      <c r="BYU140" s="348"/>
      <c r="BYV140" s="348"/>
      <c r="BYW140" s="348"/>
      <c r="BYX140" s="349"/>
      <c r="BYZ140" s="347"/>
      <c r="BZA140" s="350"/>
      <c r="BZB140" s="350"/>
      <c r="BZC140" s="348"/>
      <c r="BZD140" s="348"/>
      <c r="BZE140" s="348"/>
      <c r="BZF140" s="349"/>
      <c r="BZH140" s="347"/>
      <c r="BZI140" s="350"/>
      <c r="BZJ140" s="350"/>
      <c r="BZK140" s="348"/>
      <c r="BZL140" s="348"/>
      <c r="BZM140" s="348"/>
      <c r="BZN140" s="349"/>
      <c r="BZP140" s="347"/>
      <c r="BZQ140" s="350"/>
      <c r="BZR140" s="350"/>
      <c r="BZS140" s="348"/>
      <c r="BZT140" s="348"/>
      <c r="BZU140" s="348"/>
      <c r="BZV140" s="349"/>
      <c r="BZX140" s="347"/>
      <c r="BZY140" s="350"/>
      <c r="BZZ140" s="350"/>
      <c r="CAA140" s="348"/>
      <c r="CAB140" s="348"/>
      <c r="CAC140" s="348"/>
      <c r="CAD140" s="349"/>
      <c r="CAF140" s="347"/>
      <c r="CAG140" s="350"/>
      <c r="CAH140" s="350"/>
      <c r="CAI140" s="348"/>
      <c r="CAJ140" s="348"/>
      <c r="CAK140" s="348"/>
      <c r="CAL140" s="349"/>
      <c r="CAN140" s="347"/>
      <c r="CAO140" s="350"/>
      <c r="CAP140" s="350"/>
      <c r="CAQ140" s="348"/>
      <c r="CAR140" s="348"/>
      <c r="CAS140" s="348"/>
      <c r="CAT140" s="349"/>
      <c r="CAV140" s="347"/>
      <c r="CAW140" s="350"/>
      <c r="CAX140" s="350"/>
      <c r="CAY140" s="348"/>
      <c r="CAZ140" s="348"/>
      <c r="CBA140" s="348"/>
      <c r="CBB140" s="349"/>
      <c r="CBD140" s="347"/>
      <c r="CBE140" s="350"/>
      <c r="CBF140" s="350"/>
      <c r="CBG140" s="348"/>
      <c r="CBH140" s="348"/>
      <c r="CBI140" s="348"/>
      <c r="CBJ140" s="349"/>
      <c r="CBL140" s="347"/>
      <c r="CBM140" s="350"/>
      <c r="CBN140" s="350"/>
      <c r="CBO140" s="348"/>
      <c r="CBP140" s="348"/>
      <c r="CBQ140" s="348"/>
      <c r="CBR140" s="349"/>
      <c r="CBT140" s="347"/>
      <c r="CBU140" s="350"/>
      <c r="CBV140" s="350"/>
      <c r="CBW140" s="348"/>
      <c r="CBX140" s="348"/>
      <c r="CBY140" s="348"/>
      <c r="CBZ140" s="349"/>
      <c r="CCB140" s="347"/>
      <c r="CCC140" s="350"/>
      <c r="CCD140" s="350"/>
      <c r="CCE140" s="348"/>
      <c r="CCF140" s="348"/>
      <c r="CCG140" s="348"/>
      <c r="CCH140" s="349"/>
      <c r="CCJ140" s="347"/>
      <c r="CCK140" s="350"/>
      <c r="CCL140" s="350"/>
      <c r="CCM140" s="348"/>
      <c r="CCN140" s="348"/>
      <c r="CCO140" s="348"/>
      <c r="CCP140" s="349"/>
      <c r="CCR140" s="347"/>
      <c r="CCS140" s="350"/>
      <c r="CCT140" s="350"/>
      <c r="CCU140" s="348"/>
      <c r="CCV140" s="348"/>
      <c r="CCW140" s="348"/>
      <c r="CCX140" s="349"/>
      <c r="CCZ140" s="347"/>
      <c r="CDA140" s="350"/>
      <c r="CDB140" s="350"/>
      <c r="CDC140" s="348"/>
      <c r="CDD140" s="348"/>
      <c r="CDE140" s="348"/>
      <c r="CDF140" s="349"/>
      <c r="CDH140" s="347"/>
      <c r="CDI140" s="350"/>
      <c r="CDJ140" s="350"/>
      <c r="CDK140" s="348"/>
      <c r="CDL140" s="348"/>
      <c r="CDM140" s="348"/>
      <c r="CDN140" s="349"/>
      <c r="CDP140" s="347"/>
      <c r="CDQ140" s="350"/>
      <c r="CDR140" s="350"/>
      <c r="CDS140" s="348"/>
      <c r="CDT140" s="348"/>
      <c r="CDU140" s="348"/>
      <c r="CDV140" s="349"/>
      <c r="CDX140" s="347"/>
      <c r="CDY140" s="350"/>
      <c r="CDZ140" s="350"/>
      <c r="CEA140" s="348"/>
      <c r="CEB140" s="348"/>
      <c r="CEC140" s="348"/>
      <c r="CED140" s="349"/>
      <c r="CEF140" s="347"/>
      <c r="CEG140" s="350"/>
      <c r="CEH140" s="350"/>
      <c r="CEI140" s="348"/>
      <c r="CEJ140" s="348"/>
      <c r="CEK140" s="348"/>
      <c r="CEL140" s="349"/>
      <c r="CEN140" s="347"/>
      <c r="CEO140" s="350"/>
      <c r="CEP140" s="350"/>
      <c r="CEQ140" s="348"/>
      <c r="CER140" s="348"/>
      <c r="CES140" s="348"/>
      <c r="CET140" s="349"/>
      <c r="CEV140" s="347"/>
      <c r="CEW140" s="350"/>
      <c r="CEX140" s="350"/>
      <c r="CEY140" s="348"/>
      <c r="CEZ140" s="348"/>
      <c r="CFA140" s="348"/>
      <c r="CFB140" s="349"/>
      <c r="CFD140" s="347"/>
      <c r="CFE140" s="350"/>
      <c r="CFF140" s="350"/>
      <c r="CFG140" s="348"/>
      <c r="CFH140" s="348"/>
      <c r="CFI140" s="348"/>
      <c r="CFJ140" s="349"/>
      <c r="CFL140" s="347"/>
      <c r="CFM140" s="350"/>
      <c r="CFN140" s="350"/>
      <c r="CFO140" s="348"/>
      <c r="CFP140" s="348"/>
      <c r="CFQ140" s="348"/>
      <c r="CFR140" s="349"/>
      <c r="CFT140" s="347"/>
      <c r="CFU140" s="350"/>
      <c r="CFV140" s="350"/>
      <c r="CFW140" s="348"/>
      <c r="CFX140" s="348"/>
      <c r="CFY140" s="348"/>
      <c r="CFZ140" s="349"/>
      <c r="CGB140" s="347"/>
      <c r="CGC140" s="350"/>
      <c r="CGD140" s="350"/>
      <c r="CGE140" s="348"/>
      <c r="CGF140" s="348"/>
      <c r="CGG140" s="348"/>
      <c r="CGH140" s="349"/>
      <c r="CGJ140" s="347"/>
      <c r="CGK140" s="350"/>
      <c r="CGL140" s="350"/>
      <c r="CGM140" s="348"/>
      <c r="CGN140" s="348"/>
      <c r="CGO140" s="348"/>
      <c r="CGP140" s="349"/>
      <c r="CGR140" s="347"/>
      <c r="CGS140" s="350"/>
      <c r="CGT140" s="350"/>
      <c r="CGU140" s="348"/>
      <c r="CGV140" s="348"/>
      <c r="CGW140" s="348"/>
      <c r="CGX140" s="349"/>
      <c r="CGZ140" s="347"/>
      <c r="CHA140" s="350"/>
      <c r="CHB140" s="350"/>
      <c r="CHC140" s="348"/>
      <c r="CHD140" s="348"/>
      <c r="CHE140" s="348"/>
      <c r="CHF140" s="349"/>
      <c r="CHH140" s="347"/>
      <c r="CHI140" s="350"/>
      <c r="CHJ140" s="350"/>
      <c r="CHK140" s="348"/>
      <c r="CHL140" s="348"/>
      <c r="CHM140" s="348"/>
      <c r="CHN140" s="349"/>
      <c r="CHP140" s="347"/>
      <c r="CHQ140" s="350"/>
      <c r="CHR140" s="350"/>
      <c r="CHS140" s="348"/>
      <c r="CHT140" s="348"/>
      <c r="CHU140" s="348"/>
      <c r="CHV140" s="349"/>
      <c r="CHX140" s="347"/>
      <c r="CHY140" s="350"/>
      <c r="CHZ140" s="350"/>
      <c r="CIA140" s="348"/>
      <c r="CIB140" s="348"/>
      <c r="CIC140" s="348"/>
      <c r="CID140" s="349"/>
      <c r="CIF140" s="347"/>
      <c r="CIG140" s="350"/>
      <c r="CIH140" s="350"/>
      <c r="CII140" s="348"/>
      <c r="CIJ140" s="348"/>
      <c r="CIK140" s="348"/>
      <c r="CIL140" s="349"/>
      <c r="CIN140" s="347"/>
      <c r="CIO140" s="350"/>
      <c r="CIP140" s="350"/>
      <c r="CIQ140" s="348"/>
      <c r="CIR140" s="348"/>
      <c r="CIS140" s="348"/>
      <c r="CIT140" s="349"/>
      <c r="CIV140" s="347"/>
      <c r="CIW140" s="350"/>
      <c r="CIX140" s="350"/>
      <c r="CIY140" s="348"/>
      <c r="CIZ140" s="348"/>
      <c r="CJA140" s="348"/>
      <c r="CJB140" s="349"/>
      <c r="CJD140" s="347"/>
      <c r="CJE140" s="350"/>
      <c r="CJF140" s="350"/>
      <c r="CJG140" s="348"/>
      <c r="CJH140" s="348"/>
      <c r="CJI140" s="348"/>
      <c r="CJJ140" s="349"/>
      <c r="CJL140" s="347"/>
      <c r="CJM140" s="350"/>
      <c r="CJN140" s="350"/>
      <c r="CJO140" s="348"/>
      <c r="CJP140" s="348"/>
      <c r="CJQ140" s="348"/>
      <c r="CJR140" s="349"/>
      <c r="CJT140" s="347"/>
      <c r="CJU140" s="350"/>
      <c r="CJV140" s="350"/>
      <c r="CJW140" s="348"/>
      <c r="CJX140" s="348"/>
      <c r="CJY140" s="348"/>
      <c r="CJZ140" s="349"/>
      <c r="CKB140" s="347"/>
      <c r="CKC140" s="350"/>
      <c r="CKD140" s="350"/>
      <c r="CKE140" s="348"/>
      <c r="CKF140" s="348"/>
      <c r="CKG140" s="348"/>
      <c r="CKH140" s="349"/>
      <c r="CKJ140" s="347"/>
      <c r="CKK140" s="350"/>
      <c r="CKL140" s="350"/>
      <c r="CKM140" s="348"/>
      <c r="CKN140" s="348"/>
      <c r="CKO140" s="348"/>
      <c r="CKP140" s="349"/>
      <c r="CKR140" s="347"/>
      <c r="CKS140" s="350"/>
      <c r="CKT140" s="350"/>
      <c r="CKU140" s="348"/>
      <c r="CKV140" s="348"/>
      <c r="CKW140" s="348"/>
      <c r="CKX140" s="349"/>
      <c r="CKZ140" s="347"/>
      <c r="CLA140" s="350"/>
      <c r="CLB140" s="350"/>
      <c r="CLC140" s="348"/>
      <c r="CLD140" s="348"/>
      <c r="CLE140" s="348"/>
      <c r="CLF140" s="349"/>
      <c r="CLH140" s="347"/>
      <c r="CLI140" s="350"/>
      <c r="CLJ140" s="350"/>
      <c r="CLK140" s="348"/>
      <c r="CLL140" s="348"/>
      <c r="CLM140" s="348"/>
      <c r="CLN140" s="349"/>
      <c r="CLP140" s="347"/>
      <c r="CLQ140" s="350"/>
      <c r="CLR140" s="350"/>
      <c r="CLS140" s="348"/>
      <c r="CLT140" s="348"/>
      <c r="CLU140" s="348"/>
      <c r="CLV140" s="349"/>
      <c r="CLX140" s="347"/>
      <c r="CLY140" s="350"/>
      <c r="CLZ140" s="350"/>
      <c r="CMA140" s="348"/>
      <c r="CMB140" s="348"/>
      <c r="CMC140" s="348"/>
      <c r="CMD140" s="349"/>
      <c r="CMF140" s="347"/>
      <c r="CMG140" s="350"/>
      <c r="CMH140" s="350"/>
      <c r="CMI140" s="348"/>
      <c r="CMJ140" s="348"/>
      <c r="CMK140" s="348"/>
      <c r="CML140" s="349"/>
      <c r="CMN140" s="347"/>
      <c r="CMO140" s="350"/>
      <c r="CMP140" s="350"/>
      <c r="CMQ140" s="348"/>
      <c r="CMR140" s="348"/>
      <c r="CMS140" s="348"/>
      <c r="CMT140" s="349"/>
      <c r="CMV140" s="347"/>
      <c r="CMW140" s="350"/>
      <c r="CMX140" s="350"/>
      <c r="CMY140" s="348"/>
      <c r="CMZ140" s="348"/>
      <c r="CNA140" s="348"/>
      <c r="CNB140" s="349"/>
      <c r="CND140" s="347"/>
      <c r="CNE140" s="350"/>
      <c r="CNF140" s="350"/>
      <c r="CNG140" s="348"/>
      <c r="CNH140" s="348"/>
      <c r="CNI140" s="348"/>
      <c r="CNJ140" s="349"/>
      <c r="CNL140" s="347"/>
      <c r="CNM140" s="350"/>
      <c r="CNN140" s="350"/>
      <c r="CNO140" s="348"/>
      <c r="CNP140" s="348"/>
      <c r="CNQ140" s="348"/>
      <c r="CNR140" s="349"/>
      <c r="CNT140" s="347"/>
      <c r="CNU140" s="350"/>
      <c r="CNV140" s="350"/>
      <c r="CNW140" s="348"/>
      <c r="CNX140" s="348"/>
      <c r="CNY140" s="348"/>
      <c r="CNZ140" s="349"/>
      <c r="COB140" s="347"/>
      <c r="COC140" s="350"/>
      <c r="COD140" s="350"/>
      <c r="COE140" s="348"/>
      <c r="COF140" s="348"/>
      <c r="COG140" s="348"/>
      <c r="COH140" s="349"/>
      <c r="COJ140" s="347"/>
      <c r="COK140" s="350"/>
      <c r="COL140" s="350"/>
      <c r="COM140" s="348"/>
      <c r="CON140" s="348"/>
      <c r="COO140" s="348"/>
      <c r="COP140" s="349"/>
      <c r="COR140" s="347"/>
      <c r="COS140" s="350"/>
      <c r="COT140" s="350"/>
      <c r="COU140" s="348"/>
      <c r="COV140" s="348"/>
      <c r="COW140" s="348"/>
      <c r="COX140" s="349"/>
      <c r="COZ140" s="347"/>
      <c r="CPA140" s="350"/>
      <c r="CPB140" s="350"/>
      <c r="CPC140" s="348"/>
      <c r="CPD140" s="348"/>
      <c r="CPE140" s="348"/>
      <c r="CPF140" s="349"/>
      <c r="CPH140" s="347"/>
      <c r="CPI140" s="350"/>
      <c r="CPJ140" s="350"/>
      <c r="CPK140" s="348"/>
      <c r="CPL140" s="348"/>
      <c r="CPM140" s="348"/>
      <c r="CPN140" s="349"/>
      <c r="CPP140" s="347"/>
      <c r="CPQ140" s="350"/>
      <c r="CPR140" s="350"/>
      <c r="CPS140" s="348"/>
      <c r="CPT140" s="348"/>
      <c r="CPU140" s="348"/>
      <c r="CPV140" s="349"/>
      <c r="CPX140" s="347"/>
      <c r="CPY140" s="350"/>
      <c r="CPZ140" s="350"/>
      <c r="CQA140" s="348"/>
      <c r="CQB140" s="348"/>
      <c r="CQC140" s="348"/>
      <c r="CQD140" s="349"/>
      <c r="CQF140" s="347"/>
      <c r="CQG140" s="350"/>
      <c r="CQH140" s="350"/>
      <c r="CQI140" s="348"/>
      <c r="CQJ140" s="348"/>
      <c r="CQK140" s="348"/>
      <c r="CQL140" s="349"/>
      <c r="CQN140" s="347"/>
      <c r="CQO140" s="350"/>
      <c r="CQP140" s="350"/>
      <c r="CQQ140" s="348"/>
      <c r="CQR140" s="348"/>
      <c r="CQS140" s="348"/>
      <c r="CQT140" s="349"/>
      <c r="CQV140" s="347"/>
      <c r="CQW140" s="350"/>
      <c r="CQX140" s="350"/>
      <c r="CQY140" s="348"/>
      <c r="CQZ140" s="348"/>
      <c r="CRA140" s="348"/>
      <c r="CRB140" s="349"/>
      <c r="CRD140" s="347"/>
      <c r="CRE140" s="350"/>
      <c r="CRF140" s="350"/>
      <c r="CRG140" s="348"/>
      <c r="CRH140" s="348"/>
      <c r="CRI140" s="348"/>
      <c r="CRJ140" s="349"/>
      <c r="CRL140" s="347"/>
      <c r="CRM140" s="350"/>
      <c r="CRN140" s="350"/>
      <c r="CRO140" s="348"/>
      <c r="CRP140" s="348"/>
      <c r="CRQ140" s="348"/>
      <c r="CRR140" s="349"/>
      <c r="CRT140" s="347"/>
      <c r="CRU140" s="350"/>
      <c r="CRV140" s="350"/>
      <c r="CRW140" s="348"/>
      <c r="CRX140" s="348"/>
      <c r="CRY140" s="348"/>
      <c r="CRZ140" s="349"/>
      <c r="CSB140" s="347"/>
      <c r="CSC140" s="350"/>
      <c r="CSD140" s="350"/>
      <c r="CSE140" s="348"/>
      <c r="CSF140" s="348"/>
      <c r="CSG140" s="348"/>
      <c r="CSH140" s="349"/>
      <c r="CSJ140" s="347"/>
      <c r="CSK140" s="350"/>
      <c r="CSL140" s="350"/>
      <c r="CSM140" s="348"/>
      <c r="CSN140" s="348"/>
      <c r="CSO140" s="348"/>
      <c r="CSP140" s="349"/>
      <c r="CSR140" s="347"/>
      <c r="CSS140" s="350"/>
      <c r="CST140" s="350"/>
      <c r="CSU140" s="348"/>
      <c r="CSV140" s="348"/>
      <c r="CSW140" s="348"/>
      <c r="CSX140" s="349"/>
      <c r="CSZ140" s="347"/>
      <c r="CTA140" s="350"/>
      <c r="CTB140" s="350"/>
      <c r="CTC140" s="348"/>
      <c r="CTD140" s="348"/>
      <c r="CTE140" s="348"/>
      <c r="CTF140" s="349"/>
      <c r="CTH140" s="347"/>
      <c r="CTI140" s="350"/>
      <c r="CTJ140" s="350"/>
      <c r="CTK140" s="348"/>
      <c r="CTL140" s="348"/>
      <c r="CTM140" s="348"/>
      <c r="CTN140" s="349"/>
      <c r="CTP140" s="347"/>
      <c r="CTQ140" s="350"/>
      <c r="CTR140" s="350"/>
      <c r="CTS140" s="348"/>
      <c r="CTT140" s="348"/>
      <c r="CTU140" s="348"/>
      <c r="CTV140" s="349"/>
      <c r="CTX140" s="347"/>
      <c r="CTY140" s="350"/>
      <c r="CTZ140" s="350"/>
      <c r="CUA140" s="348"/>
      <c r="CUB140" s="348"/>
      <c r="CUC140" s="348"/>
      <c r="CUD140" s="349"/>
      <c r="CUF140" s="347"/>
      <c r="CUG140" s="350"/>
      <c r="CUH140" s="350"/>
      <c r="CUI140" s="348"/>
      <c r="CUJ140" s="348"/>
      <c r="CUK140" s="348"/>
      <c r="CUL140" s="349"/>
      <c r="CUN140" s="347"/>
      <c r="CUO140" s="350"/>
      <c r="CUP140" s="350"/>
      <c r="CUQ140" s="348"/>
      <c r="CUR140" s="348"/>
      <c r="CUS140" s="348"/>
      <c r="CUT140" s="349"/>
      <c r="CUV140" s="347"/>
      <c r="CUW140" s="350"/>
      <c r="CUX140" s="350"/>
      <c r="CUY140" s="348"/>
      <c r="CUZ140" s="348"/>
      <c r="CVA140" s="348"/>
      <c r="CVB140" s="349"/>
      <c r="CVD140" s="347"/>
      <c r="CVE140" s="350"/>
      <c r="CVF140" s="350"/>
      <c r="CVG140" s="348"/>
      <c r="CVH140" s="348"/>
      <c r="CVI140" s="348"/>
      <c r="CVJ140" s="349"/>
      <c r="CVL140" s="347"/>
      <c r="CVM140" s="350"/>
      <c r="CVN140" s="350"/>
      <c r="CVO140" s="348"/>
      <c r="CVP140" s="348"/>
      <c r="CVQ140" s="348"/>
      <c r="CVR140" s="349"/>
      <c r="CVT140" s="347"/>
      <c r="CVU140" s="350"/>
      <c r="CVV140" s="350"/>
      <c r="CVW140" s="348"/>
      <c r="CVX140" s="348"/>
      <c r="CVY140" s="348"/>
      <c r="CVZ140" s="349"/>
      <c r="CWB140" s="347"/>
      <c r="CWC140" s="350"/>
      <c r="CWD140" s="350"/>
      <c r="CWE140" s="348"/>
      <c r="CWF140" s="348"/>
      <c r="CWG140" s="348"/>
      <c r="CWH140" s="349"/>
      <c r="CWJ140" s="347"/>
      <c r="CWK140" s="350"/>
      <c r="CWL140" s="350"/>
      <c r="CWM140" s="348"/>
      <c r="CWN140" s="348"/>
      <c r="CWO140" s="348"/>
      <c r="CWP140" s="349"/>
      <c r="CWR140" s="347"/>
      <c r="CWS140" s="350"/>
      <c r="CWT140" s="350"/>
      <c r="CWU140" s="348"/>
      <c r="CWV140" s="348"/>
      <c r="CWW140" s="348"/>
      <c r="CWX140" s="349"/>
      <c r="CWZ140" s="347"/>
      <c r="CXA140" s="350"/>
      <c r="CXB140" s="350"/>
      <c r="CXC140" s="348"/>
      <c r="CXD140" s="348"/>
      <c r="CXE140" s="348"/>
      <c r="CXF140" s="349"/>
      <c r="CXH140" s="347"/>
      <c r="CXI140" s="350"/>
      <c r="CXJ140" s="350"/>
      <c r="CXK140" s="348"/>
      <c r="CXL140" s="348"/>
      <c r="CXM140" s="348"/>
      <c r="CXN140" s="349"/>
      <c r="CXP140" s="347"/>
      <c r="CXQ140" s="350"/>
      <c r="CXR140" s="350"/>
      <c r="CXS140" s="348"/>
      <c r="CXT140" s="348"/>
      <c r="CXU140" s="348"/>
      <c r="CXV140" s="349"/>
      <c r="CXX140" s="347"/>
      <c r="CXY140" s="350"/>
      <c r="CXZ140" s="350"/>
      <c r="CYA140" s="348"/>
      <c r="CYB140" s="348"/>
      <c r="CYC140" s="348"/>
      <c r="CYD140" s="349"/>
      <c r="CYF140" s="347"/>
      <c r="CYG140" s="350"/>
      <c r="CYH140" s="350"/>
      <c r="CYI140" s="348"/>
      <c r="CYJ140" s="348"/>
      <c r="CYK140" s="348"/>
      <c r="CYL140" s="349"/>
      <c r="CYN140" s="347"/>
      <c r="CYO140" s="350"/>
      <c r="CYP140" s="350"/>
      <c r="CYQ140" s="348"/>
      <c r="CYR140" s="348"/>
      <c r="CYS140" s="348"/>
      <c r="CYT140" s="349"/>
      <c r="CYV140" s="347"/>
      <c r="CYW140" s="350"/>
      <c r="CYX140" s="350"/>
      <c r="CYY140" s="348"/>
      <c r="CYZ140" s="348"/>
      <c r="CZA140" s="348"/>
      <c r="CZB140" s="349"/>
      <c r="CZD140" s="347"/>
      <c r="CZE140" s="350"/>
      <c r="CZF140" s="350"/>
      <c r="CZG140" s="348"/>
      <c r="CZH140" s="348"/>
      <c r="CZI140" s="348"/>
      <c r="CZJ140" s="349"/>
      <c r="CZL140" s="347"/>
      <c r="CZM140" s="350"/>
      <c r="CZN140" s="350"/>
      <c r="CZO140" s="348"/>
      <c r="CZP140" s="348"/>
      <c r="CZQ140" s="348"/>
      <c r="CZR140" s="349"/>
      <c r="CZT140" s="347"/>
      <c r="CZU140" s="350"/>
      <c r="CZV140" s="350"/>
      <c r="CZW140" s="348"/>
      <c r="CZX140" s="348"/>
      <c r="CZY140" s="348"/>
      <c r="CZZ140" s="349"/>
      <c r="DAB140" s="347"/>
      <c r="DAC140" s="350"/>
      <c r="DAD140" s="350"/>
      <c r="DAE140" s="348"/>
      <c r="DAF140" s="348"/>
      <c r="DAG140" s="348"/>
      <c r="DAH140" s="349"/>
      <c r="DAJ140" s="347"/>
      <c r="DAK140" s="350"/>
      <c r="DAL140" s="350"/>
      <c r="DAM140" s="348"/>
      <c r="DAN140" s="348"/>
      <c r="DAO140" s="348"/>
      <c r="DAP140" s="349"/>
      <c r="DAR140" s="347"/>
      <c r="DAS140" s="350"/>
      <c r="DAT140" s="350"/>
      <c r="DAU140" s="348"/>
      <c r="DAV140" s="348"/>
      <c r="DAW140" s="348"/>
      <c r="DAX140" s="349"/>
      <c r="DAZ140" s="347"/>
      <c r="DBA140" s="350"/>
      <c r="DBB140" s="350"/>
      <c r="DBC140" s="348"/>
      <c r="DBD140" s="348"/>
      <c r="DBE140" s="348"/>
      <c r="DBF140" s="349"/>
      <c r="DBH140" s="347"/>
      <c r="DBI140" s="350"/>
      <c r="DBJ140" s="350"/>
      <c r="DBK140" s="348"/>
      <c r="DBL140" s="348"/>
      <c r="DBM140" s="348"/>
      <c r="DBN140" s="349"/>
      <c r="DBP140" s="347"/>
      <c r="DBQ140" s="350"/>
      <c r="DBR140" s="350"/>
      <c r="DBS140" s="348"/>
      <c r="DBT140" s="348"/>
      <c r="DBU140" s="348"/>
      <c r="DBV140" s="349"/>
      <c r="DBX140" s="347"/>
      <c r="DBY140" s="350"/>
      <c r="DBZ140" s="350"/>
      <c r="DCA140" s="348"/>
      <c r="DCB140" s="348"/>
      <c r="DCC140" s="348"/>
      <c r="DCD140" s="349"/>
      <c r="DCF140" s="347"/>
      <c r="DCG140" s="350"/>
      <c r="DCH140" s="350"/>
      <c r="DCI140" s="348"/>
      <c r="DCJ140" s="348"/>
      <c r="DCK140" s="348"/>
      <c r="DCL140" s="349"/>
      <c r="DCN140" s="347"/>
      <c r="DCO140" s="350"/>
      <c r="DCP140" s="350"/>
      <c r="DCQ140" s="348"/>
      <c r="DCR140" s="348"/>
      <c r="DCS140" s="348"/>
      <c r="DCT140" s="349"/>
      <c r="DCV140" s="347"/>
      <c r="DCW140" s="350"/>
      <c r="DCX140" s="350"/>
      <c r="DCY140" s="348"/>
      <c r="DCZ140" s="348"/>
      <c r="DDA140" s="348"/>
      <c r="DDB140" s="349"/>
      <c r="DDD140" s="347"/>
      <c r="DDE140" s="350"/>
      <c r="DDF140" s="350"/>
      <c r="DDG140" s="348"/>
      <c r="DDH140" s="348"/>
      <c r="DDI140" s="348"/>
      <c r="DDJ140" s="349"/>
      <c r="DDL140" s="347"/>
      <c r="DDM140" s="350"/>
      <c r="DDN140" s="350"/>
      <c r="DDO140" s="348"/>
      <c r="DDP140" s="348"/>
      <c r="DDQ140" s="348"/>
      <c r="DDR140" s="349"/>
      <c r="DDT140" s="347"/>
      <c r="DDU140" s="350"/>
      <c r="DDV140" s="350"/>
      <c r="DDW140" s="348"/>
      <c r="DDX140" s="348"/>
      <c r="DDY140" s="348"/>
      <c r="DDZ140" s="349"/>
      <c r="DEB140" s="347"/>
      <c r="DEC140" s="350"/>
      <c r="DED140" s="350"/>
      <c r="DEE140" s="348"/>
      <c r="DEF140" s="348"/>
      <c r="DEG140" s="348"/>
      <c r="DEH140" s="349"/>
      <c r="DEJ140" s="347"/>
      <c r="DEK140" s="350"/>
      <c r="DEL140" s="350"/>
      <c r="DEM140" s="348"/>
      <c r="DEN140" s="348"/>
      <c r="DEO140" s="348"/>
      <c r="DEP140" s="349"/>
      <c r="DER140" s="347"/>
      <c r="DES140" s="350"/>
      <c r="DET140" s="350"/>
      <c r="DEU140" s="348"/>
      <c r="DEV140" s="348"/>
      <c r="DEW140" s="348"/>
      <c r="DEX140" s="349"/>
      <c r="DEZ140" s="347"/>
      <c r="DFA140" s="350"/>
      <c r="DFB140" s="350"/>
      <c r="DFC140" s="348"/>
      <c r="DFD140" s="348"/>
      <c r="DFE140" s="348"/>
      <c r="DFF140" s="349"/>
      <c r="DFH140" s="347"/>
      <c r="DFI140" s="350"/>
      <c r="DFJ140" s="350"/>
      <c r="DFK140" s="348"/>
      <c r="DFL140" s="348"/>
      <c r="DFM140" s="348"/>
      <c r="DFN140" s="349"/>
      <c r="DFP140" s="347"/>
      <c r="DFQ140" s="350"/>
      <c r="DFR140" s="350"/>
      <c r="DFS140" s="348"/>
      <c r="DFT140" s="348"/>
      <c r="DFU140" s="348"/>
      <c r="DFV140" s="349"/>
      <c r="DFX140" s="347"/>
      <c r="DFY140" s="350"/>
      <c r="DFZ140" s="350"/>
      <c r="DGA140" s="348"/>
      <c r="DGB140" s="348"/>
      <c r="DGC140" s="348"/>
      <c r="DGD140" s="349"/>
      <c r="DGF140" s="347"/>
      <c r="DGG140" s="350"/>
      <c r="DGH140" s="350"/>
      <c r="DGI140" s="348"/>
      <c r="DGJ140" s="348"/>
      <c r="DGK140" s="348"/>
      <c r="DGL140" s="349"/>
      <c r="DGN140" s="347"/>
      <c r="DGO140" s="350"/>
      <c r="DGP140" s="350"/>
      <c r="DGQ140" s="348"/>
      <c r="DGR140" s="348"/>
      <c r="DGS140" s="348"/>
      <c r="DGT140" s="349"/>
      <c r="DGV140" s="347"/>
      <c r="DGW140" s="350"/>
      <c r="DGX140" s="350"/>
      <c r="DGY140" s="348"/>
      <c r="DGZ140" s="348"/>
      <c r="DHA140" s="348"/>
      <c r="DHB140" s="349"/>
      <c r="DHD140" s="347"/>
      <c r="DHE140" s="350"/>
      <c r="DHF140" s="350"/>
      <c r="DHG140" s="348"/>
      <c r="DHH140" s="348"/>
      <c r="DHI140" s="348"/>
      <c r="DHJ140" s="349"/>
      <c r="DHL140" s="347"/>
      <c r="DHM140" s="350"/>
      <c r="DHN140" s="350"/>
      <c r="DHO140" s="348"/>
      <c r="DHP140" s="348"/>
      <c r="DHQ140" s="348"/>
      <c r="DHR140" s="349"/>
      <c r="DHT140" s="347"/>
      <c r="DHU140" s="350"/>
      <c r="DHV140" s="350"/>
      <c r="DHW140" s="348"/>
      <c r="DHX140" s="348"/>
      <c r="DHY140" s="348"/>
      <c r="DHZ140" s="349"/>
      <c r="DIB140" s="347"/>
      <c r="DIC140" s="350"/>
      <c r="DID140" s="350"/>
      <c r="DIE140" s="348"/>
      <c r="DIF140" s="348"/>
      <c r="DIG140" s="348"/>
      <c r="DIH140" s="349"/>
      <c r="DIJ140" s="347"/>
      <c r="DIK140" s="350"/>
      <c r="DIL140" s="350"/>
      <c r="DIM140" s="348"/>
      <c r="DIN140" s="348"/>
      <c r="DIO140" s="348"/>
      <c r="DIP140" s="349"/>
      <c r="DIR140" s="347"/>
      <c r="DIS140" s="350"/>
      <c r="DIT140" s="350"/>
      <c r="DIU140" s="348"/>
      <c r="DIV140" s="348"/>
      <c r="DIW140" s="348"/>
      <c r="DIX140" s="349"/>
      <c r="DIZ140" s="347"/>
      <c r="DJA140" s="350"/>
      <c r="DJB140" s="350"/>
      <c r="DJC140" s="348"/>
      <c r="DJD140" s="348"/>
      <c r="DJE140" s="348"/>
      <c r="DJF140" s="349"/>
      <c r="DJH140" s="347"/>
      <c r="DJI140" s="350"/>
      <c r="DJJ140" s="350"/>
      <c r="DJK140" s="348"/>
      <c r="DJL140" s="348"/>
      <c r="DJM140" s="348"/>
      <c r="DJN140" s="349"/>
      <c r="DJP140" s="347"/>
      <c r="DJQ140" s="350"/>
      <c r="DJR140" s="350"/>
      <c r="DJS140" s="348"/>
      <c r="DJT140" s="348"/>
      <c r="DJU140" s="348"/>
      <c r="DJV140" s="349"/>
      <c r="DJX140" s="347"/>
      <c r="DJY140" s="350"/>
      <c r="DJZ140" s="350"/>
      <c r="DKA140" s="348"/>
      <c r="DKB140" s="348"/>
      <c r="DKC140" s="348"/>
      <c r="DKD140" s="349"/>
      <c r="DKF140" s="347"/>
      <c r="DKG140" s="350"/>
      <c r="DKH140" s="350"/>
      <c r="DKI140" s="348"/>
      <c r="DKJ140" s="348"/>
      <c r="DKK140" s="348"/>
      <c r="DKL140" s="349"/>
      <c r="DKN140" s="347"/>
      <c r="DKO140" s="350"/>
      <c r="DKP140" s="350"/>
      <c r="DKQ140" s="348"/>
      <c r="DKR140" s="348"/>
      <c r="DKS140" s="348"/>
      <c r="DKT140" s="349"/>
      <c r="DKV140" s="347"/>
      <c r="DKW140" s="350"/>
      <c r="DKX140" s="350"/>
      <c r="DKY140" s="348"/>
      <c r="DKZ140" s="348"/>
      <c r="DLA140" s="348"/>
      <c r="DLB140" s="349"/>
      <c r="DLD140" s="347"/>
      <c r="DLE140" s="350"/>
      <c r="DLF140" s="350"/>
      <c r="DLG140" s="348"/>
      <c r="DLH140" s="348"/>
      <c r="DLI140" s="348"/>
      <c r="DLJ140" s="349"/>
      <c r="DLL140" s="347"/>
      <c r="DLM140" s="350"/>
      <c r="DLN140" s="350"/>
      <c r="DLO140" s="348"/>
      <c r="DLP140" s="348"/>
      <c r="DLQ140" s="348"/>
      <c r="DLR140" s="349"/>
      <c r="DLT140" s="347"/>
      <c r="DLU140" s="350"/>
      <c r="DLV140" s="350"/>
      <c r="DLW140" s="348"/>
      <c r="DLX140" s="348"/>
      <c r="DLY140" s="348"/>
      <c r="DLZ140" s="349"/>
      <c r="DMB140" s="347"/>
      <c r="DMC140" s="350"/>
      <c r="DMD140" s="350"/>
      <c r="DME140" s="348"/>
      <c r="DMF140" s="348"/>
      <c r="DMG140" s="348"/>
      <c r="DMH140" s="349"/>
      <c r="DMJ140" s="347"/>
      <c r="DMK140" s="350"/>
      <c r="DML140" s="350"/>
      <c r="DMM140" s="348"/>
      <c r="DMN140" s="348"/>
      <c r="DMO140" s="348"/>
      <c r="DMP140" s="349"/>
      <c r="DMR140" s="347"/>
      <c r="DMS140" s="350"/>
      <c r="DMT140" s="350"/>
      <c r="DMU140" s="348"/>
      <c r="DMV140" s="348"/>
      <c r="DMW140" s="348"/>
      <c r="DMX140" s="349"/>
      <c r="DMZ140" s="347"/>
      <c r="DNA140" s="350"/>
      <c r="DNB140" s="350"/>
      <c r="DNC140" s="348"/>
      <c r="DND140" s="348"/>
      <c r="DNE140" s="348"/>
      <c r="DNF140" s="349"/>
      <c r="DNH140" s="347"/>
      <c r="DNI140" s="350"/>
      <c r="DNJ140" s="350"/>
      <c r="DNK140" s="348"/>
      <c r="DNL140" s="348"/>
      <c r="DNM140" s="348"/>
      <c r="DNN140" s="349"/>
      <c r="DNP140" s="347"/>
      <c r="DNQ140" s="350"/>
      <c r="DNR140" s="350"/>
      <c r="DNS140" s="348"/>
      <c r="DNT140" s="348"/>
      <c r="DNU140" s="348"/>
      <c r="DNV140" s="349"/>
      <c r="DNX140" s="347"/>
      <c r="DNY140" s="350"/>
      <c r="DNZ140" s="350"/>
      <c r="DOA140" s="348"/>
      <c r="DOB140" s="348"/>
      <c r="DOC140" s="348"/>
      <c r="DOD140" s="349"/>
      <c r="DOF140" s="347"/>
      <c r="DOG140" s="350"/>
      <c r="DOH140" s="350"/>
      <c r="DOI140" s="348"/>
      <c r="DOJ140" s="348"/>
      <c r="DOK140" s="348"/>
      <c r="DOL140" s="349"/>
      <c r="DON140" s="347"/>
      <c r="DOO140" s="350"/>
      <c r="DOP140" s="350"/>
      <c r="DOQ140" s="348"/>
      <c r="DOR140" s="348"/>
      <c r="DOS140" s="348"/>
      <c r="DOT140" s="349"/>
      <c r="DOV140" s="347"/>
      <c r="DOW140" s="350"/>
      <c r="DOX140" s="350"/>
      <c r="DOY140" s="348"/>
      <c r="DOZ140" s="348"/>
      <c r="DPA140" s="348"/>
      <c r="DPB140" s="349"/>
      <c r="DPD140" s="347"/>
      <c r="DPE140" s="350"/>
      <c r="DPF140" s="350"/>
      <c r="DPG140" s="348"/>
      <c r="DPH140" s="348"/>
      <c r="DPI140" s="348"/>
      <c r="DPJ140" s="349"/>
      <c r="DPL140" s="347"/>
      <c r="DPM140" s="350"/>
      <c r="DPN140" s="350"/>
      <c r="DPO140" s="348"/>
      <c r="DPP140" s="348"/>
      <c r="DPQ140" s="348"/>
      <c r="DPR140" s="349"/>
      <c r="DPT140" s="347"/>
      <c r="DPU140" s="350"/>
      <c r="DPV140" s="350"/>
      <c r="DPW140" s="348"/>
      <c r="DPX140" s="348"/>
      <c r="DPY140" s="348"/>
      <c r="DPZ140" s="349"/>
      <c r="DQB140" s="347"/>
      <c r="DQC140" s="350"/>
      <c r="DQD140" s="350"/>
      <c r="DQE140" s="348"/>
      <c r="DQF140" s="348"/>
      <c r="DQG140" s="348"/>
      <c r="DQH140" s="349"/>
      <c r="DQJ140" s="347"/>
      <c r="DQK140" s="350"/>
      <c r="DQL140" s="350"/>
      <c r="DQM140" s="348"/>
      <c r="DQN140" s="348"/>
      <c r="DQO140" s="348"/>
      <c r="DQP140" s="349"/>
      <c r="DQR140" s="347"/>
      <c r="DQS140" s="350"/>
      <c r="DQT140" s="350"/>
      <c r="DQU140" s="348"/>
      <c r="DQV140" s="348"/>
      <c r="DQW140" s="348"/>
      <c r="DQX140" s="349"/>
      <c r="DQZ140" s="347"/>
      <c r="DRA140" s="350"/>
      <c r="DRB140" s="350"/>
      <c r="DRC140" s="348"/>
      <c r="DRD140" s="348"/>
      <c r="DRE140" s="348"/>
      <c r="DRF140" s="349"/>
      <c r="DRH140" s="347"/>
      <c r="DRI140" s="350"/>
      <c r="DRJ140" s="350"/>
      <c r="DRK140" s="348"/>
      <c r="DRL140" s="348"/>
      <c r="DRM140" s="348"/>
      <c r="DRN140" s="349"/>
      <c r="DRP140" s="347"/>
      <c r="DRQ140" s="350"/>
      <c r="DRR140" s="350"/>
      <c r="DRS140" s="348"/>
      <c r="DRT140" s="348"/>
      <c r="DRU140" s="348"/>
      <c r="DRV140" s="349"/>
      <c r="DRX140" s="347"/>
      <c r="DRY140" s="350"/>
      <c r="DRZ140" s="350"/>
      <c r="DSA140" s="348"/>
      <c r="DSB140" s="348"/>
      <c r="DSC140" s="348"/>
      <c r="DSD140" s="349"/>
      <c r="DSF140" s="347"/>
      <c r="DSG140" s="350"/>
      <c r="DSH140" s="350"/>
      <c r="DSI140" s="348"/>
      <c r="DSJ140" s="348"/>
      <c r="DSK140" s="348"/>
      <c r="DSL140" s="349"/>
      <c r="DSN140" s="347"/>
      <c r="DSO140" s="350"/>
      <c r="DSP140" s="350"/>
      <c r="DSQ140" s="348"/>
      <c r="DSR140" s="348"/>
      <c r="DSS140" s="348"/>
      <c r="DST140" s="349"/>
      <c r="DSV140" s="347"/>
      <c r="DSW140" s="350"/>
      <c r="DSX140" s="350"/>
      <c r="DSY140" s="348"/>
      <c r="DSZ140" s="348"/>
      <c r="DTA140" s="348"/>
      <c r="DTB140" s="349"/>
      <c r="DTD140" s="347"/>
      <c r="DTE140" s="350"/>
      <c r="DTF140" s="350"/>
      <c r="DTG140" s="348"/>
      <c r="DTH140" s="348"/>
      <c r="DTI140" s="348"/>
      <c r="DTJ140" s="349"/>
      <c r="DTL140" s="347"/>
      <c r="DTM140" s="350"/>
      <c r="DTN140" s="350"/>
      <c r="DTO140" s="348"/>
      <c r="DTP140" s="348"/>
      <c r="DTQ140" s="348"/>
      <c r="DTR140" s="349"/>
      <c r="DTT140" s="347"/>
      <c r="DTU140" s="350"/>
      <c r="DTV140" s="350"/>
      <c r="DTW140" s="348"/>
      <c r="DTX140" s="348"/>
      <c r="DTY140" s="348"/>
      <c r="DTZ140" s="349"/>
      <c r="DUB140" s="347"/>
      <c r="DUC140" s="350"/>
      <c r="DUD140" s="350"/>
      <c r="DUE140" s="348"/>
      <c r="DUF140" s="348"/>
      <c r="DUG140" s="348"/>
      <c r="DUH140" s="349"/>
      <c r="DUJ140" s="347"/>
      <c r="DUK140" s="350"/>
      <c r="DUL140" s="350"/>
      <c r="DUM140" s="348"/>
      <c r="DUN140" s="348"/>
      <c r="DUO140" s="348"/>
      <c r="DUP140" s="349"/>
      <c r="DUR140" s="347"/>
      <c r="DUS140" s="350"/>
      <c r="DUT140" s="350"/>
      <c r="DUU140" s="348"/>
      <c r="DUV140" s="348"/>
      <c r="DUW140" s="348"/>
      <c r="DUX140" s="349"/>
      <c r="DUZ140" s="347"/>
      <c r="DVA140" s="350"/>
      <c r="DVB140" s="350"/>
      <c r="DVC140" s="348"/>
      <c r="DVD140" s="348"/>
      <c r="DVE140" s="348"/>
      <c r="DVF140" s="349"/>
      <c r="DVH140" s="347"/>
      <c r="DVI140" s="350"/>
      <c r="DVJ140" s="350"/>
      <c r="DVK140" s="348"/>
      <c r="DVL140" s="348"/>
      <c r="DVM140" s="348"/>
      <c r="DVN140" s="349"/>
      <c r="DVP140" s="347"/>
      <c r="DVQ140" s="350"/>
      <c r="DVR140" s="350"/>
      <c r="DVS140" s="348"/>
      <c r="DVT140" s="348"/>
      <c r="DVU140" s="348"/>
      <c r="DVV140" s="349"/>
      <c r="DVX140" s="347"/>
      <c r="DVY140" s="350"/>
      <c r="DVZ140" s="350"/>
      <c r="DWA140" s="348"/>
      <c r="DWB140" s="348"/>
      <c r="DWC140" s="348"/>
      <c r="DWD140" s="349"/>
      <c r="DWF140" s="347"/>
      <c r="DWG140" s="350"/>
      <c r="DWH140" s="350"/>
      <c r="DWI140" s="348"/>
      <c r="DWJ140" s="348"/>
      <c r="DWK140" s="348"/>
      <c r="DWL140" s="349"/>
      <c r="DWN140" s="347"/>
      <c r="DWO140" s="350"/>
      <c r="DWP140" s="350"/>
      <c r="DWQ140" s="348"/>
      <c r="DWR140" s="348"/>
      <c r="DWS140" s="348"/>
      <c r="DWT140" s="349"/>
      <c r="DWV140" s="347"/>
      <c r="DWW140" s="350"/>
      <c r="DWX140" s="350"/>
      <c r="DWY140" s="348"/>
      <c r="DWZ140" s="348"/>
      <c r="DXA140" s="348"/>
      <c r="DXB140" s="349"/>
      <c r="DXD140" s="347"/>
      <c r="DXE140" s="350"/>
      <c r="DXF140" s="350"/>
      <c r="DXG140" s="348"/>
      <c r="DXH140" s="348"/>
      <c r="DXI140" s="348"/>
      <c r="DXJ140" s="349"/>
      <c r="DXL140" s="347"/>
      <c r="DXM140" s="350"/>
      <c r="DXN140" s="350"/>
      <c r="DXO140" s="348"/>
      <c r="DXP140" s="348"/>
      <c r="DXQ140" s="348"/>
      <c r="DXR140" s="349"/>
      <c r="DXT140" s="347"/>
      <c r="DXU140" s="350"/>
      <c r="DXV140" s="350"/>
      <c r="DXW140" s="348"/>
      <c r="DXX140" s="348"/>
      <c r="DXY140" s="348"/>
      <c r="DXZ140" s="349"/>
      <c r="DYB140" s="347"/>
      <c r="DYC140" s="350"/>
      <c r="DYD140" s="350"/>
      <c r="DYE140" s="348"/>
      <c r="DYF140" s="348"/>
      <c r="DYG140" s="348"/>
      <c r="DYH140" s="349"/>
      <c r="DYJ140" s="347"/>
      <c r="DYK140" s="350"/>
      <c r="DYL140" s="350"/>
      <c r="DYM140" s="348"/>
      <c r="DYN140" s="348"/>
      <c r="DYO140" s="348"/>
      <c r="DYP140" s="349"/>
      <c r="DYR140" s="347"/>
      <c r="DYS140" s="350"/>
      <c r="DYT140" s="350"/>
      <c r="DYU140" s="348"/>
      <c r="DYV140" s="348"/>
      <c r="DYW140" s="348"/>
      <c r="DYX140" s="349"/>
      <c r="DYZ140" s="347"/>
      <c r="DZA140" s="350"/>
      <c r="DZB140" s="350"/>
      <c r="DZC140" s="348"/>
      <c r="DZD140" s="348"/>
      <c r="DZE140" s="348"/>
      <c r="DZF140" s="349"/>
      <c r="DZH140" s="347"/>
      <c r="DZI140" s="350"/>
      <c r="DZJ140" s="350"/>
      <c r="DZK140" s="348"/>
      <c r="DZL140" s="348"/>
      <c r="DZM140" s="348"/>
      <c r="DZN140" s="349"/>
      <c r="DZP140" s="347"/>
      <c r="DZQ140" s="350"/>
      <c r="DZR140" s="350"/>
      <c r="DZS140" s="348"/>
      <c r="DZT140" s="348"/>
      <c r="DZU140" s="348"/>
      <c r="DZV140" s="349"/>
      <c r="DZX140" s="347"/>
      <c r="DZY140" s="350"/>
      <c r="DZZ140" s="350"/>
      <c r="EAA140" s="348"/>
      <c r="EAB140" s="348"/>
      <c r="EAC140" s="348"/>
      <c r="EAD140" s="349"/>
      <c r="EAF140" s="347"/>
      <c r="EAG140" s="350"/>
      <c r="EAH140" s="350"/>
      <c r="EAI140" s="348"/>
      <c r="EAJ140" s="348"/>
      <c r="EAK140" s="348"/>
      <c r="EAL140" s="349"/>
      <c r="EAN140" s="347"/>
      <c r="EAO140" s="350"/>
      <c r="EAP140" s="350"/>
      <c r="EAQ140" s="348"/>
      <c r="EAR140" s="348"/>
      <c r="EAS140" s="348"/>
      <c r="EAT140" s="349"/>
      <c r="EAV140" s="347"/>
      <c r="EAW140" s="350"/>
      <c r="EAX140" s="350"/>
      <c r="EAY140" s="348"/>
      <c r="EAZ140" s="348"/>
      <c r="EBA140" s="348"/>
      <c r="EBB140" s="349"/>
      <c r="EBD140" s="347"/>
      <c r="EBE140" s="350"/>
      <c r="EBF140" s="350"/>
      <c r="EBG140" s="348"/>
      <c r="EBH140" s="348"/>
      <c r="EBI140" s="348"/>
      <c r="EBJ140" s="349"/>
      <c r="EBL140" s="347"/>
      <c r="EBM140" s="350"/>
      <c r="EBN140" s="350"/>
      <c r="EBO140" s="348"/>
      <c r="EBP140" s="348"/>
      <c r="EBQ140" s="348"/>
      <c r="EBR140" s="349"/>
      <c r="EBT140" s="347"/>
      <c r="EBU140" s="350"/>
      <c r="EBV140" s="350"/>
      <c r="EBW140" s="348"/>
      <c r="EBX140" s="348"/>
      <c r="EBY140" s="348"/>
      <c r="EBZ140" s="349"/>
      <c r="ECB140" s="347"/>
      <c r="ECC140" s="350"/>
      <c r="ECD140" s="350"/>
      <c r="ECE140" s="348"/>
      <c r="ECF140" s="348"/>
      <c r="ECG140" s="348"/>
      <c r="ECH140" s="349"/>
      <c r="ECJ140" s="347"/>
      <c r="ECK140" s="350"/>
      <c r="ECL140" s="350"/>
      <c r="ECM140" s="348"/>
      <c r="ECN140" s="348"/>
      <c r="ECO140" s="348"/>
      <c r="ECP140" s="349"/>
      <c r="ECR140" s="347"/>
      <c r="ECS140" s="350"/>
      <c r="ECT140" s="350"/>
      <c r="ECU140" s="348"/>
      <c r="ECV140" s="348"/>
      <c r="ECW140" s="348"/>
      <c r="ECX140" s="349"/>
      <c r="ECZ140" s="347"/>
      <c r="EDA140" s="350"/>
      <c r="EDB140" s="350"/>
      <c r="EDC140" s="348"/>
      <c r="EDD140" s="348"/>
      <c r="EDE140" s="348"/>
      <c r="EDF140" s="349"/>
      <c r="EDH140" s="347"/>
      <c r="EDI140" s="350"/>
      <c r="EDJ140" s="350"/>
      <c r="EDK140" s="348"/>
      <c r="EDL140" s="348"/>
      <c r="EDM140" s="348"/>
      <c r="EDN140" s="349"/>
      <c r="EDP140" s="347"/>
      <c r="EDQ140" s="350"/>
      <c r="EDR140" s="350"/>
      <c r="EDS140" s="348"/>
      <c r="EDT140" s="348"/>
      <c r="EDU140" s="348"/>
      <c r="EDV140" s="349"/>
      <c r="EDX140" s="347"/>
      <c r="EDY140" s="350"/>
      <c r="EDZ140" s="350"/>
      <c r="EEA140" s="348"/>
      <c r="EEB140" s="348"/>
      <c r="EEC140" s="348"/>
      <c r="EED140" s="349"/>
      <c r="EEF140" s="347"/>
      <c r="EEG140" s="350"/>
      <c r="EEH140" s="350"/>
      <c r="EEI140" s="348"/>
      <c r="EEJ140" s="348"/>
      <c r="EEK140" s="348"/>
      <c r="EEL140" s="349"/>
      <c r="EEN140" s="347"/>
      <c r="EEO140" s="350"/>
      <c r="EEP140" s="350"/>
      <c r="EEQ140" s="348"/>
      <c r="EER140" s="348"/>
      <c r="EES140" s="348"/>
      <c r="EET140" s="349"/>
      <c r="EEV140" s="347"/>
      <c r="EEW140" s="350"/>
      <c r="EEX140" s="350"/>
      <c r="EEY140" s="348"/>
      <c r="EEZ140" s="348"/>
      <c r="EFA140" s="348"/>
      <c r="EFB140" s="349"/>
      <c r="EFD140" s="347"/>
      <c r="EFE140" s="350"/>
      <c r="EFF140" s="350"/>
      <c r="EFG140" s="348"/>
      <c r="EFH140" s="348"/>
      <c r="EFI140" s="348"/>
      <c r="EFJ140" s="349"/>
      <c r="EFL140" s="347"/>
      <c r="EFM140" s="350"/>
      <c r="EFN140" s="350"/>
      <c r="EFO140" s="348"/>
      <c r="EFP140" s="348"/>
      <c r="EFQ140" s="348"/>
      <c r="EFR140" s="349"/>
      <c r="EFT140" s="347"/>
      <c r="EFU140" s="350"/>
      <c r="EFV140" s="350"/>
      <c r="EFW140" s="348"/>
      <c r="EFX140" s="348"/>
      <c r="EFY140" s="348"/>
      <c r="EFZ140" s="349"/>
      <c r="EGB140" s="347"/>
      <c r="EGC140" s="350"/>
      <c r="EGD140" s="350"/>
      <c r="EGE140" s="348"/>
      <c r="EGF140" s="348"/>
      <c r="EGG140" s="348"/>
      <c r="EGH140" s="349"/>
      <c r="EGJ140" s="347"/>
      <c r="EGK140" s="350"/>
      <c r="EGL140" s="350"/>
      <c r="EGM140" s="348"/>
      <c r="EGN140" s="348"/>
      <c r="EGO140" s="348"/>
      <c r="EGP140" s="349"/>
      <c r="EGR140" s="347"/>
      <c r="EGS140" s="350"/>
      <c r="EGT140" s="350"/>
      <c r="EGU140" s="348"/>
      <c r="EGV140" s="348"/>
      <c r="EGW140" s="348"/>
      <c r="EGX140" s="349"/>
      <c r="EGZ140" s="347"/>
      <c r="EHA140" s="350"/>
      <c r="EHB140" s="350"/>
      <c r="EHC140" s="348"/>
      <c r="EHD140" s="348"/>
      <c r="EHE140" s="348"/>
      <c r="EHF140" s="349"/>
      <c r="EHH140" s="347"/>
      <c r="EHI140" s="350"/>
      <c r="EHJ140" s="350"/>
      <c r="EHK140" s="348"/>
      <c r="EHL140" s="348"/>
      <c r="EHM140" s="348"/>
      <c r="EHN140" s="349"/>
      <c r="EHP140" s="347"/>
      <c r="EHQ140" s="350"/>
      <c r="EHR140" s="350"/>
      <c r="EHS140" s="348"/>
      <c r="EHT140" s="348"/>
      <c r="EHU140" s="348"/>
      <c r="EHV140" s="349"/>
      <c r="EHX140" s="347"/>
      <c r="EHY140" s="350"/>
      <c r="EHZ140" s="350"/>
      <c r="EIA140" s="348"/>
      <c r="EIB140" s="348"/>
      <c r="EIC140" s="348"/>
      <c r="EID140" s="349"/>
      <c r="EIF140" s="347"/>
      <c r="EIG140" s="350"/>
      <c r="EIH140" s="350"/>
      <c r="EII140" s="348"/>
      <c r="EIJ140" s="348"/>
      <c r="EIK140" s="348"/>
      <c r="EIL140" s="349"/>
      <c r="EIN140" s="347"/>
      <c r="EIO140" s="350"/>
      <c r="EIP140" s="350"/>
      <c r="EIQ140" s="348"/>
      <c r="EIR140" s="348"/>
      <c r="EIS140" s="348"/>
      <c r="EIT140" s="349"/>
      <c r="EIV140" s="347"/>
      <c r="EIW140" s="350"/>
      <c r="EIX140" s="350"/>
      <c r="EIY140" s="348"/>
      <c r="EIZ140" s="348"/>
      <c r="EJA140" s="348"/>
      <c r="EJB140" s="349"/>
      <c r="EJD140" s="347"/>
      <c r="EJE140" s="350"/>
      <c r="EJF140" s="350"/>
      <c r="EJG140" s="348"/>
      <c r="EJH140" s="348"/>
      <c r="EJI140" s="348"/>
      <c r="EJJ140" s="349"/>
      <c r="EJL140" s="347"/>
      <c r="EJM140" s="350"/>
      <c r="EJN140" s="350"/>
      <c r="EJO140" s="348"/>
      <c r="EJP140" s="348"/>
      <c r="EJQ140" s="348"/>
      <c r="EJR140" s="349"/>
      <c r="EJT140" s="347"/>
      <c r="EJU140" s="350"/>
      <c r="EJV140" s="350"/>
      <c r="EJW140" s="348"/>
      <c r="EJX140" s="348"/>
      <c r="EJY140" s="348"/>
      <c r="EJZ140" s="349"/>
      <c r="EKB140" s="347"/>
      <c r="EKC140" s="350"/>
      <c r="EKD140" s="350"/>
      <c r="EKE140" s="348"/>
      <c r="EKF140" s="348"/>
      <c r="EKG140" s="348"/>
      <c r="EKH140" s="349"/>
      <c r="EKJ140" s="347"/>
      <c r="EKK140" s="350"/>
      <c r="EKL140" s="350"/>
      <c r="EKM140" s="348"/>
      <c r="EKN140" s="348"/>
      <c r="EKO140" s="348"/>
      <c r="EKP140" s="349"/>
      <c r="EKR140" s="347"/>
      <c r="EKS140" s="350"/>
      <c r="EKT140" s="350"/>
      <c r="EKU140" s="348"/>
      <c r="EKV140" s="348"/>
      <c r="EKW140" s="348"/>
      <c r="EKX140" s="349"/>
      <c r="EKZ140" s="347"/>
      <c r="ELA140" s="350"/>
      <c r="ELB140" s="350"/>
      <c r="ELC140" s="348"/>
      <c r="ELD140" s="348"/>
      <c r="ELE140" s="348"/>
      <c r="ELF140" s="349"/>
      <c r="ELH140" s="347"/>
      <c r="ELI140" s="350"/>
      <c r="ELJ140" s="350"/>
      <c r="ELK140" s="348"/>
      <c r="ELL140" s="348"/>
      <c r="ELM140" s="348"/>
      <c r="ELN140" s="349"/>
      <c r="ELP140" s="347"/>
      <c r="ELQ140" s="350"/>
      <c r="ELR140" s="350"/>
      <c r="ELS140" s="348"/>
      <c r="ELT140" s="348"/>
      <c r="ELU140" s="348"/>
      <c r="ELV140" s="349"/>
      <c r="ELX140" s="347"/>
      <c r="ELY140" s="350"/>
      <c r="ELZ140" s="350"/>
      <c r="EMA140" s="348"/>
      <c r="EMB140" s="348"/>
      <c r="EMC140" s="348"/>
      <c r="EMD140" s="349"/>
      <c r="EMF140" s="347"/>
      <c r="EMG140" s="350"/>
      <c r="EMH140" s="350"/>
      <c r="EMI140" s="348"/>
      <c r="EMJ140" s="348"/>
      <c r="EMK140" s="348"/>
      <c r="EML140" s="349"/>
      <c r="EMN140" s="347"/>
      <c r="EMO140" s="350"/>
      <c r="EMP140" s="350"/>
      <c r="EMQ140" s="348"/>
      <c r="EMR140" s="348"/>
      <c r="EMS140" s="348"/>
      <c r="EMT140" s="349"/>
      <c r="EMV140" s="347"/>
      <c r="EMW140" s="350"/>
      <c r="EMX140" s="350"/>
      <c r="EMY140" s="348"/>
      <c r="EMZ140" s="348"/>
      <c r="ENA140" s="348"/>
      <c r="ENB140" s="349"/>
      <c r="END140" s="347"/>
      <c r="ENE140" s="350"/>
      <c r="ENF140" s="350"/>
      <c r="ENG140" s="348"/>
      <c r="ENH140" s="348"/>
      <c r="ENI140" s="348"/>
      <c r="ENJ140" s="349"/>
      <c r="ENL140" s="347"/>
      <c r="ENM140" s="350"/>
      <c r="ENN140" s="350"/>
      <c r="ENO140" s="348"/>
      <c r="ENP140" s="348"/>
      <c r="ENQ140" s="348"/>
      <c r="ENR140" s="349"/>
      <c r="ENT140" s="347"/>
      <c r="ENU140" s="350"/>
      <c r="ENV140" s="350"/>
      <c r="ENW140" s="348"/>
      <c r="ENX140" s="348"/>
      <c r="ENY140" s="348"/>
      <c r="ENZ140" s="349"/>
      <c r="EOB140" s="347"/>
      <c r="EOC140" s="350"/>
      <c r="EOD140" s="350"/>
      <c r="EOE140" s="348"/>
      <c r="EOF140" s="348"/>
      <c r="EOG140" s="348"/>
      <c r="EOH140" s="349"/>
      <c r="EOJ140" s="347"/>
      <c r="EOK140" s="350"/>
      <c r="EOL140" s="350"/>
      <c r="EOM140" s="348"/>
      <c r="EON140" s="348"/>
      <c r="EOO140" s="348"/>
      <c r="EOP140" s="349"/>
      <c r="EOR140" s="347"/>
      <c r="EOS140" s="350"/>
      <c r="EOT140" s="350"/>
      <c r="EOU140" s="348"/>
      <c r="EOV140" s="348"/>
      <c r="EOW140" s="348"/>
      <c r="EOX140" s="349"/>
      <c r="EOZ140" s="347"/>
      <c r="EPA140" s="350"/>
      <c r="EPB140" s="350"/>
      <c r="EPC140" s="348"/>
      <c r="EPD140" s="348"/>
      <c r="EPE140" s="348"/>
      <c r="EPF140" s="349"/>
      <c r="EPH140" s="347"/>
      <c r="EPI140" s="350"/>
      <c r="EPJ140" s="350"/>
      <c r="EPK140" s="348"/>
      <c r="EPL140" s="348"/>
      <c r="EPM140" s="348"/>
      <c r="EPN140" s="349"/>
      <c r="EPP140" s="347"/>
      <c r="EPQ140" s="350"/>
      <c r="EPR140" s="350"/>
      <c r="EPS140" s="348"/>
      <c r="EPT140" s="348"/>
      <c r="EPU140" s="348"/>
      <c r="EPV140" s="349"/>
      <c r="EPX140" s="347"/>
      <c r="EPY140" s="350"/>
      <c r="EPZ140" s="350"/>
      <c r="EQA140" s="348"/>
      <c r="EQB140" s="348"/>
      <c r="EQC140" s="348"/>
      <c r="EQD140" s="349"/>
      <c r="EQF140" s="347"/>
      <c r="EQG140" s="350"/>
      <c r="EQH140" s="350"/>
      <c r="EQI140" s="348"/>
      <c r="EQJ140" s="348"/>
      <c r="EQK140" s="348"/>
      <c r="EQL140" s="349"/>
      <c r="EQN140" s="347"/>
      <c r="EQO140" s="350"/>
      <c r="EQP140" s="350"/>
      <c r="EQQ140" s="348"/>
      <c r="EQR140" s="348"/>
      <c r="EQS140" s="348"/>
      <c r="EQT140" s="349"/>
      <c r="EQV140" s="347"/>
      <c r="EQW140" s="350"/>
      <c r="EQX140" s="350"/>
      <c r="EQY140" s="348"/>
      <c r="EQZ140" s="348"/>
      <c r="ERA140" s="348"/>
      <c r="ERB140" s="349"/>
      <c r="ERD140" s="347"/>
      <c r="ERE140" s="350"/>
      <c r="ERF140" s="350"/>
      <c r="ERG140" s="348"/>
      <c r="ERH140" s="348"/>
      <c r="ERI140" s="348"/>
      <c r="ERJ140" s="349"/>
      <c r="ERL140" s="347"/>
      <c r="ERM140" s="350"/>
      <c r="ERN140" s="350"/>
      <c r="ERO140" s="348"/>
      <c r="ERP140" s="348"/>
      <c r="ERQ140" s="348"/>
      <c r="ERR140" s="349"/>
      <c r="ERT140" s="347"/>
      <c r="ERU140" s="350"/>
      <c r="ERV140" s="350"/>
      <c r="ERW140" s="348"/>
      <c r="ERX140" s="348"/>
      <c r="ERY140" s="348"/>
      <c r="ERZ140" s="349"/>
      <c r="ESB140" s="347"/>
      <c r="ESC140" s="350"/>
      <c r="ESD140" s="350"/>
      <c r="ESE140" s="348"/>
      <c r="ESF140" s="348"/>
      <c r="ESG140" s="348"/>
      <c r="ESH140" s="349"/>
      <c r="ESJ140" s="347"/>
      <c r="ESK140" s="350"/>
      <c r="ESL140" s="350"/>
      <c r="ESM140" s="348"/>
      <c r="ESN140" s="348"/>
      <c r="ESO140" s="348"/>
      <c r="ESP140" s="349"/>
      <c r="ESR140" s="347"/>
      <c r="ESS140" s="350"/>
      <c r="EST140" s="350"/>
      <c r="ESU140" s="348"/>
      <c r="ESV140" s="348"/>
      <c r="ESW140" s="348"/>
      <c r="ESX140" s="349"/>
      <c r="ESZ140" s="347"/>
      <c r="ETA140" s="350"/>
      <c r="ETB140" s="350"/>
      <c r="ETC140" s="348"/>
      <c r="ETD140" s="348"/>
      <c r="ETE140" s="348"/>
      <c r="ETF140" s="349"/>
      <c r="ETH140" s="347"/>
      <c r="ETI140" s="350"/>
      <c r="ETJ140" s="350"/>
      <c r="ETK140" s="348"/>
      <c r="ETL140" s="348"/>
      <c r="ETM140" s="348"/>
      <c r="ETN140" s="349"/>
      <c r="ETP140" s="347"/>
      <c r="ETQ140" s="350"/>
      <c r="ETR140" s="350"/>
      <c r="ETS140" s="348"/>
      <c r="ETT140" s="348"/>
      <c r="ETU140" s="348"/>
      <c r="ETV140" s="349"/>
      <c r="ETX140" s="347"/>
      <c r="ETY140" s="350"/>
      <c r="ETZ140" s="350"/>
      <c r="EUA140" s="348"/>
      <c r="EUB140" s="348"/>
      <c r="EUC140" s="348"/>
      <c r="EUD140" s="349"/>
      <c r="EUF140" s="347"/>
      <c r="EUG140" s="350"/>
      <c r="EUH140" s="350"/>
      <c r="EUI140" s="348"/>
      <c r="EUJ140" s="348"/>
      <c r="EUK140" s="348"/>
      <c r="EUL140" s="349"/>
      <c r="EUN140" s="347"/>
      <c r="EUO140" s="350"/>
      <c r="EUP140" s="350"/>
      <c r="EUQ140" s="348"/>
      <c r="EUR140" s="348"/>
      <c r="EUS140" s="348"/>
      <c r="EUT140" s="349"/>
      <c r="EUV140" s="347"/>
      <c r="EUW140" s="350"/>
      <c r="EUX140" s="350"/>
      <c r="EUY140" s="348"/>
      <c r="EUZ140" s="348"/>
      <c r="EVA140" s="348"/>
      <c r="EVB140" s="349"/>
      <c r="EVD140" s="347"/>
      <c r="EVE140" s="350"/>
      <c r="EVF140" s="350"/>
      <c r="EVG140" s="348"/>
      <c r="EVH140" s="348"/>
      <c r="EVI140" s="348"/>
      <c r="EVJ140" s="349"/>
      <c r="EVL140" s="347"/>
      <c r="EVM140" s="350"/>
      <c r="EVN140" s="350"/>
      <c r="EVO140" s="348"/>
      <c r="EVP140" s="348"/>
      <c r="EVQ140" s="348"/>
      <c r="EVR140" s="349"/>
      <c r="EVT140" s="347"/>
      <c r="EVU140" s="350"/>
      <c r="EVV140" s="350"/>
      <c r="EVW140" s="348"/>
      <c r="EVX140" s="348"/>
      <c r="EVY140" s="348"/>
      <c r="EVZ140" s="349"/>
      <c r="EWB140" s="347"/>
      <c r="EWC140" s="350"/>
      <c r="EWD140" s="350"/>
      <c r="EWE140" s="348"/>
      <c r="EWF140" s="348"/>
      <c r="EWG140" s="348"/>
      <c r="EWH140" s="349"/>
      <c r="EWJ140" s="347"/>
      <c r="EWK140" s="350"/>
      <c r="EWL140" s="350"/>
      <c r="EWM140" s="348"/>
      <c r="EWN140" s="348"/>
      <c r="EWO140" s="348"/>
      <c r="EWP140" s="349"/>
      <c r="EWR140" s="347"/>
      <c r="EWS140" s="350"/>
      <c r="EWT140" s="350"/>
      <c r="EWU140" s="348"/>
      <c r="EWV140" s="348"/>
      <c r="EWW140" s="348"/>
      <c r="EWX140" s="349"/>
      <c r="EWZ140" s="347"/>
      <c r="EXA140" s="350"/>
      <c r="EXB140" s="350"/>
      <c r="EXC140" s="348"/>
      <c r="EXD140" s="348"/>
      <c r="EXE140" s="348"/>
      <c r="EXF140" s="349"/>
      <c r="EXH140" s="347"/>
      <c r="EXI140" s="350"/>
      <c r="EXJ140" s="350"/>
      <c r="EXK140" s="348"/>
      <c r="EXL140" s="348"/>
      <c r="EXM140" s="348"/>
      <c r="EXN140" s="349"/>
      <c r="EXP140" s="347"/>
      <c r="EXQ140" s="350"/>
      <c r="EXR140" s="350"/>
      <c r="EXS140" s="348"/>
      <c r="EXT140" s="348"/>
      <c r="EXU140" s="348"/>
      <c r="EXV140" s="349"/>
      <c r="EXX140" s="347"/>
      <c r="EXY140" s="350"/>
      <c r="EXZ140" s="350"/>
      <c r="EYA140" s="348"/>
      <c r="EYB140" s="348"/>
      <c r="EYC140" s="348"/>
      <c r="EYD140" s="349"/>
      <c r="EYF140" s="347"/>
      <c r="EYG140" s="350"/>
      <c r="EYH140" s="350"/>
      <c r="EYI140" s="348"/>
      <c r="EYJ140" s="348"/>
      <c r="EYK140" s="348"/>
      <c r="EYL140" s="349"/>
      <c r="EYN140" s="347"/>
      <c r="EYO140" s="350"/>
      <c r="EYP140" s="350"/>
      <c r="EYQ140" s="348"/>
      <c r="EYR140" s="348"/>
      <c r="EYS140" s="348"/>
      <c r="EYT140" s="349"/>
      <c r="EYV140" s="347"/>
      <c r="EYW140" s="350"/>
      <c r="EYX140" s="350"/>
      <c r="EYY140" s="348"/>
      <c r="EYZ140" s="348"/>
      <c r="EZA140" s="348"/>
      <c r="EZB140" s="349"/>
      <c r="EZD140" s="347"/>
      <c r="EZE140" s="350"/>
      <c r="EZF140" s="350"/>
      <c r="EZG140" s="348"/>
      <c r="EZH140" s="348"/>
      <c r="EZI140" s="348"/>
      <c r="EZJ140" s="349"/>
      <c r="EZL140" s="347"/>
      <c r="EZM140" s="350"/>
      <c r="EZN140" s="350"/>
      <c r="EZO140" s="348"/>
      <c r="EZP140" s="348"/>
      <c r="EZQ140" s="348"/>
      <c r="EZR140" s="349"/>
      <c r="EZT140" s="347"/>
      <c r="EZU140" s="350"/>
      <c r="EZV140" s="350"/>
      <c r="EZW140" s="348"/>
      <c r="EZX140" s="348"/>
      <c r="EZY140" s="348"/>
      <c r="EZZ140" s="349"/>
      <c r="FAB140" s="347"/>
      <c r="FAC140" s="350"/>
      <c r="FAD140" s="350"/>
      <c r="FAE140" s="348"/>
      <c r="FAF140" s="348"/>
      <c r="FAG140" s="348"/>
      <c r="FAH140" s="349"/>
      <c r="FAJ140" s="347"/>
      <c r="FAK140" s="350"/>
      <c r="FAL140" s="350"/>
      <c r="FAM140" s="348"/>
      <c r="FAN140" s="348"/>
      <c r="FAO140" s="348"/>
      <c r="FAP140" s="349"/>
      <c r="FAR140" s="347"/>
      <c r="FAS140" s="350"/>
      <c r="FAT140" s="350"/>
      <c r="FAU140" s="348"/>
      <c r="FAV140" s="348"/>
      <c r="FAW140" s="348"/>
      <c r="FAX140" s="349"/>
      <c r="FAZ140" s="347"/>
      <c r="FBA140" s="350"/>
      <c r="FBB140" s="350"/>
      <c r="FBC140" s="348"/>
      <c r="FBD140" s="348"/>
      <c r="FBE140" s="348"/>
      <c r="FBF140" s="349"/>
      <c r="FBH140" s="347"/>
      <c r="FBI140" s="350"/>
      <c r="FBJ140" s="350"/>
      <c r="FBK140" s="348"/>
      <c r="FBL140" s="348"/>
      <c r="FBM140" s="348"/>
      <c r="FBN140" s="349"/>
      <c r="FBP140" s="347"/>
      <c r="FBQ140" s="350"/>
      <c r="FBR140" s="350"/>
      <c r="FBS140" s="348"/>
      <c r="FBT140" s="348"/>
      <c r="FBU140" s="348"/>
      <c r="FBV140" s="349"/>
      <c r="FBX140" s="347"/>
      <c r="FBY140" s="350"/>
      <c r="FBZ140" s="350"/>
      <c r="FCA140" s="348"/>
      <c r="FCB140" s="348"/>
      <c r="FCC140" s="348"/>
      <c r="FCD140" s="349"/>
      <c r="FCF140" s="347"/>
      <c r="FCG140" s="350"/>
      <c r="FCH140" s="350"/>
      <c r="FCI140" s="348"/>
      <c r="FCJ140" s="348"/>
      <c r="FCK140" s="348"/>
      <c r="FCL140" s="349"/>
      <c r="FCN140" s="347"/>
      <c r="FCO140" s="350"/>
      <c r="FCP140" s="350"/>
      <c r="FCQ140" s="348"/>
      <c r="FCR140" s="348"/>
      <c r="FCS140" s="348"/>
      <c r="FCT140" s="349"/>
      <c r="FCV140" s="347"/>
      <c r="FCW140" s="350"/>
      <c r="FCX140" s="350"/>
      <c r="FCY140" s="348"/>
      <c r="FCZ140" s="348"/>
      <c r="FDA140" s="348"/>
      <c r="FDB140" s="349"/>
      <c r="FDD140" s="347"/>
      <c r="FDE140" s="350"/>
      <c r="FDF140" s="350"/>
      <c r="FDG140" s="348"/>
      <c r="FDH140" s="348"/>
      <c r="FDI140" s="348"/>
      <c r="FDJ140" s="349"/>
      <c r="FDL140" s="347"/>
      <c r="FDM140" s="350"/>
      <c r="FDN140" s="350"/>
      <c r="FDO140" s="348"/>
      <c r="FDP140" s="348"/>
      <c r="FDQ140" s="348"/>
      <c r="FDR140" s="349"/>
      <c r="FDT140" s="347"/>
      <c r="FDU140" s="350"/>
      <c r="FDV140" s="350"/>
      <c r="FDW140" s="348"/>
      <c r="FDX140" s="348"/>
      <c r="FDY140" s="348"/>
      <c r="FDZ140" s="349"/>
      <c r="FEB140" s="347"/>
      <c r="FEC140" s="350"/>
      <c r="FED140" s="350"/>
      <c r="FEE140" s="348"/>
      <c r="FEF140" s="348"/>
      <c r="FEG140" s="348"/>
      <c r="FEH140" s="349"/>
      <c r="FEJ140" s="347"/>
      <c r="FEK140" s="350"/>
      <c r="FEL140" s="350"/>
      <c r="FEM140" s="348"/>
      <c r="FEN140" s="348"/>
      <c r="FEO140" s="348"/>
      <c r="FEP140" s="349"/>
      <c r="FER140" s="347"/>
      <c r="FES140" s="350"/>
      <c r="FET140" s="350"/>
      <c r="FEU140" s="348"/>
      <c r="FEV140" s="348"/>
      <c r="FEW140" s="348"/>
      <c r="FEX140" s="349"/>
      <c r="FEZ140" s="347"/>
      <c r="FFA140" s="350"/>
      <c r="FFB140" s="350"/>
      <c r="FFC140" s="348"/>
      <c r="FFD140" s="348"/>
      <c r="FFE140" s="348"/>
      <c r="FFF140" s="349"/>
      <c r="FFH140" s="347"/>
      <c r="FFI140" s="350"/>
      <c r="FFJ140" s="350"/>
      <c r="FFK140" s="348"/>
      <c r="FFL140" s="348"/>
      <c r="FFM140" s="348"/>
      <c r="FFN140" s="349"/>
      <c r="FFP140" s="347"/>
      <c r="FFQ140" s="350"/>
      <c r="FFR140" s="350"/>
      <c r="FFS140" s="348"/>
      <c r="FFT140" s="348"/>
      <c r="FFU140" s="348"/>
      <c r="FFV140" s="349"/>
      <c r="FFX140" s="347"/>
      <c r="FFY140" s="350"/>
      <c r="FFZ140" s="350"/>
      <c r="FGA140" s="348"/>
      <c r="FGB140" s="348"/>
      <c r="FGC140" s="348"/>
      <c r="FGD140" s="349"/>
      <c r="FGF140" s="347"/>
      <c r="FGG140" s="350"/>
      <c r="FGH140" s="350"/>
      <c r="FGI140" s="348"/>
      <c r="FGJ140" s="348"/>
      <c r="FGK140" s="348"/>
      <c r="FGL140" s="349"/>
      <c r="FGN140" s="347"/>
      <c r="FGO140" s="350"/>
      <c r="FGP140" s="350"/>
      <c r="FGQ140" s="348"/>
      <c r="FGR140" s="348"/>
      <c r="FGS140" s="348"/>
      <c r="FGT140" s="349"/>
      <c r="FGV140" s="347"/>
      <c r="FGW140" s="350"/>
      <c r="FGX140" s="350"/>
      <c r="FGY140" s="348"/>
      <c r="FGZ140" s="348"/>
      <c r="FHA140" s="348"/>
      <c r="FHB140" s="349"/>
      <c r="FHD140" s="347"/>
      <c r="FHE140" s="350"/>
      <c r="FHF140" s="350"/>
      <c r="FHG140" s="348"/>
      <c r="FHH140" s="348"/>
      <c r="FHI140" s="348"/>
      <c r="FHJ140" s="349"/>
      <c r="FHL140" s="347"/>
      <c r="FHM140" s="350"/>
      <c r="FHN140" s="350"/>
      <c r="FHO140" s="348"/>
      <c r="FHP140" s="348"/>
      <c r="FHQ140" s="348"/>
      <c r="FHR140" s="349"/>
      <c r="FHT140" s="347"/>
      <c r="FHU140" s="350"/>
      <c r="FHV140" s="350"/>
      <c r="FHW140" s="348"/>
      <c r="FHX140" s="348"/>
      <c r="FHY140" s="348"/>
      <c r="FHZ140" s="349"/>
      <c r="FIB140" s="347"/>
      <c r="FIC140" s="350"/>
      <c r="FID140" s="350"/>
      <c r="FIE140" s="348"/>
      <c r="FIF140" s="348"/>
      <c r="FIG140" s="348"/>
      <c r="FIH140" s="349"/>
      <c r="FIJ140" s="347"/>
      <c r="FIK140" s="350"/>
      <c r="FIL140" s="350"/>
      <c r="FIM140" s="348"/>
      <c r="FIN140" s="348"/>
      <c r="FIO140" s="348"/>
      <c r="FIP140" s="349"/>
      <c r="FIR140" s="347"/>
      <c r="FIS140" s="350"/>
      <c r="FIT140" s="350"/>
      <c r="FIU140" s="348"/>
      <c r="FIV140" s="348"/>
      <c r="FIW140" s="348"/>
      <c r="FIX140" s="349"/>
      <c r="FIZ140" s="347"/>
      <c r="FJA140" s="350"/>
      <c r="FJB140" s="350"/>
      <c r="FJC140" s="348"/>
      <c r="FJD140" s="348"/>
      <c r="FJE140" s="348"/>
      <c r="FJF140" s="349"/>
      <c r="FJH140" s="347"/>
      <c r="FJI140" s="350"/>
      <c r="FJJ140" s="350"/>
      <c r="FJK140" s="348"/>
      <c r="FJL140" s="348"/>
      <c r="FJM140" s="348"/>
      <c r="FJN140" s="349"/>
      <c r="FJP140" s="347"/>
      <c r="FJQ140" s="350"/>
      <c r="FJR140" s="350"/>
      <c r="FJS140" s="348"/>
      <c r="FJT140" s="348"/>
      <c r="FJU140" s="348"/>
      <c r="FJV140" s="349"/>
      <c r="FJX140" s="347"/>
      <c r="FJY140" s="350"/>
      <c r="FJZ140" s="350"/>
      <c r="FKA140" s="348"/>
      <c r="FKB140" s="348"/>
      <c r="FKC140" s="348"/>
      <c r="FKD140" s="349"/>
      <c r="FKF140" s="347"/>
      <c r="FKG140" s="350"/>
      <c r="FKH140" s="350"/>
      <c r="FKI140" s="348"/>
      <c r="FKJ140" s="348"/>
      <c r="FKK140" s="348"/>
      <c r="FKL140" s="349"/>
      <c r="FKN140" s="347"/>
      <c r="FKO140" s="350"/>
      <c r="FKP140" s="350"/>
      <c r="FKQ140" s="348"/>
      <c r="FKR140" s="348"/>
      <c r="FKS140" s="348"/>
      <c r="FKT140" s="349"/>
      <c r="FKV140" s="347"/>
      <c r="FKW140" s="350"/>
      <c r="FKX140" s="350"/>
      <c r="FKY140" s="348"/>
      <c r="FKZ140" s="348"/>
      <c r="FLA140" s="348"/>
      <c r="FLB140" s="349"/>
      <c r="FLD140" s="347"/>
      <c r="FLE140" s="350"/>
      <c r="FLF140" s="350"/>
      <c r="FLG140" s="348"/>
      <c r="FLH140" s="348"/>
      <c r="FLI140" s="348"/>
      <c r="FLJ140" s="349"/>
      <c r="FLL140" s="347"/>
      <c r="FLM140" s="350"/>
      <c r="FLN140" s="350"/>
      <c r="FLO140" s="348"/>
      <c r="FLP140" s="348"/>
      <c r="FLQ140" s="348"/>
      <c r="FLR140" s="349"/>
      <c r="FLT140" s="347"/>
      <c r="FLU140" s="350"/>
      <c r="FLV140" s="350"/>
      <c r="FLW140" s="348"/>
      <c r="FLX140" s="348"/>
      <c r="FLY140" s="348"/>
      <c r="FLZ140" s="349"/>
      <c r="FMB140" s="347"/>
      <c r="FMC140" s="350"/>
      <c r="FMD140" s="350"/>
      <c r="FME140" s="348"/>
      <c r="FMF140" s="348"/>
      <c r="FMG140" s="348"/>
      <c r="FMH140" s="349"/>
      <c r="FMJ140" s="347"/>
      <c r="FMK140" s="350"/>
      <c r="FML140" s="350"/>
      <c r="FMM140" s="348"/>
      <c r="FMN140" s="348"/>
      <c r="FMO140" s="348"/>
      <c r="FMP140" s="349"/>
      <c r="FMR140" s="347"/>
      <c r="FMS140" s="350"/>
      <c r="FMT140" s="350"/>
      <c r="FMU140" s="348"/>
      <c r="FMV140" s="348"/>
      <c r="FMW140" s="348"/>
      <c r="FMX140" s="349"/>
      <c r="FMZ140" s="347"/>
      <c r="FNA140" s="350"/>
      <c r="FNB140" s="350"/>
      <c r="FNC140" s="348"/>
      <c r="FND140" s="348"/>
      <c r="FNE140" s="348"/>
      <c r="FNF140" s="349"/>
      <c r="FNH140" s="347"/>
      <c r="FNI140" s="350"/>
      <c r="FNJ140" s="350"/>
      <c r="FNK140" s="348"/>
      <c r="FNL140" s="348"/>
      <c r="FNM140" s="348"/>
      <c r="FNN140" s="349"/>
      <c r="FNP140" s="347"/>
      <c r="FNQ140" s="350"/>
      <c r="FNR140" s="350"/>
      <c r="FNS140" s="348"/>
      <c r="FNT140" s="348"/>
      <c r="FNU140" s="348"/>
      <c r="FNV140" s="349"/>
      <c r="FNX140" s="347"/>
      <c r="FNY140" s="350"/>
      <c r="FNZ140" s="350"/>
      <c r="FOA140" s="348"/>
      <c r="FOB140" s="348"/>
      <c r="FOC140" s="348"/>
      <c r="FOD140" s="349"/>
      <c r="FOF140" s="347"/>
      <c r="FOG140" s="350"/>
      <c r="FOH140" s="350"/>
      <c r="FOI140" s="348"/>
      <c r="FOJ140" s="348"/>
      <c r="FOK140" s="348"/>
      <c r="FOL140" s="349"/>
      <c r="FON140" s="347"/>
      <c r="FOO140" s="350"/>
      <c r="FOP140" s="350"/>
      <c r="FOQ140" s="348"/>
      <c r="FOR140" s="348"/>
      <c r="FOS140" s="348"/>
      <c r="FOT140" s="349"/>
      <c r="FOV140" s="347"/>
      <c r="FOW140" s="350"/>
      <c r="FOX140" s="350"/>
      <c r="FOY140" s="348"/>
      <c r="FOZ140" s="348"/>
      <c r="FPA140" s="348"/>
      <c r="FPB140" s="349"/>
      <c r="FPD140" s="347"/>
      <c r="FPE140" s="350"/>
      <c r="FPF140" s="350"/>
      <c r="FPG140" s="348"/>
      <c r="FPH140" s="348"/>
      <c r="FPI140" s="348"/>
      <c r="FPJ140" s="349"/>
      <c r="FPL140" s="347"/>
      <c r="FPM140" s="350"/>
      <c r="FPN140" s="350"/>
      <c r="FPO140" s="348"/>
      <c r="FPP140" s="348"/>
      <c r="FPQ140" s="348"/>
      <c r="FPR140" s="349"/>
      <c r="FPT140" s="347"/>
      <c r="FPU140" s="350"/>
      <c r="FPV140" s="350"/>
      <c r="FPW140" s="348"/>
      <c r="FPX140" s="348"/>
      <c r="FPY140" s="348"/>
      <c r="FPZ140" s="349"/>
      <c r="FQB140" s="347"/>
      <c r="FQC140" s="350"/>
      <c r="FQD140" s="350"/>
      <c r="FQE140" s="348"/>
      <c r="FQF140" s="348"/>
      <c r="FQG140" s="348"/>
      <c r="FQH140" s="349"/>
      <c r="FQJ140" s="347"/>
      <c r="FQK140" s="350"/>
      <c r="FQL140" s="350"/>
      <c r="FQM140" s="348"/>
      <c r="FQN140" s="348"/>
      <c r="FQO140" s="348"/>
      <c r="FQP140" s="349"/>
      <c r="FQR140" s="347"/>
      <c r="FQS140" s="350"/>
      <c r="FQT140" s="350"/>
      <c r="FQU140" s="348"/>
      <c r="FQV140" s="348"/>
      <c r="FQW140" s="348"/>
      <c r="FQX140" s="349"/>
      <c r="FQZ140" s="347"/>
      <c r="FRA140" s="350"/>
      <c r="FRB140" s="350"/>
      <c r="FRC140" s="348"/>
      <c r="FRD140" s="348"/>
      <c r="FRE140" s="348"/>
      <c r="FRF140" s="349"/>
      <c r="FRH140" s="347"/>
      <c r="FRI140" s="350"/>
      <c r="FRJ140" s="350"/>
      <c r="FRK140" s="348"/>
      <c r="FRL140" s="348"/>
      <c r="FRM140" s="348"/>
      <c r="FRN140" s="349"/>
      <c r="FRP140" s="347"/>
      <c r="FRQ140" s="350"/>
      <c r="FRR140" s="350"/>
      <c r="FRS140" s="348"/>
      <c r="FRT140" s="348"/>
      <c r="FRU140" s="348"/>
      <c r="FRV140" s="349"/>
      <c r="FRX140" s="347"/>
      <c r="FRY140" s="350"/>
      <c r="FRZ140" s="350"/>
      <c r="FSA140" s="348"/>
      <c r="FSB140" s="348"/>
      <c r="FSC140" s="348"/>
      <c r="FSD140" s="349"/>
      <c r="FSF140" s="347"/>
      <c r="FSG140" s="350"/>
      <c r="FSH140" s="350"/>
      <c r="FSI140" s="348"/>
      <c r="FSJ140" s="348"/>
      <c r="FSK140" s="348"/>
      <c r="FSL140" s="349"/>
      <c r="FSN140" s="347"/>
      <c r="FSO140" s="350"/>
      <c r="FSP140" s="350"/>
      <c r="FSQ140" s="348"/>
      <c r="FSR140" s="348"/>
      <c r="FSS140" s="348"/>
      <c r="FST140" s="349"/>
      <c r="FSV140" s="347"/>
      <c r="FSW140" s="350"/>
      <c r="FSX140" s="350"/>
      <c r="FSY140" s="348"/>
      <c r="FSZ140" s="348"/>
      <c r="FTA140" s="348"/>
      <c r="FTB140" s="349"/>
      <c r="FTD140" s="347"/>
      <c r="FTE140" s="350"/>
      <c r="FTF140" s="350"/>
      <c r="FTG140" s="348"/>
      <c r="FTH140" s="348"/>
      <c r="FTI140" s="348"/>
      <c r="FTJ140" s="349"/>
      <c r="FTL140" s="347"/>
      <c r="FTM140" s="350"/>
      <c r="FTN140" s="350"/>
      <c r="FTO140" s="348"/>
      <c r="FTP140" s="348"/>
      <c r="FTQ140" s="348"/>
      <c r="FTR140" s="349"/>
      <c r="FTT140" s="347"/>
      <c r="FTU140" s="350"/>
      <c r="FTV140" s="350"/>
      <c r="FTW140" s="348"/>
      <c r="FTX140" s="348"/>
      <c r="FTY140" s="348"/>
      <c r="FTZ140" s="349"/>
      <c r="FUB140" s="347"/>
      <c r="FUC140" s="350"/>
      <c r="FUD140" s="350"/>
      <c r="FUE140" s="348"/>
      <c r="FUF140" s="348"/>
      <c r="FUG140" s="348"/>
      <c r="FUH140" s="349"/>
      <c r="FUJ140" s="347"/>
      <c r="FUK140" s="350"/>
      <c r="FUL140" s="350"/>
      <c r="FUM140" s="348"/>
      <c r="FUN140" s="348"/>
      <c r="FUO140" s="348"/>
      <c r="FUP140" s="349"/>
      <c r="FUR140" s="347"/>
      <c r="FUS140" s="350"/>
      <c r="FUT140" s="350"/>
      <c r="FUU140" s="348"/>
      <c r="FUV140" s="348"/>
      <c r="FUW140" s="348"/>
      <c r="FUX140" s="349"/>
      <c r="FUZ140" s="347"/>
      <c r="FVA140" s="350"/>
      <c r="FVB140" s="350"/>
      <c r="FVC140" s="348"/>
      <c r="FVD140" s="348"/>
      <c r="FVE140" s="348"/>
      <c r="FVF140" s="349"/>
      <c r="FVH140" s="347"/>
      <c r="FVI140" s="350"/>
      <c r="FVJ140" s="350"/>
      <c r="FVK140" s="348"/>
      <c r="FVL140" s="348"/>
      <c r="FVM140" s="348"/>
      <c r="FVN140" s="349"/>
      <c r="FVP140" s="347"/>
      <c r="FVQ140" s="350"/>
      <c r="FVR140" s="350"/>
      <c r="FVS140" s="348"/>
      <c r="FVT140" s="348"/>
      <c r="FVU140" s="348"/>
      <c r="FVV140" s="349"/>
      <c r="FVX140" s="347"/>
      <c r="FVY140" s="350"/>
      <c r="FVZ140" s="350"/>
      <c r="FWA140" s="348"/>
      <c r="FWB140" s="348"/>
      <c r="FWC140" s="348"/>
      <c r="FWD140" s="349"/>
      <c r="FWF140" s="347"/>
      <c r="FWG140" s="350"/>
      <c r="FWH140" s="350"/>
      <c r="FWI140" s="348"/>
      <c r="FWJ140" s="348"/>
      <c r="FWK140" s="348"/>
      <c r="FWL140" s="349"/>
      <c r="FWN140" s="347"/>
      <c r="FWO140" s="350"/>
      <c r="FWP140" s="350"/>
      <c r="FWQ140" s="348"/>
      <c r="FWR140" s="348"/>
      <c r="FWS140" s="348"/>
      <c r="FWT140" s="349"/>
      <c r="FWV140" s="347"/>
      <c r="FWW140" s="350"/>
      <c r="FWX140" s="350"/>
      <c r="FWY140" s="348"/>
      <c r="FWZ140" s="348"/>
      <c r="FXA140" s="348"/>
      <c r="FXB140" s="349"/>
      <c r="FXD140" s="347"/>
      <c r="FXE140" s="350"/>
      <c r="FXF140" s="350"/>
      <c r="FXG140" s="348"/>
      <c r="FXH140" s="348"/>
      <c r="FXI140" s="348"/>
      <c r="FXJ140" s="349"/>
      <c r="FXL140" s="347"/>
      <c r="FXM140" s="350"/>
      <c r="FXN140" s="350"/>
      <c r="FXO140" s="348"/>
      <c r="FXP140" s="348"/>
      <c r="FXQ140" s="348"/>
      <c r="FXR140" s="349"/>
      <c r="FXT140" s="347"/>
      <c r="FXU140" s="350"/>
      <c r="FXV140" s="350"/>
      <c r="FXW140" s="348"/>
      <c r="FXX140" s="348"/>
      <c r="FXY140" s="348"/>
      <c r="FXZ140" s="349"/>
      <c r="FYB140" s="347"/>
      <c r="FYC140" s="350"/>
      <c r="FYD140" s="350"/>
      <c r="FYE140" s="348"/>
      <c r="FYF140" s="348"/>
      <c r="FYG140" s="348"/>
      <c r="FYH140" s="349"/>
      <c r="FYJ140" s="347"/>
      <c r="FYK140" s="350"/>
      <c r="FYL140" s="350"/>
      <c r="FYM140" s="348"/>
      <c r="FYN140" s="348"/>
      <c r="FYO140" s="348"/>
      <c r="FYP140" s="349"/>
      <c r="FYR140" s="347"/>
      <c r="FYS140" s="350"/>
      <c r="FYT140" s="350"/>
      <c r="FYU140" s="348"/>
      <c r="FYV140" s="348"/>
      <c r="FYW140" s="348"/>
      <c r="FYX140" s="349"/>
      <c r="FYZ140" s="347"/>
      <c r="FZA140" s="350"/>
      <c r="FZB140" s="350"/>
      <c r="FZC140" s="348"/>
      <c r="FZD140" s="348"/>
      <c r="FZE140" s="348"/>
      <c r="FZF140" s="349"/>
      <c r="FZH140" s="347"/>
      <c r="FZI140" s="350"/>
      <c r="FZJ140" s="350"/>
      <c r="FZK140" s="348"/>
      <c r="FZL140" s="348"/>
      <c r="FZM140" s="348"/>
      <c r="FZN140" s="349"/>
      <c r="FZP140" s="347"/>
      <c r="FZQ140" s="350"/>
      <c r="FZR140" s="350"/>
      <c r="FZS140" s="348"/>
      <c r="FZT140" s="348"/>
      <c r="FZU140" s="348"/>
      <c r="FZV140" s="349"/>
      <c r="FZX140" s="347"/>
      <c r="FZY140" s="350"/>
      <c r="FZZ140" s="350"/>
      <c r="GAA140" s="348"/>
      <c r="GAB140" s="348"/>
      <c r="GAC140" s="348"/>
      <c r="GAD140" s="349"/>
      <c r="GAF140" s="347"/>
      <c r="GAG140" s="350"/>
      <c r="GAH140" s="350"/>
      <c r="GAI140" s="348"/>
      <c r="GAJ140" s="348"/>
      <c r="GAK140" s="348"/>
      <c r="GAL140" s="349"/>
      <c r="GAN140" s="347"/>
      <c r="GAO140" s="350"/>
      <c r="GAP140" s="350"/>
      <c r="GAQ140" s="348"/>
      <c r="GAR140" s="348"/>
      <c r="GAS140" s="348"/>
      <c r="GAT140" s="349"/>
      <c r="GAV140" s="347"/>
      <c r="GAW140" s="350"/>
      <c r="GAX140" s="350"/>
      <c r="GAY140" s="348"/>
      <c r="GAZ140" s="348"/>
      <c r="GBA140" s="348"/>
      <c r="GBB140" s="349"/>
      <c r="GBD140" s="347"/>
      <c r="GBE140" s="350"/>
      <c r="GBF140" s="350"/>
      <c r="GBG140" s="348"/>
      <c r="GBH140" s="348"/>
      <c r="GBI140" s="348"/>
      <c r="GBJ140" s="349"/>
      <c r="GBL140" s="347"/>
      <c r="GBM140" s="350"/>
      <c r="GBN140" s="350"/>
      <c r="GBO140" s="348"/>
      <c r="GBP140" s="348"/>
      <c r="GBQ140" s="348"/>
      <c r="GBR140" s="349"/>
      <c r="GBT140" s="347"/>
      <c r="GBU140" s="350"/>
      <c r="GBV140" s="350"/>
      <c r="GBW140" s="348"/>
      <c r="GBX140" s="348"/>
      <c r="GBY140" s="348"/>
      <c r="GBZ140" s="349"/>
      <c r="GCB140" s="347"/>
      <c r="GCC140" s="350"/>
      <c r="GCD140" s="350"/>
      <c r="GCE140" s="348"/>
      <c r="GCF140" s="348"/>
      <c r="GCG140" s="348"/>
      <c r="GCH140" s="349"/>
      <c r="GCJ140" s="347"/>
      <c r="GCK140" s="350"/>
      <c r="GCL140" s="350"/>
      <c r="GCM140" s="348"/>
      <c r="GCN140" s="348"/>
      <c r="GCO140" s="348"/>
      <c r="GCP140" s="349"/>
      <c r="GCR140" s="347"/>
      <c r="GCS140" s="350"/>
      <c r="GCT140" s="350"/>
      <c r="GCU140" s="348"/>
      <c r="GCV140" s="348"/>
      <c r="GCW140" s="348"/>
      <c r="GCX140" s="349"/>
      <c r="GCZ140" s="347"/>
      <c r="GDA140" s="350"/>
      <c r="GDB140" s="350"/>
      <c r="GDC140" s="348"/>
      <c r="GDD140" s="348"/>
      <c r="GDE140" s="348"/>
      <c r="GDF140" s="349"/>
      <c r="GDH140" s="347"/>
      <c r="GDI140" s="350"/>
      <c r="GDJ140" s="350"/>
      <c r="GDK140" s="348"/>
      <c r="GDL140" s="348"/>
      <c r="GDM140" s="348"/>
      <c r="GDN140" s="349"/>
      <c r="GDP140" s="347"/>
      <c r="GDQ140" s="350"/>
      <c r="GDR140" s="350"/>
      <c r="GDS140" s="348"/>
      <c r="GDT140" s="348"/>
      <c r="GDU140" s="348"/>
      <c r="GDV140" s="349"/>
      <c r="GDX140" s="347"/>
      <c r="GDY140" s="350"/>
      <c r="GDZ140" s="350"/>
      <c r="GEA140" s="348"/>
      <c r="GEB140" s="348"/>
      <c r="GEC140" s="348"/>
      <c r="GED140" s="349"/>
      <c r="GEF140" s="347"/>
      <c r="GEG140" s="350"/>
      <c r="GEH140" s="350"/>
      <c r="GEI140" s="348"/>
      <c r="GEJ140" s="348"/>
      <c r="GEK140" s="348"/>
      <c r="GEL140" s="349"/>
      <c r="GEN140" s="347"/>
      <c r="GEO140" s="350"/>
      <c r="GEP140" s="350"/>
      <c r="GEQ140" s="348"/>
      <c r="GER140" s="348"/>
      <c r="GES140" s="348"/>
      <c r="GET140" s="349"/>
      <c r="GEV140" s="347"/>
      <c r="GEW140" s="350"/>
      <c r="GEX140" s="350"/>
      <c r="GEY140" s="348"/>
      <c r="GEZ140" s="348"/>
      <c r="GFA140" s="348"/>
      <c r="GFB140" s="349"/>
      <c r="GFD140" s="347"/>
      <c r="GFE140" s="350"/>
      <c r="GFF140" s="350"/>
      <c r="GFG140" s="348"/>
      <c r="GFH140" s="348"/>
      <c r="GFI140" s="348"/>
      <c r="GFJ140" s="349"/>
      <c r="GFL140" s="347"/>
      <c r="GFM140" s="350"/>
      <c r="GFN140" s="350"/>
      <c r="GFO140" s="348"/>
      <c r="GFP140" s="348"/>
      <c r="GFQ140" s="348"/>
      <c r="GFR140" s="349"/>
      <c r="GFT140" s="347"/>
      <c r="GFU140" s="350"/>
      <c r="GFV140" s="350"/>
      <c r="GFW140" s="348"/>
      <c r="GFX140" s="348"/>
      <c r="GFY140" s="348"/>
      <c r="GFZ140" s="349"/>
      <c r="GGB140" s="347"/>
      <c r="GGC140" s="350"/>
      <c r="GGD140" s="350"/>
      <c r="GGE140" s="348"/>
      <c r="GGF140" s="348"/>
      <c r="GGG140" s="348"/>
      <c r="GGH140" s="349"/>
      <c r="GGJ140" s="347"/>
      <c r="GGK140" s="350"/>
      <c r="GGL140" s="350"/>
      <c r="GGM140" s="348"/>
      <c r="GGN140" s="348"/>
      <c r="GGO140" s="348"/>
      <c r="GGP140" s="349"/>
      <c r="GGR140" s="347"/>
      <c r="GGS140" s="350"/>
      <c r="GGT140" s="350"/>
      <c r="GGU140" s="348"/>
      <c r="GGV140" s="348"/>
      <c r="GGW140" s="348"/>
      <c r="GGX140" s="349"/>
      <c r="GGZ140" s="347"/>
      <c r="GHA140" s="350"/>
      <c r="GHB140" s="350"/>
      <c r="GHC140" s="348"/>
      <c r="GHD140" s="348"/>
      <c r="GHE140" s="348"/>
      <c r="GHF140" s="349"/>
      <c r="GHH140" s="347"/>
      <c r="GHI140" s="350"/>
      <c r="GHJ140" s="350"/>
      <c r="GHK140" s="348"/>
      <c r="GHL140" s="348"/>
      <c r="GHM140" s="348"/>
      <c r="GHN140" s="349"/>
      <c r="GHP140" s="347"/>
      <c r="GHQ140" s="350"/>
      <c r="GHR140" s="350"/>
      <c r="GHS140" s="348"/>
      <c r="GHT140" s="348"/>
      <c r="GHU140" s="348"/>
      <c r="GHV140" s="349"/>
      <c r="GHX140" s="347"/>
      <c r="GHY140" s="350"/>
      <c r="GHZ140" s="350"/>
      <c r="GIA140" s="348"/>
      <c r="GIB140" s="348"/>
      <c r="GIC140" s="348"/>
      <c r="GID140" s="349"/>
      <c r="GIF140" s="347"/>
      <c r="GIG140" s="350"/>
      <c r="GIH140" s="350"/>
      <c r="GII140" s="348"/>
      <c r="GIJ140" s="348"/>
      <c r="GIK140" s="348"/>
      <c r="GIL140" s="349"/>
      <c r="GIN140" s="347"/>
      <c r="GIO140" s="350"/>
      <c r="GIP140" s="350"/>
      <c r="GIQ140" s="348"/>
      <c r="GIR140" s="348"/>
      <c r="GIS140" s="348"/>
      <c r="GIT140" s="349"/>
      <c r="GIV140" s="347"/>
      <c r="GIW140" s="350"/>
      <c r="GIX140" s="350"/>
      <c r="GIY140" s="348"/>
      <c r="GIZ140" s="348"/>
      <c r="GJA140" s="348"/>
      <c r="GJB140" s="349"/>
      <c r="GJD140" s="347"/>
      <c r="GJE140" s="350"/>
      <c r="GJF140" s="350"/>
      <c r="GJG140" s="348"/>
      <c r="GJH140" s="348"/>
      <c r="GJI140" s="348"/>
      <c r="GJJ140" s="349"/>
      <c r="GJL140" s="347"/>
      <c r="GJM140" s="350"/>
      <c r="GJN140" s="350"/>
      <c r="GJO140" s="348"/>
      <c r="GJP140" s="348"/>
      <c r="GJQ140" s="348"/>
      <c r="GJR140" s="349"/>
      <c r="GJT140" s="347"/>
      <c r="GJU140" s="350"/>
      <c r="GJV140" s="350"/>
      <c r="GJW140" s="348"/>
      <c r="GJX140" s="348"/>
      <c r="GJY140" s="348"/>
      <c r="GJZ140" s="349"/>
      <c r="GKB140" s="347"/>
      <c r="GKC140" s="350"/>
      <c r="GKD140" s="350"/>
      <c r="GKE140" s="348"/>
      <c r="GKF140" s="348"/>
      <c r="GKG140" s="348"/>
      <c r="GKH140" s="349"/>
      <c r="GKJ140" s="347"/>
      <c r="GKK140" s="350"/>
      <c r="GKL140" s="350"/>
      <c r="GKM140" s="348"/>
      <c r="GKN140" s="348"/>
      <c r="GKO140" s="348"/>
      <c r="GKP140" s="349"/>
      <c r="GKR140" s="347"/>
      <c r="GKS140" s="350"/>
      <c r="GKT140" s="350"/>
      <c r="GKU140" s="348"/>
      <c r="GKV140" s="348"/>
      <c r="GKW140" s="348"/>
      <c r="GKX140" s="349"/>
      <c r="GKZ140" s="347"/>
      <c r="GLA140" s="350"/>
      <c r="GLB140" s="350"/>
      <c r="GLC140" s="348"/>
      <c r="GLD140" s="348"/>
      <c r="GLE140" s="348"/>
      <c r="GLF140" s="349"/>
      <c r="GLH140" s="347"/>
      <c r="GLI140" s="350"/>
      <c r="GLJ140" s="350"/>
      <c r="GLK140" s="348"/>
      <c r="GLL140" s="348"/>
      <c r="GLM140" s="348"/>
      <c r="GLN140" s="349"/>
      <c r="GLP140" s="347"/>
      <c r="GLQ140" s="350"/>
      <c r="GLR140" s="350"/>
      <c r="GLS140" s="348"/>
      <c r="GLT140" s="348"/>
      <c r="GLU140" s="348"/>
      <c r="GLV140" s="349"/>
      <c r="GLX140" s="347"/>
      <c r="GLY140" s="350"/>
      <c r="GLZ140" s="350"/>
      <c r="GMA140" s="348"/>
      <c r="GMB140" s="348"/>
      <c r="GMC140" s="348"/>
      <c r="GMD140" s="349"/>
      <c r="GMF140" s="347"/>
      <c r="GMG140" s="350"/>
      <c r="GMH140" s="350"/>
      <c r="GMI140" s="348"/>
      <c r="GMJ140" s="348"/>
      <c r="GMK140" s="348"/>
      <c r="GML140" s="349"/>
      <c r="GMN140" s="347"/>
      <c r="GMO140" s="350"/>
      <c r="GMP140" s="350"/>
      <c r="GMQ140" s="348"/>
      <c r="GMR140" s="348"/>
      <c r="GMS140" s="348"/>
      <c r="GMT140" s="349"/>
      <c r="GMV140" s="347"/>
      <c r="GMW140" s="350"/>
      <c r="GMX140" s="350"/>
      <c r="GMY140" s="348"/>
      <c r="GMZ140" s="348"/>
      <c r="GNA140" s="348"/>
      <c r="GNB140" s="349"/>
      <c r="GND140" s="347"/>
      <c r="GNE140" s="350"/>
      <c r="GNF140" s="350"/>
      <c r="GNG140" s="348"/>
      <c r="GNH140" s="348"/>
      <c r="GNI140" s="348"/>
      <c r="GNJ140" s="349"/>
      <c r="GNL140" s="347"/>
      <c r="GNM140" s="350"/>
      <c r="GNN140" s="350"/>
      <c r="GNO140" s="348"/>
      <c r="GNP140" s="348"/>
      <c r="GNQ140" s="348"/>
      <c r="GNR140" s="349"/>
      <c r="GNT140" s="347"/>
      <c r="GNU140" s="350"/>
      <c r="GNV140" s="350"/>
      <c r="GNW140" s="348"/>
      <c r="GNX140" s="348"/>
      <c r="GNY140" s="348"/>
      <c r="GNZ140" s="349"/>
      <c r="GOB140" s="347"/>
      <c r="GOC140" s="350"/>
      <c r="GOD140" s="350"/>
      <c r="GOE140" s="348"/>
      <c r="GOF140" s="348"/>
      <c r="GOG140" s="348"/>
      <c r="GOH140" s="349"/>
      <c r="GOJ140" s="347"/>
      <c r="GOK140" s="350"/>
      <c r="GOL140" s="350"/>
      <c r="GOM140" s="348"/>
      <c r="GON140" s="348"/>
      <c r="GOO140" s="348"/>
      <c r="GOP140" s="349"/>
      <c r="GOR140" s="347"/>
      <c r="GOS140" s="350"/>
      <c r="GOT140" s="350"/>
      <c r="GOU140" s="348"/>
      <c r="GOV140" s="348"/>
      <c r="GOW140" s="348"/>
      <c r="GOX140" s="349"/>
      <c r="GOZ140" s="347"/>
      <c r="GPA140" s="350"/>
      <c r="GPB140" s="350"/>
      <c r="GPC140" s="348"/>
      <c r="GPD140" s="348"/>
      <c r="GPE140" s="348"/>
      <c r="GPF140" s="349"/>
      <c r="GPH140" s="347"/>
      <c r="GPI140" s="350"/>
      <c r="GPJ140" s="350"/>
      <c r="GPK140" s="348"/>
      <c r="GPL140" s="348"/>
      <c r="GPM140" s="348"/>
      <c r="GPN140" s="349"/>
      <c r="GPP140" s="347"/>
      <c r="GPQ140" s="350"/>
      <c r="GPR140" s="350"/>
      <c r="GPS140" s="348"/>
      <c r="GPT140" s="348"/>
      <c r="GPU140" s="348"/>
      <c r="GPV140" s="349"/>
      <c r="GPX140" s="347"/>
      <c r="GPY140" s="350"/>
      <c r="GPZ140" s="350"/>
      <c r="GQA140" s="348"/>
      <c r="GQB140" s="348"/>
      <c r="GQC140" s="348"/>
      <c r="GQD140" s="349"/>
      <c r="GQF140" s="347"/>
      <c r="GQG140" s="350"/>
      <c r="GQH140" s="350"/>
      <c r="GQI140" s="348"/>
      <c r="GQJ140" s="348"/>
      <c r="GQK140" s="348"/>
      <c r="GQL140" s="349"/>
      <c r="GQN140" s="347"/>
      <c r="GQO140" s="350"/>
      <c r="GQP140" s="350"/>
      <c r="GQQ140" s="348"/>
      <c r="GQR140" s="348"/>
      <c r="GQS140" s="348"/>
      <c r="GQT140" s="349"/>
      <c r="GQV140" s="347"/>
      <c r="GQW140" s="350"/>
      <c r="GQX140" s="350"/>
      <c r="GQY140" s="348"/>
      <c r="GQZ140" s="348"/>
      <c r="GRA140" s="348"/>
      <c r="GRB140" s="349"/>
      <c r="GRD140" s="347"/>
      <c r="GRE140" s="350"/>
      <c r="GRF140" s="350"/>
      <c r="GRG140" s="348"/>
      <c r="GRH140" s="348"/>
      <c r="GRI140" s="348"/>
      <c r="GRJ140" s="349"/>
      <c r="GRL140" s="347"/>
      <c r="GRM140" s="350"/>
      <c r="GRN140" s="350"/>
      <c r="GRO140" s="348"/>
      <c r="GRP140" s="348"/>
      <c r="GRQ140" s="348"/>
      <c r="GRR140" s="349"/>
      <c r="GRT140" s="347"/>
      <c r="GRU140" s="350"/>
      <c r="GRV140" s="350"/>
      <c r="GRW140" s="348"/>
      <c r="GRX140" s="348"/>
      <c r="GRY140" s="348"/>
      <c r="GRZ140" s="349"/>
      <c r="GSB140" s="347"/>
      <c r="GSC140" s="350"/>
      <c r="GSD140" s="350"/>
      <c r="GSE140" s="348"/>
      <c r="GSF140" s="348"/>
      <c r="GSG140" s="348"/>
      <c r="GSH140" s="349"/>
      <c r="GSJ140" s="347"/>
      <c r="GSK140" s="350"/>
      <c r="GSL140" s="350"/>
      <c r="GSM140" s="348"/>
      <c r="GSN140" s="348"/>
      <c r="GSO140" s="348"/>
      <c r="GSP140" s="349"/>
      <c r="GSR140" s="347"/>
      <c r="GSS140" s="350"/>
      <c r="GST140" s="350"/>
      <c r="GSU140" s="348"/>
      <c r="GSV140" s="348"/>
      <c r="GSW140" s="348"/>
      <c r="GSX140" s="349"/>
      <c r="GSZ140" s="347"/>
      <c r="GTA140" s="350"/>
      <c r="GTB140" s="350"/>
      <c r="GTC140" s="348"/>
      <c r="GTD140" s="348"/>
      <c r="GTE140" s="348"/>
      <c r="GTF140" s="349"/>
      <c r="GTH140" s="347"/>
      <c r="GTI140" s="350"/>
      <c r="GTJ140" s="350"/>
      <c r="GTK140" s="348"/>
      <c r="GTL140" s="348"/>
      <c r="GTM140" s="348"/>
      <c r="GTN140" s="349"/>
      <c r="GTP140" s="347"/>
      <c r="GTQ140" s="350"/>
      <c r="GTR140" s="350"/>
      <c r="GTS140" s="348"/>
      <c r="GTT140" s="348"/>
      <c r="GTU140" s="348"/>
      <c r="GTV140" s="349"/>
      <c r="GTX140" s="347"/>
      <c r="GTY140" s="350"/>
      <c r="GTZ140" s="350"/>
      <c r="GUA140" s="348"/>
      <c r="GUB140" s="348"/>
      <c r="GUC140" s="348"/>
      <c r="GUD140" s="349"/>
      <c r="GUF140" s="347"/>
      <c r="GUG140" s="350"/>
      <c r="GUH140" s="350"/>
      <c r="GUI140" s="348"/>
      <c r="GUJ140" s="348"/>
      <c r="GUK140" s="348"/>
      <c r="GUL140" s="349"/>
      <c r="GUN140" s="347"/>
      <c r="GUO140" s="350"/>
      <c r="GUP140" s="350"/>
      <c r="GUQ140" s="348"/>
      <c r="GUR140" s="348"/>
      <c r="GUS140" s="348"/>
      <c r="GUT140" s="349"/>
      <c r="GUV140" s="347"/>
      <c r="GUW140" s="350"/>
      <c r="GUX140" s="350"/>
      <c r="GUY140" s="348"/>
      <c r="GUZ140" s="348"/>
      <c r="GVA140" s="348"/>
      <c r="GVB140" s="349"/>
      <c r="GVD140" s="347"/>
      <c r="GVE140" s="350"/>
      <c r="GVF140" s="350"/>
      <c r="GVG140" s="348"/>
      <c r="GVH140" s="348"/>
      <c r="GVI140" s="348"/>
      <c r="GVJ140" s="349"/>
      <c r="GVL140" s="347"/>
      <c r="GVM140" s="350"/>
      <c r="GVN140" s="350"/>
      <c r="GVO140" s="348"/>
      <c r="GVP140" s="348"/>
      <c r="GVQ140" s="348"/>
      <c r="GVR140" s="349"/>
      <c r="GVT140" s="347"/>
      <c r="GVU140" s="350"/>
      <c r="GVV140" s="350"/>
      <c r="GVW140" s="348"/>
      <c r="GVX140" s="348"/>
      <c r="GVY140" s="348"/>
      <c r="GVZ140" s="349"/>
      <c r="GWB140" s="347"/>
      <c r="GWC140" s="350"/>
      <c r="GWD140" s="350"/>
      <c r="GWE140" s="348"/>
      <c r="GWF140" s="348"/>
      <c r="GWG140" s="348"/>
      <c r="GWH140" s="349"/>
      <c r="GWJ140" s="347"/>
      <c r="GWK140" s="350"/>
      <c r="GWL140" s="350"/>
      <c r="GWM140" s="348"/>
      <c r="GWN140" s="348"/>
      <c r="GWO140" s="348"/>
      <c r="GWP140" s="349"/>
      <c r="GWR140" s="347"/>
      <c r="GWS140" s="350"/>
      <c r="GWT140" s="350"/>
      <c r="GWU140" s="348"/>
      <c r="GWV140" s="348"/>
      <c r="GWW140" s="348"/>
      <c r="GWX140" s="349"/>
      <c r="GWZ140" s="347"/>
      <c r="GXA140" s="350"/>
      <c r="GXB140" s="350"/>
      <c r="GXC140" s="348"/>
      <c r="GXD140" s="348"/>
      <c r="GXE140" s="348"/>
      <c r="GXF140" s="349"/>
      <c r="GXH140" s="347"/>
      <c r="GXI140" s="350"/>
      <c r="GXJ140" s="350"/>
      <c r="GXK140" s="348"/>
      <c r="GXL140" s="348"/>
      <c r="GXM140" s="348"/>
      <c r="GXN140" s="349"/>
      <c r="GXP140" s="347"/>
      <c r="GXQ140" s="350"/>
      <c r="GXR140" s="350"/>
      <c r="GXS140" s="348"/>
      <c r="GXT140" s="348"/>
      <c r="GXU140" s="348"/>
      <c r="GXV140" s="349"/>
      <c r="GXX140" s="347"/>
      <c r="GXY140" s="350"/>
      <c r="GXZ140" s="350"/>
      <c r="GYA140" s="348"/>
      <c r="GYB140" s="348"/>
      <c r="GYC140" s="348"/>
      <c r="GYD140" s="349"/>
      <c r="GYF140" s="347"/>
      <c r="GYG140" s="350"/>
      <c r="GYH140" s="350"/>
      <c r="GYI140" s="348"/>
      <c r="GYJ140" s="348"/>
      <c r="GYK140" s="348"/>
      <c r="GYL140" s="349"/>
      <c r="GYN140" s="347"/>
      <c r="GYO140" s="350"/>
      <c r="GYP140" s="350"/>
      <c r="GYQ140" s="348"/>
      <c r="GYR140" s="348"/>
      <c r="GYS140" s="348"/>
      <c r="GYT140" s="349"/>
      <c r="GYV140" s="347"/>
      <c r="GYW140" s="350"/>
      <c r="GYX140" s="350"/>
      <c r="GYY140" s="348"/>
      <c r="GYZ140" s="348"/>
      <c r="GZA140" s="348"/>
      <c r="GZB140" s="349"/>
      <c r="GZD140" s="347"/>
      <c r="GZE140" s="350"/>
      <c r="GZF140" s="350"/>
      <c r="GZG140" s="348"/>
      <c r="GZH140" s="348"/>
      <c r="GZI140" s="348"/>
      <c r="GZJ140" s="349"/>
      <c r="GZL140" s="347"/>
      <c r="GZM140" s="350"/>
      <c r="GZN140" s="350"/>
      <c r="GZO140" s="348"/>
      <c r="GZP140" s="348"/>
      <c r="GZQ140" s="348"/>
      <c r="GZR140" s="349"/>
      <c r="GZT140" s="347"/>
      <c r="GZU140" s="350"/>
      <c r="GZV140" s="350"/>
      <c r="GZW140" s="348"/>
      <c r="GZX140" s="348"/>
      <c r="GZY140" s="348"/>
      <c r="GZZ140" s="349"/>
      <c r="HAB140" s="347"/>
      <c r="HAC140" s="350"/>
      <c r="HAD140" s="350"/>
      <c r="HAE140" s="348"/>
      <c r="HAF140" s="348"/>
      <c r="HAG140" s="348"/>
      <c r="HAH140" s="349"/>
      <c r="HAJ140" s="347"/>
      <c r="HAK140" s="350"/>
      <c r="HAL140" s="350"/>
      <c r="HAM140" s="348"/>
      <c r="HAN140" s="348"/>
      <c r="HAO140" s="348"/>
      <c r="HAP140" s="349"/>
      <c r="HAR140" s="347"/>
      <c r="HAS140" s="350"/>
      <c r="HAT140" s="350"/>
      <c r="HAU140" s="348"/>
      <c r="HAV140" s="348"/>
      <c r="HAW140" s="348"/>
      <c r="HAX140" s="349"/>
      <c r="HAZ140" s="347"/>
      <c r="HBA140" s="350"/>
      <c r="HBB140" s="350"/>
      <c r="HBC140" s="348"/>
      <c r="HBD140" s="348"/>
      <c r="HBE140" s="348"/>
      <c r="HBF140" s="349"/>
      <c r="HBH140" s="347"/>
      <c r="HBI140" s="350"/>
      <c r="HBJ140" s="350"/>
      <c r="HBK140" s="348"/>
      <c r="HBL140" s="348"/>
      <c r="HBM140" s="348"/>
      <c r="HBN140" s="349"/>
      <c r="HBP140" s="347"/>
      <c r="HBQ140" s="350"/>
      <c r="HBR140" s="350"/>
      <c r="HBS140" s="348"/>
      <c r="HBT140" s="348"/>
      <c r="HBU140" s="348"/>
      <c r="HBV140" s="349"/>
      <c r="HBX140" s="347"/>
      <c r="HBY140" s="350"/>
      <c r="HBZ140" s="350"/>
      <c r="HCA140" s="348"/>
      <c r="HCB140" s="348"/>
      <c r="HCC140" s="348"/>
      <c r="HCD140" s="349"/>
      <c r="HCF140" s="347"/>
      <c r="HCG140" s="350"/>
      <c r="HCH140" s="350"/>
      <c r="HCI140" s="348"/>
      <c r="HCJ140" s="348"/>
      <c r="HCK140" s="348"/>
      <c r="HCL140" s="349"/>
      <c r="HCN140" s="347"/>
      <c r="HCO140" s="350"/>
      <c r="HCP140" s="350"/>
      <c r="HCQ140" s="348"/>
      <c r="HCR140" s="348"/>
      <c r="HCS140" s="348"/>
      <c r="HCT140" s="349"/>
      <c r="HCV140" s="347"/>
      <c r="HCW140" s="350"/>
      <c r="HCX140" s="350"/>
      <c r="HCY140" s="348"/>
      <c r="HCZ140" s="348"/>
      <c r="HDA140" s="348"/>
      <c r="HDB140" s="349"/>
      <c r="HDD140" s="347"/>
      <c r="HDE140" s="350"/>
      <c r="HDF140" s="350"/>
      <c r="HDG140" s="348"/>
      <c r="HDH140" s="348"/>
      <c r="HDI140" s="348"/>
      <c r="HDJ140" s="349"/>
      <c r="HDL140" s="347"/>
      <c r="HDM140" s="350"/>
      <c r="HDN140" s="350"/>
      <c r="HDO140" s="348"/>
      <c r="HDP140" s="348"/>
      <c r="HDQ140" s="348"/>
      <c r="HDR140" s="349"/>
      <c r="HDT140" s="347"/>
      <c r="HDU140" s="350"/>
      <c r="HDV140" s="350"/>
      <c r="HDW140" s="348"/>
      <c r="HDX140" s="348"/>
      <c r="HDY140" s="348"/>
      <c r="HDZ140" s="349"/>
      <c r="HEB140" s="347"/>
      <c r="HEC140" s="350"/>
      <c r="HED140" s="350"/>
      <c r="HEE140" s="348"/>
      <c r="HEF140" s="348"/>
      <c r="HEG140" s="348"/>
      <c r="HEH140" s="349"/>
      <c r="HEJ140" s="347"/>
      <c r="HEK140" s="350"/>
      <c r="HEL140" s="350"/>
      <c r="HEM140" s="348"/>
      <c r="HEN140" s="348"/>
      <c r="HEO140" s="348"/>
      <c r="HEP140" s="349"/>
      <c r="HER140" s="347"/>
      <c r="HES140" s="350"/>
      <c r="HET140" s="350"/>
      <c r="HEU140" s="348"/>
      <c r="HEV140" s="348"/>
      <c r="HEW140" s="348"/>
      <c r="HEX140" s="349"/>
      <c r="HEZ140" s="347"/>
      <c r="HFA140" s="350"/>
      <c r="HFB140" s="350"/>
      <c r="HFC140" s="348"/>
      <c r="HFD140" s="348"/>
      <c r="HFE140" s="348"/>
      <c r="HFF140" s="349"/>
      <c r="HFH140" s="347"/>
      <c r="HFI140" s="350"/>
      <c r="HFJ140" s="350"/>
      <c r="HFK140" s="348"/>
      <c r="HFL140" s="348"/>
      <c r="HFM140" s="348"/>
      <c r="HFN140" s="349"/>
      <c r="HFP140" s="347"/>
      <c r="HFQ140" s="350"/>
      <c r="HFR140" s="350"/>
      <c r="HFS140" s="348"/>
      <c r="HFT140" s="348"/>
      <c r="HFU140" s="348"/>
      <c r="HFV140" s="349"/>
      <c r="HFX140" s="347"/>
      <c r="HFY140" s="350"/>
      <c r="HFZ140" s="350"/>
      <c r="HGA140" s="348"/>
      <c r="HGB140" s="348"/>
      <c r="HGC140" s="348"/>
      <c r="HGD140" s="349"/>
      <c r="HGF140" s="347"/>
      <c r="HGG140" s="350"/>
      <c r="HGH140" s="350"/>
      <c r="HGI140" s="348"/>
      <c r="HGJ140" s="348"/>
      <c r="HGK140" s="348"/>
      <c r="HGL140" s="349"/>
      <c r="HGN140" s="347"/>
      <c r="HGO140" s="350"/>
      <c r="HGP140" s="350"/>
      <c r="HGQ140" s="348"/>
      <c r="HGR140" s="348"/>
      <c r="HGS140" s="348"/>
      <c r="HGT140" s="349"/>
      <c r="HGV140" s="347"/>
      <c r="HGW140" s="350"/>
      <c r="HGX140" s="350"/>
      <c r="HGY140" s="348"/>
      <c r="HGZ140" s="348"/>
      <c r="HHA140" s="348"/>
      <c r="HHB140" s="349"/>
      <c r="HHD140" s="347"/>
      <c r="HHE140" s="350"/>
      <c r="HHF140" s="350"/>
      <c r="HHG140" s="348"/>
      <c r="HHH140" s="348"/>
      <c r="HHI140" s="348"/>
      <c r="HHJ140" s="349"/>
      <c r="HHL140" s="347"/>
      <c r="HHM140" s="350"/>
      <c r="HHN140" s="350"/>
      <c r="HHO140" s="348"/>
      <c r="HHP140" s="348"/>
      <c r="HHQ140" s="348"/>
      <c r="HHR140" s="349"/>
      <c r="HHT140" s="347"/>
      <c r="HHU140" s="350"/>
      <c r="HHV140" s="350"/>
      <c r="HHW140" s="348"/>
      <c r="HHX140" s="348"/>
      <c r="HHY140" s="348"/>
      <c r="HHZ140" s="349"/>
      <c r="HIB140" s="347"/>
      <c r="HIC140" s="350"/>
      <c r="HID140" s="350"/>
      <c r="HIE140" s="348"/>
      <c r="HIF140" s="348"/>
      <c r="HIG140" s="348"/>
      <c r="HIH140" s="349"/>
      <c r="HIJ140" s="347"/>
      <c r="HIK140" s="350"/>
      <c r="HIL140" s="350"/>
      <c r="HIM140" s="348"/>
      <c r="HIN140" s="348"/>
      <c r="HIO140" s="348"/>
      <c r="HIP140" s="349"/>
      <c r="HIR140" s="347"/>
      <c r="HIS140" s="350"/>
      <c r="HIT140" s="350"/>
      <c r="HIU140" s="348"/>
      <c r="HIV140" s="348"/>
      <c r="HIW140" s="348"/>
      <c r="HIX140" s="349"/>
      <c r="HIZ140" s="347"/>
      <c r="HJA140" s="350"/>
      <c r="HJB140" s="350"/>
      <c r="HJC140" s="348"/>
      <c r="HJD140" s="348"/>
      <c r="HJE140" s="348"/>
      <c r="HJF140" s="349"/>
      <c r="HJH140" s="347"/>
      <c r="HJI140" s="350"/>
      <c r="HJJ140" s="350"/>
      <c r="HJK140" s="348"/>
      <c r="HJL140" s="348"/>
      <c r="HJM140" s="348"/>
      <c r="HJN140" s="349"/>
      <c r="HJP140" s="347"/>
      <c r="HJQ140" s="350"/>
      <c r="HJR140" s="350"/>
      <c r="HJS140" s="348"/>
      <c r="HJT140" s="348"/>
      <c r="HJU140" s="348"/>
      <c r="HJV140" s="349"/>
      <c r="HJX140" s="347"/>
      <c r="HJY140" s="350"/>
      <c r="HJZ140" s="350"/>
      <c r="HKA140" s="348"/>
      <c r="HKB140" s="348"/>
      <c r="HKC140" s="348"/>
      <c r="HKD140" s="349"/>
      <c r="HKF140" s="347"/>
      <c r="HKG140" s="350"/>
      <c r="HKH140" s="350"/>
      <c r="HKI140" s="348"/>
      <c r="HKJ140" s="348"/>
      <c r="HKK140" s="348"/>
      <c r="HKL140" s="349"/>
      <c r="HKN140" s="347"/>
      <c r="HKO140" s="350"/>
      <c r="HKP140" s="350"/>
      <c r="HKQ140" s="348"/>
      <c r="HKR140" s="348"/>
      <c r="HKS140" s="348"/>
      <c r="HKT140" s="349"/>
      <c r="HKV140" s="347"/>
      <c r="HKW140" s="350"/>
      <c r="HKX140" s="350"/>
      <c r="HKY140" s="348"/>
      <c r="HKZ140" s="348"/>
      <c r="HLA140" s="348"/>
      <c r="HLB140" s="349"/>
      <c r="HLD140" s="347"/>
      <c r="HLE140" s="350"/>
      <c r="HLF140" s="350"/>
      <c r="HLG140" s="348"/>
      <c r="HLH140" s="348"/>
      <c r="HLI140" s="348"/>
      <c r="HLJ140" s="349"/>
      <c r="HLL140" s="347"/>
      <c r="HLM140" s="350"/>
      <c r="HLN140" s="350"/>
      <c r="HLO140" s="348"/>
      <c r="HLP140" s="348"/>
      <c r="HLQ140" s="348"/>
      <c r="HLR140" s="349"/>
      <c r="HLT140" s="347"/>
      <c r="HLU140" s="350"/>
      <c r="HLV140" s="350"/>
      <c r="HLW140" s="348"/>
      <c r="HLX140" s="348"/>
      <c r="HLY140" s="348"/>
      <c r="HLZ140" s="349"/>
      <c r="HMB140" s="347"/>
      <c r="HMC140" s="350"/>
      <c r="HMD140" s="350"/>
      <c r="HME140" s="348"/>
      <c r="HMF140" s="348"/>
      <c r="HMG140" s="348"/>
      <c r="HMH140" s="349"/>
      <c r="HMJ140" s="347"/>
      <c r="HMK140" s="350"/>
      <c r="HML140" s="350"/>
      <c r="HMM140" s="348"/>
      <c r="HMN140" s="348"/>
      <c r="HMO140" s="348"/>
      <c r="HMP140" s="349"/>
      <c r="HMR140" s="347"/>
      <c r="HMS140" s="350"/>
      <c r="HMT140" s="350"/>
      <c r="HMU140" s="348"/>
      <c r="HMV140" s="348"/>
      <c r="HMW140" s="348"/>
      <c r="HMX140" s="349"/>
      <c r="HMZ140" s="347"/>
      <c r="HNA140" s="350"/>
      <c r="HNB140" s="350"/>
      <c r="HNC140" s="348"/>
      <c r="HND140" s="348"/>
      <c r="HNE140" s="348"/>
      <c r="HNF140" s="349"/>
      <c r="HNH140" s="347"/>
      <c r="HNI140" s="350"/>
      <c r="HNJ140" s="350"/>
      <c r="HNK140" s="348"/>
      <c r="HNL140" s="348"/>
      <c r="HNM140" s="348"/>
      <c r="HNN140" s="349"/>
      <c r="HNP140" s="347"/>
      <c r="HNQ140" s="350"/>
      <c r="HNR140" s="350"/>
      <c r="HNS140" s="348"/>
      <c r="HNT140" s="348"/>
      <c r="HNU140" s="348"/>
      <c r="HNV140" s="349"/>
      <c r="HNX140" s="347"/>
      <c r="HNY140" s="350"/>
      <c r="HNZ140" s="350"/>
      <c r="HOA140" s="348"/>
      <c r="HOB140" s="348"/>
      <c r="HOC140" s="348"/>
      <c r="HOD140" s="349"/>
      <c r="HOF140" s="347"/>
      <c r="HOG140" s="350"/>
      <c r="HOH140" s="350"/>
      <c r="HOI140" s="348"/>
      <c r="HOJ140" s="348"/>
      <c r="HOK140" s="348"/>
      <c r="HOL140" s="349"/>
      <c r="HON140" s="347"/>
      <c r="HOO140" s="350"/>
      <c r="HOP140" s="350"/>
      <c r="HOQ140" s="348"/>
      <c r="HOR140" s="348"/>
      <c r="HOS140" s="348"/>
      <c r="HOT140" s="349"/>
      <c r="HOV140" s="347"/>
      <c r="HOW140" s="350"/>
      <c r="HOX140" s="350"/>
      <c r="HOY140" s="348"/>
      <c r="HOZ140" s="348"/>
      <c r="HPA140" s="348"/>
      <c r="HPB140" s="349"/>
      <c r="HPD140" s="347"/>
      <c r="HPE140" s="350"/>
      <c r="HPF140" s="350"/>
      <c r="HPG140" s="348"/>
      <c r="HPH140" s="348"/>
      <c r="HPI140" s="348"/>
      <c r="HPJ140" s="349"/>
      <c r="HPL140" s="347"/>
      <c r="HPM140" s="350"/>
      <c r="HPN140" s="350"/>
      <c r="HPO140" s="348"/>
      <c r="HPP140" s="348"/>
      <c r="HPQ140" s="348"/>
      <c r="HPR140" s="349"/>
      <c r="HPT140" s="347"/>
      <c r="HPU140" s="350"/>
      <c r="HPV140" s="350"/>
      <c r="HPW140" s="348"/>
      <c r="HPX140" s="348"/>
      <c r="HPY140" s="348"/>
      <c r="HPZ140" s="349"/>
      <c r="HQB140" s="347"/>
      <c r="HQC140" s="350"/>
      <c r="HQD140" s="350"/>
      <c r="HQE140" s="348"/>
      <c r="HQF140" s="348"/>
      <c r="HQG140" s="348"/>
      <c r="HQH140" s="349"/>
      <c r="HQJ140" s="347"/>
      <c r="HQK140" s="350"/>
      <c r="HQL140" s="350"/>
      <c r="HQM140" s="348"/>
      <c r="HQN140" s="348"/>
      <c r="HQO140" s="348"/>
      <c r="HQP140" s="349"/>
      <c r="HQR140" s="347"/>
      <c r="HQS140" s="350"/>
      <c r="HQT140" s="350"/>
      <c r="HQU140" s="348"/>
      <c r="HQV140" s="348"/>
      <c r="HQW140" s="348"/>
      <c r="HQX140" s="349"/>
      <c r="HQZ140" s="347"/>
      <c r="HRA140" s="350"/>
      <c r="HRB140" s="350"/>
      <c r="HRC140" s="348"/>
      <c r="HRD140" s="348"/>
      <c r="HRE140" s="348"/>
      <c r="HRF140" s="349"/>
      <c r="HRH140" s="347"/>
      <c r="HRI140" s="350"/>
      <c r="HRJ140" s="350"/>
      <c r="HRK140" s="348"/>
      <c r="HRL140" s="348"/>
      <c r="HRM140" s="348"/>
      <c r="HRN140" s="349"/>
      <c r="HRP140" s="347"/>
      <c r="HRQ140" s="350"/>
      <c r="HRR140" s="350"/>
      <c r="HRS140" s="348"/>
      <c r="HRT140" s="348"/>
      <c r="HRU140" s="348"/>
      <c r="HRV140" s="349"/>
      <c r="HRX140" s="347"/>
      <c r="HRY140" s="350"/>
      <c r="HRZ140" s="350"/>
      <c r="HSA140" s="348"/>
      <c r="HSB140" s="348"/>
      <c r="HSC140" s="348"/>
      <c r="HSD140" s="349"/>
      <c r="HSF140" s="347"/>
      <c r="HSG140" s="350"/>
      <c r="HSH140" s="350"/>
      <c r="HSI140" s="348"/>
      <c r="HSJ140" s="348"/>
      <c r="HSK140" s="348"/>
      <c r="HSL140" s="349"/>
      <c r="HSN140" s="347"/>
      <c r="HSO140" s="350"/>
      <c r="HSP140" s="350"/>
      <c r="HSQ140" s="348"/>
      <c r="HSR140" s="348"/>
      <c r="HSS140" s="348"/>
      <c r="HST140" s="349"/>
      <c r="HSV140" s="347"/>
      <c r="HSW140" s="350"/>
      <c r="HSX140" s="350"/>
      <c r="HSY140" s="348"/>
      <c r="HSZ140" s="348"/>
      <c r="HTA140" s="348"/>
      <c r="HTB140" s="349"/>
      <c r="HTD140" s="347"/>
      <c r="HTE140" s="350"/>
      <c r="HTF140" s="350"/>
      <c r="HTG140" s="348"/>
      <c r="HTH140" s="348"/>
      <c r="HTI140" s="348"/>
      <c r="HTJ140" s="349"/>
      <c r="HTL140" s="347"/>
      <c r="HTM140" s="350"/>
      <c r="HTN140" s="350"/>
      <c r="HTO140" s="348"/>
      <c r="HTP140" s="348"/>
      <c r="HTQ140" s="348"/>
      <c r="HTR140" s="349"/>
      <c r="HTT140" s="347"/>
      <c r="HTU140" s="350"/>
      <c r="HTV140" s="350"/>
      <c r="HTW140" s="348"/>
      <c r="HTX140" s="348"/>
      <c r="HTY140" s="348"/>
      <c r="HTZ140" s="349"/>
      <c r="HUB140" s="347"/>
      <c r="HUC140" s="350"/>
      <c r="HUD140" s="350"/>
      <c r="HUE140" s="348"/>
      <c r="HUF140" s="348"/>
      <c r="HUG140" s="348"/>
      <c r="HUH140" s="349"/>
      <c r="HUJ140" s="347"/>
      <c r="HUK140" s="350"/>
      <c r="HUL140" s="350"/>
      <c r="HUM140" s="348"/>
      <c r="HUN140" s="348"/>
      <c r="HUO140" s="348"/>
      <c r="HUP140" s="349"/>
      <c r="HUR140" s="347"/>
      <c r="HUS140" s="350"/>
      <c r="HUT140" s="350"/>
      <c r="HUU140" s="348"/>
      <c r="HUV140" s="348"/>
      <c r="HUW140" s="348"/>
      <c r="HUX140" s="349"/>
      <c r="HUZ140" s="347"/>
      <c r="HVA140" s="350"/>
      <c r="HVB140" s="350"/>
      <c r="HVC140" s="348"/>
      <c r="HVD140" s="348"/>
      <c r="HVE140" s="348"/>
      <c r="HVF140" s="349"/>
      <c r="HVH140" s="347"/>
      <c r="HVI140" s="350"/>
      <c r="HVJ140" s="350"/>
      <c r="HVK140" s="348"/>
      <c r="HVL140" s="348"/>
      <c r="HVM140" s="348"/>
      <c r="HVN140" s="349"/>
      <c r="HVP140" s="347"/>
      <c r="HVQ140" s="350"/>
      <c r="HVR140" s="350"/>
      <c r="HVS140" s="348"/>
      <c r="HVT140" s="348"/>
      <c r="HVU140" s="348"/>
      <c r="HVV140" s="349"/>
      <c r="HVX140" s="347"/>
      <c r="HVY140" s="350"/>
      <c r="HVZ140" s="350"/>
      <c r="HWA140" s="348"/>
      <c r="HWB140" s="348"/>
      <c r="HWC140" s="348"/>
      <c r="HWD140" s="349"/>
      <c r="HWF140" s="347"/>
      <c r="HWG140" s="350"/>
      <c r="HWH140" s="350"/>
      <c r="HWI140" s="348"/>
      <c r="HWJ140" s="348"/>
      <c r="HWK140" s="348"/>
      <c r="HWL140" s="349"/>
      <c r="HWN140" s="347"/>
      <c r="HWO140" s="350"/>
      <c r="HWP140" s="350"/>
      <c r="HWQ140" s="348"/>
      <c r="HWR140" s="348"/>
      <c r="HWS140" s="348"/>
      <c r="HWT140" s="349"/>
      <c r="HWV140" s="347"/>
      <c r="HWW140" s="350"/>
      <c r="HWX140" s="350"/>
      <c r="HWY140" s="348"/>
      <c r="HWZ140" s="348"/>
      <c r="HXA140" s="348"/>
      <c r="HXB140" s="349"/>
      <c r="HXD140" s="347"/>
      <c r="HXE140" s="350"/>
      <c r="HXF140" s="350"/>
      <c r="HXG140" s="348"/>
      <c r="HXH140" s="348"/>
      <c r="HXI140" s="348"/>
      <c r="HXJ140" s="349"/>
      <c r="HXL140" s="347"/>
      <c r="HXM140" s="350"/>
      <c r="HXN140" s="350"/>
      <c r="HXO140" s="348"/>
      <c r="HXP140" s="348"/>
      <c r="HXQ140" s="348"/>
      <c r="HXR140" s="349"/>
      <c r="HXT140" s="347"/>
      <c r="HXU140" s="350"/>
      <c r="HXV140" s="350"/>
      <c r="HXW140" s="348"/>
      <c r="HXX140" s="348"/>
      <c r="HXY140" s="348"/>
      <c r="HXZ140" s="349"/>
      <c r="HYB140" s="347"/>
      <c r="HYC140" s="350"/>
      <c r="HYD140" s="350"/>
      <c r="HYE140" s="348"/>
      <c r="HYF140" s="348"/>
      <c r="HYG140" s="348"/>
      <c r="HYH140" s="349"/>
      <c r="HYJ140" s="347"/>
      <c r="HYK140" s="350"/>
      <c r="HYL140" s="350"/>
      <c r="HYM140" s="348"/>
      <c r="HYN140" s="348"/>
      <c r="HYO140" s="348"/>
      <c r="HYP140" s="349"/>
      <c r="HYR140" s="347"/>
      <c r="HYS140" s="350"/>
      <c r="HYT140" s="350"/>
      <c r="HYU140" s="348"/>
      <c r="HYV140" s="348"/>
      <c r="HYW140" s="348"/>
      <c r="HYX140" s="349"/>
      <c r="HYZ140" s="347"/>
      <c r="HZA140" s="350"/>
      <c r="HZB140" s="350"/>
      <c r="HZC140" s="348"/>
      <c r="HZD140" s="348"/>
      <c r="HZE140" s="348"/>
      <c r="HZF140" s="349"/>
      <c r="HZH140" s="347"/>
      <c r="HZI140" s="350"/>
      <c r="HZJ140" s="350"/>
      <c r="HZK140" s="348"/>
      <c r="HZL140" s="348"/>
      <c r="HZM140" s="348"/>
      <c r="HZN140" s="349"/>
      <c r="HZP140" s="347"/>
      <c r="HZQ140" s="350"/>
      <c r="HZR140" s="350"/>
      <c r="HZS140" s="348"/>
      <c r="HZT140" s="348"/>
      <c r="HZU140" s="348"/>
      <c r="HZV140" s="349"/>
      <c r="HZX140" s="347"/>
      <c r="HZY140" s="350"/>
      <c r="HZZ140" s="350"/>
      <c r="IAA140" s="348"/>
      <c r="IAB140" s="348"/>
      <c r="IAC140" s="348"/>
      <c r="IAD140" s="349"/>
      <c r="IAF140" s="347"/>
      <c r="IAG140" s="350"/>
      <c r="IAH140" s="350"/>
      <c r="IAI140" s="348"/>
      <c r="IAJ140" s="348"/>
      <c r="IAK140" s="348"/>
      <c r="IAL140" s="349"/>
      <c r="IAN140" s="347"/>
      <c r="IAO140" s="350"/>
      <c r="IAP140" s="350"/>
      <c r="IAQ140" s="348"/>
      <c r="IAR140" s="348"/>
      <c r="IAS140" s="348"/>
      <c r="IAT140" s="349"/>
      <c r="IAV140" s="347"/>
      <c r="IAW140" s="350"/>
      <c r="IAX140" s="350"/>
      <c r="IAY140" s="348"/>
      <c r="IAZ140" s="348"/>
      <c r="IBA140" s="348"/>
      <c r="IBB140" s="349"/>
      <c r="IBD140" s="347"/>
      <c r="IBE140" s="350"/>
      <c r="IBF140" s="350"/>
      <c r="IBG140" s="348"/>
      <c r="IBH140" s="348"/>
      <c r="IBI140" s="348"/>
      <c r="IBJ140" s="349"/>
      <c r="IBL140" s="347"/>
      <c r="IBM140" s="350"/>
      <c r="IBN140" s="350"/>
      <c r="IBO140" s="348"/>
      <c r="IBP140" s="348"/>
      <c r="IBQ140" s="348"/>
      <c r="IBR140" s="349"/>
      <c r="IBT140" s="347"/>
      <c r="IBU140" s="350"/>
      <c r="IBV140" s="350"/>
      <c r="IBW140" s="348"/>
      <c r="IBX140" s="348"/>
      <c r="IBY140" s="348"/>
      <c r="IBZ140" s="349"/>
      <c r="ICB140" s="347"/>
      <c r="ICC140" s="350"/>
      <c r="ICD140" s="350"/>
      <c r="ICE140" s="348"/>
      <c r="ICF140" s="348"/>
      <c r="ICG140" s="348"/>
      <c r="ICH140" s="349"/>
      <c r="ICJ140" s="347"/>
      <c r="ICK140" s="350"/>
      <c r="ICL140" s="350"/>
      <c r="ICM140" s="348"/>
      <c r="ICN140" s="348"/>
      <c r="ICO140" s="348"/>
      <c r="ICP140" s="349"/>
      <c r="ICR140" s="347"/>
      <c r="ICS140" s="350"/>
      <c r="ICT140" s="350"/>
      <c r="ICU140" s="348"/>
      <c r="ICV140" s="348"/>
      <c r="ICW140" s="348"/>
      <c r="ICX140" s="349"/>
      <c r="ICZ140" s="347"/>
      <c r="IDA140" s="350"/>
      <c r="IDB140" s="350"/>
      <c r="IDC140" s="348"/>
      <c r="IDD140" s="348"/>
      <c r="IDE140" s="348"/>
      <c r="IDF140" s="349"/>
      <c r="IDH140" s="347"/>
      <c r="IDI140" s="350"/>
      <c r="IDJ140" s="350"/>
      <c r="IDK140" s="348"/>
      <c r="IDL140" s="348"/>
      <c r="IDM140" s="348"/>
      <c r="IDN140" s="349"/>
      <c r="IDP140" s="347"/>
      <c r="IDQ140" s="350"/>
      <c r="IDR140" s="350"/>
      <c r="IDS140" s="348"/>
      <c r="IDT140" s="348"/>
      <c r="IDU140" s="348"/>
      <c r="IDV140" s="349"/>
      <c r="IDX140" s="347"/>
      <c r="IDY140" s="350"/>
      <c r="IDZ140" s="350"/>
      <c r="IEA140" s="348"/>
      <c r="IEB140" s="348"/>
      <c r="IEC140" s="348"/>
      <c r="IED140" s="349"/>
      <c r="IEF140" s="347"/>
      <c r="IEG140" s="350"/>
      <c r="IEH140" s="350"/>
      <c r="IEI140" s="348"/>
      <c r="IEJ140" s="348"/>
      <c r="IEK140" s="348"/>
      <c r="IEL140" s="349"/>
      <c r="IEN140" s="347"/>
      <c r="IEO140" s="350"/>
      <c r="IEP140" s="350"/>
      <c r="IEQ140" s="348"/>
      <c r="IER140" s="348"/>
      <c r="IES140" s="348"/>
      <c r="IET140" s="349"/>
      <c r="IEV140" s="347"/>
      <c r="IEW140" s="350"/>
      <c r="IEX140" s="350"/>
      <c r="IEY140" s="348"/>
      <c r="IEZ140" s="348"/>
      <c r="IFA140" s="348"/>
      <c r="IFB140" s="349"/>
      <c r="IFD140" s="347"/>
      <c r="IFE140" s="350"/>
      <c r="IFF140" s="350"/>
      <c r="IFG140" s="348"/>
      <c r="IFH140" s="348"/>
      <c r="IFI140" s="348"/>
      <c r="IFJ140" s="349"/>
      <c r="IFL140" s="347"/>
      <c r="IFM140" s="350"/>
      <c r="IFN140" s="350"/>
      <c r="IFO140" s="348"/>
      <c r="IFP140" s="348"/>
      <c r="IFQ140" s="348"/>
      <c r="IFR140" s="349"/>
      <c r="IFT140" s="347"/>
      <c r="IFU140" s="350"/>
      <c r="IFV140" s="350"/>
      <c r="IFW140" s="348"/>
      <c r="IFX140" s="348"/>
      <c r="IFY140" s="348"/>
      <c r="IFZ140" s="349"/>
      <c r="IGB140" s="347"/>
      <c r="IGC140" s="350"/>
      <c r="IGD140" s="350"/>
      <c r="IGE140" s="348"/>
      <c r="IGF140" s="348"/>
      <c r="IGG140" s="348"/>
      <c r="IGH140" s="349"/>
      <c r="IGJ140" s="347"/>
      <c r="IGK140" s="350"/>
      <c r="IGL140" s="350"/>
      <c r="IGM140" s="348"/>
      <c r="IGN140" s="348"/>
      <c r="IGO140" s="348"/>
      <c r="IGP140" s="349"/>
      <c r="IGR140" s="347"/>
      <c r="IGS140" s="350"/>
      <c r="IGT140" s="350"/>
      <c r="IGU140" s="348"/>
      <c r="IGV140" s="348"/>
      <c r="IGW140" s="348"/>
      <c r="IGX140" s="349"/>
      <c r="IGZ140" s="347"/>
      <c r="IHA140" s="350"/>
      <c r="IHB140" s="350"/>
      <c r="IHC140" s="348"/>
      <c r="IHD140" s="348"/>
      <c r="IHE140" s="348"/>
      <c r="IHF140" s="349"/>
      <c r="IHH140" s="347"/>
      <c r="IHI140" s="350"/>
      <c r="IHJ140" s="350"/>
      <c r="IHK140" s="348"/>
      <c r="IHL140" s="348"/>
      <c r="IHM140" s="348"/>
      <c r="IHN140" s="349"/>
      <c r="IHP140" s="347"/>
      <c r="IHQ140" s="350"/>
      <c r="IHR140" s="350"/>
      <c r="IHS140" s="348"/>
      <c r="IHT140" s="348"/>
      <c r="IHU140" s="348"/>
      <c r="IHV140" s="349"/>
      <c r="IHX140" s="347"/>
      <c r="IHY140" s="350"/>
      <c r="IHZ140" s="350"/>
      <c r="IIA140" s="348"/>
      <c r="IIB140" s="348"/>
      <c r="IIC140" s="348"/>
      <c r="IID140" s="349"/>
      <c r="IIF140" s="347"/>
      <c r="IIG140" s="350"/>
      <c r="IIH140" s="350"/>
      <c r="III140" s="348"/>
      <c r="IIJ140" s="348"/>
      <c r="IIK140" s="348"/>
      <c r="IIL140" s="349"/>
      <c r="IIN140" s="347"/>
      <c r="IIO140" s="350"/>
      <c r="IIP140" s="350"/>
      <c r="IIQ140" s="348"/>
      <c r="IIR140" s="348"/>
      <c r="IIS140" s="348"/>
      <c r="IIT140" s="349"/>
      <c r="IIV140" s="347"/>
      <c r="IIW140" s="350"/>
      <c r="IIX140" s="350"/>
      <c r="IIY140" s="348"/>
      <c r="IIZ140" s="348"/>
      <c r="IJA140" s="348"/>
      <c r="IJB140" s="349"/>
      <c r="IJD140" s="347"/>
      <c r="IJE140" s="350"/>
      <c r="IJF140" s="350"/>
      <c r="IJG140" s="348"/>
      <c r="IJH140" s="348"/>
      <c r="IJI140" s="348"/>
      <c r="IJJ140" s="349"/>
      <c r="IJL140" s="347"/>
      <c r="IJM140" s="350"/>
      <c r="IJN140" s="350"/>
      <c r="IJO140" s="348"/>
      <c r="IJP140" s="348"/>
      <c r="IJQ140" s="348"/>
      <c r="IJR140" s="349"/>
      <c r="IJT140" s="347"/>
      <c r="IJU140" s="350"/>
      <c r="IJV140" s="350"/>
      <c r="IJW140" s="348"/>
      <c r="IJX140" s="348"/>
      <c r="IJY140" s="348"/>
      <c r="IJZ140" s="349"/>
      <c r="IKB140" s="347"/>
      <c r="IKC140" s="350"/>
      <c r="IKD140" s="350"/>
      <c r="IKE140" s="348"/>
      <c r="IKF140" s="348"/>
      <c r="IKG140" s="348"/>
      <c r="IKH140" s="349"/>
      <c r="IKJ140" s="347"/>
      <c r="IKK140" s="350"/>
      <c r="IKL140" s="350"/>
      <c r="IKM140" s="348"/>
      <c r="IKN140" s="348"/>
      <c r="IKO140" s="348"/>
      <c r="IKP140" s="349"/>
      <c r="IKR140" s="347"/>
      <c r="IKS140" s="350"/>
      <c r="IKT140" s="350"/>
      <c r="IKU140" s="348"/>
      <c r="IKV140" s="348"/>
      <c r="IKW140" s="348"/>
      <c r="IKX140" s="349"/>
      <c r="IKZ140" s="347"/>
      <c r="ILA140" s="350"/>
      <c r="ILB140" s="350"/>
      <c r="ILC140" s="348"/>
      <c r="ILD140" s="348"/>
      <c r="ILE140" s="348"/>
      <c r="ILF140" s="349"/>
      <c r="ILH140" s="347"/>
      <c r="ILI140" s="350"/>
      <c r="ILJ140" s="350"/>
      <c r="ILK140" s="348"/>
      <c r="ILL140" s="348"/>
      <c r="ILM140" s="348"/>
      <c r="ILN140" s="349"/>
      <c r="ILP140" s="347"/>
      <c r="ILQ140" s="350"/>
      <c r="ILR140" s="350"/>
      <c r="ILS140" s="348"/>
      <c r="ILT140" s="348"/>
      <c r="ILU140" s="348"/>
      <c r="ILV140" s="349"/>
      <c r="ILX140" s="347"/>
      <c r="ILY140" s="350"/>
      <c r="ILZ140" s="350"/>
      <c r="IMA140" s="348"/>
      <c r="IMB140" s="348"/>
      <c r="IMC140" s="348"/>
      <c r="IMD140" s="349"/>
      <c r="IMF140" s="347"/>
      <c r="IMG140" s="350"/>
      <c r="IMH140" s="350"/>
      <c r="IMI140" s="348"/>
      <c r="IMJ140" s="348"/>
      <c r="IMK140" s="348"/>
      <c r="IML140" s="349"/>
      <c r="IMN140" s="347"/>
      <c r="IMO140" s="350"/>
      <c r="IMP140" s="350"/>
      <c r="IMQ140" s="348"/>
      <c r="IMR140" s="348"/>
      <c r="IMS140" s="348"/>
      <c r="IMT140" s="349"/>
      <c r="IMV140" s="347"/>
      <c r="IMW140" s="350"/>
      <c r="IMX140" s="350"/>
      <c r="IMY140" s="348"/>
      <c r="IMZ140" s="348"/>
      <c r="INA140" s="348"/>
      <c r="INB140" s="349"/>
      <c r="IND140" s="347"/>
      <c r="INE140" s="350"/>
      <c r="INF140" s="350"/>
      <c r="ING140" s="348"/>
      <c r="INH140" s="348"/>
      <c r="INI140" s="348"/>
      <c r="INJ140" s="349"/>
      <c r="INL140" s="347"/>
      <c r="INM140" s="350"/>
      <c r="INN140" s="350"/>
      <c r="INO140" s="348"/>
      <c r="INP140" s="348"/>
      <c r="INQ140" s="348"/>
      <c r="INR140" s="349"/>
      <c r="INT140" s="347"/>
      <c r="INU140" s="350"/>
      <c r="INV140" s="350"/>
      <c r="INW140" s="348"/>
      <c r="INX140" s="348"/>
      <c r="INY140" s="348"/>
      <c r="INZ140" s="349"/>
      <c r="IOB140" s="347"/>
      <c r="IOC140" s="350"/>
      <c r="IOD140" s="350"/>
      <c r="IOE140" s="348"/>
      <c r="IOF140" s="348"/>
      <c r="IOG140" s="348"/>
      <c r="IOH140" s="349"/>
      <c r="IOJ140" s="347"/>
      <c r="IOK140" s="350"/>
      <c r="IOL140" s="350"/>
      <c r="IOM140" s="348"/>
      <c r="ION140" s="348"/>
      <c r="IOO140" s="348"/>
      <c r="IOP140" s="349"/>
      <c r="IOR140" s="347"/>
      <c r="IOS140" s="350"/>
      <c r="IOT140" s="350"/>
      <c r="IOU140" s="348"/>
      <c r="IOV140" s="348"/>
      <c r="IOW140" s="348"/>
      <c r="IOX140" s="349"/>
      <c r="IOZ140" s="347"/>
      <c r="IPA140" s="350"/>
      <c r="IPB140" s="350"/>
      <c r="IPC140" s="348"/>
      <c r="IPD140" s="348"/>
      <c r="IPE140" s="348"/>
      <c r="IPF140" s="349"/>
      <c r="IPH140" s="347"/>
      <c r="IPI140" s="350"/>
      <c r="IPJ140" s="350"/>
      <c r="IPK140" s="348"/>
      <c r="IPL140" s="348"/>
      <c r="IPM140" s="348"/>
      <c r="IPN140" s="349"/>
      <c r="IPP140" s="347"/>
      <c r="IPQ140" s="350"/>
      <c r="IPR140" s="350"/>
      <c r="IPS140" s="348"/>
      <c r="IPT140" s="348"/>
      <c r="IPU140" s="348"/>
      <c r="IPV140" s="349"/>
      <c r="IPX140" s="347"/>
      <c r="IPY140" s="350"/>
      <c r="IPZ140" s="350"/>
      <c r="IQA140" s="348"/>
      <c r="IQB140" s="348"/>
      <c r="IQC140" s="348"/>
      <c r="IQD140" s="349"/>
      <c r="IQF140" s="347"/>
      <c r="IQG140" s="350"/>
      <c r="IQH140" s="350"/>
      <c r="IQI140" s="348"/>
      <c r="IQJ140" s="348"/>
      <c r="IQK140" s="348"/>
      <c r="IQL140" s="349"/>
      <c r="IQN140" s="347"/>
      <c r="IQO140" s="350"/>
      <c r="IQP140" s="350"/>
      <c r="IQQ140" s="348"/>
      <c r="IQR140" s="348"/>
      <c r="IQS140" s="348"/>
      <c r="IQT140" s="349"/>
      <c r="IQV140" s="347"/>
      <c r="IQW140" s="350"/>
      <c r="IQX140" s="350"/>
      <c r="IQY140" s="348"/>
      <c r="IQZ140" s="348"/>
      <c r="IRA140" s="348"/>
      <c r="IRB140" s="349"/>
      <c r="IRD140" s="347"/>
      <c r="IRE140" s="350"/>
      <c r="IRF140" s="350"/>
      <c r="IRG140" s="348"/>
      <c r="IRH140" s="348"/>
      <c r="IRI140" s="348"/>
      <c r="IRJ140" s="349"/>
      <c r="IRL140" s="347"/>
      <c r="IRM140" s="350"/>
      <c r="IRN140" s="350"/>
      <c r="IRO140" s="348"/>
      <c r="IRP140" s="348"/>
      <c r="IRQ140" s="348"/>
      <c r="IRR140" s="349"/>
      <c r="IRT140" s="347"/>
      <c r="IRU140" s="350"/>
      <c r="IRV140" s="350"/>
      <c r="IRW140" s="348"/>
      <c r="IRX140" s="348"/>
      <c r="IRY140" s="348"/>
      <c r="IRZ140" s="349"/>
      <c r="ISB140" s="347"/>
      <c r="ISC140" s="350"/>
      <c r="ISD140" s="350"/>
      <c r="ISE140" s="348"/>
      <c r="ISF140" s="348"/>
      <c r="ISG140" s="348"/>
      <c r="ISH140" s="349"/>
      <c r="ISJ140" s="347"/>
      <c r="ISK140" s="350"/>
      <c r="ISL140" s="350"/>
      <c r="ISM140" s="348"/>
      <c r="ISN140" s="348"/>
      <c r="ISO140" s="348"/>
      <c r="ISP140" s="349"/>
      <c r="ISR140" s="347"/>
      <c r="ISS140" s="350"/>
      <c r="IST140" s="350"/>
      <c r="ISU140" s="348"/>
      <c r="ISV140" s="348"/>
      <c r="ISW140" s="348"/>
      <c r="ISX140" s="349"/>
      <c r="ISZ140" s="347"/>
      <c r="ITA140" s="350"/>
      <c r="ITB140" s="350"/>
      <c r="ITC140" s="348"/>
      <c r="ITD140" s="348"/>
      <c r="ITE140" s="348"/>
      <c r="ITF140" s="349"/>
      <c r="ITH140" s="347"/>
      <c r="ITI140" s="350"/>
      <c r="ITJ140" s="350"/>
      <c r="ITK140" s="348"/>
      <c r="ITL140" s="348"/>
      <c r="ITM140" s="348"/>
      <c r="ITN140" s="349"/>
      <c r="ITP140" s="347"/>
      <c r="ITQ140" s="350"/>
      <c r="ITR140" s="350"/>
      <c r="ITS140" s="348"/>
      <c r="ITT140" s="348"/>
      <c r="ITU140" s="348"/>
      <c r="ITV140" s="349"/>
      <c r="ITX140" s="347"/>
      <c r="ITY140" s="350"/>
      <c r="ITZ140" s="350"/>
      <c r="IUA140" s="348"/>
      <c r="IUB140" s="348"/>
      <c r="IUC140" s="348"/>
      <c r="IUD140" s="349"/>
      <c r="IUF140" s="347"/>
      <c r="IUG140" s="350"/>
      <c r="IUH140" s="350"/>
      <c r="IUI140" s="348"/>
      <c r="IUJ140" s="348"/>
      <c r="IUK140" s="348"/>
      <c r="IUL140" s="349"/>
      <c r="IUN140" s="347"/>
      <c r="IUO140" s="350"/>
      <c r="IUP140" s="350"/>
      <c r="IUQ140" s="348"/>
      <c r="IUR140" s="348"/>
      <c r="IUS140" s="348"/>
      <c r="IUT140" s="349"/>
      <c r="IUV140" s="347"/>
      <c r="IUW140" s="350"/>
      <c r="IUX140" s="350"/>
      <c r="IUY140" s="348"/>
      <c r="IUZ140" s="348"/>
      <c r="IVA140" s="348"/>
      <c r="IVB140" s="349"/>
      <c r="IVD140" s="347"/>
      <c r="IVE140" s="350"/>
      <c r="IVF140" s="350"/>
      <c r="IVG140" s="348"/>
      <c r="IVH140" s="348"/>
      <c r="IVI140" s="348"/>
      <c r="IVJ140" s="349"/>
      <c r="IVL140" s="347"/>
      <c r="IVM140" s="350"/>
      <c r="IVN140" s="350"/>
      <c r="IVO140" s="348"/>
      <c r="IVP140" s="348"/>
      <c r="IVQ140" s="348"/>
      <c r="IVR140" s="349"/>
      <c r="IVT140" s="347"/>
      <c r="IVU140" s="350"/>
      <c r="IVV140" s="350"/>
      <c r="IVW140" s="348"/>
      <c r="IVX140" s="348"/>
      <c r="IVY140" s="348"/>
      <c r="IVZ140" s="349"/>
      <c r="IWB140" s="347"/>
      <c r="IWC140" s="350"/>
      <c r="IWD140" s="350"/>
      <c r="IWE140" s="348"/>
      <c r="IWF140" s="348"/>
      <c r="IWG140" s="348"/>
      <c r="IWH140" s="349"/>
      <c r="IWJ140" s="347"/>
      <c r="IWK140" s="350"/>
      <c r="IWL140" s="350"/>
      <c r="IWM140" s="348"/>
      <c r="IWN140" s="348"/>
      <c r="IWO140" s="348"/>
      <c r="IWP140" s="349"/>
      <c r="IWR140" s="347"/>
      <c r="IWS140" s="350"/>
      <c r="IWT140" s="350"/>
      <c r="IWU140" s="348"/>
      <c r="IWV140" s="348"/>
      <c r="IWW140" s="348"/>
      <c r="IWX140" s="349"/>
      <c r="IWZ140" s="347"/>
      <c r="IXA140" s="350"/>
      <c r="IXB140" s="350"/>
      <c r="IXC140" s="348"/>
      <c r="IXD140" s="348"/>
      <c r="IXE140" s="348"/>
      <c r="IXF140" s="349"/>
      <c r="IXH140" s="347"/>
      <c r="IXI140" s="350"/>
      <c r="IXJ140" s="350"/>
      <c r="IXK140" s="348"/>
      <c r="IXL140" s="348"/>
      <c r="IXM140" s="348"/>
      <c r="IXN140" s="349"/>
      <c r="IXP140" s="347"/>
      <c r="IXQ140" s="350"/>
      <c r="IXR140" s="350"/>
      <c r="IXS140" s="348"/>
      <c r="IXT140" s="348"/>
      <c r="IXU140" s="348"/>
      <c r="IXV140" s="349"/>
      <c r="IXX140" s="347"/>
      <c r="IXY140" s="350"/>
      <c r="IXZ140" s="350"/>
      <c r="IYA140" s="348"/>
      <c r="IYB140" s="348"/>
      <c r="IYC140" s="348"/>
      <c r="IYD140" s="349"/>
      <c r="IYF140" s="347"/>
      <c r="IYG140" s="350"/>
      <c r="IYH140" s="350"/>
      <c r="IYI140" s="348"/>
      <c r="IYJ140" s="348"/>
      <c r="IYK140" s="348"/>
      <c r="IYL140" s="349"/>
      <c r="IYN140" s="347"/>
      <c r="IYO140" s="350"/>
      <c r="IYP140" s="350"/>
      <c r="IYQ140" s="348"/>
      <c r="IYR140" s="348"/>
      <c r="IYS140" s="348"/>
      <c r="IYT140" s="349"/>
      <c r="IYV140" s="347"/>
      <c r="IYW140" s="350"/>
      <c r="IYX140" s="350"/>
      <c r="IYY140" s="348"/>
      <c r="IYZ140" s="348"/>
      <c r="IZA140" s="348"/>
      <c r="IZB140" s="349"/>
      <c r="IZD140" s="347"/>
      <c r="IZE140" s="350"/>
      <c r="IZF140" s="350"/>
      <c r="IZG140" s="348"/>
      <c r="IZH140" s="348"/>
      <c r="IZI140" s="348"/>
      <c r="IZJ140" s="349"/>
      <c r="IZL140" s="347"/>
      <c r="IZM140" s="350"/>
      <c r="IZN140" s="350"/>
      <c r="IZO140" s="348"/>
      <c r="IZP140" s="348"/>
      <c r="IZQ140" s="348"/>
      <c r="IZR140" s="349"/>
      <c r="IZT140" s="347"/>
      <c r="IZU140" s="350"/>
      <c r="IZV140" s="350"/>
      <c r="IZW140" s="348"/>
      <c r="IZX140" s="348"/>
      <c r="IZY140" s="348"/>
      <c r="IZZ140" s="349"/>
      <c r="JAB140" s="347"/>
      <c r="JAC140" s="350"/>
      <c r="JAD140" s="350"/>
      <c r="JAE140" s="348"/>
      <c r="JAF140" s="348"/>
      <c r="JAG140" s="348"/>
      <c r="JAH140" s="349"/>
      <c r="JAJ140" s="347"/>
      <c r="JAK140" s="350"/>
      <c r="JAL140" s="350"/>
      <c r="JAM140" s="348"/>
      <c r="JAN140" s="348"/>
      <c r="JAO140" s="348"/>
      <c r="JAP140" s="349"/>
      <c r="JAR140" s="347"/>
      <c r="JAS140" s="350"/>
      <c r="JAT140" s="350"/>
      <c r="JAU140" s="348"/>
      <c r="JAV140" s="348"/>
      <c r="JAW140" s="348"/>
      <c r="JAX140" s="349"/>
      <c r="JAZ140" s="347"/>
      <c r="JBA140" s="350"/>
      <c r="JBB140" s="350"/>
      <c r="JBC140" s="348"/>
      <c r="JBD140" s="348"/>
      <c r="JBE140" s="348"/>
      <c r="JBF140" s="349"/>
      <c r="JBH140" s="347"/>
      <c r="JBI140" s="350"/>
      <c r="JBJ140" s="350"/>
      <c r="JBK140" s="348"/>
      <c r="JBL140" s="348"/>
      <c r="JBM140" s="348"/>
      <c r="JBN140" s="349"/>
      <c r="JBP140" s="347"/>
      <c r="JBQ140" s="350"/>
      <c r="JBR140" s="350"/>
      <c r="JBS140" s="348"/>
      <c r="JBT140" s="348"/>
      <c r="JBU140" s="348"/>
      <c r="JBV140" s="349"/>
      <c r="JBX140" s="347"/>
      <c r="JBY140" s="350"/>
      <c r="JBZ140" s="350"/>
      <c r="JCA140" s="348"/>
      <c r="JCB140" s="348"/>
      <c r="JCC140" s="348"/>
      <c r="JCD140" s="349"/>
      <c r="JCF140" s="347"/>
      <c r="JCG140" s="350"/>
      <c r="JCH140" s="350"/>
      <c r="JCI140" s="348"/>
      <c r="JCJ140" s="348"/>
      <c r="JCK140" s="348"/>
      <c r="JCL140" s="349"/>
      <c r="JCN140" s="347"/>
      <c r="JCO140" s="350"/>
      <c r="JCP140" s="350"/>
      <c r="JCQ140" s="348"/>
      <c r="JCR140" s="348"/>
      <c r="JCS140" s="348"/>
      <c r="JCT140" s="349"/>
      <c r="JCV140" s="347"/>
      <c r="JCW140" s="350"/>
      <c r="JCX140" s="350"/>
      <c r="JCY140" s="348"/>
      <c r="JCZ140" s="348"/>
      <c r="JDA140" s="348"/>
      <c r="JDB140" s="349"/>
      <c r="JDD140" s="347"/>
      <c r="JDE140" s="350"/>
      <c r="JDF140" s="350"/>
      <c r="JDG140" s="348"/>
      <c r="JDH140" s="348"/>
      <c r="JDI140" s="348"/>
      <c r="JDJ140" s="349"/>
      <c r="JDL140" s="347"/>
      <c r="JDM140" s="350"/>
      <c r="JDN140" s="350"/>
      <c r="JDO140" s="348"/>
      <c r="JDP140" s="348"/>
      <c r="JDQ140" s="348"/>
      <c r="JDR140" s="349"/>
      <c r="JDT140" s="347"/>
      <c r="JDU140" s="350"/>
      <c r="JDV140" s="350"/>
      <c r="JDW140" s="348"/>
      <c r="JDX140" s="348"/>
      <c r="JDY140" s="348"/>
      <c r="JDZ140" s="349"/>
      <c r="JEB140" s="347"/>
      <c r="JEC140" s="350"/>
      <c r="JED140" s="350"/>
      <c r="JEE140" s="348"/>
      <c r="JEF140" s="348"/>
      <c r="JEG140" s="348"/>
      <c r="JEH140" s="349"/>
      <c r="JEJ140" s="347"/>
      <c r="JEK140" s="350"/>
      <c r="JEL140" s="350"/>
      <c r="JEM140" s="348"/>
      <c r="JEN140" s="348"/>
      <c r="JEO140" s="348"/>
      <c r="JEP140" s="349"/>
      <c r="JER140" s="347"/>
      <c r="JES140" s="350"/>
      <c r="JET140" s="350"/>
      <c r="JEU140" s="348"/>
      <c r="JEV140" s="348"/>
      <c r="JEW140" s="348"/>
      <c r="JEX140" s="349"/>
      <c r="JEZ140" s="347"/>
      <c r="JFA140" s="350"/>
      <c r="JFB140" s="350"/>
      <c r="JFC140" s="348"/>
      <c r="JFD140" s="348"/>
      <c r="JFE140" s="348"/>
      <c r="JFF140" s="349"/>
      <c r="JFH140" s="347"/>
      <c r="JFI140" s="350"/>
      <c r="JFJ140" s="350"/>
      <c r="JFK140" s="348"/>
      <c r="JFL140" s="348"/>
      <c r="JFM140" s="348"/>
      <c r="JFN140" s="349"/>
      <c r="JFP140" s="347"/>
      <c r="JFQ140" s="350"/>
      <c r="JFR140" s="350"/>
      <c r="JFS140" s="348"/>
      <c r="JFT140" s="348"/>
      <c r="JFU140" s="348"/>
      <c r="JFV140" s="349"/>
      <c r="JFX140" s="347"/>
      <c r="JFY140" s="350"/>
      <c r="JFZ140" s="350"/>
      <c r="JGA140" s="348"/>
      <c r="JGB140" s="348"/>
      <c r="JGC140" s="348"/>
      <c r="JGD140" s="349"/>
      <c r="JGF140" s="347"/>
      <c r="JGG140" s="350"/>
      <c r="JGH140" s="350"/>
      <c r="JGI140" s="348"/>
      <c r="JGJ140" s="348"/>
      <c r="JGK140" s="348"/>
      <c r="JGL140" s="349"/>
      <c r="JGN140" s="347"/>
      <c r="JGO140" s="350"/>
      <c r="JGP140" s="350"/>
      <c r="JGQ140" s="348"/>
      <c r="JGR140" s="348"/>
      <c r="JGS140" s="348"/>
      <c r="JGT140" s="349"/>
      <c r="JGV140" s="347"/>
      <c r="JGW140" s="350"/>
      <c r="JGX140" s="350"/>
      <c r="JGY140" s="348"/>
      <c r="JGZ140" s="348"/>
      <c r="JHA140" s="348"/>
      <c r="JHB140" s="349"/>
      <c r="JHD140" s="347"/>
      <c r="JHE140" s="350"/>
      <c r="JHF140" s="350"/>
      <c r="JHG140" s="348"/>
      <c r="JHH140" s="348"/>
      <c r="JHI140" s="348"/>
      <c r="JHJ140" s="349"/>
      <c r="JHL140" s="347"/>
      <c r="JHM140" s="350"/>
      <c r="JHN140" s="350"/>
      <c r="JHO140" s="348"/>
      <c r="JHP140" s="348"/>
      <c r="JHQ140" s="348"/>
      <c r="JHR140" s="349"/>
      <c r="JHT140" s="347"/>
      <c r="JHU140" s="350"/>
      <c r="JHV140" s="350"/>
      <c r="JHW140" s="348"/>
      <c r="JHX140" s="348"/>
      <c r="JHY140" s="348"/>
      <c r="JHZ140" s="349"/>
      <c r="JIB140" s="347"/>
      <c r="JIC140" s="350"/>
      <c r="JID140" s="350"/>
      <c r="JIE140" s="348"/>
      <c r="JIF140" s="348"/>
      <c r="JIG140" s="348"/>
      <c r="JIH140" s="349"/>
      <c r="JIJ140" s="347"/>
      <c r="JIK140" s="350"/>
      <c r="JIL140" s="350"/>
      <c r="JIM140" s="348"/>
      <c r="JIN140" s="348"/>
      <c r="JIO140" s="348"/>
      <c r="JIP140" s="349"/>
      <c r="JIR140" s="347"/>
      <c r="JIS140" s="350"/>
      <c r="JIT140" s="350"/>
      <c r="JIU140" s="348"/>
      <c r="JIV140" s="348"/>
      <c r="JIW140" s="348"/>
      <c r="JIX140" s="349"/>
      <c r="JIZ140" s="347"/>
      <c r="JJA140" s="350"/>
      <c r="JJB140" s="350"/>
      <c r="JJC140" s="348"/>
      <c r="JJD140" s="348"/>
      <c r="JJE140" s="348"/>
      <c r="JJF140" s="349"/>
      <c r="JJH140" s="347"/>
      <c r="JJI140" s="350"/>
      <c r="JJJ140" s="350"/>
      <c r="JJK140" s="348"/>
      <c r="JJL140" s="348"/>
      <c r="JJM140" s="348"/>
      <c r="JJN140" s="349"/>
      <c r="JJP140" s="347"/>
      <c r="JJQ140" s="350"/>
      <c r="JJR140" s="350"/>
      <c r="JJS140" s="348"/>
      <c r="JJT140" s="348"/>
      <c r="JJU140" s="348"/>
      <c r="JJV140" s="349"/>
      <c r="JJX140" s="347"/>
      <c r="JJY140" s="350"/>
      <c r="JJZ140" s="350"/>
      <c r="JKA140" s="348"/>
      <c r="JKB140" s="348"/>
      <c r="JKC140" s="348"/>
      <c r="JKD140" s="349"/>
      <c r="JKF140" s="347"/>
      <c r="JKG140" s="350"/>
      <c r="JKH140" s="350"/>
      <c r="JKI140" s="348"/>
      <c r="JKJ140" s="348"/>
      <c r="JKK140" s="348"/>
      <c r="JKL140" s="349"/>
      <c r="JKN140" s="347"/>
      <c r="JKO140" s="350"/>
      <c r="JKP140" s="350"/>
      <c r="JKQ140" s="348"/>
      <c r="JKR140" s="348"/>
      <c r="JKS140" s="348"/>
      <c r="JKT140" s="349"/>
      <c r="JKV140" s="347"/>
      <c r="JKW140" s="350"/>
      <c r="JKX140" s="350"/>
      <c r="JKY140" s="348"/>
      <c r="JKZ140" s="348"/>
      <c r="JLA140" s="348"/>
      <c r="JLB140" s="349"/>
      <c r="JLD140" s="347"/>
      <c r="JLE140" s="350"/>
      <c r="JLF140" s="350"/>
      <c r="JLG140" s="348"/>
      <c r="JLH140" s="348"/>
      <c r="JLI140" s="348"/>
      <c r="JLJ140" s="349"/>
      <c r="JLL140" s="347"/>
      <c r="JLM140" s="350"/>
      <c r="JLN140" s="350"/>
      <c r="JLO140" s="348"/>
      <c r="JLP140" s="348"/>
      <c r="JLQ140" s="348"/>
      <c r="JLR140" s="349"/>
      <c r="JLT140" s="347"/>
      <c r="JLU140" s="350"/>
      <c r="JLV140" s="350"/>
      <c r="JLW140" s="348"/>
      <c r="JLX140" s="348"/>
      <c r="JLY140" s="348"/>
      <c r="JLZ140" s="349"/>
      <c r="JMB140" s="347"/>
      <c r="JMC140" s="350"/>
      <c r="JMD140" s="350"/>
      <c r="JME140" s="348"/>
      <c r="JMF140" s="348"/>
      <c r="JMG140" s="348"/>
      <c r="JMH140" s="349"/>
      <c r="JMJ140" s="347"/>
      <c r="JMK140" s="350"/>
      <c r="JML140" s="350"/>
      <c r="JMM140" s="348"/>
      <c r="JMN140" s="348"/>
      <c r="JMO140" s="348"/>
      <c r="JMP140" s="349"/>
      <c r="JMR140" s="347"/>
      <c r="JMS140" s="350"/>
      <c r="JMT140" s="350"/>
      <c r="JMU140" s="348"/>
      <c r="JMV140" s="348"/>
      <c r="JMW140" s="348"/>
      <c r="JMX140" s="349"/>
      <c r="JMZ140" s="347"/>
      <c r="JNA140" s="350"/>
      <c r="JNB140" s="350"/>
      <c r="JNC140" s="348"/>
      <c r="JND140" s="348"/>
      <c r="JNE140" s="348"/>
      <c r="JNF140" s="349"/>
      <c r="JNH140" s="347"/>
      <c r="JNI140" s="350"/>
      <c r="JNJ140" s="350"/>
      <c r="JNK140" s="348"/>
      <c r="JNL140" s="348"/>
      <c r="JNM140" s="348"/>
      <c r="JNN140" s="349"/>
      <c r="JNP140" s="347"/>
      <c r="JNQ140" s="350"/>
      <c r="JNR140" s="350"/>
      <c r="JNS140" s="348"/>
      <c r="JNT140" s="348"/>
      <c r="JNU140" s="348"/>
      <c r="JNV140" s="349"/>
      <c r="JNX140" s="347"/>
      <c r="JNY140" s="350"/>
      <c r="JNZ140" s="350"/>
      <c r="JOA140" s="348"/>
      <c r="JOB140" s="348"/>
      <c r="JOC140" s="348"/>
      <c r="JOD140" s="349"/>
      <c r="JOF140" s="347"/>
      <c r="JOG140" s="350"/>
      <c r="JOH140" s="350"/>
      <c r="JOI140" s="348"/>
      <c r="JOJ140" s="348"/>
      <c r="JOK140" s="348"/>
      <c r="JOL140" s="349"/>
      <c r="JON140" s="347"/>
      <c r="JOO140" s="350"/>
      <c r="JOP140" s="350"/>
      <c r="JOQ140" s="348"/>
      <c r="JOR140" s="348"/>
      <c r="JOS140" s="348"/>
      <c r="JOT140" s="349"/>
      <c r="JOV140" s="347"/>
      <c r="JOW140" s="350"/>
      <c r="JOX140" s="350"/>
      <c r="JOY140" s="348"/>
      <c r="JOZ140" s="348"/>
      <c r="JPA140" s="348"/>
      <c r="JPB140" s="349"/>
      <c r="JPD140" s="347"/>
      <c r="JPE140" s="350"/>
      <c r="JPF140" s="350"/>
      <c r="JPG140" s="348"/>
      <c r="JPH140" s="348"/>
      <c r="JPI140" s="348"/>
      <c r="JPJ140" s="349"/>
      <c r="JPL140" s="347"/>
      <c r="JPM140" s="350"/>
      <c r="JPN140" s="350"/>
      <c r="JPO140" s="348"/>
      <c r="JPP140" s="348"/>
      <c r="JPQ140" s="348"/>
      <c r="JPR140" s="349"/>
      <c r="JPT140" s="347"/>
      <c r="JPU140" s="350"/>
      <c r="JPV140" s="350"/>
      <c r="JPW140" s="348"/>
      <c r="JPX140" s="348"/>
      <c r="JPY140" s="348"/>
      <c r="JPZ140" s="349"/>
      <c r="JQB140" s="347"/>
      <c r="JQC140" s="350"/>
      <c r="JQD140" s="350"/>
      <c r="JQE140" s="348"/>
      <c r="JQF140" s="348"/>
      <c r="JQG140" s="348"/>
      <c r="JQH140" s="349"/>
      <c r="JQJ140" s="347"/>
      <c r="JQK140" s="350"/>
      <c r="JQL140" s="350"/>
      <c r="JQM140" s="348"/>
      <c r="JQN140" s="348"/>
      <c r="JQO140" s="348"/>
      <c r="JQP140" s="349"/>
      <c r="JQR140" s="347"/>
      <c r="JQS140" s="350"/>
      <c r="JQT140" s="350"/>
      <c r="JQU140" s="348"/>
      <c r="JQV140" s="348"/>
      <c r="JQW140" s="348"/>
      <c r="JQX140" s="349"/>
      <c r="JQZ140" s="347"/>
      <c r="JRA140" s="350"/>
      <c r="JRB140" s="350"/>
      <c r="JRC140" s="348"/>
      <c r="JRD140" s="348"/>
      <c r="JRE140" s="348"/>
      <c r="JRF140" s="349"/>
      <c r="JRH140" s="347"/>
      <c r="JRI140" s="350"/>
      <c r="JRJ140" s="350"/>
      <c r="JRK140" s="348"/>
      <c r="JRL140" s="348"/>
      <c r="JRM140" s="348"/>
      <c r="JRN140" s="349"/>
      <c r="JRP140" s="347"/>
      <c r="JRQ140" s="350"/>
      <c r="JRR140" s="350"/>
      <c r="JRS140" s="348"/>
      <c r="JRT140" s="348"/>
      <c r="JRU140" s="348"/>
      <c r="JRV140" s="349"/>
      <c r="JRX140" s="347"/>
      <c r="JRY140" s="350"/>
      <c r="JRZ140" s="350"/>
      <c r="JSA140" s="348"/>
      <c r="JSB140" s="348"/>
      <c r="JSC140" s="348"/>
      <c r="JSD140" s="349"/>
      <c r="JSF140" s="347"/>
      <c r="JSG140" s="350"/>
      <c r="JSH140" s="350"/>
      <c r="JSI140" s="348"/>
      <c r="JSJ140" s="348"/>
      <c r="JSK140" s="348"/>
      <c r="JSL140" s="349"/>
      <c r="JSN140" s="347"/>
      <c r="JSO140" s="350"/>
      <c r="JSP140" s="350"/>
      <c r="JSQ140" s="348"/>
      <c r="JSR140" s="348"/>
      <c r="JSS140" s="348"/>
      <c r="JST140" s="349"/>
      <c r="JSV140" s="347"/>
      <c r="JSW140" s="350"/>
      <c r="JSX140" s="350"/>
      <c r="JSY140" s="348"/>
      <c r="JSZ140" s="348"/>
      <c r="JTA140" s="348"/>
      <c r="JTB140" s="349"/>
      <c r="JTD140" s="347"/>
      <c r="JTE140" s="350"/>
      <c r="JTF140" s="350"/>
      <c r="JTG140" s="348"/>
      <c r="JTH140" s="348"/>
      <c r="JTI140" s="348"/>
      <c r="JTJ140" s="349"/>
      <c r="JTL140" s="347"/>
      <c r="JTM140" s="350"/>
      <c r="JTN140" s="350"/>
      <c r="JTO140" s="348"/>
      <c r="JTP140" s="348"/>
      <c r="JTQ140" s="348"/>
      <c r="JTR140" s="349"/>
      <c r="JTT140" s="347"/>
      <c r="JTU140" s="350"/>
      <c r="JTV140" s="350"/>
      <c r="JTW140" s="348"/>
      <c r="JTX140" s="348"/>
      <c r="JTY140" s="348"/>
      <c r="JTZ140" s="349"/>
      <c r="JUB140" s="347"/>
      <c r="JUC140" s="350"/>
      <c r="JUD140" s="350"/>
      <c r="JUE140" s="348"/>
      <c r="JUF140" s="348"/>
      <c r="JUG140" s="348"/>
      <c r="JUH140" s="349"/>
      <c r="JUJ140" s="347"/>
      <c r="JUK140" s="350"/>
      <c r="JUL140" s="350"/>
      <c r="JUM140" s="348"/>
      <c r="JUN140" s="348"/>
      <c r="JUO140" s="348"/>
      <c r="JUP140" s="349"/>
      <c r="JUR140" s="347"/>
      <c r="JUS140" s="350"/>
      <c r="JUT140" s="350"/>
      <c r="JUU140" s="348"/>
      <c r="JUV140" s="348"/>
      <c r="JUW140" s="348"/>
      <c r="JUX140" s="349"/>
      <c r="JUZ140" s="347"/>
      <c r="JVA140" s="350"/>
      <c r="JVB140" s="350"/>
      <c r="JVC140" s="348"/>
      <c r="JVD140" s="348"/>
      <c r="JVE140" s="348"/>
      <c r="JVF140" s="349"/>
      <c r="JVH140" s="347"/>
      <c r="JVI140" s="350"/>
      <c r="JVJ140" s="350"/>
      <c r="JVK140" s="348"/>
      <c r="JVL140" s="348"/>
      <c r="JVM140" s="348"/>
      <c r="JVN140" s="349"/>
      <c r="JVP140" s="347"/>
      <c r="JVQ140" s="350"/>
      <c r="JVR140" s="350"/>
      <c r="JVS140" s="348"/>
      <c r="JVT140" s="348"/>
      <c r="JVU140" s="348"/>
      <c r="JVV140" s="349"/>
      <c r="JVX140" s="347"/>
      <c r="JVY140" s="350"/>
      <c r="JVZ140" s="350"/>
      <c r="JWA140" s="348"/>
      <c r="JWB140" s="348"/>
      <c r="JWC140" s="348"/>
      <c r="JWD140" s="349"/>
      <c r="JWF140" s="347"/>
      <c r="JWG140" s="350"/>
      <c r="JWH140" s="350"/>
      <c r="JWI140" s="348"/>
      <c r="JWJ140" s="348"/>
      <c r="JWK140" s="348"/>
      <c r="JWL140" s="349"/>
      <c r="JWN140" s="347"/>
      <c r="JWO140" s="350"/>
      <c r="JWP140" s="350"/>
      <c r="JWQ140" s="348"/>
      <c r="JWR140" s="348"/>
      <c r="JWS140" s="348"/>
      <c r="JWT140" s="349"/>
      <c r="JWV140" s="347"/>
      <c r="JWW140" s="350"/>
      <c r="JWX140" s="350"/>
      <c r="JWY140" s="348"/>
      <c r="JWZ140" s="348"/>
      <c r="JXA140" s="348"/>
      <c r="JXB140" s="349"/>
      <c r="JXD140" s="347"/>
      <c r="JXE140" s="350"/>
      <c r="JXF140" s="350"/>
      <c r="JXG140" s="348"/>
      <c r="JXH140" s="348"/>
      <c r="JXI140" s="348"/>
      <c r="JXJ140" s="349"/>
      <c r="JXL140" s="347"/>
      <c r="JXM140" s="350"/>
      <c r="JXN140" s="350"/>
      <c r="JXO140" s="348"/>
      <c r="JXP140" s="348"/>
      <c r="JXQ140" s="348"/>
      <c r="JXR140" s="349"/>
      <c r="JXT140" s="347"/>
      <c r="JXU140" s="350"/>
      <c r="JXV140" s="350"/>
      <c r="JXW140" s="348"/>
      <c r="JXX140" s="348"/>
      <c r="JXY140" s="348"/>
      <c r="JXZ140" s="349"/>
      <c r="JYB140" s="347"/>
      <c r="JYC140" s="350"/>
      <c r="JYD140" s="350"/>
      <c r="JYE140" s="348"/>
      <c r="JYF140" s="348"/>
      <c r="JYG140" s="348"/>
      <c r="JYH140" s="349"/>
      <c r="JYJ140" s="347"/>
      <c r="JYK140" s="350"/>
      <c r="JYL140" s="350"/>
      <c r="JYM140" s="348"/>
      <c r="JYN140" s="348"/>
      <c r="JYO140" s="348"/>
      <c r="JYP140" s="349"/>
      <c r="JYR140" s="347"/>
      <c r="JYS140" s="350"/>
      <c r="JYT140" s="350"/>
      <c r="JYU140" s="348"/>
      <c r="JYV140" s="348"/>
      <c r="JYW140" s="348"/>
      <c r="JYX140" s="349"/>
      <c r="JYZ140" s="347"/>
      <c r="JZA140" s="350"/>
      <c r="JZB140" s="350"/>
      <c r="JZC140" s="348"/>
      <c r="JZD140" s="348"/>
      <c r="JZE140" s="348"/>
      <c r="JZF140" s="349"/>
      <c r="JZH140" s="347"/>
      <c r="JZI140" s="350"/>
      <c r="JZJ140" s="350"/>
      <c r="JZK140" s="348"/>
      <c r="JZL140" s="348"/>
      <c r="JZM140" s="348"/>
      <c r="JZN140" s="349"/>
      <c r="JZP140" s="347"/>
      <c r="JZQ140" s="350"/>
      <c r="JZR140" s="350"/>
      <c r="JZS140" s="348"/>
      <c r="JZT140" s="348"/>
      <c r="JZU140" s="348"/>
      <c r="JZV140" s="349"/>
      <c r="JZX140" s="347"/>
      <c r="JZY140" s="350"/>
      <c r="JZZ140" s="350"/>
      <c r="KAA140" s="348"/>
      <c r="KAB140" s="348"/>
      <c r="KAC140" s="348"/>
      <c r="KAD140" s="349"/>
      <c r="KAF140" s="347"/>
      <c r="KAG140" s="350"/>
      <c r="KAH140" s="350"/>
      <c r="KAI140" s="348"/>
      <c r="KAJ140" s="348"/>
      <c r="KAK140" s="348"/>
      <c r="KAL140" s="349"/>
      <c r="KAN140" s="347"/>
      <c r="KAO140" s="350"/>
      <c r="KAP140" s="350"/>
      <c r="KAQ140" s="348"/>
      <c r="KAR140" s="348"/>
      <c r="KAS140" s="348"/>
      <c r="KAT140" s="349"/>
      <c r="KAV140" s="347"/>
      <c r="KAW140" s="350"/>
      <c r="KAX140" s="350"/>
      <c r="KAY140" s="348"/>
      <c r="KAZ140" s="348"/>
      <c r="KBA140" s="348"/>
      <c r="KBB140" s="349"/>
      <c r="KBD140" s="347"/>
      <c r="KBE140" s="350"/>
      <c r="KBF140" s="350"/>
      <c r="KBG140" s="348"/>
      <c r="KBH140" s="348"/>
      <c r="KBI140" s="348"/>
      <c r="KBJ140" s="349"/>
      <c r="KBL140" s="347"/>
      <c r="KBM140" s="350"/>
      <c r="KBN140" s="350"/>
      <c r="KBO140" s="348"/>
      <c r="KBP140" s="348"/>
      <c r="KBQ140" s="348"/>
      <c r="KBR140" s="349"/>
      <c r="KBT140" s="347"/>
      <c r="KBU140" s="350"/>
      <c r="KBV140" s="350"/>
      <c r="KBW140" s="348"/>
      <c r="KBX140" s="348"/>
      <c r="KBY140" s="348"/>
      <c r="KBZ140" s="349"/>
      <c r="KCB140" s="347"/>
      <c r="KCC140" s="350"/>
      <c r="KCD140" s="350"/>
      <c r="KCE140" s="348"/>
      <c r="KCF140" s="348"/>
      <c r="KCG140" s="348"/>
      <c r="KCH140" s="349"/>
      <c r="KCJ140" s="347"/>
      <c r="KCK140" s="350"/>
      <c r="KCL140" s="350"/>
      <c r="KCM140" s="348"/>
      <c r="KCN140" s="348"/>
      <c r="KCO140" s="348"/>
      <c r="KCP140" s="349"/>
      <c r="KCR140" s="347"/>
      <c r="KCS140" s="350"/>
      <c r="KCT140" s="350"/>
      <c r="KCU140" s="348"/>
      <c r="KCV140" s="348"/>
      <c r="KCW140" s="348"/>
      <c r="KCX140" s="349"/>
      <c r="KCZ140" s="347"/>
      <c r="KDA140" s="350"/>
      <c r="KDB140" s="350"/>
      <c r="KDC140" s="348"/>
      <c r="KDD140" s="348"/>
      <c r="KDE140" s="348"/>
      <c r="KDF140" s="349"/>
      <c r="KDH140" s="347"/>
      <c r="KDI140" s="350"/>
      <c r="KDJ140" s="350"/>
      <c r="KDK140" s="348"/>
      <c r="KDL140" s="348"/>
      <c r="KDM140" s="348"/>
      <c r="KDN140" s="349"/>
      <c r="KDP140" s="347"/>
      <c r="KDQ140" s="350"/>
      <c r="KDR140" s="350"/>
      <c r="KDS140" s="348"/>
      <c r="KDT140" s="348"/>
      <c r="KDU140" s="348"/>
      <c r="KDV140" s="349"/>
      <c r="KDX140" s="347"/>
      <c r="KDY140" s="350"/>
      <c r="KDZ140" s="350"/>
      <c r="KEA140" s="348"/>
      <c r="KEB140" s="348"/>
      <c r="KEC140" s="348"/>
      <c r="KED140" s="349"/>
      <c r="KEF140" s="347"/>
      <c r="KEG140" s="350"/>
      <c r="KEH140" s="350"/>
      <c r="KEI140" s="348"/>
      <c r="KEJ140" s="348"/>
      <c r="KEK140" s="348"/>
      <c r="KEL140" s="349"/>
      <c r="KEN140" s="347"/>
      <c r="KEO140" s="350"/>
      <c r="KEP140" s="350"/>
      <c r="KEQ140" s="348"/>
      <c r="KER140" s="348"/>
      <c r="KES140" s="348"/>
      <c r="KET140" s="349"/>
      <c r="KEV140" s="347"/>
      <c r="KEW140" s="350"/>
      <c r="KEX140" s="350"/>
      <c r="KEY140" s="348"/>
      <c r="KEZ140" s="348"/>
      <c r="KFA140" s="348"/>
      <c r="KFB140" s="349"/>
      <c r="KFD140" s="347"/>
      <c r="KFE140" s="350"/>
      <c r="KFF140" s="350"/>
      <c r="KFG140" s="348"/>
      <c r="KFH140" s="348"/>
      <c r="KFI140" s="348"/>
      <c r="KFJ140" s="349"/>
      <c r="KFL140" s="347"/>
      <c r="KFM140" s="350"/>
      <c r="KFN140" s="350"/>
      <c r="KFO140" s="348"/>
      <c r="KFP140" s="348"/>
      <c r="KFQ140" s="348"/>
      <c r="KFR140" s="349"/>
      <c r="KFT140" s="347"/>
      <c r="KFU140" s="350"/>
      <c r="KFV140" s="350"/>
      <c r="KFW140" s="348"/>
      <c r="KFX140" s="348"/>
      <c r="KFY140" s="348"/>
      <c r="KFZ140" s="349"/>
      <c r="KGB140" s="347"/>
      <c r="KGC140" s="350"/>
      <c r="KGD140" s="350"/>
      <c r="KGE140" s="348"/>
      <c r="KGF140" s="348"/>
      <c r="KGG140" s="348"/>
      <c r="KGH140" s="349"/>
      <c r="KGJ140" s="347"/>
      <c r="KGK140" s="350"/>
      <c r="KGL140" s="350"/>
      <c r="KGM140" s="348"/>
      <c r="KGN140" s="348"/>
      <c r="KGO140" s="348"/>
      <c r="KGP140" s="349"/>
      <c r="KGR140" s="347"/>
      <c r="KGS140" s="350"/>
      <c r="KGT140" s="350"/>
      <c r="KGU140" s="348"/>
      <c r="KGV140" s="348"/>
      <c r="KGW140" s="348"/>
      <c r="KGX140" s="349"/>
      <c r="KGZ140" s="347"/>
      <c r="KHA140" s="350"/>
      <c r="KHB140" s="350"/>
      <c r="KHC140" s="348"/>
      <c r="KHD140" s="348"/>
      <c r="KHE140" s="348"/>
      <c r="KHF140" s="349"/>
      <c r="KHH140" s="347"/>
      <c r="KHI140" s="350"/>
      <c r="KHJ140" s="350"/>
      <c r="KHK140" s="348"/>
      <c r="KHL140" s="348"/>
      <c r="KHM140" s="348"/>
      <c r="KHN140" s="349"/>
      <c r="KHP140" s="347"/>
      <c r="KHQ140" s="350"/>
      <c r="KHR140" s="350"/>
      <c r="KHS140" s="348"/>
      <c r="KHT140" s="348"/>
      <c r="KHU140" s="348"/>
      <c r="KHV140" s="349"/>
      <c r="KHX140" s="347"/>
      <c r="KHY140" s="350"/>
      <c r="KHZ140" s="350"/>
      <c r="KIA140" s="348"/>
      <c r="KIB140" s="348"/>
      <c r="KIC140" s="348"/>
      <c r="KID140" s="349"/>
      <c r="KIF140" s="347"/>
      <c r="KIG140" s="350"/>
      <c r="KIH140" s="350"/>
      <c r="KII140" s="348"/>
      <c r="KIJ140" s="348"/>
      <c r="KIK140" s="348"/>
      <c r="KIL140" s="349"/>
      <c r="KIN140" s="347"/>
      <c r="KIO140" s="350"/>
      <c r="KIP140" s="350"/>
      <c r="KIQ140" s="348"/>
      <c r="KIR140" s="348"/>
      <c r="KIS140" s="348"/>
      <c r="KIT140" s="349"/>
      <c r="KIV140" s="347"/>
      <c r="KIW140" s="350"/>
      <c r="KIX140" s="350"/>
      <c r="KIY140" s="348"/>
      <c r="KIZ140" s="348"/>
      <c r="KJA140" s="348"/>
      <c r="KJB140" s="349"/>
      <c r="KJD140" s="347"/>
      <c r="KJE140" s="350"/>
      <c r="KJF140" s="350"/>
      <c r="KJG140" s="348"/>
      <c r="KJH140" s="348"/>
      <c r="KJI140" s="348"/>
      <c r="KJJ140" s="349"/>
      <c r="KJL140" s="347"/>
      <c r="KJM140" s="350"/>
      <c r="KJN140" s="350"/>
      <c r="KJO140" s="348"/>
      <c r="KJP140" s="348"/>
      <c r="KJQ140" s="348"/>
      <c r="KJR140" s="349"/>
      <c r="KJT140" s="347"/>
      <c r="KJU140" s="350"/>
      <c r="KJV140" s="350"/>
      <c r="KJW140" s="348"/>
      <c r="KJX140" s="348"/>
      <c r="KJY140" s="348"/>
      <c r="KJZ140" s="349"/>
      <c r="KKB140" s="347"/>
      <c r="KKC140" s="350"/>
      <c r="KKD140" s="350"/>
      <c r="KKE140" s="348"/>
      <c r="KKF140" s="348"/>
      <c r="KKG140" s="348"/>
      <c r="KKH140" s="349"/>
      <c r="KKJ140" s="347"/>
      <c r="KKK140" s="350"/>
      <c r="KKL140" s="350"/>
      <c r="KKM140" s="348"/>
      <c r="KKN140" s="348"/>
      <c r="KKO140" s="348"/>
      <c r="KKP140" s="349"/>
      <c r="KKR140" s="347"/>
      <c r="KKS140" s="350"/>
      <c r="KKT140" s="350"/>
      <c r="KKU140" s="348"/>
      <c r="KKV140" s="348"/>
      <c r="KKW140" s="348"/>
      <c r="KKX140" s="349"/>
      <c r="KKZ140" s="347"/>
      <c r="KLA140" s="350"/>
      <c r="KLB140" s="350"/>
      <c r="KLC140" s="348"/>
      <c r="KLD140" s="348"/>
      <c r="KLE140" s="348"/>
      <c r="KLF140" s="349"/>
      <c r="KLH140" s="347"/>
      <c r="KLI140" s="350"/>
      <c r="KLJ140" s="350"/>
      <c r="KLK140" s="348"/>
      <c r="KLL140" s="348"/>
      <c r="KLM140" s="348"/>
      <c r="KLN140" s="349"/>
      <c r="KLP140" s="347"/>
      <c r="KLQ140" s="350"/>
      <c r="KLR140" s="350"/>
      <c r="KLS140" s="348"/>
      <c r="KLT140" s="348"/>
      <c r="KLU140" s="348"/>
      <c r="KLV140" s="349"/>
      <c r="KLX140" s="347"/>
      <c r="KLY140" s="350"/>
      <c r="KLZ140" s="350"/>
      <c r="KMA140" s="348"/>
      <c r="KMB140" s="348"/>
      <c r="KMC140" s="348"/>
      <c r="KMD140" s="349"/>
      <c r="KMF140" s="347"/>
      <c r="KMG140" s="350"/>
      <c r="KMH140" s="350"/>
      <c r="KMI140" s="348"/>
      <c r="KMJ140" s="348"/>
      <c r="KMK140" s="348"/>
      <c r="KML140" s="349"/>
      <c r="KMN140" s="347"/>
      <c r="KMO140" s="350"/>
      <c r="KMP140" s="350"/>
      <c r="KMQ140" s="348"/>
      <c r="KMR140" s="348"/>
      <c r="KMS140" s="348"/>
      <c r="KMT140" s="349"/>
      <c r="KMV140" s="347"/>
      <c r="KMW140" s="350"/>
      <c r="KMX140" s="350"/>
      <c r="KMY140" s="348"/>
      <c r="KMZ140" s="348"/>
      <c r="KNA140" s="348"/>
      <c r="KNB140" s="349"/>
      <c r="KND140" s="347"/>
      <c r="KNE140" s="350"/>
      <c r="KNF140" s="350"/>
      <c r="KNG140" s="348"/>
      <c r="KNH140" s="348"/>
      <c r="KNI140" s="348"/>
      <c r="KNJ140" s="349"/>
      <c r="KNL140" s="347"/>
      <c r="KNM140" s="350"/>
      <c r="KNN140" s="350"/>
      <c r="KNO140" s="348"/>
      <c r="KNP140" s="348"/>
      <c r="KNQ140" s="348"/>
      <c r="KNR140" s="349"/>
      <c r="KNT140" s="347"/>
      <c r="KNU140" s="350"/>
      <c r="KNV140" s="350"/>
      <c r="KNW140" s="348"/>
      <c r="KNX140" s="348"/>
      <c r="KNY140" s="348"/>
      <c r="KNZ140" s="349"/>
      <c r="KOB140" s="347"/>
      <c r="KOC140" s="350"/>
      <c r="KOD140" s="350"/>
      <c r="KOE140" s="348"/>
      <c r="KOF140" s="348"/>
      <c r="KOG140" s="348"/>
      <c r="KOH140" s="349"/>
      <c r="KOJ140" s="347"/>
      <c r="KOK140" s="350"/>
      <c r="KOL140" s="350"/>
      <c r="KOM140" s="348"/>
      <c r="KON140" s="348"/>
      <c r="KOO140" s="348"/>
      <c r="KOP140" s="349"/>
      <c r="KOR140" s="347"/>
      <c r="KOS140" s="350"/>
      <c r="KOT140" s="350"/>
      <c r="KOU140" s="348"/>
      <c r="KOV140" s="348"/>
      <c r="KOW140" s="348"/>
      <c r="KOX140" s="349"/>
      <c r="KOZ140" s="347"/>
      <c r="KPA140" s="350"/>
      <c r="KPB140" s="350"/>
      <c r="KPC140" s="348"/>
      <c r="KPD140" s="348"/>
      <c r="KPE140" s="348"/>
      <c r="KPF140" s="349"/>
      <c r="KPH140" s="347"/>
      <c r="KPI140" s="350"/>
      <c r="KPJ140" s="350"/>
      <c r="KPK140" s="348"/>
      <c r="KPL140" s="348"/>
      <c r="KPM140" s="348"/>
      <c r="KPN140" s="349"/>
      <c r="KPP140" s="347"/>
      <c r="KPQ140" s="350"/>
      <c r="KPR140" s="350"/>
      <c r="KPS140" s="348"/>
      <c r="KPT140" s="348"/>
      <c r="KPU140" s="348"/>
      <c r="KPV140" s="349"/>
      <c r="KPX140" s="347"/>
      <c r="KPY140" s="350"/>
      <c r="KPZ140" s="350"/>
      <c r="KQA140" s="348"/>
      <c r="KQB140" s="348"/>
      <c r="KQC140" s="348"/>
      <c r="KQD140" s="349"/>
      <c r="KQF140" s="347"/>
      <c r="KQG140" s="350"/>
      <c r="KQH140" s="350"/>
      <c r="KQI140" s="348"/>
      <c r="KQJ140" s="348"/>
      <c r="KQK140" s="348"/>
      <c r="KQL140" s="349"/>
      <c r="KQN140" s="347"/>
      <c r="KQO140" s="350"/>
      <c r="KQP140" s="350"/>
      <c r="KQQ140" s="348"/>
      <c r="KQR140" s="348"/>
      <c r="KQS140" s="348"/>
      <c r="KQT140" s="349"/>
      <c r="KQV140" s="347"/>
      <c r="KQW140" s="350"/>
      <c r="KQX140" s="350"/>
      <c r="KQY140" s="348"/>
      <c r="KQZ140" s="348"/>
      <c r="KRA140" s="348"/>
      <c r="KRB140" s="349"/>
      <c r="KRD140" s="347"/>
      <c r="KRE140" s="350"/>
      <c r="KRF140" s="350"/>
      <c r="KRG140" s="348"/>
      <c r="KRH140" s="348"/>
      <c r="KRI140" s="348"/>
      <c r="KRJ140" s="349"/>
      <c r="KRL140" s="347"/>
      <c r="KRM140" s="350"/>
      <c r="KRN140" s="350"/>
      <c r="KRO140" s="348"/>
      <c r="KRP140" s="348"/>
      <c r="KRQ140" s="348"/>
      <c r="KRR140" s="349"/>
      <c r="KRT140" s="347"/>
      <c r="KRU140" s="350"/>
      <c r="KRV140" s="350"/>
      <c r="KRW140" s="348"/>
      <c r="KRX140" s="348"/>
      <c r="KRY140" s="348"/>
      <c r="KRZ140" s="349"/>
      <c r="KSB140" s="347"/>
      <c r="KSC140" s="350"/>
      <c r="KSD140" s="350"/>
      <c r="KSE140" s="348"/>
      <c r="KSF140" s="348"/>
      <c r="KSG140" s="348"/>
      <c r="KSH140" s="349"/>
      <c r="KSJ140" s="347"/>
      <c r="KSK140" s="350"/>
      <c r="KSL140" s="350"/>
      <c r="KSM140" s="348"/>
      <c r="KSN140" s="348"/>
      <c r="KSO140" s="348"/>
      <c r="KSP140" s="349"/>
      <c r="KSR140" s="347"/>
      <c r="KSS140" s="350"/>
      <c r="KST140" s="350"/>
      <c r="KSU140" s="348"/>
      <c r="KSV140" s="348"/>
      <c r="KSW140" s="348"/>
      <c r="KSX140" s="349"/>
      <c r="KSZ140" s="347"/>
      <c r="KTA140" s="350"/>
      <c r="KTB140" s="350"/>
      <c r="KTC140" s="348"/>
      <c r="KTD140" s="348"/>
      <c r="KTE140" s="348"/>
      <c r="KTF140" s="349"/>
      <c r="KTH140" s="347"/>
      <c r="KTI140" s="350"/>
      <c r="KTJ140" s="350"/>
      <c r="KTK140" s="348"/>
      <c r="KTL140" s="348"/>
      <c r="KTM140" s="348"/>
      <c r="KTN140" s="349"/>
      <c r="KTP140" s="347"/>
      <c r="KTQ140" s="350"/>
      <c r="KTR140" s="350"/>
      <c r="KTS140" s="348"/>
      <c r="KTT140" s="348"/>
      <c r="KTU140" s="348"/>
      <c r="KTV140" s="349"/>
      <c r="KTX140" s="347"/>
      <c r="KTY140" s="350"/>
      <c r="KTZ140" s="350"/>
      <c r="KUA140" s="348"/>
      <c r="KUB140" s="348"/>
      <c r="KUC140" s="348"/>
      <c r="KUD140" s="349"/>
      <c r="KUF140" s="347"/>
      <c r="KUG140" s="350"/>
      <c r="KUH140" s="350"/>
      <c r="KUI140" s="348"/>
      <c r="KUJ140" s="348"/>
      <c r="KUK140" s="348"/>
      <c r="KUL140" s="349"/>
      <c r="KUN140" s="347"/>
      <c r="KUO140" s="350"/>
      <c r="KUP140" s="350"/>
      <c r="KUQ140" s="348"/>
      <c r="KUR140" s="348"/>
      <c r="KUS140" s="348"/>
      <c r="KUT140" s="349"/>
      <c r="KUV140" s="347"/>
      <c r="KUW140" s="350"/>
      <c r="KUX140" s="350"/>
      <c r="KUY140" s="348"/>
      <c r="KUZ140" s="348"/>
      <c r="KVA140" s="348"/>
      <c r="KVB140" s="349"/>
      <c r="KVD140" s="347"/>
      <c r="KVE140" s="350"/>
      <c r="KVF140" s="350"/>
      <c r="KVG140" s="348"/>
      <c r="KVH140" s="348"/>
      <c r="KVI140" s="348"/>
      <c r="KVJ140" s="349"/>
      <c r="KVL140" s="347"/>
      <c r="KVM140" s="350"/>
      <c r="KVN140" s="350"/>
      <c r="KVO140" s="348"/>
      <c r="KVP140" s="348"/>
      <c r="KVQ140" s="348"/>
      <c r="KVR140" s="349"/>
      <c r="KVT140" s="347"/>
      <c r="KVU140" s="350"/>
      <c r="KVV140" s="350"/>
      <c r="KVW140" s="348"/>
      <c r="KVX140" s="348"/>
      <c r="KVY140" s="348"/>
      <c r="KVZ140" s="349"/>
      <c r="KWB140" s="347"/>
      <c r="KWC140" s="350"/>
      <c r="KWD140" s="350"/>
      <c r="KWE140" s="348"/>
      <c r="KWF140" s="348"/>
      <c r="KWG140" s="348"/>
      <c r="KWH140" s="349"/>
      <c r="KWJ140" s="347"/>
      <c r="KWK140" s="350"/>
      <c r="KWL140" s="350"/>
      <c r="KWM140" s="348"/>
      <c r="KWN140" s="348"/>
      <c r="KWO140" s="348"/>
      <c r="KWP140" s="349"/>
      <c r="KWR140" s="347"/>
      <c r="KWS140" s="350"/>
      <c r="KWT140" s="350"/>
      <c r="KWU140" s="348"/>
      <c r="KWV140" s="348"/>
      <c r="KWW140" s="348"/>
      <c r="KWX140" s="349"/>
      <c r="KWZ140" s="347"/>
      <c r="KXA140" s="350"/>
      <c r="KXB140" s="350"/>
      <c r="KXC140" s="348"/>
      <c r="KXD140" s="348"/>
      <c r="KXE140" s="348"/>
      <c r="KXF140" s="349"/>
      <c r="KXH140" s="347"/>
      <c r="KXI140" s="350"/>
      <c r="KXJ140" s="350"/>
      <c r="KXK140" s="348"/>
      <c r="KXL140" s="348"/>
      <c r="KXM140" s="348"/>
      <c r="KXN140" s="349"/>
      <c r="KXP140" s="347"/>
      <c r="KXQ140" s="350"/>
      <c r="KXR140" s="350"/>
      <c r="KXS140" s="348"/>
      <c r="KXT140" s="348"/>
      <c r="KXU140" s="348"/>
      <c r="KXV140" s="349"/>
      <c r="KXX140" s="347"/>
      <c r="KXY140" s="350"/>
      <c r="KXZ140" s="350"/>
      <c r="KYA140" s="348"/>
      <c r="KYB140" s="348"/>
      <c r="KYC140" s="348"/>
      <c r="KYD140" s="349"/>
      <c r="KYF140" s="347"/>
      <c r="KYG140" s="350"/>
      <c r="KYH140" s="350"/>
      <c r="KYI140" s="348"/>
      <c r="KYJ140" s="348"/>
      <c r="KYK140" s="348"/>
      <c r="KYL140" s="349"/>
      <c r="KYN140" s="347"/>
      <c r="KYO140" s="350"/>
      <c r="KYP140" s="350"/>
      <c r="KYQ140" s="348"/>
      <c r="KYR140" s="348"/>
      <c r="KYS140" s="348"/>
      <c r="KYT140" s="349"/>
      <c r="KYV140" s="347"/>
      <c r="KYW140" s="350"/>
      <c r="KYX140" s="350"/>
      <c r="KYY140" s="348"/>
      <c r="KYZ140" s="348"/>
      <c r="KZA140" s="348"/>
      <c r="KZB140" s="349"/>
      <c r="KZD140" s="347"/>
      <c r="KZE140" s="350"/>
      <c r="KZF140" s="350"/>
      <c r="KZG140" s="348"/>
      <c r="KZH140" s="348"/>
      <c r="KZI140" s="348"/>
      <c r="KZJ140" s="349"/>
      <c r="KZL140" s="347"/>
      <c r="KZM140" s="350"/>
      <c r="KZN140" s="350"/>
      <c r="KZO140" s="348"/>
      <c r="KZP140" s="348"/>
      <c r="KZQ140" s="348"/>
      <c r="KZR140" s="349"/>
      <c r="KZT140" s="347"/>
      <c r="KZU140" s="350"/>
      <c r="KZV140" s="350"/>
      <c r="KZW140" s="348"/>
      <c r="KZX140" s="348"/>
      <c r="KZY140" s="348"/>
      <c r="KZZ140" s="349"/>
      <c r="LAB140" s="347"/>
      <c r="LAC140" s="350"/>
      <c r="LAD140" s="350"/>
      <c r="LAE140" s="348"/>
      <c r="LAF140" s="348"/>
      <c r="LAG140" s="348"/>
      <c r="LAH140" s="349"/>
      <c r="LAJ140" s="347"/>
      <c r="LAK140" s="350"/>
      <c r="LAL140" s="350"/>
      <c r="LAM140" s="348"/>
      <c r="LAN140" s="348"/>
      <c r="LAO140" s="348"/>
      <c r="LAP140" s="349"/>
      <c r="LAR140" s="347"/>
      <c r="LAS140" s="350"/>
      <c r="LAT140" s="350"/>
      <c r="LAU140" s="348"/>
      <c r="LAV140" s="348"/>
      <c r="LAW140" s="348"/>
      <c r="LAX140" s="349"/>
      <c r="LAZ140" s="347"/>
      <c r="LBA140" s="350"/>
      <c r="LBB140" s="350"/>
      <c r="LBC140" s="348"/>
      <c r="LBD140" s="348"/>
      <c r="LBE140" s="348"/>
      <c r="LBF140" s="349"/>
      <c r="LBH140" s="347"/>
      <c r="LBI140" s="350"/>
      <c r="LBJ140" s="350"/>
      <c r="LBK140" s="348"/>
      <c r="LBL140" s="348"/>
      <c r="LBM140" s="348"/>
      <c r="LBN140" s="349"/>
      <c r="LBP140" s="347"/>
      <c r="LBQ140" s="350"/>
      <c r="LBR140" s="350"/>
      <c r="LBS140" s="348"/>
      <c r="LBT140" s="348"/>
      <c r="LBU140" s="348"/>
      <c r="LBV140" s="349"/>
      <c r="LBX140" s="347"/>
      <c r="LBY140" s="350"/>
      <c r="LBZ140" s="350"/>
      <c r="LCA140" s="348"/>
      <c r="LCB140" s="348"/>
      <c r="LCC140" s="348"/>
      <c r="LCD140" s="349"/>
      <c r="LCF140" s="347"/>
      <c r="LCG140" s="350"/>
      <c r="LCH140" s="350"/>
      <c r="LCI140" s="348"/>
      <c r="LCJ140" s="348"/>
      <c r="LCK140" s="348"/>
      <c r="LCL140" s="349"/>
      <c r="LCN140" s="347"/>
      <c r="LCO140" s="350"/>
      <c r="LCP140" s="350"/>
      <c r="LCQ140" s="348"/>
      <c r="LCR140" s="348"/>
      <c r="LCS140" s="348"/>
      <c r="LCT140" s="349"/>
      <c r="LCV140" s="347"/>
      <c r="LCW140" s="350"/>
      <c r="LCX140" s="350"/>
      <c r="LCY140" s="348"/>
      <c r="LCZ140" s="348"/>
      <c r="LDA140" s="348"/>
      <c r="LDB140" s="349"/>
      <c r="LDD140" s="347"/>
      <c r="LDE140" s="350"/>
      <c r="LDF140" s="350"/>
      <c r="LDG140" s="348"/>
      <c r="LDH140" s="348"/>
      <c r="LDI140" s="348"/>
      <c r="LDJ140" s="349"/>
      <c r="LDL140" s="347"/>
      <c r="LDM140" s="350"/>
      <c r="LDN140" s="350"/>
      <c r="LDO140" s="348"/>
      <c r="LDP140" s="348"/>
      <c r="LDQ140" s="348"/>
      <c r="LDR140" s="349"/>
      <c r="LDT140" s="347"/>
      <c r="LDU140" s="350"/>
      <c r="LDV140" s="350"/>
      <c r="LDW140" s="348"/>
      <c r="LDX140" s="348"/>
      <c r="LDY140" s="348"/>
      <c r="LDZ140" s="349"/>
      <c r="LEB140" s="347"/>
      <c r="LEC140" s="350"/>
      <c r="LED140" s="350"/>
      <c r="LEE140" s="348"/>
      <c r="LEF140" s="348"/>
      <c r="LEG140" s="348"/>
      <c r="LEH140" s="349"/>
      <c r="LEJ140" s="347"/>
      <c r="LEK140" s="350"/>
      <c r="LEL140" s="350"/>
      <c r="LEM140" s="348"/>
      <c r="LEN140" s="348"/>
      <c r="LEO140" s="348"/>
      <c r="LEP140" s="349"/>
      <c r="LER140" s="347"/>
      <c r="LES140" s="350"/>
      <c r="LET140" s="350"/>
      <c r="LEU140" s="348"/>
      <c r="LEV140" s="348"/>
      <c r="LEW140" s="348"/>
      <c r="LEX140" s="349"/>
      <c r="LEZ140" s="347"/>
      <c r="LFA140" s="350"/>
      <c r="LFB140" s="350"/>
      <c r="LFC140" s="348"/>
      <c r="LFD140" s="348"/>
      <c r="LFE140" s="348"/>
      <c r="LFF140" s="349"/>
      <c r="LFH140" s="347"/>
      <c r="LFI140" s="350"/>
      <c r="LFJ140" s="350"/>
      <c r="LFK140" s="348"/>
      <c r="LFL140" s="348"/>
      <c r="LFM140" s="348"/>
      <c r="LFN140" s="349"/>
      <c r="LFP140" s="347"/>
      <c r="LFQ140" s="350"/>
      <c r="LFR140" s="350"/>
      <c r="LFS140" s="348"/>
      <c r="LFT140" s="348"/>
      <c r="LFU140" s="348"/>
      <c r="LFV140" s="349"/>
      <c r="LFX140" s="347"/>
      <c r="LFY140" s="350"/>
      <c r="LFZ140" s="350"/>
      <c r="LGA140" s="348"/>
      <c r="LGB140" s="348"/>
      <c r="LGC140" s="348"/>
      <c r="LGD140" s="349"/>
      <c r="LGF140" s="347"/>
      <c r="LGG140" s="350"/>
      <c r="LGH140" s="350"/>
      <c r="LGI140" s="348"/>
      <c r="LGJ140" s="348"/>
      <c r="LGK140" s="348"/>
      <c r="LGL140" s="349"/>
      <c r="LGN140" s="347"/>
      <c r="LGO140" s="350"/>
      <c r="LGP140" s="350"/>
      <c r="LGQ140" s="348"/>
      <c r="LGR140" s="348"/>
      <c r="LGS140" s="348"/>
      <c r="LGT140" s="349"/>
      <c r="LGV140" s="347"/>
      <c r="LGW140" s="350"/>
      <c r="LGX140" s="350"/>
      <c r="LGY140" s="348"/>
      <c r="LGZ140" s="348"/>
      <c r="LHA140" s="348"/>
      <c r="LHB140" s="349"/>
      <c r="LHD140" s="347"/>
      <c r="LHE140" s="350"/>
      <c r="LHF140" s="350"/>
      <c r="LHG140" s="348"/>
      <c r="LHH140" s="348"/>
      <c r="LHI140" s="348"/>
      <c r="LHJ140" s="349"/>
      <c r="LHL140" s="347"/>
      <c r="LHM140" s="350"/>
      <c r="LHN140" s="350"/>
      <c r="LHO140" s="348"/>
      <c r="LHP140" s="348"/>
      <c r="LHQ140" s="348"/>
      <c r="LHR140" s="349"/>
      <c r="LHT140" s="347"/>
      <c r="LHU140" s="350"/>
      <c r="LHV140" s="350"/>
      <c r="LHW140" s="348"/>
      <c r="LHX140" s="348"/>
      <c r="LHY140" s="348"/>
      <c r="LHZ140" s="349"/>
      <c r="LIB140" s="347"/>
      <c r="LIC140" s="350"/>
      <c r="LID140" s="350"/>
      <c r="LIE140" s="348"/>
      <c r="LIF140" s="348"/>
      <c r="LIG140" s="348"/>
      <c r="LIH140" s="349"/>
      <c r="LIJ140" s="347"/>
      <c r="LIK140" s="350"/>
      <c r="LIL140" s="350"/>
      <c r="LIM140" s="348"/>
      <c r="LIN140" s="348"/>
      <c r="LIO140" s="348"/>
      <c r="LIP140" s="349"/>
      <c r="LIR140" s="347"/>
      <c r="LIS140" s="350"/>
      <c r="LIT140" s="350"/>
      <c r="LIU140" s="348"/>
      <c r="LIV140" s="348"/>
      <c r="LIW140" s="348"/>
      <c r="LIX140" s="349"/>
      <c r="LIZ140" s="347"/>
      <c r="LJA140" s="350"/>
      <c r="LJB140" s="350"/>
      <c r="LJC140" s="348"/>
      <c r="LJD140" s="348"/>
      <c r="LJE140" s="348"/>
      <c r="LJF140" s="349"/>
      <c r="LJH140" s="347"/>
      <c r="LJI140" s="350"/>
      <c r="LJJ140" s="350"/>
      <c r="LJK140" s="348"/>
      <c r="LJL140" s="348"/>
      <c r="LJM140" s="348"/>
      <c r="LJN140" s="349"/>
      <c r="LJP140" s="347"/>
      <c r="LJQ140" s="350"/>
      <c r="LJR140" s="350"/>
      <c r="LJS140" s="348"/>
      <c r="LJT140" s="348"/>
      <c r="LJU140" s="348"/>
      <c r="LJV140" s="349"/>
      <c r="LJX140" s="347"/>
      <c r="LJY140" s="350"/>
      <c r="LJZ140" s="350"/>
      <c r="LKA140" s="348"/>
      <c r="LKB140" s="348"/>
      <c r="LKC140" s="348"/>
      <c r="LKD140" s="349"/>
      <c r="LKF140" s="347"/>
      <c r="LKG140" s="350"/>
      <c r="LKH140" s="350"/>
      <c r="LKI140" s="348"/>
      <c r="LKJ140" s="348"/>
      <c r="LKK140" s="348"/>
      <c r="LKL140" s="349"/>
      <c r="LKN140" s="347"/>
      <c r="LKO140" s="350"/>
      <c r="LKP140" s="350"/>
      <c r="LKQ140" s="348"/>
      <c r="LKR140" s="348"/>
      <c r="LKS140" s="348"/>
      <c r="LKT140" s="349"/>
      <c r="LKV140" s="347"/>
      <c r="LKW140" s="350"/>
      <c r="LKX140" s="350"/>
      <c r="LKY140" s="348"/>
      <c r="LKZ140" s="348"/>
      <c r="LLA140" s="348"/>
      <c r="LLB140" s="349"/>
      <c r="LLD140" s="347"/>
      <c r="LLE140" s="350"/>
      <c r="LLF140" s="350"/>
      <c r="LLG140" s="348"/>
      <c r="LLH140" s="348"/>
      <c r="LLI140" s="348"/>
      <c r="LLJ140" s="349"/>
      <c r="LLL140" s="347"/>
      <c r="LLM140" s="350"/>
      <c r="LLN140" s="350"/>
      <c r="LLO140" s="348"/>
      <c r="LLP140" s="348"/>
      <c r="LLQ140" s="348"/>
      <c r="LLR140" s="349"/>
      <c r="LLT140" s="347"/>
      <c r="LLU140" s="350"/>
      <c r="LLV140" s="350"/>
      <c r="LLW140" s="348"/>
      <c r="LLX140" s="348"/>
      <c r="LLY140" s="348"/>
      <c r="LLZ140" s="349"/>
      <c r="LMB140" s="347"/>
      <c r="LMC140" s="350"/>
      <c r="LMD140" s="350"/>
      <c r="LME140" s="348"/>
      <c r="LMF140" s="348"/>
      <c r="LMG140" s="348"/>
      <c r="LMH140" s="349"/>
      <c r="LMJ140" s="347"/>
      <c r="LMK140" s="350"/>
      <c r="LML140" s="350"/>
      <c r="LMM140" s="348"/>
      <c r="LMN140" s="348"/>
      <c r="LMO140" s="348"/>
      <c r="LMP140" s="349"/>
      <c r="LMR140" s="347"/>
      <c r="LMS140" s="350"/>
      <c r="LMT140" s="350"/>
      <c r="LMU140" s="348"/>
      <c r="LMV140" s="348"/>
      <c r="LMW140" s="348"/>
      <c r="LMX140" s="349"/>
      <c r="LMZ140" s="347"/>
      <c r="LNA140" s="350"/>
      <c r="LNB140" s="350"/>
      <c r="LNC140" s="348"/>
      <c r="LND140" s="348"/>
      <c r="LNE140" s="348"/>
      <c r="LNF140" s="349"/>
      <c r="LNH140" s="347"/>
      <c r="LNI140" s="350"/>
      <c r="LNJ140" s="350"/>
      <c r="LNK140" s="348"/>
      <c r="LNL140" s="348"/>
      <c r="LNM140" s="348"/>
      <c r="LNN140" s="349"/>
      <c r="LNP140" s="347"/>
      <c r="LNQ140" s="350"/>
      <c r="LNR140" s="350"/>
      <c r="LNS140" s="348"/>
      <c r="LNT140" s="348"/>
      <c r="LNU140" s="348"/>
      <c r="LNV140" s="349"/>
      <c r="LNX140" s="347"/>
      <c r="LNY140" s="350"/>
      <c r="LNZ140" s="350"/>
      <c r="LOA140" s="348"/>
      <c r="LOB140" s="348"/>
      <c r="LOC140" s="348"/>
      <c r="LOD140" s="349"/>
      <c r="LOF140" s="347"/>
      <c r="LOG140" s="350"/>
      <c r="LOH140" s="350"/>
      <c r="LOI140" s="348"/>
      <c r="LOJ140" s="348"/>
      <c r="LOK140" s="348"/>
      <c r="LOL140" s="349"/>
      <c r="LON140" s="347"/>
      <c r="LOO140" s="350"/>
      <c r="LOP140" s="350"/>
      <c r="LOQ140" s="348"/>
      <c r="LOR140" s="348"/>
      <c r="LOS140" s="348"/>
      <c r="LOT140" s="349"/>
      <c r="LOV140" s="347"/>
      <c r="LOW140" s="350"/>
      <c r="LOX140" s="350"/>
      <c r="LOY140" s="348"/>
      <c r="LOZ140" s="348"/>
      <c r="LPA140" s="348"/>
      <c r="LPB140" s="349"/>
      <c r="LPD140" s="347"/>
      <c r="LPE140" s="350"/>
      <c r="LPF140" s="350"/>
      <c r="LPG140" s="348"/>
      <c r="LPH140" s="348"/>
      <c r="LPI140" s="348"/>
      <c r="LPJ140" s="349"/>
      <c r="LPL140" s="347"/>
      <c r="LPM140" s="350"/>
      <c r="LPN140" s="350"/>
      <c r="LPO140" s="348"/>
      <c r="LPP140" s="348"/>
      <c r="LPQ140" s="348"/>
      <c r="LPR140" s="349"/>
      <c r="LPT140" s="347"/>
      <c r="LPU140" s="350"/>
      <c r="LPV140" s="350"/>
      <c r="LPW140" s="348"/>
      <c r="LPX140" s="348"/>
      <c r="LPY140" s="348"/>
      <c r="LPZ140" s="349"/>
      <c r="LQB140" s="347"/>
      <c r="LQC140" s="350"/>
      <c r="LQD140" s="350"/>
      <c r="LQE140" s="348"/>
      <c r="LQF140" s="348"/>
      <c r="LQG140" s="348"/>
      <c r="LQH140" s="349"/>
      <c r="LQJ140" s="347"/>
      <c r="LQK140" s="350"/>
      <c r="LQL140" s="350"/>
      <c r="LQM140" s="348"/>
      <c r="LQN140" s="348"/>
      <c r="LQO140" s="348"/>
      <c r="LQP140" s="349"/>
      <c r="LQR140" s="347"/>
      <c r="LQS140" s="350"/>
      <c r="LQT140" s="350"/>
      <c r="LQU140" s="348"/>
      <c r="LQV140" s="348"/>
      <c r="LQW140" s="348"/>
      <c r="LQX140" s="349"/>
      <c r="LQZ140" s="347"/>
      <c r="LRA140" s="350"/>
      <c r="LRB140" s="350"/>
      <c r="LRC140" s="348"/>
      <c r="LRD140" s="348"/>
      <c r="LRE140" s="348"/>
      <c r="LRF140" s="349"/>
      <c r="LRH140" s="347"/>
      <c r="LRI140" s="350"/>
      <c r="LRJ140" s="350"/>
      <c r="LRK140" s="348"/>
      <c r="LRL140" s="348"/>
      <c r="LRM140" s="348"/>
      <c r="LRN140" s="349"/>
      <c r="LRP140" s="347"/>
      <c r="LRQ140" s="350"/>
      <c r="LRR140" s="350"/>
      <c r="LRS140" s="348"/>
      <c r="LRT140" s="348"/>
      <c r="LRU140" s="348"/>
      <c r="LRV140" s="349"/>
      <c r="LRX140" s="347"/>
      <c r="LRY140" s="350"/>
      <c r="LRZ140" s="350"/>
      <c r="LSA140" s="348"/>
      <c r="LSB140" s="348"/>
      <c r="LSC140" s="348"/>
      <c r="LSD140" s="349"/>
      <c r="LSF140" s="347"/>
      <c r="LSG140" s="350"/>
      <c r="LSH140" s="350"/>
      <c r="LSI140" s="348"/>
      <c r="LSJ140" s="348"/>
      <c r="LSK140" s="348"/>
      <c r="LSL140" s="349"/>
      <c r="LSN140" s="347"/>
      <c r="LSO140" s="350"/>
      <c r="LSP140" s="350"/>
      <c r="LSQ140" s="348"/>
      <c r="LSR140" s="348"/>
      <c r="LSS140" s="348"/>
      <c r="LST140" s="349"/>
      <c r="LSV140" s="347"/>
      <c r="LSW140" s="350"/>
      <c r="LSX140" s="350"/>
      <c r="LSY140" s="348"/>
      <c r="LSZ140" s="348"/>
      <c r="LTA140" s="348"/>
      <c r="LTB140" s="349"/>
      <c r="LTD140" s="347"/>
      <c r="LTE140" s="350"/>
      <c r="LTF140" s="350"/>
      <c r="LTG140" s="348"/>
      <c r="LTH140" s="348"/>
      <c r="LTI140" s="348"/>
      <c r="LTJ140" s="349"/>
      <c r="LTL140" s="347"/>
      <c r="LTM140" s="350"/>
      <c r="LTN140" s="350"/>
      <c r="LTO140" s="348"/>
      <c r="LTP140" s="348"/>
      <c r="LTQ140" s="348"/>
      <c r="LTR140" s="349"/>
      <c r="LTT140" s="347"/>
      <c r="LTU140" s="350"/>
      <c r="LTV140" s="350"/>
      <c r="LTW140" s="348"/>
      <c r="LTX140" s="348"/>
      <c r="LTY140" s="348"/>
      <c r="LTZ140" s="349"/>
      <c r="LUB140" s="347"/>
      <c r="LUC140" s="350"/>
      <c r="LUD140" s="350"/>
      <c r="LUE140" s="348"/>
      <c r="LUF140" s="348"/>
      <c r="LUG140" s="348"/>
      <c r="LUH140" s="349"/>
      <c r="LUJ140" s="347"/>
      <c r="LUK140" s="350"/>
      <c r="LUL140" s="350"/>
      <c r="LUM140" s="348"/>
      <c r="LUN140" s="348"/>
      <c r="LUO140" s="348"/>
      <c r="LUP140" s="349"/>
      <c r="LUR140" s="347"/>
      <c r="LUS140" s="350"/>
      <c r="LUT140" s="350"/>
      <c r="LUU140" s="348"/>
      <c r="LUV140" s="348"/>
      <c r="LUW140" s="348"/>
      <c r="LUX140" s="349"/>
      <c r="LUZ140" s="347"/>
      <c r="LVA140" s="350"/>
      <c r="LVB140" s="350"/>
      <c r="LVC140" s="348"/>
      <c r="LVD140" s="348"/>
      <c r="LVE140" s="348"/>
      <c r="LVF140" s="349"/>
      <c r="LVH140" s="347"/>
      <c r="LVI140" s="350"/>
      <c r="LVJ140" s="350"/>
      <c r="LVK140" s="348"/>
      <c r="LVL140" s="348"/>
      <c r="LVM140" s="348"/>
      <c r="LVN140" s="349"/>
      <c r="LVP140" s="347"/>
      <c r="LVQ140" s="350"/>
      <c r="LVR140" s="350"/>
      <c r="LVS140" s="348"/>
      <c r="LVT140" s="348"/>
      <c r="LVU140" s="348"/>
      <c r="LVV140" s="349"/>
      <c r="LVX140" s="347"/>
      <c r="LVY140" s="350"/>
      <c r="LVZ140" s="350"/>
      <c r="LWA140" s="348"/>
      <c r="LWB140" s="348"/>
      <c r="LWC140" s="348"/>
      <c r="LWD140" s="349"/>
      <c r="LWF140" s="347"/>
      <c r="LWG140" s="350"/>
      <c r="LWH140" s="350"/>
      <c r="LWI140" s="348"/>
      <c r="LWJ140" s="348"/>
      <c r="LWK140" s="348"/>
      <c r="LWL140" s="349"/>
      <c r="LWN140" s="347"/>
      <c r="LWO140" s="350"/>
      <c r="LWP140" s="350"/>
      <c r="LWQ140" s="348"/>
      <c r="LWR140" s="348"/>
      <c r="LWS140" s="348"/>
      <c r="LWT140" s="349"/>
      <c r="LWV140" s="347"/>
      <c r="LWW140" s="350"/>
      <c r="LWX140" s="350"/>
      <c r="LWY140" s="348"/>
      <c r="LWZ140" s="348"/>
      <c r="LXA140" s="348"/>
      <c r="LXB140" s="349"/>
      <c r="LXD140" s="347"/>
      <c r="LXE140" s="350"/>
      <c r="LXF140" s="350"/>
      <c r="LXG140" s="348"/>
      <c r="LXH140" s="348"/>
      <c r="LXI140" s="348"/>
      <c r="LXJ140" s="349"/>
      <c r="LXL140" s="347"/>
      <c r="LXM140" s="350"/>
      <c r="LXN140" s="350"/>
      <c r="LXO140" s="348"/>
      <c r="LXP140" s="348"/>
      <c r="LXQ140" s="348"/>
      <c r="LXR140" s="349"/>
      <c r="LXT140" s="347"/>
      <c r="LXU140" s="350"/>
      <c r="LXV140" s="350"/>
      <c r="LXW140" s="348"/>
      <c r="LXX140" s="348"/>
      <c r="LXY140" s="348"/>
      <c r="LXZ140" s="349"/>
      <c r="LYB140" s="347"/>
      <c r="LYC140" s="350"/>
      <c r="LYD140" s="350"/>
      <c r="LYE140" s="348"/>
      <c r="LYF140" s="348"/>
      <c r="LYG140" s="348"/>
      <c r="LYH140" s="349"/>
      <c r="LYJ140" s="347"/>
      <c r="LYK140" s="350"/>
      <c r="LYL140" s="350"/>
      <c r="LYM140" s="348"/>
      <c r="LYN140" s="348"/>
      <c r="LYO140" s="348"/>
      <c r="LYP140" s="349"/>
      <c r="LYR140" s="347"/>
      <c r="LYS140" s="350"/>
      <c r="LYT140" s="350"/>
      <c r="LYU140" s="348"/>
      <c r="LYV140" s="348"/>
      <c r="LYW140" s="348"/>
      <c r="LYX140" s="349"/>
      <c r="LYZ140" s="347"/>
      <c r="LZA140" s="350"/>
      <c r="LZB140" s="350"/>
      <c r="LZC140" s="348"/>
      <c r="LZD140" s="348"/>
      <c r="LZE140" s="348"/>
      <c r="LZF140" s="349"/>
      <c r="LZH140" s="347"/>
      <c r="LZI140" s="350"/>
      <c r="LZJ140" s="350"/>
      <c r="LZK140" s="348"/>
      <c r="LZL140" s="348"/>
      <c r="LZM140" s="348"/>
      <c r="LZN140" s="349"/>
      <c r="LZP140" s="347"/>
      <c r="LZQ140" s="350"/>
      <c r="LZR140" s="350"/>
      <c r="LZS140" s="348"/>
      <c r="LZT140" s="348"/>
      <c r="LZU140" s="348"/>
      <c r="LZV140" s="349"/>
      <c r="LZX140" s="347"/>
      <c r="LZY140" s="350"/>
      <c r="LZZ140" s="350"/>
      <c r="MAA140" s="348"/>
      <c r="MAB140" s="348"/>
      <c r="MAC140" s="348"/>
      <c r="MAD140" s="349"/>
      <c r="MAF140" s="347"/>
      <c r="MAG140" s="350"/>
      <c r="MAH140" s="350"/>
      <c r="MAI140" s="348"/>
      <c r="MAJ140" s="348"/>
      <c r="MAK140" s="348"/>
      <c r="MAL140" s="349"/>
      <c r="MAN140" s="347"/>
      <c r="MAO140" s="350"/>
      <c r="MAP140" s="350"/>
      <c r="MAQ140" s="348"/>
      <c r="MAR140" s="348"/>
      <c r="MAS140" s="348"/>
      <c r="MAT140" s="349"/>
      <c r="MAV140" s="347"/>
      <c r="MAW140" s="350"/>
      <c r="MAX140" s="350"/>
      <c r="MAY140" s="348"/>
      <c r="MAZ140" s="348"/>
      <c r="MBA140" s="348"/>
      <c r="MBB140" s="349"/>
      <c r="MBD140" s="347"/>
      <c r="MBE140" s="350"/>
      <c r="MBF140" s="350"/>
      <c r="MBG140" s="348"/>
      <c r="MBH140" s="348"/>
      <c r="MBI140" s="348"/>
      <c r="MBJ140" s="349"/>
      <c r="MBL140" s="347"/>
      <c r="MBM140" s="350"/>
      <c r="MBN140" s="350"/>
      <c r="MBO140" s="348"/>
      <c r="MBP140" s="348"/>
      <c r="MBQ140" s="348"/>
      <c r="MBR140" s="349"/>
      <c r="MBT140" s="347"/>
      <c r="MBU140" s="350"/>
      <c r="MBV140" s="350"/>
      <c r="MBW140" s="348"/>
      <c r="MBX140" s="348"/>
      <c r="MBY140" s="348"/>
      <c r="MBZ140" s="349"/>
      <c r="MCB140" s="347"/>
      <c r="MCC140" s="350"/>
      <c r="MCD140" s="350"/>
      <c r="MCE140" s="348"/>
      <c r="MCF140" s="348"/>
      <c r="MCG140" s="348"/>
      <c r="MCH140" s="349"/>
      <c r="MCJ140" s="347"/>
      <c r="MCK140" s="350"/>
      <c r="MCL140" s="350"/>
      <c r="MCM140" s="348"/>
      <c r="MCN140" s="348"/>
      <c r="MCO140" s="348"/>
      <c r="MCP140" s="349"/>
      <c r="MCR140" s="347"/>
      <c r="MCS140" s="350"/>
      <c r="MCT140" s="350"/>
      <c r="MCU140" s="348"/>
      <c r="MCV140" s="348"/>
      <c r="MCW140" s="348"/>
      <c r="MCX140" s="349"/>
      <c r="MCZ140" s="347"/>
      <c r="MDA140" s="350"/>
      <c r="MDB140" s="350"/>
      <c r="MDC140" s="348"/>
      <c r="MDD140" s="348"/>
      <c r="MDE140" s="348"/>
      <c r="MDF140" s="349"/>
      <c r="MDH140" s="347"/>
      <c r="MDI140" s="350"/>
      <c r="MDJ140" s="350"/>
      <c r="MDK140" s="348"/>
      <c r="MDL140" s="348"/>
      <c r="MDM140" s="348"/>
      <c r="MDN140" s="349"/>
      <c r="MDP140" s="347"/>
      <c r="MDQ140" s="350"/>
      <c r="MDR140" s="350"/>
      <c r="MDS140" s="348"/>
      <c r="MDT140" s="348"/>
      <c r="MDU140" s="348"/>
      <c r="MDV140" s="349"/>
      <c r="MDX140" s="347"/>
      <c r="MDY140" s="350"/>
      <c r="MDZ140" s="350"/>
      <c r="MEA140" s="348"/>
      <c r="MEB140" s="348"/>
      <c r="MEC140" s="348"/>
      <c r="MED140" s="349"/>
      <c r="MEF140" s="347"/>
      <c r="MEG140" s="350"/>
      <c r="MEH140" s="350"/>
      <c r="MEI140" s="348"/>
      <c r="MEJ140" s="348"/>
      <c r="MEK140" s="348"/>
      <c r="MEL140" s="349"/>
      <c r="MEN140" s="347"/>
      <c r="MEO140" s="350"/>
      <c r="MEP140" s="350"/>
      <c r="MEQ140" s="348"/>
      <c r="MER140" s="348"/>
      <c r="MES140" s="348"/>
      <c r="MET140" s="349"/>
      <c r="MEV140" s="347"/>
      <c r="MEW140" s="350"/>
      <c r="MEX140" s="350"/>
      <c r="MEY140" s="348"/>
      <c r="MEZ140" s="348"/>
      <c r="MFA140" s="348"/>
      <c r="MFB140" s="349"/>
      <c r="MFD140" s="347"/>
      <c r="MFE140" s="350"/>
      <c r="MFF140" s="350"/>
      <c r="MFG140" s="348"/>
      <c r="MFH140" s="348"/>
      <c r="MFI140" s="348"/>
      <c r="MFJ140" s="349"/>
      <c r="MFL140" s="347"/>
      <c r="MFM140" s="350"/>
      <c r="MFN140" s="350"/>
      <c r="MFO140" s="348"/>
      <c r="MFP140" s="348"/>
      <c r="MFQ140" s="348"/>
      <c r="MFR140" s="349"/>
      <c r="MFT140" s="347"/>
      <c r="MFU140" s="350"/>
      <c r="MFV140" s="350"/>
      <c r="MFW140" s="348"/>
      <c r="MFX140" s="348"/>
      <c r="MFY140" s="348"/>
      <c r="MFZ140" s="349"/>
      <c r="MGB140" s="347"/>
      <c r="MGC140" s="350"/>
      <c r="MGD140" s="350"/>
      <c r="MGE140" s="348"/>
      <c r="MGF140" s="348"/>
      <c r="MGG140" s="348"/>
      <c r="MGH140" s="349"/>
      <c r="MGJ140" s="347"/>
      <c r="MGK140" s="350"/>
      <c r="MGL140" s="350"/>
      <c r="MGM140" s="348"/>
      <c r="MGN140" s="348"/>
      <c r="MGO140" s="348"/>
      <c r="MGP140" s="349"/>
      <c r="MGR140" s="347"/>
      <c r="MGS140" s="350"/>
      <c r="MGT140" s="350"/>
      <c r="MGU140" s="348"/>
      <c r="MGV140" s="348"/>
      <c r="MGW140" s="348"/>
      <c r="MGX140" s="349"/>
      <c r="MGZ140" s="347"/>
      <c r="MHA140" s="350"/>
      <c r="MHB140" s="350"/>
      <c r="MHC140" s="348"/>
      <c r="MHD140" s="348"/>
      <c r="MHE140" s="348"/>
      <c r="MHF140" s="349"/>
      <c r="MHH140" s="347"/>
      <c r="MHI140" s="350"/>
      <c r="MHJ140" s="350"/>
      <c r="MHK140" s="348"/>
      <c r="MHL140" s="348"/>
      <c r="MHM140" s="348"/>
      <c r="MHN140" s="349"/>
      <c r="MHP140" s="347"/>
      <c r="MHQ140" s="350"/>
      <c r="MHR140" s="350"/>
      <c r="MHS140" s="348"/>
      <c r="MHT140" s="348"/>
      <c r="MHU140" s="348"/>
      <c r="MHV140" s="349"/>
      <c r="MHX140" s="347"/>
      <c r="MHY140" s="350"/>
      <c r="MHZ140" s="350"/>
      <c r="MIA140" s="348"/>
      <c r="MIB140" s="348"/>
      <c r="MIC140" s="348"/>
      <c r="MID140" s="349"/>
      <c r="MIF140" s="347"/>
      <c r="MIG140" s="350"/>
      <c r="MIH140" s="350"/>
      <c r="MII140" s="348"/>
      <c r="MIJ140" s="348"/>
      <c r="MIK140" s="348"/>
      <c r="MIL140" s="349"/>
      <c r="MIN140" s="347"/>
      <c r="MIO140" s="350"/>
      <c r="MIP140" s="350"/>
      <c r="MIQ140" s="348"/>
      <c r="MIR140" s="348"/>
      <c r="MIS140" s="348"/>
      <c r="MIT140" s="349"/>
      <c r="MIV140" s="347"/>
      <c r="MIW140" s="350"/>
      <c r="MIX140" s="350"/>
      <c r="MIY140" s="348"/>
      <c r="MIZ140" s="348"/>
      <c r="MJA140" s="348"/>
      <c r="MJB140" s="349"/>
      <c r="MJD140" s="347"/>
      <c r="MJE140" s="350"/>
      <c r="MJF140" s="350"/>
      <c r="MJG140" s="348"/>
      <c r="MJH140" s="348"/>
      <c r="MJI140" s="348"/>
      <c r="MJJ140" s="349"/>
      <c r="MJL140" s="347"/>
      <c r="MJM140" s="350"/>
      <c r="MJN140" s="350"/>
      <c r="MJO140" s="348"/>
      <c r="MJP140" s="348"/>
      <c r="MJQ140" s="348"/>
      <c r="MJR140" s="349"/>
      <c r="MJT140" s="347"/>
      <c r="MJU140" s="350"/>
      <c r="MJV140" s="350"/>
      <c r="MJW140" s="348"/>
      <c r="MJX140" s="348"/>
      <c r="MJY140" s="348"/>
      <c r="MJZ140" s="349"/>
      <c r="MKB140" s="347"/>
      <c r="MKC140" s="350"/>
      <c r="MKD140" s="350"/>
      <c r="MKE140" s="348"/>
      <c r="MKF140" s="348"/>
      <c r="MKG140" s="348"/>
      <c r="MKH140" s="349"/>
      <c r="MKJ140" s="347"/>
      <c r="MKK140" s="350"/>
      <c r="MKL140" s="350"/>
      <c r="MKM140" s="348"/>
      <c r="MKN140" s="348"/>
      <c r="MKO140" s="348"/>
      <c r="MKP140" s="349"/>
      <c r="MKR140" s="347"/>
      <c r="MKS140" s="350"/>
      <c r="MKT140" s="350"/>
      <c r="MKU140" s="348"/>
      <c r="MKV140" s="348"/>
      <c r="MKW140" s="348"/>
      <c r="MKX140" s="349"/>
      <c r="MKZ140" s="347"/>
      <c r="MLA140" s="350"/>
      <c r="MLB140" s="350"/>
      <c r="MLC140" s="348"/>
      <c r="MLD140" s="348"/>
      <c r="MLE140" s="348"/>
      <c r="MLF140" s="349"/>
      <c r="MLH140" s="347"/>
      <c r="MLI140" s="350"/>
      <c r="MLJ140" s="350"/>
      <c r="MLK140" s="348"/>
      <c r="MLL140" s="348"/>
      <c r="MLM140" s="348"/>
      <c r="MLN140" s="349"/>
      <c r="MLP140" s="347"/>
      <c r="MLQ140" s="350"/>
      <c r="MLR140" s="350"/>
      <c r="MLS140" s="348"/>
      <c r="MLT140" s="348"/>
      <c r="MLU140" s="348"/>
      <c r="MLV140" s="349"/>
      <c r="MLX140" s="347"/>
      <c r="MLY140" s="350"/>
      <c r="MLZ140" s="350"/>
      <c r="MMA140" s="348"/>
      <c r="MMB140" s="348"/>
      <c r="MMC140" s="348"/>
      <c r="MMD140" s="349"/>
      <c r="MMF140" s="347"/>
      <c r="MMG140" s="350"/>
      <c r="MMH140" s="350"/>
      <c r="MMI140" s="348"/>
      <c r="MMJ140" s="348"/>
      <c r="MMK140" s="348"/>
      <c r="MML140" s="349"/>
      <c r="MMN140" s="347"/>
      <c r="MMO140" s="350"/>
      <c r="MMP140" s="350"/>
      <c r="MMQ140" s="348"/>
      <c r="MMR140" s="348"/>
      <c r="MMS140" s="348"/>
      <c r="MMT140" s="349"/>
      <c r="MMV140" s="347"/>
      <c r="MMW140" s="350"/>
      <c r="MMX140" s="350"/>
      <c r="MMY140" s="348"/>
      <c r="MMZ140" s="348"/>
      <c r="MNA140" s="348"/>
      <c r="MNB140" s="349"/>
      <c r="MND140" s="347"/>
      <c r="MNE140" s="350"/>
      <c r="MNF140" s="350"/>
      <c r="MNG140" s="348"/>
      <c r="MNH140" s="348"/>
      <c r="MNI140" s="348"/>
      <c r="MNJ140" s="349"/>
      <c r="MNL140" s="347"/>
      <c r="MNM140" s="350"/>
      <c r="MNN140" s="350"/>
      <c r="MNO140" s="348"/>
      <c r="MNP140" s="348"/>
      <c r="MNQ140" s="348"/>
      <c r="MNR140" s="349"/>
      <c r="MNT140" s="347"/>
      <c r="MNU140" s="350"/>
      <c r="MNV140" s="350"/>
      <c r="MNW140" s="348"/>
      <c r="MNX140" s="348"/>
      <c r="MNY140" s="348"/>
      <c r="MNZ140" s="349"/>
      <c r="MOB140" s="347"/>
      <c r="MOC140" s="350"/>
      <c r="MOD140" s="350"/>
      <c r="MOE140" s="348"/>
      <c r="MOF140" s="348"/>
      <c r="MOG140" s="348"/>
      <c r="MOH140" s="349"/>
      <c r="MOJ140" s="347"/>
      <c r="MOK140" s="350"/>
      <c r="MOL140" s="350"/>
      <c r="MOM140" s="348"/>
      <c r="MON140" s="348"/>
      <c r="MOO140" s="348"/>
      <c r="MOP140" s="349"/>
      <c r="MOR140" s="347"/>
      <c r="MOS140" s="350"/>
      <c r="MOT140" s="350"/>
      <c r="MOU140" s="348"/>
      <c r="MOV140" s="348"/>
      <c r="MOW140" s="348"/>
      <c r="MOX140" s="349"/>
      <c r="MOZ140" s="347"/>
      <c r="MPA140" s="350"/>
      <c r="MPB140" s="350"/>
      <c r="MPC140" s="348"/>
      <c r="MPD140" s="348"/>
      <c r="MPE140" s="348"/>
      <c r="MPF140" s="349"/>
      <c r="MPH140" s="347"/>
      <c r="MPI140" s="350"/>
      <c r="MPJ140" s="350"/>
      <c r="MPK140" s="348"/>
      <c r="MPL140" s="348"/>
      <c r="MPM140" s="348"/>
      <c r="MPN140" s="349"/>
      <c r="MPP140" s="347"/>
      <c r="MPQ140" s="350"/>
      <c r="MPR140" s="350"/>
      <c r="MPS140" s="348"/>
      <c r="MPT140" s="348"/>
      <c r="MPU140" s="348"/>
      <c r="MPV140" s="349"/>
      <c r="MPX140" s="347"/>
      <c r="MPY140" s="350"/>
      <c r="MPZ140" s="350"/>
      <c r="MQA140" s="348"/>
      <c r="MQB140" s="348"/>
      <c r="MQC140" s="348"/>
      <c r="MQD140" s="349"/>
      <c r="MQF140" s="347"/>
      <c r="MQG140" s="350"/>
      <c r="MQH140" s="350"/>
      <c r="MQI140" s="348"/>
      <c r="MQJ140" s="348"/>
      <c r="MQK140" s="348"/>
      <c r="MQL140" s="349"/>
      <c r="MQN140" s="347"/>
      <c r="MQO140" s="350"/>
      <c r="MQP140" s="350"/>
      <c r="MQQ140" s="348"/>
      <c r="MQR140" s="348"/>
      <c r="MQS140" s="348"/>
      <c r="MQT140" s="349"/>
      <c r="MQV140" s="347"/>
      <c r="MQW140" s="350"/>
      <c r="MQX140" s="350"/>
      <c r="MQY140" s="348"/>
      <c r="MQZ140" s="348"/>
      <c r="MRA140" s="348"/>
      <c r="MRB140" s="349"/>
      <c r="MRD140" s="347"/>
      <c r="MRE140" s="350"/>
      <c r="MRF140" s="350"/>
      <c r="MRG140" s="348"/>
      <c r="MRH140" s="348"/>
      <c r="MRI140" s="348"/>
      <c r="MRJ140" s="349"/>
      <c r="MRL140" s="347"/>
      <c r="MRM140" s="350"/>
      <c r="MRN140" s="350"/>
      <c r="MRO140" s="348"/>
      <c r="MRP140" s="348"/>
      <c r="MRQ140" s="348"/>
      <c r="MRR140" s="349"/>
      <c r="MRT140" s="347"/>
      <c r="MRU140" s="350"/>
      <c r="MRV140" s="350"/>
      <c r="MRW140" s="348"/>
      <c r="MRX140" s="348"/>
      <c r="MRY140" s="348"/>
      <c r="MRZ140" s="349"/>
      <c r="MSB140" s="347"/>
      <c r="MSC140" s="350"/>
      <c r="MSD140" s="350"/>
      <c r="MSE140" s="348"/>
      <c r="MSF140" s="348"/>
      <c r="MSG140" s="348"/>
      <c r="MSH140" s="349"/>
      <c r="MSJ140" s="347"/>
      <c r="MSK140" s="350"/>
      <c r="MSL140" s="350"/>
      <c r="MSM140" s="348"/>
      <c r="MSN140" s="348"/>
      <c r="MSO140" s="348"/>
      <c r="MSP140" s="349"/>
      <c r="MSR140" s="347"/>
      <c r="MSS140" s="350"/>
      <c r="MST140" s="350"/>
      <c r="MSU140" s="348"/>
      <c r="MSV140" s="348"/>
      <c r="MSW140" s="348"/>
      <c r="MSX140" s="349"/>
      <c r="MSZ140" s="347"/>
      <c r="MTA140" s="350"/>
      <c r="MTB140" s="350"/>
      <c r="MTC140" s="348"/>
      <c r="MTD140" s="348"/>
      <c r="MTE140" s="348"/>
      <c r="MTF140" s="349"/>
      <c r="MTH140" s="347"/>
      <c r="MTI140" s="350"/>
      <c r="MTJ140" s="350"/>
      <c r="MTK140" s="348"/>
      <c r="MTL140" s="348"/>
      <c r="MTM140" s="348"/>
      <c r="MTN140" s="349"/>
      <c r="MTP140" s="347"/>
      <c r="MTQ140" s="350"/>
      <c r="MTR140" s="350"/>
      <c r="MTS140" s="348"/>
      <c r="MTT140" s="348"/>
      <c r="MTU140" s="348"/>
      <c r="MTV140" s="349"/>
      <c r="MTX140" s="347"/>
      <c r="MTY140" s="350"/>
      <c r="MTZ140" s="350"/>
      <c r="MUA140" s="348"/>
      <c r="MUB140" s="348"/>
      <c r="MUC140" s="348"/>
      <c r="MUD140" s="349"/>
      <c r="MUF140" s="347"/>
      <c r="MUG140" s="350"/>
      <c r="MUH140" s="350"/>
      <c r="MUI140" s="348"/>
      <c r="MUJ140" s="348"/>
      <c r="MUK140" s="348"/>
      <c r="MUL140" s="349"/>
      <c r="MUN140" s="347"/>
      <c r="MUO140" s="350"/>
      <c r="MUP140" s="350"/>
      <c r="MUQ140" s="348"/>
      <c r="MUR140" s="348"/>
      <c r="MUS140" s="348"/>
      <c r="MUT140" s="349"/>
      <c r="MUV140" s="347"/>
      <c r="MUW140" s="350"/>
      <c r="MUX140" s="350"/>
      <c r="MUY140" s="348"/>
      <c r="MUZ140" s="348"/>
      <c r="MVA140" s="348"/>
      <c r="MVB140" s="349"/>
      <c r="MVD140" s="347"/>
      <c r="MVE140" s="350"/>
      <c r="MVF140" s="350"/>
      <c r="MVG140" s="348"/>
      <c r="MVH140" s="348"/>
      <c r="MVI140" s="348"/>
      <c r="MVJ140" s="349"/>
      <c r="MVL140" s="347"/>
      <c r="MVM140" s="350"/>
      <c r="MVN140" s="350"/>
      <c r="MVO140" s="348"/>
      <c r="MVP140" s="348"/>
      <c r="MVQ140" s="348"/>
      <c r="MVR140" s="349"/>
      <c r="MVT140" s="347"/>
      <c r="MVU140" s="350"/>
      <c r="MVV140" s="350"/>
      <c r="MVW140" s="348"/>
      <c r="MVX140" s="348"/>
      <c r="MVY140" s="348"/>
      <c r="MVZ140" s="349"/>
      <c r="MWB140" s="347"/>
      <c r="MWC140" s="350"/>
      <c r="MWD140" s="350"/>
      <c r="MWE140" s="348"/>
      <c r="MWF140" s="348"/>
      <c r="MWG140" s="348"/>
      <c r="MWH140" s="349"/>
      <c r="MWJ140" s="347"/>
      <c r="MWK140" s="350"/>
      <c r="MWL140" s="350"/>
      <c r="MWM140" s="348"/>
      <c r="MWN140" s="348"/>
      <c r="MWO140" s="348"/>
      <c r="MWP140" s="349"/>
      <c r="MWR140" s="347"/>
      <c r="MWS140" s="350"/>
      <c r="MWT140" s="350"/>
      <c r="MWU140" s="348"/>
      <c r="MWV140" s="348"/>
      <c r="MWW140" s="348"/>
      <c r="MWX140" s="349"/>
      <c r="MWZ140" s="347"/>
      <c r="MXA140" s="350"/>
      <c r="MXB140" s="350"/>
      <c r="MXC140" s="348"/>
      <c r="MXD140" s="348"/>
      <c r="MXE140" s="348"/>
      <c r="MXF140" s="349"/>
      <c r="MXH140" s="347"/>
      <c r="MXI140" s="350"/>
      <c r="MXJ140" s="350"/>
      <c r="MXK140" s="348"/>
      <c r="MXL140" s="348"/>
      <c r="MXM140" s="348"/>
      <c r="MXN140" s="349"/>
      <c r="MXP140" s="347"/>
      <c r="MXQ140" s="350"/>
      <c r="MXR140" s="350"/>
      <c r="MXS140" s="348"/>
      <c r="MXT140" s="348"/>
      <c r="MXU140" s="348"/>
      <c r="MXV140" s="349"/>
      <c r="MXX140" s="347"/>
      <c r="MXY140" s="350"/>
      <c r="MXZ140" s="350"/>
      <c r="MYA140" s="348"/>
      <c r="MYB140" s="348"/>
      <c r="MYC140" s="348"/>
      <c r="MYD140" s="349"/>
      <c r="MYF140" s="347"/>
      <c r="MYG140" s="350"/>
      <c r="MYH140" s="350"/>
      <c r="MYI140" s="348"/>
      <c r="MYJ140" s="348"/>
      <c r="MYK140" s="348"/>
      <c r="MYL140" s="349"/>
      <c r="MYN140" s="347"/>
      <c r="MYO140" s="350"/>
      <c r="MYP140" s="350"/>
      <c r="MYQ140" s="348"/>
      <c r="MYR140" s="348"/>
      <c r="MYS140" s="348"/>
      <c r="MYT140" s="349"/>
      <c r="MYV140" s="347"/>
      <c r="MYW140" s="350"/>
      <c r="MYX140" s="350"/>
      <c r="MYY140" s="348"/>
      <c r="MYZ140" s="348"/>
      <c r="MZA140" s="348"/>
      <c r="MZB140" s="349"/>
      <c r="MZD140" s="347"/>
      <c r="MZE140" s="350"/>
      <c r="MZF140" s="350"/>
      <c r="MZG140" s="348"/>
      <c r="MZH140" s="348"/>
      <c r="MZI140" s="348"/>
      <c r="MZJ140" s="349"/>
      <c r="MZL140" s="347"/>
      <c r="MZM140" s="350"/>
      <c r="MZN140" s="350"/>
      <c r="MZO140" s="348"/>
      <c r="MZP140" s="348"/>
      <c r="MZQ140" s="348"/>
      <c r="MZR140" s="349"/>
      <c r="MZT140" s="347"/>
      <c r="MZU140" s="350"/>
      <c r="MZV140" s="350"/>
      <c r="MZW140" s="348"/>
      <c r="MZX140" s="348"/>
      <c r="MZY140" s="348"/>
      <c r="MZZ140" s="349"/>
      <c r="NAB140" s="347"/>
      <c r="NAC140" s="350"/>
      <c r="NAD140" s="350"/>
      <c r="NAE140" s="348"/>
      <c r="NAF140" s="348"/>
      <c r="NAG140" s="348"/>
      <c r="NAH140" s="349"/>
      <c r="NAJ140" s="347"/>
      <c r="NAK140" s="350"/>
      <c r="NAL140" s="350"/>
      <c r="NAM140" s="348"/>
      <c r="NAN140" s="348"/>
      <c r="NAO140" s="348"/>
      <c r="NAP140" s="349"/>
      <c r="NAR140" s="347"/>
      <c r="NAS140" s="350"/>
      <c r="NAT140" s="350"/>
      <c r="NAU140" s="348"/>
      <c r="NAV140" s="348"/>
      <c r="NAW140" s="348"/>
      <c r="NAX140" s="349"/>
      <c r="NAZ140" s="347"/>
      <c r="NBA140" s="350"/>
      <c r="NBB140" s="350"/>
      <c r="NBC140" s="348"/>
      <c r="NBD140" s="348"/>
      <c r="NBE140" s="348"/>
      <c r="NBF140" s="349"/>
      <c r="NBH140" s="347"/>
      <c r="NBI140" s="350"/>
      <c r="NBJ140" s="350"/>
      <c r="NBK140" s="348"/>
      <c r="NBL140" s="348"/>
      <c r="NBM140" s="348"/>
      <c r="NBN140" s="349"/>
      <c r="NBP140" s="347"/>
      <c r="NBQ140" s="350"/>
      <c r="NBR140" s="350"/>
      <c r="NBS140" s="348"/>
      <c r="NBT140" s="348"/>
      <c r="NBU140" s="348"/>
      <c r="NBV140" s="349"/>
      <c r="NBX140" s="347"/>
      <c r="NBY140" s="350"/>
      <c r="NBZ140" s="350"/>
      <c r="NCA140" s="348"/>
      <c r="NCB140" s="348"/>
      <c r="NCC140" s="348"/>
      <c r="NCD140" s="349"/>
      <c r="NCF140" s="347"/>
      <c r="NCG140" s="350"/>
      <c r="NCH140" s="350"/>
      <c r="NCI140" s="348"/>
      <c r="NCJ140" s="348"/>
      <c r="NCK140" s="348"/>
      <c r="NCL140" s="349"/>
      <c r="NCN140" s="347"/>
      <c r="NCO140" s="350"/>
      <c r="NCP140" s="350"/>
      <c r="NCQ140" s="348"/>
      <c r="NCR140" s="348"/>
      <c r="NCS140" s="348"/>
      <c r="NCT140" s="349"/>
      <c r="NCV140" s="347"/>
      <c r="NCW140" s="350"/>
      <c r="NCX140" s="350"/>
      <c r="NCY140" s="348"/>
      <c r="NCZ140" s="348"/>
      <c r="NDA140" s="348"/>
      <c r="NDB140" s="349"/>
      <c r="NDD140" s="347"/>
      <c r="NDE140" s="350"/>
      <c r="NDF140" s="350"/>
      <c r="NDG140" s="348"/>
      <c r="NDH140" s="348"/>
      <c r="NDI140" s="348"/>
      <c r="NDJ140" s="349"/>
      <c r="NDL140" s="347"/>
      <c r="NDM140" s="350"/>
      <c r="NDN140" s="350"/>
      <c r="NDO140" s="348"/>
      <c r="NDP140" s="348"/>
      <c r="NDQ140" s="348"/>
      <c r="NDR140" s="349"/>
      <c r="NDT140" s="347"/>
      <c r="NDU140" s="350"/>
      <c r="NDV140" s="350"/>
      <c r="NDW140" s="348"/>
      <c r="NDX140" s="348"/>
      <c r="NDY140" s="348"/>
      <c r="NDZ140" s="349"/>
      <c r="NEB140" s="347"/>
      <c r="NEC140" s="350"/>
      <c r="NED140" s="350"/>
      <c r="NEE140" s="348"/>
      <c r="NEF140" s="348"/>
      <c r="NEG140" s="348"/>
      <c r="NEH140" s="349"/>
      <c r="NEJ140" s="347"/>
      <c r="NEK140" s="350"/>
      <c r="NEL140" s="350"/>
      <c r="NEM140" s="348"/>
      <c r="NEN140" s="348"/>
      <c r="NEO140" s="348"/>
      <c r="NEP140" s="349"/>
      <c r="NER140" s="347"/>
      <c r="NES140" s="350"/>
      <c r="NET140" s="350"/>
      <c r="NEU140" s="348"/>
      <c r="NEV140" s="348"/>
      <c r="NEW140" s="348"/>
      <c r="NEX140" s="349"/>
      <c r="NEZ140" s="347"/>
      <c r="NFA140" s="350"/>
      <c r="NFB140" s="350"/>
      <c r="NFC140" s="348"/>
      <c r="NFD140" s="348"/>
      <c r="NFE140" s="348"/>
      <c r="NFF140" s="349"/>
      <c r="NFH140" s="347"/>
      <c r="NFI140" s="350"/>
      <c r="NFJ140" s="350"/>
      <c r="NFK140" s="348"/>
      <c r="NFL140" s="348"/>
      <c r="NFM140" s="348"/>
      <c r="NFN140" s="349"/>
      <c r="NFP140" s="347"/>
      <c r="NFQ140" s="350"/>
      <c r="NFR140" s="350"/>
      <c r="NFS140" s="348"/>
      <c r="NFT140" s="348"/>
      <c r="NFU140" s="348"/>
      <c r="NFV140" s="349"/>
      <c r="NFX140" s="347"/>
      <c r="NFY140" s="350"/>
      <c r="NFZ140" s="350"/>
      <c r="NGA140" s="348"/>
      <c r="NGB140" s="348"/>
      <c r="NGC140" s="348"/>
      <c r="NGD140" s="349"/>
      <c r="NGF140" s="347"/>
      <c r="NGG140" s="350"/>
      <c r="NGH140" s="350"/>
      <c r="NGI140" s="348"/>
      <c r="NGJ140" s="348"/>
      <c r="NGK140" s="348"/>
      <c r="NGL140" s="349"/>
      <c r="NGN140" s="347"/>
      <c r="NGO140" s="350"/>
      <c r="NGP140" s="350"/>
      <c r="NGQ140" s="348"/>
      <c r="NGR140" s="348"/>
      <c r="NGS140" s="348"/>
      <c r="NGT140" s="349"/>
      <c r="NGV140" s="347"/>
      <c r="NGW140" s="350"/>
      <c r="NGX140" s="350"/>
      <c r="NGY140" s="348"/>
      <c r="NGZ140" s="348"/>
      <c r="NHA140" s="348"/>
      <c r="NHB140" s="349"/>
      <c r="NHD140" s="347"/>
      <c r="NHE140" s="350"/>
      <c r="NHF140" s="350"/>
      <c r="NHG140" s="348"/>
      <c r="NHH140" s="348"/>
      <c r="NHI140" s="348"/>
      <c r="NHJ140" s="349"/>
      <c r="NHL140" s="347"/>
      <c r="NHM140" s="350"/>
      <c r="NHN140" s="350"/>
      <c r="NHO140" s="348"/>
      <c r="NHP140" s="348"/>
      <c r="NHQ140" s="348"/>
      <c r="NHR140" s="349"/>
      <c r="NHT140" s="347"/>
      <c r="NHU140" s="350"/>
      <c r="NHV140" s="350"/>
      <c r="NHW140" s="348"/>
      <c r="NHX140" s="348"/>
      <c r="NHY140" s="348"/>
      <c r="NHZ140" s="349"/>
      <c r="NIB140" s="347"/>
      <c r="NIC140" s="350"/>
      <c r="NID140" s="350"/>
      <c r="NIE140" s="348"/>
      <c r="NIF140" s="348"/>
      <c r="NIG140" s="348"/>
      <c r="NIH140" s="349"/>
      <c r="NIJ140" s="347"/>
      <c r="NIK140" s="350"/>
      <c r="NIL140" s="350"/>
      <c r="NIM140" s="348"/>
      <c r="NIN140" s="348"/>
      <c r="NIO140" s="348"/>
      <c r="NIP140" s="349"/>
      <c r="NIR140" s="347"/>
      <c r="NIS140" s="350"/>
      <c r="NIT140" s="350"/>
      <c r="NIU140" s="348"/>
      <c r="NIV140" s="348"/>
      <c r="NIW140" s="348"/>
      <c r="NIX140" s="349"/>
      <c r="NIZ140" s="347"/>
      <c r="NJA140" s="350"/>
      <c r="NJB140" s="350"/>
      <c r="NJC140" s="348"/>
      <c r="NJD140" s="348"/>
      <c r="NJE140" s="348"/>
      <c r="NJF140" s="349"/>
      <c r="NJH140" s="347"/>
      <c r="NJI140" s="350"/>
      <c r="NJJ140" s="350"/>
      <c r="NJK140" s="348"/>
      <c r="NJL140" s="348"/>
      <c r="NJM140" s="348"/>
      <c r="NJN140" s="349"/>
      <c r="NJP140" s="347"/>
      <c r="NJQ140" s="350"/>
      <c r="NJR140" s="350"/>
      <c r="NJS140" s="348"/>
      <c r="NJT140" s="348"/>
      <c r="NJU140" s="348"/>
      <c r="NJV140" s="349"/>
      <c r="NJX140" s="347"/>
      <c r="NJY140" s="350"/>
      <c r="NJZ140" s="350"/>
      <c r="NKA140" s="348"/>
      <c r="NKB140" s="348"/>
      <c r="NKC140" s="348"/>
      <c r="NKD140" s="349"/>
      <c r="NKF140" s="347"/>
      <c r="NKG140" s="350"/>
      <c r="NKH140" s="350"/>
      <c r="NKI140" s="348"/>
      <c r="NKJ140" s="348"/>
      <c r="NKK140" s="348"/>
      <c r="NKL140" s="349"/>
      <c r="NKN140" s="347"/>
      <c r="NKO140" s="350"/>
      <c r="NKP140" s="350"/>
      <c r="NKQ140" s="348"/>
      <c r="NKR140" s="348"/>
      <c r="NKS140" s="348"/>
      <c r="NKT140" s="349"/>
      <c r="NKV140" s="347"/>
      <c r="NKW140" s="350"/>
      <c r="NKX140" s="350"/>
      <c r="NKY140" s="348"/>
      <c r="NKZ140" s="348"/>
      <c r="NLA140" s="348"/>
      <c r="NLB140" s="349"/>
      <c r="NLD140" s="347"/>
      <c r="NLE140" s="350"/>
      <c r="NLF140" s="350"/>
      <c r="NLG140" s="348"/>
      <c r="NLH140" s="348"/>
      <c r="NLI140" s="348"/>
      <c r="NLJ140" s="349"/>
      <c r="NLL140" s="347"/>
      <c r="NLM140" s="350"/>
      <c r="NLN140" s="350"/>
      <c r="NLO140" s="348"/>
      <c r="NLP140" s="348"/>
      <c r="NLQ140" s="348"/>
      <c r="NLR140" s="349"/>
      <c r="NLT140" s="347"/>
      <c r="NLU140" s="350"/>
      <c r="NLV140" s="350"/>
      <c r="NLW140" s="348"/>
      <c r="NLX140" s="348"/>
      <c r="NLY140" s="348"/>
      <c r="NLZ140" s="349"/>
      <c r="NMB140" s="347"/>
      <c r="NMC140" s="350"/>
      <c r="NMD140" s="350"/>
      <c r="NME140" s="348"/>
      <c r="NMF140" s="348"/>
      <c r="NMG140" s="348"/>
      <c r="NMH140" s="349"/>
      <c r="NMJ140" s="347"/>
      <c r="NMK140" s="350"/>
      <c r="NML140" s="350"/>
      <c r="NMM140" s="348"/>
      <c r="NMN140" s="348"/>
      <c r="NMO140" s="348"/>
      <c r="NMP140" s="349"/>
      <c r="NMR140" s="347"/>
      <c r="NMS140" s="350"/>
      <c r="NMT140" s="350"/>
      <c r="NMU140" s="348"/>
      <c r="NMV140" s="348"/>
      <c r="NMW140" s="348"/>
      <c r="NMX140" s="349"/>
      <c r="NMZ140" s="347"/>
      <c r="NNA140" s="350"/>
      <c r="NNB140" s="350"/>
      <c r="NNC140" s="348"/>
      <c r="NND140" s="348"/>
      <c r="NNE140" s="348"/>
      <c r="NNF140" s="349"/>
      <c r="NNH140" s="347"/>
      <c r="NNI140" s="350"/>
      <c r="NNJ140" s="350"/>
      <c r="NNK140" s="348"/>
      <c r="NNL140" s="348"/>
      <c r="NNM140" s="348"/>
      <c r="NNN140" s="349"/>
      <c r="NNP140" s="347"/>
      <c r="NNQ140" s="350"/>
      <c r="NNR140" s="350"/>
      <c r="NNS140" s="348"/>
      <c r="NNT140" s="348"/>
      <c r="NNU140" s="348"/>
      <c r="NNV140" s="349"/>
      <c r="NNX140" s="347"/>
      <c r="NNY140" s="350"/>
      <c r="NNZ140" s="350"/>
      <c r="NOA140" s="348"/>
      <c r="NOB140" s="348"/>
      <c r="NOC140" s="348"/>
      <c r="NOD140" s="349"/>
      <c r="NOF140" s="347"/>
      <c r="NOG140" s="350"/>
      <c r="NOH140" s="350"/>
      <c r="NOI140" s="348"/>
      <c r="NOJ140" s="348"/>
      <c r="NOK140" s="348"/>
      <c r="NOL140" s="349"/>
      <c r="NON140" s="347"/>
      <c r="NOO140" s="350"/>
      <c r="NOP140" s="350"/>
      <c r="NOQ140" s="348"/>
      <c r="NOR140" s="348"/>
      <c r="NOS140" s="348"/>
      <c r="NOT140" s="349"/>
      <c r="NOV140" s="347"/>
      <c r="NOW140" s="350"/>
      <c r="NOX140" s="350"/>
      <c r="NOY140" s="348"/>
      <c r="NOZ140" s="348"/>
      <c r="NPA140" s="348"/>
      <c r="NPB140" s="349"/>
      <c r="NPD140" s="347"/>
      <c r="NPE140" s="350"/>
      <c r="NPF140" s="350"/>
      <c r="NPG140" s="348"/>
      <c r="NPH140" s="348"/>
      <c r="NPI140" s="348"/>
      <c r="NPJ140" s="349"/>
      <c r="NPL140" s="347"/>
      <c r="NPM140" s="350"/>
      <c r="NPN140" s="350"/>
      <c r="NPO140" s="348"/>
      <c r="NPP140" s="348"/>
      <c r="NPQ140" s="348"/>
      <c r="NPR140" s="349"/>
      <c r="NPT140" s="347"/>
      <c r="NPU140" s="350"/>
      <c r="NPV140" s="350"/>
      <c r="NPW140" s="348"/>
      <c r="NPX140" s="348"/>
      <c r="NPY140" s="348"/>
      <c r="NPZ140" s="349"/>
      <c r="NQB140" s="347"/>
      <c r="NQC140" s="350"/>
      <c r="NQD140" s="350"/>
      <c r="NQE140" s="348"/>
      <c r="NQF140" s="348"/>
      <c r="NQG140" s="348"/>
      <c r="NQH140" s="349"/>
      <c r="NQJ140" s="347"/>
      <c r="NQK140" s="350"/>
      <c r="NQL140" s="350"/>
      <c r="NQM140" s="348"/>
      <c r="NQN140" s="348"/>
      <c r="NQO140" s="348"/>
      <c r="NQP140" s="349"/>
      <c r="NQR140" s="347"/>
      <c r="NQS140" s="350"/>
      <c r="NQT140" s="350"/>
      <c r="NQU140" s="348"/>
      <c r="NQV140" s="348"/>
      <c r="NQW140" s="348"/>
      <c r="NQX140" s="349"/>
      <c r="NQZ140" s="347"/>
      <c r="NRA140" s="350"/>
      <c r="NRB140" s="350"/>
      <c r="NRC140" s="348"/>
      <c r="NRD140" s="348"/>
      <c r="NRE140" s="348"/>
      <c r="NRF140" s="349"/>
      <c r="NRH140" s="347"/>
      <c r="NRI140" s="350"/>
      <c r="NRJ140" s="350"/>
      <c r="NRK140" s="348"/>
      <c r="NRL140" s="348"/>
      <c r="NRM140" s="348"/>
      <c r="NRN140" s="349"/>
      <c r="NRP140" s="347"/>
      <c r="NRQ140" s="350"/>
      <c r="NRR140" s="350"/>
      <c r="NRS140" s="348"/>
      <c r="NRT140" s="348"/>
      <c r="NRU140" s="348"/>
      <c r="NRV140" s="349"/>
      <c r="NRX140" s="347"/>
      <c r="NRY140" s="350"/>
      <c r="NRZ140" s="350"/>
      <c r="NSA140" s="348"/>
      <c r="NSB140" s="348"/>
      <c r="NSC140" s="348"/>
      <c r="NSD140" s="349"/>
      <c r="NSF140" s="347"/>
      <c r="NSG140" s="350"/>
      <c r="NSH140" s="350"/>
      <c r="NSI140" s="348"/>
      <c r="NSJ140" s="348"/>
      <c r="NSK140" s="348"/>
      <c r="NSL140" s="349"/>
      <c r="NSN140" s="347"/>
      <c r="NSO140" s="350"/>
      <c r="NSP140" s="350"/>
      <c r="NSQ140" s="348"/>
      <c r="NSR140" s="348"/>
      <c r="NSS140" s="348"/>
      <c r="NST140" s="349"/>
      <c r="NSV140" s="347"/>
      <c r="NSW140" s="350"/>
      <c r="NSX140" s="350"/>
      <c r="NSY140" s="348"/>
      <c r="NSZ140" s="348"/>
      <c r="NTA140" s="348"/>
      <c r="NTB140" s="349"/>
      <c r="NTD140" s="347"/>
      <c r="NTE140" s="350"/>
      <c r="NTF140" s="350"/>
      <c r="NTG140" s="348"/>
      <c r="NTH140" s="348"/>
      <c r="NTI140" s="348"/>
      <c r="NTJ140" s="349"/>
      <c r="NTL140" s="347"/>
      <c r="NTM140" s="350"/>
      <c r="NTN140" s="350"/>
      <c r="NTO140" s="348"/>
      <c r="NTP140" s="348"/>
      <c r="NTQ140" s="348"/>
      <c r="NTR140" s="349"/>
      <c r="NTT140" s="347"/>
      <c r="NTU140" s="350"/>
      <c r="NTV140" s="350"/>
      <c r="NTW140" s="348"/>
      <c r="NTX140" s="348"/>
      <c r="NTY140" s="348"/>
      <c r="NTZ140" s="349"/>
      <c r="NUB140" s="347"/>
      <c r="NUC140" s="350"/>
      <c r="NUD140" s="350"/>
      <c r="NUE140" s="348"/>
      <c r="NUF140" s="348"/>
      <c r="NUG140" s="348"/>
      <c r="NUH140" s="349"/>
      <c r="NUJ140" s="347"/>
      <c r="NUK140" s="350"/>
      <c r="NUL140" s="350"/>
      <c r="NUM140" s="348"/>
      <c r="NUN140" s="348"/>
      <c r="NUO140" s="348"/>
      <c r="NUP140" s="349"/>
      <c r="NUR140" s="347"/>
      <c r="NUS140" s="350"/>
      <c r="NUT140" s="350"/>
      <c r="NUU140" s="348"/>
      <c r="NUV140" s="348"/>
      <c r="NUW140" s="348"/>
      <c r="NUX140" s="349"/>
      <c r="NUZ140" s="347"/>
      <c r="NVA140" s="350"/>
      <c r="NVB140" s="350"/>
      <c r="NVC140" s="348"/>
      <c r="NVD140" s="348"/>
      <c r="NVE140" s="348"/>
      <c r="NVF140" s="349"/>
      <c r="NVH140" s="347"/>
      <c r="NVI140" s="350"/>
      <c r="NVJ140" s="350"/>
      <c r="NVK140" s="348"/>
      <c r="NVL140" s="348"/>
      <c r="NVM140" s="348"/>
      <c r="NVN140" s="349"/>
      <c r="NVP140" s="347"/>
      <c r="NVQ140" s="350"/>
      <c r="NVR140" s="350"/>
      <c r="NVS140" s="348"/>
      <c r="NVT140" s="348"/>
      <c r="NVU140" s="348"/>
      <c r="NVV140" s="349"/>
      <c r="NVX140" s="347"/>
      <c r="NVY140" s="350"/>
      <c r="NVZ140" s="350"/>
      <c r="NWA140" s="348"/>
      <c r="NWB140" s="348"/>
      <c r="NWC140" s="348"/>
      <c r="NWD140" s="349"/>
      <c r="NWF140" s="347"/>
      <c r="NWG140" s="350"/>
      <c r="NWH140" s="350"/>
      <c r="NWI140" s="348"/>
      <c r="NWJ140" s="348"/>
      <c r="NWK140" s="348"/>
      <c r="NWL140" s="349"/>
      <c r="NWN140" s="347"/>
      <c r="NWO140" s="350"/>
      <c r="NWP140" s="350"/>
      <c r="NWQ140" s="348"/>
      <c r="NWR140" s="348"/>
      <c r="NWS140" s="348"/>
      <c r="NWT140" s="349"/>
      <c r="NWV140" s="347"/>
      <c r="NWW140" s="350"/>
      <c r="NWX140" s="350"/>
      <c r="NWY140" s="348"/>
      <c r="NWZ140" s="348"/>
      <c r="NXA140" s="348"/>
      <c r="NXB140" s="349"/>
      <c r="NXD140" s="347"/>
      <c r="NXE140" s="350"/>
      <c r="NXF140" s="350"/>
      <c r="NXG140" s="348"/>
      <c r="NXH140" s="348"/>
      <c r="NXI140" s="348"/>
      <c r="NXJ140" s="349"/>
      <c r="NXL140" s="347"/>
      <c r="NXM140" s="350"/>
      <c r="NXN140" s="350"/>
      <c r="NXO140" s="348"/>
      <c r="NXP140" s="348"/>
      <c r="NXQ140" s="348"/>
      <c r="NXR140" s="349"/>
      <c r="NXT140" s="347"/>
      <c r="NXU140" s="350"/>
      <c r="NXV140" s="350"/>
      <c r="NXW140" s="348"/>
      <c r="NXX140" s="348"/>
      <c r="NXY140" s="348"/>
      <c r="NXZ140" s="349"/>
      <c r="NYB140" s="347"/>
      <c r="NYC140" s="350"/>
      <c r="NYD140" s="350"/>
      <c r="NYE140" s="348"/>
      <c r="NYF140" s="348"/>
      <c r="NYG140" s="348"/>
      <c r="NYH140" s="349"/>
      <c r="NYJ140" s="347"/>
      <c r="NYK140" s="350"/>
      <c r="NYL140" s="350"/>
      <c r="NYM140" s="348"/>
      <c r="NYN140" s="348"/>
      <c r="NYO140" s="348"/>
      <c r="NYP140" s="349"/>
      <c r="NYR140" s="347"/>
      <c r="NYS140" s="350"/>
      <c r="NYT140" s="350"/>
      <c r="NYU140" s="348"/>
      <c r="NYV140" s="348"/>
      <c r="NYW140" s="348"/>
      <c r="NYX140" s="349"/>
      <c r="NYZ140" s="347"/>
      <c r="NZA140" s="350"/>
      <c r="NZB140" s="350"/>
      <c r="NZC140" s="348"/>
      <c r="NZD140" s="348"/>
      <c r="NZE140" s="348"/>
      <c r="NZF140" s="349"/>
      <c r="NZH140" s="347"/>
      <c r="NZI140" s="350"/>
      <c r="NZJ140" s="350"/>
      <c r="NZK140" s="348"/>
      <c r="NZL140" s="348"/>
      <c r="NZM140" s="348"/>
      <c r="NZN140" s="349"/>
      <c r="NZP140" s="347"/>
      <c r="NZQ140" s="350"/>
      <c r="NZR140" s="350"/>
      <c r="NZS140" s="348"/>
      <c r="NZT140" s="348"/>
      <c r="NZU140" s="348"/>
      <c r="NZV140" s="349"/>
      <c r="NZX140" s="347"/>
      <c r="NZY140" s="350"/>
      <c r="NZZ140" s="350"/>
      <c r="OAA140" s="348"/>
      <c r="OAB140" s="348"/>
      <c r="OAC140" s="348"/>
      <c r="OAD140" s="349"/>
      <c r="OAF140" s="347"/>
      <c r="OAG140" s="350"/>
      <c r="OAH140" s="350"/>
      <c r="OAI140" s="348"/>
      <c r="OAJ140" s="348"/>
      <c r="OAK140" s="348"/>
      <c r="OAL140" s="349"/>
      <c r="OAN140" s="347"/>
      <c r="OAO140" s="350"/>
      <c r="OAP140" s="350"/>
      <c r="OAQ140" s="348"/>
      <c r="OAR140" s="348"/>
      <c r="OAS140" s="348"/>
      <c r="OAT140" s="349"/>
      <c r="OAV140" s="347"/>
      <c r="OAW140" s="350"/>
      <c r="OAX140" s="350"/>
      <c r="OAY140" s="348"/>
      <c r="OAZ140" s="348"/>
      <c r="OBA140" s="348"/>
      <c r="OBB140" s="349"/>
      <c r="OBD140" s="347"/>
      <c r="OBE140" s="350"/>
      <c r="OBF140" s="350"/>
      <c r="OBG140" s="348"/>
      <c r="OBH140" s="348"/>
      <c r="OBI140" s="348"/>
      <c r="OBJ140" s="349"/>
      <c r="OBL140" s="347"/>
      <c r="OBM140" s="350"/>
      <c r="OBN140" s="350"/>
      <c r="OBO140" s="348"/>
      <c r="OBP140" s="348"/>
      <c r="OBQ140" s="348"/>
      <c r="OBR140" s="349"/>
      <c r="OBT140" s="347"/>
      <c r="OBU140" s="350"/>
      <c r="OBV140" s="350"/>
      <c r="OBW140" s="348"/>
      <c r="OBX140" s="348"/>
      <c r="OBY140" s="348"/>
      <c r="OBZ140" s="349"/>
      <c r="OCB140" s="347"/>
      <c r="OCC140" s="350"/>
      <c r="OCD140" s="350"/>
      <c r="OCE140" s="348"/>
      <c r="OCF140" s="348"/>
      <c r="OCG140" s="348"/>
      <c r="OCH140" s="349"/>
      <c r="OCJ140" s="347"/>
      <c r="OCK140" s="350"/>
      <c r="OCL140" s="350"/>
      <c r="OCM140" s="348"/>
      <c r="OCN140" s="348"/>
      <c r="OCO140" s="348"/>
      <c r="OCP140" s="349"/>
      <c r="OCR140" s="347"/>
      <c r="OCS140" s="350"/>
      <c r="OCT140" s="350"/>
      <c r="OCU140" s="348"/>
      <c r="OCV140" s="348"/>
      <c r="OCW140" s="348"/>
      <c r="OCX140" s="349"/>
      <c r="OCZ140" s="347"/>
      <c r="ODA140" s="350"/>
      <c r="ODB140" s="350"/>
      <c r="ODC140" s="348"/>
      <c r="ODD140" s="348"/>
      <c r="ODE140" s="348"/>
      <c r="ODF140" s="349"/>
      <c r="ODH140" s="347"/>
      <c r="ODI140" s="350"/>
      <c r="ODJ140" s="350"/>
      <c r="ODK140" s="348"/>
      <c r="ODL140" s="348"/>
      <c r="ODM140" s="348"/>
      <c r="ODN140" s="349"/>
      <c r="ODP140" s="347"/>
      <c r="ODQ140" s="350"/>
      <c r="ODR140" s="350"/>
      <c r="ODS140" s="348"/>
      <c r="ODT140" s="348"/>
      <c r="ODU140" s="348"/>
      <c r="ODV140" s="349"/>
      <c r="ODX140" s="347"/>
      <c r="ODY140" s="350"/>
      <c r="ODZ140" s="350"/>
      <c r="OEA140" s="348"/>
      <c r="OEB140" s="348"/>
      <c r="OEC140" s="348"/>
      <c r="OED140" s="349"/>
      <c r="OEF140" s="347"/>
      <c r="OEG140" s="350"/>
      <c r="OEH140" s="350"/>
      <c r="OEI140" s="348"/>
      <c r="OEJ140" s="348"/>
      <c r="OEK140" s="348"/>
      <c r="OEL140" s="349"/>
      <c r="OEN140" s="347"/>
      <c r="OEO140" s="350"/>
      <c r="OEP140" s="350"/>
      <c r="OEQ140" s="348"/>
      <c r="OER140" s="348"/>
      <c r="OES140" s="348"/>
      <c r="OET140" s="349"/>
      <c r="OEV140" s="347"/>
      <c r="OEW140" s="350"/>
      <c r="OEX140" s="350"/>
      <c r="OEY140" s="348"/>
      <c r="OEZ140" s="348"/>
      <c r="OFA140" s="348"/>
      <c r="OFB140" s="349"/>
      <c r="OFD140" s="347"/>
      <c r="OFE140" s="350"/>
      <c r="OFF140" s="350"/>
      <c r="OFG140" s="348"/>
      <c r="OFH140" s="348"/>
      <c r="OFI140" s="348"/>
      <c r="OFJ140" s="349"/>
      <c r="OFL140" s="347"/>
      <c r="OFM140" s="350"/>
      <c r="OFN140" s="350"/>
      <c r="OFO140" s="348"/>
      <c r="OFP140" s="348"/>
      <c r="OFQ140" s="348"/>
      <c r="OFR140" s="349"/>
      <c r="OFT140" s="347"/>
      <c r="OFU140" s="350"/>
      <c r="OFV140" s="350"/>
      <c r="OFW140" s="348"/>
      <c r="OFX140" s="348"/>
      <c r="OFY140" s="348"/>
      <c r="OFZ140" s="349"/>
      <c r="OGB140" s="347"/>
      <c r="OGC140" s="350"/>
      <c r="OGD140" s="350"/>
      <c r="OGE140" s="348"/>
      <c r="OGF140" s="348"/>
      <c r="OGG140" s="348"/>
      <c r="OGH140" s="349"/>
      <c r="OGJ140" s="347"/>
      <c r="OGK140" s="350"/>
      <c r="OGL140" s="350"/>
      <c r="OGM140" s="348"/>
      <c r="OGN140" s="348"/>
      <c r="OGO140" s="348"/>
      <c r="OGP140" s="349"/>
      <c r="OGR140" s="347"/>
      <c r="OGS140" s="350"/>
      <c r="OGT140" s="350"/>
      <c r="OGU140" s="348"/>
      <c r="OGV140" s="348"/>
      <c r="OGW140" s="348"/>
      <c r="OGX140" s="349"/>
      <c r="OGZ140" s="347"/>
      <c r="OHA140" s="350"/>
      <c r="OHB140" s="350"/>
      <c r="OHC140" s="348"/>
      <c r="OHD140" s="348"/>
      <c r="OHE140" s="348"/>
      <c r="OHF140" s="349"/>
      <c r="OHH140" s="347"/>
      <c r="OHI140" s="350"/>
      <c r="OHJ140" s="350"/>
      <c r="OHK140" s="348"/>
      <c r="OHL140" s="348"/>
      <c r="OHM140" s="348"/>
      <c r="OHN140" s="349"/>
      <c r="OHP140" s="347"/>
      <c r="OHQ140" s="350"/>
      <c r="OHR140" s="350"/>
      <c r="OHS140" s="348"/>
      <c r="OHT140" s="348"/>
      <c r="OHU140" s="348"/>
      <c r="OHV140" s="349"/>
      <c r="OHX140" s="347"/>
      <c r="OHY140" s="350"/>
      <c r="OHZ140" s="350"/>
      <c r="OIA140" s="348"/>
      <c r="OIB140" s="348"/>
      <c r="OIC140" s="348"/>
      <c r="OID140" s="349"/>
      <c r="OIF140" s="347"/>
      <c r="OIG140" s="350"/>
      <c r="OIH140" s="350"/>
      <c r="OII140" s="348"/>
      <c r="OIJ140" s="348"/>
      <c r="OIK140" s="348"/>
      <c r="OIL140" s="349"/>
      <c r="OIN140" s="347"/>
      <c r="OIO140" s="350"/>
      <c r="OIP140" s="350"/>
      <c r="OIQ140" s="348"/>
      <c r="OIR140" s="348"/>
      <c r="OIS140" s="348"/>
      <c r="OIT140" s="349"/>
      <c r="OIV140" s="347"/>
      <c r="OIW140" s="350"/>
      <c r="OIX140" s="350"/>
      <c r="OIY140" s="348"/>
      <c r="OIZ140" s="348"/>
      <c r="OJA140" s="348"/>
      <c r="OJB140" s="349"/>
      <c r="OJD140" s="347"/>
      <c r="OJE140" s="350"/>
      <c r="OJF140" s="350"/>
      <c r="OJG140" s="348"/>
      <c r="OJH140" s="348"/>
      <c r="OJI140" s="348"/>
      <c r="OJJ140" s="349"/>
      <c r="OJL140" s="347"/>
      <c r="OJM140" s="350"/>
      <c r="OJN140" s="350"/>
      <c r="OJO140" s="348"/>
      <c r="OJP140" s="348"/>
      <c r="OJQ140" s="348"/>
      <c r="OJR140" s="349"/>
      <c r="OJT140" s="347"/>
      <c r="OJU140" s="350"/>
      <c r="OJV140" s="350"/>
      <c r="OJW140" s="348"/>
      <c r="OJX140" s="348"/>
      <c r="OJY140" s="348"/>
      <c r="OJZ140" s="349"/>
      <c r="OKB140" s="347"/>
      <c r="OKC140" s="350"/>
      <c r="OKD140" s="350"/>
      <c r="OKE140" s="348"/>
      <c r="OKF140" s="348"/>
      <c r="OKG140" s="348"/>
      <c r="OKH140" s="349"/>
      <c r="OKJ140" s="347"/>
      <c r="OKK140" s="350"/>
      <c r="OKL140" s="350"/>
      <c r="OKM140" s="348"/>
      <c r="OKN140" s="348"/>
      <c r="OKO140" s="348"/>
      <c r="OKP140" s="349"/>
      <c r="OKR140" s="347"/>
      <c r="OKS140" s="350"/>
      <c r="OKT140" s="350"/>
      <c r="OKU140" s="348"/>
      <c r="OKV140" s="348"/>
      <c r="OKW140" s="348"/>
      <c r="OKX140" s="349"/>
      <c r="OKZ140" s="347"/>
      <c r="OLA140" s="350"/>
      <c r="OLB140" s="350"/>
      <c r="OLC140" s="348"/>
      <c r="OLD140" s="348"/>
      <c r="OLE140" s="348"/>
      <c r="OLF140" s="349"/>
      <c r="OLH140" s="347"/>
      <c r="OLI140" s="350"/>
      <c r="OLJ140" s="350"/>
      <c r="OLK140" s="348"/>
      <c r="OLL140" s="348"/>
      <c r="OLM140" s="348"/>
      <c r="OLN140" s="349"/>
      <c r="OLP140" s="347"/>
      <c r="OLQ140" s="350"/>
      <c r="OLR140" s="350"/>
      <c r="OLS140" s="348"/>
      <c r="OLT140" s="348"/>
      <c r="OLU140" s="348"/>
      <c r="OLV140" s="349"/>
      <c r="OLX140" s="347"/>
      <c r="OLY140" s="350"/>
      <c r="OLZ140" s="350"/>
      <c r="OMA140" s="348"/>
      <c r="OMB140" s="348"/>
      <c r="OMC140" s="348"/>
      <c r="OMD140" s="349"/>
      <c r="OMF140" s="347"/>
      <c r="OMG140" s="350"/>
      <c r="OMH140" s="350"/>
      <c r="OMI140" s="348"/>
      <c r="OMJ140" s="348"/>
      <c r="OMK140" s="348"/>
      <c r="OML140" s="349"/>
      <c r="OMN140" s="347"/>
      <c r="OMO140" s="350"/>
      <c r="OMP140" s="350"/>
      <c r="OMQ140" s="348"/>
      <c r="OMR140" s="348"/>
      <c r="OMS140" s="348"/>
      <c r="OMT140" s="349"/>
      <c r="OMV140" s="347"/>
      <c r="OMW140" s="350"/>
      <c r="OMX140" s="350"/>
      <c r="OMY140" s="348"/>
      <c r="OMZ140" s="348"/>
      <c r="ONA140" s="348"/>
      <c r="ONB140" s="349"/>
      <c r="OND140" s="347"/>
      <c r="ONE140" s="350"/>
      <c r="ONF140" s="350"/>
      <c r="ONG140" s="348"/>
      <c r="ONH140" s="348"/>
      <c r="ONI140" s="348"/>
      <c r="ONJ140" s="349"/>
      <c r="ONL140" s="347"/>
      <c r="ONM140" s="350"/>
      <c r="ONN140" s="350"/>
      <c r="ONO140" s="348"/>
      <c r="ONP140" s="348"/>
      <c r="ONQ140" s="348"/>
      <c r="ONR140" s="349"/>
      <c r="ONT140" s="347"/>
      <c r="ONU140" s="350"/>
      <c r="ONV140" s="350"/>
      <c r="ONW140" s="348"/>
      <c r="ONX140" s="348"/>
      <c r="ONY140" s="348"/>
      <c r="ONZ140" s="349"/>
      <c r="OOB140" s="347"/>
      <c r="OOC140" s="350"/>
      <c r="OOD140" s="350"/>
      <c r="OOE140" s="348"/>
      <c r="OOF140" s="348"/>
      <c r="OOG140" s="348"/>
      <c r="OOH140" s="349"/>
      <c r="OOJ140" s="347"/>
      <c r="OOK140" s="350"/>
      <c r="OOL140" s="350"/>
      <c r="OOM140" s="348"/>
      <c r="OON140" s="348"/>
      <c r="OOO140" s="348"/>
      <c r="OOP140" s="349"/>
      <c r="OOR140" s="347"/>
      <c r="OOS140" s="350"/>
      <c r="OOT140" s="350"/>
      <c r="OOU140" s="348"/>
      <c r="OOV140" s="348"/>
      <c r="OOW140" s="348"/>
      <c r="OOX140" s="349"/>
      <c r="OOZ140" s="347"/>
      <c r="OPA140" s="350"/>
      <c r="OPB140" s="350"/>
      <c r="OPC140" s="348"/>
      <c r="OPD140" s="348"/>
      <c r="OPE140" s="348"/>
      <c r="OPF140" s="349"/>
      <c r="OPH140" s="347"/>
      <c r="OPI140" s="350"/>
      <c r="OPJ140" s="350"/>
      <c r="OPK140" s="348"/>
      <c r="OPL140" s="348"/>
      <c r="OPM140" s="348"/>
      <c r="OPN140" s="349"/>
      <c r="OPP140" s="347"/>
      <c r="OPQ140" s="350"/>
      <c r="OPR140" s="350"/>
      <c r="OPS140" s="348"/>
      <c r="OPT140" s="348"/>
      <c r="OPU140" s="348"/>
      <c r="OPV140" s="349"/>
      <c r="OPX140" s="347"/>
      <c r="OPY140" s="350"/>
      <c r="OPZ140" s="350"/>
      <c r="OQA140" s="348"/>
      <c r="OQB140" s="348"/>
      <c r="OQC140" s="348"/>
      <c r="OQD140" s="349"/>
      <c r="OQF140" s="347"/>
      <c r="OQG140" s="350"/>
      <c r="OQH140" s="350"/>
      <c r="OQI140" s="348"/>
      <c r="OQJ140" s="348"/>
      <c r="OQK140" s="348"/>
      <c r="OQL140" s="349"/>
      <c r="OQN140" s="347"/>
      <c r="OQO140" s="350"/>
      <c r="OQP140" s="350"/>
      <c r="OQQ140" s="348"/>
      <c r="OQR140" s="348"/>
      <c r="OQS140" s="348"/>
      <c r="OQT140" s="349"/>
      <c r="OQV140" s="347"/>
      <c r="OQW140" s="350"/>
      <c r="OQX140" s="350"/>
      <c r="OQY140" s="348"/>
      <c r="OQZ140" s="348"/>
      <c r="ORA140" s="348"/>
      <c r="ORB140" s="349"/>
      <c r="ORD140" s="347"/>
      <c r="ORE140" s="350"/>
      <c r="ORF140" s="350"/>
      <c r="ORG140" s="348"/>
      <c r="ORH140" s="348"/>
      <c r="ORI140" s="348"/>
      <c r="ORJ140" s="349"/>
      <c r="ORL140" s="347"/>
      <c r="ORM140" s="350"/>
      <c r="ORN140" s="350"/>
      <c r="ORO140" s="348"/>
      <c r="ORP140" s="348"/>
      <c r="ORQ140" s="348"/>
      <c r="ORR140" s="349"/>
      <c r="ORT140" s="347"/>
      <c r="ORU140" s="350"/>
      <c r="ORV140" s="350"/>
      <c r="ORW140" s="348"/>
      <c r="ORX140" s="348"/>
      <c r="ORY140" s="348"/>
      <c r="ORZ140" s="349"/>
      <c r="OSB140" s="347"/>
      <c r="OSC140" s="350"/>
      <c r="OSD140" s="350"/>
      <c r="OSE140" s="348"/>
      <c r="OSF140" s="348"/>
      <c r="OSG140" s="348"/>
      <c r="OSH140" s="349"/>
      <c r="OSJ140" s="347"/>
      <c r="OSK140" s="350"/>
      <c r="OSL140" s="350"/>
      <c r="OSM140" s="348"/>
      <c r="OSN140" s="348"/>
      <c r="OSO140" s="348"/>
      <c r="OSP140" s="349"/>
      <c r="OSR140" s="347"/>
      <c r="OSS140" s="350"/>
      <c r="OST140" s="350"/>
      <c r="OSU140" s="348"/>
      <c r="OSV140" s="348"/>
      <c r="OSW140" s="348"/>
      <c r="OSX140" s="349"/>
      <c r="OSZ140" s="347"/>
      <c r="OTA140" s="350"/>
      <c r="OTB140" s="350"/>
      <c r="OTC140" s="348"/>
      <c r="OTD140" s="348"/>
      <c r="OTE140" s="348"/>
      <c r="OTF140" s="349"/>
      <c r="OTH140" s="347"/>
      <c r="OTI140" s="350"/>
      <c r="OTJ140" s="350"/>
      <c r="OTK140" s="348"/>
      <c r="OTL140" s="348"/>
      <c r="OTM140" s="348"/>
      <c r="OTN140" s="349"/>
      <c r="OTP140" s="347"/>
      <c r="OTQ140" s="350"/>
      <c r="OTR140" s="350"/>
      <c r="OTS140" s="348"/>
      <c r="OTT140" s="348"/>
      <c r="OTU140" s="348"/>
      <c r="OTV140" s="349"/>
      <c r="OTX140" s="347"/>
      <c r="OTY140" s="350"/>
      <c r="OTZ140" s="350"/>
      <c r="OUA140" s="348"/>
      <c r="OUB140" s="348"/>
      <c r="OUC140" s="348"/>
      <c r="OUD140" s="349"/>
      <c r="OUF140" s="347"/>
      <c r="OUG140" s="350"/>
      <c r="OUH140" s="350"/>
      <c r="OUI140" s="348"/>
      <c r="OUJ140" s="348"/>
      <c r="OUK140" s="348"/>
      <c r="OUL140" s="349"/>
      <c r="OUN140" s="347"/>
      <c r="OUO140" s="350"/>
      <c r="OUP140" s="350"/>
      <c r="OUQ140" s="348"/>
      <c r="OUR140" s="348"/>
      <c r="OUS140" s="348"/>
      <c r="OUT140" s="349"/>
      <c r="OUV140" s="347"/>
      <c r="OUW140" s="350"/>
      <c r="OUX140" s="350"/>
      <c r="OUY140" s="348"/>
      <c r="OUZ140" s="348"/>
      <c r="OVA140" s="348"/>
      <c r="OVB140" s="349"/>
      <c r="OVD140" s="347"/>
      <c r="OVE140" s="350"/>
      <c r="OVF140" s="350"/>
      <c r="OVG140" s="348"/>
      <c r="OVH140" s="348"/>
      <c r="OVI140" s="348"/>
      <c r="OVJ140" s="349"/>
      <c r="OVL140" s="347"/>
      <c r="OVM140" s="350"/>
      <c r="OVN140" s="350"/>
      <c r="OVO140" s="348"/>
      <c r="OVP140" s="348"/>
      <c r="OVQ140" s="348"/>
      <c r="OVR140" s="349"/>
      <c r="OVT140" s="347"/>
      <c r="OVU140" s="350"/>
      <c r="OVV140" s="350"/>
      <c r="OVW140" s="348"/>
      <c r="OVX140" s="348"/>
      <c r="OVY140" s="348"/>
      <c r="OVZ140" s="349"/>
      <c r="OWB140" s="347"/>
      <c r="OWC140" s="350"/>
      <c r="OWD140" s="350"/>
      <c r="OWE140" s="348"/>
      <c r="OWF140" s="348"/>
      <c r="OWG140" s="348"/>
      <c r="OWH140" s="349"/>
      <c r="OWJ140" s="347"/>
      <c r="OWK140" s="350"/>
      <c r="OWL140" s="350"/>
      <c r="OWM140" s="348"/>
      <c r="OWN140" s="348"/>
      <c r="OWO140" s="348"/>
      <c r="OWP140" s="349"/>
      <c r="OWR140" s="347"/>
      <c r="OWS140" s="350"/>
      <c r="OWT140" s="350"/>
      <c r="OWU140" s="348"/>
      <c r="OWV140" s="348"/>
      <c r="OWW140" s="348"/>
      <c r="OWX140" s="349"/>
      <c r="OWZ140" s="347"/>
      <c r="OXA140" s="350"/>
      <c r="OXB140" s="350"/>
      <c r="OXC140" s="348"/>
      <c r="OXD140" s="348"/>
      <c r="OXE140" s="348"/>
      <c r="OXF140" s="349"/>
      <c r="OXH140" s="347"/>
      <c r="OXI140" s="350"/>
      <c r="OXJ140" s="350"/>
      <c r="OXK140" s="348"/>
      <c r="OXL140" s="348"/>
      <c r="OXM140" s="348"/>
      <c r="OXN140" s="349"/>
      <c r="OXP140" s="347"/>
      <c r="OXQ140" s="350"/>
      <c r="OXR140" s="350"/>
      <c r="OXS140" s="348"/>
      <c r="OXT140" s="348"/>
      <c r="OXU140" s="348"/>
      <c r="OXV140" s="349"/>
      <c r="OXX140" s="347"/>
      <c r="OXY140" s="350"/>
      <c r="OXZ140" s="350"/>
      <c r="OYA140" s="348"/>
      <c r="OYB140" s="348"/>
      <c r="OYC140" s="348"/>
      <c r="OYD140" s="349"/>
      <c r="OYF140" s="347"/>
      <c r="OYG140" s="350"/>
      <c r="OYH140" s="350"/>
      <c r="OYI140" s="348"/>
      <c r="OYJ140" s="348"/>
      <c r="OYK140" s="348"/>
      <c r="OYL140" s="349"/>
      <c r="OYN140" s="347"/>
      <c r="OYO140" s="350"/>
      <c r="OYP140" s="350"/>
      <c r="OYQ140" s="348"/>
      <c r="OYR140" s="348"/>
      <c r="OYS140" s="348"/>
      <c r="OYT140" s="349"/>
      <c r="OYV140" s="347"/>
      <c r="OYW140" s="350"/>
      <c r="OYX140" s="350"/>
      <c r="OYY140" s="348"/>
      <c r="OYZ140" s="348"/>
      <c r="OZA140" s="348"/>
      <c r="OZB140" s="349"/>
      <c r="OZD140" s="347"/>
      <c r="OZE140" s="350"/>
      <c r="OZF140" s="350"/>
      <c r="OZG140" s="348"/>
      <c r="OZH140" s="348"/>
      <c r="OZI140" s="348"/>
      <c r="OZJ140" s="349"/>
      <c r="OZL140" s="347"/>
      <c r="OZM140" s="350"/>
      <c r="OZN140" s="350"/>
      <c r="OZO140" s="348"/>
      <c r="OZP140" s="348"/>
      <c r="OZQ140" s="348"/>
      <c r="OZR140" s="349"/>
      <c r="OZT140" s="347"/>
      <c r="OZU140" s="350"/>
      <c r="OZV140" s="350"/>
      <c r="OZW140" s="348"/>
      <c r="OZX140" s="348"/>
      <c r="OZY140" s="348"/>
      <c r="OZZ140" s="349"/>
      <c r="PAB140" s="347"/>
      <c r="PAC140" s="350"/>
      <c r="PAD140" s="350"/>
      <c r="PAE140" s="348"/>
      <c r="PAF140" s="348"/>
      <c r="PAG140" s="348"/>
      <c r="PAH140" s="349"/>
      <c r="PAJ140" s="347"/>
      <c r="PAK140" s="350"/>
      <c r="PAL140" s="350"/>
      <c r="PAM140" s="348"/>
      <c r="PAN140" s="348"/>
      <c r="PAO140" s="348"/>
      <c r="PAP140" s="349"/>
      <c r="PAR140" s="347"/>
      <c r="PAS140" s="350"/>
      <c r="PAT140" s="350"/>
      <c r="PAU140" s="348"/>
      <c r="PAV140" s="348"/>
      <c r="PAW140" s="348"/>
      <c r="PAX140" s="349"/>
      <c r="PAZ140" s="347"/>
      <c r="PBA140" s="350"/>
      <c r="PBB140" s="350"/>
      <c r="PBC140" s="348"/>
      <c r="PBD140" s="348"/>
      <c r="PBE140" s="348"/>
      <c r="PBF140" s="349"/>
      <c r="PBH140" s="347"/>
      <c r="PBI140" s="350"/>
      <c r="PBJ140" s="350"/>
      <c r="PBK140" s="348"/>
      <c r="PBL140" s="348"/>
      <c r="PBM140" s="348"/>
      <c r="PBN140" s="349"/>
      <c r="PBP140" s="347"/>
      <c r="PBQ140" s="350"/>
      <c r="PBR140" s="350"/>
      <c r="PBS140" s="348"/>
      <c r="PBT140" s="348"/>
      <c r="PBU140" s="348"/>
      <c r="PBV140" s="349"/>
      <c r="PBX140" s="347"/>
      <c r="PBY140" s="350"/>
      <c r="PBZ140" s="350"/>
      <c r="PCA140" s="348"/>
      <c r="PCB140" s="348"/>
      <c r="PCC140" s="348"/>
      <c r="PCD140" s="349"/>
      <c r="PCF140" s="347"/>
      <c r="PCG140" s="350"/>
      <c r="PCH140" s="350"/>
      <c r="PCI140" s="348"/>
      <c r="PCJ140" s="348"/>
      <c r="PCK140" s="348"/>
      <c r="PCL140" s="349"/>
      <c r="PCN140" s="347"/>
      <c r="PCO140" s="350"/>
      <c r="PCP140" s="350"/>
      <c r="PCQ140" s="348"/>
      <c r="PCR140" s="348"/>
      <c r="PCS140" s="348"/>
      <c r="PCT140" s="349"/>
      <c r="PCV140" s="347"/>
      <c r="PCW140" s="350"/>
      <c r="PCX140" s="350"/>
      <c r="PCY140" s="348"/>
      <c r="PCZ140" s="348"/>
      <c r="PDA140" s="348"/>
      <c r="PDB140" s="349"/>
      <c r="PDD140" s="347"/>
      <c r="PDE140" s="350"/>
      <c r="PDF140" s="350"/>
      <c r="PDG140" s="348"/>
      <c r="PDH140" s="348"/>
      <c r="PDI140" s="348"/>
      <c r="PDJ140" s="349"/>
      <c r="PDL140" s="347"/>
      <c r="PDM140" s="350"/>
      <c r="PDN140" s="350"/>
      <c r="PDO140" s="348"/>
      <c r="PDP140" s="348"/>
      <c r="PDQ140" s="348"/>
      <c r="PDR140" s="349"/>
      <c r="PDT140" s="347"/>
      <c r="PDU140" s="350"/>
      <c r="PDV140" s="350"/>
      <c r="PDW140" s="348"/>
      <c r="PDX140" s="348"/>
      <c r="PDY140" s="348"/>
      <c r="PDZ140" s="349"/>
      <c r="PEB140" s="347"/>
      <c r="PEC140" s="350"/>
      <c r="PED140" s="350"/>
      <c r="PEE140" s="348"/>
      <c r="PEF140" s="348"/>
      <c r="PEG140" s="348"/>
      <c r="PEH140" s="349"/>
      <c r="PEJ140" s="347"/>
      <c r="PEK140" s="350"/>
      <c r="PEL140" s="350"/>
      <c r="PEM140" s="348"/>
      <c r="PEN140" s="348"/>
      <c r="PEO140" s="348"/>
      <c r="PEP140" s="349"/>
      <c r="PER140" s="347"/>
      <c r="PES140" s="350"/>
      <c r="PET140" s="350"/>
      <c r="PEU140" s="348"/>
      <c r="PEV140" s="348"/>
      <c r="PEW140" s="348"/>
      <c r="PEX140" s="349"/>
      <c r="PEZ140" s="347"/>
      <c r="PFA140" s="350"/>
      <c r="PFB140" s="350"/>
      <c r="PFC140" s="348"/>
      <c r="PFD140" s="348"/>
      <c r="PFE140" s="348"/>
      <c r="PFF140" s="349"/>
      <c r="PFH140" s="347"/>
      <c r="PFI140" s="350"/>
      <c r="PFJ140" s="350"/>
      <c r="PFK140" s="348"/>
      <c r="PFL140" s="348"/>
      <c r="PFM140" s="348"/>
      <c r="PFN140" s="349"/>
      <c r="PFP140" s="347"/>
      <c r="PFQ140" s="350"/>
      <c r="PFR140" s="350"/>
      <c r="PFS140" s="348"/>
      <c r="PFT140" s="348"/>
      <c r="PFU140" s="348"/>
      <c r="PFV140" s="349"/>
      <c r="PFX140" s="347"/>
      <c r="PFY140" s="350"/>
      <c r="PFZ140" s="350"/>
      <c r="PGA140" s="348"/>
      <c r="PGB140" s="348"/>
      <c r="PGC140" s="348"/>
      <c r="PGD140" s="349"/>
      <c r="PGF140" s="347"/>
      <c r="PGG140" s="350"/>
      <c r="PGH140" s="350"/>
      <c r="PGI140" s="348"/>
      <c r="PGJ140" s="348"/>
      <c r="PGK140" s="348"/>
      <c r="PGL140" s="349"/>
      <c r="PGN140" s="347"/>
      <c r="PGO140" s="350"/>
      <c r="PGP140" s="350"/>
      <c r="PGQ140" s="348"/>
      <c r="PGR140" s="348"/>
      <c r="PGS140" s="348"/>
      <c r="PGT140" s="349"/>
      <c r="PGV140" s="347"/>
      <c r="PGW140" s="350"/>
      <c r="PGX140" s="350"/>
      <c r="PGY140" s="348"/>
      <c r="PGZ140" s="348"/>
      <c r="PHA140" s="348"/>
      <c r="PHB140" s="349"/>
      <c r="PHD140" s="347"/>
      <c r="PHE140" s="350"/>
      <c r="PHF140" s="350"/>
      <c r="PHG140" s="348"/>
      <c r="PHH140" s="348"/>
      <c r="PHI140" s="348"/>
      <c r="PHJ140" s="349"/>
      <c r="PHL140" s="347"/>
      <c r="PHM140" s="350"/>
      <c r="PHN140" s="350"/>
      <c r="PHO140" s="348"/>
      <c r="PHP140" s="348"/>
      <c r="PHQ140" s="348"/>
      <c r="PHR140" s="349"/>
      <c r="PHT140" s="347"/>
      <c r="PHU140" s="350"/>
      <c r="PHV140" s="350"/>
      <c r="PHW140" s="348"/>
      <c r="PHX140" s="348"/>
      <c r="PHY140" s="348"/>
      <c r="PHZ140" s="349"/>
      <c r="PIB140" s="347"/>
      <c r="PIC140" s="350"/>
      <c r="PID140" s="350"/>
      <c r="PIE140" s="348"/>
      <c r="PIF140" s="348"/>
      <c r="PIG140" s="348"/>
      <c r="PIH140" s="349"/>
      <c r="PIJ140" s="347"/>
      <c r="PIK140" s="350"/>
      <c r="PIL140" s="350"/>
      <c r="PIM140" s="348"/>
      <c r="PIN140" s="348"/>
      <c r="PIO140" s="348"/>
      <c r="PIP140" s="349"/>
      <c r="PIR140" s="347"/>
      <c r="PIS140" s="350"/>
      <c r="PIT140" s="350"/>
      <c r="PIU140" s="348"/>
      <c r="PIV140" s="348"/>
      <c r="PIW140" s="348"/>
      <c r="PIX140" s="349"/>
      <c r="PIZ140" s="347"/>
      <c r="PJA140" s="350"/>
      <c r="PJB140" s="350"/>
      <c r="PJC140" s="348"/>
      <c r="PJD140" s="348"/>
      <c r="PJE140" s="348"/>
      <c r="PJF140" s="349"/>
      <c r="PJH140" s="347"/>
      <c r="PJI140" s="350"/>
      <c r="PJJ140" s="350"/>
      <c r="PJK140" s="348"/>
      <c r="PJL140" s="348"/>
      <c r="PJM140" s="348"/>
      <c r="PJN140" s="349"/>
      <c r="PJP140" s="347"/>
      <c r="PJQ140" s="350"/>
      <c r="PJR140" s="350"/>
      <c r="PJS140" s="348"/>
      <c r="PJT140" s="348"/>
      <c r="PJU140" s="348"/>
      <c r="PJV140" s="349"/>
      <c r="PJX140" s="347"/>
      <c r="PJY140" s="350"/>
      <c r="PJZ140" s="350"/>
      <c r="PKA140" s="348"/>
      <c r="PKB140" s="348"/>
      <c r="PKC140" s="348"/>
      <c r="PKD140" s="349"/>
      <c r="PKF140" s="347"/>
      <c r="PKG140" s="350"/>
      <c r="PKH140" s="350"/>
      <c r="PKI140" s="348"/>
      <c r="PKJ140" s="348"/>
      <c r="PKK140" s="348"/>
      <c r="PKL140" s="349"/>
      <c r="PKN140" s="347"/>
      <c r="PKO140" s="350"/>
      <c r="PKP140" s="350"/>
      <c r="PKQ140" s="348"/>
      <c r="PKR140" s="348"/>
      <c r="PKS140" s="348"/>
      <c r="PKT140" s="349"/>
      <c r="PKV140" s="347"/>
      <c r="PKW140" s="350"/>
      <c r="PKX140" s="350"/>
      <c r="PKY140" s="348"/>
      <c r="PKZ140" s="348"/>
      <c r="PLA140" s="348"/>
      <c r="PLB140" s="349"/>
      <c r="PLD140" s="347"/>
      <c r="PLE140" s="350"/>
      <c r="PLF140" s="350"/>
      <c r="PLG140" s="348"/>
      <c r="PLH140" s="348"/>
      <c r="PLI140" s="348"/>
      <c r="PLJ140" s="349"/>
      <c r="PLL140" s="347"/>
      <c r="PLM140" s="350"/>
      <c r="PLN140" s="350"/>
      <c r="PLO140" s="348"/>
      <c r="PLP140" s="348"/>
      <c r="PLQ140" s="348"/>
      <c r="PLR140" s="349"/>
      <c r="PLT140" s="347"/>
      <c r="PLU140" s="350"/>
      <c r="PLV140" s="350"/>
      <c r="PLW140" s="348"/>
      <c r="PLX140" s="348"/>
      <c r="PLY140" s="348"/>
      <c r="PLZ140" s="349"/>
      <c r="PMB140" s="347"/>
      <c r="PMC140" s="350"/>
      <c r="PMD140" s="350"/>
      <c r="PME140" s="348"/>
      <c r="PMF140" s="348"/>
      <c r="PMG140" s="348"/>
      <c r="PMH140" s="349"/>
      <c r="PMJ140" s="347"/>
      <c r="PMK140" s="350"/>
      <c r="PML140" s="350"/>
      <c r="PMM140" s="348"/>
      <c r="PMN140" s="348"/>
      <c r="PMO140" s="348"/>
      <c r="PMP140" s="349"/>
      <c r="PMR140" s="347"/>
      <c r="PMS140" s="350"/>
      <c r="PMT140" s="350"/>
      <c r="PMU140" s="348"/>
      <c r="PMV140" s="348"/>
      <c r="PMW140" s="348"/>
      <c r="PMX140" s="349"/>
      <c r="PMZ140" s="347"/>
      <c r="PNA140" s="350"/>
      <c r="PNB140" s="350"/>
      <c r="PNC140" s="348"/>
      <c r="PND140" s="348"/>
      <c r="PNE140" s="348"/>
      <c r="PNF140" s="349"/>
      <c r="PNH140" s="347"/>
      <c r="PNI140" s="350"/>
      <c r="PNJ140" s="350"/>
      <c r="PNK140" s="348"/>
      <c r="PNL140" s="348"/>
      <c r="PNM140" s="348"/>
      <c r="PNN140" s="349"/>
      <c r="PNP140" s="347"/>
      <c r="PNQ140" s="350"/>
      <c r="PNR140" s="350"/>
      <c r="PNS140" s="348"/>
      <c r="PNT140" s="348"/>
      <c r="PNU140" s="348"/>
      <c r="PNV140" s="349"/>
      <c r="PNX140" s="347"/>
      <c r="PNY140" s="350"/>
      <c r="PNZ140" s="350"/>
      <c r="POA140" s="348"/>
      <c r="POB140" s="348"/>
      <c r="POC140" s="348"/>
      <c r="POD140" s="349"/>
      <c r="POF140" s="347"/>
      <c r="POG140" s="350"/>
      <c r="POH140" s="350"/>
      <c r="POI140" s="348"/>
      <c r="POJ140" s="348"/>
      <c r="POK140" s="348"/>
      <c r="POL140" s="349"/>
      <c r="PON140" s="347"/>
      <c r="POO140" s="350"/>
      <c r="POP140" s="350"/>
      <c r="POQ140" s="348"/>
      <c r="POR140" s="348"/>
      <c r="POS140" s="348"/>
      <c r="POT140" s="349"/>
      <c r="POV140" s="347"/>
      <c r="POW140" s="350"/>
      <c r="POX140" s="350"/>
      <c r="POY140" s="348"/>
      <c r="POZ140" s="348"/>
      <c r="PPA140" s="348"/>
      <c r="PPB140" s="349"/>
      <c r="PPD140" s="347"/>
      <c r="PPE140" s="350"/>
      <c r="PPF140" s="350"/>
      <c r="PPG140" s="348"/>
      <c r="PPH140" s="348"/>
      <c r="PPI140" s="348"/>
      <c r="PPJ140" s="349"/>
      <c r="PPL140" s="347"/>
      <c r="PPM140" s="350"/>
      <c r="PPN140" s="350"/>
      <c r="PPO140" s="348"/>
      <c r="PPP140" s="348"/>
      <c r="PPQ140" s="348"/>
      <c r="PPR140" s="349"/>
      <c r="PPT140" s="347"/>
      <c r="PPU140" s="350"/>
      <c r="PPV140" s="350"/>
      <c r="PPW140" s="348"/>
      <c r="PPX140" s="348"/>
      <c r="PPY140" s="348"/>
      <c r="PPZ140" s="349"/>
      <c r="PQB140" s="347"/>
      <c r="PQC140" s="350"/>
      <c r="PQD140" s="350"/>
      <c r="PQE140" s="348"/>
      <c r="PQF140" s="348"/>
      <c r="PQG140" s="348"/>
      <c r="PQH140" s="349"/>
      <c r="PQJ140" s="347"/>
      <c r="PQK140" s="350"/>
      <c r="PQL140" s="350"/>
      <c r="PQM140" s="348"/>
      <c r="PQN140" s="348"/>
      <c r="PQO140" s="348"/>
      <c r="PQP140" s="349"/>
      <c r="PQR140" s="347"/>
      <c r="PQS140" s="350"/>
      <c r="PQT140" s="350"/>
      <c r="PQU140" s="348"/>
      <c r="PQV140" s="348"/>
      <c r="PQW140" s="348"/>
      <c r="PQX140" s="349"/>
      <c r="PQZ140" s="347"/>
      <c r="PRA140" s="350"/>
      <c r="PRB140" s="350"/>
      <c r="PRC140" s="348"/>
      <c r="PRD140" s="348"/>
      <c r="PRE140" s="348"/>
      <c r="PRF140" s="349"/>
      <c r="PRH140" s="347"/>
      <c r="PRI140" s="350"/>
      <c r="PRJ140" s="350"/>
      <c r="PRK140" s="348"/>
      <c r="PRL140" s="348"/>
      <c r="PRM140" s="348"/>
      <c r="PRN140" s="349"/>
      <c r="PRP140" s="347"/>
      <c r="PRQ140" s="350"/>
      <c r="PRR140" s="350"/>
      <c r="PRS140" s="348"/>
      <c r="PRT140" s="348"/>
      <c r="PRU140" s="348"/>
      <c r="PRV140" s="349"/>
      <c r="PRX140" s="347"/>
      <c r="PRY140" s="350"/>
      <c r="PRZ140" s="350"/>
      <c r="PSA140" s="348"/>
      <c r="PSB140" s="348"/>
      <c r="PSC140" s="348"/>
      <c r="PSD140" s="349"/>
      <c r="PSF140" s="347"/>
      <c r="PSG140" s="350"/>
      <c r="PSH140" s="350"/>
      <c r="PSI140" s="348"/>
      <c r="PSJ140" s="348"/>
      <c r="PSK140" s="348"/>
      <c r="PSL140" s="349"/>
      <c r="PSN140" s="347"/>
      <c r="PSO140" s="350"/>
      <c r="PSP140" s="350"/>
      <c r="PSQ140" s="348"/>
      <c r="PSR140" s="348"/>
      <c r="PSS140" s="348"/>
      <c r="PST140" s="349"/>
      <c r="PSV140" s="347"/>
      <c r="PSW140" s="350"/>
      <c r="PSX140" s="350"/>
      <c r="PSY140" s="348"/>
      <c r="PSZ140" s="348"/>
      <c r="PTA140" s="348"/>
      <c r="PTB140" s="349"/>
      <c r="PTD140" s="347"/>
      <c r="PTE140" s="350"/>
      <c r="PTF140" s="350"/>
      <c r="PTG140" s="348"/>
      <c r="PTH140" s="348"/>
      <c r="PTI140" s="348"/>
      <c r="PTJ140" s="349"/>
      <c r="PTL140" s="347"/>
      <c r="PTM140" s="350"/>
      <c r="PTN140" s="350"/>
      <c r="PTO140" s="348"/>
      <c r="PTP140" s="348"/>
      <c r="PTQ140" s="348"/>
      <c r="PTR140" s="349"/>
      <c r="PTT140" s="347"/>
      <c r="PTU140" s="350"/>
      <c r="PTV140" s="350"/>
      <c r="PTW140" s="348"/>
      <c r="PTX140" s="348"/>
      <c r="PTY140" s="348"/>
      <c r="PTZ140" s="349"/>
      <c r="PUB140" s="347"/>
      <c r="PUC140" s="350"/>
      <c r="PUD140" s="350"/>
      <c r="PUE140" s="348"/>
      <c r="PUF140" s="348"/>
      <c r="PUG140" s="348"/>
      <c r="PUH140" s="349"/>
      <c r="PUJ140" s="347"/>
      <c r="PUK140" s="350"/>
      <c r="PUL140" s="350"/>
      <c r="PUM140" s="348"/>
      <c r="PUN140" s="348"/>
      <c r="PUO140" s="348"/>
      <c r="PUP140" s="349"/>
      <c r="PUR140" s="347"/>
      <c r="PUS140" s="350"/>
      <c r="PUT140" s="350"/>
      <c r="PUU140" s="348"/>
      <c r="PUV140" s="348"/>
      <c r="PUW140" s="348"/>
      <c r="PUX140" s="349"/>
      <c r="PUZ140" s="347"/>
      <c r="PVA140" s="350"/>
      <c r="PVB140" s="350"/>
      <c r="PVC140" s="348"/>
      <c r="PVD140" s="348"/>
      <c r="PVE140" s="348"/>
      <c r="PVF140" s="349"/>
      <c r="PVH140" s="347"/>
      <c r="PVI140" s="350"/>
      <c r="PVJ140" s="350"/>
      <c r="PVK140" s="348"/>
      <c r="PVL140" s="348"/>
      <c r="PVM140" s="348"/>
      <c r="PVN140" s="349"/>
      <c r="PVP140" s="347"/>
      <c r="PVQ140" s="350"/>
      <c r="PVR140" s="350"/>
      <c r="PVS140" s="348"/>
      <c r="PVT140" s="348"/>
      <c r="PVU140" s="348"/>
      <c r="PVV140" s="349"/>
      <c r="PVX140" s="347"/>
      <c r="PVY140" s="350"/>
      <c r="PVZ140" s="350"/>
      <c r="PWA140" s="348"/>
      <c r="PWB140" s="348"/>
      <c r="PWC140" s="348"/>
      <c r="PWD140" s="349"/>
      <c r="PWF140" s="347"/>
      <c r="PWG140" s="350"/>
      <c r="PWH140" s="350"/>
      <c r="PWI140" s="348"/>
      <c r="PWJ140" s="348"/>
      <c r="PWK140" s="348"/>
      <c r="PWL140" s="349"/>
      <c r="PWN140" s="347"/>
      <c r="PWO140" s="350"/>
      <c r="PWP140" s="350"/>
      <c r="PWQ140" s="348"/>
      <c r="PWR140" s="348"/>
      <c r="PWS140" s="348"/>
      <c r="PWT140" s="349"/>
      <c r="PWV140" s="347"/>
      <c r="PWW140" s="350"/>
      <c r="PWX140" s="350"/>
      <c r="PWY140" s="348"/>
      <c r="PWZ140" s="348"/>
      <c r="PXA140" s="348"/>
      <c r="PXB140" s="349"/>
      <c r="PXD140" s="347"/>
      <c r="PXE140" s="350"/>
      <c r="PXF140" s="350"/>
      <c r="PXG140" s="348"/>
      <c r="PXH140" s="348"/>
      <c r="PXI140" s="348"/>
      <c r="PXJ140" s="349"/>
      <c r="PXL140" s="347"/>
      <c r="PXM140" s="350"/>
      <c r="PXN140" s="350"/>
      <c r="PXO140" s="348"/>
      <c r="PXP140" s="348"/>
      <c r="PXQ140" s="348"/>
      <c r="PXR140" s="349"/>
      <c r="PXT140" s="347"/>
      <c r="PXU140" s="350"/>
      <c r="PXV140" s="350"/>
      <c r="PXW140" s="348"/>
      <c r="PXX140" s="348"/>
      <c r="PXY140" s="348"/>
      <c r="PXZ140" s="349"/>
      <c r="PYB140" s="347"/>
      <c r="PYC140" s="350"/>
      <c r="PYD140" s="350"/>
      <c r="PYE140" s="348"/>
      <c r="PYF140" s="348"/>
      <c r="PYG140" s="348"/>
      <c r="PYH140" s="349"/>
      <c r="PYJ140" s="347"/>
      <c r="PYK140" s="350"/>
      <c r="PYL140" s="350"/>
      <c r="PYM140" s="348"/>
      <c r="PYN140" s="348"/>
      <c r="PYO140" s="348"/>
      <c r="PYP140" s="349"/>
      <c r="PYR140" s="347"/>
      <c r="PYS140" s="350"/>
      <c r="PYT140" s="350"/>
      <c r="PYU140" s="348"/>
      <c r="PYV140" s="348"/>
      <c r="PYW140" s="348"/>
      <c r="PYX140" s="349"/>
      <c r="PYZ140" s="347"/>
      <c r="PZA140" s="350"/>
      <c r="PZB140" s="350"/>
      <c r="PZC140" s="348"/>
      <c r="PZD140" s="348"/>
      <c r="PZE140" s="348"/>
      <c r="PZF140" s="349"/>
      <c r="PZH140" s="347"/>
      <c r="PZI140" s="350"/>
      <c r="PZJ140" s="350"/>
      <c r="PZK140" s="348"/>
      <c r="PZL140" s="348"/>
      <c r="PZM140" s="348"/>
      <c r="PZN140" s="349"/>
      <c r="PZP140" s="347"/>
      <c r="PZQ140" s="350"/>
      <c r="PZR140" s="350"/>
      <c r="PZS140" s="348"/>
      <c r="PZT140" s="348"/>
      <c r="PZU140" s="348"/>
      <c r="PZV140" s="349"/>
      <c r="PZX140" s="347"/>
      <c r="PZY140" s="350"/>
      <c r="PZZ140" s="350"/>
      <c r="QAA140" s="348"/>
      <c r="QAB140" s="348"/>
      <c r="QAC140" s="348"/>
      <c r="QAD140" s="349"/>
      <c r="QAF140" s="347"/>
      <c r="QAG140" s="350"/>
      <c r="QAH140" s="350"/>
      <c r="QAI140" s="348"/>
      <c r="QAJ140" s="348"/>
      <c r="QAK140" s="348"/>
      <c r="QAL140" s="349"/>
      <c r="QAN140" s="347"/>
      <c r="QAO140" s="350"/>
      <c r="QAP140" s="350"/>
      <c r="QAQ140" s="348"/>
      <c r="QAR140" s="348"/>
      <c r="QAS140" s="348"/>
      <c r="QAT140" s="349"/>
      <c r="QAV140" s="347"/>
      <c r="QAW140" s="350"/>
      <c r="QAX140" s="350"/>
      <c r="QAY140" s="348"/>
      <c r="QAZ140" s="348"/>
      <c r="QBA140" s="348"/>
      <c r="QBB140" s="349"/>
      <c r="QBD140" s="347"/>
      <c r="QBE140" s="350"/>
      <c r="QBF140" s="350"/>
      <c r="QBG140" s="348"/>
      <c r="QBH140" s="348"/>
      <c r="QBI140" s="348"/>
      <c r="QBJ140" s="349"/>
      <c r="QBL140" s="347"/>
      <c r="QBM140" s="350"/>
      <c r="QBN140" s="350"/>
      <c r="QBO140" s="348"/>
      <c r="QBP140" s="348"/>
      <c r="QBQ140" s="348"/>
      <c r="QBR140" s="349"/>
      <c r="QBT140" s="347"/>
      <c r="QBU140" s="350"/>
      <c r="QBV140" s="350"/>
      <c r="QBW140" s="348"/>
      <c r="QBX140" s="348"/>
      <c r="QBY140" s="348"/>
      <c r="QBZ140" s="349"/>
      <c r="QCB140" s="347"/>
      <c r="QCC140" s="350"/>
      <c r="QCD140" s="350"/>
      <c r="QCE140" s="348"/>
      <c r="QCF140" s="348"/>
      <c r="QCG140" s="348"/>
      <c r="QCH140" s="349"/>
      <c r="QCJ140" s="347"/>
      <c r="QCK140" s="350"/>
      <c r="QCL140" s="350"/>
      <c r="QCM140" s="348"/>
      <c r="QCN140" s="348"/>
      <c r="QCO140" s="348"/>
      <c r="QCP140" s="349"/>
      <c r="QCR140" s="347"/>
      <c r="QCS140" s="350"/>
      <c r="QCT140" s="350"/>
      <c r="QCU140" s="348"/>
      <c r="QCV140" s="348"/>
      <c r="QCW140" s="348"/>
      <c r="QCX140" s="349"/>
      <c r="QCZ140" s="347"/>
      <c r="QDA140" s="350"/>
      <c r="QDB140" s="350"/>
      <c r="QDC140" s="348"/>
      <c r="QDD140" s="348"/>
      <c r="QDE140" s="348"/>
      <c r="QDF140" s="349"/>
      <c r="QDH140" s="347"/>
      <c r="QDI140" s="350"/>
      <c r="QDJ140" s="350"/>
      <c r="QDK140" s="348"/>
      <c r="QDL140" s="348"/>
      <c r="QDM140" s="348"/>
      <c r="QDN140" s="349"/>
      <c r="QDP140" s="347"/>
      <c r="QDQ140" s="350"/>
      <c r="QDR140" s="350"/>
      <c r="QDS140" s="348"/>
      <c r="QDT140" s="348"/>
      <c r="QDU140" s="348"/>
      <c r="QDV140" s="349"/>
      <c r="QDX140" s="347"/>
      <c r="QDY140" s="350"/>
      <c r="QDZ140" s="350"/>
      <c r="QEA140" s="348"/>
      <c r="QEB140" s="348"/>
      <c r="QEC140" s="348"/>
      <c r="QED140" s="349"/>
      <c r="QEF140" s="347"/>
      <c r="QEG140" s="350"/>
      <c r="QEH140" s="350"/>
      <c r="QEI140" s="348"/>
      <c r="QEJ140" s="348"/>
      <c r="QEK140" s="348"/>
      <c r="QEL140" s="349"/>
      <c r="QEN140" s="347"/>
      <c r="QEO140" s="350"/>
      <c r="QEP140" s="350"/>
      <c r="QEQ140" s="348"/>
      <c r="QER140" s="348"/>
      <c r="QES140" s="348"/>
      <c r="QET140" s="349"/>
      <c r="QEV140" s="347"/>
      <c r="QEW140" s="350"/>
      <c r="QEX140" s="350"/>
      <c r="QEY140" s="348"/>
      <c r="QEZ140" s="348"/>
      <c r="QFA140" s="348"/>
      <c r="QFB140" s="349"/>
      <c r="QFD140" s="347"/>
      <c r="QFE140" s="350"/>
      <c r="QFF140" s="350"/>
      <c r="QFG140" s="348"/>
      <c r="QFH140" s="348"/>
      <c r="QFI140" s="348"/>
      <c r="QFJ140" s="349"/>
      <c r="QFL140" s="347"/>
      <c r="QFM140" s="350"/>
      <c r="QFN140" s="350"/>
      <c r="QFO140" s="348"/>
      <c r="QFP140" s="348"/>
      <c r="QFQ140" s="348"/>
      <c r="QFR140" s="349"/>
      <c r="QFT140" s="347"/>
      <c r="QFU140" s="350"/>
      <c r="QFV140" s="350"/>
      <c r="QFW140" s="348"/>
      <c r="QFX140" s="348"/>
      <c r="QFY140" s="348"/>
      <c r="QFZ140" s="349"/>
      <c r="QGB140" s="347"/>
      <c r="QGC140" s="350"/>
      <c r="QGD140" s="350"/>
      <c r="QGE140" s="348"/>
      <c r="QGF140" s="348"/>
      <c r="QGG140" s="348"/>
      <c r="QGH140" s="349"/>
      <c r="QGJ140" s="347"/>
      <c r="QGK140" s="350"/>
      <c r="QGL140" s="350"/>
      <c r="QGM140" s="348"/>
      <c r="QGN140" s="348"/>
      <c r="QGO140" s="348"/>
      <c r="QGP140" s="349"/>
      <c r="QGR140" s="347"/>
      <c r="QGS140" s="350"/>
      <c r="QGT140" s="350"/>
      <c r="QGU140" s="348"/>
      <c r="QGV140" s="348"/>
      <c r="QGW140" s="348"/>
      <c r="QGX140" s="349"/>
      <c r="QGZ140" s="347"/>
      <c r="QHA140" s="350"/>
      <c r="QHB140" s="350"/>
      <c r="QHC140" s="348"/>
      <c r="QHD140" s="348"/>
      <c r="QHE140" s="348"/>
      <c r="QHF140" s="349"/>
      <c r="QHH140" s="347"/>
      <c r="QHI140" s="350"/>
      <c r="QHJ140" s="350"/>
      <c r="QHK140" s="348"/>
      <c r="QHL140" s="348"/>
      <c r="QHM140" s="348"/>
      <c r="QHN140" s="349"/>
      <c r="QHP140" s="347"/>
      <c r="QHQ140" s="350"/>
      <c r="QHR140" s="350"/>
      <c r="QHS140" s="348"/>
      <c r="QHT140" s="348"/>
      <c r="QHU140" s="348"/>
      <c r="QHV140" s="349"/>
      <c r="QHX140" s="347"/>
      <c r="QHY140" s="350"/>
      <c r="QHZ140" s="350"/>
      <c r="QIA140" s="348"/>
      <c r="QIB140" s="348"/>
      <c r="QIC140" s="348"/>
      <c r="QID140" s="349"/>
      <c r="QIF140" s="347"/>
      <c r="QIG140" s="350"/>
      <c r="QIH140" s="350"/>
      <c r="QII140" s="348"/>
      <c r="QIJ140" s="348"/>
      <c r="QIK140" s="348"/>
      <c r="QIL140" s="349"/>
      <c r="QIN140" s="347"/>
      <c r="QIO140" s="350"/>
      <c r="QIP140" s="350"/>
      <c r="QIQ140" s="348"/>
      <c r="QIR140" s="348"/>
      <c r="QIS140" s="348"/>
      <c r="QIT140" s="349"/>
      <c r="QIV140" s="347"/>
      <c r="QIW140" s="350"/>
      <c r="QIX140" s="350"/>
      <c r="QIY140" s="348"/>
      <c r="QIZ140" s="348"/>
      <c r="QJA140" s="348"/>
      <c r="QJB140" s="349"/>
      <c r="QJD140" s="347"/>
      <c r="QJE140" s="350"/>
      <c r="QJF140" s="350"/>
      <c r="QJG140" s="348"/>
      <c r="QJH140" s="348"/>
      <c r="QJI140" s="348"/>
      <c r="QJJ140" s="349"/>
      <c r="QJL140" s="347"/>
      <c r="QJM140" s="350"/>
      <c r="QJN140" s="350"/>
      <c r="QJO140" s="348"/>
      <c r="QJP140" s="348"/>
      <c r="QJQ140" s="348"/>
      <c r="QJR140" s="349"/>
      <c r="QJT140" s="347"/>
      <c r="QJU140" s="350"/>
      <c r="QJV140" s="350"/>
      <c r="QJW140" s="348"/>
      <c r="QJX140" s="348"/>
      <c r="QJY140" s="348"/>
      <c r="QJZ140" s="349"/>
      <c r="QKB140" s="347"/>
      <c r="QKC140" s="350"/>
      <c r="QKD140" s="350"/>
      <c r="QKE140" s="348"/>
      <c r="QKF140" s="348"/>
      <c r="QKG140" s="348"/>
      <c r="QKH140" s="349"/>
      <c r="QKJ140" s="347"/>
      <c r="QKK140" s="350"/>
      <c r="QKL140" s="350"/>
      <c r="QKM140" s="348"/>
      <c r="QKN140" s="348"/>
      <c r="QKO140" s="348"/>
      <c r="QKP140" s="349"/>
      <c r="QKR140" s="347"/>
      <c r="QKS140" s="350"/>
      <c r="QKT140" s="350"/>
      <c r="QKU140" s="348"/>
      <c r="QKV140" s="348"/>
      <c r="QKW140" s="348"/>
      <c r="QKX140" s="349"/>
      <c r="QKZ140" s="347"/>
      <c r="QLA140" s="350"/>
      <c r="QLB140" s="350"/>
      <c r="QLC140" s="348"/>
      <c r="QLD140" s="348"/>
      <c r="QLE140" s="348"/>
      <c r="QLF140" s="349"/>
      <c r="QLH140" s="347"/>
      <c r="QLI140" s="350"/>
      <c r="QLJ140" s="350"/>
      <c r="QLK140" s="348"/>
      <c r="QLL140" s="348"/>
      <c r="QLM140" s="348"/>
      <c r="QLN140" s="349"/>
      <c r="QLP140" s="347"/>
      <c r="QLQ140" s="350"/>
      <c r="QLR140" s="350"/>
      <c r="QLS140" s="348"/>
      <c r="QLT140" s="348"/>
      <c r="QLU140" s="348"/>
      <c r="QLV140" s="349"/>
      <c r="QLX140" s="347"/>
      <c r="QLY140" s="350"/>
      <c r="QLZ140" s="350"/>
      <c r="QMA140" s="348"/>
      <c r="QMB140" s="348"/>
      <c r="QMC140" s="348"/>
      <c r="QMD140" s="349"/>
      <c r="QMF140" s="347"/>
      <c r="QMG140" s="350"/>
      <c r="QMH140" s="350"/>
      <c r="QMI140" s="348"/>
      <c r="QMJ140" s="348"/>
      <c r="QMK140" s="348"/>
      <c r="QML140" s="349"/>
      <c r="QMN140" s="347"/>
      <c r="QMO140" s="350"/>
      <c r="QMP140" s="350"/>
      <c r="QMQ140" s="348"/>
      <c r="QMR140" s="348"/>
      <c r="QMS140" s="348"/>
      <c r="QMT140" s="349"/>
      <c r="QMV140" s="347"/>
      <c r="QMW140" s="350"/>
      <c r="QMX140" s="350"/>
      <c r="QMY140" s="348"/>
      <c r="QMZ140" s="348"/>
      <c r="QNA140" s="348"/>
      <c r="QNB140" s="349"/>
      <c r="QND140" s="347"/>
      <c r="QNE140" s="350"/>
      <c r="QNF140" s="350"/>
      <c r="QNG140" s="348"/>
      <c r="QNH140" s="348"/>
      <c r="QNI140" s="348"/>
      <c r="QNJ140" s="349"/>
      <c r="QNL140" s="347"/>
      <c r="QNM140" s="350"/>
      <c r="QNN140" s="350"/>
      <c r="QNO140" s="348"/>
      <c r="QNP140" s="348"/>
      <c r="QNQ140" s="348"/>
      <c r="QNR140" s="349"/>
      <c r="QNT140" s="347"/>
      <c r="QNU140" s="350"/>
      <c r="QNV140" s="350"/>
      <c r="QNW140" s="348"/>
      <c r="QNX140" s="348"/>
      <c r="QNY140" s="348"/>
      <c r="QNZ140" s="349"/>
      <c r="QOB140" s="347"/>
      <c r="QOC140" s="350"/>
      <c r="QOD140" s="350"/>
      <c r="QOE140" s="348"/>
      <c r="QOF140" s="348"/>
      <c r="QOG140" s="348"/>
      <c r="QOH140" s="349"/>
      <c r="QOJ140" s="347"/>
      <c r="QOK140" s="350"/>
      <c r="QOL140" s="350"/>
      <c r="QOM140" s="348"/>
      <c r="QON140" s="348"/>
      <c r="QOO140" s="348"/>
      <c r="QOP140" s="349"/>
      <c r="QOR140" s="347"/>
      <c r="QOS140" s="350"/>
      <c r="QOT140" s="350"/>
      <c r="QOU140" s="348"/>
      <c r="QOV140" s="348"/>
      <c r="QOW140" s="348"/>
      <c r="QOX140" s="349"/>
      <c r="QOZ140" s="347"/>
      <c r="QPA140" s="350"/>
      <c r="QPB140" s="350"/>
      <c r="QPC140" s="348"/>
      <c r="QPD140" s="348"/>
      <c r="QPE140" s="348"/>
      <c r="QPF140" s="349"/>
      <c r="QPH140" s="347"/>
      <c r="QPI140" s="350"/>
      <c r="QPJ140" s="350"/>
      <c r="QPK140" s="348"/>
      <c r="QPL140" s="348"/>
      <c r="QPM140" s="348"/>
      <c r="QPN140" s="349"/>
      <c r="QPP140" s="347"/>
      <c r="QPQ140" s="350"/>
      <c r="QPR140" s="350"/>
      <c r="QPS140" s="348"/>
      <c r="QPT140" s="348"/>
      <c r="QPU140" s="348"/>
      <c r="QPV140" s="349"/>
      <c r="QPX140" s="347"/>
      <c r="QPY140" s="350"/>
      <c r="QPZ140" s="350"/>
      <c r="QQA140" s="348"/>
      <c r="QQB140" s="348"/>
      <c r="QQC140" s="348"/>
      <c r="QQD140" s="349"/>
      <c r="QQF140" s="347"/>
      <c r="QQG140" s="350"/>
      <c r="QQH140" s="350"/>
      <c r="QQI140" s="348"/>
      <c r="QQJ140" s="348"/>
      <c r="QQK140" s="348"/>
      <c r="QQL140" s="349"/>
      <c r="QQN140" s="347"/>
      <c r="QQO140" s="350"/>
      <c r="QQP140" s="350"/>
      <c r="QQQ140" s="348"/>
      <c r="QQR140" s="348"/>
      <c r="QQS140" s="348"/>
      <c r="QQT140" s="349"/>
      <c r="QQV140" s="347"/>
      <c r="QQW140" s="350"/>
      <c r="QQX140" s="350"/>
      <c r="QQY140" s="348"/>
      <c r="QQZ140" s="348"/>
      <c r="QRA140" s="348"/>
      <c r="QRB140" s="349"/>
      <c r="QRD140" s="347"/>
      <c r="QRE140" s="350"/>
      <c r="QRF140" s="350"/>
      <c r="QRG140" s="348"/>
      <c r="QRH140" s="348"/>
      <c r="QRI140" s="348"/>
      <c r="QRJ140" s="349"/>
      <c r="QRL140" s="347"/>
      <c r="QRM140" s="350"/>
      <c r="QRN140" s="350"/>
      <c r="QRO140" s="348"/>
      <c r="QRP140" s="348"/>
      <c r="QRQ140" s="348"/>
      <c r="QRR140" s="349"/>
      <c r="QRT140" s="347"/>
      <c r="QRU140" s="350"/>
      <c r="QRV140" s="350"/>
      <c r="QRW140" s="348"/>
      <c r="QRX140" s="348"/>
      <c r="QRY140" s="348"/>
      <c r="QRZ140" s="349"/>
      <c r="QSB140" s="347"/>
      <c r="QSC140" s="350"/>
      <c r="QSD140" s="350"/>
      <c r="QSE140" s="348"/>
      <c r="QSF140" s="348"/>
      <c r="QSG140" s="348"/>
      <c r="QSH140" s="349"/>
      <c r="QSJ140" s="347"/>
      <c r="QSK140" s="350"/>
      <c r="QSL140" s="350"/>
      <c r="QSM140" s="348"/>
      <c r="QSN140" s="348"/>
      <c r="QSO140" s="348"/>
      <c r="QSP140" s="349"/>
      <c r="QSR140" s="347"/>
      <c r="QSS140" s="350"/>
      <c r="QST140" s="350"/>
      <c r="QSU140" s="348"/>
      <c r="QSV140" s="348"/>
      <c r="QSW140" s="348"/>
      <c r="QSX140" s="349"/>
      <c r="QSZ140" s="347"/>
      <c r="QTA140" s="350"/>
      <c r="QTB140" s="350"/>
      <c r="QTC140" s="348"/>
      <c r="QTD140" s="348"/>
      <c r="QTE140" s="348"/>
      <c r="QTF140" s="349"/>
      <c r="QTH140" s="347"/>
      <c r="QTI140" s="350"/>
      <c r="QTJ140" s="350"/>
      <c r="QTK140" s="348"/>
      <c r="QTL140" s="348"/>
      <c r="QTM140" s="348"/>
      <c r="QTN140" s="349"/>
      <c r="QTP140" s="347"/>
      <c r="QTQ140" s="350"/>
      <c r="QTR140" s="350"/>
      <c r="QTS140" s="348"/>
      <c r="QTT140" s="348"/>
      <c r="QTU140" s="348"/>
      <c r="QTV140" s="349"/>
      <c r="QTX140" s="347"/>
      <c r="QTY140" s="350"/>
      <c r="QTZ140" s="350"/>
      <c r="QUA140" s="348"/>
      <c r="QUB140" s="348"/>
      <c r="QUC140" s="348"/>
      <c r="QUD140" s="349"/>
      <c r="QUF140" s="347"/>
      <c r="QUG140" s="350"/>
      <c r="QUH140" s="350"/>
      <c r="QUI140" s="348"/>
      <c r="QUJ140" s="348"/>
      <c r="QUK140" s="348"/>
      <c r="QUL140" s="349"/>
      <c r="QUN140" s="347"/>
      <c r="QUO140" s="350"/>
      <c r="QUP140" s="350"/>
      <c r="QUQ140" s="348"/>
      <c r="QUR140" s="348"/>
      <c r="QUS140" s="348"/>
      <c r="QUT140" s="349"/>
      <c r="QUV140" s="347"/>
      <c r="QUW140" s="350"/>
      <c r="QUX140" s="350"/>
      <c r="QUY140" s="348"/>
      <c r="QUZ140" s="348"/>
      <c r="QVA140" s="348"/>
      <c r="QVB140" s="349"/>
      <c r="QVD140" s="347"/>
      <c r="QVE140" s="350"/>
      <c r="QVF140" s="350"/>
      <c r="QVG140" s="348"/>
      <c r="QVH140" s="348"/>
      <c r="QVI140" s="348"/>
      <c r="QVJ140" s="349"/>
      <c r="QVL140" s="347"/>
      <c r="QVM140" s="350"/>
      <c r="QVN140" s="350"/>
      <c r="QVO140" s="348"/>
      <c r="QVP140" s="348"/>
      <c r="QVQ140" s="348"/>
      <c r="QVR140" s="349"/>
      <c r="QVT140" s="347"/>
      <c r="QVU140" s="350"/>
      <c r="QVV140" s="350"/>
      <c r="QVW140" s="348"/>
      <c r="QVX140" s="348"/>
      <c r="QVY140" s="348"/>
      <c r="QVZ140" s="349"/>
      <c r="QWB140" s="347"/>
      <c r="QWC140" s="350"/>
      <c r="QWD140" s="350"/>
      <c r="QWE140" s="348"/>
      <c r="QWF140" s="348"/>
      <c r="QWG140" s="348"/>
      <c r="QWH140" s="349"/>
      <c r="QWJ140" s="347"/>
      <c r="QWK140" s="350"/>
      <c r="QWL140" s="350"/>
      <c r="QWM140" s="348"/>
      <c r="QWN140" s="348"/>
      <c r="QWO140" s="348"/>
      <c r="QWP140" s="349"/>
      <c r="QWR140" s="347"/>
      <c r="QWS140" s="350"/>
      <c r="QWT140" s="350"/>
      <c r="QWU140" s="348"/>
      <c r="QWV140" s="348"/>
      <c r="QWW140" s="348"/>
      <c r="QWX140" s="349"/>
      <c r="QWZ140" s="347"/>
      <c r="QXA140" s="350"/>
      <c r="QXB140" s="350"/>
      <c r="QXC140" s="348"/>
      <c r="QXD140" s="348"/>
      <c r="QXE140" s="348"/>
      <c r="QXF140" s="349"/>
      <c r="QXH140" s="347"/>
      <c r="QXI140" s="350"/>
      <c r="QXJ140" s="350"/>
      <c r="QXK140" s="348"/>
      <c r="QXL140" s="348"/>
      <c r="QXM140" s="348"/>
      <c r="QXN140" s="349"/>
      <c r="QXP140" s="347"/>
      <c r="QXQ140" s="350"/>
      <c r="QXR140" s="350"/>
      <c r="QXS140" s="348"/>
      <c r="QXT140" s="348"/>
      <c r="QXU140" s="348"/>
      <c r="QXV140" s="349"/>
      <c r="QXX140" s="347"/>
      <c r="QXY140" s="350"/>
      <c r="QXZ140" s="350"/>
      <c r="QYA140" s="348"/>
      <c r="QYB140" s="348"/>
      <c r="QYC140" s="348"/>
      <c r="QYD140" s="349"/>
      <c r="QYF140" s="347"/>
      <c r="QYG140" s="350"/>
      <c r="QYH140" s="350"/>
      <c r="QYI140" s="348"/>
      <c r="QYJ140" s="348"/>
      <c r="QYK140" s="348"/>
      <c r="QYL140" s="349"/>
      <c r="QYN140" s="347"/>
      <c r="QYO140" s="350"/>
      <c r="QYP140" s="350"/>
      <c r="QYQ140" s="348"/>
      <c r="QYR140" s="348"/>
      <c r="QYS140" s="348"/>
      <c r="QYT140" s="349"/>
      <c r="QYV140" s="347"/>
      <c r="QYW140" s="350"/>
      <c r="QYX140" s="350"/>
      <c r="QYY140" s="348"/>
      <c r="QYZ140" s="348"/>
      <c r="QZA140" s="348"/>
      <c r="QZB140" s="349"/>
      <c r="QZD140" s="347"/>
      <c r="QZE140" s="350"/>
      <c r="QZF140" s="350"/>
      <c r="QZG140" s="348"/>
      <c r="QZH140" s="348"/>
      <c r="QZI140" s="348"/>
      <c r="QZJ140" s="349"/>
      <c r="QZL140" s="347"/>
      <c r="QZM140" s="350"/>
      <c r="QZN140" s="350"/>
      <c r="QZO140" s="348"/>
      <c r="QZP140" s="348"/>
      <c r="QZQ140" s="348"/>
      <c r="QZR140" s="349"/>
      <c r="QZT140" s="347"/>
      <c r="QZU140" s="350"/>
      <c r="QZV140" s="350"/>
      <c r="QZW140" s="348"/>
      <c r="QZX140" s="348"/>
      <c r="QZY140" s="348"/>
      <c r="QZZ140" s="349"/>
      <c r="RAB140" s="347"/>
      <c r="RAC140" s="350"/>
      <c r="RAD140" s="350"/>
      <c r="RAE140" s="348"/>
      <c r="RAF140" s="348"/>
      <c r="RAG140" s="348"/>
      <c r="RAH140" s="349"/>
      <c r="RAJ140" s="347"/>
      <c r="RAK140" s="350"/>
      <c r="RAL140" s="350"/>
      <c r="RAM140" s="348"/>
      <c r="RAN140" s="348"/>
      <c r="RAO140" s="348"/>
      <c r="RAP140" s="349"/>
      <c r="RAR140" s="347"/>
      <c r="RAS140" s="350"/>
      <c r="RAT140" s="350"/>
      <c r="RAU140" s="348"/>
      <c r="RAV140" s="348"/>
      <c r="RAW140" s="348"/>
      <c r="RAX140" s="349"/>
      <c r="RAZ140" s="347"/>
      <c r="RBA140" s="350"/>
      <c r="RBB140" s="350"/>
      <c r="RBC140" s="348"/>
      <c r="RBD140" s="348"/>
      <c r="RBE140" s="348"/>
      <c r="RBF140" s="349"/>
      <c r="RBH140" s="347"/>
      <c r="RBI140" s="350"/>
      <c r="RBJ140" s="350"/>
      <c r="RBK140" s="348"/>
      <c r="RBL140" s="348"/>
      <c r="RBM140" s="348"/>
      <c r="RBN140" s="349"/>
      <c r="RBP140" s="347"/>
      <c r="RBQ140" s="350"/>
      <c r="RBR140" s="350"/>
      <c r="RBS140" s="348"/>
      <c r="RBT140" s="348"/>
      <c r="RBU140" s="348"/>
      <c r="RBV140" s="349"/>
      <c r="RBX140" s="347"/>
      <c r="RBY140" s="350"/>
      <c r="RBZ140" s="350"/>
      <c r="RCA140" s="348"/>
      <c r="RCB140" s="348"/>
      <c r="RCC140" s="348"/>
      <c r="RCD140" s="349"/>
      <c r="RCF140" s="347"/>
      <c r="RCG140" s="350"/>
      <c r="RCH140" s="350"/>
      <c r="RCI140" s="348"/>
      <c r="RCJ140" s="348"/>
      <c r="RCK140" s="348"/>
      <c r="RCL140" s="349"/>
      <c r="RCN140" s="347"/>
      <c r="RCO140" s="350"/>
      <c r="RCP140" s="350"/>
      <c r="RCQ140" s="348"/>
      <c r="RCR140" s="348"/>
      <c r="RCS140" s="348"/>
      <c r="RCT140" s="349"/>
      <c r="RCV140" s="347"/>
      <c r="RCW140" s="350"/>
      <c r="RCX140" s="350"/>
      <c r="RCY140" s="348"/>
      <c r="RCZ140" s="348"/>
      <c r="RDA140" s="348"/>
      <c r="RDB140" s="349"/>
      <c r="RDD140" s="347"/>
      <c r="RDE140" s="350"/>
      <c r="RDF140" s="350"/>
      <c r="RDG140" s="348"/>
      <c r="RDH140" s="348"/>
      <c r="RDI140" s="348"/>
      <c r="RDJ140" s="349"/>
      <c r="RDL140" s="347"/>
      <c r="RDM140" s="350"/>
      <c r="RDN140" s="350"/>
      <c r="RDO140" s="348"/>
      <c r="RDP140" s="348"/>
      <c r="RDQ140" s="348"/>
      <c r="RDR140" s="349"/>
      <c r="RDT140" s="347"/>
      <c r="RDU140" s="350"/>
      <c r="RDV140" s="350"/>
      <c r="RDW140" s="348"/>
      <c r="RDX140" s="348"/>
      <c r="RDY140" s="348"/>
      <c r="RDZ140" s="349"/>
      <c r="REB140" s="347"/>
      <c r="REC140" s="350"/>
      <c r="RED140" s="350"/>
      <c r="REE140" s="348"/>
      <c r="REF140" s="348"/>
      <c r="REG140" s="348"/>
      <c r="REH140" s="349"/>
      <c r="REJ140" s="347"/>
      <c r="REK140" s="350"/>
      <c r="REL140" s="350"/>
      <c r="REM140" s="348"/>
      <c r="REN140" s="348"/>
      <c r="REO140" s="348"/>
      <c r="REP140" s="349"/>
      <c r="RER140" s="347"/>
      <c r="RES140" s="350"/>
      <c r="RET140" s="350"/>
      <c r="REU140" s="348"/>
      <c r="REV140" s="348"/>
      <c r="REW140" s="348"/>
      <c r="REX140" s="349"/>
      <c r="REZ140" s="347"/>
      <c r="RFA140" s="350"/>
      <c r="RFB140" s="350"/>
      <c r="RFC140" s="348"/>
      <c r="RFD140" s="348"/>
      <c r="RFE140" s="348"/>
      <c r="RFF140" s="349"/>
      <c r="RFH140" s="347"/>
      <c r="RFI140" s="350"/>
      <c r="RFJ140" s="350"/>
      <c r="RFK140" s="348"/>
      <c r="RFL140" s="348"/>
      <c r="RFM140" s="348"/>
      <c r="RFN140" s="349"/>
      <c r="RFP140" s="347"/>
      <c r="RFQ140" s="350"/>
      <c r="RFR140" s="350"/>
      <c r="RFS140" s="348"/>
      <c r="RFT140" s="348"/>
      <c r="RFU140" s="348"/>
      <c r="RFV140" s="349"/>
      <c r="RFX140" s="347"/>
      <c r="RFY140" s="350"/>
      <c r="RFZ140" s="350"/>
      <c r="RGA140" s="348"/>
      <c r="RGB140" s="348"/>
      <c r="RGC140" s="348"/>
      <c r="RGD140" s="349"/>
      <c r="RGF140" s="347"/>
      <c r="RGG140" s="350"/>
      <c r="RGH140" s="350"/>
      <c r="RGI140" s="348"/>
      <c r="RGJ140" s="348"/>
      <c r="RGK140" s="348"/>
      <c r="RGL140" s="349"/>
      <c r="RGN140" s="347"/>
      <c r="RGO140" s="350"/>
      <c r="RGP140" s="350"/>
      <c r="RGQ140" s="348"/>
      <c r="RGR140" s="348"/>
      <c r="RGS140" s="348"/>
      <c r="RGT140" s="349"/>
      <c r="RGV140" s="347"/>
      <c r="RGW140" s="350"/>
      <c r="RGX140" s="350"/>
      <c r="RGY140" s="348"/>
      <c r="RGZ140" s="348"/>
      <c r="RHA140" s="348"/>
      <c r="RHB140" s="349"/>
      <c r="RHD140" s="347"/>
      <c r="RHE140" s="350"/>
      <c r="RHF140" s="350"/>
      <c r="RHG140" s="348"/>
      <c r="RHH140" s="348"/>
      <c r="RHI140" s="348"/>
      <c r="RHJ140" s="349"/>
      <c r="RHL140" s="347"/>
      <c r="RHM140" s="350"/>
      <c r="RHN140" s="350"/>
      <c r="RHO140" s="348"/>
      <c r="RHP140" s="348"/>
      <c r="RHQ140" s="348"/>
      <c r="RHR140" s="349"/>
      <c r="RHT140" s="347"/>
      <c r="RHU140" s="350"/>
      <c r="RHV140" s="350"/>
      <c r="RHW140" s="348"/>
      <c r="RHX140" s="348"/>
      <c r="RHY140" s="348"/>
      <c r="RHZ140" s="349"/>
      <c r="RIB140" s="347"/>
      <c r="RIC140" s="350"/>
      <c r="RID140" s="350"/>
      <c r="RIE140" s="348"/>
      <c r="RIF140" s="348"/>
      <c r="RIG140" s="348"/>
      <c r="RIH140" s="349"/>
      <c r="RIJ140" s="347"/>
      <c r="RIK140" s="350"/>
      <c r="RIL140" s="350"/>
      <c r="RIM140" s="348"/>
      <c r="RIN140" s="348"/>
      <c r="RIO140" s="348"/>
      <c r="RIP140" s="349"/>
      <c r="RIR140" s="347"/>
      <c r="RIS140" s="350"/>
      <c r="RIT140" s="350"/>
      <c r="RIU140" s="348"/>
      <c r="RIV140" s="348"/>
      <c r="RIW140" s="348"/>
      <c r="RIX140" s="349"/>
      <c r="RIZ140" s="347"/>
      <c r="RJA140" s="350"/>
      <c r="RJB140" s="350"/>
      <c r="RJC140" s="348"/>
      <c r="RJD140" s="348"/>
      <c r="RJE140" s="348"/>
      <c r="RJF140" s="349"/>
      <c r="RJH140" s="347"/>
      <c r="RJI140" s="350"/>
      <c r="RJJ140" s="350"/>
      <c r="RJK140" s="348"/>
      <c r="RJL140" s="348"/>
      <c r="RJM140" s="348"/>
      <c r="RJN140" s="349"/>
      <c r="RJP140" s="347"/>
      <c r="RJQ140" s="350"/>
      <c r="RJR140" s="350"/>
      <c r="RJS140" s="348"/>
      <c r="RJT140" s="348"/>
      <c r="RJU140" s="348"/>
      <c r="RJV140" s="349"/>
      <c r="RJX140" s="347"/>
      <c r="RJY140" s="350"/>
      <c r="RJZ140" s="350"/>
      <c r="RKA140" s="348"/>
      <c r="RKB140" s="348"/>
      <c r="RKC140" s="348"/>
      <c r="RKD140" s="349"/>
      <c r="RKF140" s="347"/>
      <c r="RKG140" s="350"/>
      <c r="RKH140" s="350"/>
      <c r="RKI140" s="348"/>
      <c r="RKJ140" s="348"/>
      <c r="RKK140" s="348"/>
      <c r="RKL140" s="349"/>
      <c r="RKN140" s="347"/>
      <c r="RKO140" s="350"/>
      <c r="RKP140" s="350"/>
      <c r="RKQ140" s="348"/>
      <c r="RKR140" s="348"/>
      <c r="RKS140" s="348"/>
      <c r="RKT140" s="349"/>
      <c r="RKV140" s="347"/>
      <c r="RKW140" s="350"/>
      <c r="RKX140" s="350"/>
      <c r="RKY140" s="348"/>
      <c r="RKZ140" s="348"/>
      <c r="RLA140" s="348"/>
      <c r="RLB140" s="349"/>
      <c r="RLD140" s="347"/>
      <c r="RLE140" s="350"/>
      <c r="RLF140" s="350"/>
      <c r="RLG140" s="348"/>
      <c r="RLH140" s="348"/>
      <c r="RLI140" s="348"/>
      <c r="RLJ140" s="349"/>
      <c r="RLL140" s="347"/>
      <c r="RLM140" s="350"/>
      <c r="RLN140" s="350"/>
      <c r="RLO140" s="348"/>
      <c r="RLP140" s="348"/>
      <c r="RLQ140" s="348"/>
      <c r="RLR140" s="349"/>
      <c r="RLT140" s="347"/>
      <c r="RLU140" s="350"/>
      <c r="RLV140" s="350"/>
      <c r="RLW140" s="348"/>
      <c r="RLX140" s="348"/>
      <c r="RLY140" s="348"/>
      <c r="RLZ140" s="349"/>
      <c r="RMB140" s="347"/>
      <c r="RMC140" s="350"/>
      <c r="RMD140" s="350"/>
      <c r="RME140" s="348"/>
      <c r="RMF140" s="348"/>
      <c r="RMG140" s="348"/>
      <c r="RMH140" s="349"/>
      <c r="RMJ140" s="347"/>
      <c r="RMK140" s="350"/>
      <c r="RML140" s="350"/>
      <c r="RMM140" s="348"/>
      <c r="RMN140" s="348"/>
      <c r="RMO140" s="348"/>
      <c r="RMP140" s="349"/>
      <c r="RMR140" s="347"/>
      <c r="RMS140" s="350"/>
      <c r="RMT140" s="350"/>
      <c r="RMU140" s="348"/>
      <c r="RMV140" s="348"/>
      <c r="RMW140" s="348"/>
      <c r="RMX140" s="349"/>
      <c r="RMZ140" s="347"/>
      <c r="RNA140" s="350"/>
      <c r="RNB140" s="350"/>
      <c r="RNC140" s="348"/>
      <c r="RND140" s="348"/>
      <c r="RNE140" s="348"/>
      <c r="RNF140" s="349"/>
      <c r="RNH140" s="347"/>
      <c r="RNI140" s="350"/>
      <c r="RNJ140" s="350"/>
      <c r="RNK140" s="348"/>
      <c r="RNL140" s="348"/>
      <c r="RNM140" s="348"/>
      <c r="RNN140" s="349"/>
      <c r="RNP140" s="347"/>
      <c r="RNQ140" s="350"/>
      <c r="RNR140" s="350"/>
      <c r="RNS140" s="348"/>
      <c r="RNT140" s="348"/>
      <c r="RNU140" s="348"/>
      <c r="RNV140" s="349"/>
      <c r="RNX140" s="347"/>
      <c r="RNY140" s="350"/>
      <c r="RNZ140" s="350"/>
      <c r="ROA140" s="348"/>
      <c r="ROB140" s="348"/>
      <c r="ROC140" s="348"/>
      <c r="ROD140" s="349"/>
      <c r="ROF140" s="347"/>
      <c r="ROG140" s="350"/>
      <c r="ROH140" s="350"/>
      <c r="ROI140" s="348"/>
      <c r="ROJ140" s="348"/>
      <c r="ROK140" s="348"/>
      <c r="ROL140" s="349"/>
      <c r="RON140" s="347"/>
      <c r="ROO140" s="350"/>
      <c r="ROP140" s="350"/>
      <c r="ROQ140" s="348"/>
      <c r="ROR140" s="348"/>
      <c r="ROS140" s="348"/>
      <c r="ROT140" s="349"/>
      <c r="ROV140" s="347"/>
      <c r="ROW140" s="350"/>
      <c r="ROX140" s="350"/>
      <c r="ROY140" s="348"/>
      <c r="ROZ140" s="348"/>
      <c r="RPA140" s="348"/>
      <c r="RPB140" s="349"/>
      <c r="RPD140" s="347"/>
      <c r="RPE140" s="350"/>
      <c r="RPF140" s="350"/>
      <c r="RPG140" s="348"/>
      <c r="RPH140" s="348"/>
      <c r="RPI140" s="348"/>
      <c r="RPJ140" s="349"/>
      <c r="RPL140" s="347"/>
      <c r="RPM140" s="350"/>
      <c r="RPN140" s="350"/>
      <c r="RPO140" s="348"/>
      <c r="RPP140" s="348"/>
      <c r="RPQ140" s="348"/>
      <c r="RPR140" s="349"/>
      <c r="RPT140" s="347"/>
      <c r="RPU140" s="350"/>
      <c r="RPV140" s="350"/>
      <c r="RPW140" s="348"/>
      <c r="RPX140" s="348"/>
      <c r="RPY140" s="348"/>
      <c r="RPZ140" s="349"/>
      <c r="RQB140" s="347"/>
      <c r="RQC140" s="350"/>
      <c r="RQD140" s="350"/>
      <c r="RQE140" s="348"/>
      <c r="RQF140" s="348"/>
      <c r="RQG140" s="348"/>
      <c r="RQH140" s="349"/>
      <c r="RQJ140" s="347"/>
      <c r="RQK140" s="350"/>
      <c r="RQL140" s="350"/>
      <c r="RQM140" s="348"/>
      <c r="RQN140" s="348"/>
      <c r="RQO140" s="348"/>
      <c r="RQP140" s="349"/>
      <c r="RQR140" s="347"/>
      <c r="RQS140" s="350"/>
      <c r="RQT140" s="350"/>
      <c r="RQU140" s="348"/>
      <c r="RQV140" s="348"/>
      <c r="RQW140" s="348"/>
      <c r="RQX140" s="349"/>
      <c r="RQZ140" s="347"/>
      <c r="RRA140" s="350"/>
      <c r="RRB140" s="350"/>
      <c r="RRC140" s="348"/>
      <c r="RRD140" s="348"/>
      <c r="RRE140" s="348"/>
      <c r="RRF140" s="349"/>
      <c r="RRH140" s="347"/>
      <c r="RRI140" s="350"/>
      <c r="RRJ140" s="350"/>
      <c r="RRK140" s="348"/>
      <c r="RRL140" s="348"/>
      <c r="RRM140" s="348"/>
      <c r="RRN140" s="349"/>
      <c r="RRP140" s="347"/>
      <c r="RRQ140" s="350"/>
      <c r="RRR140" s="350"/>
      <c r="RRS140" s="348"/>
      <c r="RRT140" s="348"/>
      <c r="RRU140" s="348"/>
      <c r="RRV140" s="349"/>
      <c r="RRX140" s="347"/>
      <c r="RRY140" s="350"/>
      <c r="RRZ140" s="350"/>
      <c r="RSA140" s="348"/>
      <c r="RSB140" s="348"/>
      <c r="RSC140" s="348"/>
      <c r="RSD140" s="349"/>
      <c r="RSF140" s="347"/>
      <c r="RSG140" s="350"/>
      <c r="RSH140" s="350"/>
      <c r="RSI140" s="348"/>
      <c r="RSJ140" s="348"/>
      <c r="RSK140" s="348"/>
      <c r="RSL140" s="349"/>
      <c r="RSN140" s="347"/>
      <c r="RSO140" s="350"/>
      <c r="RSP140" s="350"/>
      <c r="RSQ140" s="348"/>
      <c r="RSR140" s="348"/>
      <c r="RSS140" s="348"/>
      <c r="RST140" s="349"/>
      <c r="RSV140" s="347"/>
      <c r="RSW140" s="350"/>
      <c r="RSX140" s="350"/>
      <c r="RSY140" s="348"/>
      <c r="RSZ140" s="348"/>
      <c r="RTA140" s="348"/>
      <c r="RTB140" s="349"/>
      <c r="RTD140" s="347"/>
      <c r="RTE140" s="350"/>
      <c r="RTF140" s="350"/>
      <c r="RTG140" s="348"/>
      <c r="RTH140" s="348"/>
      <c r="RTI140" s="348"/>
      <c r="RTJ140" s="349"/>
      <c r="RTL140" s="347"/>
      <c r="RTM140" s="350"/>
      <c r="RTN140" s="350"/>
      <c r="RTO140" s="348"/>
      <c r="RTP140" s="348"/>
      <c r="RTQ140" s="348"/>
      <c r="RTR140" s="349"/>
      <c r="RTT140" s="347"/>
      <c r="RTU140" s="350"/>
      <c r="RTV140" s="350"/>
      <c r="RTW140" s="348"/>
      <c r="RTX140" s="348"/>
      <c r="RTY140" s="348"/>
      <c r="RTZ140" s="349"/>
      <c r="RUB140" s="347"/>
      <c r="RUC140" s="350"/>
      <c r="RUD140" s="350"/>
      <c r="RUE140" s="348"/>
      <c r="RUF140" s="348"/>
      <c r="RUG140" s="348"/>
      <c r="RUH140" s="349"/>
      <c r="RUJ140" s="347"/>
      <c r="RUK140" s="350"/>
      <c r="RUL140" s="350"/>
      <c r="RUM140" s="348"/>
      <c r="RUN140" s="348"/>
      <c r="RUO140" s="348"/>
      <c r="RUP140" s="349"/>
      <c r="RUR140" s="347"/>
      <c r="RUS140" s="350"/>
      <c r="RUT140" s="350"/>
      <c r="RUU140" s="348"/>
      <c r="RUV140" s="348"/>
      <c r="RUW140" s="348"/>
      <c r="RUX140" s="349"/>
      <c r="RUZ140" s="347"/>
      <c r="RVA140" s="350"/>
      <c r="RVB140" s="350"/>
      <c r="RVC140" s="348"/>
      <c r="RVD140" s="348"/>
      <c r="RVE140" s="348"/>
      <c r="RVF140" s="349"/>
      <c r="RVH140" s="347"/>
      <c r="RVI140" s="350"/>
      <c r="RVJ140" s="350"/>
      <c r="RVK140" s="348"/>
      <c r="RVL140" s="348"/>
      <c r="RVM140" s="348"/>
      <c r="RVN140" s="349"/>
      <c r="RVP140" s="347"/>
      <c r="RVQ140" s="350"/>
      <c r="RVR140" s="350"/>
      <c r="RVS140" s="348"/>
      <c r="RVT140" s="348"/>
      <c r="RVU140" s="348"/>
      <c r="RVV140" s="349"/>
      <c r="RVX140" s="347"/>
      <c r="RVY140" s="350"/>
      <c r="RVZ140" s="350"/>
      <c r="RWA140" s="348"/>
      <c r="RWB140" s="348"/>
      <c r="RWC140" s="348"/>
      <c r="RWD140" s="349"/>
      <c r="RWF140" s="347"/>
      <c r="RWG140" s="350"/>
      <c r="RWH140" s="350"/>
      <c r="RWI140" s="348"/>
      <c r="RWJ140" s="348"/>
      <c r="RWK140" s="348"/>
      <c r="RWL140" s="349"/>
      <c r="RWN140" s="347"/>
      <c r="RWO140" s="350"/>
      <c r="RWP140" s="350"/>
      <c r="RWQ140" s="348"/>
      <c r="RWR140" s="348"/>
      <c r="RWS140" s="348"/>
      <c r="RWT140" s="349"/>
      <c r="RWV140" s="347"/>
      <c r="RWW140" s="350"/>
      <c r="RWX140" s="350"/>
      <c r="RWY140" s="348"/>
      <c r="RWZ140" s="348"/>
      <c r="RXA140" s="348"/>
      <c r="RXB140" s="349"/>
      <c r="RXD140" s="347"/>
      <c r="RXE140" s="350"/>
      <c r="RXF140" s="350"/>
      <c r="RXG140" s="348"/>
      <c r="RXH140" s="348"/>
      <c r="RXI140" s="348"/>
      <c r="RXJ140" s="349"/>
      <c r="RXL140" s="347"/>
      <c r="RXM140" s="350"/>
      <c r="RXN140" s="350"/>
      <c r="RXO140" s="348"/>
      <c r="RXP140" s="348"/>
      <c r="RXQ140" s="348"/>
      <c r="RXR140" s="349"/>
      <c r="RXT140" s="347"/>
      <c r="RXU140" s="350"/>
      <c r="RXV140" s="350"/>
      <c r="RXW140" s="348"/>
      <c r="RXX140" s="348"/>
      <c r="RXY140" s="348"/>
      <c r="RXZ140" s="349"/>
      <c r="RYB140" s="347"/>
      <c r="RYC140" s="350"/>
      <c r="RYD140" s="350"/>
      <c r="RYE140" s="348"/>
      <c r="RYF140" s="348"/>
      <c r="RYG140" s="348"/>
      <c r="RYH140" s="349"/>
      <c r="RYJ140" s="347"/>
      <c r="RYK140" s="350"/>
      <c r="RYL140" s="350"/>
      <c r="RYM140" s="348"/>
      <c r="RYN140" s="348"/>
      <c r="RYO140" s="348"/>
      <c r="RYP140" s="349"/>
      <c r="RYR140" s="347"/>
      <c r="RYS140" s="350"/>
      <c r="RYT140" s="350"/>
      <c r="RYU140" s="348"/>
      <c r="RYV140" s="348"/>
      <c r="RYW140" s="348"/>
      <c r="RYX140" s="349"/>
      <c r="RYZ140" s="347"/>
      <c r="RZA140" s="350"/>
      <c r="RZB140" s="350"/>
      <c r="RZC140" s="348"/>
      <c r="RZD140" s="348"/>
      <c r="RZE140" s="348"/>
      <c r="RZF140" s="349"/>
      <c r="RZH140" s="347"/>
      <c r="RZI140" s="350"/>
      <c r="RZJ140" s="350"/>
      <c r="RZK140" s="348"/>
      <c r="RZL140" s="348"/>
      <c r="RZM140" s="348"/>
      <c r="RZN140" s="349"/>
      <c r="RZP140" s="347"/>
      <c r="RZQ140" s="350"/>
      <c r="RZR140" s="350"/>
      <c r="RZS140" s="348"/>
      <c r="RZT140" s="348"/>
      <c r="RZU140" s="348"/>
      <c r="RZV140" s="349"/>
      <c r="RZX140" s="347"/>
      <c r="RZY140" s="350"/>
      <c r="RZZ140" s="350"/>
      <c r="SAA140" s="348"/>
      <c r="SAB140" s="348"/>
      <c r="SAC140" s="348"/>
      <c r="SAD140" s="349"/>
      <c r="SAF140" s="347"/>
      <c r="SAG140" s="350"/>
      <c r="SAH140" s="350"/>
      <c r="SAI140" s="348"/>
      <c r="SAJ140" s="348"/>
      <c r="SAK140" s="348"/>
      <c r="SAL140" s="349"/>
      <c r="SAN140" s="347"/>
      <c r="SAO140" s="350"/>
      <c r="SAP140" s="350"/>
      <c r="SAQ140" s="348"/>
      <c r="SAR140" s="348"/>
      <c r="SAS140" s="348"/>
      <c r="SAT140" s="349"/>
      <c r="SAV140" s="347"/>
      <c r="SAW140" s="350"/>
      <c r="SAX140" s="350"/>
      <c r="SAY140" s="348"/>
      <c r="SAZ140" s="348"/>
      <c r="SBA140" s="348"/>
      <c r="SBB140" s="349"/>
      <c r="SBD140" s="347"/>
      <c r="SBE140" s="350"/>
      <c r="SBF140" s="350"/>
      <c r="SBG140" s="348"/>
      <c r="SBH140" s="348"/>
      <c r="SBI140" s="348"/>
      <c r="SBJ140" s="349"/>
      <c r="SBL140" s="347"/>
      <c r="SBM140" s="350"/>
      <c r="SBN140" s="350"/>
      <c r="SBO140" s="348"/>
      <c r="SBP140" s="348"/>
      <c r="SBQ140" s="348"/>
      <c r="SBR140" s="349"/>
      <c r="SBT140" s="347"/>
      <c r="SBU140" s="350"/>
      <c r="SBV140" s="350"/>
      <c r="SBW140" s="348"/>
      <c r="SBX140" s="348"/>
      <c r="SBY140" s="348"/>
      <c r="SBZ140" s="349"/>
      <c r="SCB140" s="347"/>
      <c r="SCC140" s="350"/>
      <c r="SCD140" s="350"/>
      <c r="SCE140" s="348"/>
      <c r="SCF140" s="348"/>
      <c r="SCG140" s="348"/>
      <c r="SCH140" s="349"/>
      <c r="SCJ140" s="347"/>
      <c r="SCK140" s="350"/>
      <c r="SCL140" s="350"/>
      <c r="SCM140" s="348"/>
      <c r="SCN140" s="348"/>
      <c r="SCO140" s="348"/>
      <c r="SCP140" s="349"/>
      <c r="SCR140" s="347"/>
      <c r="SCS140" s="350"/>
      <c r="SCT140" s="350"/>
      <c r="SCU140" s="348"/>
      <c r="SCV140" s="348"/>
      <c r="SCW140" s="348"/>
      <c r="SCX140" s="349"/>
      <c r="SCZ140" s="347"/>
      <c r="SDA140" s="350"/>
      <c r="SDB140" s="350"/>
      <c r="SDC140" s="348"/>
      <c r="SDD140" s="348"/>
      <c r="SDE140" s="348"/>
      <c r="SDF140" s="349"/>
      <c r="SDH140" s="347"/>
      <c r="SDI140" s="350"/>
      <c r="SDJ140" s="350"/>
      <c r="SDK140" s="348"/>
      <c r="SDL140" s="348"/>
      <c r="SDM140" s="348"/>
      <c r="SDN140" s="349"/>
      <c r="SDP140" s="347"/>
      <c r="SDQ140" s="350"/>
      <c r="SDR140" s="350"/>
      <c r="SDS140" s="348"/>
      <c r="SDT140" s="348"/>
      <c r="SDU140" s="348"/>
      <c r="SDV140" s="349"/>
      <c r="SDX140" s="347"/>
      <c r="SDY140" s="350"/>
      <c r="SDZ140" s="350"/>
      <c r="SEA140" s="348"/>
      <c r="SEB140" s="348"/>
      <c r="SEC140" s="348"/>
      <c r="SED140" s="349"/>
      <c r="SEF140" s="347"/>
      <c r="SEG140" s="350"/>
      <c r="SEH140" s="350"/>
      <c r="SEI140" s="348"/>
      <c r="SEJ140" s="348"/>
      <c r="SEK140" s="348"/>
      <c r="SEL140" s="349"/>
      <c r="SEN140" s="347"/>
      <c r="SEO140" s="350"/>
      <c r="SEP140" s="350"/>
      <c r="SEQ140" s="348"/>
      <c r="SER140" s="348"/>
      <c r="SES140" s="348"/>
      <c r="SET140" s="349"/>
      <c r="SEV140" s="347"/>
      <c r="SEW140" s="350"/>
      <c r="SEX140" s="350"/>
      <c r="SEY140" s="348"/>
      <c r="SEZ140" s="348"/>
      <c r="SFA140" s="348"/>
      <c r="SFB140" s="349"/>
      <c r="SFD140" s="347"/>
      <c r="SFE140" s="350"/>
      <c r="SFF140" s="350"/>
      <c r="SFG140" s="348"/>
      <c r="SFH140" s="348"/>
      <c r="SFI140" s="348"/>
      <c r="SFJ140" s="349"/>
      <c r="SFL140" s="347"/>
      <c r="SFM140" s="350"/>
      <c r="SFN140" s="350"/>
      <c r="SFO140" s="348"/>
      <c r="SFP140" s="348"/>
      <c r="SFQ140" s="348"/>
      <c r="SFR140" s="349"/>
      <c r="SFT140" s="347"/>
      <c r="SFU140" s="350"/>
      <c r="SFV140" s="350"/>
      <c r="SFW140" s="348"/>
      <c r="SFX140" s="348"/>
      <c r="SFY140" s="348"/>
      <c r="SFZ140" s="349"/>
      <c r="SGB140" s="347"/>
      <c r="SGC140" s="350"/>
      <c r="SGD140" s="350"/>
      <c r="SGE140" s="348"/>
      <c r="SGF140" s="348"/>
      <c r="SGG140" s="348"/>
      <c r="SGH140" s="349"/>
      <c r="SGJ140" s="347"/>
      <c r="SGK140" s="350"/>
      <c r="SGL140" s="350"/>
      <c r="SGM140" s="348"/>
      <c r="SGN140" s="348"/>
      <c r="SGO140" s="348"/>
      <c r="SGP140" s="349"/>
      <c r="SGR140" s="347"/>
      <c r="SGS140" s="350"/>
      <c r="SGT140" s="350"/>
      <c r="SGU140" s="348"/>
      <c r="SGV140" s="348"/>
      <c r="SGW140" s="348"/>
      <c r="SGX140" s="349"/>
      <c r="SGZ140" s="347"/>
      <c r="SHA140" s="350"/>
      <c r="SHB140" s="350"/>
      <c r="SHC140" s="348"/>
      <c r="SHD140" s="348"/>
      <c r="SHE140" s="348"/>
      <c r="SHF140" s="349"/>
      <c r="SHH140" s="347"/>
      <c r="SHI140" s="350"/>
      <c r="SHJ140" s="350"/>
      <c r="SHK140" s="348"/>
      <c r="SHL140" s="348"/>
      <c r="SHM140" s="348"/>
      <c r="SHN140" s="349"/>
      <c r="SHP140" s="347"/>
      <c r="SHQ140" s="350"/>
      <c r="SHR140" s="350"/>
      <c r="SHS140" s="348"/>
      <c r="SHT140" s="348"/>
      <c r="SHU140" s="348"/>
      <c r="SHV140" s="349"/>
      <c r="SHX140" s="347"/>
      <c r="SHY140" s="350"/>
      <c r="SHZ140" s="350"/>
      <c r="SIA140" s="348"/>
      <c r="SIB140" s="348"/>
      <c r="SIC140" s="348"/>
      <c r="SID140" s="349"/>
      <c r="SIF140" s="347"/>
      <c r="SIG140" s="350"/>
      <c r="SIH140" s="350"/>
      <c r="SII140" s="348"/>
      <c r="SIJ140" s="348"/>
      <c r="SIK140" s="348"/>
      <c r="SIL140" s="349"/>
      <c r="SIN140" s="347"/>
      <c r="SIO140" s="350"/>
      <c r="SIP140" s="350"/>
      <c r="SIQ140" s="348"/>
      <c r="SIR140" s="348"/>
      <c r="SIS140" s="348"/>
      <c r="SIT140" s="349"/>
      <c r="SIV140" s="347"/>
      <c r="SIW140" s="350"/>
      <c r="SIX140" s="350"/>
      <c r="SIY140" s="348"/>
      <c r="SIZ140" s="348"/>
      <c r="SJA140" s="348"/>
      <c r="SJB140" s="349"/>
      <c r="SJD140" s="347"/>
      <c r="SJE140" s="350"/>
      <c r="SJF140" s="350"/>
      <c r="SJG140" s="348"/>
      <c r="SJH140" s="348"/>
      <c r="SJI140" s="348"/>
      <c r="SJJ140" s="349"/>
      <c r="SJL140" s="347"/>
      <c r="SJM140" s="350"/>
      <c r="SJN140" s="350"/>
      <c r="SJO140" s="348"/>
      <c r="SJP140" s="348"/>
      <c r="SJQ140" s="348"/>
      <c r="SJR140" s="349"/>
      <c r="SJT140" s="347"/>
      <c r="SJU140" s="350"/>
      <c r="SJV140" s="350"/>
      <c r="SJW140" s="348"/>
      <c r="SJX140" s="348"/>
      <c r="SJY140" s="348"/>
      <c r="SJZ140" s="349"/>
      <c r="SKB140" s="347"/>
      <c r="SKC140" s="350"/>
      <c r="SKD140" s="350"/>
      <c r="SKE140" s="348"/>
      <c r="SKF140" s="348"/>
      <c r="SKG140" s="348"/>
      <c r="SKH140" s="349"/>
      <c r="SKJ140" s="347"/>
      <c r="SKK140" s="350"/>
      <c r="SKL140" s="350"/>
      <c r="SKM140" s="348"/>
      <c r="SKN140" s="348"/>
      <c r="SKO140" s="348"/>
      <c r="SKP140" s="349"/>
      <c r="SKR140" s="347"/>
      <c r="SKS140" s="350"/>
      <c r="SKT140" s="350"/>
      <c r="SKU140" s="348"/>
      <c r="SKV140" s="348"/>
      <c r="SKW140" s="348"/>
      <c r="SKX140" s="349"/>
      <c r="SKZ140" s="347"/>
      <c r="SLA140" s="350"/>
      <c r="SLB140" s="350"/>
      <c r="SLC140" s="348"/>
      <c r="SLD140" s="348"/>
      <c r="SLE140" s="348"/>
      <c r="SLF140" s="349"/>
      <c r="SLH140" s="347"/>
      <c r="SLI140" s="350"/>
      <c r="SLJ140" s="350"/>
      <c r="SLK140" s="348"/>
      <c r="SLL140" s="348"/>
      <c r="SLM140" s="348"/>
      <c r="SLN140" s="349"/>
      <c r="SLP140" s="347"/>
      <c r="SLQ140" s="350"/>
      <c r="SLR140" s="350"/>
      <c r="SLS140" s="348"/>
      <c r="SLT140" s="348"/>
      <c r="SLU140" s="348"/>
      <c r="SLV140" s="349"/>
      <c r="SLX140" s="347"/>
      <c r="SLY140" s="350"/>
      <c r="SLZ140" s="350"/>
      <c r="SMA140" s="348"/>
      <c r="SMB140" s="348"/>
      <c r="SMC140" s="348"/>
      <c r="SMD140" s="349"/>
      <c r="SMF140" s="347"/>
      <c r="SMG140" s="350"/>
      <c r="SMH140" s="350"/>
      <c r="SMI140" s="348"/>
      <c r="SMJ140" s="348"/>
      <c r="SMK140" s="348"/>
      <c r="SML140" s="349"/>
      <c r="SMN140" s="347"/>
      <c r="SMO140" s="350"/>
      <c r="SMP140" s="350"/>
      <c r="SMQ140" s="348"/>
      <c r="SMR140" s="348"/>
      <c r="SMS140" s="348"/>
      <c r="SMT140" s="349"/>
      <c r="SMV140" s="347"/>
      <c r="SMW140" s="350"/>
      <c r="SMX140" s="350"/>
      <c r="SMY140" s="348"/>
      <c r="SMZ140" s="348"/>
      <c r="SNA140" s="348"/>
      <c r="SNB140" s="349"/>
      <c r="SND140" s="347"/>
      <c r="SNE140" s="350"/>
      <c r="SNF140" s="350"/>
      <c r="SNG140" s="348"/>
      <c r="SNH140" s="348"/>
      <c r="SNI140" s="348"/>
      <c r="SNJ140" s="349"/>
      <c r="SNL140" s="347"/>
      <c r="SNM140" s="350"/>
      <c r="SNN140" s="350"/>
      <c r="SNO140" s="348"/>
      <c r="SNP140" s="348"/>
      <c r="SNQ140" s="348"/>
      <c r="SNR140" s="349"/>
      <c r="SNT140" s="347"/>
      <c r="SNU140" s="350"/>
      <c r="SNV140" s="350"/>
      <c r="SNW140" s="348"/>
      <c r="SNX140" s="348"/>
      <c r="SNY140" s="348"/>
      <c r="SNZ140" s="349"/>
      <c r="SOB140" s="347"/>
      <c r="SOC140" s="350"/>
      <c r="SOD140" s="350"/>
      <c r="SOE140" s="348"/>
      <c r="SOF140" s="348"/>
      <c r="SOG140" s="348"/>
      <c r="SOH140" s="349"/>
      <c r="SOJ140" s="347"/>
      <c r="SOK140" s="350"/>
      <c r="SOL140" s="350"/>
      <c r="SOM140" s="348"/>
      <c r="SON140" s="348"/>
      <c r="SOO140" s="348"/>
      <c r="SOP140" s="349"/>
      <c r="SOR140" s="347"/>
      <c r="SOS140" s="350"/>
      <c r="SOT140" s="350"/>
      <c r="SOU140" s="348"/>
      <c r="SOV140" s="348"/>
      <c r="SOW140" s="348"/>
      <c r="SOX140" s="349"/>
      <c r="SOZ140" s="347"/>
      <c r="SPA140" s="350"/>
      <c r="SPB140" s="350"/>
      <c r="SPC140" s="348"/>
      <c r="SPD140" s="348"/>
      <c r="SPE140" s="348"/>
      <c r="SPF140" s="349"/>
      <c r="SPH140" s="347"/>
      <c r="SPI140" s="350"/>
      <c r="SPJ140" s="350"/>
      <c r="SPK140" s="348"/>
      <c r="SPL140" s="348"/>
      <c r="SPM140" s="348"/>
      <c r="SPN140" s="349"/>
      <c r="SPP140" s="347"/>
      <c r="SPQ140" s="350"/>
      <c r="SPR140" s="350"/>
      <c r="SPS140" s="348"/>
      <c r="SPT140" s="348"/>
      <c r="SPU140" s="348"/>
      <c r="SPV140" s="349"/>
      <c r="SPX140" s="347"/>
      <c r="SPY140" s="350"/>
      <c r="SPZ140" s="350"/>
      <c r="SQA140" s="348"/>
      <c r="SQB140" s="348"/>
      <c r="SQC140" s="348"/>
      <c r="SQD140" s="349"/>
      <c r="SQF140" s="347"/>
      <c r="SQG140" s="350"/>
      <c r="SQH140" s="350"/>
      <c r="SQI140" s="348"/>
      <c r="SQJ140" s="348"/>
      <c r="SQK140" s="348"/>
      <c r="SQL140" s="349"/>
      <c r="SQN140" s="347"/>
      <c r="SQO140" s="350"/>
      <c r="SQP140" s="350"/>
      <c r="SQQ140" s="348"/>
      <c r="SQR140" s="348"/>
      <c r="SQS140" s="348"/>
      <c r="SQT140" s="349"/>
      <c r="SQV140" s="347"/>
      <c r="SQW140" s="350"/>
      <c r="SQX140" s="350"/>
      <c r="SQY140" s="348"/>
      <c r="SQZ140" s="348"/>
      <c r="SRA140" s="348"/>
      <c r="SRB140" s="349"/>
      <c r="SRD140" s="347"/>
      <c r="SRE140" s="350"/>
      <c r="SRF140" s="350"/>
      <c r="SRG140" s="348"/>
      <c r="SRH140" s="348"/>
      <c r="SRI140" s="348"/>
      <c r="SRJ140" s="349"/>
      <c r="SRL140" s="347"/>
      <c r="SRM140" s="350"/>
      <c r="SRN140" s="350"/>
      <c r="SRO140" s="348"/>
      <c r="SRP140" s="348"/>
      <c r="SRQ140" s="348"/>
      <c r="SRR140" s="349"/>
      <c r="SRT140" s="347"/>
      <c r="SRU140" s="350"/>
      <c r="SRV140" s="350"/>
      <c r="SRW140" s="348"/>
      <c r="SRX140" s="348"/>
      <c r="SRY140" s="348"/>
      <c r="SRZ140" s="349"/>
      <c r="SSB140" s="347"/>
      <c r="SSC140" s="350"/>
      <c r="SSD140" s="350"/>
      <c r="SSE140" s="348"/>
      <c r="SSF140" s="348"/>
      <c r="SSG140" s="348"/>
      <c r="SSH140" s="349"/>
      <c r="SSJ140" s="347"/>
      <c r="SSK140" s="350"/>
      <c r="SSL140" s="350"/>
      <c r="SSM140" s="348"/>
      <c r="SSN140" s="348"/>
      <c r="SSO140" s="348"/>
      <c r="SSP140" s="349"/>
      <c r="SSR140" s="347"/>
      <c r="SSS140" s="350"/>
      <c r="SST140" s="350"/>
      <c r="SSU140" s="348"/>
      <c r="SSV140" s="348"/>
      <c r="SSW140" s="348"/>
      <c r="SSX140" s="349"/>
      <c r="SSZ140" s="347"/>
      <c r="STA140" s="350"/>
      <c r="STB140" s="350"/>
      <c r="STC140" s="348"/>
      <c r="STD140" s="348"/>
      <c r="STE140" s="348"/>
      <c r="STF140" s="349"/>
      <c r="STH140" s="347"/>
      <c r="STI140" s="350"/>
      <c r="STJ140" s="350"/>
      <c r="STK140" s="348"/>
      <c r="STL140" s="348"/>
      <c r="STM140" s="348"/>
      <c r="STN140" s="349"/>
      <c r="STP140" s="347"/>
      <c r="STQ140" s="350"/>
      <c r="STR140" s="350"/>
      <c r="STS140" s="348"/>
      <c r="STT140" s="348"/>
      <c r="STU140" s="348"/>
      <c r="STV140" s="349"/>
      <c r="STX140" s="347"/>
      <c r="STY140" s="350"/>
      <c r="STZ140" s="350"/>
      <c r="SUA140" s="348"/>
      <c r="SUB140" s="348"/>
      <c r="SUC140" s="348"/>
      <c r="SUD140" s="349"/>
      <c r="SUF140" s="347"/>
      <c r="SUG140" s="350"/>
      <c r="SUH140" s="350"/>
      <c r="SUI140" s="348"/>
      <c r="SUJ140" s="348"/>
      <c r="SUK140" s="348"/>
      <c r="SUL140" s="349"/>
      <c r="SUN140" s="347"/>
      <c r="SUO140" s="350"/>
      <c r="SUP140" s="350"/>
      <c r="SUQ140" s="348"/>
      <c r="SUR140" s="348"/>
      <c r="SUS140" s="348"/>
      <c r="SUT140" s="349"/>
      <c r="SUV140" s="347"/>
      <c r="SUW140" s="350"/>
      <c r="SUX140" s="350"/>
      <c r="SUY140" s="348"/>
      <c r="SUZ140" s="348"/>
      <c r="SVA140" s="348"/>
      <c r="SVB140" s="349"/>
      <c r="SVD140" s="347"/>
      <c r="SVE140" s="350"/>
      <c r="SVF140" s="350"/>
      <c r="SVG140" s="348"/>
      <c r="SVH140" s="348"/>
      <c r="SVI140" s="348"/>
      <c r="SVJ140" s="349"/>
      <c r="SVL140" s="347"/>
      <c r="SVM140" s="350"/>
      <c r="SVN140" s="350"/>
      <c r="SVO140" s="348"/>
      <c r="SVP140" s="348"/>
      <c r="SVQ140" s="348"/>
      <c r="SVR140" s="349"/>
      <c r="SVT140" s="347"/>
      <c r="SVU140" s="350"/>
      <c r="SVV140" s="350"/>
      <c r="SVW140" s="348"/>
      <c r="SVX140" s="348"/>
      <c r="SVY140" s="348"/>
      <c r="SVZ140" s="349"/>
      <c r="SWB140" s="347"/>
      <c r="SWC140" s="350"/>
      <c r="SWD140" s="350"/>
      <c r="SWE140" s="348"/>
      <c r="SWF140" s="348"/>
      <c r="SWG140" s="348"/>
      <c r="SWH140" s="349"/>
      <c r="SWJ140" s="347"/>
      <c r="SWK140" s="350"/>
      <c r="SWL140" s="350"/>
      <c r="SWM140" s="348"/>
      <c r="SWN140" s="348"/>
      <c r="SWO140" s="348"/>
      <c r="SWP140" s="349"/>
      <c r="SWR140" s="347"/>
      <c r="SWS140" s="350"/>
      <c r="SWT140" s="350"/>
      <c r="SWU140" s="348"/>
      <c r="SWV140" s="348"/>
      <c r="SWW140" s="348"/>
      <c r="SWX140" s="349"/>
      <c r="SWZ140" s="347"/>
      <c r="SXA140" s="350"/>
      <c r="SXB140" s="350"/>
      <c r="SXC140" s="348"/>
      <c r="SXD140" s="348"/>
      <c r="SXE140" s="348"/>
      <c r="SXF140" s="349"/>
      <c r="SXH140" s="347"/>
      <c r="SXI140" s="350"/>
      <c r="SXJ140" s="350"/>
      <c r="SXK140" s="348"/>
      <c r="SXL140" s="348"/>
      <c r="SXM140" s="348"/>
      <c r="SXN140" s="349"/>
      <c r="SXP140" s="347"/>
      <c r="SXQ140" s="350"/>
      <c r="SXR140" s="350"/>
      <c r="SXS140" s="348"/>
      <c r="SXT140" s="348"/>
      <c r="SXU140" s="348"/>
      <c r="SXV140" s="349"/>
      <c r="SXX140" s="347"/>
      <c r="SXY140" s="350"/>
      <c r="SXZ140" s="350"/>
      <c r="SYA140" s="348"/>
      <c r="SYB140" s="348"/>
      <c r="SYC140" s="348"/>
      <c r="SYD140" s="349"/>
      <c r="SYF140" s="347"/>
      <c r="SYG140" s="350"/>
      <c r="SYH140" s="350"/>
      <c r="SYI140" s="348"/>
      <c r="SYJ140" s="348"/>
      <c r="SYK140" s="348"/>
      <c r="SYL140" s="349"/>
      <c r="SYN140" s="347"/>
      <c r="SYO140" s="350"/>
      <c r="SYP140" s="350"/>
      <c r="SYQ140" s="348"/>
      <c r="SYR140" s="348"/>
      <c r="SYS140" s="348"/>
      <c r="SYT140" s="349"/>
      <c r="SYV140" s="347"/>
      <c r="SYW140" s="350"/>
      <c r="SYX140" s="350"/>
      <c r="SYY140" s="348"/>
      <c r="SYZ140" s="348"/>
      <c r="SZA140" s="348"/>
      <c r="SZB140" s="349"/>
      <c r="SZD140" s="347"/>
      <c r="SZE140" s="350"/>
      <c r="SZF140" s="350"/>
      <c r="SZG140" s="348"/>
      <c r="SZH140" s="348"/>
      <c r="SZI140" s="348"/>
      <c r="SZJ140" s="349"/>
      <c r="SZL140" s="347"/>
      <c r="SZM140" s="350"/>
      <c r="SZN140" s="350"/>
      <c r="SZO140" s="348"/>
      <c r="SZP140" s="348"/>
      <c r="SZQ140" s="348"/>
      <c r="SZR140" s="349"/>
      <c r="SZT140" s="347"/>
      <c r="SZU140" s="350"/>
      <c r="SZV140" s="350"/>
      <c r="SZW140" s="348"/>
      <c r="SZX140" s="348"/>
      <c r="SZY140" s="348"/>
      <c r="SZZ140" s="349"/>
      <c r="TAB140" s="347"/>
      <c r="TAC140" s="350"/>
      <c r="TAD140" s="350"/>
      <c r="TAE140" s="348"/>
      <c r="TAF140" s="348"/>
      <c r="TAG140" s="348"/>
      <c r="TAH140" s="349"/>
      <c r="TAJ140" s="347"/>
      <c r="TAK140" s="350"/>
      <c r="TAL140" s="350"/>
      <c r="TAM140" s="348"/>
      <c r="TAN140" s="348"/>
      <c r="TAO140" s="348"/>
      <c r="TAP140" s="349"/>
      <c r="TAR140" s="347"/>
      <c r="TAS140" s="350"/>
      <c r="TAT140" s="350"/>
      <c r="TAU140" s="348"/>
      <c r="TAV140" s="348"/>
      <c r="TAW140" s="348"/>
      <c r="TAX140" s="349"/>
      <c r="TAZ140" s="347"/>
      <c r="TBA140" s="350"/>
      <c r="TBB140" s="350"/>
      <c r="TBC140" s="348"/>
      <c r="TBD140" s="348"/>
      <c r="TBE140" s="348"/>
      <c r="TBF140" s="349"/>
      <c r="TBH140" s="347"/>
      <c r="TBI140" s="350"/>
      <c r="TBJ140" s="350"/>
      <c r="TBK140" s="348"/>
      <c r="TBL140" s="348"/>
      <c r="TBM140" s="348"/>
      <c r="TBN140" s="349"/>
      <c r="TBP140" s="347"/>
      <c r="TBQ140" s="350"/>
      <c r="TBR140" s="350"/>
      <c r="TBS140" s="348"/>
      <c r="TBT140" s="348"/>
      <c r="TBU140" s="348"/>
      <c r="TBV140" s="349"/>
      <c r="TBX140" s="347"/>
      <c r="TBY140" s="350"/>
      <c r="TBZ140" s="350"/>
      <c r="TCA140" s="348"/>
      <c r="TCB140" s="348"/>
      <c r="TCC140" s="348"/>
      <c r="TCD140" s="349"/>
      <c r="TCF140" s="347"/>
      <c r="TCG140" s="350"/>
      <c r="TCH140" s="350"/>
      <c r="TCI140" s="348"/>
      <c r="TCJ140" s="348"/>
      <c r="TCK140" s="348"/>
      <c r="TCL140" s="349"/>
      <c r="TCN140" s="347"/>
      <c r="TCO140" s="350"/>
      <c r="TCP140" s="350"/>
      <c r="TCQ140" s="348"/>
      <c r="TCR140" s="348"/>
      <c r="TCS140" s="348"/>
      <c r="TCT140" s="349"/>
      <c r="TCV140" s="347"/>
      <c r="TCW140" s="350"/>
      <c r="TCX140" s="350"/>
      <c r="TCY140" s="348"/>
      <c r="TCZ140" s="348"/>
      <c r="TDA140" s="348"/>
      <c r="TDB140" s="349"/>
      <c r="TDD140" s="347"/>
      <c r="TDE140" s="350"/>
      <c r="TDF140" s="350"/>
      <c r="TDG140" s="348"/>
      <c r="TDH140" s="348"/>
      <c r="TDI140" s="348"/>
      <c r="TDJ140" s="349"/>
      <c r="TDL140" s="347"/>
      <c r="TDM140" s="350"/>
      <c r="TDN140" s="350"/>
      <c r="TDO140" s="348"/>
      <c r="TDP140" s="348"/>
      <c r="TDQ140" s="348"/>
      <c r="TDR140" s="349"/>
      <c r="TDT140" s="347"/>
      <c r="TDU140" s="350"/>
      <c r="TDV140" s="350"/>
      <c r="TDW140" s="348"/>
      <c r="TDX140" s="348"/>
      <c r="TDY140" s="348"/>
      <c r="TDZ140" s="349"/>
      <c r="TEB140" s="347"/>
      <c r="TEC140" s="350"/>
      <c r="TED140" s="350"/>
      <c r="TEE140" s="348"/>
      <c r="TEF140" s="348"/>
      <c r="TEG140" s="348"/>
      <c r="TEH140" s="349"/>
      <c r="TEJ140" s="347"/>
      <c r="TEK140" s="350"/>
      <c r="TEL140" s="350"/>
      <c r="TEM140" s="348"/>
      <c r="TEN140" s="348"/>
      <c r="TEO140" s="348"/>
      <c r="TEP140" s="349"/>
      <c r="TER140" s="347"/>
      <c r="TES140" s="350"/>
      <c r="TET140" s="350"/>
      <c r="TEU140" s="348"/>
      <c r="TEV140" s="348"/>
      <c r="TEW140" s="348"/>
      <c r="TEX140" s="349"/>
      <c r="TEZ140" s="347"/>
      <c r="TFA140" s="350"/>
      <c r="TFB140" s="350"/>
      <c r="TFC140" s="348"/>
      <c r="TFD140" s="348"/>
      <c r="TFE140" s="348"/>
      <c r="TFF140" s="349"/>
      <c r="TFH140" s="347"/>
      <c r="TFI140" s="350"/>
      <c r="TFJ140" s="350"/>
      <c r="TFK140" s="348"/>
      <c r="TFL140" s="348"/>
      <c r="TFM140" s="348"/>
      <c r="TFN140" s="349"/>
      <c r="TFP140" s="347"/>
      <c r="TFQ140" s="350"/>
      <c r="TFR140" s="350"/>
      <c r="TFS140" s="348"/>
      <c r="TFT140" s="348"/>
      <c r="TFU140" s="348"/>
      <c r="TFV140" s="349"/>
      <c r="TFX140" s="347"/>
      <c r="TFY140" s="350"/>
      <c r="TFZ140" s="350"/>
      <c r="TGA140" s="348"/>
      <c r="TGB140" s="348"/>
      <c r="TGC140" s="348"/>
      <c r="TGD140" s="349"/>
      <c r="TGF140" s="347"/>
      <c r="TGG140" s="350"/>
      <c r="TGH140" s="350"/>
      <c r="TGI140" s="348"/>
      <c r="TGJ140" s="348"/>
      <c r="TGK140" s="348"/>
      <c r="TGL140" s="349"/>
      <c r="TGN140" s="347"/>
      <c r="TGO140" s="350"/>
      <c r="TGP140" s="350"/>
      <c r="TGQ140" s="348"/>
      <c r="TGR140" s="348"/>
      <c r="TGS140" s="348"/>
      <c r="TGT140" s="349"/>
      <c r="TGV140" s="347"/>
      <c r="TGW140" s="350"/>
      <c r="TGX140" s="350"/>
      <c r="TGY140" s="348"/>
      <c r="TGZ140" s="348"/>
      <c r="THA140" s="348"/>
      <c r="THB140" s="349"/>
      <c r="THD140" s="347"/>
      <c r="THE140" s="350"/>
      <c r="THF140" s="350"/>
      <c r="THG140" s="348"/>
      <c r="THH140" s="348"/>
      <c r="THI140" s="348"/>
      <c r="THJ140" s="349"/>
      <c r="THL140" s="347"/>
      <c r="THM140" s="350"/>
      <c r="THN140" s="350"/>
      <c r="THO140" s="348"/>
      <c r="THP140" s="348"/>
      <c r="THQ140" s="348"/>
      <c r="THR140" s="349"/>
      <c r="THT140" s="347"/>
      <c r="THU140" s="350"/>
      <c r="THV140" s="350"/>
      <c r="THW140" s="348"/>
      <c r="THX140" s="348"/>
      <c r="THY140" s="348"/>
      <c r="THZ140" s="349"/>
      <c r="TIB140" s="347"/>
      <c r="TIC140" s="350"/>
      <c r="TID140" s="350"/>
      <c r="TIE140" s="348"/>
      <c r="TIF140" s="348"/>
      <c r="TIG140" s="348"/>
      <c r="TIH140" s="349"/>
      <c r="TIJ140" s="347"/>
      <c r="TIK140" s="350"/>
      <c r="TIL140" s="350"/>
      <c r="TIM140" s="348"/>
      <c r="TIN140" s="348"/>
      <c r="TIO140" s="348"/>
      <c r="TIP140" s="349"/>
      <c r="TIR140" s="347"/>
      <c r="TIS140" s="350"/>
      <c r="TIT140" s="350"/>
      <c r="TIU140" s="348"/>
      <c r="TIV140" s="348"/>
      <c r="TIW140" s="348"/>
      <c r="TIX140" s="349"/>
      <c r="TIZ140" s="347"/>
      <c r="TJA140" s="350"/>
      <c r="TJB140" s="350"/>
      <c r="TJC140" s="348"/>
      <c r="TJD140" s="348"/>
      <c r="TJE140" s="348"/>
      <c r="TJF140" s="349"/>
      <c r="TJH140" s="347"/>
      <c r="TJI140" s="350"/>
      <c r="TJJ140" s="350"/>
      <c r="TJK140" s="348"/>
      <c r="TJL140" s="348"/>
      <c r="TJM140" s="348"/>
      <c r="TJN140" s="349"/>
      <c r="TJP140" s="347"/>
      <c r="TJQ140" s="350"/>
      <c r="TJR140" s="350"/>
      <c r="TJS140" s="348"/>
      <c r="TJT140" s="348"/>
      <c r="TJU140" s="348"/>
      <c r="TJV140" s="349"/>
      <c r="TJX140" s="347"/>
      <c r="TJY140" s="350"/>
      <c r="TJZ140" s="350"/>
      <c r="TKA140" s="348"/>
      <c r="TKB140" s="348"/>
      <c r="TKC140" s="348"/>
      <c r="TKD140" s="349"/>
      <c r="TKF140" s="347"/>
      <c r="TKG140" s="350"/>
      <c r="TKH140" s="350"/>
      <c r="TKI140" s="348"/>
      <c r="TKJ140" s="348"/>
      <c r="TKK140" s="348"/>
      <c r="TKL140" s="349"/>
      <c r="TKN140" s="347"/>
      <c r="TKO140" s="350"/>
      <c r="TKP140" s="350"/>
      <c r="TKQ140" s="348"/>
      <c r="TKR140" s="348"/>
      <c r="TKS140" s="348"/>
      <c r="TKT140" s="349"/>
      <c r="TKV140" s="347"/>
      <c r="TKW140" s="350"/>
      <c r="TKX140" s="350"/>
      <c r="TKY140" s="348"/>
      <c r="TKZ140" s="348"/>
      <c r="TLA140" s="348"/>
      <c r="TLB140" s="349"/>
      <c r="TLD140" s="347"/>
      <c r="TLE140" s="350"/>
      <c r="TLF140" s="350"/>
      <c r="TLG140" s="348"/>
      <c r="TLH140" s="348"/>
      <c r="TLI140" s="348"/>
      <c r="TLJ140" s="349"/>
      <c r="TLL140" s="347"/>
      <c r="TLM140" s="350"/>
      <c r="TLN140" s="350"/>
      <c r="TLO140" s="348"/>
      <c r="TLP140" s="348"/>
      <c r="TLQ140" s="348"/>
      <c r="TLR140" s="349"/>
      <c r="TLT140" s="347"/>
      <c r="TLU140" s="350"/>
      <c r="TLV140" s="350"/>
      <c r="TLW140" s="348"/>
      <c r="TLX140" s="348"/>
      <c r="TLY140" s="348"/>
      <c r="TLZ140" s="349"/>
      <c r="TMB140" s="347"/>
      <c r="TMC140" s="350"/>
      <c r="TMD140" s="350"/>
      <c r="TME140" s="348"/>
      <c r="TMF140" s="348"/>
      <c r="TMG140" s="348"/>
      <c r="TMH140" s="349"/>
      <c r="TMJ140" s="347"/>
      <c r="TMK140" s="350"/>
      <c r="TML140" s="350"/>
      <c r="TMM140" s="348"/>
      <c r="TMN140" s="348"/>
      <c r="TMO140" s="348"/>
      <c r="TMP140" s="349"/>
      <c r="TMR140" s="347"/>
      <c r="TMS140" s="350"/>
      <c r="TMT140" s="350"/>
      <c r="TMU140" s="348"/>
      <c r="TMV140" s="348"/>
      <c r="TMW140" s="348"/>
      <c r="TMX140" s="349"/>
      <c r="TMZ140" s="347"/>
      <c r="TNA140" s="350"/>
      <c r="TNB140" s="350"/>
      <c r="TNC140" s="348"/>
      <c r="TND140" s="348"/>
      <c r="TNE140" s="348"/>
      <c r="TNF140" s="349"/>
      <c r="TNH140" s="347"/>
      <c r="TNI140" s="350"/>
      <c r="TNJ140" s="350"/>
      <c r="TNK140" s="348"/>
      <c r="TNL140" s="348"/>
      <c r="TNM140" s="348"/>
      <c r="TNN140" s="349"/>
      <c r="TNP140" s="347"/>
      <c r="TNQ140" s="350"/>
      <c r="TNR140" s="350"/>
      <c r="TNS140" s="348"/>
      <c r="TNT140" s="348"/>
      <c r="TNU140" s="348"/>
      <c r="TNV140" s="349"/>
      <c r="TNX140" s="347"/>
      <c r="TNY140" s="350"/>
      <c r="TNZ140" s="350"/>
      <c r="TOA140" s="348"/>
      <c r="TOB140" s="348"/>
      <c r="TOC140" s="348"/>
      <c r="TOD140" s="349"/>
      <c r="TOF140" s="347"/>
      <c r="TOG140" s="350"/>
      <c r="TOH140" s="350"/>
      <c r="TOI140" s="348"/>
      <c r="TOJ140" s="348"/>
      <c r="TOK140" s="348"/>
      <c r="TOL140" s="349"/>
      <c r="TON140" s="347"/>
      <c r="TOO140" s="350"/>
      <c r="TOP140" s="350"/>
      <c r="TOQ140" s="348"/>
      <c r="TOR140" s="348"/>
      <c r="TOS140" s="348"/>
      <c r="TOT140" s="349"/>
      <c r="TOV140" s="347"/>
      <c r="TOW140" s="350"/>
      <c r="TOX140" s="350"/>
      <c r="TOY140" s="348"/>
      <c r="TOZ140" s="348"/>
      <c r="TPA140" s="348"/>
      <c r="TPB140" s="349"/>
      <c r="TPD140" s="347"/>
      <c r="TPE140" s="350"/>
      <c r="TPF140" s="350"/>
      <c r="TPG140" s="348"/>
      <c r="TPH140" s="348"/>
      <c r="TPI140" s="348"/>
      <c r="TPJ140" s="349"/>
      <c r="TPL140" s="347"/>
      <c r="TPM140" s="350"/>
      <c r="TPN140" s="350"/>
      <c r="TPO140" s="348"/>
      <c r="TPP140" s="348"/>
      <c r="TPQ140" s="348"/>
      <c r="TPR140" s="349"/>
      <c r="TPT140" s="347"/>
      <c r="TPU140" s="350"/>
      <c r="TPV140" s="350"/>
      <c r="TPW140" s="348"/>
      <c r="TPX140" s="348"/>
      <c r="TPY140" s="348"/>
      <c r="TPZ140" s="349"/>
      <c r="TQB140" s="347"/>
      <c r="TQC140" s="350"/>
      <c r="TQD140" s="350"/>
      <c r="TQE140" s="348"/>
      <c r="TQF140" s="348"/>
      <c r="TQG140" s="348"/>
      <c r="TQH140" s="349"/>
      <c r="TQJ140" s="347"/>
      <c r="TQK140" s="350"/>
      <c r="TQL140" s="350"/>
      <c r="TQM140" s="348"/>
      <c r="TQN140" s="348"/>
      <c r="TQO140" s="348"/>
      <c r="TQP140" s="349"/>
      <c r="TQR140" s="347"/>
      <c r="TQS140" s="350"/>
      <c r="TQT140" s="350"/>
      <c r="TQU140" s="348"/>
      <c r="TQV140" s="348"/>
      <c r="TQW140" s="348"/>
      <c r="TQX140" s="349"/>
      <c r="TQZ140" s="347"/>
      <c r="TRA140" s="350"/>
      <c r="TRB140" s="350"/>
      <c r="TRC140" s="348"/>
      <c r="TRD140" s="348"/>
      <c r="TRE140" s="348"/>
      <c r="TRF140" s="349"/>
      <c r="TRH140" s="347"/>
      <c r="TRI140" s="350"/>
      <c r="TRJ140" s="350"/>
      <c r="TRK140" s="348"/>
      <c r="TRL140" s="348"/>
      <c r="TRM140" s="348"/>
      <c r="TRN140" s="349"/>
      <c r="TRP140" s="347"/>
      <c r="TRQ140" s="350"/>
      <c r="TRR140" s="350"/>
      <c r="TRS140" s="348"/>
      <c r="TRT140" s="348"/>
      <c r="TRU140" s="348"/>
      <c r="TRV140" s="349"/>
      <c r="TRX140" s="347"/>
      <c r="TRY140" s="350"/>
      <c r="TRZ140" s="350"/>
      <c r="TSA140" s="348"/>
      <c r="TSB140" s="348"/>
      <c r="TSC140" s="348"/>
      <c r="TSD140" s="349"/>
      <c r="TSF140" s="347"/>
      <c r="TSG140" s="350"/>
      <c r="TSH140" s="350"/>
      <c r="TSI140" s="348"/>
      <c r="TSJ140" s="348"/>
      <c r="TSK140" s="348"/>
      <c r="TSL140" s="349"/>
      <c r="TSN140" s="347"/>
      <c r="TSO140" s="350"/>
      <c r="TSP140" s="350"/>
      <c r="TSQ140" s="348"/>
      <c r="TSR140" s="348"/>
      <c r="TSS140" s="348"/>
      <c r="TST140" s="349"/>
      <c r="TSV140" s="347"/>
      <c r="TSW140" s="350"/>
      <c r="TSX140" s="350"/>
      <c r="TSY140" s="348"/>
      <c r="TSZ140" s="348"/>
      <c r="TTA140" s="348"/>
      <c r="TTB140" s="349"/>
      <c r="TTD140" s="347"/>
      <c r="TTE140" s="350"/>
      <c r="TTF140" s="350"/>
      <c r="TTG140" s="348"/>
      <c r="TTH140" s="348"/>
      <c r="TTI140" s="348"/>
      <c r="TTJ140" s="349"/>
      <c r="TTL140" s="347"/>
      <c r="TTM140" s="350"/>
      <c r="TTN140" s="350"/>
      <c r="TTO140" s="348"/>
      <c r="TTP140" s="348"/>
      <c r="TTQ140" s="348"/>
      <c r="TTR140" s="349"/>
      <c r="TTT140" s="347"/>
      <c r="TTU140" s="350"/>
      <c r="TTV140" s="350"/>
      <c r="TTW140" s="348"/>
      <c r="TTX140" s="348"/>
      <c r="TTY140" s="348"/>
      <c r="TTZ140" s="349"/>
      <c r="TUB140" s="347"/>
      <c r="TUC140" s="350"/>
      <c r="TUD140" s="350"/>
      <c r="TUE140" s="348"/>
      <c r="TUF140" s="348"/>
      <c r="TUG140" s="348"/>
      <c r="TUH140" s="349"/>
      <c r="TUJ140" s="347"/>
      <c r="TUK140" s="350"/>
      <c r="TUL140" s="350"/>
      <c r="TUM140" s="348"/>
      <c r="TUN140" s="348"/>
      <c r="TUO140" s="348"/>
      <c r="TUP140" s="349"/>
      <c r="TUR140" s="347"/>
      <c r="TUS140" s="350"/>
      <c r="TUT140" s="350"/>
      <c r="TUU140" s="348"/>
      <c r="TUV140" s="348"/>
      <c r="TUW140" s="348"/>
      <c r="TUX140" s="349"/>
      <c r="TUZ140" s="347"/>
      <c r="TVA140" s="350"/>
      <c r="TVB140" s="350"/>
      <c r="TVC140" s="348"/>
      <c r="TVD140" s="348"/>
      <c r="TVE140" s="348"/>
      <c r="TVF140" s="349"/>
      <c r="TVH140" s="347"/>
      <c r="TVI140" s="350"/>
      <c r="TVJ140" s="350"/>
      <c r="TVK140" s="348"/>
      <c r="TVL140" s="348"/>
      <c r="TVM140" s="348"/>
      <c r="TVN140" s="349"/>
      <c r="TVP140" s="347"/>
      <c r="TVQ140" s="350"/>
      <c r="TVR140" s="350"/>
      <c r="TVS140" s="348"/>
      <c r="TVT140" s="348"/>
      <c r="TVU140" s="348"/>
      <c r="TVV140" s="349"/>
      <c r="TVX140" s="347"/>
      <c r="TVY140" s="350"/>
      <c r="TVZ140" s="350"/>
      <c r="TWA140" s="348"/>
      <c r="TWB140" s="348"/>
      <c r="TWC140" s="348"/>
      <c r="TWD140" s="349"/>
      <c r="TWF140" s="347"/>
      <c r="TWG140" s="350"/>
      <c r="TWH140" s="350"/>
      <c r="TWI140" s="348"/>
      <c r="TWJ140" s="348"/>
      <c r="TWK140" s="348"/>
      <c r="TWL140" s="349"/>
      <c r="TWN140" s="347"/>
      <c r="TWO140" s="350"/>
      <c r="TWP140" s="350"/>
      <c r="TWQ140" s="348"/>
      <c r="TWR140" s="348"/>
      <c r="TWS140" s="348"/>
      <c r="TWT140" s="349"/>
      <c r="TWV140" s="347"/>
      <c r="TWW140" s="350"/>
      <c r="TWX140" s="350"/>
      <c r="TWY140" s="348"/>
      <c r="TWZ140" s="348"/>
      <c r="TXA140" s="348"/>
      <c r="TXB140" s="349"/>
      <c r="TXD140" s="347"/>
      <c r="TXE140" s="350"/>
      <c r="TXF140" s="350"/>
      <c r="TXG140" s="348"/>
      <c r="TXH140" s="348"/>
      <c r="TXI140" s="348"/>
      <c r="TXJ140" s="349"/>
      <c r="TXL140" s="347"/>
      <c r="TXM140" s="350"/>
      <c r="TXN140" s="350"/>
      <c r="TXO140" s="348"/>
      <c r="TXP140" s="348"/>
      <c r="TXQ140" s="348"/>
      <c r="TXR140" s="349"/>
      <c r="TXT140" s="347"/>
      <c r="TXU140" s="350"/>
      <c r="TXV140" s="350"/>
      <c r="TXW140" s="348"/>
      <c r="TXX140" s="348"/>
      <c r="TXY140" s="348"/>
      <c r="TXZ140" s="349"/>
      <c r="TYB140" s="347"/>
      <c r="TYC140" s="350"/>
      <c r="TYD140" s="350"/>
      <c r="TYE140" s="348"/>
      <c r="TYF140" s="348"/>
      <c r="TYG140" s="348"/>
      <c r="TYH140" s="349"/>
      <c r="TYJ140" s="347"/>
      <c r="TYK140" s="350"/>
      <c r="TYL140" s="350"/>
      <c r="TYM140" s="348"/>
      <c r="TYN140" s="348"/>
      <c r="TYO140" s="348"/>
      <c r="TYP140" s="349"/>
      <c r="TYR140" s="347"/>
      <c r="TYS140" s="350"/>
      <c r="TYT140" s="350"/>
      <c r="TYU140" s="348"/>
      <c r="TYV140" s="348"/>
      <c r="TYW140" s="348"/>
      <c r="TYX140" s="349"/>
      <c r="TYZ140" s="347"/>
      <c r="TZA140" s="350"/>
      <c r="TZB140" s="350"/>
      <c r="TZC140" s="348"/>
      <c r="TZD140" s="348"/>
      <c r="TZE140" s="348"/>
      <c r="TZF140" s="349"/>
      <c r="TZH140" s="347"/>
      <c r="TZI140" s="350"/>
      <c r="TZJ140" s="350"/>
      <c r="TZK140" s="348"/>
      <c r="TZL140" s="348"/>
      <c r="TZM140" s="348"/>
      <c r="TZN140" s="349"/>
      <c r="TZP140" s="347"/>
      <c r="TZQ140" s="350"/>
      <c r="TZR140" s="350"/>
      <c r="TZS140" s="348"/>
      <c r="TZT140" s="348"/>
      <c r="TZU140" s="348"/>
      <c r="TZV140" s="349"/>
      <c r="TZX140" s="347"/>
      <c r="TZY140" s="350"/>
      <c r="TZZ140" s="350"/>
      <c r="UAA140" s="348"/>
      <c r="UAB140" s="348"/>
      <c r="UAC140" s="348"/>
      <c r="UAD140" s="349"/>
      <c r="UAF140" s="347"/>
      <c r="UAG140" s="350"/>
      <c r="UAH140" s="350"/>
      <c r="UAI140" s="348"/>
      <c r="UAJ140" s="348"/>
      <c r="UAK140" s="348"/>
      <c r="UAL140" s="349"/>
      <c r="UAN140" s="347"/>
      <c r="UAO140" s="350"/>
      <c r="UAP140" s="350"/>
      <c r="UAQ140" s="348"/>
      <c r="UAR140" s="348"/>
      <c r="UAS140" s="348"/>
      <c r="UAT140" s="349"/>
      <c r="UAV140" s="347"/>
      <c r="UAW140" s="350"/>
      <c r="UAX140" s="350"/>
      <c r="UAY140" s="348"/>
      <c r="UAZ140" s="348"/>
      <c r="UBA140" s="348"/>
      <c r="UBB140" s="349"/>
      <c r="UBD140" s="347"/>
      <c r="UBE140" s="350"/>
      <c r="UBF140" s="350"/>
      <c r="UBG140" s="348"/>
      <c r="UBH140" s="348"/>
      <c r="UBI140" s="348"/>
      <c r="UBJ140" s="349"/>
      <c r="UBL140" s="347"/>
      <c r="UBM140" s="350"/>
      <c r="UBN140" s="350"/>
      <c r="UBO140" s="348"/>
      <c r="UBP140" s="348"/>
      <c r="UBQ140" s="348"/>
      <c r="UBR140" s="349"/>
      <c r="UBT140" s="347"/>
      <c r="UBU140" s="350"/>
      <c r="UBV140" s="350"/>
      <c r="UBW140" s="348"/>
      <c r="UBX140" s="348"/>
      <c r="UBY140" s="348"/>
      <c r="UBZ140" s="349"/>
      <c r="UCB140" s="347"/>
      <c r="UCC140" s="350"/>
      <c r="UCD140" s="350"/>
      <c r="UCE140" s="348"/>
      <c r="UCF140" s="348"/>
      <c r="UCG140" s="348"/>
      <c r="UCH140" s="349"/>
      <c r="UCJ140" s="347"/>
      <c r="UCK140" s="350"/>
      <c r="UCL140" s="350"/>
      <c r="UCM140" s="348"/>
      <c r="UCN140" s="348"/>
      <c r="UCO140" s="348"/>
      <c r="UCP140" s="349"/>
      <c r="UCR140" s="347"/>
      <c r="UCS140" s="350"/>
      <c r="UCT140" s="350"/>
      <c r="UCU140" s="348"/>
      <c r="UCV140" s="348"/>
      <c r="UCW140" s="348"/>
      <c r="UCX140" s="349"/>
      <c r="UCZ140" s="347"/>
      <c r="UDA140" s="350"/>
      <c r="UDB140" s="350"/>
      <c r="UDC140" s="348"/>
      <c r="UDD140" s="348"/>
      <c r="UDE140" s="348"/>
      <c r="UDF140" s="349"/>
      <c r="UDH140" s="347"/>
      <c r="UDI140" s="350"/>
      <c r="UDJ140" s="350"/>
      <c r="UDK140" s="348"/>
      <c r="UDL140" s="348"/>
      <c r="UDM140" s="348"/>
      <c r="UDN140" s="349"/>
      <c r="UDP140" s="347"/>
      <c r="UDQ140" s="350"/>
      <c r="UDR140" s="350"/>
      <c r="UDS140" s="348"/>
      <c r="UDT140" s="348"/>
      <c r="UDU140" s="348"/>
      <c r="UDV140" s="349"/>
      <c r="UDX140" s="347"/>
      <c r="UDY140" s="350"/>
      <c r="UDZ140" s="350"/>
      <c r="UEA140" s="348"/>
      <c r="UEB140" s="348"/>
      <c r="UEC140" s="348"/>
      <c r="UED140" s="349"/>
      <c r="UEF140" s="347"/>
      <c r="UEG140" s="350"/>
      <c r="UEH140" s="350"/>
      <c r="UEI140" s="348"/>
      <c r="UEJ140" s="348"/>
      <c r="UEK140" s="348"/>
      <c r="UEL140" s="349"/>
      <c r="UEN140" s="347"/>
      <c r="UEO140" s="350"/>
      <c r="UEP140" s="350"/>
      <c r="UEQ140" s="348"/>
      <c r="UER140" s="348"/>
      <c r="UES140" s="348"/>
      <c r="UET140" s="349"/>
      <c r="UEV140" s="347"/>
      <c r="UEW140" s="350"/>
      <c r="UEX140" s="350"/>
      <c r="UEY140" s="348"/>
      <c r="UEZ140" s="348"/>
      <c r="UFA140" s="348"/>
      <c r="UFB140" s="349"/>
      <c r="UFD140" s="347"/>
      <c r="UFE140" s="350"/>
      <c r="UFF140" s="350"/>
      <c r="UFG140" s="348"/>
      <c r="UFH140" s="348"/>
      <c r="UFI140" s="348"/>
      <c r="UFJ140" s="349"/>
      <c r="UFL140" s="347"/>
      <c r="UFM140" s="350"/>
      <c r="UFN140" s="350"/>
      <c r="UFO140" s="348"/>
      <c r="UFP140" s="348"/>
      <c r="UFQ140" s="348"/>
      <c r="UFR140" s="349"/>
      <c r="UFT140" s="347"/>
      <c r="UFU140" s="350"/>
      <c r="UFV140" s="350"/>
      <c r="UFW140" s="348"/>
      <c r="UFX140" s="348"/>
      <c r="UFY140" s="348"/>
      <c r="UFZ140" s="349"/>
      <c r="UGB140" s="347"/>
      <c r="UGC140" s="350"/>
      <c r="UGD140" s="350"/>
      <c r="UGE140" s="348"/>
      <c r="UGF140" s="348"/>
      <c r="UGG140" s="348"/>
      <c r="UGH140" s="349"/>
      <c r="UGJ140" s="347"/>
      <c r="UGK140" s="350"/>
      <c r="UGL140" s="350"/>
      <c r="UGM140" s="348"/>
      <c r="UGN140" s="348"/>
      <c r="UGO140" s="348"/>
      <c r="UGP140" s="349"/>
      <c r="UGR140" s="347"/>
      <c r="UGS140" s="350"/>
      <c r="UGT140" s="350"/>
      <c r="UGU140" s="348"/>
      <c r="UGV140" s="348"/>
      <c r="UGW140" s="348"/>
      <c r="UGX140" s="349"/>
      <c r="UGZ140" s="347"/>
      <c r="UHA140" s="350"/>
      <c r="UHB140" s="350"/>
      <c r="UHC140" s="348"/>
      <c r="UHD140" s="348"/>
      <c r="UHE140" s="348"/>
      <c r="UHF140" s="349"/>
      <c r="UHH140" s="347"/>
      <c r="UHI140" s="350"/>
      <c r="UHJ140" s="350"/>
      <c r="UHK140" s="348"/>
      <c r="UHL140" s="348"/>
      <c r="UHM140" s="348"/>
      <c r="UHN140" s="349"/>
      <c r="UHP140" s="347"/>
      <c r="UHQ140" s="350"/>
      <c r="UHR140" s="350"/>
      <c r="UHS140" s="348"/>
      <c r="UHT140" s="348"/>
      <c r="UHU140" s="348"/>
      <c r="UHV140" s="349"/>
      <c r="UHX140" s="347"/>
      <c r="UHY140" s="350"/>
      <c r="UHZ140" s="350"/>
      <c r="UIA140" s="348"/>
      <c r="UIB140" s="348"/>
      <c r="UIC140" s="348"/>
      <c r="UID140" s="349"/>
      <c r="UIF140" s="347"/>
      <c r="UIG140" s="350"/>
      <c r="UIH140" s="350"/>
      <c r="UII140" s="348"/>
      <c r="UIJ140" s="348"/>
      <c r="UIK140" s="348"/>
      <c r="UIL140" s="349"/>
      <c r="UIN140" s="347"/>
      <c r="UIO140" s="350"/>
      <c r="UIP140" s="350"/>
      <c r="UIQ140" s="348"/>
      <c r="UIR140" s="348"/>
      <c r="UIS140" s="348"/>
      <c r="UIT140" s="349"/>
      <c r="UIV140" s="347"/>
      <c r="UIW140" s="350"/>
      <c r="UIX140" s="350"/>
      <c r="UIY140" s="348"/>
      <c r="UIZ140" s="348"/>
      <c r="UJA140" s="348"/>
      <c r="UJB140" s="349"/>
      <c r="UJD140" s="347"/>
      <c r="UJE140" s="350"/>
      <c r="UJF140" s="350"/>
      <c r="UJG140" s="348"/>
      <c r="UJH140" s="348"/>
      <c r="UJI140" s="348"/>
      <c r="UJJ140" s="349"/>
      <c r="UJL140" s="347"/>
      <c r="UJM140" s="350"/>
      <c r="UJN140" s="350"/>
      <c r="UJO140" s="348"/>
      <c r="UJP140" s="348"/>
      <c r="UJQ140" s="348"/>
      <c r="UJR140" s="349"/>
      <c r="UJT140" s="347"/>
      <c r="UJU140" s="350"/>
      <c r="UJV140" s="350"/>
      <c r="UJW140" s="348"/>
      <c r="UJX140" s="348"/>
      <c r="UJY140" s="348"/>
      <c r="UJZ140" s="349"/>
      <c r="UKB140" s="347"/>
      <c r="UKC140" s="350"/>
      <c r="UKD140" s="350"/>
      <c r="UKE140" s="348"/>
      <c r="UKF140" s="348"/>
      <c r="UKG140" s="348"/>
      <c r="UKH140" s="349"/>
      <c r="UKJ140" s="347"/>
      <c r="UKK140" s="350"/>
      <c r="UKL140" s="350"/>
      <c r="UKM140" s="348"/>
      <c r="UKN140" s="348"/>
      <c r="UKO140" s="348"/>
      <c r="UKP140" s="349"/>
      <c r="UKR140" s="347"/>
      <c r="UKS140" s="350"/>
      <c r="UKT140" s="350"/>
      <c r="UKU140" s="348"/>
      <c r="UKV140" s="348"/>
      <c r="UKW140" s="348"/>
      <c r="UKX140" s="349"/>
      <c r="UKZ140" s="347"/>
      <c r="ULA140" s="350"/>
      <c r="ULB140" s="350"/>
      <c r="ULC140" s="348"/>
      <c r="ULD140" s="348"/>
      <c r="ULE140" s="348"/>
      <c r="ULF140" s="349"/>
      <c r="ULH140" s="347"/>
      <c r="ULI140" s="350"/>
      <c r="ULJ140" s="350"/>
      <c r="ULK140" s="348"/>
      <c r="ULL140" s="348"/>
      <c r="ULM140" s="348"/>
      <c r="ULN140" s="349"/>
      <c r="ULP140" s="347"/>
      <c r="ULQ140" s="350"/>
      <c r="ULR140" s="350"/>
      <c r="ULS140" s="348"/>
      <c r="ULT140" s="348"/>
      <c r="ULU140" s="348"/>
      <c r="ULV140" s="349"/>
      <c r="ULX140" s="347"/>
      <c r="ULY140" s="350"/>
      <c r="ULZ140" s="350"/>
      <c r="UMA140" s="348"/>
      <c r="UMB140" s="348"/>
      <c r="UMC140" s="348"/>
      <c r="UMD140" s="349"/>
      <c r="UMF140" s="347"/>
      <c r="UMG140" s="350"/>
      <c r="UMH140" s="350"/>
      <c r="UMI140" s="348"/>
      <c r="UMJ140" s="348"/>
      <c r="UMK140" s="348"/>
      <c r="UML140" s="349"/>
      <c r="UMN140" s="347"/>
      <c r="UMO140" s="350"/>
      <c r="UMP140" s="350"/>
      <c r="UMQ140" s="348"/>
      <c r="UMR140" s="348"/>
      <c r="UMS140" s="348"/>
      <c r="UMT140" s="349"/>
      <c r="UMV140" s="347"/>
      <c r="UMW140" s="350"/>
      <c r="UMX140" s="350"/>
      <c r="UMY140" s="348"/>
      <c r="UMZ140" s="348"/>
      <c r="UNA140" s="348"/>
      <c r="UNB140" s="349"/>
      <c r="UND140" s="347"/>
      <c r="UNE140" s="350"/>
      <c r="UNF140" s="350"/>
      <c r="UNG140" s="348"/>
      <c r="UNH140" s="348"/>
      <c r="UNI140" s="348"/>
      <c r="UNJ140" s="349"/>
      <c r="UNL140" s="347"/>
      <c r="UNM140" s="350"/>
      <c r="UNN140" s="350"/>
      <c r="UNO140" s="348"/>
      <c r="UNP140" s="348"/>
      <c r="UNQ140" s="348"/>
      <c r="UNR140" s="349"/>
      <c r="UNT140" s="347"/>
      <c r="UNU140" s="350"/>
      <c r="UNV140" s="350"/>
      <c r="UNW140" s="348"/>
      <c r="UNX140" s="348"/>
      <c r="UNY140" s="348"/>
      <c r="UNZ140" s="349"/>
      <c r="UOB140" s="347"/>
      <c r="UOC140" s="350"/>
      <c r="UOD140" s="350"/>
      <c r="UOE140" s="348"/>
      <c r="UOF140" s="348"/>
      <c r="UOG140" s="348"/>
      <c r="UOH140" s="349"/>
      <c r="UOJ140" s="347"/>
      <c r="UOK140" s="350"/>
      <c r="UOL140" s="350"/>
      <c r="UOM140" s="348"/>
      <c r="UON140" s="348"/>
      <c r="UOO140" s="348"/>
      <c r="UOP140" s="349"/>
      <c r="UOR140" s="347"/>
      <c r="UOS140" s="350"/>
      <c r="UOT140" s="350"/>
      <c r="UOU140" s="348"/>
      <c r="UOV140" s="348"/>
      <c r="UOW140" s="348"/>
      <c r="UOX140" s="349"/>
      <c r="UOZ140" s="347"/>
      <c r="UPA140" s="350"/>
      <c r="UPB140" s="350"/>
      <c r="UPC140" s="348"/>
      <c r="UPD140" s="348"/>
      <c r="UPE140" s="348"/>
      <c r="UPF140" s="349"/>
      <c r="UPH140" s="347"/>
      <c r="UPI140" s="350"/>
      <c r="UPJ140" s="350"/>
      <c r="UPK140" s="348"/>
      <c r="UPL140" s="348"/>
      <c r="UPM140" s="348"/>
      <c r="UPN140" s="349"/>
      <c r="UPP140" s="347"/>
      <c r="UPQ140" s="350"/>
      <c r="UPR140" s="350"/>
      <c r="UPS140" s="348"/>
      <c r="UPT140" s="348"/>
      <c r="UPU140" s="348"/>
      <c r="UPV140" s="349"/>
      <c r="UPX140" s="347"/>
      <c r="UPY140" s="350"/>
      <c r="UPZ140" s="350"/>
      <c r="UQA140" s="348"/>
      <c r="UQB140" s="348"/>
      <c r="UQC140" s="348"/>
      <c r="UQD140" s="349"/>
      <c r="UQF140" s="347"/>
      <c r="UQG140" s="350"/>
      <c r="UQH140" s="350"/>
      <c r="UQI140" s="348"/>
      <c r="UQJ140" s="348"/>
      <c r="UQK140" s="348"/>
      <c r="UQL140" s="349"/>
      <c r="UQN140" s="347"/>
      <c r="UQO140" s="350"/>
      <c r="UQP140" s="350"/>
      <c r="UQQ140" s="348"/>
      <c r="UQR140" s="348"/>
      <c r="UQS140" s="348"/>
      <c r="UQT140" s="349"/>
      <c r="UQV140" s="347"/>
      <c r="UQW140" s="350"/>
      <c r="UQX140" s="350"/>
      <c r="UQY140" s="348"/>
      <c r="UQZ140" s="348"/>
      <c r="URA140" s="348"/>
      <c r="URB140" s="349"/>
      <c r="URD140" s="347"/>
      <c r="URE140" s="350"/>
      <c r="URF140" s="350"/>
      <c r="URG140" s="348"/>
      <c r="URH140" s="348"/>
      <c r="URI140" s="348"/>
      <c r="URJ140" s="349"/>
      <c r="URL140" s="347"/>
      <c r="URM140" s="350"/>
      <c r="URN140" s="350"/>
      <c r="URO140" s="348"/>
      <c r="URP140" s="348"/>
      <c r="URQ140" s="348"/>
      <c r="URR140" s="349"/>
      <c r="URT140" s="347"/>
      <c r="URU140" s="350"/>
      <c r="URV140" s="350"/>
      <c r="URW140" s="348"/>
      <c r="URX140" s="348"/>
      <c r="URY140" s="348"/>
      <c r="URZ140" s="349"/>
      <c r="USB140" s="347"/>
      <c r="USC140" s="350"/>
      <c r="USD140" s="350"/>
      <c r="USE140" s="348"/>
      <c r="USF140" s="348"/>
      <c r="USG140" s="348"/>
      <c r="USH140" s="349"/>
      <c r="USJ140" s="347"/>
      <c r="USK140" s="350"/>
      <c r="USL140" s="350"/>
      <c r="USM140" s="348"/>
      <c r="USN140" s="348"/>
      <c r="USO140" s="348"/>
      <c r="USP140" s="349"/>
      <c r="USR140" s="347"/>
      <c r="USS140" s="350"/>
      <c r="UST140" s="350"/>
      <c r="USU140" s="348"/>
      <c r="USV140" s="348"/>
      <c r="USW140" s="348"/>
      <c r="USX140" s="349"/>
      <c r="USZ140" s="347"/>
      <c r="UTA140" s="350"/>
      <c r="UTB140" s="350"/>
      <c r="UTC140" s="348"/>
      <c r="UTD140" s="348"/>
      <c r="UTE140" s="348"/>
      <c r="UTF140" s="349"/>
      <c r="UTH140" s="347"/>
      <c r="UTI140" s="350"/>
      <c r="UTJ140" s="350"/>
      <c r="UTK140" s="348"/>
      <c r="UTL140" s="348"/>
      <c r="UTM140" s="348"/>
      <c r="UTN140" s="349"/>
      <c r="UTP140" s="347"/>
      <c r="UTQ140" s="350"/>
      <c r="UTR140" s="350"/>
      <c r="UTS140" s="348"/>
      <c r="UTT140" s="348"/>
      <c r="UTU140" s="348"/>
      <c r="UTV140" s="349"/>
      <c r="UTX140" s="347"/>
      <c r="UTY140" s="350"/>
      <c r="UTZ140" s="350"/>
      <c r="UUA140" s="348"/>
      <c r="UUB140" s="348"/>
      <c r="UUC140" s="348"/>
      <c r="UUD140" s="349"/>
      <c r="UUF140" s="347"/>
      <c r="UUG140" s="350"/>
      <c r="UUH140" s="350"/>
      <c r="UUI140" s="348"/>
      <c r="UUJ140" s="348"/>
      <c r="UUK140" s="348"/>
      <c r="UUL140" s="349"/>
      <c r="UUN140" s="347"/>
      <c r="UUO140" s="350"/>
      <c r="UUP140" s="350"/>
      <c r="UUQ140" s="348"/>
      <c r="UUR140" s="348"/>
      <c r="UUS140" s="348"/>
      <c r="UUT140" s="349"/>
      <c r="UUV140" s="347"/>
      <c r="UUW140" s="350"/>
      <c r="UUX140" s="350"/>
      <c r="UUY140" s="348"/>
      <c r="UUZ140" s="348"/>
      <c r="UVA140" s="348"/>
      <c r="UVB140" s="349"/>
      <c r="UVD140" s="347"/>
      <c r="UVE140" s="350"/>
      <c r="UVF140" s="350"/>
      <c r="UVG140" s="348"/>
      <c r="UVH140" s="348"/>
      <c r="UVI140" s="348"/>
      <c r="UVJ140" s="349"/>
      <c r="UVL140" s="347"/>
      <c r="UVM140" s="350"/>
      <c r="UVN140" s="350"/>
      <c r="UVO140" s="348"/>
      <c r="UVP140" s="348"/>
      <c r="UVQ140" s="348"/>
      <c r="UVR140" s="349"/>
      <c r="UVT140" s="347"/>
      <c r="UVU140" s="350"/>
      <c r="UVV140" s="350"/>
      <c r="UVW140" s="348"/>
      <c r="UVX140" s="348"/>
      <c r="UVY140" s="348"/>
      <c r="UVZ140" s="349"/>
      <c r="UWB140" s="347"/>
      <c r="UWC140" s="350"/>
      <c r="UWD140" s="350"/>
      <c r="UWE140" s="348"/>
      <c r="UWF140" s="348"/>
      <c r="UWG140" s="348"/>
      <c r="UWH140" s="349"/>
      <c r="UWJ140" s="347"/>
      <c r="UWK140" s="350"/>
      <c r="UWL140" s="350"/>
      <c r="UWM140" s="348"/>
      <c r="UWN140" s="348"/>
      <c r="UWO140" s="348"/>
      <c r="UWP140" s="349"/>
      <c r="UWR140" s="347"/>
      <c r="UWS140" s="350"/>
      <c r="UWT140" s="350"/>
      <c r="UWU140" s="348"/>
      <c r="UWV140" s="348"/>
      <c r="UWW140" s="348"/>
      <c r="UWX140" s="349"/>
      <c r="UWZ140" s="347"/>
      <c r="UXA140" s="350"/>
      <c r="UXB140" s="350"/>
      <c r="UXC140" s="348"/>
      <c r="UXD140" s="348"/>
      <c r="UXE140" s="348"/>
      <c r="UXF140" s="349"/>
      <c r="UXH140" s="347"/>
      <c r="UXI140" s="350"/>
      <c r="UXJ140" s="350"/>
      <c r="UXK140" s="348"/>
      <c r="UXL140" s="348"/>
      <c r="UXM140" s="348"/>
      <c r="UXN140" s="349"/>
      <c r="UXP140" s="347"/>
      <c r="UXQ140" s="350"/>
      <c r="UXR140" s="350"/>
      <c r="UXS140" s="348"/>
      <c r="UXT140" s="348"/>
      <c r="UXU140" s="348"/>
      <c r="UXV140" s="349"/>
      <c r="UXX140" s="347"/>
      <c r="UXY140" s="350"/>
      <c r="UXZ140" s="350"/>
      <c r="UYA140" s="348"/>
      <c r="UYB140" s="348"/>
      <c r="UYC140" s="348"/>
      <c r="UYD140" s="349"/>
      <c r="UYF140" s="347"/>
      <c r="UYG140" s="350"/>
      <c r="UYH140" s="350"/>
      <c r="UYI140" s="348"/>
      <c r="UYJ140" s="348"/>
      <c r="UYK140" s="348"/>
      <c r="UYL140" s="349"/>
      <c r="UYN140" s="347"/>
      <c r="UYO140" s="350"/>
      <c r="UYP140" s="350"/>
      <c r="UYQ140" s="348"/>
      <c r="UYR140" s="348"/>
      <c r="UYS140" s="348"/>
      <c r="UYT140" s="349"/>
      <c r="UYV140" s="347"/>
      <c r="UYW140" s="350"/>
      <c r="UYX140" s="350"/>
      <c r="UYY140" s="348"/>
      <c r="UYZ140" s="348"/>
      <c r="UZA140" s="348"/>
      <c r="UZB140" s="349"/>
      <c r="UZD140" s="347"/>
      <c r="UZE140" s="350"/>
      <c r="UZF140" s="350"/>
      <c r="UZG140" s="348"/>
      <c r="UZH140" s="348"/>
      <c r="UZI140" s="348"/>
      <c r="UZJ140" s="349"/>
      <c r="UZL140" s="347"/>
      <c r="UZM140" s="350"/>
      <c r="UZN140" s="350"/>
      <c r="UZO140" s="348"/>
      <c r="UZP140" s="348"/>
      <c r="UZQ140" s="348"/>
      <c r="UZR140" s="349"/>
      <c r="UZT140" s="347"/>
      <c r="UZU140" s="350"/>
      <c r="UZV140" s="350"/>
      <c r="UZW140" s="348"/>
      <c r="UZX140" s="348"/>
      <c r="UZY140" s="348"/>
      <c r="UZZ140" s="349"/>
      <c r="VAB140" s="347"/>
      <c r="VAC140" s="350"/>
      <c r="VAD140" s="350"/>
      <c r="VAE140" s="348"/>
      <c r="VAF140" s="348"/>
      <c r="VAG140" s="348"/>
      <c r="VAH140" s="349"/>
      <c r="VAJ140" s="347"/>
      <c r="VAK140" s="350"/>
      <c r="VAL140" s="350"/>
      <c r="VAM140" s="348"/>
      <c r="VAN140" s="348"/>
      <c r="VAO140" s="348"/>
      <c r="VAP140" s="349"/>
      <c r="VAR140" s="347"/>
      <c r="VAS140" s="350"/>
      <c r="VAT140" s="350"/>
      <c r="VAU140" s="348"/>
      <c r="VAV140" s="348"/>
      <c r="VAW140" s="348"/>
      <c r="VAX140" s="349"/>
      <c r="VAZ140" s="347"/>
      <c r="VBA140" s="350"/>
      <c r="VBB140" s="350"/>
      <c r="VBC140" s="348"/>
      <c r="VBD140" s="348"/>
      <c r="VBE140" s="348"/>
      <c r="VBF140" s="349"/>
      <c r="VBH140" s="347"/>
      <c r="VBI140" s="350"/>
      <c r="VBJ140" s="350"/>
      <c r="VBK140" s="348"/>
      <c r="VBL140" s="348"/>
      <c r="VBM140" s="348"/>
      <c r="VBN140" s="349"/>
      <c r="VBP140" s="347"/>
      <c r="VBQ140" s="350"/>
      <c r="VBR140" s="350"/>
      <c r="VBS140" s="348"/>
      <c r="VBT140" s="348"/>
      <c r="VBU140" s="348"/>
      <c r="VBV140" s="349"/>
      <c r="VBX140" s="347"/>
      <c r="VBY140" s="350"/>
      <c r="VBZ140" s="350"/>
      <c r="VCA140" s="348"/>
      <c r="VCB140" s="348"/>
      <c r="VCC140" s="348"/>
      <c r="VCD140" s="349"/>
      <c r="VCF140" s="347"/>
      <c r="VCG140" s="350"/>
      <c r="VCH140" s="350"/>
      <c r="VCI140" s="348"/>
      <c r="VCJ140" s="348"/>
      <c r="VCK140" s="348"/>
      <c r="VCL140" s="349"/>
      <c r="VCN140" s="347"/>
      <c r="VCO140" s="350"/>
      <c r="VCP140" s="350"/>
      <c r="VCQ140" s="348"/>
      <c r="VCR140" s="348"/>
      <c r="VCS140" s="348"/>
      <c r="VCT140" s="349"/>
      <c r="VCV140" s="347"/>
      <c r="VCW140" s="350"/>
      <c r="VCX140" s="350"/>
      <c r="VCY140" s="348"/>
      <c r="VCZ140" s="348"/>
      <c r="VDA140" s="348"/>
      <c r="VDB140" s="349"/>
      <c r="VDD140" s="347"/>
      <c r="VDE140" s="350"/>
      <c r="VDF140" s="350"/>
      <c r="VDG140" s="348"/>
      <c r="VDH140" s="348"/>
      <c r="VDI140" s="348"/>
      <c r="VDJ140" s="349"/>
      <c r="VDL140" s="347"/>
      <c r="VDM140" s="350"/>
      <c r="VDN140" s="350"/>
      <c r="VDO140" s="348"/>
      <c r="VDP140" s="348"/>
      <c r="VDQ140" s="348"/>
      <c r="VDR140" s="349"/>
      <c r="VDT140" s="347"/>
      <c r="VDU140" s="350"/>
      <c r="VDV140" s="350"/>
      <c r="VDW140" s="348"/>
      <c r="VDX140" s="348"/>
      <c r="VDY140" s="348"/>
      <c r="VDZ140" s="349"/>
      <c r="VEB140" s="347"/>
      <c r="VEC140" s="350"/>
      <c r="VED140" s="350"/>
      <c r="VEE140" s="348"/>
      <c r="VEF140" s="348"/>
      <c r="VEG140" s="348"/>
      <c r="VEH140" s="349"/>
      <c r="VEJ140" s="347"/>
      <c r="VEK140" s="350"/>
      <c r="VEL140" s="350"/>
      <c r="VEM140" s="348"/>
      <c r="VEN140" s="348"/>
      <c r="VEO140" s="348"/>
      <c r="VEP140" s="349"/>
      <c r="VER140" s="347"/>
      <c r="VES140" s="350"/>
      <c r="VET140" s="350"/>
      <c r="VEU140" s="348"/>
      <c r="VEV140" s="348"/>
      <c r="VEW140" s="348"/>
      <c r="VEX140" s="349"/>
      <c r="VEZ140" s="347"/>
      <c r="VFA140" s="350"/>
      <c r="VFB140" s="350"/>
      <c r="VFC140" s="348"/>
      <c r="VFD140" s="348"/>
      <c r="VFE140" s="348"/>
      <c r="VFF140" s="349"/>
      <c r="VFH140" s="347"/>
      <c r="VFI140" s="350"/>
      <c r="VFJ140" s="350"/>
      <c r="VFK140" s="348"/>
      <c r="VFL140" s="348"/>
      <c r="VFM140" s="348"/>
      <c r="VFN140" s="349"/>
      <c r="VFP140" s="347"/>
      <c r="VFQ140" s="350"/>
      <c r="VFR140" s="350"/>
      <c r="VFS140" s="348"/>
      <c r="VFT140" s="348"/>
      <c r="VFU140" s="348"/>
      <c r="VFV140" s="349"/>
      <c r="VFX140" s="347"/>
      <c r="VFY140" s="350"/>
      <c r="VFZ140" s="350"/>
      <c r="VGA140" s="348"/>
      <c r="VGB140" s="348"/>
      <c r="VGC140" s="348"/>
      <c r="VGD140" s="349"/>
      <c r="VGF140" s="347"/>
      <c r="VGG140" s="350"/>
      <c r="VGH140" s="350"/>
      <c r="VGI140" s="348"/>
      <c r="VGJ140" s="348"/>
      <c r="VGK140" s="348"/>
      <c r="VGL140" s="349"/>
      <c r="VGN140" s="347"/>
      <c r="VGO140" s="350"/>
      <c r="VGP140" s="350"/>
      <c r="VGQ140" s="348"/>
      <c r="VGR140" s="348"/>
      <c r="VGS140" s="348"/>
      <c r="VGT140" s="349"/>
      <c r="VGV140" s="347"/>
      <c r="VGW140" s="350"/>
      <c r="VGX140" s="350"/>
      <c r="VGY140" s="348"/>
      <c r="VGZ140" s="348"/>
      <c r="VHA140" s="348"/>
      <c r="VHB140" s="349"/>
      <c r="VHD140" s="347"/>
      <c r="VHE140" s="350"/>
      <c r="VHF140" s="350"/>
      <c r="VHG140" s="348"/>
      <c r="VHH140" s="348"/>
      <c r="VHI140" s="348"/>
      <c r="VHJ140" s="349"/>
      <c r="VHL140" s="347"/>
      <c r="VHM140" s="350"/>
      <c r="VHN140" s="350"/>
      <c r="VHO140" s="348"/>
      <c r="VHP140" s="348"/>
      <c r="VHQ140" s="348"/>
      <c r="VHR140" s="349"/>
      <c r="VHT140" s="347"/>
      <c r="VHU140" s="350"/>
      <c r="VHV140" s="350"/>
      <c r="VHW140" s="348"/>
      <c r="VHX140" s="348"/>
      <c r="VHY140" s="348"/>
      <c r="VHZ140" s="349"/>
      <c r="VIB140" s="347"/>
      <c r="VIC140" s="350"/>
      <c r="VID140" s="350"/>
      <c r="VIE140" s="348"/>
      <c r="VIF140" s="348"/>
      <c r="VIG140" s="348"/>
      <c r="VIH140" s="349"/>
      <c r="VIJ140" s="347"/>
      <c r="VIK140" s="350"/>
      <c r="VIL140" s="350"/>
      <c r="VIM140" s="348"/>
      <c r="VIN140" s="348"/>
      <c r="VIO140" s="348"/>
      <c r="VIP140" s="349"/>
      <c r="VIR140" s="347"/>
      <c r="VIS140" s="350"/>
      <c r="VIT140" s="350"/>
      <c r="VIU140" s="348"/>
      <c r="VIV140" s="348"/>
      <c r="VIW140" s="348"/>
      <c r="VIX140" s="349"/>
      <c r="VIZ140" s="347"/>
      <c r="VJA140" s="350"/>
      <c r="VJB140" s="350"/>
      <c r="VJC140" s="348"/>
      <c r="VJD140" s="348"/>
      <c r="VJE140" s="348"/>
      <c r="VJF140" s="349"/>
      <c r="VJH140" s="347"/>
      <c r="VJI140" s="350"/>
      <c r="VJJ140" s="350"/>
      <c r="VJK140" s="348"/>
      <c r="VJL140" s="348"/>
      <c r="VJM140" s="348"/>
      <c r="VJN140" s="349"/>
      <c r="VJP140" s="347"/>
      <c r="VJQ140" s="350"/>
      <c r="VJR140" s="350"/>
      <c r="VJS140" s="348"/>
      <c r="VJT140" s="348"/>
      <c r="VJU140" s="348"/>
      <c r="VJV140" s="349"/>
      <c r="VJX140" s="347"/>
      <c r="VJY140" s="350"/>
      <c r="VJZ140" s="350"/>
      <c r="VKA140" s="348"/>
      <c r="VKB140" s="348"/>
      <c r="VKC140" s="348"/>
      <c r="VKD140" s="349"/>
      <c r="VKF140" s="347"/>
      <c r="VKG140" s="350"/>
      <c r="VKH140" s="350"/>
      <c r="VKI140" s="348"/>
      <c r="VKJ140" s="348"/>
      <c r="VKK140" s="348"/>
      <c r="VKL140" s="349"/>
      <c r="VKN140" s="347"/>
      <c r="VKO140" s="350"/>
      <c r="VKP140" s="350"/>
      <c r="VKQ140" s="348"/>
      <c r="VKR140" s="348"/>
      <c r="VKS140" s="348"/>
      <c r="VKT140" s="349"/>
      <c r="VKV140" s="347"/>
      <c r="VKW140" s="350"/>
      <c r="VKX140" s="350"/>
      <c r="VKY140" s="348"/>
      <c r="VKZ140" s="348"/>
      <c r="VLA140" s="348"/>
      <c r="VLB140" s="349"/>
      <c r="VLD140" s="347"/>
      <c r="VLE140" s="350"/>
      <c r="VLF140" s="350"/>
      <c r="VLG140" s="348"/>
      <c r="VLH140" s="348"/>
      <c r="VLI140" s="348"/>
      <c r="VLJ140" s="349"/>
      <c r="VLL140" s="347"/>
      <c r="VLM140" s="350"/>
      <c r="VLN140" s="350"/>
      <c r="VLO140" s="348"/>
      <c r="VLP140" s="348"/>
      <c r="VLQ140" s="348"/>
      <c r="VLR140" s="349"/>
      <c r="VLT140" s="347"/>
      <c r="VLU140" s="350"/>
      <c r="VLV140" s="350"/>
      <c r="VLW140" s="348"/>
      <c r="VLX140" s="348"/>
      <c r="VLY140" s="348"/>
      <c r="VLZ140" s="349"/>
      <c r="VMB140" s="347"/>
      <c r="VMC140" s="350"/>
      <c r="VMD140" s="350"/>
      <c r="VME140" s="348"/>
      <c r="VMF140" s="348"/>
      <c r="VMG140" s="348"/>
      <c r="VMH140" s="349"/>
      <c r="VMJ140" s="347"/>
      <c r="VMK140" s="350"/>
      <c r="VML140" s="350"/>
      <c r="VMM140" s="348"/>
      <c r="VMN140" s="348"/>
      <c r="VMO140" s="348"/>
      <c r="VMP140" s="349"/>
      <c r="VMR140" s="347"/>
      <c r="VMS140" s="350"/>
      <c r="VMT140" s="350"/>
      <c r="VMU140" s="348"/>
      <c r="VMV140" s="348"/>
      <c r="VMW140" s="348"/>
      <c r="VMX140" s="349"/>
      <c r="VMZ140" s="347"/>
      <c r="VNA140" s="350"/>
      <c r="VNB140" s="350"/>
      <c r="VNC140" s="348"/>
      <c r="VND140" s="348"/>
      <c r="VNE140" s="348"/>
      <c r="VNF140" s="349"/>
      <c r="VNH140" s="347"/>
      <c r="VNI140" s="350"/>
      <c r="VNJ140" s="350"/>
      <c r="VNK140" s="348"/>
      <c r="VNL140" s="348"/>
      <c r="VNM140" s="348"/>
      <c r="VNN140" s="349"/>
      <c r="VNP140" s="347"/>
      <c r="VNQ140" s="350"/>
      <c r="VNR140" s="350"/>
      <c r="VNS140" s="348"/>
      <c r="VNT140" s="348"/>
      <c r="VNU140" s="348"/>
      <c r="VNV140" s="349"/>
      <c r="VNX140" s="347"/>
      <c r="VNY140" s="350"/>
      <c r="VNZ140" s="350"/>
      <c r="VOA140" s="348"/>
      <c r="VOB140" s="348"/>
      <c r="VOC140" s="348"/>
      <c r="VOD140" s="349"/>
      <c r="VOF140" s="347"/>
      <c r="VOG140" s="350"/>
      <c r="VOH140" s="350"/>
      <c r="VOI140" s="348"/>
      <c r="VOJ140" s="348"/>
      <c r="VOK140" s="348"/>
      <c r="VOL140" s="349"/>
      <c r="VON140" s="347"/>
      <c r="VOO140" s="350"/>
      <c r="VOP140" s="350"/>
      <c r="VOQ140" s="348"/>
      <c r="VOR140" s="348"/>
      <c r="VOS140" s="348"/>
      <c r="VOT140" s="349"/>
      <c r="VOV140" s="347"/>
      <c r="VOW140" s="350"/>
      <c r="VOX140" s="350"/>
      <c r="VOY140" s="348"/>
      <c r="VOZ140" s="348"/>
      <c r="VPA140" s="348"/>
      <c r="VPB140" s="349"/>
      <c r="VPD140" s="347"/>
      <c r="VPE140" s="350"/>
      <c r="VPF140" s="350"/>
      <c r="VPG140" s="348"/>
      <c r="VPH140" s="348"/>
      <c r="VPI140" s="348"/>
      <c r="VPJ140" s="349"/>
      <c r="VPL140" s="347"/>
      <c r="VPM140" s="350"/>
      <c r="VPN140" s="350"/>
      <c r="VPO140" s="348"/>
      <c r="VPP140" s="348"/>
      <c r="VPQ140" s="348"/>
      <c r="VPR140" s="349"/>
      <c r="VPT140" s="347"/>
      <c r="VPU140" s="350"/>
      <c r="VPV140" s="350"/>
      <c r="VPW140" s="348"/>
      <c r="VPX140" s="348"/>
      <c r="VPY140" s="348"/>
      <c r="VPZ140" s="349"/>
      <c r="VQB140" s="347"/>
      <c r="VQC140" s="350"/>
      <c r="VQD140" s="350"/>
      <c r="VQE140" s="348"/>
      <c r="VQF140" s="348"/>
      <c r="VQG140" s="348"/>
      <c r="VQH140" s="349"/>
      <c r="VQJ140" s="347"/>
      <c r="VQK140" s="350"/>
      <c r="VQL140" s="350"/>
      <c r="VQM140" s="348"/>
      <c r="VQN140" s="348"/>
      <c r="VQO140" s="348"/>
      <c r="VQP140" s="349"/>
      <c r="VQR140" s="347"/>
      <c r="VQS140" s="350"/>
      <c r="VQT140" s="350"/>
      <c r="VQU140" s="348"/>
      <c r="VQV140" s="348"/>
      <c r="VQW140" s="348"/>
      <c r="VQX140" s="349"/>
      <c r="VQZ140" s="347"/>
      <c r="VRA140" s="350"/>
      <c r="VRB140" s="350"/>
      <c r="VRC140" s="348"/>
      <c r="VRD140" s="348"/>
      <c r="VRE140" s="348"/>
      <c r="VRF140" s="349"/>
      <c r="VRH140" s="347"/>
      <c r="VRI140" s="350"/>
      <c r="VRJ140" s="350"/>
      <c r="VRK140" s="348"/>
      <c r="VRL140" s="348"/>
      <c r="VRM140" s="348"/>
      <c r="VRN140" s="349"/>
      <c r="VRP140" s="347"/>
      <c r="VRQ140" s="350"/>
      <c r="VRR140" s="350"/>
      <c r="VRS140" s="348"/>
      <c r="VRT140" s="348"/>
      <c r="VRU140" s="348"/>
      <c r="VRV140" s="349"/>
      <c r="VRX140" s="347"/>
      <c r="VRY140" s="350"/>
      <c r="VRZ140" s="350"/>
      <c r="VSA140" s="348"/>
      <c r="VSB140" s="348"/>
      <c r="VSC140" s="348"/>
      <c r="VSD140" s="349"/>
      <c r="VSF140" s="347"/>
      <c r="VSG140" s="350"/>
      <c r="VSH140" s="350"/>
      <c r="VSI140" s="348"/>
      <c r="VSJ140" s="348"/>
      <c r="VSK140" s="348"/>
      <c r="VSL140" s="349"/>
      <c r="VSN140" s="347"/>
      <c r="VSO140" s="350"/>
      <c r="VSP140" s="350"/>
      <c r="VSQ140" s="348"/>
      <c r="VSR140" s="348"/>
      <c r="VSS140" s="348"/>
      <c r="VST140" s="349"/>
      <c r="VSV140" s="347"/>
      <c r="VSW140" s="350"/>
      <c r="VSX140" s="350"/>
      <c r="VSY140" s="348"/>
      <c r="VSZ140" s="348"/>
      <c r="VTA140" s="348"/>
      <c r="VTB140" s="349"/>
      <c r="VTD140" s="347"/>
      <c r="VTE140" s="350"/>
      <c r="VTF140" s="350"/>
      <c r="VTG140" s="348"/>
      <c r="VTH140" s="348"/>
      <c r="VTI140" s="348"/>
      <c r="VTJ140" s="349"/>
      <c r="VTL140" s="347"/>
      <c r="VTM140" s="350"/>
      <c r="VTN140" s="350"/>
      <c r="VTO140" s="348"/>
      <c r="VTP140" s="348"/>
      <c r="VTQ140" s="348"/>
      <c r="VTR140" s="349"/>
      <c r="VTT140" s="347"/>
      <c r="VTU140" s="350"/>
      <c r="VTV140" s="350"/>
      <c r="VTW140" s="348"/>
      <c r="VTX140" s="348"/>
      <c r="VTY140" s="348"/>
      <c r="VTZ140" s="349"/>
      <c r="VUB140" s="347"/>
      <c r="VUC140" s="350"/>
      <c r="VUD140" s="350"/>
      <c r="VUE140" s="348"/>
      <c r="VUF140" s="348"/>
      <c r="VUG140" s="348"/>
      <c r="VUH140" s="349"/>
      <c r="VUJ140" s="347"/>
      <c r="VUK140" s="350"/>
      <c r="VUL140" s="350"/>
      <c r="VUM140" s="348"/>
      <c r="VUN140" s="348"/>
      <c r="VUO140" s="348"/>
      <c r="VUP140" s="349"/>
      <c r="VUR140" s="347"/>
      <c r="VUS140" s="350"/>
      <c r="VUT140" s="350"/>
      <c r="VUU140" s="348"/>
      <c r="VUV140" s="348"/>
      <c r="VUW140" s="348"/>
      <c r="VUX140" s="349"/>
      <c r="VUZ140" s="347"/>
      <c r="VVA140" s="350"/>
      <c r="VVB140" s="350"/>
      <c r="VVC140" s="348"/>
      <c r="VVD140" s="348"/>
      <c r="VVE140" s="348"/>
      <c r="VVF140" s="349"/>
      <c r="VVH140" s="347"/>
      <c r="VVI140" s="350"/>
      <c r="VVJ140" s="350"/>
      <c r="VVK140" s="348"/>
      <c r="VVL140" s="348"/>
      <c r="VVM140" s="348"/>
      <c r="VVN140" s="349"/>
      <c r="VVP140" s="347"/>
      <c r="VVQ140" s="350"/>
      <c r="VVR140" s="350"/>
      <c r="VVS140" s="348"/>
      <c r="VVT140" s="348"/>
      <c r="VVU140" s="348"/>
      <c r="VVV140" s="349"/>
      <c r="VVX140" s="347"/>
      <c r="VVY140" s="350"/>
      <c r="VVZ140" s="350"/>
      <c r="VWA140" s="348"/>
      <c r="VWB140" s="348"/>
      <c r="VWC140" s="348"/>
      <c r="VWD140" s="349"/>
      <c r="VWF140" s="347"/>
      <c r="VWG140" s="350"/>
      <c r="VWH140" s="350"/>
      <c r="VWI140" s="348"/>
      <c r="VWJ140" s="348"/>
      <c r="VWK140" s="348"/>
      <c r="VWL140" s="349"/>
      <c r="VWN140" s="347"/>
      <c r="VWO140" s="350"/>
      <c r="VWP140" s="350"/>
      <c r="VWQ140" s="348"/>
      <c r="VWR140" s="348"/>
      <c r="VWS140" s="348"/>
      <c r="VWT140" s="349"/>
      <c r="VWV140" s="347"/>
      <c r="VWW140" s="350"/>
      <c r="VWX140" s="350"/>
      <c r="VWY140" s="348"/>
      <c r="VWZ140" s="348"/>
      <c r="VXA140" s="348"/>
      <c r="VXB140" s="349"/>
      <c r="VXD140" s="347"/>
      <c r="VXE140" s="350"/>
      <c r="VXF140" s="350"/>
      <c r="VXG140" s="348"/>
      <c r="VXH140" s="348"/>
      <c r="VXI140" s="348"/>
      <c r="VXJ140" s="349"/>
      <c r="VXL140" s="347"/>
      <c r="VXM140" s="350"/>
      <c r="VXN140" s="350"/>
      <c r="VXO140" s="348"/>
      <c r="VXP140" s="348"/>
      <c r="VXQ140" s="348"/>
      <c r="VXR140" s="349"/>
      <c r="VXT140" s="347"/>
      <c r="VXU140" s="350"/>
      <c r="VXV140" s="350"/>
      <c r="VXW140" s="348"/>
      <c r="VXX140" s="348"/>
      <c r="VXY140" s="348"/>
      <c r="VXZ140" s="349"/>
      <c r="VYB140" s="347"/>
      <c r="VYC140" s="350"/>
      <c r="VYD140" s="350"/>
      <c r="VYE140" s="348"/>
      <c r="VYF140" s="348"/>
      <c r="VYG140" s="348"/>
      <c r="VYH140" s="349"/>
      <c r="VYJ140" s="347"/>
      <c r="VYK140" s="350"/>
      <c r="VYL140" s="350"/>
      <c r="VYM140" s="348"/>
      <c r="VYN140" s="348"/>
      <c r="VYO140" s="348"/>
      <c r="VYP140" s="349"/>
      <c r="VYR140" s="347"/>
      <c r="VYS140" s="350"/>
      <c r="VYT140" s="350"/>
      <c r="VYU140" s="348"/>
      <c r="VYV140" s="348"/>
      <c r="VYW140" s="348"/>
      <c r="VYX140" s="349"/>
      <c r="VYZ140" s="347"/>
      <c r="VZA140" s="350"/>
      <c r="VZB140" s="350"/>
      <c r="VZC140" s="348"/>
      <c r="VZD140" s="348"/>
      <c r="VZE140" s="348"/>
      <c r="VZF140" s="349"/>
      <c r="VZH140" s="347"/>
      <c r="VZI140" s="350"/>
      <c r="VZJ140" s="350"/>
      <c r="VZK140" s="348"/>
      <c r="VZL140" s="348"/>
      <c r="VZM140" s="348"/>
      <c r="VZN140" s="349"/>
      <c r="VZP140" s="347"/>
      <c r="VZQ140" s="350"/>
      <c r="VZR140" s="350"/>
      <c r="VZS140" s="348"/>
      <c r="VZT140" s="348"/>
      <c r="VZU140" s="348"/>
      <c r="VZV140" s="349"/>
      <c r="VZX140" s="347"/>
      <c r="VZY140" s="350"/>
      <c r="VZZ140" s="350"/>
      <c r="WAA140" s="348"/>
      <c r="WAB140" s="348"/>
      <c r="WAC140" s="348"/>
      <c r="WAD140" s="349"/>
      <c r="WAF140" s="347"/>
      <c r="WAG140" s="350"/>
      <c r="WAH140" s="350"/>
      <c r="WAI140" s="348"/>
      <c r="WAJ140" s="348"/>
      <c r="WAK140" s="348"/>
      <c r="WAL140" s="349"/>
      <c r="WAN140" s="347"/>
      <c r="WAO140" s="350"/>
      <c r="WAP140" s="350"/>
      <c r="WAQ140" s="348"/>
      <c r="WAR140" s="348"/>
      <c r="WAS140" s="348"/>
      <c r="WAT140" s="349"/>
      <c r="WAV140" s="347"/>
      <c r="WAW140" s="350"/>
      <c r="WAX140" s="350"/>
      <c r="WAY140" s="348"/>
      <c r="WAZ140" s="348"/>
      <c r="WBA140" s="348"/>
      <c r="WBB140" s="349"/>
      <c r="WBD140" s="347"/>
      <c r="WBE140" s="350"/>
      <c r="WBF140" s="350"/>
      <c r="WBG140" s="348"/>
      <c r="WBH140" s="348"/>
      <c r="WBI140" s="348"/>
      <c r="WBJ140" s="349"/>
      <c r="WBL140" s="347"/>
      <c r="WBM140" s="350"/>
      <c r="WBN140" s="350"/>
      <c r="WBO140" s="348"/>
      <c r="WBP140" s="348"/>
      <c r="WBQ140" s="348"/>
      <c r="WBR140" s="349"/>
      <c r="WBT140" s="347"/>
      <c r="WBU140" s="350"/>
      <c r="WBV140" s="350"/>
      <c r="WBW140" s="348"/>
      <c r="WBX140" s="348"/>
      <c r="WBY140" s="348"/>
      <c r="WBZ140" s="349"/>
      <c r="WCB140" s="347"/>
      <c r="WCC140" s="350"/>
      <c r="WCD140" s="350"/>
      <c r="WCE140" s="348"/>
      <c r="WCF140" s="348"/>
      <c r="WCG140" s="348"/>
      <c r="WCH140" s="349"/>
      <c r="WCJ140" s="347"/>
      <c r="WCK140" s="350"/>
      <c r="WCL140" s="350"/>
      <c r="WCM140" s="348"/>
      <c r="WCN140" s="348"/>
      <c r="WCO140" s="348"/>
      <c r="WCP140" s="349"/>
      <c r="WCR140" s="347"/>
      <c r="WCS140" s="350"/>
      <c r="WCT140" s="350"/>
      <c r="WCU140" s="348"/>
      <c r="WCV140" s="348"/>
      <c r="WCW140" s="348"/>
      <c r="WCX140" s="349"/>
      <c r="WCZ140" s="347"/>
      <c r="WDA140" s="350"/>
      <c r="WDB140" s="350"/>
      <c r="WDC140" s="348"/>
      <c r="WDD140" s="348"/>
      <c r="WDE140" s="348"/>
      <c r="WDF140" s="349"/>
      <c r="WDH140" s="347"/>
      <c r="WDI140" s="350"/>
      <c r="WDJ140" s="350"/>
      <c r="WDK140" s="348"/>
      <c r="WDL140" s="348"/>
      <c r="WDM140" s="348"/>
      <c r="WDN140" s="349"/>
      <c r="WDP140" s="347"/>
      <c r="WDQ140" s="350"/>
      <c r="WDR140" s="350"/>
      <c r="WDS140" s="348"/>
      <c r="WDT140" s="348"/>
      <c r="WDU140" s="348"/>
      <c r="WDV140" s="349"/>
      <c r="WDX140" s="347"/>
      <c r="WDY140" s="350"/>
      <c r="WDZ140" s="350"/>
      <c r="WEA140" s="348"/>
      <c r="WEB140" s="348"/>
      <c r="WEC140" s="348"/>
      <c r="WED140" s="349"/>
      <c r="WEF140" s="347"/>
      <c r="WEG140" s="350"/>
      <c r="WEH140" s="350"/>
      <c r="WEI140" s="348"/>
      <c r="WEJ140" s="348"/>
      <c r="WEK140" s="348"/>
      <c r="WEL140" s="349"/>
      <c r="WEN140" s="347"/>
      <c r="WEO140" s="350"/>
      <c r="WEP140" s="350"/>
      <c r="WEQ140" s="348"/>
      <c r="WER140" s="348"/>
      <c r="WES140" s="348"/>
      <c r="WET140" s="349"/>
      <c r="WEV140" s="347"/>
      <c r="WEW140" s="350"/>
      <c r="WEX140" s="350"/>
      <c r="WEY140" s="348"/>
      <c r="WEZ140" s="348"/>
      <c r="WFA140" s="348"/>
      <c r="WFB140" s="349"/>
      <c r="WFD140" s="347"/>
      <c r="WFE140" s="350"/>
      <c r="WFF140" s="350"/>
      <c r="WFG140" s="348"/>
      <c r="WFH140" s="348"/>
      <c r="WFI140" s="348"/>
      <c r="WFJ140" s="349"/>
      <c r="WFL140" s="347"/>
      <c r="WFM140" s="350"/>
      <c r="WFN140" s="350"/>
      <c r="WFO140" s="348"/>
      <c r="WFP140" s="348"/>
      <c r="WFQ140" s="348"/>
      <c r="WFR140" s="349"/>
      <c r="WFT140" s="347"/>
      <c r="WFU140" s="350"/>
      <c r="WFV140" s="350"/>
      <c r="WFW140" s="348"/>
      <c r="WFX140" s="348"/>
      <c r="WFY140" s="348"/>
      <c r="WFZ140" s="349"/>
      <c r="WGB140" s="347"/>
      <c r="WGC140" s="350"/>
      <c r="WGD140" s="350"/>
      <c r="WGE140" s="348"/>
      <c r="WGF140" s="348"/>
      <c r="WGG140" s="348"/>
      <c r="WGH140" s="349"/>
      <c r="WGJ140" s="347"/>
      <c r="WGK140" s="350"/>
      <c r="WGL140" s="350"/>
      <c r="WGM140" s="348"/>
      <c r="WGN140" s="348"/>
      <c r="WGO140" s="348"/>
      <c r="WGP140" s="349"/>
      <c r="WGR140" s="347"/>
      <c r="WGS140" s="350"/>
      <c r="WGT140" s="350"/>
      <c r="WGU140" s="348"/>
      <c r="WGV140" s="348"/>
      <c r="WGW140" s="348"/>
      <c r="WGX140" s="349"/>
      <c r="WGZ140" s="347"/>
      <c r="WHA140" s="350"/>
      <c r="WHB140" s="350"/>
      <c r="WHC140" s="348"/>
      <c r="WHD140" s="348"/>
      <c r="WHE140" s="348"/>
      <c r="WHF140" s="349"/>
      <c r="WHH140" s="347"/>
      <c r="WHI140" s="350"/>
      <c r="WHJ140" s="350"/>
      <c r="WHK140" s="348"/>
      <c r="WHL140" s="348"/>
      <c r="WHM140" s="348"/>
      <c r="WHN140" s="349"/>
      <c r="WHP140" s="347"/>
      <c r="WHQ140" s="350"/>
      <c r="WHR140" s="350"/>
      <c r="WHS140" s="348"/>
      <c r="WHT140" s="348"/>
      <c r="WHU140" s="348"/>
      <c r="WHV140" s="349"/>
      <c r="WHX140" s="347"/>
      <c r="WHY140" s="350"/>
      <c r="WHZ140" s="350"/>
      <c r="WIA140" s="348"/>
      <c r="WIB140" s="348"/>
      <c r="WIC140" s="348"/>
      <c r="WID140" s="349"/>
      <c r="WIF140" s="347"/>
      <c r="WIG140" s="350"/>
      <c r="WIH140" s="350"/>
      <c r="WII140" s="348"/>
      <c r="WIJ140" s="348"/>
      <c r="WIK140" s="348"/>
      <c r="WIL140" s="349"/>
      <c r="WIN140" s="347"/>
      <c r="WIO140" s="350"/>
      <c r="WIP140" s="350"/>
      <c r="WIQ140" s="348"/>
      <c r="WIR140" s="348"/>
      <c r="WIS140" s="348"/>
      <c r="WIT140" s="349"/>
      <c r="WIV140" s="347"/>
      <c r="WIW140" s="350"/>
      <c r="WIX140" s="350"/>
      <c r="WIY140" s="348"/>
      <c r="WIZ140" s="348"/>
      <c r="WJA140" s="348"/>
      <c r="WJB140" s="349"/>
      <c r="WJD140" s="347"/>
      <c r="WJE140" s="350"/>
      <c r="WJF140" s="350"/>
      <c r="WJG140" s="348"/>
      <c r="WJH140" s="348"/>
      <c r="WJI140" s="348"/>
      <c r="WJJ140" s="349"/>
      <c r="WJL140" s="347"/>
      <c r="WJM140" s="350"/>
      <c r="WJN140" s="350"/>
      <c r="WJO140" s="348"/>
      <c r="WJP140" s="348"/>
      <c r="WJQ140" s="348"/>
      <c r="WJR140" s="349"/>
      <c r="WJT140" s="347"/>
      <c r="WJU140" s="350"/>
      <c r="WJV140" s="350"/>
      <c r="WJW140" s="348"/>
      <c r="WJX140" s="348"/>
      <c r="WJY140" s="348"/>
      <c r="WJZ140" s="349"/>
      <c r="WKB140" s="347"/>
      <c r="WKC140" s="350"/>
      <c r="WKD140" s="350"/>
      <c r="WKE140" s="348"/>
      <c r="WKF140" s="348"/>
      <c r="WKG140" s="348"/>
      <c r="WKH140" s="349"/>
      <c r="WKJ140" s="347"/>
      <c r="WKK140" s="350"/>
      <c r="WKL140" s="350"/>
      <c r="WKM140" s="348"/>
      <c r="WKN140" s="348"/>
      <c r="WKO140" s="348"/>
      <c r="WKP140" s="349"/>
      <c r="WKR140" s="347"/>
      <c r="WKS140" s="350"/>
      <c r="WKT140" s="350"/>
      <c r="WKU140" s="348"/>
      <c r="WKV140" s="348"/>
      <c r="WKW140" s="348"/>
      <c r="WKX140" s="349"/>
      <c r="WKZ140" s="347"/>
      <c r="WLA140" s="350"/>
      <c r="WLB140" s="350"/>
      <c r="WLC140" s="348"/>
      <c r="WLD140" s="348"/>
      <c r="WLE140" s="348"/>
      <c r="WLF140" s="349"/>
      <c r="WLH140" s="347"/>
      <c r="WLI140" s="350"/>
      <c r="WLJ140" s="350"/>
      <c r="WLK140" s="348"/>
      <c r="WLL140" s="348"/>
      <c r="WLM140" s="348"/>
      <c r="WLN140" s="349"/>
      <c r="WLP140" s="347"/>
      <c r="WLQ140" s="350"/>
      <c r="WLR140" s="350"/>
      <c r="WLS140" s="348"/>
      <c r="WLT140" s="348"/>
      <c r="WLU140" s="348"/>
      <c r="WLV140" s="349"/>
      <c r="WLX140" s="347"/>
      <c r="WLY140" s="350"/>
      <c r="WLZ140" s="350"/>
      <c r="WMA140" s="348"/>
      <c r="WMB140" s="348"/>
      <c r="WMC140" s="348"/>
      <c r="WMD140" s="349"/>
      <c r="WMF140" s="347"/>
      <c r="WMG140" s="350"/>
      <c r="WMH140" s="350"/>
      <c r="WMI140" s="348"/>
      <c r="WMJ140" s="348"/>
      <c r="WMK140" s="348"/>
      <c r="WML140" s="349"/>
      <c r="WMN140" s="347"/>
      <c r="WMO140" s="350"/>
      <c r="WMP140" s="350"/>
      <c r="WMQ140" s="348"/>
      <c r="WMR140" s="348"/>
      <c r="WMS140" s="348"/>
      <c r="WMT140" s="349"/>
      <c r="WMV140" s="347"/>
      <c r="WMW140" s="350"/>
      <c r="WMX140" s="350"/>
      <c r="WMY140" s="348"/>
      <c r="WMZ140" s="348"/>
      <c r="WNA140" s="348"/>
      <c r="WNB140" s="349"/>
      <c r="WND140" s="347"/>
      <c r="WNE140" s="350"/>
      <c r="WNF140" s="350"/>
      <c r="WNG140" s="348"/>
      <c r="WNH140" s="348"/>
      <c r="WNI140" s="348"/>
      <c r="WNJ140" s="349"/>
      <c r="WNL140" s="347"/>
      <c r="WNM140" s="350"/>
      <c r="WNN140" s="350"/>
      <c r="WNO140" s="348"/>
      <c r="WNP140" s="348"/>
      <c r="WNQ140" s="348"/>
      <c r="WNR140" s="349"/>
      <c r="WNT140" s="347"/>
      <c r="WNU140" s="350"/>
      <c r="WNV140" s="350"/>
      <c r="WNW140" s="348"/>
      <c r="WNX140" s="348"/>
      <c r="WNY140" s="348"/>
      <c r="WNZ140" s="349"/>
      <c r="WOB140" s="347"/>
      <c r="WOC140" s="350"/>
      <c r="WOD140" s="350"/>
      <c r="WOE140" s="348"/>
      <c r="WOF140" s="348"/>
      <c r="WOG140" s="348"/>
      <c r="WOH140" s="349"/>
      <c r="WOJ140" s="347"/>
      <c r="WOK140" s="350"/>
      <c r="WOL140" s="350"/>
      <c r="WOM140" s="348"/>
      <c r="WON140" s="348"/>
      <c r="WOO140" s="348"/>
      <c r="WOP140" s="349"/>
      <c r="WOR140" s="347"/>
      <c r="WOS140" s="350"/>
      <c r="WOT140" s="350"/>
      <c r="WOU140" s="348"/>
      <c r="WOV140" s="348"/>
      <c r="WOW140" s="348"/>
      <c r="WOX140" s="349"/>
      <c r="WOZ140" s="347"/>
      <c r="WPA140" s="350"/>
      <c r="WPB140" s="350"/>
      <c r="WPC140" s="348"/>
      <c r="WPD140" s="348"/>
      <c r="WPE140" s="348"/>
      <c r="WPF140" s="349"/>
      <c r="WPH140" s="347"/>
      <c r="WPI140" s="350"/>
      <c r="WPJ140" s="350"/>
      <c r="WPK140" s="348"/>
      <c r="WPL140" s="348"/>
      <c r="WPM140" s="348"/>
      <c r="WPN140" s="349"/>
      <c r="WPP140" s="347"/>
      <c r="WPQ140" s="350"/>
      <c r="WPR140" s="350"/>
      <c r="WPS140" s="348"/>
      <c r="WPT140" s="348"/>
      <c r="WPU140" s="348"/>
      <c r="WPV140" s="349"/>
      <c r="WPX140" s="347"/>
      <c r="WPY140" s="350"/>
      <c r="WPZ140" s="350"/>
      <c r="WQA140" s="348"/>
      <c r="WQB140" s="348"/>
      <c r="WQC140" s="348"/>
      <c r="WQD140" s="349"/>
      <c r="WQF140" s="347"/>
      <c r="WQG140" s="350"/>
      <c r="WQH140" s="350"/>
      <c r="WQI140" s="348"/>
      <c r="WQJ140" s="348"/>
      <c r="WQK140" s="348"/>
      <c r="WQL140" s="349"/>
      <c r="WQN140" s="347"/>
      <c r="WQO140" s="350"/>
      <c r="WQP140" s="350"/>
      <c r="WQQ140" s="348"/>
      <c r="WQR140" s="348"/>
      <c r="WQS140" s="348"/>
      <c r="WQT140" s="349"/>
      <c r="WQV140" s="347"/>
      <c r="WQW140" s="350"/>
      <c r="WQX140" s="350"/>
      <c r="WQY140" s="348"/>
      <c r="WQZ140" s="348"/>
      <c r="WRA140" s="348"/>
      <c r="WRB140" s="349"/>
      <c r="WRD140" s="347"/>
      <c r="WRE140" s="350"/>
      <c r="WRF140" s="350"/>
      <c r="WRG140" s="348"/>
      <c r="WRH140" s="348"/>
      <c r="WRI140" s="348"/>
      <c r="WRJ140" s="349"/>
      <c r="WRL140" s="347"/>
      <c r="WRM140" s="350"/>
      <c r="WRN140" s="350"/>
      <c r="WRO140" s="348"/>
      <c r="WRP140" s="348"/>
      <c r="WRQ140" s="348"/>
      <c r="WRR140" s="349"/>
      <c r="WRT140" s="347"/>
      <c r="WRU140" s="350"/>
      <c r="WRV140" s="350"/>
      <c r="WRW140" s="348"/>
      <c r="WRX140" s="348"/>
      <c r="WRY140" s="348"/>
      <c r="WRZ140" s="349"/>
      <c r="WSB140" s="347"/>
      <c r="WSC140" s="350"/>
      <c r="WSD140" s="350"/>
      <c r="WSE140" s="348"/>
      <c r="WSF140" s="348"/>
      <c r="WSG140" s="348"/>
      <c r="WSH140" s="349"/>
      <c r="WSJ140" s="347"/>
      <c r="WSK140" s="350"/>
      <c r="WSL140" s="350"/>
      <c r="WSM140" s="348"/>
      <c r="WSN140" s="348"/>
      <c r="WSO140" s="348"/>
      <c r="WSP140" s="349"/>
      <c r="WSR140" s="347"/>
      <c r="WSS140" s="350"/>
      <c r="WST140" s="350"/>
      <c r="WSU140" s="348"/>
      <c r="WSV140" s="348"/>
      <c r="WSW140" s="348"/>
      <c r="WSX140" s="349"/>
      <c r="WSZ140" s="347"/>
      <c r="WTA140" s="350"/>
      <c r="WTB140" s="350"/>
      <c r="WTC140" s="348"/>
      <c r="WTD140" s="348"/>
      <c r="WTE140" s="348"/>
      <c r="WTF140" s="349"/>
      <c r="WTH140" s="347"/>
      <c r="WTI140" s="350"/>
      <c r="WTJ140" s="350"/>
      <c r="WTK140" s="348"/>
      <c r="WTL140" s="348"/>
      <c r="WTM140" s="348"/>
      <c r="WTN140" s="349"/>
      <c r="WTP140" s="347"/>
      <c r="WTQ140" s="350"/>
      <c r="WTR140" s="350"/>
      <c r="WTS140" s="348"/>
      <c r="WTT140" s="348"/>
      <c r="WTU140" s="348"/>
      <c r="WTV140" s="349"/>
      <c r="WTX140" s="347"/>
      <c r="WTY140" s="350"/>
      <c r="WTZ140" s="350"/>
      <c r="WUA140" s="348"/>
      <c r="WUB140" s="348"/>
      <c r="WUC140" s="348"/>
      <c r="WUD140" s="349"/>
      <c r="WUF140" s="347"/>
      <c r="WUG140" s="350"/>
      <c r="WUH140" s="350"/>
      <c r="WUI140" s="348"/>
      <c r="WUJ140" s="348"/>
      <c r="WUK140" s="348"/>
      <c r="WUL140" s="349"/>
      <c r="WUN140" s="347"/>
      <c r="WUO140" s="350"/>
      <c r="WUP140" s="350"/>
      <c r="WUQ140" s="348"/>
      <c r="WUR140" s="348"/>
      <c r="WUS140" s="348"/>
      <c r="WUT140" s="349"/>
      <c r="WUV140" s="347"/>
      <c r="WUW140" s="350"/>
      <c r="WUX140" s="350"/>
      <c r="WUY140" s="348"/>
      <c r="WUZ140" s="348"/>
      <c r="WVA140" s="348"/>
      <c r="WVB140" s="349"/>
      <c r="WVD140" s="347"/>
      <c r="WVE140" s="350"/>
      <c r="WVF140" s="350"/>
      <c r="WVG140" s="348"/>
      <c r="WVH140" s="348"/>
      <c r="WVI140" s="348"/>
      <c r="WVJ140" s="349"/>
      <c r="WVL140" s="347"/>
      <c r="WVM140" s="350"/>
      <c r="WVN140" s="350"/>
      <c r="WVO140" s="348"/>
      <c r="WVP140" s="348"/>
      <c r="WVQ140" s="348"/>
      <c r="WVR140" s="349"/>
      <c r="WVT140" s="347"/>
      <c r="WVU140" s="350"/>
      <c r="WVV140" s="350"/>
      <c r="WVW140" s="348"/>
      <c r="WVX140" s="348"/>
      <c r="WVY140" s="348"/>
      <c r="WVZ140" s="349"/>
      <c r="WWB140" s="347"/>
      <c r="WWC140" s="350"/>
      <c r="WWD140" s="350"/>
      <c r="WWE140" s="348"/>
      <c r="WWF140" s="348"/>
      <c r="WWG140" s="348"/>
      <c r="WWH140" s="349"/>
      <c r="WWJ140" s="347"/>
      <c r="WWK140" s="350"/>
      <c r="WWL140" s="350"/>
      <c r="WWM140" s="348"/>
      <c r="WWN140" s="348"/>
      <c r="WWO140" s="348"/>
      <c r="WWP140" s="349"/>
      <c r="WWR140" s="347"/>
      <c r="WWS140" s="350"/>
      <c r="WWT140" s="350"/>
      <c r="WWU140" s="348"/>
      <c r="WWV140" s="348"/>
      <c r="WWW140" s="348"/>
      <c r="WWX140" s="349"/>
      <c r="WWZ140" s="347"/>
      <c r="WXA140" s="350"/>
      <c r="WXB140" s="350"/>
      <c r="WXC140" s="348"/>
      <c r="WXD140" s="348"/>
      <c r="WXE140" s="348"/>
      <c r="WXF140" s="349"/>
      <c r="WXH140" s="347"/>
      <c r="WXI140" s="350"/>
      <c r="WXJ140" s="350"/>
      <c r="WXK140" s="348"/>
      <c r="WXL140" s="348"/>
      <c r="WXM140" s="348"/>
      <c r="WXN140" s="349"/>
      <c r="WXP140" s="347"/>
      <c r="WXQ140" s="350"/>
      <c r="WXR140" s="350"/>
      <c r="WXS140" s="348"/>
      <c r="WXT140" s="348"/>
      <c r="WXU140" s="348"/>
      <c r="WXV140" s="349"/>
      <c r="WXX140" s="347"/>
      <c r="WXY140" s="350"/>
      <c r="WXZ140" s="350"/>
      <c r="WYA140" s="348"/>
      <c r="WYB140" s="348"/>
      <c r="WYC140" s="348"/>
      <c r="WYD140" s="349"/>
      <c r="WYF140" s="347"/>
      <c r="WYG140" s="350"/>
      <c r="WYH140" s="350"/>
      <c r="WYI140" s="348"/>
      <c r="WYJ140" s="348"/>
      <c r="WYK140" s="348"/>
      <c r="WYL140" s="349"/>
      <c r="WYN140" s="347"/>
      <c r="WYO140" s="350"/>
      <c r="WYP140" s="350"/>
      <c r="WYQ140" s="348"/>
      <c r="WYR140" s="348"/>
      <c r="WYS140" s="348"/>
      <c r="WYT140" s="349"/>
      <c r="WYV140" s="347"/>
      <c r="WYW140" s="350"/>
      <c r="WYX140" s="350"/>
      <c r="WYY140" s="348"/>
      <c r="WYZ140" s="348"/>
      <c r="WZA140" s="348"/>
      <c r="WZB140" s="349"/>
      <c r="WZD140" s="347"/>
      <c r="WZE140" s="350"/>
      <c r="WZF140" s="350"/>
      <c r="WZG140" s="348"/>
      <c r="WZH140" s="348"/>
      <c r="WZI140" s="348"/>
      <c r="WZJ140" s="349"/>
      <c r="WZL140" s="347"/>
      <c r="WZM140" s="350"/>
      <c r="WZN140" s="350"/>
      <c r="WZO140" s="348"/>
      <c r="WZP140" s="348"/>
      <c r="WZQ140" s="348"/>
      <c r="WZR140" s="349"/>
      <c r="WZT140" s="347"/>
      <c r="WZU140" s="350"/>
      <c r="WZV140" s="350"/>
      <c r="WZW140" s="348"/>
      <c r="WZX140" s="348"/>
      <c r="WZY140" s="348"/>
      <c r="WZZ140" s="349"/>
      <c r="XAB140" s="347"/>
      <c r="XAC140" s="350"/>
      <c r="XAD140" s="350"/>
      <c r="XAE140" s="348"/>
      <c r="XAF140" s="348"/>
      <c r="XAG140" s="348"/>
      <c r="XAH140" s="349"/>
      <c r="XAJ140" s="347"/>
      <c r="XAK140" s="350"/>
      <c r="XAL140" s="350"/>
      <c r="XAM140" s="348"/>
      <c r="XAN140" s="348"/>
      <c r="XAO140" s="348"/>
      <c r="XAP140" s="349"/>
      <c r="XAR140" s="347"/>
      <c r="XAS140" s="350"/>
      <c r="XAT140" s="350"/>
      <c r="XAU140" s="348"/>
      <c r="XAV140" s="348"/>
      <c r="XAW140" s="348"/>
      <c r="XAX140" s="349"/>
      <c r="XAZ140" s="347"/>
      <c r="XBA140" s="350"/>
      <c r="XBB140" s="350"/>
      <c r="XBC140" s="348"/>
      <c r="XBD140" s="348"/>
      <c r="XBE140" s="348"/>
      <c r="XBF140" s="349"/>
      <c r="XBH140" s="347"/>
      <c r="XBI140" s="350"/>
      <c r="XBJ140" s="350"/>
      <c r="XBK140" s="348"/>
      <c r="XBL140" s="348"/>
      <c r="XBM140" s="348"/>
      <c r="XBN140" s="349"/>
      <c r="XBP140" s="347"/>
      <c r="XBQ140" s="350"/>
      <c r="XBR140" s="350"/>
      <c r="XBS140" s="348"/>
      <c r="XBT140" s="348"/>
      <c r="XBU140" s="348"/>
      <c r="XBV140" s="349"/>
      <c r="XBX140" s="347"/>
      <c r="XBY140" s="350"/>
      <c r="XBZ140" s="350"/>
      <c r="XCA140" s="348"/>
      <c r="XCB140" s="348"/>
      <c r="XCC140" s="348"/>
      <c r="XCD140" s="349"/>
      <c r="XCF140" s="347"/>
      <c r="XCG140" s="350"/>
      <c r="XCH140" s="350"/>
      <c r="XCI140" s="348"/>
      <c r="XCJ140" s="348"/>
      <c r="XCK140" s="348"/>
      <c r="XCL140" s="349"/>
      <c r="XCN140" s="347"/>
      <c r="XCO140" s="350"/>
      <c r="XCP140" s="350"/>
      <c r="XCQ140" s="348"/>
      <c r="XCR140" s="348"/>
      <c r="XCS140" s="348"/>
      <c r="XCT140" s="349"/>
      <c r="XCV140" s="347"/>
      <c r="XCW140" s="350"/>
      <c r="XCX140" s="350"/>
      <c r="XCY140" s="348"/>
      <c r="XCZ140" s="348"/>
      <c r="XDA140" s="348"/>
      <c r="XDB140" s="349"/>
      <c r="XDD140" s="347"/>
      <c r="XDE140" s="350"/>
      <c r="XDF140" s="350"/>
      <c r="XDG140" s="348"/>
      <c r="XDH140" s="348"/>
      <c r="XDI140" s="348"/>
      <c r="XDJ140" s="349"/>
      <c r="XDL140" s="347"/>
      <c r="XDM140" s="350"/>
      <c r="XDN140" s="350"/>
      <c r="XDO140" s="348"/>
      <c r="XDP140" s="348"/>
      <c r="XDQ140" s="348"/>
      <c r="XDR140" s="349"/>
      <c r="XDT140" s="347"/>
      <c r="XDU140" s="350"/>
      <c r="XDV140" s="350"/>
      <c r="XDW140" s="348"/>
      <c r="XDX140" s="348"/>
      <c r="XDY140" s="348"/>
      <c r="XDZ140" s="349"/>
      <c r="XEB140" s="347"/>
      <c r="XEC140" s="350"/>
      <c r="XED140" s="350"/>
      <c r="XEE140" s="348"/>
      <c r="XEF140" s="348"/>
      <c r="XEG140" s="348"/>
      <c r="XEH140" s="349"/>
      <c r="XEJ140" s="347"/>
      <c r="XEK140" s="350"/>
      <c r="XEL140" s="350"/>
      <c r="XEM140" s="348"/>
      <c r="XEN140" s="348"/>
      <c r="XEO140" s="348"/>
      <c r="XEP140" s="349"/>
      <c r="XER140" s="347"/>
      <c r="XES140" s="350"/>
      <c r="XET140" s="350"/>
      <c r="XEU140" s="348"/>
      <c r="XEV140" s="348"/>
      <c r="XEW140" s="348"/>
      <c r="XEX140" s="349"/>
      <c r="XEZ140" s="347"/>
      <c r="XFA140" s="350"/>
      <c r="XFB140" s="350"/>
      <c r="XFC140" s="348"/>
      <c r="XFD140" s="348"/>
    </row>
    <row r="141" spans="1:16384" ht="20.25" customHeight="1">
      <c r="A141" s="390">
        <f t="shared" si="85"/>
        <v>141</v>
      </c>
      <c r="B141" s="1208"/>
      <c r="C141" s="1222"/>
      <c r="D141" s="1146" t="s">
        <v>289</v>
      </c>
      <c r="E141" s="1147"/>
      <c r="F141" s="1148"/>
      <c r="G141" s="343">
        <f ca="1">ABS(ROUND(SUMIFS('BP CONTABLE'!$C:$C,'BP CONTABLE'!$E:$E,CELL("contenido",A141),'BP CONTABLE'!$D:$D,CELL("contenido",D141)),0))</f>
        <v>0</v>
      </c>
      <c r="H141" s="345"/>
      <c r="I141" s="343">
        <f t="shared" ref="I141:I142" ca="1" si="88">+IF(G141&gt;M141,(G141-M141),0)</f>
        <v>0</v>
      </c>
      <c r="J141" s="343">
        <f t="shared" ref="J141:J143" ca="1" si="89">+IF(G141&lt;M141,(M141-G141),0)</f>
        <v>0</v>
      </c>
      <c r="K141" s="345">
        <f t="shared" ref="K141:K143" ca="1" si="90">G141+H141-I141+J141</f>
        <v>0</v>
      </c>
      <c r="L141" s="347"/>
      <c r="M141" s="345">
        <f ca="1">ABS(ROUND(SUMIFS('BP FISCAL'!$C:$C,'BP FISCAL'!$E:$E,CELL("contenido",A141),'BP FISCAL'!$D:$D,CELL("contenido",D141)),0))</f>
        <v>0</v>
      </c>
      <c r="N141" s="348"/>
      <c r="O141" s="345"/>
      <c r="P141" s="348"/>
      <c r="Q141" s="345">
        <f t="shared" ref="Q141:Q143" ca="1" si="91">+J141-I141</f>
        <v>0</v>
      </c>
      <c r="R141" s="339"/>
      <c r="S141" s="345"/>
      <c r="T141" s="348"/>
      <c r="U141" s="345"/>
      <c r="V141" s="348"/>
      <c r="W141" s="345"/>
      <c r="X141" s="348"/>
      <c r="Y141" s="348"/>
      <c r="Z141" s="349"/>
      <c r="AB141" s="347"/>
      <c r="AC141" s="350"/>
      <c r="AD141" s="350"/>
      <c r="AE141" s="348"/>
      <c r="AF141" s="348"/>
      <c r="AG141" s="348"/>
      <c r="AH141" s="349"/>
      <c r="AJ141" s="347"/>
      <c r="AK141" s="350"/>
      <c r="AL141" s="350"/>
      <c r="AM141" s="348"/>
      <c r="AN141" s="348"/>
      <c r="AO141" s="348"/>
      <c r="AP141" s="349"/>
      <c r="AR141" s="347"/>
      <c r="AS141" s="350"/>
      <c r="AT141" s="350"/>
      <c r="AU141" s="348"/>
      <c r="AV141" s="348"/>
      <c r="AW141" s="348"/>
      <c r="AX141" s="349"/>
      <c r="AZ141" s="347"/>
      <c r="BA141" s="350"/>
      <c r="BB141" s="350"/>
      <c r="BC141" s="348"/>
      <c r="BD141" s="348"/>
      <c r="BE141" s="348"/>
      <c r="BF141" s="349"/>
      <c r="BH141" s="347"/>
      <c r="BI141" s="350"/>
      <c r="BJ141" s="350"/>
      <c r="BK141" s="348"/>
      <c r="BL141" s="348"/>
      <c r="BM141" s="348"/>
      <c r="BN141" s="349"/>
      <c r="BP141" s="347"/>
      <c r="BQ141" s="350"/>
      <c r="BR141" s="350"/>
      <c r="BS141" s="348"/>
      <c r="BT141" s="348"/>
      <c r="BU141" s="348"/>
      <c r="BV141" s="349"/>
      <c r="BX141" s="347"/>
      <c r="BY141" s="350"/>
      <c r="BZ141" s="350"/>
      <c r="CA141" s="348"/>
      <c r="CB141" s="348"/>
      <c r="CC141" s="348"/>
      <c r="CD141" s="349"/>
      <c r="CF141" s="347"/>
      <c r="CG141" s="350"/>
      <c r="CH141" s="350"/>
      <c r="CI141" s="348"/>
      <c r="CJ141" s="348"/>
      <c r="CK141" s="348"/>
      <c r="CL141" s="349"/>
      <c r="CN141" s="347"/>
      <c r="CO141" s="350"/>
      <c r="CP141" s="350"/>
      <c r="CQ141" s="348"/>
      <c r="CR141" s="348"/>
      <c r="CS141" s="348"/>
      <c r="CT141" s="349"/>
      <c r="CV141" s="347"/>
      <c r="CW141" s="350"/>
      <c r="CX141" s="350"/>
      <c r="CY141" s="348"/>
      <c r="CZ141" s="348"/>
      <c r="DA141" s="348"/>
      <c r="DB141" s="349"/>
      <c r="DD141" s="347"/>
      <c r="DE141" s="350"/>
      <c r="DF141" s="350"/>
      <c r="DG141" s="348"/>
      <c r="DH141" s="348"/>
      <c r="DI141" s="348"/>
      <c r="DJ141" s="349"/>
      <c r="DL141" s="347"/>
      <c r="DM141" s="350"/>
      <c r="DN141" s="350"/>
      <c r="DO141" s="348"/>
      <c r="DP141" s="348"/>
      <c r="DQ141" s="348"/>
      <c r="DR141" s="349"/>
      <c r="DT141" s="347"/>
      <c r="DU141" s="350"/>
      <c r="DV141" s="350"/>
      <c r="DW141" s="348"/>
      <c r="DX141" s="348"/>
      <c r="DY141" s="348"/>
      <c r="DZ141" s="349"/>
      <c r="EB141" s="347"/>
      <c r="EC141" s="350"/>
      <c r="ED141" s="350"/>
      <c r="EE141" s="348"/>
      <c r="EF141" s="348"/>
      <c r="EG141" s="348"/>
      <c r="EH141" s="349"/>
      <c r="EJ141" s="347"/>
      <c r="EK141" s="350"/>
      <c r="EL141" s="350"/>
      <c r="EM141" s="348"/>
      <c r="EN141" s="348"/>
      <c r="EO141" s="348"/>
      <c r="EP141" s="349"/>
      <c r="ER141" s="347"/>
      <c r="ES141" s="350"/>
      <c r="ET141" s="350"/>
      <c r="EU141" s="348"/>
      <c r="EV141" s="348"/>
      <c r="EW141" s="348"/>
      <c r="EX141" s="349"/>
      <c r="EZ141" s="347"/>
      <c r="FA141" s="350"/>
      <c r="FB141" s="350"/>
      <c r="FC141" s="348"/>
      <c r="FD141" s="348"/>
      <c r="FE141" s="348"/>
      <c r="FF141" s="349"/>
      <c r="FH141" s="347"/>
      <c r="FI141" s="350"/>
      <c r="FJ141" s="350"/>
      <c r="FK141" s="348"/>
      <c r="FL141" s="348"/>
      <c r="FM141" s="348"/>
      <c r="FN141" s="349"/>
      <c r="FP141" s="347"/>
      <c r="FQ141" s="350"/>
      <c r="FR141" s="350"/>
      <c r="FS141" s="348"/>
      <c r="FT141" s="348"/>
      <c r="FU141" s="348"/>
      <c r="FV141" s="349"/>
      <c r="FX141" s="347"/>
      <c r="FY141" s="350"/>
      <c r="FZ141" s="350"/>
      <c r="GA141" s="348"/>
      <c r="GB141" s="348"/>
      <c r="GC141" s="348"/>
      <c r="GD141" s="349"/>
      <c r="GF141" s="347"/>
      <c r="GG141" s="350"/>
      <c r="GH141" s="350"/>
      <c r="GI141" s="348"/>
      <c r="GJ141" s="348"/>
      <c r="GK141" s="348"/>
      <c r="GL141" s="349"/>
      <c r="GN141" s="347"/>
      <c r="GO141" s="350"/>
      <c r="GP141" s="350"/>
      <c r="GQ141" s="348"/>
      <c r="GR141" s="348"/>
      <c r="GS141" s="348"/>
      <c r="GT141" s="349"/>
      <c r="GV141" s="347"/>
      <c r="GW141" s="350"/>
      <c r="GX141" s="350"/>
      <c r="GY141" s="348"/>
      <c r="GZ141" s="348"/>
      <c r="HA141" s="348"/>
      <c r="HB141" s="349"/>
      <c r="HD141" s="347"/>
      <c r="HE141" s="350"/>
      <c r="HF141" s="350"/>
      <c r="HG141" s="348"/>
      <c r="HH141" s="348"/>
      <c r="HI141" s="348"/>
      <c r="HJ141" s="349"/>
      <c r="HL141" s="347"/>
      <c r="HM141" s="350"/>
      <c r="HN141" s="350"/>
      <c r="HO141" s="348"/>
      <c r="HP141" s="348"/>
      <c r="HQ141" s="348"/>
      <c r="HR141" s="349"/>
      <c r="HT141" s="347"/>
      <c r="HU141" s="350"/>
      <c r="HV141" s="350"/>
      <c r="HW141" s="348"/>
      <c r="HX141" s="348"/>
      <c r="HY141" s="348"/>
      <c r="HZ141" s="349"/>
      <c r="IB141" s="347"/>
      <c r="IC141" s="350"/>
      <c r="ID141" s="350"/>
      <c r="IE141" s="348"/>
      <c r="IF141" s="348"/>
      <c r="IG141" s="348"/>
      <c r="IH141" s="349"/>
      <c r="IJ141" s="347"/>
      <c r="IK141" s="350"/>
      <c r="IL141" s="350"/>
      <c r="IM141" s="348"/>
      <c r="IN141" s="348"/>
      <c r="IO141" s="348"/>
      <c r="IP141" s="349"/>
      <c r="IR141" s="347"/>
      <c r="IS141" s="350"/>
      <c r="IT141" s="350"/>
      <c r="IU141" s="348"/>
      <c r="IV141" s="348"/>
      <c r="IW141" s="348"/>
      <c r="IX141" s="349"/>
      <c r="IZ141" s="347"/>
      <c r="JA141" s="350"/>
      <c r="JB141" s="350"/>
      <c r="JC141" s="348"/>
      <c r="JD141" s="348"/>
      <c r="JE141" s="348"/>
      <c r="JF141" s="349"/>
      <c r="JH141" s="347"/>
      <c r="JI141" s="350"/>
      <c r="JJ141" s="350"/>
      <c r="JK141" s="348"/>
      <c r="JL141" s="348"/>
      <c r="JM141" s="348"/>
      <c r="JN141" s="349"/>
      <c r="JP141" s="347"/>
      <c r="JQ141" s="350"/>
      <c r="JR141" s="350"/>
      <c r="JS141" s="348"/>
      <c r="JT141" s="348"/>
      <c r="JU141" s="348"/>
      <c r="JV141" s="349"/>
      <c r="JX141" s="347"/>
      <c r="JY141" s="350"/>
      <c r="JZ141" s="350"/>
      <c r="KA141" s="348"/>
      <c r="KB141" s="348"/>
      <c r="KC141" s="348"/>
      <c r="KD141" s="349"/>
      <c r="KF141" s="347"/>
      <c r="KG141" s="350"/>
      <c r="KH141" s="350"/>
      <c r="KI141" s="348"/>
      <c r="KJ141" s="348"/>
      <c r="KK141" s="348"/>
      <c r="KL141" s="349"/>
      <c r="KN141" s="347"/>
      <c r="KO141" s="350"/>
      <c r="KP141" s="350"/>
      <c r="KQ141" s="348"/>
      <c r="KR141" s="348"/>
      <c r="KS141" s="348"/>
      <c r="KT141" s="349"/>
      <c r="KV141" s="347"/>
      <c r="KW141" s="350"/>
      <c r="KX141" s="350"/>
      <c r="KY141" s="348"/>
      <c r="KZ141" s="348"/>
      <c r="LA141" s="348"/>
      <c r="LB141" s="349"/>
      <c r="LD141" s="347"/>
      <c r="LE141" s="350"/>
      <c r="LF141" s="350"/>
      <c r="LG141" s="348"/>
      <c r="LH141" s="348"/>
      <c r="LI141" s="348"/>
      <c r="LJ141" s="349"/>
      <c r="LL141" s="347"/>
      <c r="LM141" s="350"/>
      <c r="LN141" s="350"/>
      <c r="LO141" s="348"/>
      <c r="LP141" s="348"/>
      <c r="LQ141" s="348"/>
      <c r="LR141" s="349"/>
      <c r="LT141" s="347"/>
      <c r="LU141" s="350"/>
      <c r="LV141" s="350"/>
      <c r="LW141" s="348"/>
      <c r="LX141" s="348"/>
      <c r="LY141" s="348"/>
      <c r="LZ141" s="349"/>
      <c r="MB141" s="347"/>
      <c r="MC141" s="350"/>
      <c r="MD141" s="350"/>
      <c r="ME141" s="348"/>
      <c r="MF141" s="348"/>
      <c r="MG141" s="348"/>
      <c r="MH141" s="349"/>
      <c r="MJ141" s="347"/>
      <c r="MK141" s="350"/>
      <c r="ML141" s="350"/>
      <c r="MM141" s="348"/>
      <c r="MN141" s="348"/>
      <c r="MO141" s="348"/>
      <c r="MP141" s="349"/>
      <c r="MR141" s="347"/>
      <c r="MS141" s="350"/>
      <c r="MT141" s="350"/>
      <c r="MU141" s="348"/>
      <c r="MV141" s="348"/>
      <c r="MW141" s="348"/>
      <c r="MX141" s="349"/>
      <c r="MZ141" s="347"/>
      <c r="NA141" s="350"/>
      <c r="NB141" s="350"/>
      <c r="NC141" s="348"/>
      <c r="ND141" s="348"/>
      <c r="NE141" s="348"/>
      <c r="NF141" s="349"/>
      <c r="NH141" s="347"/>
      <c r="NI141" s="350"/>
      <c r="NJ141" s="350"/>
      <c r="NK141" s="348"/>
      <c r="NL141" s="348"/>
      <c r="NM141" s="348"/>
      <c r="NN141" s="349"/>
      <c r="NP141" s="347"/>
      <c r="NQ141" s="350"/>
      <c r="NR141" s="350"/>
      <c r="NS141" s="348"/>
      <c r="NT141" s="348"/>
      <c r="NU141" s="348"/>
      <c r="NV141" s="349"/>
      <c r="NX141" s="347"/>
      <c r="NY141" s="350"/>
      <c r="NZ141" s="350"/>
      <c r="OA141" s="348"/>
      <c r="OB141" s="348"/>
      <c r="OC141" s="348"/>
      <c r="OD141" s="349"/>
      <c r="OF141" s="347"/>
      <c r="OG141" s="350"/>
      <c r="OH141" s="350"/>
      <c r="OI141" s="348"/>
      <c r="OJ141" s="348"/>
      <c r="OK141" s="348"/>
      <c r="OL141" s="349"/>
      <c r="ON141" s="347"/>
      <c r="OO141" s="350"/>
      <c r="OP141" s="350"/>
      <c r="OQ141" s="348"/>
      <c r="OR141" s="348"/>
      <c r="OS141" s="348"/>
      <c r="OT141" s="349"/>
      <c r="OV141" s="347"/>
      <c r="OW141" s="350"/>
      <c r="OX141" s="350"/>
      <c r="OY141" s="348"/>
      <c r="OZ141" s="348"/>
      <c r="PA141" s="348"/>
      <c r="PB141" s="349"/>
      <c r="PD141" s="347"/>
      <c r="PE141" s="350"/>
      <c r="PF141" s="350"/>
      <c r="PG141" s="348"/>
      <c r="PH141" s="348"/>
      <c r="PI141" s="348"/>
      <c r="PJ141" s="349"/>
      <c r="PL141" s="347"/>
      <c r="PM141" s="350"/>
      <c r="PN141" s="350"/>
      <c r="PO141" s="348"/>
      <c r="PP141" s="348"/>
      <c r="PQ141" s="348"/>
      <c r="PR141" s="349"/>
      <c r="PT141" s="347"/>
      <c r="PU141" s="350"/>
      <c r="PV141" s="350"/>
      <c r="PW141" s="348"/>
      <c r="PX141" s="348"/>
      <c r="PY141" s="348"/>
      <c r="PZ141" s="349"/>
      <c r="QB141" s="347"/>
      <c r="QC141" s="350"/>
      <c r="QD141" s="350"/>
      <c r="QE141" s="348"/>
      <c r="QF141" s="348"/>
      <c r="QG141" s="348"/>
      <c r="QH141" s="349"/>
      <c r="QJ141" s="347"/>
      <c r="QK141" s="350"/>
      <c r="QL141" s="350"/>
      <c r="QM141" s="348"/>
      <c r="QN141" s="348"/>
      <c r="QO141" s="348"/>
      <c r="QP141" s="349"/>
      <c r="QR141" s="347"/>
      <c r="QS141" s="350"/>
      <c r="QT141" s="350"/>
      <c r="QU141" s="348"/>
      <c r="QV141" s="348"/>
      <c r="QW141" s="348"/>
      <c r="QX141" s="349"/>
      <c r="QZ141" s="347"/>
      <c r="RA141" s="350"/>
      <c r="RB141" s="350"/>
      <c r="RC141" s="348"/>
      <c r="RD141" s="348"/>
      <c r="RE141" s="348"/>
      <c r="RF141" s="349"/>
      <c r="RH141" s="347"/>
      <c r="RI141" s="350"/>
      <c r="RJ141" s="350"/>
      <c r="RK141" s="348"/>
      <c r="RL141" s="348"/>
      <c r="RM141" s="348"/>
      <c r="RN141" s="349"/>
      <c r="RP141" s="347"/>
      <c r="RQ141" s="350"/>
      <c r="RR141" s="350"/>
      <c r="RS141" s="348"/>
      <c r="RT141" s="348"/>
      <c r="RU141" s="348"/>
      <c r="RV141" s="349"/>
      <c r="RX141" s="347"/>
      <c r="RY141" s="350"/>
      <c r="RZ141" s="350"/>
      <c r="SA141" s="348"/>
      <c r="SB141" s="348"/>
      <c r="SC141" s="348"/>
      <c r="SD141" s="349"/>
      <c r="SF141" s="347"/>
      <c r="SG141" s="350"/>
      <c r="SH141" s="350"/>
      <c r="SI141" s="348"/>
      <c r="SJ141" s="348"/>
      <c r="SK141" s="348"/>
      <c r="SL141" s="349"/>
      <c r="SN141" s="347"/>
      <c r="SO141" s="350"/>
      <c r="SP141" s="350"/>
      <c r="SQ141" s="348"/>
      <c r="SR141" s="348"/>
      <c r="SS141" s="348"/>
      <c r="ST141" s="349"/>
      <c r="SV141" s="347"/>
      <c r="SW141" s="350"/>
      <c r="SX141" s="350"/>
      <c r="SY141" s="348"/>
      <c r="SZ141" s="348"/>
      <c r="TA141" s="348"/>
      <c r="TB141" s="349"/>
      <c r="TD141" s="347"/>
      <c r="TE141" s="350"/>
      <c r="TF141" s="350"/>
      <c r="TG141" s="348"/>
      <c r="TH141" s="348"/>
      <c r="TI141" s="348"/>
      <c r="TJ141" s="349"/>
      <c r="TL141" s="347"/>
      <c r="TM141" s="350"/>
      <c r="TN141" s="350"/>
      <c r="TO141" s="348"/>
      <c r="TP141" s="348"/>
      <c r="TQ141" s="348"/>
      <c r="TR141" s="349"/>
      <c r="TT141" s="347"/>
      <c r="TU141" s="350"/>
      <c r="TV141" s="350"/>
      <c r="TW141" s="348"/>
      <c r="TX141" s="348"/>
      <c r="TY141" s="348"/>
      <c r="TZ141" s="349"/>
      <c r="UB141" s="347"/>
      <c r="UC141" s="350"/>
      <c r="UD141" s="350"/>
      <c r="UE141" s="348"/>
      <c r="UF141" s="348"/>
      <c r="UG141" s="348"/>
      <c r="UH141" s="349"/>
      <c r="UJ141" s="347"/>
      <c r="UK141" s="350"/>
      <c r="UL141" s="350"/>
      <c r="UM141" s="348"/>
      <c r="UN141" s="348"/>
      <c r="UO141" s="348"/>
      <c r="UP141" s="349"/>
      <c r="UR141" s="347"/>
      <c r="US141" s="350"/>
      <c r="UT141" s="350"/>
      <c r="UU141" s="348"/>
      <c r="UV141" s="348"/>
      <c r="UW141" s="348"/>
      <c r="UX141" s="349"/>
      <c r="UZ141" s="347"/>
      <c r="VA141" s="350"/>
      <c r="VB141" s="350"/>
      <c r="VC141" s="348"/>
      <c r="VD141" s="348"/>
      <c r="VE141" s="348"/>
      <c r="VF141" s="349"/>
      <c r="VH141" s="347"/>
      <c r="VI141" s="350"/>
      <c r="VJ141" s="350"/>
      <c r="VK141" s="348"/>
      <c r="VL141" s="348"/>
      <c r="VM141" s="348"/>
      <c r="VN141" s="349"/>
      <c r="VP141" s="347"/>
      <c r="VQ141" s="350"/>
      <c r="VR141" s="350"/>
      <c r="VS141" s="348"/>
      <c r="VT141" s="348"/>
      <c r="VU141" s="348"/>
      <c r="VV141" s="349"/>
      <c r="VX141" s="347"/>
      <c r="VY141" s="350"/>
      <c r="VZ141" s="350"/>
      <c r="WA141" s="348"/>
      <c r="WB141" s="348"/>
      <c r="WC141" s="348"/>
      <c r="WD141" s="349"/>
      <c r="WF141" s="347"/>
      <c r="WG141" s="350"/>
      <c r="WH141" s="350"/>
      <c r="WI141" s="348"/>
      <c r="WJ141" s="348"/>
      <c r="WK141" s="348"/>
      <c r="WL141" s="349"/>
      <c r="WN141" s="347"/>
      <c r="WO141" s="350"/>
      <c r="WP141" s="350"/>
      <c r="WQ141" s="348"/>
      <c r="WR141" s="348"/>
      <c r="WS141" s="348"/>
      <c r="WT141" s="349"/>
      <c r="WV141" s="347"/>
      <c r="WW141" s="350"/>
      <c r="WX141" s="350"/>
      <c r="WY141" s="348"/>
      <c r="WZ141" s="348"/>
      <c r="XA141" s="348"/>
      <c r="XB141" s="349"/>
      <c r="XD141" s="347"/>
      <c r="XE141" s="350"/>
      <c r="XF141" s="350"/>
      <c r="XG141" s="348"/>
      <c r="XH141" s="348"/>
      <c r="XI141" s="348"/>
      <c r="XJ141" s="349"/>
      <c r="XL141" s="347"/>
      <c r="XM141" s="350"/>
      <c r="XN141" s="350"/>
      <c r="XO141" s="348"/>
      <c r="XP141" s="348"/>
      <c r="XQ141" s="348"/>
      <c r="XR141" s="349"/>
      <c r="XT141" s="347"/>
      <c r="XU141" s="350"/>
      <c r="XV141" s="350"/>
      <c r="XW141" s="348"/>
      <c r="XX141" s="348"/>
      <c r="XY141" s="348"/>
      <c r="XZ141" s="349"/>
      <c r="YB141" s="347"/>
      <c r="YC141" s="350"/>
      <c r="YD141" s="350"/>
      <c r="YE141" s="348"/>
      <c r="YF141" s="348"/>
      <c r="YG141" s="348"/>
      <c r="YH141" s="349"/>
      <c r="YJ141" s="347"/>
      <c r="YK141" s="350"/>
      <c r="YL141" s="350"/>
      <c r="YM141" s="348"/>
      <c r="YN141" s="348"/>
      <c r="YO141" s="348"/>
      <c r="YP141" s="349"/>
      <c r="YR141" s="347"/>
      <c r="YS141" s="350"/>
      <c r="YT141" s="350"/>
      <c r="YU141" s="348"/>
      <c r="YV141" s="348"/>
      <c r="YW141" s="348"/>
      <c r="YX141" s="349"/>
      <c r="YZ141" s="347"/>
      <c r="ZA141" s="350"/>
      <c r="ZB141" s="350"/>
      <c r="ZC141" s="348"/>
      <c r="ZD141" s="348"/>
      <c r="ZE141" s="348"/>
      <c r="ZF141" s="349"/>
      <c r="ZH141" s="347"/>
      <c r="ZI141" s="350"/>
      <c r="ZJ141" s="350"/>
      <c r="ZK141" s="348"/>
      <c r="ZL141" s="348"/>
      <c r="ZM141" s="348"/>
      <c r="ZN141" s="349"/>
      <c r="ZP141" s="347"/>
      <c r="ZQ141" s="350"/>
      <c r="ZR141" s="350"/>
      <c r="ZS141" s="348"/>
      <c r="ZT141" s="348"/>
      <c r="ZU141" s="348"/>
      <c r="ZV141" s="349"/>
      <c r="ZX141" s="347"/>
      <c r="ZY141" s="350"/>
      <c r="ZZ141" s="350"/>
      <c r="AAA141" s="348"/>
      <c r="AAB141" s="348"/>
      <c r="AAC141" s="348"/>
      <c r="AAD141" s="349"/>
      <c r="AAF141" s="347"/>
      <c r="AAG141" s="350"/>
      <c r="AAH141" s="350"/>
      <c r="AAI141" s="348"/>
      <c r="AAJ141" s="348"/>
      <c r="AAK141" s="348"/>
      <c r="AAL141" s="349"/>
      <c r="AAN141" s="347"/>
      <c r="AAO141" s="350"/>
      <c r="AAP141" s="350"/>
      <c r="AAQ141" s="348"/>
      <c r="AAR141" s="348"/>
      <c r="AAS141" s="348"/>
      <c r="AAT141" s="349"/>
      <c r="AAV141" s="347"/>
      <c r="AAW141" s="350"/>
      <c r="AAX141" s="350"/>
      <c r="AAY141" s="348"/>
      <c r="AAZ141" s="348"/>
      <c r="ABA141" s="348"/>
      <c r="ABB141" s="349"/>
      <c r="ABD141" s="347"/>
      <c r="ABE141" s="350"/>
      <c r="ABF141" s="350"/>
      <c r="ABG141" s="348"/>
      <c r="ABH141" s="348"/>
      <c r="ABI141" s="348"/>
      <c r="ABJ141" s="349"/>
      <c r="ABL141" s="347"/>
      <c r="ABM141" s="350"/>
      <c r="ABN141" s="350"/>
      <c r="ABO141" s="348"/>
      <c r="ABP141" s="348"/>
      <c r="ABQ141" s="348"/>
      <c r="ABR141" s="349"/>
      <c r="ABT141" s="347"/>
      <c r="ABU141" s="350"/>
      <c r="ABV141" s="350"/>
      <c r="ABW141" s="348"/>
      <c r="ABX141" s="348"/>
      <c r="ABY141" s="348"/>
      <c r="ABZ141" s="349"/>
      <c r="ACB141" s="347"/>
      <c r="ACC141" s="350"/>
      <c r="ACD141" s="350"/>
      <c r="ACE141" s="348"/>
      <c r="ACF141" s="348"/>
      <c r="ACG141" s="348"/>
      <c r="ACH141" s="349"/>
      <c r="ACJ141" s="347"/>
      <c r="ACK141" s="350"/>
      <c r="ACL141" s="350"/>
      <c r="ACM141" s="348"/>
      <c r="ACN141" s="348"/>
      <c r="ACO141" s="348"/>
      <c r="ACP141" s="349"/>
      <c r="ACR141" s="347"/>
      <c r="ACS141" s="350"/>
      <c r="ACT141" s="350"/>
      <c r="ACU141" s="348"/>
      <c r="ACV141" s="348"/>
      <c r="ACW141" s="348"/>
      <c r="ACX141" s="349"/>
      <c r="ACZ141" s="347"/>
      <c r="ADA141" s="350"/>
      <c r="ADB141" s="350"/>
      <c r="ADC141" s="348"/>
      <c r="ADD141" s="348"/>
      <c r="ADE141" s="348"/>
      <c r="ADF141" s="349"/>
      <c r="ADH141" s="347"/>
      <c r="ADI141" s="350"/>
      <c r="ADJ141" s="350"/>
      <c r="ADK141" s="348"/>
      <c r="ADL141" s="348"/>
      <c r="ADM141" s="348"/>
      <c r="ADN141" s="349"/>
      <c r="ADP141" s="347"/>
      <c r="ADQ141" s="350"/>
      <c r="ADR141" s="350"/>
      <c r="ADS141" s="348"/>
      <c r="ADT141" s="348"/>
      <c r="ADU141" s="348"/>
      <c r="ADV141" s="349"/>
      <c r="ADX141" s="347"/>
      <c r="ADY141" s="350"/>
      <c r="ADZ141" s="350"/>
      <c r="AEA141" s="348"/>
      <c r="AEB141" s="348"/>
      <c r="AEC141" s="348"/>
      <c r="AED141" s="349"/>
      <c r="AEF141" s="347"/>
      <c r="AEG141" s="350"/>
      <c r="AEH141" s="350"/>
      <c r="AEI141" s="348"/>
      <c r="AEJ141" s="348"/>
      <c r="AEK141" s="348"/>
      <c r="AEL141" s="349"/>
      <c r="AEN141" s="347"/>
      <c r="AEO141" s="350"/>
      <c r="AEP141" s="350"/>
      <c r="AEQ141" s="348"/>
      <c r="AER141" s="348"/>
      <c r="AES141" s="348"/>
      <c r="AET141" s="349"/>
      <c r="AEV141" s="347"/>
      <c r="AEW141" s="350"/>
      <c r="AEX141" s="350"/>
      <c r="AEY141" s="348"/>
      <c r="AEZ141" s="348"/>
      <c r="AFA141" s="348"/>
      <c r="AFB141" s="349"/>
      <c r="AFD141" s="347"/>
      <c r="AFE141" s="350"/>
      <c r="AFF141" s="350"/>
      <c r="AFG141" s="348"/>
      <c r="AFH141" s="348"/>
      <c r="AFI141" s="348"/>
      <c r="AFJ141" s="349"/>
      <c r="AFL141" s="347"/>
      <c r="AFM141" s="350"/>
      <c r="AFN141" s="350"/>
      <c r="AFO141" s="348"/>
      <c r="AFP141" s="348"/>
      <c r="AFQ141" s="348"/>
      <c r="AFR141" s="349"/>
      <c r="AFT141" s="347"/>
      <c r="AFU141" s="350"/>
      <c r="AFV141" s="350"/>
      <c r="AFW141" s="348"/>
      <c r="AFX141" s="348"/>
      <c r="AFY141" s="348"/>
      <c r="AFZ141" s="349"/>
      <c r="AGB141" s="347"/>
      <c r="AGC141" s="350"/>
      <c r="AGD141" s="350"/>
      <c r="AGE141" s="348"/>
      <c r="AGF141" s="348"/>
      <c r="AGG141" s="348"/>
      <c r="AGH141" s="349"/>
      <c r="AGJ141" s="347"/>
      <c r="AGK141" s="350"/>
      <c r="AGL141" s="350"/>
      <c r="AGM141" s="348"/>
      <c r="AGN141" s="348"/>
      <c r="AGO141" s="348"/>
      <c r="AGP141" s="349"/>
      <c r="AGR141" s="347"/>
      <c r="AGS141" s="350"/>
      <c r="AGT141" s="350"/>
      <c r="AGU141" s="348"/>
      <c r="AGV141" s="348"/>
      <c r="AGW141" s="348"/>
      <c r="AGX141" s="349"/>
      <c r="AGZ141" s="347"/>
      <c r="AHA141" s="350"/>
      <c r="AHB141" s="350"/>
      <c r="AHC141" s="348"/>
      <c r="AHD141" s="348"/>
      <c r="AHE141" s="348"/>
      <c r="AHF141" s="349"/>
      <c r="AHH141" s="347"/>
      <c r="AHI141" s="350"/>
      <c r="AHJ141" s="350"/>
      <c r="AHK141" s="348"/>
      <c r="AHL141" s="348"/>
      <c r="AHM141" s="348"/>
      <c r="AHN141" s="349"/>
      <c r="AHP141" s="347"/>
      <c r="AHQ141" s="350"/>
      <c r="AHR141" s="350"/>
      <c r="AHS141" s="348"/>
      <c r="AHT141" s="348"/>
      <c r="AHU141" s="348"/>
      <c r="AHV141" s="349"/>
      <c r="AHX141" s="347"/>
      <c r="AHY141" s="350"/>
      <c r="AHZ141" s="350"/>
      <c r="AIA141" s="348"/>
      <c r="AIB141" s="348"/>
      <c r="AIC141" s="348"/>
      <c r="AID141" s="349"/>
      <c r="AIF141" s="347"/>
      <c r="AIG141" s="350"/>
      <c r="AIH141" s="350"/>
      <c r="AII141" s="348"/>
      <c r="AIJ141" s="348"/>
      <c r="AIK141" s="348"/>
      <c r="AIL141" s="349"/>
      <c r="AIN141" s="347"/>
      <c r="AIO141" s="350"/>
      <c r="AIP141" s="350"/>
      <c r="AIQ141" s="348"/>
      <c r="AIR141" s="348"/>
      <c r="AIS141" s="348"/>
      <c r="AIT141" s="349"/>
      <c r="AIV141" s="347"/>
      <c r="AIW141" s="350"/>
      <c r="AIX141" s="350"/>
      <c r="AIY141" s="348"/>
      <c r="AIZ141" s="348"/>
      <c r="AJA141" s="348"/>
      <c r="AJB141" s="349"/>
      <c r="AJD141" s="347"/>
      <c r="AJE141" s="350"/>
      <c r="AJF141" s="350"/>
      <c r="AJG141" s="348"/>
      <c r="AJH141" s="348"/>
      <c r="AJI141" s="348"/>
      <c r="AJJ141" s="349"/>
      <c r="AJL141" s="347"/>
      <c r="AJM141" s="350"/>
      <c r="AJN141" s="350"/>
      <c r="AJO141" s="348"/>
      <c r="AJP141" s="348"/>
      <c r="AJQ141" s="348"/>
      <c r="AJR141" s="349"/>
      <c r="AJT141" s="347"/>
      <c r="AJU141" s="350"/>
      <c r="AJV141" s="350"/>
      <c r="AJW141" s="348"/>
      <c r="AJX141" s="348"/>
      <c r="AJY141" s="348"/>
      <c r="AJZ141" s="349"/>
      <c r="AKB141" s="347"/>
      <c r="AKC141" s="350"/>
      <c r="AKD141" s="350"/>
      <c r="AKE141" s="348"/>
      <c r="AKF141" s="348"/>
      <c r="AKG141" s="348"/>
      <c r="AKH141" s="349"/>
      <c r="AKJ141" s="347"/>
      <c r="AKK141" s="350"/>
      <c r="AKL141" s="350"/>
      <c r="AKM141" s="348"/>
      <c r="AKN141" s="348"/>
      <c r="AKO141" s="348"/>
      <c r="AKP141" s="349"/>
      <c r="AKR141" s="347"/>
      <c r="AKS141" s="350"/>
      <c r="AKT141" s="350"/>
      <c r="AKU141" s="348"/>
      <c r="AKV141" s="348"/>
      <c r="AKW141" s="348"/>
      <c r="AKX141" s="349"/>
      <c r="AKZ141" s="347"/>
      <c r="ALA141" s="350"/>
      <c r="ALB141" s="350"/>
      <c r="ALC141" s="348"/>
      <c r="ALD141" s="348"/>
      <c r="ALE141" s="348"/>
      <c r="ALF141" s="349"/>
      <c r="ALH141" s="347"/>
      <c r="ALI141" s="350"/>
      <c r="ALJ141" s="350"/>
      <c r="ALK141" s="348"/>
      <c r="ALL141" s="348"/>
      <c r="ALM141" s="348"/>
      <c r="ALN141" s="349"/>
      <c r="ALP141" s="347"/>
      <c r="ALQ141" s="350"/>
      <c r="ALR141" s="350"/>
      <c r="ALS141" s="348"/>
      <c r="ALT141" s="348"/>
      <c r="ALU141" s="348"/>
      <c r="ALV141" s="349"/>
      <c r="ALX141" s="347"/>
      <c r="ALY141" s="350"/>
      <c r="ALZ141" s="350"/>
      <c r="AMA141" s="348"/>
      <c r="AMB141" s="348"/>
      <c r="AMC141" s="348"/>
      <c r="AMD141" s="349"/>
      <c r="AMF141" s="347"/>
      <c r="AMG141" s="350"/>
      <c r="AMH141" s="350"/>
      <c r="AMI141" s="348"/>
      <c r="AMJ141" s="348"/>
      <c r="AMK141" s="348"/>
      <c r="AML141" s="349"/>
      <c r="AMN141" s="347"/>
      <c r="AMO141" s="350"/>
      <c r="AMP141" s="350"/>
      <c r="AMQ141" s="348"/>
      <c r="AMR141" s="348"/>
      <c r="AMS141" s="348"/>
      <c r="AMT141" s="349"/>
      <c r="AMV141" s="347"/>
      <c r="AMW141" s="350"/>
      <c r="AMX141" s="350"/>
      <c r="AMY141" s="348"/>
      <c r="AMZ141" s="348"/>
      <c r="ANA141" s="348"/>
      <c r="ANB141" s="349"/>
      <c r="AND141" s="347"/>
      <c r="ANE141" s="350"/>
      <c r="ANF141" s="350"/>
      <c r="ANG141" s="348"/>
      <c r="ANH141" s="348"/>
      <c r="ANI141" s="348"/>
      <c r="ANJ141" s="349"/>
      <c r="ANL141" s="347"/>
      <c r="ANM141" s="350"/>
      <c r="ANN141" s="350"/>
      <c r="ANO141" s="348"/>
      <c r="ANP141" s="348"/>
      <c r="ANQ141" s="348"/>
      <c r="ANR141" s="349"/>
      <c r="ANT141" s="347"/>
      <c r="ANU141" s="350"/>
      <c r="ANV141" s="350"/>
      <c r="ANW141" s="348"/>
      <c r="ANX141" s="348"/>
      <c r="ANY141" s="348"/>
      <c r="ANZ141" s="349"/>
      <c r="AOB141" s="347"/>
      <c r="AOC141" s="350"/>
      <c r="AOD141" s="350"/>
      <c r="AOE141" s="348"/>
      <c r="AOF141" s="348"/>
      <c r="AOG141" s="348"/>
      <c r="AOH141" s="349"/>
      <c r="AOJ141" s="347"/>
      <c r="AOK141" s="350"/>
      <c r="AOL141" s="350"/>
      <c r="AOM141" s="348"/>
      <c r="AON141" s="348"/>
      <c r="AOO141" s="348"/>
      <c r="AOP141" s="349"/>
      <c r="AOR141" s="347"/>
      <c r="AOS141" s="350"/>
      <c r="AOT141" s="350"/>
      <c r="AOU141" s="348"/>
      <c r="AOV141" s="348"/>
      <c r="AOW141" s="348"/>
      <c r="AOX141" s="349"/>
      <c r="AOZ141" s="347"/>
      <c r="APA141" s="350"/>
      <c r="APB141" s="350"/>
      <c r="APC141" s="348"/>
      <c r="APD141" s="348"/>
      <c r="APE141" s="348"/>
      <c r="APF141" s="349"/>
      <c r="APH141" s="347"/>
      <c r="API141" s="350"/>
      <c r="APJ141" s="350"/>
      <c r="APK141" s="348"/>
      <c r="APL141" s="348"/>
      <c r="APM141" s="348"/>
      <c r="APN141" s="349"/>
      <c r="APP141" s="347"/>
      <c r="APQ141" s="350"/>
      <c r="APR141" s="350"/>
      <c r="APS141" s="348"/>
      <c r="APT141" s="348"/>
      <c r="APU141" s="348"/>
      <c r="APV141" s="349"/>
      <c r="APX141" s="347"/>
      <c r="APY141" s="350"/>
      <c r="APZ141" s="350"/>
      <c r="AQA141" s="348"/>
      <c r="AQB141" s="348"/>
      <c r="AQC141" s="348"/>
      <c r="AQD141" s="349"/>
      <c r="AQF141" s="347"/>
      <c r="AQG141" s="350"/>
      <c r="AQH141" s="350"/>
      <c r="AQI141" s="348"/>
      <c r="AQJ141" s="348"/>
      <c r="AQK141" s="348"/>
      <c r="AQL141" s="349"/>
      <c r="AQN141" s="347"/>
      <c r="AQO141" s="350"/>
      <c r="AQP141" s="350"/>
      <c r="AQQ141" s="348"/>
      <c r="AQR141" s="348"/>
      <c r="AQS141" s="348"/>
      <c r="AQT141" s="349"/>
      <c r="AQV141" s="347"/>
      <c r="AQW141" s="350"/>
      <c r="AQX141" s="350"/>
      <c r="AQY141" s="348"/>
      <c r="AQZ141" s="348"/>
      <c r="ARA141" s="348"/>
      <c r="ARB141" s="349"/>
      <c r="ARD141" s="347"/>
      <c r="ARE141" s="350"/>
      <c r="ARF141" s="350"/>
      <c r="ARG141" s="348"/>
      <c r="ARH141" s="348"/>
      <c r="ARI141" s="348"/>
      <c r="ARJ141" s="349"/>
      <c r="ARL141" s="347"/>
      <c r="ARM141" s="350"/>
      <c r="ARN141" s="350"/>
      <c r="ARO141" s="348"/>
      <c r="ARP141" s="348"/>
      <c r="ARQ141" s="348"/>
      <c r="ARR141" s="349"/>
      <c r="ART141" s="347"/>
      <c r="ARU141" s="350"/>
      <c r="ARV141" s="350"/>
      <c r="ARW141" s="348"/>
      <c r="ARX141" s="348"/>
      <c r="ARY141" s="348"/>
      <c r="ARZ141" s="349"/>
      <c r="ASB141" s="347"/>
      <c r="ASC141" s="350"/>
      <c r="ASD141" s="350"/>
      <c r="ASE141" s="348"/>
      <c r="ASF141" s="348"/>
      <c r="ASG141" s="348"/>
      <c r="ASH141" s="349"/>
      <c r="ASJ141" s="347"/>
      <c r="ASK141" s="350"/>
      <c r="ASL141" s="350"/>
      <c r="ASM141" s="348"/>
      <c r="ASN141" s="348"/>
      <c r="ASO141" s="348"/>
      <c r="ASP141" s="349"/>
      <c r="ASR141" s="347"/>
      <c r="ASS141" s="350"/>
      <c r="AST141" s="350"/>
      <c r="ASU141" s="348"/>
      <c r="ASV141" s="348"/>
      <c r="ASW141" s="348"/>
      <c r="ASX141" s="349"/>
      <c r="ASZ141" s="347"/>
      <c r="ATA141" s="350"/>
      <c r="ATB141" s="350"/>
      <c r="ATC141" s="348"/>
      <c r="ATD141" s="348"/>
      <c r="ATE141" s="348"/>
      <c r="ATF141" s="349"/>
      <c r="ATH141" s="347"/>
      <c r="ATI141" s="350"/>
      <c r="ATJ141" s="350"/>
      <c r="ATK141" s="348"/>
      <c r="ATL141" s="348"/>
      <c r="ATM141" s="348"/>
      <c r="ATN141" s="349"/>
      <c r="ATP141" s="347"/>
      <c r="ATQ141" s="350"/>
      <c r="ATR141" s="350"/>
      <c r="ATS141" s="348"/>
      <c r="ATT141" s="348"/>
      <c r="ATU141" s="348"/>
      <c r="ATV141" s="349"/>
      <c r="ATX141" s="347"/>
      <c r="ATY141" s="350"/>
      <c r="ATZ141" s="350"/>
      <c r="AUA141" s="348"/>
      <c r="AUB141" s="348"/>
      <c r="AUC141" s="348"/>
      <c r="AUD141" s="349"/>
      <c r="AUF141" s="347"/>
      <c r="AUG141" s="350"/>
      <c r="AUH141" s="350"/>
      <c r="AUI141" s="348"/>
      <c r="AUJ141" s="348"/>
      <c r="AUK141" s="348"/>
      <c r="AUL141" s="349"/>
      <c r="AUN141" s="347"/>
      <c r="AUO141" s="350"/>
      <c r="AUP141" s="350"/>
      <c r="AUQ141" s="348"/>
      <c r="AUR141" s="348"/>
      <c r="AUS141" s="348"/>
      <c r="AUT141" s="349"/>
      <c r="AUV141" s="347"/>
      <c r="AUW141" s="350"/>
      <c r="AUX141" s="350"/>
      <c r="AUY141" s="348"/>
      <c r="AUZ141" s="348"/>
      <c r="AVA141" s="348"/>
      <c r="AVB141" s="349"/>
      <c r="AVD141" s="347"/>
      <c r="AVE141" s="350"/>
      <c r="AVF141" s="350"/>
      <c r="AVG141" s="348"/>
      <c r="AVH141" s="348"/>
      <c r="AVI141" s="348"/>
      <c r="AVJ141" s="349"/>
      <c r="AVL141" s="347"/>
      <c r="AVM141" s="350"/>
      <c r="AVN141" s="350"/>
      <c r="AVO141" s="348"/>
      <c r="AVP141" s="348"/>
      <c r="AVQ141" s="348"/>
      <c r="AVR141" s="349"/>
      <c r="AVT141" s="347"/>
      <c r="AVU141" s="350"/>
      <c r="AVV141" s="350"/>
      <c r="AVW141" s="348"/>
      <c r="AVX141" s="348"/>
      <c r="AVY141" s="348"/>
      <c r="AVZ141" s="349"/>
      <c r="AWB141" s="347"/>
      <c r="AWC141" s="350"/>
      <c r="AWD141" s="350"/>
      <c r="AWE141" s="348"/>
      <c r="AWF141" s="348"/>
      <c r="AWG141" s="348"/>
      <c r="AWH141" s="349"/>
      <c r="AWJ141" s="347"/>
      <c r="AWK141" s="350"/>
      <c r="AWL141" s="350"/>
      <c r="AWM141" s="348"/>
      <c r="AWN141" s="348"/>
      <c r="AWO141" s="348"/>
      <c r="AWP141" s="349"/>
      <c r="AWR141" s="347"/>
      <c r="AWS141" s="350"/>
      <c r="AWT141" s="350"/>
      <c r="AWU141" s="348"/>
      <c r="AWV141" s="348"/>
      <c r="AWW141" s="348"/>
      <c r="AWX141" s="349"/>
      <c r="AWZ141" s="347"/>
      <c r="AXA141" s="350"/>
      <c r="AXB141" s="350"/>
      <c r="AXC141" s="348"/>
      <c r="AXD141" s="348"/>
      <c r="AXE141" s="348"/>
      <c r="AXF141" s="349"/>
      <c r="AXH141" s="347"/>
      <c r="AXI141" s="350"/>
      <c r="AXJ141" s="350"/>
      <c r="AXK141" s="348"/>
      <c r="AXL141" s="348"/>
      <c r="AXM141" s="348"/>
      <c r="AXN141" s="349"/>
      <c r="AXP141" s="347"/>
      <c r="AXQ141" s="350"/>
      <c r="AXR141" s="350"/>
      <c r="AXS141" s="348"/>
      <c r="AXT141" s="348"/>
      <c r="AXU141" s="348"/>
      <c r="AXV141" s="349"/>
      <c r="AXX141" s="347"/>
      <c r="AXY141" s="350"/>
      <c r="AXZ141" s="350"/>
      <c r="AYA141" s="348"/>
      <c r="AYB141" s="348"/>
      <c r="AYC141" s="348"/>
      <c r="AYD141" s="349"/>
      <c r="AYF141" s="347"/>
      <c r="AYG141" s="350"/>
      <c r="AYH141" s="350"/>
      <c r="AYI141" s="348"/>
      <c r="AYJ141" s="348"/>
      <c r="AYK141" s="348"/>
      <c r="AYL141" s="349"/>
      <c r="AYN141" s="347"/>
      <c r="AYO141" s="350"/>
      <c r="AYP141" s="350"/>
      <c r="AYQ141" s="348"/>
      <c r="AYR141" s="348"/>
      <c r="AYS141" s="348"/>
      <c r="AYT141" s="349"/>
      <c r="AYV141" s="347"/>
      <c r="AYW141" s="350"/>
      <c r="AYX141" s="350"/>
      <c r="AYY141" s="348"/>
      <c r="AYZ141" s="348"/>
      <c r="AZA141" s="348"/>
      <c r="AZB141" s="349"/>
      <c r="AZD141" s="347"/>
      <c r="AZE141" s="350"/>
      <c r="AZF141" s="350"/>
      <c r="AZG141" s="348"/>
      <c r="AZH141" s="348"/>
      <c r="AZI141" s="348"/>
      <c r="AZJ141" s="349"/>
      <c r="AZL141" s="347"/>
      <c r="AZM141" s="350"/>
      <c r="AZN141" s="350"/>
      <c r="AZO141" s="348"/>
      <c r="AZP141" s="348"/>
      <c r="AZQ141" s="348"/>
      <c r="AZR141" s="349"/>
      <c r="AZT141" s="347"/>
      <c r="AZU141" s="350"/>
      <c r="AZV141" s="350"/>
      <c r="AZW141" s="348"/>
      <c r="AZX141" s="348"/>
      <c r="AZY141" s="348"/>
      <c r="AZZ141" s="349"/>
      <c r="BAB141" s="347"/>
      <c r="BAC141" s="350"/>
      <c r="BAD141" s="350"/>
      <c r="BAE141" s="348"/>
      <c r="BAF141" s="348"/>
      <c r="BAG141" s="348"/>
      <c r="BAH141" s="349"/>
      <c r="BAJ141" s="347"/>
      <c r="BAK141" s="350"/>
      <c r="BAL141" s="350"/>
      <c r="BAM141" s="348"/>
      <c r="BAN141" s="348"/>
      <c r="BAO141" s="348"/>
      <c r="BAP141" s="349"/>
      <c r="BAR141" s="347"/>
      <c r="BAS141" s="350"/>
      <c r="BAT141" s="350"/>
      <c r="BAU141" s="348"/>
      <c r="BAV141" s="348"/>
      <c r="BAW141" s="348"/>
      <c r="BAX141" s="349"/>
      <c r="BAZ141" s="347"/>
      <c r="BBA141" s="350"/>
      <c r="BBB141" s="350"/>
      <c r="BBC141" s="348"/>
      <c r="BBD141" s="348"/>
      <c r="BBE141" s="348"/>
      <c r="BBF141" s="349"/>
      <c r="BBH141" s="347"/>
      <c r="BBI141" s="350"/>
      <c r="BBJ141" s="350"/>
      <c r="BBK141" s="348"/>
      <c r="BBL141" s="348"/>
      <c r="BBM141" s="348"/>
      <c r="BBN141" s="349"/>
      <c r="BBP141" s="347"/>
      <c r="BBQ141" s="350"/>
      <c r="BBR141" s="350"/>
      <c r="BBS141" s="348"/>
      <c r="BBT141" s="348"/>
      <c r="BBU141" s="348"/>
      <c r="BBV141" s="349"/>
      <c r="BBX141" s="347"/>
      <c r="BBY141" s="350"/>
      <c r="BBZ141" s="350"/>
      <c r="BCA141" s="348"/>
      <c r="BCB141" s="348"/>
      <c r="BCC141" s="348"/>
      <c r="BCD141" s="349"/>
      <c r="BCF141" s="347"/>
      <c r="BCG141" s="350"/>
      <c r="BCH141" s="350"/>
      <c r="BCI141" s="348"/>
      <c r="BCJ141" s="348"/>
      <c r="BCK141" s="348"/>
      <c r="BCL141" s="349"/>
      <c r="BCN141" s="347"/>
      <c r="BCO141" s="350"/>
      <c r="BCP141" s="350"/>
      <c r="BCQ141" s="348"/>
      <c r="BCR141" s="348"/>
      <c r="BCS141" s="348"/>
      <c r="BCT141" s="349"/>
      <c r="BCV141" s="347"/>
      <c r="BCW141" s="350"/>
      <c r="BCX141" s="350"/>
      <c r="BCY141" s="348"/>
      <c r="BCZ141" s="348"/>
      <c r="BDA141" s="348"/>
      <c r="BDB141" s="349"/>
      <c r="BDD141" s="347"/>
      <c r="BDE141" s="350"/>
      <c r="BDF141" s="350"/>
      <c r="BDG141" s="348"/>
      <c r="BDH141" s="348"/>
      <c r="BDI141" s="348"/>
      <c r="BDJ141" s="349"/>
      <c r="BDL141" s="347"/>
      <c r="BDM141" s="350"/>
      <c r="BDN141" s="350"/>
      <c r="BDO141" s="348"/>
      <c r="BDP141" s="348"/>
      <c r="BDQ141" s="348"/>
      <c r="BDR141" s="349"/>
      <c r="BDT141" s="347"/>
      <c r="BDU141" s="350"/>
      <c r="BDV141" s="350"/>
      <c r="BDW141" s="348"/>
      <c r="BDX141" s="348"/>
      <c r="BDY141" s="348"/>
      <c r="BDZ141" s="349"/>
      <c r="BEB141" s="347"/>
      <c r="BEC141" s="350"/>
      <c r="BED141" s="350"/>
      <c r="BEE141" s="348"/>
      <c r="BEF141" s="348"/>
      <c r="BEG141" s="348"/>
      <c r="BEH141" s="349"/>
      <c r="BEJ141" s="347"/>
      <c r="BEK141" s="350"/>
      <c r="BEL141" s="350"/>
      <c r="BEM141" s="348"/>
      <c r="BEN141" s="348"/>
      <c r="BEO141" s="348"/>
      <c r="BEP141" s="349"/>
      <c r="BER141" s="347"/>
      <c r="BES141" s="350"/>
      <c r="BET141" s="350"/>
      <c r="BEU141" s="348"/>
      <c r="BEV141" s="348"/>
      <c r="BEW141" s="348"/>
      <c r="BEX141" s="349"/>
      <c r="BEZ141" s="347"/>
      <c r="BFA141" s="350"/>
      <c r="BFB141" s="350"/>
      <c r="BFC141" s="348"/>
      <c r="BFD141" s="348"/>
      <c r="BFE141" s="348"/>
      <c r="BFF141" s="349"/>
      <c r="BFH141" s="347"/>
      <c r="BFI141" s="350"/>
      <c r="BFJ141" s="350"/>
      <c r="BFK141" s="348"/>
      <c r="BFL141" s="348"/>
      <c r="BFM141" s="348"/>
      <c r="BFN141" s="349"/>
      <c r="BFP141" s="347"/>
      <c r="BFQ141" s="350"/>
      <c r="BFR141" s="350"/>
      <c r="BFS141" s="348"/>
      <c r="BFT141" s="348"/>
      <c r="BFU141" s="348"/>
      <c r="BFV141" s="349"/>
      <c r="BFX141" s="347"/>
      <c r="BFY141" s="350"/>
      <c r="BFZ141" s="350"/>
      <c r="BGA141" s="348"/>
      <c r="BGB141" s="348"/>
      <c r="BGC141" s="348"/>
      <c r="BGD141" s="349"/>
      <c r="BGF141" s="347"/>
      <c r="BGG141" s="350"/>
      <c r="BGH141" s="350"/>
      <c r="BGI141" s="348"/>
      <c r="BGJ141" s="348"/>
      <c r="BGK141" s="348"/>
      <c r="BGL141" s="349"/>
      <c r="BGN141" s="347"/>
      <c r="BGO141" s="350"/>
      <c r="BGP141" s="350"/>
      <c r="BGQ141" s="348"/>
      <c r="BGR141" s="348"/>
      <c r="BGS141" s="348"/>
      <c r="BGT141" s="349"/>
      <c r="BGV141" s="347"/>
      <c r="BGW141" s="350"/>
      <c r="BGX141" s="350"/>
      <c r="BGY141" s="348"/>
      <c r="BGZ141" s="348"/>
      <c r="BHA141" s="348"/>
      <c r="BHB141" s="349"/>
      <c r="BHD141" s="347"/>
      <c r="BHE141" s="350"/>
      <c r="BHF141" s="350"/>
      <c r="BHG141" s="348"/>
      <c r="BHH141" s="348"/>
      <c r="BHI141" s="348"/>
      <c r="BHJ141" s="349"/>
      <c r="BHL141" s="347"/>
      <c r="BHM141" s="350"/>
      <c r="BHN141" s="350"/>
      <c r="BHO141" s="348"/>
      <c r="BHP141" s="348"/>
      <c r="BHQ141" s="348"/>
      <c r="BHR141" s="349"/>
      <c r="BHT141" s="347"/>
      <c r="BHU141" s="350"/>
      <c r="BHV141" s="350"/>
      <c r="BHW141" s="348"/>
      <c r="BHX141" s="348"/>
      <c r="BHY141" s="348"/>
      <c r="BHZ141" s="349"/>
      <c r="BIB141" s="347"/>
      <c r="BIC141" s="350"/>
      <c r="BID141" s="350"/>
      <c r="BIE141" s="348"/>
      <c r="BIF141" s="348"/>
      <c r="BIG141" s="348"/>
      <c r="BIH141" s="349"/>
      <c r="BIJ141" s="347"/>
      <c r="BIK141" s="350"/>
      <c r="BIL141" s="350"/>
      <c r="BIM141" s="348"/>
      <c r="BIN141" s="348"/>
      <c r="BIO141" s="348"/>
      <c r="BIP141" s="349"/>
      <c r="BIR141" s="347"/>
      <c r="BIS141" s="350"/>
      <c r="BIT141" s="350"/>
      <c r="BIU141" s="348"/>
      <c r="BIV141" s="348"/>
      <c r="BIW141" s="348"/>
      <c r="BIX141" s="349"/>
      <c r="BIZ141" s="347"/>
      <c r="BJA141" s="350"/>
      <c r="BJB141" s="350"/>
      <c r="BJC141" s="348"/>
      <c r="BJD141" s="348"/>
      <c r="BJE141" s="348"/>
      <c r="BJF141" s="349"/>
      <c r="BJH141" s="347"/>
      <c r="BJI141" s="350"/>
      <c r="BJJ141" s="350"/>
      <c r="BJK141" s="348"/>
      <c r="BJL141" s="348"/>
      <c r="BJM141" s="348"/>
      <c r="BJN141" s="349"/>
      <c r="BJP141" s="347"/>
      <c r="BJQ141" s="350"/>
      <c r="BJR141" s="350"/>
      <c r="BJS141" s="348"/>
      <c r="BJT141" s="348"/>
      <c r="BJU141" s="348"/>
      <c r="BJV141" s="349"/>
      <c r="BJX141" s="347"/>
      <c r="BJY141" s="350"/>
      <c r="BJZ141" s="350"/>
      <c r="BKA141" s="348"/>
      <c r="BKB141" s="348"/>
      <c r="BKC141" s="348"/>
      <c r="BKD141" s="349"/>
      <c r="BKF141" s="347"/>
      <c r="BKG141" s="350"/>
      <c r="BKH141" s="350"/>
      <c r="BKI141" s="348"/>
      <c r="BKJ141" s="348"/>
      <c r="BKK141" s="348"/>
      <c r="BKL141" s="349"/>
      <c r="BKN141" s="347"/>
      <c r="BKO141" s="350"/>
      <c r="BKP141" s="350"/>
      <c r="BKQ141" s="348"/>
      <c r="BKR141" s="348"/>
      <c r="BKS141" s="348"/>
      <c r="BKT141" s="349"/>
      <c r="BKV141" s="347"/>
      <c r="BKW141" s="350"/>
      <c r="BKX141" s="350"/>
      <c r="BKY141" s="348"/>
      <c r="BKZ141" s="348"/>
      <c r="BLA141" s="348"/>
      <c r="BLB141" s="349"/>
      <c r="BLD141" s="347"/>
      <c r="BLE141" s="350"/>
      <c r="BLF141" s="350"/>
      <c r="BLG141" s="348"/>
      <c r="BLH141" s="348"/>
      <c r="BLI141" s="348"/>
      <c r="BLJ141" s="349"/>
      <c r="BLL141" s="347"/>
      <c r="BLM141" s="350"/>
      <c r="BLN141" s="350"/>
      <c r="BLO141" s="348"/>
      <c r="BLP141" s="348"/>
      <c r="BLQ141" s="348"/>
      <c r="BLR141" s="349"/>
      <c r="BLT141" s="347"/>
      <c r="BLU141" s="350"/>
      <c r="BLV141" s="350"/>
      <c r="BLW141" s="348"/>
      <c r="BLX141" s="348"/>
      <c r="BLY141" s="348"/>
      <c r="BLZ141" s="349"/>
      <c r="BMB141" s="347"/>
      <c r="BMC141" s="350"/>
      <c r="BMD141" s="350"/>
      <c r="BME141" s="348"/>
      <c r="BMF141" s="348"/>
      <c r="BMG141" s="348"/>
      <c r="BMH141" s="349"/>
      <c r="BMJ141" s="347"/>
      <c r="BMK141" s="350"/>
      <c r="BML141" s="350"/>
      <c r="BMM141" s="348"/>
      <c r="BMN141" s="348"/>
      <c r="BMO141" s="348"/>
      <c r="BMP141" s="349"/>
      <c r="BMR141" s="347"/>
      <c r="BMS141" s="350"/>
      <c r="BMT141" s="350"/>
      <c r="BMU141" s="348"/>
      <c r="BMV141" s="348"/>
      <c r="BMW141" s="348"/>
      <c r="BMX141" s="349"/>
      <c r="BMZ141" s="347"/>
      <c r="BNA141" s="350"/>
      <c r="BNB141" s="350"/>
      <c r="BNC141" s="348"/>
      <c r="BND141" s="348"/>
      <c r="BNE141" s="348"/>
      <c r="BNF141" s="349"/>
      <c r="BNH141" s="347"/>
      <c r="BNI141" s="350"/>
      <c r="BNJ141" s="350"/>
      <c r="BNK141" s="348"/>
      <c r="BNL141" s="348"/>
      <c r="BNM141" s="348"/>
      <c r="BNN141" s="349"/>
      <c r="BNP141" s="347"/>
      <c r="BNQ141" s="350"/>
      <c r="BNR141" s="350"/>
      <c r="BNS141" s="348"/>
      <c r="BNT141" s="348"/>
      <c r="BNU141" s="348"/>
      <c r="BNV141" s="349"/>
      <c r="BNX141" s="347"/>
      <c r="BNY141" s="350"/>
      <c r="BNZ141" s="350"/>
      <c r="BOA141" s="348"/>
      <c r="BOB141" s="348"/>
      <c r="BOC141" s="348"/>
      <c r="BOD141" s="349"/>
      <c r="BOF141" s="347"/>
      <c r="BOG141" s="350"/>
      <c r="BOH141" s="350"/>
      <c r="BOI141" s="348"/>
      <c r="BOJ141" s="348"/>
      <c r="BOK141" s="348"/>
      <c r="BOL141" s="349"/>
      <c r="BON141" s="347"/>
      <c r="BOO141" s="350"/>
      <c r="BOP141" s="350"/>
      <c r="BOQ141" s="348"/>
      <c r="BOR141" s="348"/>
      <c r="BOS141" s="348"/>
      <c r="BOT141" s="349"/>
      <c r="BOV141" s="347"/>
      <c r="BOW141" s="350"/>
      <c r="BOX141" s="350"/>
      <c r="BOY141" s="348"/>
      <c r="BOZ141" s="348"/>
      <c r="BPA141" s="348"/>
      <c r="BPB141" s="349"/>
      <c r="BPD141" s="347"/>
      <c r="BPE141" s="350"/>
      <c r="BPF141" s="350"/>
      <c r="BPG141" s="348"/>
      <c r="BPH141" s="348"/>
      <c r="BPI141" s="348"/>
      <c r="BPJ141" s="349"/>
      <c r="BPL141" s="347"/>
      <c r="BPM141" s="350"/>
      <c r="BPN141" s="350"/>
      <c r="BPO141" s="348"/>
      <c r="BPP141" s="348"/>
      <c r="BPQ141" s="348"/>
      <c r="BPR141" s="349"/>
      <c r="BPT141" s="347"/>
      <c r="BPU141" s="350"/>
      <c r="BPV141" s="350"/>
      <c r="BPW141" s="348"/>
      <c r="BPX141" s="348"/>
      <c r="BPY141" s="348"/>
      <c r="BPZ141" s="349"/>
      <c r="BQB141" s="347"/>
      <c r="BQC141" s="350"/>
      <c r="BQD141" s="350"/>
      <c r="BQE141" s="348"/>
      <c r="BQF141" s="348"/>
      <c r="BQG141" s="348"/>
      <c r="BQH141" s="349"/>
      <c r="BQJ141" s="347"/>
      <c r="BQK141" s="350"/>
      <c r="BQL141" s="350"/>
      <c r="BQM141" s="348"/>
      <c r="BQN141" s="348"/>
      <c r="BQO141" s="348"/>
      <c r="BQP141" s="349"/>
      <c r="BQR141" s="347"/>
      <c r="BQS141" s="350"/>
      <c r="BQT141" s="350"/>
      <c r="BQU141" s="348"/>
      <c r="BQV141" s="348"/>
      <c r="BQW141" s="348"/>
      <c r="BQX141" s="349"/>
      <c r="BQZ141" s="347"/>
      <c r="BRA141" s="350"/>
      <c r="BRB141" s="350"/>
      <c r="BRC141" s="348"/>
      <c r="BRD141" s="348"/>
      <c r="BRE141" s="348"/>
      <c r="BRF141" s="349"/>
      <c r="BRH141" s="347"/>
      <c r="BRI141" s="350"/>
      <c r="BRJ141" s="350"/>
      <c r="BRK141" s="348"/>
      <c r="BRL141" s="348"/>
      <c r="BRM141" s="348"/>
      <c r="BRN141" s="349"/>
      <c r="BRP141" s="347"/>
      <c r="BRQ141" s="350"/>
      <c r="BRR141" s="350"/>
      <c r="BRS141" s="348"/>
      <c r="BRT141" s="348"/>
      <c r="BRU141" s="348"/>
      <c r="BRV141" s="349"/>
      <c r="BRX141" s="347"/>
      <c r="BRY141" s="350"/>
      <c r="BRZ141" s="350"/>
      <c r="BSA141" s="348"/>
      <c r="BSB141" s="348"/>
      <c r="BSC141" s="348"/>
      <c r="BSD141" s="349"/>
      <c r="BSF141" s="347"/>
      <c r="BSG141" s="350"/>
      <c r="BSH141" s="350"/>
      <c r="BSI141" s="348"/>
      <c r="BSJ141" s="348"/>
      <c r="BSK141" s="348"/>
      <c r="BSL141" s="349"/>
      <c r="BSN141" s="347"/>
      <c r="BSO141" s="350"/>
      <c r="BSP141" s="350"/>
      <c r="BSQ141" s="348"/>
      <c r="BSR141" s="348"/>
      <c r="BSS141" s="348"/>
      <c r="BST141" s="349"/>
      <c r="BSV141" s="347"/>
      <c r="BSW141" s="350"/>
      <c r="BSX141" s="350"/>
      <c r="BSY141" s="348"/>
      <c r="BSZ141" s="348"/>
      <c r="BTA141" s="348"/>
      <c r="BTB141" s="349"/>
      <c r="BTD141" s="347"/>
      <c r="BTE141" s="350"/>
      <c r="BTF141" s="350"/>
      <c r="BTG141" s="348"/>
      <c r="BTH141" s="348"/>
      <c r="BTI141" s="348"/>
      <c r="BTJ141" s="349"/>
      <c r="BTL141" s="347"/>
      <c r="BTM141" s="350"/>
      <c r="BTN141" s="350"/>
      <c r="BTO141" s="348"/>
      <c r="BTP141" s="348"/>
      <c r="BTQ141" s="348"/>
      <c r="BTR141" s="349"/>
      <c r="BTT141" s="347"/>
      <c r="BTU141" s="350"/>
      <c r="BTV141" s="350"/>
      <c r="BTW141" s="348"/>
      <c r="BTX141" s="348"/>
      <c r="BTY141" s="348"/>
      <c r="BTZ141" s="349"/>
      <c r="BUB141" s="347"/>
      <c r="BUC141" s="350"/>
      <c r="BUD141" s="350"/>
      <c r="BUE141" s="348"/>
      <c r="BUF141" s="348"/>
      <c r="BUG141" s="348"/>
      <c r="BUH141" s="349"/>
      <c r="BUJ141" s="347"/>
      <c r="BUK141" s="350"/>
      <c r="BUL141" s="350"/>
      <c r="BUM141" s="348"/>
      <c r="BUN141" s="348"/>
      <c r="BUO141" s="348"/>
      <c r="BUP141" s="349"/>
      <c r="BUR141" s="347"/>
      <c r="BUS141" s="350"/>
      <c r="BUT141" s="350"/>
      <c r="BUU141" s="348"/>
      <c r="BUV141" s="348"/>
      <c r="BUW141" s="348"/>
      <c r="BUX141" s="349"/>
      <c r="BUZ141" s="347"/>
      <c r="BVA141" s="350"/>
      <c r="BVB141" s="350"/>
      <c r="BVC141" s="348"/>
      <c r="BVD141" s="348"/>
      <c r="BVE141" s="348"/>
      <c r="BVF141" s="349"/>
      <c r="BVH141" s="347"/>
      <c r="BVI141" s="350"/>
      <c r="BVJ141" s="350"/>
      <c r="BVK141" s="348"/>
      <c r="BVL141" s="348"/>
      <c r="BVM141" s="348"/>
      <c r="BVN141" s="349"/>
      <c r="BVP141" s="347"/>
      <c r="BVQ141" s="350"/>
      <c r="BVR141" s="350"/>
      <c r="BVS141" s="348"/>
      <c r="BVT141" s="348"/>
      <c r="BVU141" s="348"/>
      <c r="BVV141" s="349"/>
      <c r="BVX141" s="347"/>
      <c r="BVY141" s="350"/>
      <c r="BVZ141" s="350"/>
      <c r="BWA141" s="348"/>
      <c r="BWB141" s="348"/>
      <c r="BWC141" s="348"/>
      <c r="BWD141" s="349"/>
      <c r="BWF141" s="347"/>
      <c r="BWG141" s="350"/>
      <c r="BWH141" s="350"/>
      <c r="BWI141" s="348"/>
      <c r="BWJ141" s="348"/>
      <c r="BWK141" s="348"/>
      <c r="BWL141" s="349"/>
      <c r="BWN141" s="347"/>
      <c r="BWO141" s="350"/>
      <c r="BWP141" s="350"/>
      <c r="BWQ141" s="348"/>
      <c r="BWR141" s="348"/>
      <c r="BWS141" s="348"/>
      <c r="BWT141" s="349"/>
      <c r="BWV141" s="347"/>
      <c r="BWW141" s="350"/>
      <c r="BWX141" s="350"/>
      <c r="BWY141" s="348"/>
      <c r="BWZ141" s="348"/>
      <c r="BXA141" s="348"/>
      <c r="BXB141" s="349"/>
      <c r="BXD141" s="347"/>
      <c r="BXE141" s="350"/>
      <c r="BXF141" s="350"/>
      <c r="BXG141" s="348"/>
      <c r="BXH141" s="348"/>
      <c r="BXI141" s="348"/>
      <c r="BXJ141" s="349"/>
      <c r="BXL141" s="347"/>
      <c r="BXM141" s="350"/>
      <c r="BXN141" s="350"/>
      <c r="BXO141" s="348"/>
      <c r="BXP141" s="348"/>
      <c r="BXQ141" s="348"/>
      <c r="BXR141" s="349"/>
      <c r="BXT141" s="347"/>
      <c r="BXU141" s="350"/>
      <c r="BXV141" s="350"/>
      <c r="BXW141" s="348"/>
      <c r="BXX141" s="348"/>
      <c r="BXY141" s="348"/>
      <c r="BXZ141" s="349"/>
      <c r="BYB141" s="347"/>
      <c r="BYC141" s="350"/>
      <c r="BYD141" s="350"/>
      <c r="BYE141" s="348"/>
      <c r="BYF141" s="348"/>
      <c r="BYG141" s="348"/>
      <c r="BYH141" s="349"/>
      <c r="BYJ141" s="347"/>
      <c r="BYK141" s="350"/>
      <c r="BYL141" s="350"/>
      <c r="BYM141" s="348"/>
      <c r="BYN141" s="348"/>
      <c r="BYO141" s="348"/>
      <c r="BYP141" s="349"/>
      <c r="BYR141" s="347"/>
      <c r="BYS141" s="350"/>
      <c r="BYT141" s="350"/>
      <c r="BYU141" s="348"/>
      <c r="BYV141" s="348"/>
      <c r="BYW141" s="348"/>
      <c r="BYX141" s="349"/>
      <c r="BYZ141" s="347"/>
      <c r="BZA141" s="350"/>
      <c r="BZB141" s="350"/>
      <c r="BZC141" s="348"/>
      <c r="BZD141" s="348"/>
      <c r="BZE141" s="348"/>
      <c r="BZF141" s="349"/>
      <c r="BZH141" s="347"/>
      <c r="BZI141" s="350"/>
      <c r="BZJ141" s="350"/>
      <c r="BZK141" s="348"/>
      <c r="BZL141" s="348"/>
      <c r="BZM141" s="348"/>
      <c r="BZN141" s="349"/>
      <c r="BZP141" s="347"/>
      <c r="BZQ141" s="350"/>
      <c r="BZR141" s="350"/>
      <c r="BZS141" s="348"/>
      <c r="BZT141" s="348"/>
      <c r="BZU141" s="348"/>
      <c r="BZV141" s="349"/>
      <c r="BZX141" s="347"/>
      <c r="BZY141" s="350"/>
      <c r="BZZ141" s="350"/>
      <c r="CAA141" s="348"/>
      <c r="CAB141" s="348"/>
      <c r="CAC141" s="348"/>
      <c r="CAD141" s="349"/>
      <c r="CAF141" s="347"/>
      <c r="CAG141" s="350"/>
      <c r="CAH141" s="350"/>
      <c r="CAI141" s="348"/>
      <c r="CAJ141" s="348"/>
      <c r="CAK141" s="348"/>
      <c r="CAL141" s="349"/>
      <c r="CAN141" s="347"/>
      <c r="CAO141" s="350"/>
      <c r="CAP141" s="350"/>
      <c r="CAQ141" s="348"/>
      <c r="CAR141" s="348"/>
      <c r="CAS141" s="348"/>
      <c r="CAT141" s="349"/>
      <c r="CAV141" s="347"/>
      <c r="CAW141" s="350"/>
      <c r="CAX141" s="350"/>
      <c r="CAY141" s="348"/>
      <c r="CAZ141" s="348"/>
      <c r="CBA141" s="348"/>
      <c r="CBB141" s="349"/>
      <c r="CBD141" s="347"/>
      <c r="CBE141" s="350"/>
      <c r="CBF141" s="350"/>
      <c r="CBG141" s="348"/>
      <c r="CBH141" s="348"/>
      <c r="CBI141" s="348"/>
      <c r="CBJ141" s="349"/>
      <c r="CBL141" s="347"/>
      <c r="CBM141" s="350"/>
      <c r="CBN141" s="350"/>
      <c r="CBO141" s="348"/>
      <c r="CBP141" s="348"/>
      <c r="CBQ141" s="348"/>
      <c r="CBR141" s="349"/>
      <c r="CBT141" s="347"/>
      <c r="CBU141" s="350"/>
      <c r="CBV141" s="350"/>
      <c r="CBW141" s="348"/>
      <c r="CBX141" s="348"/>
      <c r="CBY141" s="348"/>
      <c r="CBZ141" s="349"/>
      <c r="CCB141" s="347"/>
      <c r="CCC141" s="350"/>
      <c r="CCD141" s="350"/>
      <c r="CCE141" s="348"/>
      <c r="CCF141" s="348"/>
      <c r="CCG141" s="348"/>
      <c r="CCH141" s="349"/>
      <c r="CCJ141" s="347"/>
      <c r="CCK141" s="350"/>
      <c r="CCL141" s="350"/>
      <c r="CCM141" s="348"/>
      <c r="CCN141" s="348"/>
      <c r="CCO141" s="348"/>
      <c r="CCP141" s="349"/>
      <c r="CCR141" s="347"/>
      <c r="CCS141" s="350"/>
      <c r="CCT141" s="350"/>
      <c r="CCU141" s="348"/>
      <c r="CCV141" s="348"/>
      <c r="CCW141" s="348"/>
      <c r="CCX141" s="349"/>
      <c r="CCZ141" s="347"/>
      <c r="CDA141" s="350"/>
      <c r="CDB141" s="350"/>
      <c r="CDC141" s="348"/>
      <c r="CDD141" s="348"/>
      <c r="CDE141" s="348"/>
      <c r="CDF141" s="349"/>
      <c r="CDH141" s="347"/>
      <c r="CDI141" s="350"/>
      <c r="CDJ141" s="350"/>
      <c r="CDK141" s="348"/>
      <c r="CDL141" s="348"/>
      <c r="CDM141" s="348"/>
      <c r="CDN141" s="349"/>
      <c r="CDP141" s="347"/>
      <c r="CDQ141" s="350"/>
      <c r="CDR141" s="350"/>
      <c r="CDS141" s="348"/>
      <c r="CDT141" s="348"/>
      <c r="CDU141" s="348"/>
      <c r="CDV141" s="349"/>
      <c r="CDX141" s="347"/>
      <c r="CDY141" s="350"/>
      <c r="CDZ141" s="350"/>
      <c r="CEA141" s="348"/>
      <c r="CEB141" s="348"/>
      <c r="CEC141" s="348"/>
      <c r="CED141" s="349"/>
      <c r="CEF141" s="347"/>
      <c r="CEG141" s="350"/>
      <c r="CEH141" s="350"/>
      <c r="CEI141" s="348"/>
      <c r="CEJ141" s="348"/>
      <c r="CEK141" s="348"/>
      <c r="CEL141" s="349"/>
      <c r="CEN141" s="347"/>
      <c r="CEO141" s="350"/>
      <c r="CEP141" s="350"/>
      <c r="CEQ141" s="348"/>
      <c r="CER141" s="348"/>
      <c r="CES141" s="348"/>
      <c r="CET141" s="349"/>
      <c r="CEV141" s="347"/>
      <c r="CEW141" s="350"/>
      <c r="CEX141" s="350"/>
      <c r="CEY141" s="348"/>
      <c r="CEZ141" s="348"/>
      <c r="CFA141" s="348"/>
      <c r="CFB141" s="349"/>
      <c r="CFD141" s="347"/>
      <c r="CFE141" s="350"/>
      <c r="CFF141" s="350"/>
      <c r="CFG141" s="348"/>
      <c r="CFH141" s="348"/>
      <c r="CFI141" s="348"/>
      <c r="CFJ141" s="349"/>
      <c r="CFL141" s="347"/>
      <c r="CFM141" s="350"/>
      <c r="CFN141" s="350"/>
      <c r="CFO141" s="348"/>
      <c r="CFP141" s="348"/>
      <c r="CFQ141" s="348"/>
      <c r="CFR141" s="349"/>
      <c r="CFT141" s="347"/>
      <c r="CFU141" s="350"/>
      <c r="CFV141" s="350"/>
      <c r="CFW141" s="348"/>
      <c r="CFX141" s="348"/>
      <c r="CFY141" s="348"/>
      <c r="CFZ141" s="349"/>
      <c r="CGB141" s="347"/>
      <c r="CGC141" s="350"/>
      <c r="CGD141" s="350"/>
      <c r="CGE141" s="348"/>
      <c r="CGF141" s="348"/>
      <c r="CGG141" s="348"/>
      <c r="CGH141" s="349"/>
      <c r="CGJ141" s="347"/>
      <c r="CGK141" s="350"/>
      <c r="CGL141" s="350"/>
      <c r="CGM141" s="348"/>
      <c r="CGN141" s="348"/>
      <c r="CGO141" s="348"/>
      <c r="CGP141" s="349"/>
      <c r="CGR141" s="347"/>
      <c r="CGS141" s="350"/>
      <c r="CGT141" s="350"/>
      <c r="CGU141" s="348"/>
      <c r="CGV141" s="348"/>
      <c r="CGW141" s="348"/>
      <c r="CGX141" s="349"/>
      <c r="CGZ141" s="347"/>
      <c r="CHA141" s="350"/>
      <c r="CHB141" s="350"/>
      <c r="CHC141" s="348"/>
      <c r="CHD141" s="348"/>
      <c r="CHE141" s="348"/>
      <c r="CHF141" s="349"/>
      <c r="CHH141" s="347"/>
      <c r="CHI141" s="350"/>
      <c r="CHJ141" s="350"/>
      <c r="CHK141" s="348"/>
      <c r="CHL141" s="348"/>
      <c r="CHM141" s="348"/>
      <c r="CHN141" s="349"/>
      <c r="CHP141" s="347"/>
      <c r="CHQ141" s="350"/>
      <c r="CHR141" s="350"/>
      <c r="CHS141" s="348"/>
      <c r="CHT141" s="348"/>
      <c r="CHU141" s="348"/>
      <c r="CHV141" s="349"/>
      <c r="CHX141" s="347"/>
      <c r="CHY141" s="350"/>
      <c r="CHZ141" s="350"/>
      <c r="CIA141" s="348"/>
      <c r="CIB141" s="348"/>
      <c r="CIC141" s="348"/>
      <c r="CID141" s="349"/>
      <c r="CIF141" s="347"/>
      <c r="CIG141" s="350"/>
      <c r="CIH141" s="350"/>
      <c r="CII141" s="348"/>
      <c r="CIJ141" s="348"/>
      <c r="CIK141" s="348"/>
      <c r="CIL141" s="349"/>
      <c r="CIN141" s="347"/>
      <c r="CIO141" s="350"/>
      <c r="CIP141" s="350"/>
      <c r="CIQ141" s="348"/>
      <c r="CIR141" s="348"/>
      <c r="CIS141" s="348"/>
      <c r="CIT141" s="349"/>
      <c r="CIV141" s="347"/>
      <c r="CIW141" s="350"/>
      <c r="CIX141" s="350"/>
      <c r="CIY141" s="348"/>
      <c r="CIZ141" s="348"/>
      <c r="CJA141" s="348"/>
      <c r="CJB141" s="349"/>
      <c r="CJD141" s="347"/>
      <c r="CJE141" s="350"/>
      <c r="CJF141" s="350"/>
      <c r="CJG141" s="348"/>
      <c r="CJH141" s="348"/>
      <c r="CJI141" s="348"/>
      <c r="CJJ141" s="349"/>
      <c r="CJL141" s="347"/>
      <c r="CJM141" s="350"/>
      <c r="CJN141" s="350"/>
      <c r="CJO141" s="348"/>
      <c r="CJP141" s="348"/>
      <c r="CJQ141" s="348"/>
      <c r="CJR141" s="349"/>
      <c r="CJT141" s="347"/>
      <c r="CJU141" s="350"/>
      <c r="CJV141" s="350"/>
      <c r="CJW141" s="348"/>
      <c r="CJX141" s="348"/>
      <c r="CJY141" s="348"/>
      <c r="CJZ141" s="349"/>
      <c r="CKB141" s="347"/>
      <c r="CKC141" s="350"/>
      <c r="CKD141" s="350"/>
      <c r="CKE141" s="348"/>
      <c r="CKF141" s="348"/>
      <c r="CKG141" s="348"/>
      <c r="CKH141" s="349"/>
      <c r="CKJ141" s="347"/>
      <c r="CKK141" s="350"/>
      <c r="CKL141" s="350"/>
      <c r="CKM141" s="348"/>
      <c r="CKN141" s="348"/>
      <c r="CKO141" s="348"/>
      <c r="CKP141" s="349"/>
      <c r="CKR141" s="347"/>
      <c r="CKS141" s="350"/>
      <c r="CKT141" s="350"/>
      <c r="CKU141" s="348"/>
      <c r="CKV141" s="348"/>
      <c r="CKW141" s="348"/>
      <c r="CKX141" s="349"/>
      <c r="CKZ141" s="347"/>
      <c r="CLA141" s="350"/>
      <c r="CLB141" s="350"/>
      <c r="CLC141" s="348"/>
      <c r="CLD141" s="348"/>
      <c r="CLE141" s="348"/>
      <c r="CLF141" s="349"/>
      <c r="CLH141" s="347"/>
      <c r="CLI141" s="350"/>
      <c r="CLJ141" s="350"/>
      <c r="CLK141" s="348"/>
      <c r="CLL141" s="348"/>
      <c r="CLM141" s="348"/>
      <c r="CLN141" s="349"/>
      <c r="CLP141" s="347"/>
      <c r="CLQ141" s="350"/>
      <c r="CLR141" s="350"/>
      <c r="CLS141" s="348"/>
      <c r="CLT141" s="348"/>
      <c r="CLU141" s="348"/>
      <c r="CLV141" s="349"/>
      <c r="CLX141" s="347"/>
      <c r="CLY141" s="350"/>
      <c r="CLZ141" s="350"/>
      <c r="CMA141" s="348"/>
      <c r="CMB141" s="348"/>
      <c r="CMC141" s="348"/>
      <c r="CMD141" s="349"/>
      <c r="CMF141" s="347"/>
      <c r="CMG141" s="350"/>
      <c r="CMH141" s="350"/>
      <c r="CMI141" s="348"/>
      <c r="CMJ141" s="348"/>
      <c r="CMK141" s="348"/>
      <c r="CML141" s="349"/>
      <c r="CMN141" s="347"/>
      <c r="CMO141" s="350"/>
      <c r="CMP141" s="350"/>
      <c r="CMQ141" s="348"/>
      <c r="CMR141" s="348"/>
      <c r="CMS141" s="348"/>
      <c r="CMT141" s="349"/>
      <c r="CMV141" s="347"/>
      <c r="CMW141" s="350"/>
      <c r="CMX141" s="350"/>
      <c r="CMY141" s="348"/>
      <c r="CMZ141" s="348"/>
      <c r="CNA141" s="348"/>
      <c r="CNB141" s="349"/>
      <c r="CND141" s="347"/>
      <c r="CNE141" s="350"/>
      <c r="CNF141" s="350"/>
      <c r="CNG141" s="348"/>
      <c r="CNH141" s="348"/>
      <c r="CNI141" s="348"/>
      <c r="CNJ141" s="349"/>
      <c r="CNL141" s="347"/>
      <c r="CNM141" s="350"/>
      <c r="CNN141" s="350"/>
      <c r="CNO141" s="348"/>
      <c r="CNP141" s="348"/>
      <c r="CNQ141" s="348"/>
      <c r="CNR141" s="349"/>
      <c r="CNT141" s="347"/>
      <c r="CNU141" s="350"/>
      <c r="CNV141" s="350"/>
      <c r="CNW141" s="348"/>
      <c r="CNX141" s="348"/>
      <c r="CNY141" s="348"/>
      <c r="CNZ141" s="349"/>
      <c r="COB141" s="347"/>
      <c r="COC141" s="350"/>
      <c r="COD141" s="350"/>
      <c r="COE141" s="348"/>
      <c r="COF141" s="348"/>
      <c r="COG141" s="348"/>
      <c r="COH141" s="349"/>
      <c r="COJ141" s="347"/>
      <c r="COK141" s="350"/>
      <c r="COL141" s="350"/>
      <c r="COM141" s="348"/>
      <c r="CON141" s="348"/>
      <c r="COO141" s="348"/>
      <c r="COP141" s="349"/>
      <c r="COR141" s="347"/>
      <c r="COS141" s="350"/>
      <c r="COT141" s="350"/>
      <c r="COU141" s="348"/>
      <c r="COV141" s="348"/>
      <c r="COW141" s="348"/>
      <c r="COX141" s="349"/>
      <c r="COZ141" s="347"/>
      <c r="CPA141" s="350"/>
      <c r="CPB141" s="350"/>
      <c r="CPC141" s="348"/>
      <c r="CPD141" s="348"/>
      <c r="CPE141" s="348"/>
      <c r="CPF141" s="349"/>
      <c r="CPH141" s="347"/>
      <c r="CPI141" s="350"/>
      <c r="CPJ141" s="350"/>
      <c r="CPK141" s="348"/>
      <c r="CPL141" s="348"/>
      <c r="CPM141" s="348"/>
      <c r="CPN141" s="349"/>
      <c r="CPP141" s="347"/>
      <c r="CPQ141" s="350"/>
      <c r="CPR141" s="350"/>
      <c r="CPS141" s="348"/>
      <c r="CPT141" s="348"/>
      <c r="CPU141" s="348"/>
      <c r="CPV141" s="349"/>
      <c r="CPX141" s="347"/>
      <c r="CPY141" s="350"/>
      <c r="CPZ141" s="350"/>
      <c r="CQA141" s="348"/>
      <c r="CQB141" s="348"/>
      <c r="CQC141" s="348"/>
      <c r="CQD141" s="349"/>
      <c r="CQF141" s="347"/>
      <c r="CQG141" s="350"/>
      <c r="CQH141" s="350"/>
      <c r="CQI141" s="348"/>
      <c r="CQJ141" s="348"/>
      <c r="CQK141" s="348"/>
      <c r="CQL141" s="349"/>
      <c r="CQN141" s="347"/>
      <c r="CQO141" s="350"/>
      <c r="CQP141" s="350"/>
      <c r="CQQ141" s="348"/>
      <c r="CQR141" s="348"/>
      <c r="CQS141" s="348"/>
      <c r="CQT141" s="349"/>
      <c r="CQV141" s="347"/>
      <c r="CQW141" s="350"/>
      <c r="CQX141" s="350"/>
      <c r="CQY141" s="348"/>
      <c r="CQZ141" s="348"/>
      <c r="CRA141" s="348"/>
      <c r="CRB141" s="349"/>
      <c r="CRD141" s="347"/>
      <c r="CRE141" s="350"/>
      <c r="CRF141" s="350"/>
      <c r="CRG141" s="348"/>
      <c r="CRH141" s="348"/>
      <c r="CRI141" s="348"/>
      <c r="CRJ141" s="349"/>
      <c r="CRL141" s="347"/>
      <c r="CRM141" s="350"/>
      <c r="CRN141" s="350"/>
      <c r="CRO141" s="348"/>
      <c r="CRP141" s="348"/>
      <c r="CRQ141" s="348"/>
      <c r="CRR141" s="349"/>
      <c r="CRT141" s="347"/>
      <c r="CRU141" s="350"/>
      <c r="CRV141" s="350"/>
      <c r="CRW141" s="348"/>
      <c r="CRX141" s="348"/>
      <c r="CRY141" s="348"/>
      <c r="CRZ141" s="349"/>
      <c r="CSB141" s="347"/>
      <c r="CSC141" s="350"/>
      <c r="CSD141" s="350"/>
      <c r="CSE141" s="348"/>
      <c r="CSF141" s="348"/>
      <c r="CSG141" s="348"/>
      <c r="CSH141" s="349"/>
      <c r="CSJ141" s="347"/>
      <c r="CSK141" s="350"/>
      <c r="CSL141" s="350"/>
      <c r="CSM141" s="348"/>
      <c r="CSN141" s="348"/>
      <c r="CSO141" s="348"/>
      <c r="CSP141" s="349"/>
      <c r="CSR141" s="347"/>
      <c r="CSS141" s="350"/>
      <c r="CST141" s="350"/>
      <c r="CSU141" s="348"/>
      <c r="CSV141" s="348"/>
      <c r="CSW141" s="348"/>
      <c r="CSX141" s="349"/>
      <c r="CSZ141" s="347"/>
      <c r="CTA141" s="350"/>
      <c r="CTB141" s="350"/>
      <c r="CTC141" s="348"/>
      <c r="CTD141" s="348"/>
      <c r="CTE141" s="348"/>
      <c r="CTF141" s="349"/>
      <c r="CTH141" s="347"/>
      <c r="CTI141" s="350"/>
      <c r="CTJ141" s="350"/>
      <c r="CTK141" s="348"/>
      <c r="CTL141" s="348"/>
      <c r="CTM141" s="348"/>
      <c r="CTN141" s="349"/>
      <c r="CTP141" s="347"/>
      <c r="CTQ141" s="350"/>
      <c r="CTR141" s="350"/>
      <c r="CTS141" s="348"/>
      <c r="CTT141" s="348"/>
      <c r="CTU141" s="348"/>
      <c r="CTV141" s="349"/>
      <c r="CTX141" s="347"/>
      <c r="CTY141" s="350"/>
      <c r="CTZ141" s="350"/>
      <c r="CUA141" s="348"/>
      <c r="CUB141" s="348"/>
      <c r="CUC141" s="348"/>
      <c r="CUD141" s="349"/>
      <c r="CUF141" s="347"/>
      <c r="CUG141" s="350"/>
      <c r="CUH141" s="350"/>
      <c r="CUI141" s="348"/>
      <c r="CUJ141" s="348"/>
      <c r="CUK141" s="348"/>
      <c r="CUL141" s="349"/>
      <c r="CUN141" s="347"/>
      <c r="CUO141" s="350"/>
      <c r="CUP141" s="350"/>
      <c r="CUQ141" s="348"/>
      <c r="CUR141" s="348"/>
      <c r="CUS141" s="348"/>
      <c r="CUT141" s="349"/>
      <c r="CUV141" s="347"/>
      <c r="CUW141" s="350"/>
      <c r="CUX141" s="350"/>
      <c r="CUY141" s="348"/>
      <c r="CUZ141" s="348"/>
      <c r="CVA141" s="348"/>
      <c r="CVB141" s="349"/>
      <c r="CVD141" s="347"/>
      <c r="CVE141" s="350"/>
      <c r="CVF141" s="350"/>
      <c r="CVG141" s="348"/>
      <c r="CVH141" s="348"/>
      <c r="CVI141" s="348"/>
      <c r="CVJ141" s="349"/>
      <c r="CVL141" s="347"/>
      <c r="CVM141" s="350"/>
      <c r="CVN141" s="350"/>
      <c r="CVO141" s="348"/>
      <c r="CVP141" s="348"/>
      <c r="CVQ141" s="348"/>
      <c r="CVR141" s="349"/>
      <c r="CVT141" s="347"/>
      <c r="CVU141" s="350"/>
      <c r="CVV141" s="350"/>
      <c r="CVW141" s="348"/>
      <c r="CVX141" s="348"/>
      <c r="CVY141" s="348"/>
      <c r="CVZ141" s="349"/>
      <c r="CWB141" s="347"/>
      <c r="CWC141" s="350"/>
      <c r="CWD141" s="350"/>
      <c r="CWE141" s="348"/>
      <c r="CWF141" s="348"/>
      <c r="CWG141" s="348"/>
      <c r="CWH141" s="349"/>
      <c r="CWJ141" s="347"/>
      <c r="CWK141" s="350"/>
      <c r="CWL141" s="350"/>
      <c r="CWM141" s="348"/>
      <c r="CWN141" s="348"/>
      <c r="CWO141" s="348"/>
      <c r="CWP141" s="349"/>
      <c r="CWR141" s="347"/>
      <c r="CWS141" s="350"/>
      <c r="CWT141" s="350"/>
      <c r="CWU141" s="348"/>
      <c r="CWV141" s="348"/>
      <c r="CWW141" s="348"/>
      <c r="CWX141" s="349"/>
      <c r="CWZ141" s="347"/>
      <c r="CXA141" s="350"/>
      <c r="CXB141" s="350"/>
      <c r="CXC141" s="348"/>
      <c r="CXD141" s="348"/>
      <c r="CXE141" s="348"/>
      <c r="CXF141" s="349"/>
      <c r="CXH141" s="347"/>
      <c r="CXI141" s="350"/>
      <c r="CXJ141" s="350"/>
      <c r="CXK141" s="348"/>
      <c r="CXL141" s="348"/>
      <c r="CXM141" s="348"/>
      <c r="CXN141" s="349"/>
      <c r="CXP141" s="347"/>
      <c r="CXQ141" s="350"/>
      <c r="CXR141" s="350"/>
      <c r="CXS141" s="348"/>
      <c r="CXT141" s="348"/>
      <c r="CXU141" s="348"/>
      <c r="CXV141" s="349"/>
      <c r="CXX141" s="347"/>
      <c r="CXY141" s="350"/>
      <c r="CXZ141" s="350"/>
      <c r="CYA141" s="348"/>
      <c r="CYB141" s="348"/>
      <c r="CYC141" s="348"/>
      <c r="CYD141" s="349"/>
      <c r="CYF141" s="347"/>
      <c r="CYG141" s="350"/>
      <c r="CYH141" s="350"/>
      <c r="CYI141" s="348"/>
      <c r="CYJ141" s="348"/>
      <c r="CYK141" s="348"/>
      <c r="CYL141" s="349"/>
      <c r="CYN141" s="347"/>
      <c r="CYO141" s="350"/>
      <c r="CYP141" s="350"/>
      <c r="CYQ141" s="348"/>
      <c r="CYR141" s="348"/>
      <c r="CYS141" s="348"/>
      <c r="CYT141" s="349"/>
      <c r="CYV141" s="347"/>
      <c r="CYW141" s="350"/>
      <c r="CYX141" s="350"/>
      <c r="CYY141" s="348"/>
      <c r="CYZ141" s="348"/>
      <c r="CZA141" s="348"/>
      <c r="CZB141" s="349"/>
      <c r="CZD141" s="347"/>
      <c r="CZE141" s="350"/>
      <c r="CZF141" s="350"/>
      <c r="CZG141" s="348"/>
      <c r="CZH141" s="348"/>
      <c r="CZI141" s="348"/>
      <c r="CZJ141" s="349"/>
      <c r="CZL141" s="347"/>
      <c r="CZM141" s="350"/>
      <c r="CZN141" s="350"/>
      <c r="CZO141" s="348"/>
      <c r="CZP141" s="348"/>
      <c r="CZQ141" s="348"/>
      <c r="CZR141" s="349"/>
      <c r="CZT141" s="347"/>
      <c r="CZU141" s="350"/>
      <c r="CZV141" s="350"/>
      <c r="CZW141" s="348"/>
      <c r="CZX141" s="348"/>
      <c r="CZY141" s="348"/>
      <c r="CZZ141" s="349"/>
      <c r="DAB141" s="347"/>
      <c r="DAC141" s="350"/>
      <c r="DAD141" s="350"/>
      <c r="DAE141" s="348"/>
      <c r="DAF141" s="348"/>
      <c r="DAG141" s="348"/>
      <c r="DAH141" s="349"/>
      <c r="DAJ141" s="347"/>
      <c r="DAK141" s="350"/>
      <c r="DAL141" s="350"/>
      <c r="DAM141" s="348"/>
      <c r="DAN141" s="348"/>
      <c r="DAO141" s="348"/>
      <c r="DAP141" s="349"/>
      <c r="DAR141" s="347"/>
      <c r="DAS141" s="350"/>
      <c r="DAT141" s="350"/>
      <c r="DAU141" s="348"/>
      <c r="DAV141" s="348"/>
      <c r="DAW141" s="348"/>
      <c r="DAX141" s="349"/>
      <c r="DAZ141" s="347"/>
      <c r="DBA141" s="350"/>
      <c r="DBB141" s="350"/>
      <c r="DBC141" s="348"/>
      <c r="DBD141" s="348"/>
      <c r="DBE141" s="348"/>
      <c r="DBF141" s="349"/>
      <c r="DBH141" s="347"/>
      <c r="DBI141" s="350"/>
      <c r="DBJ141" s="350"/>
      <c r="DBK141" s="348"/>
      <c r="DBL141" s="348"/>
      <c r="DBM141" s="348"/>
      <c r="DBN141" s="349"/>
      <c r="DBP141" s="347"/>
      <c r="DBQ141" s="350"/>
      <c r="DBR141" s="350"/>
      <c r="DBS141" s="348"/>
      <c r="DBT141" s="348"/>
      <c r="DBU141" s="348"/>
      <c r="DBV141" s="349"/>
      <c r="DBX141" s="347"/>
      <c r="DBY141" s="350"/>
      <c r="DBZ141" s="350"/>
      <c r="DCA141" s="348"/>
      <c r="DCB141" s="348"/>
      <c r="DCC141" s="348"/>
      <c r="DCD141" s="349"/>
      <c r="DCF141" s="347"/>
      <c r="DCG141" s="350"/>
      <c r="DCH141" s="350"/>
      <c r="DCI141" s="348"/>
      <c r="DCJ141" s="348"/>
      <c r="DCK141" s="348"/>
      <c r="DCL141" s="349"/>
      <c r="DCN141" s="347"/>
      <c r="DCO141" s="350"/>
      <c r="DCP141" s="350"/>
      <c r="DCQ141" s="348"/>
      <c r="DCR141" s="348"/>
      <c r="DCS141" s="348"/>
      <c r="DCT141" s="349"/>
      <c r="DCV141" s="347"/>
      <c r="DCW141" s="350"/>
      <c r="DCX141" s="350"/>
      <c r="DCY141" s="348"/>
      <c r="DCZ141" s="348"/>
      <c r="DDA141" s="348"/>
      <c r="DDB141" s="349"/>
      <c r="DDD141" s="347"/>
      <c r="DDE141" s="350"/>
      <c r="DDF141" s="350"/>
      <c r="DDG141" s="348"/>
      <c r="DDH141" s="348"/>
      <c r="DDI141" s="348"/>
      <c r="DDJ141" s="349"/>
      <c r="DDL141" s="347"/>
      <c r="DDM141" s="350"/>
      <c r="DDN141" s="350"/>
      <c r="DDO141" s="348"/>
      <c r="DDP141" s="348"/>
      <c r="DDQ141" s="348"/>
      <c r="DDR141" s="349"/>
      <c r="DDT141" s="347"/>
      <c r="DDU141" s="350"/>
      <c r="DDV141" s="350"/>
      <c r="DDW141" s="348"/>
      <c r="DDX141" s="348"/>
      <c r="DDY141" s="348"/>
      <c r="DDZ141" s="349"/>
      <c r="DEB141" s="347"/>
      <c r="DEC141" s="350"/>
      <c r="DED141" s="350"/>
      <c r="DEE141" s="348"/>
      <c r="DEF141" s="348"/>
      <c r="DEG141" s="348"/>
      <c r="DEH141" s="349"/>
      <c r="DEJ141" s="347"/>
      <c r="DEK141" s="350"/>
      <c r="DEL141" s="350"/>
      <c r="DEM141" s="348"/>
      <c r="DEN141" s="348"/>
      <c r="DEO141" s="348"/>
      <c r="DEP141" s="349"/>
      <c r="DER141" s="347"/>
      <c r="DES141" s="350"/>
      <c r="DET141" s="350"/>
      <c r="DEU141" s="348"/>
      <c r="DEV141" s="348"/>
      <c r="DEW141" s="348"/>
      <c r="DEX141" s="349"/>
      <c r="DEZ141" s="347"/>
      <c r="DFA141" s="350"/>
      <c r="DFB141" s="350"/>
      <c r="DFC141" s="348"/>
      <c r="DFD141" s="348"/>
      <c r="DFE141" s="348"/>
      <c r="DFF141" s="349"/>
      <c r="DFH141" s="347"/>
      <c r="DFI141" s="350"/>
      <c r="DFJ141" s="350"/>
      <c r="DFK141" s="348"/>
      <c r="DFL141" s="348"/>
      <c r="DFM141" s="348"/>
      <c r="DFN141" s="349"/>
      <c r="DFP141" s="347"/>
      <c r="DFQ141" s="350"/>
      <c r="DFR141" s="350"/>
      <c r="DFS141" s="348"/>
      <c r="DFT141" s="348"/>
      <c r="DFU141" s="348"/>
      <c r="DFV141" s="349"/>
      <c r="DFX141" s="347"/>
      <c r="DFY141" s="350"/>
      <c r="DFZ141" s="350"/>
      <c r="DGA141" s="348"/>
      <c r="DGB141" s="348"/>
      <c r="DGC141" s="348"/>
      <c r="DGD141" s="349"/>
      <c r="DGF141" s="347"/>
      <c r="DGG141" s="350"/>
      <c r="DGH141" s="350"/>
      <c r="DGI141" s="348"/>
      <c r="DGJ141" s="348"/>
      <c r="DGK141" s="348"/>
      <c r="DGL141" s="349"/>
      <c r="DGN141" s="347"/>
      <c r="DGO141" s="350"/>
      <c r="DGP141" s="350"/>
      <c r="DGQ141" s="348"/>
      <c r="DGR141" s="348"/>
      <c r="DGS141" s="348"/>
      <c r="DGT141" s="349"/>
      <c r="DGV141" s="347"/>
      <c r="DGW141" s="350"/>
      <c r="DGX141" s="350"/>
      <c r="DGY141" s="348"/>
      <c r="DGZ141" s="348"/>
      <c r="DHA141" s="348"/>
      <c r="DHB141" s="349"/>
      <c r="DHD141" s="347"/>
      <c r="DHE141" s="350"/>
      <c r="DHF141" s="350"/>
      <c r="DHG141" s="348"/>
      <c r="DHH141" s="348"/>
      <c r="DHI141" s="348"/>
      <c r="DHJ141" s="349"/>
      <c r="DHL141" s="347"/>
      <c r="DHM141" s="350"/>
      <c r="DHN141" s="350"/>
      <c r="DHO141" s="348"/>
      <c r="DHP141" s="348"/>
      <c r="DHQ141" s="348"/>
      <c r="DHR141" s="349"/>
      <c r="DHT141" s="347"/>
      <c r="DHU141" s="350"/>
      <c r="DHV141" s="350"/>
      <c r="DHW141" s="348"/>
      <c r="DHX141" s="348"/>
      <c r="DHY141" s="348"/>
      <c r="DHZ141" s="349"/>
      <c r="DIB141" s="347"/>
      <c r="DIC141" s="350"/>
      <c r="DID141" s="350"/>
      <c r="DIE141" s="348"/>
      <c r="DIF141" s="348"/>
      <c r="DIG141" s="348"/>
      <c r="DIH141" s="349"/>
      <c r="DIJ141" s="347"/>
      <c r="DIK141" s="350"/>
      <c r="DIL141" s="350"/>
      <c r="DIM141" s="348"/>
      <c r="DIN141" s="348"/>
      <c r="DIO141" s="348"/>
      <c r="DIP141" s="349"/>
      <c r="DIR141" s="347"/>
      <c r="DIS141" s="350"/>
      <c r="DIT141" s="350"/>
      <c r="DIU141" s="348"/>
      <c r="DIV141" s="348"/>
      <c r="DIW141" s="348"/>
      <c r="DIX141" s="349"/>
      <c r="DIZ141" s="347"/>
      <c r="DJA141" s="350"/>
      <c r="DJB141" s="350"/>
      <c r="DJC141" s="348"/>
      <c r="DJD141" s="348"/>
      <c r="DJE141" s="348"/>
      <c r="DJF141" s="349"/>
      <c r="DJH141" s="347"/>
      <c r="DJI141" s="350"/>
      <c r="DJJ141" s="350"/>
      <c r="DJK141" s="348"/>
      <c r="DJL141" s="348"/>
      <c r="DJM141" s="348"/>
      <c r="DJN141" s="349"/>
      <c r="DJP141" s="347"/>
      <c r="DJQ141" s="350"/>
      <c r="DJR141" s="350"/>
      <c r="DJS141" s="348"/>
      <c r="DJT141" s="348"/>
      <c r="DJU141" s="348"/>
      <c r="DJV141" s="349"/>
      <c r="DJX141" s="347"/>
      <c r="DJY141" s="350"/>
      <c r="DJZ141" s="350"/>
      <c r="DKA141" s="348"/>
      <c r="DKB141" s="348"/>
      <c r="DKC141" s="348"/>
      <c r="DKD141" s="349"/>
      <c r="DKF141" s="347"/>
      <c r="DKG141" s="350"/>
      <c r="DKH141" s="350"/>
      <c r="DKI141" s="348"/>
      <c r="DKJ141" s="348"/>
      <c r="DKK141" s="348"/>
      <c r="DKL141" s="349"/>
      <c r="DKN141" s="347"/>
      <c r="DKO141" s="350"/>
      <c r="DKP141" s="350"/>
      <c r="DKQ141" s="348"/>
      <c r="DKR141" s="348"/>
      <c r="DKS141" s="348"/>
      <c r="DKT141" s="349"/>
      <c r="DKV141" s="347"/>
      <c r="DKW141" s="350"/>
      <c r="DKX141" s="350"/>
      <c r="DKY141" s="348"/>
      <c r="DKZ141" s="348"/>
      <c r="DLA141" s="348"/>
      <c r="DLB141" s="349"/>
      <c r="DLD141" s="347"/>
      <c r="DLE141" s="350"/>
      <c r="DLF141" s="350"/>
      <c r="DLG141" s="348"/>
      <c r="DLH141" s="348"/>
      <c r="DLI141" s="348"/>
      <c r="DLJ141" s="349"/>
      <c r="DLL141" s="347"/>
      <c r="DLM141" s="350"/>
      <c r="DLN141" s="350"/>
      <c r="DLO141" s="348"/>
      <c r="DLP141" s="348"/>
      <c r="DLQ141" s="348"/>
      <c r="DLR141" s="349"/>
      <c r="DLT141" s="347"/>
      <c r="DLU141" s="350"/>
      <c r="DLV141" s="350"/>
      <c r="DLW141" s="348"/>
      <c r="DLX141" s="348"/>
      <c r="DLY141" s="348"/>
      <c r="DLZ141" s="349"/>
      <c r="DMB141" s="347"/>
      <c r="DMC141" s="350"/>
      <c r="DMD141" s="350"/>
      <c r="DME141" s="348"/>
      <c r="DMF141" s="348"/>
      <c r="DMG141" s="348"/>
      <c r="DMH141" s="349"/>
      <c r="DMJ141" s="347"/>
      <c r="DMK141" s="350"/>
      <c r="DML141" s="350"/>
      <c r="DMM141" s="348"/>
      <c r="DMN141" s="348"/>
      <c r="DMO141" s="348"/>
      <c r="DMP141" s="349"/>
      <c r="DMR141" s="347"/>
      <c r="DMS141" s="350"/>
      <c r="DMT141" s="350"/>
      <c r="DMU141" s="348"/>
      <c r="DMV141" s="348"/>
      <c r="DMW141" s="348"/>
      <c r="DMX141" s="349"/>
      <c r="DMZ141" s="347"/>
      <c r="DNA141" s="350"/>
      <c r="DNB141" s="350"/>
      <c r="DNC141" s="348"/>
      <c r="DND141" s="348"/>
      <c r="DNE141" s="348"/>
      <c r="DNF141" s="349"/>
      <c r="DNH141" s="347"/>
      <c r="DNI141" s="350"/>
      <c r="DNJ141" s="350"/>
      <c r="DNK141" s="348"/>
      <c r="DNL141" s="348"/>
      <c r="DNM141" s="348"/>
      <c r="DNN141" s="349"/>
      <c r="DNP141" s="347"/>
      <c r="DNQ141" s="350"/>
      <c r="DNR141" s="350"/>
      <c r="DNS141" s="348"/>
      <c r="DNT141" s="348"/>
      <c r="DNU141" s="348"/>
      <c r="DNV141" s="349"/>
      <c r="DNX141" s="347"/>
      <c r="DNY141" s="350"/>
      <c r="DNZ141" s="350"/>
      <c r="DOA141" s="348"/>
      <c r="DOB141" s="348"/>
      <c r="DOC141" s="348"/>
      <c r="DOD141" s="349"/>
      <c r="DOF141" s="347"/>
      <c r="DOG141" s="350"/>
      <c r="DOH141" s="350"/>
      <c r="DOI141" s="348"/>
      <c r="DOJ141" s="348"/>
      <c r="DOK141" s="348"/>
      <c r="DOL141" s="349"/>
      <c r="DON141" s="347"/>
      <c r="DOO141" s="350"/>
      <c r="DOP141" s="350"/>
      <c r="DOQ141" s="348"/>
      <c r="DOR141" s="348"/>
      <c r="DOS141" s="348"/>
      <c r="DOT141" s="349"/>
      <c r="DOV141" s="347"/>
      <c r="DOW141" s="350"/>
      <c r="DOX141" s="350"/>
      <c r="DOY141" s="348"/>
      <c r="DOZ141" s="348"/>
      <c r="DPA141" s="348"/>
      <c r="DPB141" s="349"/>
      <c r="DPD141" s="347"/>
      <c r="DPE141" s="350"/>
      <c r="DPF141" s="350"/>
      <c r="DPG141" s="348"/>
      <c r="DPH141" s="348"/>
      <c r="DPI141" s="348"/>
      <c r="DPJ141" s="349"/>
      <c r="DPL141" s="347"/>
      <c r="DPM141" s="350"/>
      <c r="DPN141" s="350"/>
      <c r="DPO141" s="348"/>
      <c r="DPP141" s="348"/>
      <c r="DPQ141" s="348"/>
      <c r="DPR141" s="349"/>
      <c r="DPT141" s="347"/>
      <c r="DPU141" s="350"/>
      <c r="DPV141" s="350"/>
      <c r="DPW141" s="348"/>
      <c r="DPX141" s="348"/>
      <c r="DPY141" s="348"/>
      <c r="DPZ141" s="349"/>
      <c r="DQB141" s="347"/>
      <c r="DQC141" s="350"/>
      <c r="DQD141" s="350"/>
      <c r="DQE141" s="348"/>
      <c r="DQF141" s="348"/>
      <c r="DQG141" s="348"/>
      <c r="DQH141" s="349"/>
      <c r="DQJ141" s="347"/>
      <c r="DQK141" s="350"/>
      <c r="DQL141" s="350"/>
      <c r="DQM141" s="348"/>
      <c r="DQN141" s="348"/>
      <c r="DQO141" s="348"/>
      <c r="DQP141" s="349"/>
      <c r="DQR141" s="347"/>
      <c r="DQS141" s="350"/>
      <c r="DQT141" s="350"/>
      <c r="DQU141" s="348"/>
      <c r="DQV141" s="348"/>
      <c r="DQW141" s="348"/>
      <c r="DQX141" s="349"/>
      <c r="DQZ141" s="347"/>
      <c r="DRA141" s="350"/>
      <c r="DRB141" s="350"/>
      <c r="DRC141" s="348"/>
      <c r="DRD141" s="348"/>
      <c r="DRE141" s="348"/>
      <c r="DRF141" s="349"/>
      <c r="DRH141" s="347"/>
      <c r="DRI141" s="350"/>
      <c r="DRJ141" s="350"/>
      <c r="DRK141" s="348"/>
      <c r="DRL141" s="348"/>
      <c r="DRM141" s="348"/>
      <c r="DRN141" s="349"/>
      <c r="DRP141" s="347"/>
      <c r="DRQ141" s="350"/>
      <c r="DRR141" s="350"/>
      <c r="DRS141" s="348"/>
      <c r="DRT141" s="348"/>
      <c r="DRU141" s="348"/>
      <c r="DRV141" s="349"/>
      <c r="DRX141" s="347"/>
      <c r="DRY141" s="350"/>
      <c r="DRZ141" s="350"/>
      <c r="DSA141" s="348"/>
      <c r="DSB141" s="348"/>
      <c r="DSC141" s="348"/>
      <c r="DSD141" s="349"/>
      <c r="DSF141" s="347"/>
      <c r="DSG141" s="350"/>
      <c r="DSH141" s="350"/>
      <c r="DSI141" s="348"/>
      <c r="DSJ141" s="348"/>
      <c r="DSK141" s="348"/>
      <c r="DSL141" s="349"/>
      <c r="DSN141" s="347"/>
      <c r="DSO141" s="350"/>
      <c r="DSP141" s="350"/>
      <c r="DSQ141" s="348"/>
      <c r="DSR141" s="348"/>
      <c r="DSS141" s="348"/>
      <c r="DST141" s="349"/>
      <c r="DSV141" s="347"/>
      <c r="DSW141" s="350"/>
      <c r="DSX141" s="350"/>
      <c r="DSY141" s="348"/>
      <c r="DSZ141" s="348"/>
      <c r="DTA141" s="348"/>
      <c r="DTB141" s="349"/>
      <c r="DTD141" s="347"/>
      <c r="DTE141" s="350"/>
      <c r="DTF141" s="350"/>
      <c r="DTG141" s="348"/>
      <c r="DTH141" s="348"/>
      <c r="DTI141" s="348"/>
      <c r="DTJ141" s="349"/>
      <c r="DTL141" s="347"/>
      <c r="DTM141" s="350"/>
      <c r="DTN141" s="350"/>
      <c r="DTO141" s="348"/>
      <c r="DTP141" s="348"/>
      <c r="DTQ141" s="348"/>
      <c r="DTR141" s="349"/>
      <c r="DTT141" s="347"/>
      <c r="DTU141" s="350"/>
      <c r="DTV141" s="350"/>
      <c r="DTW141" s="348"/>
      <c r="DTX141" s="348"/>
      <c r="DTY141" s="348"/>
      <c r="DTZ141" s="349"/>
      <c r="DUB141" s="347"/>
      <c r="DUC141" s="350"/>
      <c r="DUD141" s="350"/>
      <c r="DUE141" s="348"/>
      <c r="DUF141" s="348"/>
      <c r="DUG141" s="348"/>
      <c r="DUH141" s="349"/>
      <c r="DUJ141" s="347"/>
      <c r="DUK141" s="350"/>
      <c r="DUL141" s="350"/>
      <c r="DUM141" s="348"/>
      <c r="DUN141" s="348"/>
      <c r="DUO141" s="348"/>
      <c r="DUP141" s="349"/>
      <c r="DUR141" s="347"/>
      <c r="DUS141" s="350"/>
      <c r="DUT141" s="350"/>
      <c r="DUU141" s="348"/>
      <c r="DUV141" s="348"/>
      <c r="DUW141" s="348"/>
      <c r="DUX141" s="349"/>
      <c r="DUZ141" s="347"/>
      <c r="DVA141" s="350"/>
      <c r="DVB141" s="350"/>
      <c r="DVC141" s="348"/>
      <c r="DVD141" s="348"/>
      <c r="DVE141" s="348"/>
      <c r="DVF141" s="349"/>
      <c r="DVH141" s="347"/>
      <c r="DVI141" s="350"/>
      <c r="DVJ141" s="350"/>
      <c r="DVK141" s="348"/>
      <c r="DVL141" s="348"/>
      <c r="DVM141" s="348"/>
      <c r="DVN141" s="349"/>
      <c r="DVP141" s="347"/>
      <c r="DVQ141" s="350"/>
      <c r="DVR141" s="350"/>
      <c r="DVS141" s="348"/>
      <c r="DVT141" s="348"/>
      <c r="DVU141" s="348"/>
      <c r="DVV141" s="349"/>
      <c r="DVX141" s="347"/>
      <c r="DVY141" s="350"/>
      <c r="DVZ141" s="350"/>
      <c r="DWA141" s="348"/>
      <c r="DWB141" s="348"/>
      <c r="DWC141" s="348"/>
      <c r="DWD141" s="349"/>
      <c r="DWF141" s="347"/>
      <c r="DWG141" s="350"/>
      <c r="DWH141" s="350"/>
      <c r="DWI141" s="348"/>
      <c r="DWJ141" s="348"/>
      <c r="DWK141" s="348"/>
      <c r="DWL141" s="349"/>
      <c r="DWN141" s="347"/>
      <c r="DWO141" s="350"/>
      <c r="DWP141" s="350"/>
      <c r="DWQ141" s="348"/>
      <c r="DWR141" s="348"/>
      <c r="DWS141" s="348"/>
      <c r="DWT141" s="349"/>
      <c r="DWV141" s="347"/>
      <c r="DWW141" s="350"/>
      <c r="DWX141" s="350"/>
      <c r="DWY141" s="348"/>
      <c r="DWZ141" s="348"/>
      <c r="DXA141" s="348"/>
      <c r="DXB141" s="349"/>
      <c r="DXD141" s="347"/>
      <c r="DXE141" s="350"/>
      <c r="DXF141" s="350"/>
      <c r="DXG141" s="348"/>
      <c r="DXH141" s="348"/>
      <c r="DXI141" s="348"/>
      <c r="DXJ141" s="349"/>
      <c r="DXL141" s="347"/>
      <c r="DXM141" s="350"/>
      <c r="DXN141" s="350"/>
      <c r="DXO141" s="348"/>
      <c r="DXP141" s="348"/>
      <c r="DXQ141" s="348"/>
      <c r="DXR141" s="349"/>
      <c r="DXT141" s="347"/>
      <c r="DXU141" s="350"/>
      <c r="DXV141" s="350"/>
      <c r="DXW141" s="348"/>
      <c r="DXX141" s="348"/>
      <c r="DXY141" s="348"/>
      <c r="DXZ141" s="349"/>
      <c r="DYB141" s="347"/>
      <c r="DYC141" s="350"/>
      <c r="DYD141" s="350"/>
      <c r="DYE141" s="348"/>
      <c r="DYF141" s="348"/>
      <c r="DYG141" s="348"/>
      <c r="DYH141" s="349"/>
      <c r="DYJ141" s="347"/>
      <c r="DYK141" s="350"/>
      <c r="DYL141" s="350"/>
      <c r="DYM141" s="348"/>
      <c r="DYN141" s="348"/>
      <c r="DYO141" s="348"/>
      <c r="DYP141" s="349"/>
      <c r="DYR141" s="347"/>
      <c r="DYS141" s="350"/>
      <c r="DYT141" s="350"/>
      <c r="DYU141" s="348"/>
      <c r="DYV141" s="348"/>
      <c r="DYW141" s="348"/>
      <c r="DYX141" s="349"/>
      <c r="DYZ141" s="347"/>
      <c r="DZA141" s="350"/>
      <c r="DZB141" s="350"/>
      <c r="DZC141" s="348"/>
      <c r="DZD141" s="348"/>
      <c r="DZE141" s="348"/>
      <c r="DZF141" s="349"/>
      <c r="DZH141" s="347"/>
      <c r="DZI141" s="350"/>
      <c r="DZJ141" s="350"/>
      <c r="DZK141" s="348"/>
      <c r="DZL141" s="348"/>
      <c r="DZM141" s="348"/>
      <c r="DZN141" s="349"/>
      <c r="DZP141" s="347"/>
      <c r="DZQ141" s="350"/>
      <c r="DZR141" s="350"/>
      <c r="DZS141" s="348"/>
      <c r="DZT141" s="348"/>
      <c r="DZU141" s="348"/>
      <c r="DZV141" s="349"/>
      <c r="DZX141" s="347"/>
      <c r="DZY141" s="350"/>
      <c r="DZZ141" s="350"/>
      <c r="EAA141" s="348"/>
      <c r="EAB141" s="348"/>
      <c r="EAC141" s="348"/>
      <c r="EAD141" s="349"/>
      <c r="EAF141" s="347"/>
      <c r="EAG141" s="350"/>
      <c r="EAH141" s="350"/>
      <c r="EAI141" s="348"/>
      <c r="EAJ141" s="348"/>
      <c r="EAK141" s="348"/>
      <c r="EAL141" s="349"/>
      <c r="EAN141" s="347"/>
      <c r="EAO141" s="350"/>
      <c r="EAP141" s="350"/>
      <c r="EAQ141" s="348"/>
      <c r="EAR141" s="348"/>
      <c r="EAS141" s="348"/>
      <c r="EAT141" s="349"/>
      <c r="EAV141" s="347"/>
      <c r="EAW141" s="350"/>
      <c r="EAX141" s="350"/>
      <c r="EAY141" s="348"/>
      <c r="EAZ141" s="348"/>
      <c r="EBA141" s="348"/>
      <c r="EBB141" s="349"/>
      <c r="EBD141" s="347"/>
      <c r="EBE141" s="350"/>
      <c r="EBF141" s="350"/>
      <c r="EBG141" s="348"/>
      <c r="EBH141" s="348"/>
      <c r="EBI141" s="348"/>
      <c r="EBJ141" s="349"/>
      <c r="EBL141" s="347"/>
      <c r="EBM141" s="350"/>
      <c r="EBN141" s="350"/>
      <c r="EBO141" s="348"/>
      <c r="EBP141" s="348"/>
      <c r="EBQ141" s="348"/>
      <c r="EBR141" s="349"/>
      <c r="EBT141" s="347"/>
      <c r="EBU141" s="350"/>
      <c r="EBV141" s="350"/>
      <c r="EBW141" s="348"/>
      <c r="EBX141" s="348"/>
      <c r="EBY141" s="348"/>
      <c r="EBZ141" s="349"/>
      <c r="ECB141" s="347"/>
      <c r="ECC141" s="350"/>
      <c r="ECD141" s="350"/>
      <c r="ECE141" s="348"/>
      <c r="ECF141" s="348"/>
      <c r="ECG141" s="348"/>
      <c r="ECH141" s="349"/>
      <c r="ECJ141" s="347"/>
      <c r="ECK141" s="350"/>
      <c r="ECL141" s="350"/>
      <c r="ECM141" s="348"/>
      <c r="ECN141" s="348"/>
      <c r="ECO141" s="348"/>
      <c r="ECP141" s="349"/>
      <c r="ECR141" s="347"/>
      <c r="ECS141" s="350"/>
      <c r="ECT141" s="350"/>
      <c r="ECU141" s="348"/>
      <c r="ECV141" s="348"/>
      <c r="ECW141" s="348"/>
      <c r="ECX141" s="349"/>
      <c r="ECZ141" s="347"/>
      <c r="EDA141" s="350"/>
      <c r="EDB141" s="350"/>
      <c r="EDC141" s="348"/>
      <c r="EDD141" s="348"/>
      <c r="EDE141" s="348"/>
      <c r="EDF141" s="349"/>
      <c r="EDH141" s="347"/>
      <c r="EDI141" s="350"/>
      <c r="EDJ141" s="350"/>
      <c r="EDK141" s="348"/>
      <c r="EDL141" s="348"/>
      <c r="EDM141" s="348"/>
      <c r="EDN141" s="349"/>
      <c r="EDP141" s="347"/>
      <c r="EDQ141" s="350"/>
      <c r="EDR141" s="350"/>
      <c r="EDS141" s="348"/>
      <c r="EDT141" s="348"/>
      <c r="EDU141" s="348"/>
      <c r="EDV141" s="349"/>
      <c r="EDX141" s="347"/>
      <c r="EDY141" s="350"/>
      <c r="EDZ141" s="350"/>
      <c r="EEA141" s="348"/>
      <c r="EEB141" s="348"/>
      <c r="EEC141" s="348"/>
      <c r="EED141" s="349"/>
      <c r="EEF141" s="347"/>
      <c r="EEG141" s="350"/>
      <c r="EEH141" s="350"/>
      <c r="EEI141" s="348"/>
      <c r="EEJ141" s="348"/>
      <c r="EEK141" s="348"/>
      <c r="EEL141" s="349"/>
      <c r="EEN141" s="347"/>
      <c r="EEO141" s="350"/>
      <c r="EEP141" s="350"/>
      <c r="EEQ141" s="348"/>
      <c r="EER141" s="348"/>
      <c r="EES141" s="348"/>
      <c r="EET141" s="349"/>
      <c r="EEV141" s="347"/>
      <c r="EEW141" s="350"/>
      <c r="EEX141" s="350"/>
      <c r="EEY141" s="348"/>
      <c r="EEZ141" s="348"/>
      <c r="EFA141" s="348"/>
      <c r="EFB141" s="349"/>
      <c r="EFD141" s="347"/>
      <c r="EFE141" s="350"/>
      <c r="EFF141" s="350"/>
      <c r="EFG141" s="348"/>
      <c r="EFH141" s="348"/>
      <c r="EFI141" s="348"/>
      <c r="EFJ141" s="349"/>
      <c r="EFL141" s="347"/>
      <c r="EFM141" s="350"/>
      <c r="EFN141" s="350"/>
      <c r="EFO141" s="348"/>
      <c r="EFP141" s="348"/>
      <c r="EFQ141" s="348"/>
      <c r="EFR141" s="349"/>
      <c r="EFT141" s="347"/>
      <c r="EFU141" s="350"/>
      <c r="EFV141" s="350"/>
      <c r="EFW141" s="348"/>
      <c r="EFX141" s="348"/>
      <c r="EFY141" s="348"/>
      <c r="EFZ141" s="349"/>
      <c r="EGB141" s="347"/>
      <c r="EGC141" s="350"/>
      <c r="EGD141" s="350"/>
      <c r="EGE141" s="348"/>
      <c r="EGF141" s="348"/>
      <c r="EGG141" s="348"/>
      <c r="EGH141" s="349"/>
      <c r="EGJ141" s="347"/>
      <c r="EGK141" s="350"/>
      <c r="EGL141" s="350"/>
      <c r="EGM141" s="348"/>
      <c r="EGN141" s="348"/>
      <c r="EGO141" s="348"/>
      <c r="EGP141" s="349"/>
      <c r="EGR141" s="347"/>
      <c r="EGS141" s="350"/>
      <c r="EGT141" s="350"/>
      <c r="EGU141" s="348"/>
      <c r="EGV141" s="348"/>
      <c r="EGW141" s="348"/>
      <c r="EGX141" s="349"/>
      <c r="EGZ141" s="347"/>
      <c r="EHA141" s="350"/>
      <c r="EHB141" s="350"/>
      <c r="EHC141" s="348"/>
      <c r="EHD141" s="348"/>
      <c r="EHE141" s="348"/>
      <c r="EHF141" s="349"/>
      <c r="EHH141" s="347"/>
      <c r="EHI141" s="350"/>
      <c r="EHJ141" s="350"/>
      <c r="EHK141" s="348"/>
      <c r="EHL141" s="348"/>
      <c r="EHM141" s="348"/>
      <c r="EHN141" s="349"/>
      <c r="EHP141" s="347"/>
      <c r="EHQ141" s="350"/>
      <c r="EHR141" s="350"/>
      <c r="EHS141" s="348"/>
      <c r="EHT141" s="348"/>
      <c r="EHU141" s="348"/>
      <c r="EHV141" s="349"/>
      <c r="EHX141" s="347"/>
      <c r="EHY141" s="350"/>
      <c r="EHZ141" s="350"/>
      <c r="EIA141" s="348"/>
      <c r="EIB141" s="348"/>
      <c r="EIC141" s="348"/>
      <c r="EID141" s="349"/>
      <c r="EIF141" s="347"/>
      <c r="EIG141" s="350"/>
      <c r="EIH141" s="350"/>
      <c r="EII141" s="348"/>
      <c r="EIJ141" s="348"/>
      <c r="EIK141" s="348"/>
      <c r="EIL141" s="349"/>
      <c r="EIN141" s="347"/>
      <c r="EIO141" s="350"/>
      <c r="EIP141" s="350"/>
      <c r="EIQ141" s="348"/>
      <c r="EIR141" s="348"/>
      <c r="EIS141" s="348"/>
      <c r="EIT141" s="349"/>
      <c r="EIV141" s="347"/>
      <c r="EIW141" s="350"/>
      <c r="EIX141" s="350"/>
      <c r="EIY141" s="348"/>
      <c r="EIZ141" s="348"/>
      <c r="EJA141" s="348"/>
      <c r="EJB141" s="349"/>
      <c r="EJD141" s="347"/>
      <c r="EJE141" s="350"/>
      <c r="EJF141" s="350"/>
      <c r="EJG141" s="348"/>
      <c r="EJH141" s="348"/>
      <c r="EJI141" s="348"/>
      <c r="EJJ141" s="349"/>
      <c r="EJL141" s="347"/>
      <c r="EJM141" s="350"/>
      <c r="EJN141" s="350"/>
      <c r="EJO141" s="348"/>
      <c r="EJP141" s="348"/>
      <c r="EJQ141" s="348"/>
      <c r="EJR141" s="349"/>
      <c r="EJT141" s="347"/>
      <c r="EJU141" s="350"/>
      <c r="EJV141" s="350"/>
      <c r="EJW141" s="348"/>
      <c r="EJX141" s="348"/>
      <c r="EJY141" s="348"/>
      <c r="EJZ141" s="349"/>
      <c r="EKB141" s="347"/>
      <c r="EKC141" s="350"/>
      <c r="EKD141" s="350"/>
      <c r="EKE141" s="348"/>
      <c r="EKF141" s="348"/>
      <c r="EKG141" s="348"/>
      <c r="EKH141" s="349"/>
      <c r="EKJ141" s="347"/>
      <c r="EKK141" s="350"/>
      <c r="EKL141" s="350"/>
      <c r="EKM141" s="348"/>
      <c r="EKN141" s="348"/>
      <c r="EKO141" s="348"/>
      <c r="EKP141" s="349"/>
      <c r="EKR141" s="347"/>
      <c r="EKS141" s="350"/>
      <c r="EKT141" s="350"/>
      <c r="EKU141" s="348"/>
      <c r="EKV141" s="348"/>
      <c r="EKW141" s="348"/>
      <c r="EKX141" s="349"/>
      <c r="EKZ141" s="347"/>
      <c r="ELA141" s="350"/>
      <c r="ELB141" s="350"/>
      <c r="ELC141" s="348"/>
      <c r="ELD141" s="348"/>
      <c r="ELE141" s="348"/>
      <c r="ELF141" s="349"/>
      <c r="ELH141" s="347"/>
      <c r="ELI141" s="350"/>
      <c r="ELJ141" s="350"/>
      <c r="ELK141" s="348"/>
      <c r="ELL141" s="348"/>
      <c r="ELM141" s="348"/>
      <c r="ELN141" s="349"/>
      <c r="ELP141" s="347"/>
      <c r="ELQ141" s="350"/>
      <c r="ELR141" s="350"/>
      <c r="ELS141" s="348"/>
      <c r="ELT141" s="348"/>
      <c r="ELU141" s="348"/>
      <c r="ELV141" s="349"/>
      <c r="ELX141" s="347"/>
      <c r="ELY141" s="350"/>
      <c r="ELZ141" s="350"/>
      <c r="EMA141" s="348"/>
      <c r="EMB141" s="348"/>
      <c r="EMC141" s="348"/>
      <c r="EMD141" s="349"/>
      <c r="EMF141" s="347"/>
      <c r="EMG141" s="350"/>
      <c r="EMH141" s="350"/>
      <c r="EMI141" s="348"/>
      <c r="EMJ141" s="348"/>
      <c r="EMK141" s="348"/>
      <c r="EML141" s="349"/>
      <c r="EMN141" s="347"/>
      <c r="EMO141" s="350"/>
      <c r="EMP141" s="350"/>
      <c r="EMQ141" s="348"/>
      <c r="EMR141" s="348"/>
      <c r="EMS141" s="348"/>
      <c r="EMT141" s="349"/>
      <c r="EMV141" s="347"/>
      <c r="EMW141" s="350"/>
      <c r="EMX141" s="350"/>
      <c r="EMY141" s="348"/>
      <c r="EMZ141" s="348"/>
      <c r="ENA141" s="348"/>
      <c r="ENB141" s="349"/>
      <c r="END141" s="347"/>
      <c r="ENE141" s="350"/>
      <c r="ENF141" s="350"/>
      <c r="ENG141" s="348"/>
      <c r="ENH141" s="348"/>
      <c r="ENI141" s="348"/>
      <c r="ENJ141" s="349"/>
      <c r="ENL141" s="347"/>
      <c r="ENM141" s="350"/>
      <c r="ENN141" s="350"/>
      <c r="ENO141" s="348"/>
      <c r="ENP141" s="348"/>
      <c r="ENQ141" s="348"/>
      <c r="ENR141" s="349"/>
      <c r="ENT141" s="347"/>
      <c r="ENU141" s="350"/>
      <c r="ENV141" s="350"/>
      <c r="ENW141" s="348"/>
      <c r="ENX141" s="348"/>
      <c r="ENY141" s="348"/>
      <c r="ENZ141" s="349"/>
      <c r="EOB141" s="347"/>
      <c r="EOC141" s="350"/>
      <c r="EOD141" s="350"/>
      <c r="EOE141" s="348"/>
      <c r="EOF141" s="348"/>
      <c r="EOG141" s="348"/>
      <c r="EOH141" s="349"/>
      <c r="EOJ141" s="347"/>
      <c r="EOK141" s="350"/>
      <c r="EOL141" s="350"/>
      <c r="EOM141" s="348"/>
      <c r="EON141" s="348"/>
      <c r="EOO141" s="348"/>
      <c r="EOP141" s="349"/>
      <c r="EOR141" s="347"/>
      <c r="EOS141" s="350"/>
      <c r="EOT141" s="350"/>
      <c r="EOU141" s="348"/>
      <c r="EOV141" s="348"/>
      <c r="EOW141" s="348"/>
      <c r="EOX141" s="349"/>
      <c r="EOZ141" s="347"/>
      <c r="EPA141" s="350"/>
      <c r="EPB141" s="350"/>
      <c r="EPC141" s="348"/>
      <c r="EPD141" s="348"/>
      <c r="EPE141" s="348"/>
      <c r="EPF141" s="349"/>
      <c r="EPH141" s="347"/>
      <c r="EPI141" s="350"/>
      <c r="EPJ141" s="350"/>
      <c r="EPK141" s="348"/>
      <c r="EPL141" s="348"/>
      <c r="EPM141" s="348"/>
      <c r="EPN141" s="349"/>
      <c r="EPP141" s="347"/>
      <c r="EPQ141" s="350"/>
      <c r="EPR141" s="350"/>
      <c r="EPS141" s="348"/>
      <c r="EPT141" s="348"/>
      <c r="EPU141" s="348"/>
      <c r="EPV141" s="349"/>
      <c r="EPX141" s="347"/>
      <c r="EPY141" s="350"/>
      <c r="EPZ141" s="350"/>
      <c r="EQA141" s="348"/>
      <c r="EQB141" s="348"/>
      <c r="EQC141" s="348"/>
      <c r="EQD141" s="349"/>
      <c r="EQF141" s="347"/>
      <c r="EQG141" s="350"/>
      <c r="EQH141" s="350"/>
      <c r="EQI141" s="348"/>
      <c r="EQJ141" s="348"/>
      <c r="EQK141" s="348"/>
      <c r="EQL141" s="349"/>
      <c r="EQN141" s="347"/>
      <c r="EQO141" s="350"/>
      <c r="EQP141" s="350"/>
      <c r="EQQ141" s="348"/>
      <c r="EQR141" s="348"/>
      <c r="EQS141" s="348"/>
      <c r="EQT141" s="349"/>
      <c r="EQV141" s="347"/>
      <c r="EQW141" s="350"/>
      <c r="EQX141" s="350"/>
      <c r="EQY141" s="348"/>
      <c r="EQZ141" s="348"/>
      <c r="ERA141" s="348"/>
      <c r="ERB141" s="349"/>
      <c r="ERD141" s="347"/>
      <c r="ERE141" s="350"/>
      <c r="ERF141" s="350"/>
      <c r="ERG141" s="348"/>
      <c r="ERH141" s="348"/>
      <c r="ERI141" s="348"/>
      <c r="ERJ141" s="349"/>
      <c r="ERL141" s="347"/>
      <c r="ERM141" s="350"/>
      <c r="ERN141" s="350"/>
      <c r="ERO141" s="348"/>
      <c r="ERP141" s="348"/>
      <c r="ERQ141" s="348"/>
      <c r="ERR141" s="349"/>
      <c r="ERT141" s="347"/>
      <c r="ERU141" s="350"/>
      <c r="ERV141" s="350"/>
      <c r="ERW141" s="348"/>
      <c r="ERX141" s="348"/>
      <c r="ERY141" s="348"/>
      <c r="ERZ141" s="349"/>
      <c r="ESB141" s="347"/>
      <c r="ESC141" s="350"/>
      <c r="ESD141" s="350"/>
      <c r="ESE141" s="348"/>
      <c r="ESF141" s="348"/>
      <c r="ESG141" s="348"/>
      <c r="ESH141" s="349"/>
      <c r="ESJ141" s="347"/>
      <c r="ESK141" s="350"/>
      <c r="ESL141" s="350"/>
      <c r="ESM141" s="348"/>
      <c r="ESN141" s="348"/>
      <c r="ESO141" s="348"/>
      <c r="ESP141" s="349"/>
      <c r="ESR141" s="347"/>
      <c r="ESS141" s="350"/>
      <c r="EST141" s="350"/>
      <c r="ESU141" s="348"/>
      <c r="ESV141" s="348"/>
      <c r="ESW141" s="348"/>
      <c r="ESX141" s="349"/>
      <c r="ESZ141" s="347"/>
      <c r="ETA141" s="350"/>
      <c r="ETB141" s="350"/>
      <c r="ETC141" s="348"/>
      <c r="ETD141" s="348"/>
      <c r="ETE141" s="348"/>
      <c r="ETF141" s="349"/>
      <c r="ETH141" s="347"/>
      <c r="ETI141" s="350"/>
      <c r="ETJ141" s="350"/>
      <c r="ETK141" s="348"/>
      <c r="ETL141" s="348"/>
      <c r="ETM141" s="348"/>
      <c r="ETN141" s="349"/>
      <c r="ETP141" s="347"/>
      <c r="ETQ141" s="350"/>
      <c r="ETR141" s="350"/>
      <c r="ETS141" s="348"/>
      <c r="ETT141" s="348"/>
      <c r="ETU141" s="348"/>
      <c r="ETV141" s="349"/>
      <c r="ETX141" s="347"/>
      <c r="ETY141" s="350"/>
      <c r="ETZ141" s="350"/>
      <c r="EUA141" s="348"/>
      <c r="EUB141" s="348"/>
      <c r="EUC141" s="348"/>
      <c r="EUD141" s="349"/>
      <c r="EUF141" s="347"/>
      <c r="EUG141" s="350"/>
      <c r="EUH141" s="350"/>
      <c r="EUI141" s="348"/>
      <c r="EUJ141" s="348"/>
      <c r="EUK141" s="348"/>
      <c r="EUL141" s="349"/>
      <c r="EUN141" s="347"/>
      <c r="EUO141" s="350"/>
      <c r="EUP141" s="350"/>
      <c r="EUQ141" s="348"/>
      <c r="EUR141" s="348"/>
      <c r="EUS141" s="348"/>
      <c r="EUT141" s="349"/>
      <c r="EUV141" s="347"/>
      <c r="EUW141" s="350"/>
      <c r="EUX141" s="350"/>
      <c r="EUY141" s="348"/>
      <c r="EUZ141" s="348"/>
      <c r="EVA141" s="348"/>
      <c r="EVB141" s="349"/>
      <c r="EVD141" s="347"/>
      <c r="EVE141" s="350"/>
      <c r="EVF141" s="350"/>
      <c r="EVG141" s="348"/>
      <c r="EVH141" s="348"/>
      <c r="EVI141" s="348"/>
      <c r="EVJ141" s="349"/>
      <c r="EVL141" s="347"/>
      <c r="EVM141" s="350"/>
      <c r="EVN141" s="350"/>
      <c r="EVO141" s="348"/>
      <c r="EVP141" s="348"/>
      <c r="EVQ141" s="348"/>
      <c r="EVR141" s="349"/>
      <c r="EVT141" s="347"/>
      <c r="EVU141" s="350"/>
      <c r="EVV141" s="350"/>
      <c r="EVW141" s="348"/>
      <c r="EVX141" s="348"/>
      <c r="EVY141" s="348"/>
      <c r="EVZ141" s="349"/>
      <c r="EWB141" s="347"/>
      <c r="EWC141" s="350"/>
      <c r="EWD141" s="350"/>
      <c r="EWE141" s="348"/>
      <c r="EWF141" s="348"/>
      <c r="EWG141" s="348"/>
      <c r="EWH141" s="349"/>
      <c r="EWJ141" s="347"/>
      <c r="EWK141" s="350"/>
      <c r="EWL141" s="350"/>
      <c r="EWM141" s="348"/>
      <c r="EWN141" s="348"/>
      <c r="EWO141" s="348"/>
      <c r="EWP141" s="349"/>
      <c r="EWR141" s="347"/>
      <c r="EWS141" s="350"/>
      <c r="EWT141" s="350"/>
      <c r="EWU141" s="348"/>
      <c r="EWV141" s="348"/>
      <c r="EWW141" s="348"/>
      <c r="EWX141" s="349"/>
      <c r="EWZ141" s="347"/>
      <c r="EXA141" s="350"/>
      <c r="EXB141" s="350"/>
      <c r="EXC141" s="348"/>
      <c r="EXD141" s="348"/>
      <c r="EXE141" s="348"/>
      <c r="EXF141" s="349"/>
      <c r="EXH141" s="347"/>
      <c r="EXI141" s="350"/>
      <c r="EXJ141" s="350"/>
      <c r="EXK141" s="348"/>
      <c r="EXL141" s="348"/>
      <c r="EXM141" s="348"/>
      <c r="EXN141" s="349"/>
      <c r="EXP141" s="347"/>
      <c r="EXQ141" s="350"/>
      <c r="EXR141" s="350"/>
      <c r="EXS141" s="348"/>
      <c r="EXT141" s="348"/>
      <c r="EXU141" s="348"/>
      <c r="EXV141" s="349"/>
      <c r="EXX141" s="347"/>
      <c r="EXY141" s="350"/>
      <c r="EXZ141" s="350"/>
      <c r="EYA141" s="348"/>
      <c r="EYB141" s="348"/>
      <c r="EYC141" s="348"/>
      <c r="EYD141" s="349"/>
      <c r="EYF141" s="347"/>
      <c r="EYG141" s="350"/>
      <c r="EYH141" s="350"/>
      <c r="EYI141" s="348"/>
      <c r="EYJ141" s="348"/>
      <c r="EYK141" s="348"/>
      <c r="EYL141" s="349"/>
      <c r="EYN141" s="347"/>
      <c r="EYO141" s="350"/>
      <c r="EYP141" s="350"/>
      <c r="EYQ141" s="348"/>
      <c r="EYR141" s="348"/>
      <c r="EYS141" s="348"/>
      <c r="EYT141" s="349"/>
      <c r="EYV141" s="347"/>
      <c r="EYW141" s="350"/>
      <c r="EYX141" s="350"/>
      <c r="EYY141" s="348"/>
      <c r="EYZ141" s="348"/>
      <c r="EZA141" s="348"/>
      <c r="EZB141" s="349"/>
      <c r="EZD141" s="347"/>
      <c r="EZE141" s="350"/>
      <c r="EZF141" s="350"/>
      <c r="EZG141" s="348"/>
      <c r="EZH141" s="348"/>
      <c r="EZI141" s="348"/>
      <c r="EZJ141" s="349"/>
      <c r="EZL141" s="347"/>
      <c r="EZM141" s="350"/>
      <c r="EZN141" s="350"/>
      <c r="EZO141" s="348"/>
      <c r="EZP141" s="348"/>
      <c r="EZQ141" s="348"/>
      <c r="EZR141" s="349"/>
      <c r="EZT141" s="347"/>
      <c r="EZU141" s="350"/>
      <c r="EZV141" s="350"/>
      <c r="EZW141" s="348"/>
      <c r="EZX141" s="348"/>
      <c r="EZY141" s="348"/>
      <c r="EZZ141" s="349"/>
      <c r="FAB141" s="347"/>
      <c r="FAC141" s="350"/>
      <c r="FAD141" s="350"/>
      <c r="FAE141" s="348"/>
      <c r="FAF141" s="348"/>
      <c r="FAG141" s="348"/>
      <c r="FAH141" s="349"/>
      <c r="FAJ141" s="347"/>
      <c r="FAK141" s="350"/>
      <c r="FAL141" s="350"/>
      <c r="FAM141" s="348"/>
      <c r="FAN141" s="348"/>
      <c r="FAO141" s="348"/>
      <c r="FAP141" s="349"/>
      <c r="FAR141" s="347"/>
      <c r="FAS141" s="350"/>
      <c r="FAT141" s="350"/>
      <c r="FAU141" s="348"/>
      <c r="FAV141" s="348"/>
      <c r="FAW141" s="348"/>
      <c r="FAX141" s="349"/>
      <c r="FAZ141" s="347"/>
      <c r="FBA141" s="350"/>
      <c r="FBB141" s="350"/>
      <c r="FBC141" s="348"/>
      <c r="FBD141" s="348"/>
      <c r="FBE141" s="348"/>
      <c r="FBF141" s="349"/>
      <c r="FBH141" s="347"/>
      <c r="FBI141" s="350"/>
      <c r="FBJ141" s="350"/>
      <c r="FBK141" s="348"/>
      <c r="FBL141" s="348"/>
      <c r="FBM141" s="348"/>
      <c r="FBN141" s="349"/>
      <c r="FBP141" s="347"/>
      <c r="FBQ141" s="350"/>
      <c r="FBR141" s="350"/>
      <c r="FBS141" s="348"/>
      <c r="FBT141" s="348"/>
      <c r="FBU141" s="348"/>
      <c r="FBV141" s="349"/>
      <c r="FBX141" s="347"/>
      <c r="FBY141" s="350"/>
      <c r="FBZ141" s="350"/>
      <c r="FCA141" s="348"/>
      <c r="FCB141" s="348"/>
      <c r="FCC141" s="348"/>
      <c r="FCD141" s="349"/>
      <c r="FCF141" s="347"/>
      <c r="FCG141" s="350"/>
      <c r="FCH141" s="350"/>
      <c r="FCI141" s="348"/>
      <c r="FCJ141" s="348"/>
      <c r="FCK141" s="348"/>
      <c r="FCL141" s="349"/>
      <c r="FCN141" s="347"/>
      <c r="FCO141" s="350"/>
      <c r="FCP141" s="350"/>
      <c r="FCQ141" s="348"/>
      <c r="FCR141" s="348"/>
      <c r="FCS141" s="348"/>
      <c r="FCT141" s="349"/>
      <c r="FCV141" s="347"/>
      <c r="FCW141" s="350"/>
      <c r="FCX141" s="350"/>
      <c r="FCY141" s="348"/>
      <c r="FCZ141" s="348"/>
      <c r="FDA141" s="348"/>
      <c r="FDB141" s="349"/>
      <c r="FDD141" s="347"/>
      <c r="FDE141" s="350"/>
      <c r="FDF141" s="350"/>
      <c r="FDG141" s="348"/>
      <c r="FDH141" s="348"/>
      <c r="FDI141" s="348"/>
      <c r="FDJ141" s="349"/>
      <c r="FDL141" s="347"/>
      <c r="FDM141" s="350"/>
      <c r="FDN141" s="350"/>
      <c r="FDO141" s="348"/>
      <c r="FDP141" s="348"/>
      <c r="FDQ141" s="348"/>
      <c r="FDR141" s="349"/>
      <c r="FDT141" s="347"/>
      <c r="FDU141" s="350"/>
      <c r="FDV141" s="350"/>
      <c r="FDW141" s="348"/>
      <c r="FDX141" s="348"/>
      <c r="FDY141" s="348"/>
      <c r="FDZ141" s="349"/>
      <c r="FEB141" s="347"/>
      <c r="FEC141" s="350"/>
      <c r="FED141" s="350"/>
      <c r="FEE141" s="348"/>
      <c r="FEF141" s="348"/>
      <c r="FEG141" s="348"/>
      <c r="FEH141" s="349"/>
      <c r="FEJ141" s="347"/>
      <c r="FEK141" s="350"/>
      <c r="FEL141" s="350"/>
      <c r="FEM141" s="348"/>
      <c r="FEN141" s="348"/>
      <c r="FEO141" s="348"/>
      <c r="FEP141" s="349"/>
      <c r="FER141" s="347"/>
      <c r="FES141" s="350"/>
      <c r="FET141" s="350"/>
      <c r="FEU141" s="348"/>
      <c r="FEV141" s="348"/>
      <c r="FEW141" s="348"/>
      <c r="FEX141" s="349"/>
      <c r="FEZ141" s="347"/>
      <c r="FFA141" s="350"/>
      <c r="FFB141" s="350"/>
      <c r="FFC141" s="348"/>
      <c r="FFD141" s="348"/>
      <c r="FFE141" s="348"/>
      <c r="FFF141" s="349"/>
      <c r="FFH141" s="347"/>
      <c r="FFI141" s="350"/>
      <c r="FFJ141" s="350"/>
      <c r="FFK141" s="348"/>
      <c r="FFL141" s="348"/>
      <c r="FFM141" s="348"/>
      <c r="FFN141" s="349"/>
      <c r="FFP141" s="347"/>
      <c r="FFQ141" s="350"/>
      <c r="FFR141" s="350"/>
      <c r="FFS141" s="348"/>
      <c r="FFT141" s="348"/>
      <c r="FFU141" s="348"/>
      <c r="FFV141" s="349"/>
      <c r="FFX141" s="347"/>
      <c r="FFY141" s="350"/>
      <c r="FFZ141" s="350"/>
      <c r="FGA141" s="348"/>
      <c r="FGB141" s="348"/>
      <c r="FGC141" s="348"/>
      <c r="FGD141" s="349"/>
      <c r="FGF141" s="347"/>
      <c r="FGG141" s="350"/>
      <c r="FGH141" s="350"/>
      <c r="FGI141" s="348"/>
      <c r="FGJ141" s="348"/>
      <c r="FGK141" s="348"/>
      <c r="FGL141" s="349"/>
      <c r="FGN141" s="347"/>
      <c r="FGO141" s="350"/>
      <c r="FGP141" s="350"/>
      <c r="FGQ141" s="348"/>
      <c r="FGR141" s="348"/>
      <c r="FGS141" s="348"/>
      <c r="FGT141" s="349"/>
      <c r="FGV141" s="347"/>
      <c r="FGW141" s="350"/>
      <c r="FGX141" s="350"/>
      <c r="FGY141" s="348"/>
      <c r="FGZ141" s="348"/>
      <c r="FHA141" s="348"/>
      <c r="FHB141" s="349"/>
      <c r="FHD141" s="347"/>
      <c r="FHE141" s="350"/>
      <c r="FHF141" s="350"/>
      <c r="FHG141" s="348"/>
      <c r="FHH141" s="348"/>
      <c r="FHI141" s="348"/>
      <c r="FHJ141" s="349"/>
      <c r="FHL141" s="347"/>
      <c r="FHM141" s="350"/>
      <c r="FHN141" s="350"/>
      <c r="FHO141" s="348"/>
      <c r="FHP141" s="348"/>
      <c r="FHQ141" s="348"/>
      <c r="FHR141" s="349"/>
      <c r="FHT141" s="347"/>
      <c r="FHU141" s="350"/>
      <c r="FHV141" s="350"/>
      <c r="FHW141" s="348"/>
      <c r="FHX141" s="348"/>
      <c r="FHY141" s="348"/>
      <c r="FHZ141" s="349"/>
      <c r="FIB141" s="347"/>
      <c r="FIC141" s="350"/>
      <c r="FID141" s="350"/>
      <c r="FIE141" s="348"/>
      <c r="FIF141" s="348"/>
      <c r="FIG141" s="348"/>
      <c r="FIH141" s="349"/>
      <c r="FIJ141" s="347"/>
      <c r="FIK141" s="350"/>
      <c r="FIL141" s="350"/>
      <c r="FIM141" s="348"/>
      <c r="FIN141" s="348"/>
      <c r="FIO141" s="348"/>
      <c r="FIP141" s="349"/>
      <c r="FIR141" s="347"/>
      <c r="FIS141" s="350"/>
      <c r="FIT141" s="350"/>
      <c r="FIU141" s="348"/>
      <c r="FIV141" s="348"/>
      <c r="FIW141" s="348"/>
      <c r="FIX141" s="349"/>
      <c r="FIZ141" s="347"/>
      <c r="FJA141" s="350"/>
      <c r="FJB141" s="350"/>
      <c r="FJC141" s="348"/>
      <c r="FJD141" s="348"/>
      <c r="FJE141" s="348"/>
      <c r="FJF141" s="349"/>
      <c r="FJH141" s="347"/>
      <c r="FJI141" s="350"/>
      <c r="FJJ141" s="350"/>
      <c r="FJK141" s="348"/>
      <c r="FJL141" s="348"/>
      <c r="FJM141" s="348"/>
      <c r="FJN141" s="349"/>
      <c r="FJP141" s="347"/>
      <c r="FJQ141" s="350"/>
      <c r="FJR141" s="350"/>
      <c r="FJS141" s="348"/>
      <c r="FJT141" s="348"/>
      <c r="FJU141" s="348"/>
      <c r="FJV141" s="349"/>
      <c r="FJX141" s="347"/>
      <c r="FJY141" s="350"/>
      <c r="FJZ141" s="350"/>
      <c r="FKA141" s="348"/>
      <c r="FKB141" s="348"/>
      <c r="FKC141" s="348"/>
      <c r="FKD141" s="349"/>
      <c r="FKF141" s="347"/>
      <c r="FKG141" s="350"/>
      <c r="FKH141" s="350"/>
      <c r="FKI141" s="348"/>
      <c r="FKJ141" s="348"/>
      <c r="FKK141" s="348"/>
      <c r="FKL141" s="349"/>
      <c r="FKN141" s="347"/>
      <c r="FKO141" s="350"/>
      <c r="FKP141" s="350"/>
      <c r="FKQ141" s="348"/>
      <c r="FKR141" s="348"/>
      <c r="FKS141" s="348"/>
      <c r="FKT141" s="349"/>
      <c r="FKV141" s="347"/>
      <c r="FKW141" s="350"/>
      <c r="FKX141" s="350"/>
      <c r="FKY141" s="348"/>
      <c r="FKZ141" s="348"/>
      <c r="FLA141" s="348"/>
      <c r="FLB141" s="349"/>
      <c r="FLD141" s="347"/>
      <c r="FLE141" s="350"/>
      <c r="FLF141" s="350"/>
      <c r="FLG141" s="348"/>
      <c r="FLH141" s="348"/>
      <c r="FLI141" s="348"/>
      <c r="FLJ141" s="349"/>
      <c r="FLL141" s="347"/>
      <c r="FLM141" s="350"/>
      <c r="FLN141" s="350"/>
      <c r="FLO141" s="348"/>
      <c r="FLP141" s="348"/>
      <c r="FLQ141" s="348"/>
      <c r="FLR141" s="349"/>
      <c r="FLT141" s="347"/>
      <c r="FLU141" s="350"/>
      <c r="FLV141" s="350"/>
      <c r="FLW141" s="348"/>
      <c r="FLX141" s="348"/>
      <c r="FLY141" s="348"/>
      <c r="FLZ141" s="349"/>
      <c r="FMB141" s="347"/>
      <c r="FMC141" s="350"/>
      <c r="FMD141" s="350"/>
      <c r="FME141" s="348"/>
      <c r="FMF141" s="348"/>
      <c r="FMG141" s="348"/>
      <c r="FMH141" s="349"/>
      <c r="FMJ141" s="347"/>
      <c r="FMK141" s="350"/>
      <c r="FML141" s="350"/>
      <c r="FMM141" s="348"/>
      <c r="FMN141" s="348"/>
      <c r="FMO141" s="348"/>
      <c r="FMP141" s="349"/>
      <c r="FMR141" s="347"/>
      <c r="FMS141" s="350"/>
      <c r="FMT141" s="350"/>
      <c r="FMU141" s="348"/>
      <c r="FMV141" s="348"/>
      <c r="FMW141" s="348"/>
      <c r="FMX141" s="349"/>
      <c r="FMZ141" s="347"/>
      <c r="FNA141" s="350"/>
      <c r="FNB141" s="350"/>
      <c r="FNC141" s="348"/>
      <c r="FND141" s="348"/>
      <c r="FNE141" s="348"/>
      <c r="FNF141" s="349"/>
      <c r="FNH141" s="347"/>
      <c r="FNI141" s="350"/>
      <c r="FNJ141" s="350"/>
      <c r="FNK141" s="348"/>
      <c r="FNL141" s="348"/>
      <c r="FNM141" s="348"/>
      <c r="FNN141" s="349"/>
      <c r="FNP141" s="347"/>
      <c r="FNQ141" s="350"/>
      <c r="FNR141" s="350"/>
      <c r="FNS141" s="348"/>
      <c r="FNT141" s="348"/>
      <c r="FNU141" s="348"/>
      <c r="FNV141" s="349"/>
      <c r="FNX141" s="347"/>
      <c r="FNY141" s="350"/>
      <c r="FNZ141" s="350"/>
      <c r="FOA141" s="348"/>
      <c r="FOB141" s="348"/>
      <c r="FOC141" s="348"/>
      <c r="FOD141" s="349"/>
      <c r="FOF141" s="347"/>
      <c r="FOG141" s="350"/>
      <c r="FOH141" s="350"/>
      <c r="FOI141" s="348"/>
      <c r="FOJ141" s="348"/>
      <c r="FOK141" s="348"/>
      <c r="FOL141" s="349"/>
      <c r="FON141" s="347"/>
      <c r="FOO141" s="350"/>
      <c r="FOP141" s="350"/>
      <c r="FOQ141" s="348"/>
      <c r="FOR141" s="348"/>
      <c r="FOS141" s="348"/>
      <c r="FOT141" s="349"/>
      <c r="FOV141" s="347"/>
      <c r="FOW141" s="350"/>
      <c r="FOX141" s="350"/>
      <c r="FOY141" s="348"/>
      <c r="FOZ141" s="348"/>
      <c r="FPA141" s="348"/>
      <c r="FPB141" s="349"/>
      <c r="FPD141" s="347"/>
      <c r="FPE141" s="350"/>
      <c r="FPF141" s="350"/>
      <c r="FPG141" s="348"/>
      <c r="FPH141" s="348"/>
      <c r="FPI141" s="348"/>
      <c r="FPJ141" s="349"/>
      <c r="FPL141" s="347"/>
      <c r="FPM141" s="350"/>
      <c r="FPN141" s="350"/>
      <c r="FPO141" s="348"/>
      <c r="FPP141" s="348"/>
      <c r="FPQ141" s="348"/>
      <c r="FPR141" s="349"/>
      <c r="FPT141" s="347"/>
      <c r="FPU141" s="350"/>
      <c r="FPV141" s="350"/>
      <c r="FPW141" s="348"/>
      <c r="FPX141" s="348"/>
      <c r="FPY141" s="348"/>
      <c r="FPZ141" s="349"/>
      <c r="FQB141" s="347"/>
      <c r="FQC141" s="350"/>
      <c r="FQD141" s="350"/>
      <c r="FQE141" s="348"/>
      <c r="FQF141" s="348"/>
      <c r="FQG141" s="348"/>
      <c r="FQH141" s="349"/>
      <c r="FQJ141" s="347"/>
      <c r="FQK141" s="350"/>
      <c r="FQL141" s="350"/>
      <c r="FQM141" s="348"/>
      <c r="FQN141" s="348"/>
      <c r="FQO141" s="348"/>
      <c r="FQP141" s="349"/>
      <c r="FQR141" s="347"/>
      <c r="FQS141" s="350"/>
      <c r="FQT141" s="350"/>
      <c r="FQU141" s="348"/>
      <c r="FQV141" s="348"/>
      <c r="FQW141" s="348"/>
      <c r="FQX141" s="349"/>
      <c r="FQZ141" s="347"/>
      <c r="FRA141" s="350"/>
      <c r="FRB141" s="350"/>
      <c r="FRC141" s="348"/>
      <c r="FRD141" s="348"/>
      <c r="FRE141" s="348"/>
      <c r="FRF141" s="349"/>
      <c r="FRH141" s="347"/>
      <c r="FRI141" s="350"/>
      <c r="FRJ141" s="350"/>
      <c r="FRK141" s="348"/>
      <c r="FRL141" s="348"/>
      <c r="FRM141" s="348"/>
      <c r="FRN141" s="349"/>
      <c r="FRP141" s="347"/>
      <c r="FRQ141" s="350"/>
      <c r="FRR141" s="350"/>
      <c r="FRS141" s="348"/>
      <c r="FRT141" s="348"/>
      <c r="FRU141" s="348"/>
      <c r="FRV141" s="349"/>
      <c r="FRX141" s="347"/>
      <c r="FRY141" s="350"/>
      <c r="FRZ141" s="350"/>
      <c r="FSA141" s="348"/>
      <c r="FSB141" s="348"/>
      <c r="FSC141" s="348"/>
      <c r="FSD141" s="349"/>
      <c r="FSF141" s="347"/>
      <c r="FSG141" s="350"/>
      <c r="FSH141" s="350"/>
      <c r="FSI141" s="348"/>
      <c r="FSJ141" s="348"/>
      <c r="FSK141" s="348"/>
      <c r="FSL141" s="349"/>
      <c r="FSN141" s="347"/>
      <c r="FSO141" s="350"/>
      <c r="FSP141" s="350"/>
      <c r="FSQ141" s="348"/>
      <c r="FSR141" s="348"/>
      <c r="FSS141" s="348"/>
      <c r="FST141" s="349"/>
      <c r="FSV141" s="347"/>
      <c r="FSW141" s="350"/>
      <c r="FSX141" s="350"/>
      <c r="FSY141" s="348"/>
      <c r="FSZ141" s="348"/>
      <c r="FTA141" s="348"/>
      <c r="FTB141" s="349"/>
      <c r="FTD141" s="347"/>
      <c r="FTE141" s="350"/>
      <c r="FTF141" s="350"/>
      <c r="FTG141" s="348"/>
      <c r="FTH141" s="348"/>
      <c r="FTI141" s="348"/>
      <c r="FTJ141" s="349"/>
      <c r="FTL141" s="347"/>
      <c r="FTM141" s="350"/>
      <c r="FTN141" s="350"/>
      <c r="FTO141" s="348"/>
      <c r="FTP141" s="348"/>
      <c r="FTQ141" s="348"/>
      <c r="FTR141" s="349"/>
      <c r="FTT141" s="347"/>
      <c r="FTU141" s="350"/>
      <c r="FTV141" s="350"/>
      <c r="FTW141" s="348"/>
      <c r="FTX141" s="348"/>
      <c r="FTY141" s="348"/>
      <c r="FTZ141" s="349"/>
      <c r="FUB141" s="347"/>
      <c r="FUC141" s="350"/>
      <c r="FUD141" s="350"/>
      <c r="FUE141" s="348"/>
      <c r="FUF141" s="348"/>
      <c r="FUG141" s="348"/>
      <c r="FUH141" s="349"/>
      <c r="FUJ141" s="347"/>
      <c r="FUK141" s="350"/>
      <c r="FUL141" s="350"/>
      <c r="FUM141" s="348"/>
      <c r="FUN141" s="348"/>
      <c r="FUO141" s="348"/>
      <c r="FUP141" s="349"/>
      <c r="FUR141" s="347"/>
      <c r="FUS141" s="350"/>
      <c r="FUT141" s="350"/>
      <c r="FUU141" s="348"/>
      <c r="FUV141" s="348"/>
      <c r="FUW141" s="348"/>
      <c r="FUX141" s="349"/>
      <c r="FUZ141" s="347"/>
      <c r="FVA141" s="350"/>
      <c r="FVB141" s="350"/>
      <c r="FVC141" s="348"/>
      <c r="FVD141" s="348"/>
      <c r="FVE141" s="348"/>
      <c r="FVF141" s="349"/>
      <c r="FVH141" s="347"/>
      <c r="FVI141" s="350"/>
      <c r="FVJ141" s="350"/>
      <c r="FVK141" s="348"/>
      <c r="FVL141" s="348"/>
      <c r="FVM141" s="348"/>
      <c r="FVN141" s="349"/>
      <c r="FVP141" s="347"/>
      <c r="FVQ141" s="350"/>
      <c r="FVR141" s="350"/>
      <c r="FVS141" s="348"/>
      <c r="FVT141" s="348"/>
      <c r="FVU141" s="348"/>
      <c r="FVV141" s="349"/>
      <c r="FVX141" s="347"/>
      <c r="FVY141" s="350"/>
      <c r="FVZ141" s="350"/>
      <c r="FWA141" s="348"/>
      <c r="FWB141" s="348"/>
      <c r="FWC141" s="348"/>
      <c r="FWD141" s="349"/>
      <c r="FWF141" s="347"/>
      <c r="FWG141" s="350"/>
      <c r="FWH141" s="350"/>
      <c r="FWI141" s="348"/>
      <c r="FWJ141" s="348"/>
      <c r="FWK141" s="348"/>
      <c r="FWL141" s="349"/>
      <c r="FWN141" s="347"/>
      <c r="FWO141" s="350"/>
      <c r="FWP141" s="350"/>
      <c r="FWQ141" s="348"/>
      <c r="FWR141" s="348"/>
      <c r="FWS141" s="348"/>
      <c r="FWT141" s="349"/>
      <c r="FWV141" s="347"/>
      <c r="FWW141" s="350"/>
      <c r="FWX141" s="350"/>
      <c r="FWY141" s="348"/>
      <c r="FWZ141" s="348"/>
      <c r="FXA141" s="348"/>
      <c r="FXB141" s="349"/>
      <c r="FXD141" s="347"/>
      <c r="FXE141" s="350"/>
      <c r="FXF141" s="350"/>
      <c r="FXG141" s="348"/>
      <c r="FXH141" s="348"/>
      <c r="FXI141" s="348"/>
      <c r="FXJ141" s="349"/>
      <c r="FXL141" s="347"/>
      <c r="FXM141" s="350"/>
      <c r="FXN141" s="350"/>
      <c r="FXO141" s="348"/>
      <c r="FXP141" s="348"/>
      <c r="FXQ141" s="348"/>
      <c r="FXR141" s="349"/>
      <c r="FXT141" s="347"/>
      <c r="FXU141" s="350"/>
      <c r="FXV141" s="350"/>
      <c r="FXW141" s="348"/>
      <c r="FXX141" s="348"/>
      <c r="FXY141" s="348"/>
      <c r="FXZ141" s="349"/>
      <c r="FYB141" s="347"/>
      <c r="FYC141" s="350"/>
      <c r="FYD141" s="350"/>
      <c r="FYE141" s="348"/>
      <c r="FYF141" s="348"/>
      <c r="FYG141" s="348"/>
      <c r="FYH141" s="349"/>
      <c r="FYJ141" s="347"/>
      <c r="FYK141" s="350"/>
      <c r="FYL141" s="350"/>
      <c r="FYM141" s="348"/>
      <c r="FYN141" s="348"/>
      <c r="FYO141" s="348"/>
      <c r="FYP141" s="349"/>
      <c r="FYR141" s="347"/>
      <c r="FYS141" s="350"/>
      <c r="FYT141" s="350"/>
      <c r="FYU141" s="348"/>
      <c r="FYV141" s="348"/>
      <c r="FYW141" s="348"/>
      <c r="FYX141" s="349"/>
      <c r="FYZ141" s="347"/>
      <c r="FZA141" s="350"/>
      <c r="FZB141" s="350"/>
      <c r="FZC141" s="348"/>
      <c r="FZD141" s="348"/>
      <c r="FZE141" s="348"/>
      <c r="FZF141" s="349"/>
      <c r="FZH141" s="347"/>
      <c r="FZI141" s="350"/>
      <c r="FZJ141" s="350"/>
      <c r="FZK141" s="348"/>
      <c r="FZL141" s="348"/>
      <c r="FZM141" s="348"/>
      <c r="FZN141" s="349"/>
      <c r="FZP141" s="347"/>
      <c r="FZQ141" s="350"/>
      <c r="FZR141" s="350"/>
      <c r="FZS141" s="348"/>
      <c r="FZT141" s="348"/>
      <c r="FZU141" s="348"/>
      <c r="FZV141" s="349"/>
      <c r="FZX141" s="347"/>
      <c r="FZY141" s="350"/>
      <c r="FZZ141" s="350"/>
      <c r="GAA141" s="348"/>
      <c r="GAB141" s="348"/>
      <c r="GAC141" s="348"/>
      <c r="GAD141" s="349"/>
      <c r="GAF141" s="347"/>
      <c r="GAG141" s="350"/>
      <c r="GAH141" s="350"/>
      <c r="GAI141" s="348"/>
      <c r="GAJ141" s="348"/>
      <c r="GAK141" s="348"/>
      <c r="GAL141" s="349"/>
      <c r="GAN141" s="347"/>
      <c r="GAO141" s="350"/>
      <c r="GAP141" s="350"/>
      <c r="GAQ141" s="348"/>
      <c r="GAR141" s="348"/>
      <c r="GAS141" s="348"/>
      <c r="GAT141" s="349"/>
      <c r="GAV141" s="347"/>
      <c r="GAW141" s="350"/>
      <c r="GAX141" s="350"/>
      <c r="GAY141" s="348"/>
      <c r="GAZ141" s="348"/>
      <c r="GBA141" s="348"/>
      <c r="GBB141" s="349"/>
      <c r="GBD141" s="347"/>
      <c r="GBE141" s="350"/>
      <c r="GBF141" s="350"/>
      <c r="GBG141" s="348"/>
      <c r="GBH141" s="348"/>
      <c r="GBI141" s="348"/>
      <c r="GBJ141" s="349"/>
      <c r="GBL141" s="347"/>
      <c r="GBM141" s="350"/>
      <c r="GBN141" s="350"/>
      <c r="GBO141" s="348"/>
      <c r="GBP141" s="348"/>
      <c r="GBQ141" s="348"/>
      <c r="GBR141" s="349"/>
      <c r="GBT141" s="347"/>
      <c r="GBU141" s="350"/>
      <c r="GBV141" s="350"/>
      <c r="GBW141" s="348"/>
      <c r="GBX141" s="348"/>
      <c r="GBY141" s="348"/>
      <c r="GBZ141" s="349"/>
      <c r="GCB141" s="347"/>
      <c r="GCC141" s="350"/>
      <c r="GCD141" s="350"/>
      <c r="GCE141" s="348"/>
      <c r="GCF141" s="348"/>
      <c r="GCG141" s="348"/>
      <c r="GCH141" s="349"/>
      <c r="GCJ141" s="347"/>
      <c r="GCK141" s="350"/>
      <c r="GCL141" s="350"/>
      <c r="GCM141" s="348"/>
      <c r="GCN141" s="348"/>
      <c r="GCO141" s="348"/>
      <c r="GCP141" s="349"/>
      <c r="GCR141" s="347"/>
      <c r="GCS141" s="350"/>
      <c r="GCT141" s="350"/>
      <c r="GCU141" s="348"/>
      <c r="GCV141" s="348"/>
      <c r="GCW141" s="348"/>
      <c r="GCX141" s="349"/>
      <c r="GCZ141" s="347"/>
      <c r="GDA141" s="350"/>
      <c r="GDB141" s="350"/>
      <c r="GDC141" s="348"/>
      <c r="GDD141" s="348"/>
      <c r="GDE141" s="348"/>
      <c r="GDF141" s="349"/>
      <c r="GDH141" s="347"/>
      <c r="GDI141" s="350"/>
      <c r="GDJ141" s="350"/>
      <c r="GDK141" s="348"/>
      <c r="GDL141" s="348"/>
      <c r="GDM141" s="348"/>
      <c r="GDN141" s="349"/>
      <c r="GDP141" s="347"/>
      <c r="GDQ141" s="350"/>
      <c r="GDR141" s="350"/>
      <c r="GDS141" s="348"/>
      <c r="GDT141" s="348"/>
      <c r="GDU141" s="348"/>
      <c r="GDV141" s="349"/>
      <c r="GDX141" s="347"/>
      <c r="GDY141" s="350"/>
      <c r="GDZ141" s="350"/>
      <c r="GEA141" s="348"/>
      <c r="GEB141" s="348"/>
      <c r="GEC141" s="348"/>
      <c r="GED141" s="349"/>
      <c r="GEF141" s="347"/>
      <c r="GEG141" s="350"/>
      <c r="GEH141" s="350"/>
      <c r="GEI141" s="348"/>
      <c r="GEJ141" s="348"/>
      <c r="GEK141" s="348"/>
      <c r="GEL141" s="349"/>
      <c r="GEN141" s="347"/>
      <c r="GEO141" s="350"/>
      <c r="GEP141" s="350"/>
      <c r="GEQ141" s="348"/>
      <c r="GER141" s="348"/>
      <c r="GES141" s="348"/>
      <c r="GET141" s="349"/>
      <c r="GEV141" s="347"/>
      <c r="GEW141" s="350"/>
      <c r="GEX141" s="350"/>
      <c r="GEY141" s="348"/>
      <c r="GEZ141" s="348"/>
      <c r="GFA141" s="348"/>
      <c r="GFB141" s="349"/>
      <c r="GFD141" s="347"/>
      <c r="GFE141" s="350"/>
      <c r="GFF141" s="350"/>
      <c r="GFG141" s="348"/>
      <c r="GFH141" s="348"/>
      <c r="GFI141" s="348"/>
      <c r="GFJ141" s="349"/>
      <c r="GFL141" s="347"/>
      <c r="GFM141" s="350"/>
      <c r="GFN141" s="350"/>
      <c r="GFO141" s="348"/>
      <c r="GFP141" s="348"/>
      <c r="GFQ141" s="348"/>
      <c r="GFR141" s="349"/>
      <c r="GFT141" s="347"/>
      <c r="GFU141" s="350"/>
      <c r="GFV141" s="350"/>
      <c r="GFW141" s="348"/>
      <c r="GFX141" s="348"/>
      <c r="GFY141" s="348"/>
      <c r="GFZ141" s="349"/>
      <c r="GGB141" s="347"/>
      <c r="GGC141" s="350"/>
      <c r="GGD141" s="350"/>
      <c r="GGE141" s="348"/>
      <c r="GGF141" s="348"/>
      <c r="GGG141" s="348"/>
      <c r="GGH141" s="349"/>
      <c r="GGJ141" s="347"/>
      <c r="GGK141" s="350"/>
      <c r="GGL141" s="350"/>
      <c r="GGM141" s="348"/>
      <c r="GGN141" s="348"/>
      <c r="GGO141" s="348"/>
      <c r="GGP141" s="349"/>
      <c r="GGR141" s="347"/>
      <c r="GGS141" s="350"/>
      <c r="GGT141" s="350"/>
      <c r="GGU141" s="348"/>
      <c r="GGV141" s="348"/>
      <c r="GGW141" s="348"/>
      <c r="GGX141" s="349"/>
      <c r="GGZ141" s="347"/>
      <c r="GHA141" s="350"/>
      <c r="GHB141" s="350"/>
      <c r="GHC141" s="348"/>
      <c r="GHD141" s="348"/>
      <c r="GHE141" s="348"/>
      <c r="GHF141" s="349"/>
      <c r="GHH141" s="347"/>
      <c r="GHI141" s="350"/>
      <c r="GHJ141" s="350"/>
      <c r="GHK141" s="348"/>
      <c r="GHL141" s="348"/>
      <c r="GHM141" s="348"/>
      <c r="GHN141" s="349"/>
      <c r="GHP141" s="347"/>
      <c r="GHQ141" s="350"/>
      <c r="GHR141" s="350"/>
      <c r="GHS141" s="348"/>
      <c r="GHT141" s="348"/>
      <c r="GHU141" s="348"/>
      <c r="GHV141" s="349"/>
      <c r="GHX141" s="347"/>
      <c r="GHY141" s="350"/>
      <c r="GHZ141" s="350"/>
      <c r="GIA141" s="348"/>
      <c r="GIB141" s="348"/>
      <c r="GIC141" s="348"/>
      <c r="GID141" s="349"/>
      <c r="GIF141" s="347"/>
      <c r="GIG141" s="350"/>
      <c r="GIH141" s="350"/>
      <c r="GII141" s="348"/>
      <c r="GIJ141" s="348"/>
      <c r="GIK141" s="348"/>
      <c r="GIL141" s="349"/>
      <c r="GIN141" s="347"/>
      <c r="GIO141" s="350"/>
      <c r="GIP141" s="350"/>
      <c r="GIQ141" s="348"/>
      <c r="GIR141" s="348"/>
      <c r="GIS141" s="348"/>
      <c r="GIT141" s="349"/>
      <c r="GIV141" s="347"/>
      <c r="GIW141" s="350"/>
      <c r="GIX141" s="350"/>
      <c r="GIY141" s="348"/>
      <c r="GIZ141" s="348"/>
      <c r="GJA141" s="348"/>
      <c r="GJB141" s="349"/>
      <c r="GJD141" s="347"/>
      <c r="GJE141" s="350"/>
      <c r="GJF141" s="350"/>
      <c r="GJG141" s="348"/>
      <c r="GJH141" s="348"/>
      <c r="GJI141" s="348"/>
      <c r="GJJ141" s="349"/>
      <c r="GJL141" s="347"/>
      <c r="GJM141" s="350"/>
      <c r="GJN141" s="350"/>
      <c r="GJO141" s="348"/>
      <c r="GJP141" s="348"/>
      <c r="GJQ141" s="348"/>
      <c r="GJR141" s="349"/>
      <c r="GJT141" s="347"/>
      <c r="GJU141" s="350"/>
      <c r="GJV141" s="350"/>
      <c r="GJW141" s="348"/>
      <c r="GJX141" s="348"/>
      <c r="GJY141" s="348"/>
      <c r="GJZ141" s="349"/>
      <c r="GKB141" s="347"/>
      <c r="GKC141" s="350"/>
      <c r="GKD141" s="350"/>
      <c r="GKE141" s="348"/>
      <c r="GKF141" s="348"/>
      <c r="GKG141" s="348"/>
      <c r="GKH141" s="349"/>
      <c r="GKJ141" s="347"/>
      <c r="GKK141" s="350"/>
      <c r="GKL141" s="350"/>
      <c r="GKM141" s="348"/>
      <c r="GKN141" s="348"/>
      <c r="GKO141" s="348"/>
      <c r="GKP141" s="349"/>
      <c r="GKR141" s="347"/>
      <c r="GKS141" s="350"/>
      <c r="GKT141" s="350"/>
      <c r="GKU141" s="348"/>
      <c r="GKV141" s="348"/>
      <c r="GKW141" s="348"/>
      <c r="GKX141" s="349"/>
      <c r="GKZ141" s="347"/>
      <c r="GLA141" s="350"/>
      <c r="GLB141" s="350"/>
      <c r="GLC141" s="348"/>
      <c r="GLD141" s="348"/>
      <c r="GLE141" s="348"/>
      <c r="GLF141" s="349"/>
      <c r="GLH141" s="347"/>
      <c r="GLI141" s="350"/>
      <c r="GLJ141" s="350"/>
      <c r="GLK141" s="348"/>
      <c r="GLL141" s="348"/>
      <c r="GLM141" s="348"/>
      <c r="GLN141" s="349"/>
      <c r="GLP141" s="347"/>
      <c r="GLQ141" s="350"/>
      <c r="GLR141" s="350"/>
      <c r="GLS141" s="348"/>
      <c r="GLT141" s="348"/>
      <c r="GLU141" s="348"/>
      <c r="GLV141" s="349"/>
      <c r="GLX141" s="347"/>
      <c r="GLY141" s="350"/>
      <c r="GLZ141" s="350"/>
      <c r="GMA141" s="348"/>
      <c r="GMB141" s="348"/>
      <c r="GMC141" s="348"/>
      <c r="GMD141" s="349"/>
      <c r="GMF141" s="347"/>
      <c r="GMG141" s="350"/>
      <c r="GMH141" s="350"/>
      <c r="GMI141" s="348"/>
      <c r="GMJ141" s="348"/>
      <c r="GMK141" s="348"/>
      <c r="GML141" s="349"/>
      <c r="GMN141" s="347"/>
      <c r="GMO141" s="350"/>
      <c r="GMP141" s="350"/>
      <c r="GMQ141" s="348"/>
      <c r="GMR141" s="348"/>
      <c r="GMS141" s="348"/>
      <c r="GMT141" s="349"/>
      <c r="GMV141" s="347"/>
      <c r="GMW141" s="350"/>
      <c r="GMX141" s="350"/>
      <c r="GMY141" s="348"/>
      <c r="GMZ141" s="348"/>
      <c r="GNA141" s="348"/>
      <c r="GNB141" s="349"/>
      <c r="GND141" s="347"/>
      <c r="GNE141" s="350"/>
      <c r="GNF141" s="350"/>
      <c r="GNG141" s="348"/>
      <c r="GNH141" s="348"/>
      <c r="GNI141" s="348"/>
      <c r="GNJ141" s="349"/>
      <c r="GNL141" s="347"/>
      <c r="GNM141" s="350"/>
      <c r="GNN141" s="350"/>
      <c r="GNO141" s="348"/>
      <c r="GNP141" s="348"/>
      <c r="GNQ141" s="348"/>
      <c r="GNR141" s="349"/>
      <c r="GNT141" s="347"/>
      <c r="GNU141" s="350"/>
      <c r="GNV141" s="350"/>
      <c r="GNW141" s="348"/>
      <c r="GNX141" s="348"/>
      <c r="GNY141" s="348"/>
      <c r="GNZ141" s="349"/>
      <c r="GOB141" s="347"/>
      <c r="GOC141" s="350"/>
      <c r="GOD141" s="350"/>
      <c r="GOE141" s="348"/>
      <c r="GOF141" s="348"/>
      <c r="GOG141" s="348"/>
      <c r="GOH141" s="349"/>
      <c r="GOJ141" s="347"/>
      <c r="GOK141" s="350"/>
      <c r="GOL141" s="350"/>
      <c r="GOM141" s="348"/>
      <c r="GON141" s="348"/>
      <c r="GOO141" s="348"/>
      <c r="GOP141" s="349"/>
      <c r="GOR141" s="347"/>
      <c r="GOS141" s="350"/>
      <c r="GOT141" s="350"/>
      <c r="GOU141" s="348"/>
      <c r="GOV141" s="348"/>
      <c r="GOW141" s="348"/>
      <c r="GOX141" s="349"/>
      <c r="GOZ141" s="347"/>
      <c r="GPA141" s="350"/>
      <c r="GPB141" s="350"/>
      <c r="GPC141" s="348"/>
      <c r="GPD141" s="348"/>
      <c r="GPE141" s="348"/>
      <c r="GPF141" s="349"/>
      <c r="GPH141" s="347"/>
      <c r="GPI141" s="350"/>
      <c r="GPJ141" s="350"/>
      <c r="GPK141" s="348"/>
      <c r="GPL141" s="348"/>
      <c r="GPM141" s="348"/>
      <c r="GPN141" s="349"/>
      <c r="GPP141" s="347"/>
      <c r="GPQ141" s="350"/>
      <c r="GPR141" s="350"/>
      <c r="GPS141" s="348"/>
      <c r="GPT141" s="348"/>
      <c r="GPU141" s="348"/>
      <c r="GPV141" s="349"/>
      <c r="GPX141" s="347"/>
      <c r="GPY141" s="350"/>
      <c r="GPZ141" s="350"/>
      <c r="GQA141" s="348"/>
      <c r="GQB141" s="348"/>
      <c r="GQC141" s="348"/>
      <c r="GQD141" s="349"/>
      <c r="GQF141" s="347"/>
      <c r="GQG141" s="350"/>
      <c r="GQH141" s="350"/>
      <c r="GQI141" s="348"/>
      <c r="GQJ141" s="348"/>
      <c r="GQK141" s="348"/>
      <c r="GQL141" s="349"/>
      <c r="GQN141" s="347"/>
      <c r="GQO141" s="350"/>
      <c r="GQP141" s="350"/>
      <c r="GQQ141" s="348"/>
      <c r="GQR141" s="348"/>
      <c r="GQS141" s="348"/>
      <c r="GQT141" s="349"/>
      <c r="GQV141" s="347"/>
      <c r="GQW141" s="350"/>
      <c r="GQX141" s="350"/>
      <c r="GQY141" s="348"/>
      <c r="GQZ141" s="348"/>
      <c r="GRA141" s="348"/>
      <c r="GRB141" s="349"/>
      <c r="GRD141" s="347"/>
      <c r="GRE141" s="350"/>
      <c r="GRF141" s="350"/>
      <c r="GRG141" s="348"/>
      <c r="GRH141" s="348"/>
      <c r="GRI141" s="348"/>
      <c r="GRJ141" s="349"/>
      <c r="GRL141" s="347"/>
      <c r="GRM141" s="350"/>
      <c r="GRN141" s="350"/>
      <c r="GRO141" s="348"/>
      <c r="GRP141" s="348"/>
      <c r="GRQ141" s="348"/>
      <c r="GRR141" s="349"/>
      <c r="GRT141" s="347"/>
      <c r="GRU141" s="350"/>
      <c r="GRV141" s="350"/>
      <c r="GRW141" s="348"/>
      <c r="GRX141" s="348"/>
      <c r="GRY141" s="348"/>
      <c r="GRZ141" s="349"/>
      <c r="GSB141" s="347"/>
      <c r="GSC141" s="350"/>
      <c r="GSD141" s="350"/>
      <c r="GSE141" s="348"/>
      <c r="GSF141" s="348"/>
      <c r="GSG141" s="348"/>
      <c r="GSH141" s="349"/>
      <c r="GSJ141" s="347"/>
      <c r="GSK141" s="350"/>
      <c r="GSL141" s="350"/>
      <c r="GSM141" s="348"/>
      <c r="GSN141" s="348"/>
      <c r="GSO141" s="348"/>
      <c r="GSP141" s="349"/>
      <c r="GSR141" s="347"/>
      <c r="GSS141" s="350"/>
      <c r="GST141" s="350"/>
      <c r="GSU141" s="348"/>
      <c r="GSV141" s="348"/>
      <c r="GSW141" s="348"/>
      <c r="GSX141" s="349"/>
      <c r="GSZ141" s="347"/>
      <c r="GTA141" s="350"/>
      <c r="GTB141" s="350"/>
      <c r="GTC141" s="348"/>
      <c r="GTD141" s="348"/>
      <c r="GTE141" s="348"/>
      <c r="GTF141" s="349"/>
      <c r="GTH141" s="347"/>
      <c r="GTI141" s="350"/>
      <c r="GTJ141" s="350"/>
      <c r="GTK141" s="348"/>
      <c r="GTL141" s="348"/>
      <c r="GTM141" s="348"/>
      <c r="GTN141" s="349"/>
      <c r="GTP141" s="347"/>
      <c r="GTQ141" s="350"/>
      <c r="GTR141" s="350"/>
      <c r="GTS141" s="348"/>
      <c r="GTT141" s="348"/>
      <c r="GTU141" s="348"/>
      <c r="GTV141" s="349"/>
      <c r="GTX141" s="347"/>
      <c r="GTY141" s="350"/>
      <c r="GTZ141" s="350"/>
      <c r="GUA141" s="348"/>
      <c r="GUB141" s="348"/>
      <c r="GUC141" s="348"/>
      <c r="GUD141" s="349"/>
      <c r="GUF141" s="347"/>
      <c r="GUG141" s="350"/>
      <c r="GUH141" s="350"/>
      <c r="GUI141" s="348"/>
      <c r="GUJ141" s="348"/>
      <c r="GUK141" s="348"/>
      <c r="GUL141" s="349"/>
      <c r="GUN141" s="347"/>
      <c r="GUO141" s="350"/>
      <c r="GUP141" s="350"/>
      <c r="GUQ141" s="348"/>
      <c r="GUR141" s="348"/>
      <c r="GUS141" s="348"/>
      <c r="GUT141" s="349"/>
      <c r="GUV141" s="347"/>
      <c r="GUW141" s="350"/>
      <c r="GUX141" s="350"/>
      <c r="GUY141" s="348"/>
      <c r="GUZ141" s="348"/>
      <c r="GVA141" s="348"/>
      <c r="GVB141" s="349"/>
      <c r="GVD141" s="347"/>
      <c r="GVE141" s="350"/>
      <c r="GVF141" s="350"/>
      <c r="GVG141" s="348"/>
      <c r="GVH141" s="348"/>
      <c r="GVI141" s="348"/>
      <c r="GVJ141" s="349"/>
      <c r="GVL141" s="347"/>
      <c r="GVM141" s="350"/>
      <c r="GVN141" s="350"/>
      <c r="GVO141" s="348"/>
      <c r="GVP141" s="348"/>
      <c r="GVQ141" s="348"/>
      <c r="GVR141" s="349"/>
      <c r="GVT141" s="347"/>
      <c r="GVU141" s="350"/>
      <c r="GVV141" s="350"/>
      <c r="GVW141" s="348"/>
      <c r="GVX141" s="348"/>
      <c r="GVY141" s="348"/>
      <c r="GVZ141" s="349"/>
      <c r="GWB141" s="347"/>
      <c r="GWC141" s="350"/>
      <c r="GWD141" s="350"/>
      <c r="GWE141" s="348"/>
      <c r="GWF141" s="348"/>
      <c r="GWG141" s="348"/>
      <c r="GWH141" s="349"/>
      <c r="GWJ141" s="347"/>
      <c r="GWK141" s="350"/>
      <c r="GWL141" s="350"/>
      <c r="GWM141" s="348"/>
      <c r="GWN141" s="348"/>
      <c r="GWO141" s="348"/>
      <c r="GWP141" s="349"/>
      <c r="GWR141" s="347"/>
      <c r="GWS141" s="350"/>
      <c r="GWT141" s="350"/>
      <c r="GWU141" s="348"/>
      <c r="GWV141" s="348"/>
      <c r="GWW141" s="348"/>
      <c r="GWX141" s="349"/>
      <c r="GWZ141" s="347"/>
      <c r="GXA141" s="350"/>
      <c r="GXB141" s="350"/>
      <c r="GXC141" s="348"/>
      <c r="GXD141" s="348"/>
      <c r="GXE141" s="348"/>
      <c r="GXF141" s="349"/>
      <c r="GXH141" s="347"/>
      <c r="GXI141" s="350"/>
      <c r="GXJ141" s="350"/>
      <c r="GXK141" s="348"/>
      <c r="GXL141" s="348"/>
      <c r="GXM141" s="348"/>
      <c r="GXN141" s="349"/>
      <c r="GXP141" s="347"/>
      <c r="GXQ141" s="350"/>
      <c r="GXR141" s="350"/>
      <c r="GXS141" s="348"/>
      <c r="GXT141" s="348"/>
      <c r="GXU141" s="348"/>
      <c r="GXV141" s="349"/>
      <c r="GXX141" s="347"/>
      <c r="GXY141" s="350"/>
      <c r="GXZ141" s="350"/>
      <c r="GYA141" s="348"/>
      <c r="GYB141" s="348"/>
      <c r="GYC141" s="348"/>
      <c r="GYD141" s="349"/>
      <c r="GYF141" s="347"/>
      <c r="GYG141" s="350"/>
      <c r="GYH141" s="350"/>
      <c r="GYI141" s="348"/>
      <c r="GYJ141" s="348"/>
      <c r="GYK141" s="348"/>
      <c r="GYL141" s="349"/>
      <c r="GYN141" s="347"/>
      <c r="GYO141" s="350"/>
      <c r="GYP141" s="350"/>
      <c r="GYQ141" s="348"/>
      <c r="GYR141" s="348"/>
      <c r="GYS141" s="348"/>
      <c r="GYT141" s="349"/>
      <c r="GYV141" s="347"/>
      <c r="GYW141" s="350"/>
      <c r="GYX141" s="350"/>
      <c r="GYY141" s="348"/>
      <c r="GYZ141" s="348"/>
      <c r="GZA141" s="348"/>
      <c r="GZB141" s="349"/>
      <c r="GZD141" s="347"/>
      <c r="GZE141" s="350"/>
      <c r="GZF141" s="350"/>
      <c r="GZG141" s="348"/>
      <c r="GZH141" s="348"/>
      <c r="GZI141" s="348"/>
      <c r="GZJ141" s="349"/>
      <c r="GZL141" s="347"/>
      <c r="GZM141" s="350"/>
      <c r="GZN141" s="350"/>
      <c r="GZO141" s="348"/>
      <c r="GZP141" s="348"/>
      <c r="GZQ141" s="348"/>
      <c r="GZR141" s="349"/>
      <c r="GZT141" s="347"/>
      <c r="GZU141" s="350"/>
      <c r="GZV141" s="350"/>
      <c r="GZW141" s="348"/>
      <c r="GZX141" s="348"/>
      <c r="GZY141" s="348"/>
      <c r="GZZ141" s="349"/>
      <c r="HAB141" s="347"/>
      <c r="HAC141" s="350"/>
      <c r="HAD141" s="350"/>
      <c r="HAE141" s="348"/>
      <c r="HAF141" s="348"/>
      <c r="HAG141" s="348"/>
      <c r="HAH141" s="349"/>
      <c r="HAJ141" s="347"/>
      <c r="HAK141" s="350"/>
      <c r="HAL141" s="350"/>
      <c r="HAM141" s="348"/>
      <c r="HAN141" s="348"/>
      <c r="HAO141" s="348"/>
      <c r="HAP141" s="349"/>
      <c r="HAR141" s="347"/>
      <c r="HAS141" s="350"/>
      <c r="HAT141" s="350"/>
      <c r="HAU141" s="348"/>
      <c r="HAV141" s="348"/>
      <c r="HAW141" s="348"/>
      <c r="HAX141" s="349"/>
      <c r="HAZ141" s="347"/>
      <c r="HBA141" s="350"/>
      <c r="HBB141" s="350"/>
      <c r="HBC141" s="348"/>
      <c r="HBD141" s="348"/>
      <c r="HBE141" s="348"/>
      <c r="HBF141" s="349"/>
      <c r="HBH141" s="347"/>
      <c r="HBI141" s="350"/>
      <c r="HBJ141" s="350"/>
      <c r="HBK141" s="348"/>
      <c r="HBL141" s="348"/>
      <c r="HBM141" s="348"/>
      <c r="HBN141" s="349"/>
      <c r="HBP141" s="347"/>
      <c r="HBQ141" s="350"/>
      <c r="HBR141" s="350"/>
      <c r="HBS141" s="348"/>
      <c r="HBT141" s="348"/>
      <c r="HBU141" s="348"/>
      <c r="HBV141" s="349"/>
      <c r="HBX141" s="347"/>
      <c r="HBY141" s="350"/>
      <c r="HBZ141" s="350"/>
      <c r="HCA141" s="348"/>
      <c r="HCB141" s="348"/>
      <c r="HCC141" s="348"/>
      <c r="HCD141" s="349"/>
      <c r="HCF141" s="347"/>
      <c r="HCG141" s="350"/>
      <c r="HCH141" s="350"/>
      <c r="HCI141" s="348"/>
      <c r="HCJ141" s="348"/>
      <c r="HCK141" s="348"/>
      <c r="HCL141" s="349"/>
      <c r="HCN141" s="347"/>
      <c r="HCO141" s="350"/>
      <c r="HCP141" s="350"/>
      <c r="HCQ141" s="348"/>
      <c r="HCR141" s="348"/>
      <c r="HCS141" s="348"/>
      <c r="HCT141" s="349"/>
      <c r="HCV141" s="347"/>
      <c r="HCW141" s="350"/>
      <c r="HCX141" s="350"/>
      <c r="HCY141" s="348"/>
      <c r="HCZ141" s="348"/>
      <c r="HDA141" s="348"/>
      <c r="HDB141" s="349"/>
      <c r="HDD141" s="347"/>
      <c r="HDE141" s="350"/>
      <c r="HDF141" s="350"/>
      <c r="HDG141" s="348"/>
      <c r="HDH141" s="348"/>
      <c r="HDI141" s="348"/>
      <c r="HDJ141" s="349"/>
      <c r="HDL141" s="347"/>
      <c r="HDM141" s="350"/>
      <c r="HDN141" s="350"/>
      <c r="HDO141" s="348"/>
      <c r="HDP141" s="348"/>
      <c r="HDQ141" s="348"/>
      <c r="HDR141" s="349"/>
      <c r="HDT141" s="347"/>
      <c r="HDU141" s="350"/>
      <c r="HDV141" s="350"/>
      <c r="HDW141" s="348"/>
      <c r="HDX141" s="348"/>
      <c r="HDY141" s="348"/>
      <c r="HDZ141" s="349"/>
      <c r="HEB141" s="347"/>
      <c r="HEC141" s="350"/>
      <c r="HED141" s="350"/>
      <c r="HEE141" s="348"/>
      <c r="HEF141" s="348"/>
      <c r="HEG141" s="348"/>
      <c r="HEH141" s="349"/>
      <c r="HEJ141" s="347"/>
      <c r="HEK141" s="350"/>
      <c r="HEL141" s="350"/>
      <c r="HEM141" s="348"/>
      <c r="HEN141" s="348"/>
      <c r="HEO141" s="348"/>
      <c r="HEP141" s="349"/>
      <c r="HER141" s="347"/>
      <c r="HES141" s="350"/>
      <c r="HET141" s="350"/>
      <c r="HEU141" s="348"/>
      <c r="HEV141" s="348"/>
      <c r="HEW141" s="348"/>
      <c r="HEX141" s="349"/>
      <c r="HEZ141" s="347"/>
      <c r="HFA141" s="350"/>
      <c r="HFB141" s="350"/>
      <c r="HFC141" s="348"/>
      <c r="HFD141" s="348"/>
      <c r="HFE141" s="348"/>
      <c r="HFF141" s="349"/>
      <c r="HFH141" s="347"/>
      <c r="HFI141" s="350"/>
      <c r="HFJ141" s="350"/>
      <c r="HFK141" s="348"/>
      <c r="HFL141" s="348"/>
      <c r="HFM141" s="348"/>
      <c r="HFN141" s="349"/>
      <c r="HFP141" s="347"/>
      <c r="HFQ141" s="350"/>
      <c r="HFR141" s="350"/>
      <c r="HFS141" s="348"/>
      <c r="HFT141" s="348"/>
      <c r="HFU141" s="348"/>
      <c r="HFV141" s="349"/>
      <c r="HFX141" s="347"/>
      <c r="HFY141" s="350"/>
      <c r="HFZ141" s="350"/>
      <c r="HGA141" s="348"/>
      <c r="HGB141" s="348"/>
      <c r="HGC141" s="348"/>
      <c r="HGD141" s="349"/>
      <c r="HGF141" s="347"/>
      <c r="HGG141" s="350"/>
      <c r="HGH141" s="350"/>
      <c r="HGI141" s="348"/>
      <c r="HGJ141" s="348"/>
      <c r="HGK141" s="348"/>
      <c r="HGL141" s="349"/>
      <c r="HGN141" s="347"/>
      <c r="HGO141" s="350"/>
      <c r="HGP141" s="350"/>
      <c r="HGQ141" s="348"/>
      <c r="HGR141" s="348"/>
      <c r="HGS141" s="348"/>
      <c r="HGT141" s="349"/>
      <c r="HGV141" s="347"/>
      <c r="HGW141" s="350"/>
      <c r="HGX141" s="350"/>
      <c r="HGY141" s="348"/>
      <c r="HGZ141" s="348"/>
      <c r="HHA141" s="348"/>
      <c r="HHB141" s="349"/>
      <c r="HHD141" s="347"/>
      <c r="HHE141" s="350"/>
      <c r="HHF141" s="350"/>
      <c r="HHG141" s="348"/>
      <c r="HHH141" s="348"/>
      <c r="HHI141" s="348"/>
      <c r="HHJ141" s="349"/>
      <c r="HHL141" s="347"/>
      <c r="HHM141" s="350"/>
      <c r="HHN141" s="350"/>
      <c r="HHO141" s="348"/>
      <c r="HHP141" s="348"/>
      <c r="HHQ141" s="348"/>
      <c r="HHR141" s="349"/>
      <c r="HHT141" s="347"/>
      <c r="HHU141" s="350"/>
      <c r="HHV141" s="350"/>
      <c r="HHW141" s="348"/>
      <c r="HHX141" s="348"/>
      <c r="HHY141" s="348"/>
      <c r="HHZ141" s="349"/>
      <c r="HIB141" s="347"/>
      <c r="HIC141" s="350"/>
      <c r="HID141" s="350"/>
      <c r="HIE141" s="348"/>
      <c r="HIF141" s="348"/>
      <c r="HIG141" s="348"/>
      <c r="HIH141" s="349"/>
      <c r="HIJ141" s="347"/>
      <c r="HIK141" s="350"/>
      <c r="HIL141" s="350"/>
      <c r="HIM141" s="348"/>
      <c r="HIN141" s="348"/>
      <c r="HIO141" s="348"/>
      <c r="HIP141" s="349"/>
      <c r="HIR141" s="347"/>
      <c r="HIS141" s="350"/>
      <c r="HIT141" s="350"/>
      <c r="HIU141" s="348"/>
      <c r="HIV141" s="348"/>
      <c r="HIW141" s="348"/>
      <c r="HIX141" s="349"/>
      <c r="HIZ141" s="347"/>
      <c r="HJA141" s="350"/>
      <c r="HJB141" s="350"/>
      <c r="HJC141" s="348"/>
      <c r="HJD141" s="348"/>
      <c r="HJE141" s="348"/>
      <c r="HJF141" s="349"/>
      <c r="HJH141" s="347"/>
      <c r="HJI141" s="350"/>
      <c r="HJJ141" s="350"/>
      <c r="HJK141" s="348"/>
      <c r="HJL141" s="348"/>
      <c r="HJM141" s="348"/>
      <c r="HJN141" s="349"/>
      <c r="HJP141" s="347"/>
      <c r="HJQ141" s="350"/>
      <c r="HJR141" s="350"/>
      <c r="HJS141" s="348"/>
      <c r="HJT141" s="348"/>
      <c r="HJU141" s="348"/>
      <c r="HJV141" s="349"/>
      <c r="HJX141" s="347"/>
      <c r="HJY141" s="350"/>
      <c r="HJZ141" s="350"/>
      <c r="HKA141" s="348"/>
      <c r="HKB141" s="348"/>
      <c r="HKC141" s="348"/>
      <c r="HKD141" s="349"/>
      <c r="HKF141" s="347"/>
      <c r="HKG141" s="350"/>
      <c r="HKH141" s="350"/>
      <c r="HKI141" s="348"/>
      <c r="HKJ141" s="348"/>
      <c r="HKK141" s="348"/>
      <c r="HKL141" s="349"/>
      <c r="HKN141" s="347"/>
      <c r="HKO141" s="350"/>
      <c r="HKP141" s="350"/>
      <c r="HKQ141" s="348"/>
      <c r="HKR141" s="348"/>
      <c r="HKS141" s="348"/>
      <c r="HKT141" s="349"/>
      <c r="HKV141" s="347"/>
      <c r="HKW141" s="350"/>
      <c r="HKX141" s="350"/>
      <c r="HKY141" s="348"/>
      <c r="HKZ141" s="348"/>
      <c r="HLA141" s="348"/>
      <c r="HLB141" s="349"/>
      <c r="HLD141" s="347"/>
      <c r="HLE141" s="350"/>
      <c r="HLF141" s="350"/>
      <c r="HLG141" s="348"/>
      <c r="HLH141" s="348"/>
      <c r="HLI141" s="348"/>
      <c r="HLJ141" s="349"/>
      <c r="HLL141" s="347"/>
      <c r="HLM141" s="350"/>
      <c r="HLN141" s="350"/>
      <c r="HLO141" s="348"/>
      <c r="HLP141" s="348"/>
      <c r="HLQ141" s="348"/>
      <c r="HLR141" s="349"/>
      <c r="HLT141" s="347"/>
      <c r="HLU141" s="350"/>
      <c r="HLV141" s="350"/>
      <c r="HLW141" s="348"/>
      <c r="HLX141" s="348"/>
      <c r="HLY141" s="348"/>
      <c r="HLZ141" s="349"/>
      <c r="HMB141" s="347"/>
      <c r="HMC141" s="350"/>
      <c r="HMD141" s="350"/>
      <c r="HME141" s="348"/>
      <c r="HMF141" s="348"/>
      <c r="HMG141" s="348"/>
      <c r="HMH141" s="349"/>
      <c r="HMJ141" s="347"/>
      <c r="HMK141" s="350"/>
      <c r="HML141" s="350"/>
      <c r="HMM141" s="348"/>
      <c r="HMN141" s="348"/>
      <c r="HMO141" s="348"/>
      <c r="HMP141" s="349"/>
      <c r="HMR141" s="347"/>
      <c r="HMS141" s="350"/>
      <c r="HMT141" s="350"/>
      <c r="HMU141" s="348"/>
      <c r="HMV141" s="348"/>
      <c r="HMW141" s="348"/>
      <c r="HMX141" s="349"/>
      <c r="HMZ141" s="347"/>
      <c r="HNA141" s="350"/>
      <c r="HNB141" s="350"/>
      <c r="HNC141" s="348"/>
      <c r="HND141" s="348"/>
      <c r="HNE141" s="348"/>
      <c r="HNF141" s="349"/>
      <c r="HNH141" s="347"/>
      <c r="HNI141" s="350"/>
      <c r="HNJ141" s="350"/>
      <c r="HNK141" s="348"/>
      <c r="HNL141" s="348"/>
      <c r="HNM141" s="348"/>
      <c r="HNN141" s="349"/>
      <c r="HNP141" s="347"/>
      <c r="HNQ141" s="350"/>
      <c r="HNR141" s="350"/>
      <c r="HNS141" s="348"/>
      <c r="HNT141" s="348"/>
      <c r="HNU141" s="348"/>
      <c r="HNV141" s="349"/>
      <c r="HNX141" s="347"/>
      <c r="HNY141" s="350"/>
      <c r="HNZ141" s="350"/>
      <c r="HOA141" s="348"/>
      <c r="HOB141" s="348"/>
      <c r="HOC141" s="348"/>
      <c r="HOD141" s="349"/>
      <c r="HOF141" s="347"/>
      <c r="HOG141" s="350"/>
      <c r="HOH141" s="350"/>
      <c r="HOI141" s="348"/>
      <c r="HOJ141" s="348"/>
      <c r="HOK141" s="348"/>
      <c r="HOL141" s="349"/>
      <c r="HON141" s="347"/>
      <c r="HOO141" s="350"/>
      <c r="HOP141" s="350"/>
      <c r="HOQ141" s="348"/>
      <c r="HOR141" s="348"/>
      <c r="HOS141" s="348"/>
      <c r="HOT141" s="349"/>
      <c r="HOV141" s="347"/>
      <c r="HOW141" s="350"/>
      <c r="HOX141" s="350"/>
      <c r="HOY141" s="348"/>
      <c r="HOZ141" s="348"/>
      <c r="HPA141" s="348"/>
      <c r="HPB141" s="349"/>
      <c r="HPD141" s="347"/>
      <c r="HPE141" s="350"/>
      <c r="HPF141" s="350"/>
      <c r="HPG141" s="348"/>
      <c r="HPH141" s="348"/>
      <c r="HPI141" s="348"/>
      <c r="HPJ141" s="349"/>
      <c r="HPL141" s="347"/>
      <c r="HPM141" s="350"/>
      <c r="HPN141" s="350"/>
      <c r="HPO141" s="348"/>
      <c r="HPP141" s="348"/>
      <c r="HPQ141" s="348"/>
      <c r="HPR141" s="349"/>
      <c r="HPT141" s="347"/>
      <c r="HPU141" s="350"/>
      <c r="HPV141" s="350"/>
      <c r="HPW141" s="348"/>
      <c r="HPX141" s="348"/>
      <c r="HPY141" s="348"/>
      <c r="HPZ141" s="349"/>
      <c r="HQB141" s="347"/>
      <c r="HQC141" s="350"/>
      <c r="HQD141" s="350"/>
      <c r="HQE141" s="348"/>
      <c r="HQF141" s="348"/>
      <c r="HQG141" s="348"/>
      <c r="HQH141" s="349"/>
      <c r="HQJ141" s="347"/>
      <c r="HQK141" s="350"/>
      <c r="HQL141" s="350"/>
      <c r="HQM141" s="348"/>
      <c r="HQN141" s="348"/>
      <c r="HQO141" s="348"/>
      <c r="HQP141" s="349"/>
      <c r="HQR141" s="347"/>
      <c r="HQS141" s="350"/>
      <c r="HQT141" s="350"/>
      <c r="HQU141" s="348"/>
      <c r="HQV141" s="348"/>
      <c r="HQW141" s="348"/>
      <c r="HQX141" s="349"/>
      <c r="HQZ141" s="347"/>
      <c r="HRA141" s="350"/>
      <c r="HRB141" s="350"/>
      <c r="HRC141" s="348"/>
      <c r="HRD141" s="348"/>
      <c r="HRE141" s="348"/>
      <c r="HRF141" s="349"/>
      <c r="HRH141" s="347"/>
      <c r="HRI141" s="350"/>
      <c r="HRJ141" s="350"/>
      <c r="HRK141" s="348"/>
      <c r="HRL141" s="348"/>
      <c r="HRM141" s="348"/>
      <c r="HRN141" s="349"/>
      <c r="HRP141" s="347"/>
      <c r="HRQ141" s="350"/>
      <c r="HRR141" s="350"/>
      <c r="HRS141" s="348"/>
      <c r="HRT141" s="348"/>
      <c r="HRU141" s="348"/>
      <c r="HRV141" s="349"/>
      <c r="HRX141" s="347"/>
      <c r="HRY141" s="350"/>
      <c r="HRZ141" s="350"/>
      <c r="HSA141" s="348"/>
      <c r="HSB141" s="348"/>
      <c r="HSC141" s="348"/>
      <c r="HSD141" s="349"/>
      <c r="HSF141" s="347"/>
      <c r="HSG141" s="350"/>
      <c r="HSH141" s="350"/>
      <c r="HSI141" s="348"/>
      <c r="HSJ141" s="348"/>
      <c r="HSK141" s="348"/>
      <c r="HSL141" s="349"/>
      <c r="HSN141" s="347"/>
      <c r="HSO141" s="350"/>
      <c r="HSP141" s="350"/>
      <c r="HSQ141" s="348"/>
      <c r="HSR141" s="348"/>
      <c r="HSS141" s="348"/>
      <c r="HST141" s="349"/>
      <c r="HSV141" s="347"/>
      <c r="HSW141" s="350"/>
      <c r="HSX141" s="350"/>
      <c r="HSY141" s="348"/>
      <c r="HSZ141" s="348"/>
      <c r="HTA141" s="348"/>
      <c r="HTB141" s="349"/>
      <c r="HTD141" s="347"/>
      <c r="HTE141" s="350"/>
      <c r="HTF141" s="350"/>
      <c r="HTG141" s="348"/>
      <c r="HTH141" s="348"/>
      <c r="HTI141" s="348"/>
      <c r="HTJ141" s="349"/>
      <c r="HTL141" s="347"/>
      <c r="HTM141" s="350"/>
      <c r="HTN141" s="350"/>
      <c r="HTO141" s="348"/>
      <c r="HTP141" s="348"/>
      <c r="HTQ141" s="348"/>
      <c r="HTR141" s="349"/>
      <c r="HTT141" s="347"/>
      <c r="HTU141" s="350"/>
      <c r="HTV141" s="350"/>
      <c r="HTW141" s="348"/>
      <c r="HTX141" s="348"/>
      <c r="HTY141" s="348"/>
      <c r="HTZ141" s="349"/>
      <c r="HUB141" s="347"/>
      <c r="HUC141" s="350"/>
      <c r="HUD141" s="350"/>
      <c r="HUE141" s="348"/>
      <c r="HUF141" s="348"/>
      <c r="HUG141" s="348"/>
      <c r="HUH141" s="349"/>
      <c r="HUJ141" s="347"/>
      <c r="HUK141" s="350"/>
      <c r="HUL141" s="350"/>
      <c r="HUM141" s="348"/>
      <c r="HUN141" s="348"/>
      <c r="HUO141" s="348"/>
      <c r="HUP141" s="349"/>
      <c r="HUR141" s="347"/>
      <c r="HUS141" s="350"/>
      <c r="HUT141" s="350"/>
      <c r="HUU141" s="348"/>
      <c r="HUV141" s="348"/>
      <c r="HUW141" s="348"/>
      <c r="HUX141" s="349"/>
      <c r="HUZ141" s="347"/>
      <c r="HVA141" s="350"/>
      <c r="HVB141" s="350"/>
      <c r="HVC141" s="348"/>
      <c r="HVD141" s="348"/>
      <c r="HVE141" s="348"/>
      <c r="HVF141" s="349"/>
      <c r="HVH141" s="347"/>
      <c r="HVI141" s="350"/>
      <c r="HVJ141" s="350"/>
      <c r="HVK141" s="348"/>
      <c r="HVL141" s="348"/>
      <c r="HVM141" s="348"/>
      <c r="HVN141" s="349"/>
      <c r="HVP141" s="347"/>
      <c r="HVQ141" s="350"/>
      <c r="HVR141" s="350"/>
      <c r="HVS141" s="348"/>
      <c r="HVT141" s="348"/>
      <c r="HVU141" s="348"/>
      <c r="HVV141" s="349"/>
      <c r="HVX141" s="347"/>
      <c r="HVY141" s="350"/>
      <c r="HVZ141" s="350"/>
      <c r="HWA141" s="348"/>
      <c r="HWB141" s="348"/>
      <c r="HWC141" s="348"/>
      <c r="HWD141" s="349"/>
      <c r="HWF141" s="347"/>
      <c r="HWG141" s="350"/>
      <c r="HWH141" s="350"/>
      <c r="HWI141" s="348"/>
      <c r="HWJ141" s="348"/>
      <c r="HWK141" s="348"/>
      <c r="HWL141" s="349"/>
      <c r="HWN141" s="347"/>
      <c r="HWO141" s="350"/>
      <c r="HWP141" s="350"/>
      <c r="HWQ141" s="348"/>
      <c r="HWR141" s="348"/>
      <c r="HWS141" s="348"/>
      <c r="HWT141" s="349"/>
      <c r="HWV141" s="347"/>
      <c r="HWW141" s="350"/>
      <c r="HWX141" s="350"/>
      <c r="HWY141" s="348"/>
      <c r="HWZ141" s="348"/>
      <c r="HXA141" s="348"/>
      <c r="HXB141" s="349"/>
      <c r="HXD141" s="347"/>
      <c r="HXE141" s="350"/>
      <c r="HXF141" s="350"/>
      <c r="HXG141" s="348"/>
      <c r="HXH141" s="348"/>
      <c r="HXI141" s="348"/>
      <c r="HXJ141" s="349"/>
      <c r="HXL141" s="347"/>
      <c r="HXM141" s="350"/>
      <c r="HXN141" s="350"/>
      <c r="HXO141" s="348"/>
      <c r="HXP141" s="348"/>
      <c r="HXQ141" s="348"/>
      <c r="HXR141" s="349"/>
      <c r="HXT141" s="347"/>
      <c r="HXU141" s="350"/>
      <c r="HXV141" s="350"/>
      <c r="HXW141" s="348"/>
      <c r="HXX141" s="348"/>
      <c r="HXY141" s="348"/>
      <c r="HXZ141" s="349"/>
      <c r="HYB141" s="347"/>
      <c r="HYC141" s="350"/>
      <c r="HYD141" s="350"/>
      <c r="HYE141" s="348"/>
      <c r="HYF141" s="348"/>
      <c r="HYG141" s="348"/>
      <c r="HYH141" s="349"/>
      <c r="HYJ141" s="347"/>
      <c r="HYK141" s="350"/>
      <c r="HYL141" s="350"/>
      <c r="HYM141" s="348"/>
      <c r="HYN141" s="348"/>
      <c r="HYO141" s="348"/>
      <c r="HYP141" s="349"/>
      <c r="HYR141" s="347"/>
      <c r="HYS141" s="350"/>
      <c r="HYT141" s="350"/>
      <c r="HYU141" s="348"/>
      <c r="HYV141" s="348"/>
      <c r="HYW141" s="348"/>
      <c r="HYX141" s="349"/>
      <c r="HYZ141" s="347"/>
      <c r="HZA141" s="350"/>
      <c r="HZB141" s="350"/>
      <c r="HZC141" s="348"/>
      <c r="HZD141" s="348"/>
      <c r="HZE141" s="348"/>
      <c r="HZF141" s="349"/>
      <c r="HZH141" s="347"/>
      <c r="HZI141" s="350"/>
      <c r="HZJ141" s="350"/>
      <c r="HZK141" s="348"/>
      <c r="HZL141" s="348"/>
      <c r="HZM141" s="348"/>
      <c r="HZN141" s="349"/>
      <c r="HZP141" s="347"/>
      <c r="HZQ141" s="350"/>
      <c r="HZR141" s="350"/>
      <c r="HZS141" s="348"/>
      <c r="HZT141" s="348"/>
      <c r="HZU141" s="348"/>
      <c r="HZV141" s="349"/>
      <c r="HZX141" s="347"/>
      <c r="HZY141" s="350"/>
      <c r="HZZ141" s="350"/>
      <c r="IAA141" s="348"/>
      <c r="IAB141" s="348"/>
      <c r="IAC141" s="348"/>
      <c r="IAD141" s="349"/>
      <c r="IAF141" s="347"/>
      <c r="IAG141" s="350"/>
      <c r="IAH141" s="350"/>
      <c r="IAI141" s="348"/>
      <c r="IAJ141" s="348"/>
      <c r="IAK141" s="348"/>
      <c r="IAL141" s="349"/>
      <c r="IAN141" s="347"/>
      <c r="IAO141" s="350"/>
      <c r="IAP141" s="350"/>
      <c r="IAQ141" s="348"/>
      <c r="IAR141" s="348"/>
      <c r="IAS141" s="348"/>
      <c r="IAT141" s="349"/>
      <c r="IAV141" s="347"/>
      <c r="IAW141" s="350"/>
      <c r="IAX141" s="350"/>
      <c r="IAY141" s="348"/>
      <c r="IAZ141" s="348"/>
      <c r="IBA141" s="348"/>
      <c r="IBB141" s="349"/>
      <c r="IBD141" s="347"/>
      <c r="IBE141" s="350"/>
      <c r="IBF141" s="350"/>
      <c r="IBG141" s="348"/>
      <c r="IBH141" s="348"/>
      <c r="IBI141" s="348"/>
      <c r="IBJ141" s="349"/>
      <c r="IBL141" s="347"/>
      <c r="IBM141" s="350"/>
      <c r="IBN141" s="350"/>
      <c r="IBO141" s="348"/>
      <c r="IBP141" s="348"/>
      <c r="IBQ141" s="348"/>
      <c r="IBR141" s="349"/>
      <c r="IBT141" s="347"/>
      <c r="IBU141" s="350"/>
      <c r="IBV141" s="350"/>
      <c r="IBW141" s="348"/>
      <c r="IBX141" s="348"/>
      <c r="IBY141" s="348"/>
      <c r="IBZ141" s="349"/>
      <c r="ICB141" s="347"/>
      <c r="ICC141" s="350"/>
      <c r="ICD141" s="350"/>
      <c r="ICE141" s="348"/>
      <c r="ICF141" s="348"/>
      <c r="ICG141" s="348"/>
      <c r="ICH141" s="349"/>
      <c r="ICJ141" s="347"/>
      <c r="ICK141" s="350"/>
      <c r="ICL141" s="350"/>
      <c r="ICM141" s="348"/>
      <c r="ICN141" s="348"/>
      <c r="ICO141" s="348"/>
      <c r="ICP141" s="349"/>
      <c r="ICR141" s="347"/>
      <c r="ICS141" s="350"/>
      <c r="ICT141" s="350"/>
      <c r="ICU141" s="348"/>
      <c r="ICV141" s="348"/>
      <c r="ICW141" s="348"/>
      <c r="ICX141" s="349"/>
      <c r="ICZ141" s="347"/>
      <c r="IDA141" s="350"/>
      <c r="IDB141" s="350"/>
      <c r="IDC141" s="348"/>
      <c r="IDD141" s="348"/>
      <c r="IDE141" s="348"/>
      <c r="IDF141" s="349"/>
      <c r="IDH141" s="347"/>
      <c r="IDI141" s="350"/>
      <c r="IDJ141" s="350"/>
      <c r="IDK141" s="348"/>
      <c r="IDL141" s="348"/>
      <c r="IDM141" s="348"/>
      <c r="IDN141" s="349"/>
      <c r="IDP141" s="347"/>
      <c r="IDQ141" s="350"/>
      <c r="IDR141" s="350"/>
      <c r="IDS141" s="348"/>
      <c r="IDT141" s="348"/>
      <c r="IDU141" s="348"/>
      <c r="IDV141" s="349"/>
      <c r="IDX141" s="347"/>
      <c r="IDY141" s="350"/>
      <c r="IDZ141" s="350"/>
      <c r="IEA141" s="348"/>
      <c r="IEB141" s="348"/>
      <c r="IEC141" s="348"/>
      <c r="IED141" s="349"/>
      <c r="IEF141" s="347"/>
      <c r="IEG141" s="350"/>
      <c r="IEH141" s="350"/>
      <c r="IEI141" s="348"/>
      <c r="IEJ141" s="348"/>
      <c r="IEK141" s="348"/>
      <c r="IEL141" s="349"/>
      <c r="IEN141" s="347"/>
      <c r="IEO141" s="350"/>
      <c r="IEP141" s="350"/>
      <c r="IEQ141" s="348"/>
      <c r="IER141" s="348"/>
      <c r="IES141" s="348"/>
      <c r="IET141" s="349"/>
      <c r="IEV141" s="347"/>
      <c r="IEW141" s="350"/>
      <c r="IEX141" s="350"/>
      <c r="IEY141" s="348"/>
      <c r="IEZ141" s="348"/>
      <c r="IFA141" s="348"/>
      <c r="IFB141" s="349"/>
      <c r="IFD141" s="347"/>
      <c r="IFE141" s="350"/>
      <c r="IFF141" s="350"/>
      <c r="IFG141" s="348"/>
      <c r="IFH141" s="348"/>
      <c r="IFI141" s="348"/>
      <c r="IFJ141" s="349"/>
      <c r="IFL141" s="347"/>
      <c r="IFM141" s="350"/>
      <c r="IFN141" s="350"/>
      <c r="IFO141" s="348"/>
      <c r="IFP141" s="348"/>
      <c r="IFQ141" s="348"/>
      <c r="IFR141" s="349"/>
      <c r="IFT141" s="347"/>
      <c r="IFU141" s="350"/>
      <c r="IFV141" s="350"/>
      <c r="IFW141" s="348"/>
      <c r="IFX141" s="348"/>
      <c r="IFY141" s="348"/>
      <c r="IFZ141" s="349"/>
      <c r="IGB141" s="347"/>
      <c r="IGC141" s="350"/>
      <c r="IGD141" s="350"/>
      <c r="IGE141" s="348"/>
      <c r="IGF141" s="348"/>
      <c r="IGG141" s="348"/>
      <c r="IGH141" s="349"/>
      <c r="IGJ141" s="347"/>
      <c r="IGK141" s="350"/>
      <c r="IGL141" s="350"/>
      <c r="IGM141" s="348"/>
      <c r="IGN141" s="348"/>
      <c r="IGO141" s="348"/>
      <c r="IGP141" s="349"/>
      <c r="IGR141" s="347"/>
      <c r="IGS141" s="350"/>
      <c r="IGT141" s="350"/>
      <c r="IGU141" s="348"/>
      <c r="IGV141" s="348"/>
      <c r="IGW141" s="348"/>
      <c r="IGX141" s="349"/>
      <c r="IGZ141" s="347"/>
      <c r="IHA141" s="350"/>
      <c r="IHB141" s="350"/>
      <c r="IHC141" s="348"/>
      <c r="IHD141" s="348"/>
      <c r="IHE141" s="348"/>
      <c r="IHF141" s="349"/>
      <c r="IHH141" s="347"/>
      <c r="IHI141" s="350"/>
      <c r="IHJ141" s="350"/>
      <c r="IHK141" s="348"/>
      <c r="IHL141" s="348"/>
      <c r="IHM141" s="348"/>
      <c r="IHN141" s="349"/>
      <c r="IHP141" s="347"/>
      <c r="IHQ141" s="350"/>
      <c r="IHR141" s="350"/>
      <c r="IHS141" s="348"/>
      <c r="IHT141" s="348"/>
      <c r="IHU141" s="348"/>
      <c r="IHV141" s="349"/>
      <c r="IHX141" s="347"/>
      <c r="IHY141" s="350"/>
      <c r="IHZ141" s="350"/>
      <c r="IIA141" s="348"/>
      <c r="IIB141" s="348"/>
      <c r="IIC141" s="348"/>
      <c r="IID141" s="349"/>
      <c r="IIF141" s="347"/>
      <c r="IIG141" s="350"/>
      <c r="IIH141" s="350"/>
      <c r="III141" s="348"/>
      <c r="IIJ141" s="348"/>
      <c r="IIK141" s="348"/>
      <c r="IIL141" s="349"/>
      <c r="IIN141" s="347"/>
      <c r="IIO141" s="350"/>
      <c r="IIP141" s="350"/>
      <c r="IIQ141" s="348"/>
      <c r="IIR141" s="348"/>
      <c r="IIS141" s="348"/>
      <c r="IIT141" s="349"/>
      <c r="IIV141" s="347"/>
      <c r="IIW141" s="350"/>
      <c r="IIX141" s="350"/>
      <c r="IIY141" s="348"/>
      <c r="IIZ141" s="348"/>
      <c r="IJA141" s="348"/>
      <c r="IJB141" s="349"/>
      <c r="IJD141" s="347"/>
      <c r="IJE141" s="350"/>
      <c r="IJF141" s="350"/>
      <c r="IJG141" s="348"/>
      <c r="IJH141" s="348"/>
      <c r="IJI141" s="348"/>
      <c r="IJJ141" s="349"/>
      <c r="IJL141" s="347"/>
      <c r="IJM141" s="350"/>
      <c r="IJN141" s="350"/>
      <c r="IJO141" s="348"/>
      <c r="IJP141" s="348"/>
      <c r="IJQ141" s="348"/>
      <c r="IJR141" s="349"/>
      <c r="IJT141" s="347"/>
      <c r="IJU141" s="350"/>
      <c r="IJV141" s="350"/>
      <c r="IJW141" s="348"/>
      <c r="IJX141" s="348"/>
      <c r="IJY141" s="348"/>
      <c r="IJZ141" s="349"/>
      <c r="IKB141" s="347"/>
      <c r="IKC141" s="350"/>
      <c r="IKD141" s="350"/>
      <c r="IKE141" s="348"/>
      <c r="IKF141" s="348"/>
      <c r="IKG141" s="348"/>
      <c r="IKH141" s="349"/>
      <c r="IKJ141" s="347"/>
      <c r="IKK141" s="350"/>
      <c r="IKL141" s="350"/>
      <c r="IKM141" s="348"/>
      <c r="IKN141" s="348"/>
      <c r="IKO141" s="348"/>
      <c r="IKP141" s="349"/>
      <c r="IKR141" s="347"/>
      <c r="IKS141" s="350"/>
      <c r="IKT141" s="350"/>
      <c r="IKU141" s="348"/>
      <c r="IKV141" s="348"/>
      <c r="IKW141" s="348"/>
      <c r="IKX141" s="349"/>
      <c r="IKZ141" s="347"/>
      <c r="ILA141" s="350"/>
      <c r="ILB141" s="350"/>
      <c r="ILC141" s="348"/>
      <c r="ILD141" s="348"/>
      <c r="ILE141" s="348"/>
      <c r="ILF141" s="349"/>
      <c r="ILH141" s="347"/>
      <c r="ILI141" s="350"/>
      <c r="ILJ141" s="350"/>
      <c r="ILK141" s="348"/>
      <c r="ILL141" s="348"/>
      <c r="ILM141" s="348"/>
      <c r="ILN141" s="349"/>
      <c r="ILP141" s="347"/>
      <c r="ILQ141" s="350"/>
      <c r="ILR141" s="350"/>
      <c r="ILS141" s="348"/>
      <c r="ILT141" s="348"/>
      <c r="ILU141" s="348"/>
      <c r="ILV141" s="349"/>
      <c r="ILX141" s="347"/>
      <c r="ILY141" s="350"/>
      <c r="ILZ141" s="350"/>
      <c r="IMA141" s="348"/>
      <c r="IMB141" s="348"/>
      <c r="IMC141" s="348"/>
      <c r="IMD141" s="349"/>
      <c r="IMF141" s="347"/>
      <c r="IMG141" s="350"/>
      <c r="IMH141" s="350"/>
      <c r="IMI141" s="348"/>
      <c r="IMJ141" s="348"/>
      <c r="IMK141" s="348"/>
      <c r="IML141" s="349"/>
      <c r="IMN141" s="347"/>
      <c r="IMO141" s="350"/>
      <c r="IMP141" s="350"/>
      <c r="IMQ141" s="348"/>
      <c r="IMR141" s="348"/>
      <c r="IMS141" s="348"/>
      <c r="IMT141" s="349"/>
      <c r="IMV141" s="347"/>
      <c r="IMW141" s="350"/>
      <c r="IMX141" s="350"/>
      <c r="IMY141" s="348"/>
      <c r="IMZ141" s="348"/>
      <c r="INA141" s="348"/>
      <c r="INB141" s="349"/>
      <c r="IND141" s="347"/>
      <c r="INE141" s="350"/>
      <c r="INF141" s="350"/>
      <c r="ING141" s="348"/>
      <c r="INH141" s="348"/>
      <c r="INI141" s="348"/>
      <c r="INJ141" s="349"/>
      <c r="INL141" s="347"/>
      <c r="INM141" s="350"/>
      <c r="INN141" s="350"/>
      <c r="INO141" s="348"/>
      <c r="INP141" s="348"/>
      <c r="INQ141" s="348"/>
      <c r="INR141" s="349"/>
      <c r="INT141" s="347"/>
      <c r="INU141" s="350"/>
      <c r="INV141" s="350"/>
      <c r="INW141" s="348"/>
      <c r="INX141" s="348"/>
      <c r="INY141" s="348"/>
      <c r="INZ141" s="349"/>
      <c r="IOB141" s="347"/>
      <c r="IOC141" s="350"/>
      <c r="IOD141" s="350"/>
      <c r="IOE141" s="348"/>
      <c r="IOF141" s="348"/>
      <c r="IOG141" s="348"/>
      <c r="IOH141" s="349"/>
      <c r="IOJ141" s="347"/>
      <c r="IOK141" s="350"/>
      <c r="IOL141" s="350"/>
      <c r="IOM141" s="348"/>
      <c r="ION141" s="348"/>
      <c r="IOO141" s="348"/>
      <c r="IOP141" s="349"/>
      <c r="IOR141" s="347"/>
      <c r="IOS141" s="350"/>
      <c r="IOT141" s="350"/>
      <c r="IOU141" s="348"/>
      <c r="IOV141" s="348"/>
      <c r="IOW141" s="348"/>
      <c r="IOX141" s="349"/>
      <c r="IOZ141" s="347"/>
      <c r="IPA141" s="350"/>
      <c r="IPB141" s="350"/>
      <c r="IPC141" s="348"/>
      <c r="IPD141" s="348"/>
      <c r="IPE141" s="348"/>
      <c r="IPF141" s="349"/>
      <c r="IPH141" s="347"/>
      <c r="IPI141" s="350"/>
      <c r="IPJ141" s="350"/>
      <c r="IPK141" s="348"/>
      <c r="IPL141" s="348"/>
      <c r="IPM141" s="348"/>
      <c r="IPN141" s="349"/>
      <c r="IPP141" s="347"/>
      <c r="IPQ141" s="350"/>
      <c r="IPR141" s="350"/>
      <c r="IPS141" s="348"/>
      <c r="IPT141" s="348"/>
      <c r="IPU141" s="348"/>
      <c r="IPV141" s="349"/>
      <c r="IPX141" s="347"/>
      <c r="IPY141" s="350"/>
      <c r="IPZ141" s="350"/>
      <c r="IQA141" s="348"/>
      <c r="IQB141" s="348"/>
      <c r="IQC141" s="348"/>
      <c r="IQD141" s="349"/>
      <c r="IQF141" s="347"/>
      <c r="IQG141" s="350"/>
      <c r="IQH141" s="350"/>
      <c r="IQI141" s="348"/>
      <c r="IQJ141" s="348"/>
      <c r="IQK141" s="348"/>
      <c r="IQL141" s="349"/>
      <c r="IQN141" s="347"/>
      <c r="IQO141" s="350"/>
      <c r="IQP141" s="350"/>
      <c r="IQQ141" s="348"/>
      <c r="IQR141" s="348"/>
      <c r="IQS141" s="348"/>
      <c r="IQT141" s="349"/>
      <c r="IQV141" s="347"/>
      <c r="IQW141" s="350"/>
      <c r="IQX141" s="350"/>
      <c r="IQY141" s="348"/>
      <c r="IQZ141" s="348"/>
      <c r="IRA141" s="348"/>
      <c r="IRB141" s="349"/>
      <c r="IRD141" s="347"/>
      <c r="IRE141" s="350"/>
      <c r="IRF141" s="350"/>
      <c r="IRG141" s="348"/>
      <c r="IRH141" s="348"/>
      <c r="IRI141" s="348"/>
      <c r="IRJ141" s="349"/>
      <c r="IRL141" s="347"/>
      <c r="IRM141" s="350"/>
      <c r="IRN141" s="350"/>
      <c r="IRO141" s="348"/>
      <c r="IRP141" s="348"/>
      <c r="IRQ141" s="348"/>
      <c r="IRR141" s="349"/>
      <c r="IRT141" s="347"/>
      <c r="IRU141" s="350"/>
      <c r="IRV141" s="350"/>
      <c r="IRW141" s="348"/>
      <c r="IRX141" s="348"/>
      <c r="IRY141" s="348"/>
      <c r="IRZ141" s="349"/>
      <c r="ISB141" s="347"/>
      <c r="ISC141" s="350"/>
      <c r="ISD141" s="350"/>
      <c r="ISE141" s="348"/>
      <c r="ISF141" s="348"/>
      <c r="ISG141" s="348"/>
      <c r="ISH141" s="349"/>
      <c r="ISJ141" s="347"/>
      <c r="ISK141" s="350"/>
      <c r="ISL141" s="350"/>
      <c r="ISM141" s="348"/>
      <c r="ISN141" s="348"/>
      <c r="ISO141" s="348"/>
      <c r="ISP141" s="349"/>
      <c r="ISR141" s="347"/>
      <c r="ISS141" s="350"/>
      <c r="IST141" s="350"/>
      <c r="ISU141" s="348"/>
      <c r="ISV141" s="348"/>
      <c r="ISW141" s="348"/>
      <c r="ISX141" s="349"/>
      <c r="ISZ141" s="347"/>
      <c r="ITA141" s="350"/>
      <c r="ITB141" s="350"/>
      <c r="ITC141" s="348"/>
      <c r="ITD141" s="348"/>
      <c r="ITE141" s="348"/>
      <c r="ITF141" s="349"/>
      <c r="ITH141" s="347"/>
      <c r="ITI141" s="350"/>
      <c r="ITJ141" s="350"/>
      <c r="ITK141" s="348"/>
      <c r="ITL141" s="348"/>
      <c r="ITM141" s="348"/>
      <c r="ITN141" s="349"/>
      <c r="ITP141" s="347"/>
      <c r="ITQ141" s="350"/>
      <c r="ITR141" s="350"/>
      <c r="ITS141" s="348"/>
      <c r="ITT141" s="348"/>
      <c r="ITU141" s="348"/>
      <c r="ITV141" s="349"/>
      <c r="ITX141" s="347"/>
      <c r="ITY141" s="350"/>
      <c r="ITZ141" s="350"/>
      <c r="IUA141" s="348"/>
      <c r="IUB141" s="348"/>
      <c r="IUC141" s="348"/>
      <c r="IUD141" s="349"/>
      <c r="IUF141" s="347"/>
      <c r="IUG141" s="350"/>
      <c r="IUH141" s="350"/>
      <c r="IUI141" s="348"/>
      <c r="IUJ141" s="348"/>
      <c r="IUK141" s="348"/>
      <c r="IUL141" s="349"/>
      <c r="IUN141" s="347"/>
      <c r="IUO141" s="350"/>
      <c r="IUP141" s="350"/>
      <c r="IUQ141" s="348"/>
      <c r="IUR141" s="348"/>
      <c r="IUS141" s="348"/>
      <c r="IUT141" s="349"/>
      <c r="IUV141" s="347"/>
      <c r="IUW141" s="350"/>
      <c r="IUX141" s="350"/>
      <c r="IUY141" s="348"/>
      <c r="IUZ141" s="348"/>
      <c r="IVA141" s="348"/>
      <c r="IVB141" s="349"/>
      <c r="IVD141" s="347"/>
      <c r="IVE141" s="350"/>
      <c r="IVF141" s="350"/>
      <c r="IVG141" s="348"/>
      <c r="IVH141" s="348"/>
      <c r="IVI141" s="348"/>
      <c r="IVJ141" s="349"/>
      <c r="IVL141" s="347"/>
      <c r="IVM141" s="350"/>
      <c r="IVN141" s="350"/>
      <c r="IVO141" s="348"/>
      <c r="IVP141" s="348"/>
      <c r="IVQ141" s="348"/>
      <c r="IVR141" s="349"/>
      <c r="IVT141" s="347"/>
      <c r="IVU141" s="350"/>
      <c r="IVV141" s="350"/>
      <c r="IVW141" s="348"/>
      <c r="IVX141" s="348"/>
      <c r="IVY141" s="348"/>
      <c r="IVZ141" s="349"/>
      <c r="IWB141" s="347"/>
      <c r="IWC141" s="350"/>
      <c r="IWD141" s="350"/>
      <c r="IWE141" s="348"/>
      <c r="IWF141" s="348"/>
      <c r="IWG141" s="348"/>
      <c r="IWH141" s="349"/>
      <c r="IWJ141" s="347"/>
      <c r="IWK141" s="350"/>
      <c r="IWL141" s="350"/>
      <c r="IWM141" s="348"/>
      <c r="IWN141" s="348"/>
      <c r="IWO141" s="348"/>
      <c r="IWP141" s="349"/>
      <c r="IWR141" s="347"/>
      <c r="IWS141" s="350"/>
      <c r="IWT141" s="350"/>
      <c r="IWU141" s="348"/>
      <c r="IWV141" s="348"/>
      <c r="IWW141" s="348"/>
      <c r="IWX141" s="349"/>
      <c r="IWZ141" s="347"/>
      <c r="IXA141" s="350"/>
      <c r="IXB141" s="350"/>
      <c r="IXC141" s="348"/>
      <c r="IXD141" s="348"/>
      <c r="IXE141" s="348"/>
      <c r="IXF141" s="349"/>
      <c r="IXH141" s="347"/>
      <c r="IXI141" s="350"/>
      <c r="IXJ141" s="350"/>
      <c r="IXK141" s="348"/>
      <c r="IXL141" s="348"/>
      <c r="IXM141" s="348"/>
      <c r="IXN141" s="349"/>
      <c r="IXP141" s="347"/>
      <c r="IXQ141" s="350"/>
      <c r="IXR141" s="350"/>
      <c r="IXS141" s="348"/>
      <c r="IXT141" s="348"/>
      <c r="IXU141" s="348"/>
      <c r="IXV141" s="349"/>
      <c r="IXX141" s="347"/>
      <c r="IXY141" s="350"/>
      <c r="IXZ141" s="350"/>
      <c r="IYA141" s="348"/>
      <c r="IYB141" s="348"/>
      <c r="IYC141" s="348"/>
      <c r="IYD141" s="349"/>
      <c r="IYF141" s="347"/>
      <c r="IYG141" s="350"/>
      <c r="IYH141" s="350"/>
      <c r="IYI141" s="348"/>
      <c r="IYJ141" s="348"/>
      <c r="IYK141" s="348"/>
      <c r="IYL141" s="349"/>
      <c r="IYN141" s="347"/>
      <c r="IYO141" s="350"/>
      <c r="IYP141" s="350"/>
      <c r="IYQ141" s="348"/>
      <c r="IYR141" s="348"/>
      <c r="IYS141" s="348"/>
      <c r="IYT141" s="349"/>
      <c r="IYV141" s="347"/>
      <c r="IYW141" s="350"/>
      <c r="IYX141" s="350"/>
      <c r="IYY141" s="348"/>
      <c r="IYZ141" s="348"/>
      <c r="IZA141" s="348"/>
      <c r="IZB141" s="349"/>
      <c r="IZD141" s="347"/>
      <c r="IZE141" s="350"/>
      <c r="IZF141" s="350"/>
      <c r="IZG141" s="348"/>
      <c r="IZH141" s="348"/>
      <c r="IZI141" s="348"/>
      <c r="IZJ141" s="349"/>
      <c r="IZL141" s="347"/>
      <c r="IZM141" s="350"/>
      <c r="IZN141" s="350"/>
      <c r="IZO141" s="348"/>
      <c r="IZP141" s="348"/>
      <c r="IZQ141" s="348"/>
      <c r="IZR141" s="349"/>
      <c r="IZT141" s="347"/>
      <c r="IZU141" s="350"/>
      <c r="IZV141" s="350"/>
      <c r="IZW141" s="348"/>
      <c r="IZX141" s="348"/>
      <c r="IZY141" s="348"/>
      <c r="IZZ141" s="349"/>
      <c r="JAB141" s="347"/>
      <c r="JAC141" s="350"/>
      <c r="JAD141" s="350"/>
      <c r="JAE141" s="348"/>
      <c r="JAF141" s="348"/>
      <c r="JAG141" s="348"/>
      <c r="JAH141" s="349"/>
      <c r="JAJ141" s="347"/>
      <c r="JAK141" s="350"/>
      <c r="JAL141" s="350"/>
      <c r="JAM141" s="348"/>
      <c r="JAN141" s="348"/>
      <c r="JAO141" s="348"/>
      <c r="JAP141" s="349"/>
      <c r="JAR141" s="347"/>
      <c r="JAS141" s="350"/>
      <c r="JAT141" s="350"/>
      <c r="JAU141" s="348"/>
      <c r="JAV141" s="348"/>
      <c r="JAW141" s="348"/>
      <c r="JAX141" s="349"/>
      <c r="JAZ141" s="347"/>
      <c r="JBA141" s="350"/>
      <c r="JBB141" s="350"/>
      <c r="JBC141" s="348"/>
      <c r="JBD141" s="348"/>
      <c r="JBE141" s="348"/>
      <c r="JBF141" s="349"/>
      <c r="JBH141" s="347"/>
      <c r="JBI141" s="350"/>
      <c r="JBJ141" s="350"/>
      <c r="JBK141" s="348"/>
      <c r="JBL141" s="348"/>
      <c r="JBM141" s="348"/>
      <c r="JBN141" s="349"/>
      <c r="JBP141" s="347"/>
      <c r="JBQ141" s="350"/>
      <c r="JBR141" s="350"/>
      <c r="JBS141" s="348"/>
      <c r="JBT141" s="348"/>
      <c r="JBU141" s="348"/>
      <c r="JBV141" s="349"/>
      <c r="JBX141" s="347"/>
      <c r="JBY141" s="350"/>
      <c r="JBZ141" s="350"/>
      <c r="JCA141" s="348"/>
      <c r="JCB141" s="348"/>
      <c r="JCC141" s="348"/>
      <c r="JCD141" s="349"/>
      <c r="JCF141" s="347"/>
      <c r="JCG141" s="350"/>
      <c r="JCH141" s="350"/>
      <c r="JCI141" s="348"/>
      <c r="JCJ141" s="348"/>
      <c r="JCK141" s="348"/>
      <c r="JCL141" s="349"/>
      <c r="JCN141" s="347"/>
      <c r="JCO141" s="350"/>
      <c r="JCP141" s="350"/>
      <c r="JCQ141" s="348"/>
      <c r="JCR141" s="348"/>
      <c r="JCS141" s="348"/>
      <c r="JCT141" s="349"/>
      <c r="JCV141" s="347"/>
      <c r="JCW141" s="350"/>
      <c r="JCX141" s="350"/>
      <c r="JCY141" s="348"/>
      <c r="JCZ141" s="348"/>
      <c r="JDA141" s="348"/>
      <c r="JDB141" s="349"/>
      <c r="JDD141" s="347"/>
      <c r="JDE141" s="350"/>
      <c r="JDF141" s="350"/>
      <c r="JDG141" s="348"/>
      <c r="JDH141" s="348"/>
      <c r="JDI141" s="348"/>
      <c r="JDJ141" s="349"/>
      <c r="JDL141" s="347"/>
      <c r="JDM141" s="350"/>
      <c r="JDN141" s="350"/>
      <c r="JDO141" s="348"/>
      <c r="JDP141" s="348"/>
      <c r="JDQ141" s="348"/>
      <c r="JDR141" s="349"/>
      <c r="JDT141" s="347"/>
      <c r="JDU141" s="350"/>
      <c r="JDV141" s="350"/>
      <c r="JDW141" s="348"/>
      <c r="JDX141" s="348"/>
      <c r="JDY141" s="348"/>
      <c r="JDZ141" s="349"/>
      <c r="JEB141" s="347"/>
      <c r="JEC141" s="350"/>
      <c r="JED141" s="350"/>
      <c r="JEE141" s="348"/>
      <c r="JEF141" s="348"/>
      <c r="JEG141" s="348"/>
      <c r="JEH141" s="349"/>
      <c r="JEJ141" s="347"/>
      <c r="JEK141" s="350"/>
      <c r="JEL141" s="350"/>
      <c r="JEM141" s="348"/>
      <c r="JEN141" s="348"/>
      <c r="JEO141" s="348"/>
      <c r="JEP141" s="349"/>
      <c r="JER141" s="347"/>
      <c r="JES141" s="350"/>
      <c r="JET141" s="350"/>
      <c r="JEU141" s="348"/>
      <c r="JEV141" s="348"/>
      <c r="JEW141" s="348"/>
      <c r="JEX141" s="349"/>
      <c r="JEZ141" s="347"/>
      <c r="JFA141" s="350"/>
      <c r="JFB141" s="350"/>
      <c r="JFC141" s="348"/>
      <c r="JFD141" s="348"/>
      <c r="JFE141" s="348"/>
      <c r="JFF141" s="349"/>
      <c r="JFH141" s="347"/>
      <c r="JFI141" s="350"/>
      <c r="JFJ141" s="350"/>
      <c r="JFK141" s="348"/>
      <c r="JFL141" s="348"/>
      <c r="JFM141" s="348"/>
      <c r="JFN141" s="349"/>
      <c r="JFP141" s="347"/>
      <c r="JFQ141" s="350"/>
      <c r="JFR141" s="350"/>
      <c r="JFS141" s="348"/>
      <c r="JFT141" s="348"/>
      <c r="JFU141" s="348"/>
      <c r="JFV141" s="349"/>
      <c r="JFX141" s="347"/>
      <c r="JFY141" s="350"/>
      <c r="JFZ141" s="350"/>
      <c r="JGA141" s="348"/>
      <c r="JGB141" s="348"/>
      <c r="JGC141" s="348"/>
      <c r="JGD141" s="349"/>
      <c r="JGF141" s="347"/>
      <c r="JGG141" s="350"/>
      <c r="JGH141" s="350"/>
      <c r="JGI141" s="348"/>
      <c r="JGJ141" s="348"/>
      <c r="JGK141" s="348"/>
      <c r="JGL141" s="349"/>
      <c r="JGN141" s="347"/>
      <c r="JGO141" s="350"/>
      <c r="JGP141" s="350"/>
      <c r="JGQ141" s="348"/>
      <c r="JGR141" s="348"/>
      <c r="JGS141" s="348"/>
      <c r="JGT141" s="349"/>
      <c r="JGV141" s="347"/>
      <c r="JGW141" s="350"/>
      <c r="JGX141" s="350"/>
      <c r="JGY141" s="348"/>
      <c r="JGZ141" s="348"/>
      <c r="JHA141" s="348"/>
      <c r="JHB141" s="349"/>
      <c r="JHD141" s="347"/>
      <c r="JHE141" s="350"/>
      <c r="JHF141" s="350"/>
      <c r="JHG141" s="348"/>
      <c r="JHH141" s="348"/>
      <c r="JHI141" s="348"/>
      <c r="JHJ141" s="349"/>
      <c r="JHL141" s="347"/>
      <c r="JHM141" s="350"/>
      <c r="JHN141" s="350"/>
      <c r="JHO141" s="348"/>
      <c r="JHP141" s="348"/>
      <c r="JHQ141" s="348"/>
      <c r="JHR141" s="349"/>
      <c r="JHT141" s="347"/>
      <c r="JHU141" s="350"/>
      <c r="JHV141" s="350"/>
      <c r="JHW141" s="348"/>
      <c r="JHX141" s="348"/>
      <c r="JHY141" s="348"/>
      <c r="JHZ141" s="349"/>
      <c r="JIB141" s="347"/>
      <c r="JIC141" s="350"/>
      <c r="JID141" s="350"/>
      <c r="JIE141" s="348"/>
      <c r="JIF141" s="348"/>
      <c r="JIG141" s="348"/>
      <c r="JIH141" s="349"/>
      <c r="JIJ141" s="347"/>
      <c r="JIK141" s="350"/>
      <c r="JIL141" s="350"/>
      <c r="JIM141" s="348"/>
      <c r="JIN141" s="348"/>
      <c r="JIO141" s="348"/>
      <c r="JIP141" s="349"/>
      <c r="JIR141" s="347"/>
      <c r="JIS141" s="350"/>
      <c r="JIT141" s="350"/>
      <c r="JIU141" s="348"/>
      <c r="JIV141" s="348"/>
      <c r="JIW141" s="348"/>
      <c r="JIX141" s="349"/>
      <c r="JIZ141" s="347"/>
      <c r="JJA141" s="350"/>
      <c r="JJB141" s="350"/>
      <c r="JJC141" s="348"/>
      <c r="JJD141" s="348"/>
      <c r="JJE141" s="348"/>
      <c r="JJF141" s="349"/>
      <c r="JJH141" s="347"/>
      <c r="JJI141" s="350"/>
      <c r="JJJ141" s="350"/>
      <c r="JJK141" s="348"/>
      <c r="JJL141" s="348"/>
      <c r="JJM141" s="348"/>
      <c r="JJN141" s="349"/>
      <c r="JJP141" s="347"/>
      <c r="JJQ141" s="350"/>
      <c r="JJR141" s="350"/>
      <c r="JJS141" s="348"/>
      <c r="JJT141" s="348"/>
      <c r="JJU141" s="348"/>
      <c r="JJV141" s="349"/>
      <c r="JJX141" s="347"/>
      <c r="JJY141" s="350"/>
      <c r="JJZ141" s="350"/>
      <c r="JKA141" s="348"/>
      <c r="JKB141" s="348"/>
      <c r="JKC141" s="348"/>
      <c r="JKD141" s="349"/>
      <c r="JKF141" s="347"/>
      <c r="JKG141" s="350"/>
      <c r="JKH141" s="350"/>
      <c r="JKI141" s="348"/>
      <c r="JKJ141" s="348"/>
      <c r="JKK141" s="348"/>
      <c r="JKL141" s="349"/>
      <c r="JKN141" s="347"/>
      <c r="JKO141" s="350"/>
      <c r="JKP141" s="350"/>
      <c r="JKQ141" s="348"/>
      <c r="JKR141" s="348"/>
      <c r="JKS141" s="348"/>
      <c r="JKT141" s="349"/>
      <c r="JKV141" s="347"/>
      <c r="JKW141" s="350"/>
      <c r="JKX141" s="350"/>
      <c r="JKY141" s="348"/>
      <c r="JKZ141" s="348"/>
      <c r="JLA141" s="348"/>
      <c r="JLB141" s="349"/>
      <c r="JLD141" s="347"/>
      <c r="JLE141" s="350"/>
      <c r="JLF141" s="350"/>
      <c r="JLG141" s="348"/>
      <c r="JLH141" s="348"/>
      <c r="JLI141" s="348"/>
      <c r="JLJ141" s="349"/>
      <c r="JLL141" s="347"/>
      <c r="JLM141" s="350"/>
      <c r="JLN141" s="350"/>
      <c r="JLO141" s="348"/>
      <c r="JLP141" s="348"/>
      <c r="JLQ141" s="348"/>
      <c r="JLR141" s="349"/>
      <c r="JLT141" s="347"/>
      <c r="JLU141" s="350"/>
      <c r="JLV141" s="350"/>
      <c r="JLW141" s="348"/>
      <c r="JLX141" s="348"/>
      <c r="JLY141" s="348"/>
      <c r="JLZ141" s="349"/>
      <c r="JMB141" s="347"/>
      <c r="JMC141" s="350"/>
      <c r="JMD141" s="350"/>
      <c r="JME141" s="348"/>
      <c r="JMF141" s="348"/>
      <c r="JMG141" s="348"/>
      <c r="JMH141" s="349"/>
      <c r="JMJ141" s="347"/>
      <c r="JMK141" s="350"/>
      <c r="JML141" s="350"/>
      <c r="JMM141" s="348"/>
      <c r="JMN141" s="348"/>
      <c r="JMO141" s="348"/>
      <c r="JMP141" s="349"/>
      <c r="JMR141" s="347"/>
      <c r="JMS141" s="350"/>
      <c r="JMT141" s="350"/>
      <c r="JMU141" s="348"/>
      <c r="JMV141" s="348"/>
      <c r="JMW141" s="348"/>
      <c r="JMX141" s="349"/>
      <c r="JMZ141" s="347"/>
      <c r="JNA141" s="350"/>
      <c r="JNB141" s="350"/>
      <c r="JNC141" s="348"/>
      <c r="JND141" s="348"/>
      <c r="JNE141" s="348"/>
      <c r="JNF141" s="349"/>
      <c r="JNH141" s="347"/>
      <c r="JNI141" s="350"/>
      <c r="JNJ141" s="350"/>
      <c r="JNK141" s="348"/>
      <c r="JNL141" s="348"/>
      <c r="JNM141" s="348"/>
      <c r="JNN141" s="349"/>
      <c r="JNP141" s="347"/>
      <c r="JNQ141" s="350"/>
      <c r="JNR141" s="350"/>
      <c r="JNS141" s="348"/>
      <c r="JNT141" s="348"/>
      <c r="JNU141" s="348"/>
      <c r="JNV141" s="349"/>
      <c r="JNX141" s="347"/>
      <c r="JNY141" s="350"/>
      <c r="JNZ141" s="350"/>
      <c r="JOA141" s="348"/>
      <c r="JOB141" s="348"/>
      <c r="JOC141" s="348"/>
      <c r="JOD141" s="349"/>
      <c r="JOF141" s="347"/>
      <c r="JOG141" s="350"/>
      <c r="JOH141" s="350"/>
      <c r="JOI141" s="348"/>
      <c r="JOJ141" s="348"/>
      <c r="JOK141" s="348"/>
      <c r="JOL141" s="349"/>
      <c r="JON141" s="347"/>
      <c r="JOO141" s="350"/>
      <c r="JOP141" s="350"/>
      <c r="JOQ141" s="348"/>
      <c r="JOR141" s="348"/>
      <c r="JOS141" s="348"/>
      <c r="JOT141" s="349"/>
      <c r="JOV141" s="347"/>
      <c r="JOW141" s="350"/>
      <c r="JOX141" s="350"/>
      <c r="JOY141" s="348"/>
      <c r="JOZ141" s="348"/>
      <c r="JPA141" s="348"/>
      <c r="JPB141" s="349"/>
      <c r="JPD141" s="347"/>
      <c r="JPE141" s="350"/>
      <c r="JPF141" s="350"/>
      <c r="JPG141" s="348"/>
      <c r="JPH141" s="348"/>
      <c r="JPI141" s="348"/>
      <c r="JPJ141" s="349"/>
      <c r="JPL141" s="347"/>
      <c r="JPM141" s="350"/>
      <c r="JPN141" s="350"/>
      <c r="JPO141" s="348"/>
      <c r="JPP141" s="348"/>
      <c r="JPQ141" s="348"/>
      <c r="JPR141" s="349"/>
      <c r="JPT141" s="347"/>
      <c r="JPU141" s="350"/>
      <c r="JPV141" s="350"/>
      <c r="JPW141" s="348"/>
      <c r="JPX141" s="348"/>
      <c r="JPY141" s="348"/>
      <c r="JPZ141" s="349"/>
      <c r="JQB141" s="347"/>
      <c r="JQC141" s="350"/>
      <c r="JQD141" s="350"/>
      <c r="JQE141" s="348"/>
      <c r="JQF141" s="348"/>
      <c r="JQG141" s="348"/>
      <c r="JQH141" s="349"/>
      <c r="JQJ141" s="347"/>
      <c r="JQK141" s="350"/>
      <c r="JQL141" s="350"/>
      <c r="JQM141" s="348"/>
      <c r="JQN141" s="348"/>
      <c r="JQO141" s="348"/>
      <c r="JQP141" s="349"/>
      <c r="JQR141" s="347"/>
      <c r="JQS141" s="350"/>
      <c r="JQT141" s="350"/>
      <c r="JQU141" s="348"/>
      <c r="JQV141" s="348"/>
      <c r="JQW141" s="348"/>
      <c r="JQX141" s="349"/>
      <c r="JQZ141" s="347"/>
      <c r="JRA141" s="350"/>
      <c r="JRB141" s="350"/>
      <c r="JRC141" s="348"/>
      <c r="JRD141" s="348"/>
      <c r="JRE141" s="348"/>
      <c r="JRF141" s="349"/>
      <c r="JRH141" s="347"/>
      <c r="JRI141" s="350"/>
      <c r="JRJ141" s="350"/>
      <c r="JRK141" s="348"/>
      <c r="JRL141" s="348"/>
      <c r="JRM141" s="348"/>
      <c r="JRN141" s="349"/>
      <c r="JRP141" s="347"/>
      <c r="JRQ141" s="350"/>
      <c r="JRR141" s="350"/>
      <c r="JRS141" s="348"/>
      <c r="JRT141" s="348"/>
      <c r="JRU141" s="348"/>
      <c r="JRV141" s="349"/>
      <c r="JRX141" s="347"/>
      <c r="JRY141" s="350"/>
      <c r="JRZ141" s="350"/>
      <c r="JSA141" s="348"/>
      <c r="JSB141" s="348"/>
      <c r="JSC141" s="348"/>
      <c r="JSD141" s="349"/>
      <c r="JSF141" s="347"/>
      <c r="JSG141" s="350"/>
      <c r="JSH141" s="350"/>
      <c r="JSI141" s="348"/>
      <c r="JSJ141" s="348"/>
      <c r="JSK141" s="348"/>
      <c r="JSL141" s="349"/>
      <c r="JSN141" s="347"/>
      <c r="JSO141" s="350"/>
      <c r="JSP141" s="350"/>
      <c r="JSQ141" s="348"/>
      <c r="JSR141" s="348"/>
      <c r="JSS141" s="348"/>
      <c r="JST141" s="349"/>
      <c r="JSV141" s="347"/>
      <c r="JSW141" s="350"/>
      <c r="JSX141" s="350"/>
      <c r="JSY141" s="348"/>
      <c r="JSZ141" s="348"/>
      <c r="JTA141" s="348"/>
      <c r="JTB141" s="349"/>
      <c r="JTD141" s="347"/>
      <c r="JTE141" s="350"/>
      <c r="JTF141" s="350"/>
      <c r="JTG141" s="348"/>
      <c r="JTH141" s="348"/>
      <c r="JTI141" s="348"/>
      <c r="JTJ141" s="349"/>
      <c r="JTL141" s="347"/>
      <c r="JTM141" s="350"/>
      <c r="JTN141" s="350"/>
      <c r="JTO141" s="348"/>
      <c r="JTP141" s="348"/>
      <c r="JTQ141" s="348"/>
      <c r="JTR141" s="349"/>
      <c r="JTT141" s="347"/>
      <c r="JTU141" s="350"/>
      <c r="JTV141" s="350"/>
      <c r="JTW141" s="348"/>
      <c r="JTX141" s="348"/>
      <c r="JTY141" s="348"/>
      <c r="JTZ141" s="349"/>
      <c r="JUB141" s="347"/>
      <c r="JUC141" s="350"/>
      <c r="JUD141" s="350"/>
      <c r="JUE141" s="348"/>
      <c r="JUF141" s="348"/>
      <c r="JUG141" s="348"/>
      <c r="JUH141" s="349"/>
      <c r="JUJ141" s="347"/>
      <c r="JUK141" s="350"/>
      <c r="JUL141" s="350"/>
      <c r="JUM141" s="348"/>
      <c r="JUN141" s="348"/>
      <c r="JUO141" s="348"/>
      <c r="JUP141" s="349"/>
      <c r="JUR141" s="347"/>
      <c r="JUS141" s="350"/>
      <c r="JUT141" s="350"/>
      <c r="JUU141" s="348"/>
      <c r="JUV141" s="348"/>
      <c r="JUW141" s="348"/>
      <c r="JUX141" s="349"/>
      <c r="JUZ141" s="347"/>
      <c r="JVA141" s="350"/>
      <c r="JVB141" s="350"/>
      <c r="JVC141" s="348"/>
      <c r="JVD141" s="348"/>
      <c r="JVE141" s="348"/>
      <c r="JVF141" s="349"/>
      <c r="JVH141" s="347"/>
      <c r="JVI141" s="350"/>
      <c r="JVJ141" s="350"/>
      <c r="JVK141" s="348"/>
      <c r="JVL141" s="348"/>
      <c r="JVM141" s="348"/>
      <c r="JVN141" s="349"/>
      <c r="JVP141" s="347"/>
      <c r="JVQ141" s="350"/>
      <c r="JVR141" s="350"/>
      <c r="JVS141" s="348"/>
      <c r="JVT141" s="348"/>
      <c r="JVU141" s="348"/>
      <c r="JVV141" s="349"/>
      <c r="JVX141" s="347"/>
      <c r="JVY141" s="350"/>
      <c r="JVZ141" s="350"/>
      <c r="JWA141" s="348"/>
      <c r="JWB141" s="348"/>
      <c r="JWC141" s="348"/>
      <c r="JWD141" s="349"/>
      <c r="JWF141" s="347"/>
      <c r="JWG141" s="350"/>
      <c r="JWH141" s="350"/>
      <c r="JWI141" s="348"/>
      <c r="JWJ141" s="348"/>
      <c r="JWK141" s="348"/>
      <c r="JWL141" s="349"/>
      <c r="JWN141" s="347"/>
      <c r="JWO141" s="350"/>
      <c r="JWP141" s="350"/>
      <c r="JWQ141" s="348"/>
      <c r="JWR141" s="348"/>
      <c r="JWS141" s="348"/>
      <c r="JWT141" s="349"/>
      <c r="JWV141" s="347"/>
      <c r="JWW141" s="350"/>
      <c r="JWX141" s="350"/>
      <c r="JWY141" s="348"/>
      <c r="JWZ141" s="348"/>
      <c r="JXA141" s="348"/>
      <c r="JXB141" s="349"/>
      <c r="JXD141" s="347"/>
      <c r="JXE141" s="350"/>
      <c r="JXF141" s="350"/>
      <c r="JXG141" s="348"/>
      <c r="JXH141" s="348"/>
      <c r="JXI141" s="348"/>
      <c r="JXJ141" s="349"/>
      <c r="JXL141" s="347"/>
      <c r="JXM141" s="350"/>
      <c r="JXN141" s="350"/>
      <c r="JXO141" s="348"/>
      <c r="JXP141" s="348"/>
      <c r="JXQ141" s="348"/>
      <c r="JXR141" s="349"/>
      <c r="JXT141" s="347"/>
      <c r="JXU141" s="350"/>
      <c r="JXV141" s="350"/>
      <c r="JXW141" s="348"/>
      <c r="JXX141" s="348"/>
      <c r="JXY141" s="348"/>
      <c r="JXZ141" s="349"/>
      <c r="JYB141" s="347"/>
      <c r="JYC141" s="350"/>
      <c r="JYD141" s="350"/>
      <c r="JYE141" s="348"/>
      <c r="JYF141" s="348"/>
      <c r="JYG141" s="348"/>
      <c r="JYH141" s="349"/>
      <c r="JYJ141" s="347"/>
      <c r="JYK141" s="350"/>
      <c r="JYL141" s="350"/>
      <c r="JYM141" s="348"/>
      <c r="JYN141" s="348"/>
      <c r="JYO141" s="348"/>
      <c r="JYP141" s="349"/>
      <c r="JYR141" s="347"/>
      <c r="JYS141" s="350"/>
      <c r="JYT141" s="350"/>
      <c r="JYU141" s="348"/>
      <c r="JYV141" s="348"/>
      <c r="JYW141" s="348"/>
      <c r="JYX141" s="349"/>
      <c r="JYZ141" s="347"/>
      <c r="JZA141" s="350"/>
      <c r="JZB141" s="350"/>
      <c r="JZC141" s="348"/>
      <c r="JZD141" s="348"/>
      <c r="JZE141" s="348"/>
      <c r="JZF141" s="349"/>
      <c r="JZH141" s="347"/>
      <c r="JZI141" s="350"/>
      <c r="JZJ141" s="350"/>
      <c r="JZK141" s="348"/>
      <c r="JZL141" s="348"/>
      <c r="JZM141" s="348"/>
      <c r="JZN141" s="349"/>
      <c r="JZP141" s="347"/>
      <c r="JZQ141" s="350"/>
      <c r="JZR141" s="350"/>
      <c r="JZS141" s="348"/>
      <c r="JZT141" s="348"/>
      <c r="JZU141" s="348"/>
      <c r="JZV141" s="349"/>
      <c r="JZX141" s="347"/>
      <c r="JZY141" s="350"/>
      <c r="JZZ141" s="350"/>
      <c r="KAA141" s="348"/>
      <c r="KAB141" s="348"/>
      <c r="KAC141" s="348"/>
      <c r="KAD141" s="349"/>
      <c r="KAF141" s="347"/>
      <c r="KAG141" s="350"/>
      <c r="KAH141" s="350"/>
      <c r="KAI141" s="348"/>
      <c r="KAJ141" s="348"/>
      <c r="KAK141" s="348"/>
      <c r="KAL141" s="349"/>
      <c r="KAN141" s="347"/>
      <c r="KAO141" s="350"/>
      <c r="KAP141" s="350"/>
      <c r="KAQ141" s="348"/>
      <c r="KAR141" s="348"/>
      <c r="KAS141" s="348"/>
      <c r="KAT141" s="349"/>
      <c r="KAV141" s="347"/>
      <c r="KAW141" s="350"/>
      <c r="KAX141" s="350"/>
      <c r="KAY141" s="348"/>
      <c r="KAZ141" s="348"/>
      <c r="KBA141" s="348"/>
      <c r="KBB141" s="349"/>
      <c r="KBD141" s="347"/>
      <c r="KBE141" s="350"/>
      <c r="KBF141" s="350"/>
      <c r="KBG141" s="348"/>
      <c r="KBH141" s="348"/>
      <c r="KBI141" s="348"/>
      <c r="KBJ141" s="349"/>
      <c r="KBL141" s="347"/>
      <c r="KBM141" s="350"/>
      <c r="KBN141" s="350"/>
      <c r="KBO141" s="348"/>
      <c r="KBP141" s="348"/>
      <c r="KBQ141" s="348"/>
      <c r="KBR141" s="349"/>
      <c r="KBT141" s="347"/>
      <c r="KBU141" s="350"/>
      <c r="KBV141" s="350"/>
      <c r="KBW141" s="348"/>
      <c r="KBX141" s="348"/>
      <c r="KBY141" s="348"/>
      <c r="KBZ141" s="349"/>
      <c r="KCB141" s="347"/>
      <c r="KCC141" s="350"/>
      <c r="KCD141" s="350"/>
      <c r="KCE141" s="348"/>
      <c r="KCF141" s="348"/>
      <c r="KCG141" s="348"/>
      <c r="KCH141" s="349"/>
      <c r="KCJ141" s="347"/>
      <c r="KCK141" s="350"/>
      <c r="KCL141" s="350"/>
      <c r="KCM141" s="348"/>
      <c r="KCN141" s="348"/>
      <c r="KCO141" s="348"/>
      <c r="KCP141" s="349"/>
      <c r="KCR141" s="347"/>
      <c r="KCS141" s="350"/>
      <c r="KCT141" s="350"/>
      <c r="KCU141" s="348"/>
      <c r="KCV141" s="348"/>
      <c r="KCW141" s="348"/>
      <c r="KCX141" s="349"/>
      <c r="KCZ141" s="347"/>
      <c r="KDA141" s="350"/>
      <c r="KDB141" s="350"/>
      <c r="KDC141" s="348"/>
      <c r="KDD141" s="348"/>
      <c r="KDE141" s="348"/>
      <c r="KDF141" s="349"/>
      <c r="KDH141" s="347"/>
      <c r="KDI141" s="350"/>
      <c r="KDJ141" s="350"/>
      <c r="KDK141" s="348"/>
      <c r="KDL141" s="348"/>
      <c r="KDM141" s="348"/>
      <c r="KDN141" s="349"/>
      <c r="KDP141" s="347"/>
      <c r="KDQ141" s="350"/>
      <c r="KDR141" s="350"/>
      <c r="KDS141" s="348"/>
      <c r="KDT141" s="348"/>
      <c r="KDU141" s="348"/>
      <c r="KDV141" s="349"/>
      <c r="KDX141" s="347"/>
      <c r="KDY141" s="350"/>
      <c r="KDZ141" s="350"/>
      <c r="KEA141" s="348"/>
      <c r="KEB141" s="348"/>
      <c r="KEC141" s="348"/>
      <c r="KED141" s="349"/>
      <c r="KEF141" s="347"/>
      <c r="KEG141" s="350"/>
      <c r="KEH141" s="350"/>
      <c r="KEI141" s="348"/>
      <c r="KEJ141" s="348"/>
      <c r="KEK141" s="348"/>
      <c r="KEL141" s="349"/>
      <c r="KEN141" s="347"/>
      <c r="KEO141" s="350"/>
      <c r="KEP141" s="350"/>
      <c r="KEQ141" s="348"/>
      <c r="KER141" s="348"/>
      <c r="KES141" s="348"/>
      <c r="KET141" s="349"/>
      <c r="KEV141" s="347"/>
      <c r="KEW141" s="350"/>
      <c r="KEX141" s="350"/>
      <c r="KEY141" s="348"/>
      <c r="KEZ141" s="348"/>
      <c r="KFA141" s="348"/>
      <c r="KFB141" s="349"/>
      <c r="KFD141" s="347"/>
      <c r="KFE141" s="350"/>
      <c r="KFF141" s="350"/>
      <c r="KFG141" s="348"/>
      <c r="KFH141" s="348"/>
      <c r="KFI141" s="348"/>
      <c r="KFJ141" s="349"/>
      <c r="KFL141" s="347"/>
      <c r="KFM141" s="350"/>
      <c r="KFN141" s="350"/>
      <c r="KFO141" s="348"/>
      <c r="KFP141" s="348"/>
      <c r="KFQ141" s="348"/>
      <c r="KFR141" s="349"/>
      <c r="KFT141" s="347"/>
      <c r="KFU141" s="350"/>
      <c r="KFV141" s="350"/>
      <c r="KFW141" s="348"/>
      <c r="KFX141" s="348"/>
      <c r="KFY141" s="348"/>
      <c r="KFZ141" s="349"/>
      <c r="KGB141" s="347"/>
      <c r="KGC141" s="350"/>
      <c r="KGD141" s="350"/>
      <c r="KGE141" s="348"/>
      <c r="KGF141" s="348"/>
      <c r="KGG141" s="348"/>
      <c r="KGH141" s="349"/>
      <c r="KGJ141" s="347"/>
      <c r="KGK141" s="350"/>
      <c r="KGL141" s="350"/>
      <c r="KGM141" s="348"/>
      <c r="KGN141" s="348"/>
      <c r="KGO141" s="348"/>
      <c r="KGP141" s="349"/>
      <c r="KGR141" s="347"/>
      <c r="KGS141" s="350"/>
      <c r="KGT141" s="350"/>
      <c r="KGU141" s="348"/>
      <c r="KGV141" s="348"/>
      <c r="KGW141" s="348"/>
      <c r="KGX141" s="349"/>
      <c r="KGZ141" s="347"/>
      <c r="KHA141" s="350"/>
      <c r="KHB141" s="350"/>
      <c r="KHC141" s="348"/>
      <c r="KHD141" s="348"/>
      <c r="KHE141" s="348"/>
      <c r="KHF141" s="349"/>
      <c r="KHH141" s="347"/>
      <c r="KHI141" s="350"/>
      <c r="KHJ141" s="350"/>
      <c r="KHK141" s="348"/>
      <c r="KHL141" s="348"/>
      <c r="KHM141" s="348"/>
      <c r="KHN141" s="349"/>
      <c r="KHP141" s="347"/>
      <c r="KHQ141" s="350"/>
      <c r="KHR141" s="350"/>
      <c r="KHS141" s="348"/>
      <c r="KHT141" s="348"/>
      <c r="KHU141" s="348"/>
      <c r="KHV141" s="349"/>
      <c r="KHX141" s="347"/>
      <c r="KHY141" s="350"/>
      <c r="KHZ141" s="350"/>
      <c r="KIA141" s="348"/>
      <c r="KIB141" s="348"/>
      <c r="KIC141" s="348"/>
      <c r="KID141" s="349"/>
      <c r="KIF141" s="347"/>
      <c r="KIG141" s="350"/>
      <c r="KIH141" s="350"/>
      <c r="KII141" s="348"/>
      <c r="KIJ141" s="348"/>
      <c r="KIK141" s="348"/>
      <c r="KIL141" s="349"/>
      <c r="KIN141" s="347"/>
      <c r="KIO141" s="350"/>
      <c r="KIP141" s="350"/>
      <c r="KIQ141" s="348"/>
      <c r="KIR141" s="348"/>
      <c r="KIS141" s="348"/>
      <c r="KIT141" s="349"/>
      <c r="KIV141" s="347"/>
      <c r="KIW141" s="350"/>
      <c r="KIX141" s="350"/>
      <c r="KIY141" s="348"/>
      <c r="KIZ141" s="348"/>
      <c r="KJA141" s="348"/>
      <c r="KJB141" s="349"/>
      <c r="KJD141" s="347"/>
      <c r="KJE141" s="350"/>
      <c r="KJF141" s="350"/>
      <c r="KJG141" s="348"/>
      <c r="KJH141" s="348"/>
      <c r="KJI141" s="348"/>
      <c r="KJJ141" s="349"/>
      <c r="KJL141" s="347"/>
      <c r="KJM141" s="350"/>
      <c r="KJN141" s="350"/>
      <c r="KJO141" s="348"/>
      <c r="KJP141" s="348"/>
      <c r="KJQ141" s="348"/>
      <c r="KJR141" s="349"/>
      <c r="KJT141" s="347"/>
      <c r="KJU141" s="350"/>
      <c r="KJV141" s="350"/>
      <c r="KJW141" s="348"/>
      <c r="KJX141" s="348"/>
      <c r="KJY141" s="348"/>
      <c r="KJZ141" s="349"/>
      <c r="KKB141" s="347"/>
      <c r="KKC141" s="350"/>
      <c r="KKD141" s="350"/>
      <c r="KKE141" s="348"/>
      <c r="KKF141" s="348"/>
      <c r="KKG141" s="348"/>
      <c r="KKH141" s="349"/>
      <c r="KKJ141" s="347"/>
      <c r="KKK141" s="350"/>
      <c r="KKL141" s="350"/>
      <c r="KKM141" s="348"/>
      <c r="KKN141" s="348"/>
      <c r="KKO141" s="348"/>
      <c r="KKP141" s="349"/>
      <c r="KKR141" s="347"/>
      <c r="KKS141" s="350"/>
      <c r="KKT141" s="350"/>
      <c r="KKU141" s="348"/>
      <c r="KKV141" s="348"/>
      <c r="KKW141" s="348"/>
      <c r="KKX141" s="349"/>
      <c r="KKZ141" s="347"/>
      <c r="KLA141" s="350"/>
      <c r="KLB141" s="350"/>
      <c r="KLC141" s="348"/>
      <c r="KLD141" s="348"/>
      <c r="KLE141" s="348"/>
      <c r="KLF141" s="349"/>
      <c r="KLH141" s="347"/>
      <c r="KLI141" s="350"/>
      <c r="KLJ141" s="350"/>
      <c r="KLK141" s="348"/>
      <c r="KLL141" s="348"/>
      <c r="KLM141" s="348"/>
      <c r="KLN141" s="349"/>
      <c r="KLP141" s="347"/>
      <c r="KLQ141" s="350"/>
      <c r="KLR141" s="350"/>
      <c r="KLS141" s="348"/>
      <c r="KLT141" s="348"/>
      <c r="KLU141" s="348"/>
      <c r="KLV141" s="349"/>
      <c r="KLX141" s="347"/>
      <c r="KLY141" s="350"/>
      <c r="KLZ141" s="350"/>
      <c r="KMA141" s="348"/>
      <c r="KMB141" s="348"/>
      <c r="KMC141" s="348"/>
      <c r="KMD141" s="349"/>
      <c r="KMF141" s="347"/>
      <c r="KMG141" s="350"/>
      <c r="KMH141" s="350"/>
      <c r="KMI141" s="348"/>
      <c r="KMJ141" s="348"/>
      <c r="KMK141" s="348"/>
      <c r="KML141" s="349"/>
      <c r="KMN141" s="347"/>
      <c r="KMO141" s="350"/>
      <c r="KMP141" s="350"/>
      <c r="KMQ141" s="348"/>
      <c r="KMR141" s="348"/>
      <c r="KMS141" s="348"/>
      <c r="KMT141" s="349"/>
      <c r="KMV141" s="347"/>
      <c r="KMW141" s="350"/>
      <c r="KMX141" s="350"/>
      <c r="KMY141" s="348"/>
      <c r="KMZ141" s="348"/>
      <c r="KNA141" s="348"/>
      <c r="KNB141" s="349"/>
      <c r="KND141" s="347"/>
      <c r="KNE141" s="350"/>
      <c r="KNF141" s="350"/>
      <c r="KNG141" s="348"/>
      <c r="KNH141" s="348"/>
      <c r="KNI141" s="348"/>
      <c r="KNJ141" s="349"/>
      <c r="KNL141" s="347"/>
      <c r="KNM141" s="350"/>
      <c r="KNN141" s="350"/>
      <c r="KNO141" s="348"/>
      <c r="KNP141" s="348"/>
      <c r="KNQ141" s="348"/>
      <c r="KNR141" s="349"/>
      <c r="KNT141" s="347"/>
      <c r="KNU141" s="350"/>
      <c r="KNV141" s="350"/>
      <c r="KNW141" s="348"/>
      <c r="KNX141" s="348"/>
      <c r="KNY141" s="348"/>
      <c r="KNZ141" s="349"/>
      <c r="KOB141" s="347"/>
      <c r="KOC141" s="350"/>
      <c r="KOD141" s="350"/>
      <c r="KOE141" s="348"/>
      <c r="KOF141" s="348"/>
      <c r="KOG141" s="348"/>
      <c r="KOH141" s="349"/>
      <c r="KOJ141" s="347"/>
      <c r="KOK141" s="350"/>
      <c r="KOL141" s="350"/>
      <c r="KOM141" s="348"/>
      <c r="KON141" s="348"/>
      <c r="KOO141" s="348"/>
      <c r="KOP141" s="349"/>
      <c r="KOR141" s="347"/>
      <c r="KOS141" s="350"/>
      <c r="KOT141" s="350"/>
      <c r="KOU141" s="348"/>
      <c r="KOV141" s="348"/>
      <c r="KOW141" s="348"/>
      <c r="KOX141" s="349"/>
      <c r="KOZ141" s="347"/>
      <c r="KPA141" s="350"/>
      <c r="KPB141" s="350"/>
      <c r="KPC141" s="348"/>
      <c r="KPD141" s="348"/>
      <c r="KPE141" s="348"/>
      <c r="KPF141" s="349"/>
      <c r="KPH141" s="347"/>
      <c r="KPI141" s="350"/>
      <c r="KPJ141" s="350"/>
      <c r="KPK141" s="348"/>
      <c r="KPL141" s="348"/>
      <c r="KPM141" s="348"/>
      <c r="KPN141" s="349"/>
      <c r="KPP141" s="347"/>
      <c r="KPQ141" s="350"/>
      <c r="KPR141" s="350"/>
      <c r="KPS141" s="348"/>
      <c r="KPT141" s="348"/>
      <c r="KPU141" s="348"/>
      <c r="KPV141" s="349"/>
      <c r="KPX141" s="347"/>
      <c r="KPY141" s="350"/>
      <c r="KPZ141" s="350"/>
      <c r="KQA141" s="348"/>
      <c r="KQB141" s="348"/>
      <c r="KQC141" s="348"/>
      <c r="KQD141" s="349"/>
      <c r="KQF141" s="347"/>
      <c r="KQG141" s="350"/>
      <c r="KQH141" s="350"/>
      <c r="KQI141" s="348"/>
      <c r="KQJ141" s="348"/>
      <c r="KQK141" s="348"/>
      <c r="KQL141" s="349"/>
      <c r="KQN141" s="347"/>
      <c r="KQO141" s="350"/>
      <c r="KQP141" s="350"/>
      <c r="KQQ141" s="348"/>
      <c r="KQR141" s="348"/>
      <c r="KQS141" s="348"/>
      <c r="KQT141" s="349"/>
      <c r="KQV141" s="347"/>
      <c r="KQW141" s="350"/>
      <c r="KQX141" s="350"/>
      <c r="KQY141" s="348"/>
      <c r="KQZ141" s="348"/>
      <c r="KRA141" s="348"/>
      <c r="KRB141" s="349"/>
      <c r="KRD141" s="347"/>
      <c r="KRE141" s="350"/>
      <c r="KRF141" s="350"/>
      <c r="KRG141" s="348"/>
      <c r="KRH141" s="348"/>
      <c r="KRI141" s="348"/>
      <c r="KRJ141" s="349"/>
      <c r="KRL141" s="347"/>
      <c r="KRM141" s="350"/>
      <c r="KRN141" s="350"/>
      <c r="KRO141" s="348"/>
      <c r="KRP141" s="348"/>
      <c r="KRQ141" s="348"/>
      <c r="KRR141" s="349"/>
      <c r="KRT141" s="347"/>
      <c r="KRU141" s="350"/>
      <c r="KRV141" s="350"/>
      <c r="KRW141" s="348"/>
      <c r="KRX141" s="348"/>
      <c r="KRY141" s="348"/>
      <c r="KRZ141" s="349"/>
      <c r="KSB141" s="347"/>
      <c r="KSC141" s="350"/>
      <c r="KSD141" s="350"/>
      <c r="KSE141" s="348"/>
      <c r="KSF141" s="348"/>
      <c r="KSG141" s="348"/>
      <c r="KSH141" s="349"/>
      <c r="KSJ141" s="347"/>
      <c r="KSK141" s="350"/>
      <c r="KSL141" s="350"/>
      <c r="KSM141" s="348"/>
      <c r="KSN141" s="348"/>
      <c r="KSO141" s="348"/>
      <c r="KSP141" s="349"/>
      <c r="KSR141" s="347"/>
      <c r="KSS141" s="350"/>
      <c r="KST141" s="350"/>
      <c r="KSU141" s="348"/>
      <c r="KSV141" s="348"/>
      <c r="KSW141" s="348"/>
      <c r="KSX141" s="349"/>
      <c r="KSZ141" s="347"/>
      <c r="KTA141" s="350"/>
      <c r="KTB141" s="350"/>
      <c r="KTC141" s="348"/>
      <c r="KTD141" s="348"/>
      <c r="KTE141" s="348"/>
      <c r="KTF141" s="349"/>
      <c r="KTH141" s="347"/>
      <c r="KTI141" s="350"/>
      <c r="KTJ141" s="350"/>
      <c r="KTK141" s="348"/>
      <c r="KTL141" s="348"/>
      <c r="KTM141" s="348"/>
      <c r="KTN141" s="349"/>
      <c r="KTP141" s="347"/>
      <c r="KTQ141" s="350"/>
      <c r="KTR141" s="350"/>
      <c r="KTS141" s="348"/>
      <c r="KTT141" s="348"/>
      <c r="KTU141" s="348"/>
      <c r="KTV141" s="349"/>
      <c r="KTX141" s="347"/>
      <c r="KTY141" s="350"/>
      <c r="KTZ141" s="350"/>
      <c r="KUA141" s="348"/>
      <c r="KUB141" s="348"/>
      <c r="KUC141" s="348"/>
      <c r="KUD141" s="349"/>
      <c r="KUF141" s="347"/>
      <c r="KUG141" s="350"/>
      <c r="KUH141" s="350"/>
      <c r="KUI141" s="348"/>
      <c r="KUJ141" s="348"/>
      <c r="KUK141" s="348"/>
      <c r="KUL141" s="349"/>
      <c r="KUN141" s="347"/>
      <c r="KUO141" s="350"/>
      <c r="KUP141" s="350"/>
      <c r="KUQ141" s="348"/>
      <c r="KUR141" s="348"/>
      <c r="KUS141" s="348"/>
      <c r="KUT141" s="349"/>
      <c r="KUV141" s="347"/>
      <c r="KUW141" s="350"/>
      <c r="KUX141" s="350"/>
      <c r="KUY141" s="348"/>
      <c r="KUZ141" s="348"/>
      <c r="KVA141" s="348"/>
      <c r="KVB141" s="349"/>
      <c r="KVD141" s="347"/>
      <c r="KVE141" s="350"/>
      <c r="KVF141" s="350"/>
      <c r="KVG141" s="348"/>
      <c r="KVH141" s="348"/>
      <c r="KVI141" s="348"/>
      <c r="KVJ141" s="349"/>
      <c r="KVL141" s="347"/>
      <c r="KVM141" s="350"/>
      <c r="KVN141" s="350"/>
      <c r="KVO141" s="348"/>
      <c r="KVP141" s="348"/>
      <c r="KVQ141" s="348"/>
      <c r="KVR141" s="349"/>
      <c r="KVT141" s="347"/>
      <c r="KVU141" s="350"/>
      <c r="KVV141" s="350"/>
      <c r="KVW141" s="348"/>
      <c r="KVX141" s="348"/>
      <c r="KVY141" s="348"/>
      <c r="KVZ141" s="349"/>
      <c r="KWB141" s="347"/>
      <c r="KWC141" s="350"/>
      <c r="KWD141" s="350"/>
      <c r="KWE141" s="348"/>
      <c r="KWF141" s="348"/>
      <c r="KWG141" s="348"/>
      <c r="KWH141" s="349"/>
      <c r="KWJ141" s="347"/>
      <c r="KWK141" s="350"/>
      <c r="KWL141" s="350"/>
      <c r="KWM141" s="348"/>
      <c r="KWN141" s="348"/>
      <c r="KWO141" s="348"/>
      <c r="KWP141" s="349"/>
      <c r="KWR141" s="347"/>
      <c r="KWS141" s="350"/>
      <c r="KWT141" s="350"/>
      <c r="KWU141" s="348"/>
      <c r="KWV141" s="348"/>
      <c r="KWW141" s="348"/>
      <c r="KWX141" s="349"/>
      <c r="KWZ141" s="347"/>
      <c r="KXA141" s="350"/>
      <c r="KXB141" s="350"/>
      <c r="KXC141" s="348"/>
      <c r="KXD141" s="348"/>
      <c r="KXE141" s="348"/>
      <c r="KXF141" s="349"/>
      <c r="KXH141" s="347"/>
      <c r="KXI141" s="350"/>
      <c r="KXJ141" s="350"/>
      <c r="KXK141" s="348"/>
      <c r="KXL141" s="348"/>
      <c r="KXM141" s="348"/>
      <c r="KXN141" s="349"/>
      <c r="KXP141" s="347"/>
      <c r="KXQ141" s="350"/>
      <c r="KXR141" s="350"/>
      <c r="KXS141" s="348"/>
      <c r="KXT141" s="348"/>
      <c r="KXU141" s="348"/>
      <c r="KXV141" s="349"/>
      <c r="KXX141" s="347"/>
      <c r="KXY141" s="350"/>
      <c r="KXZ141" s="350"/>
      <c r="KYA141" s="348"/>
      <c r="KYB141" s="348"/>
      <c r="KYC141" s="348"/>
      <c r="KYD141" s="349"/>
      <c r="KYF141" s="347"/>
      <c r="KYG141" s="350"/>
      <c r="KYH141" s="350"/>
      <c r="KYI141" s="348"/>
      <c r="KYJ141" s="348"/>
      <c r="KYK141" s="348"/>
      <c r="KYL141" s="349"/>
      <c r="KYN141" s="347"/>
      <c r="KYO141" s="350"/>
      <c r="KYP141" s="350"/>
      <c r="KYQ141" s="348"/>
      <c r="KYR141" s="348"/>
      <c r="KYS141" s="348"/>
      <c r="KYT141" s="349"/>
      <c r="KYV141" s="347"/>
      <c r="KYW141" s="350"/>
      <c r="KYX141" s="350"/>
      <c r="KYY141" s="348"/>
      <c r="KYZ141" s="348"/>
      <c r="KZA141" s="348"/>
      <c r="KZB141" s="349"/>
      <c r="KZD141" s="347"/>
      <c r="KZE141" s="350"/>
      <c r="KZF141" s="350"/>
      <c r="KZG141" s="348"/>
      <c r="KZH141" s="348"/>
      <c r="KZI141" s="348"/>
      <c r="KZJ141" s="349"/>
      <c r="KZL141" s="347"/>
      <c r="KZM141" s="350"/>
      <c r="KZN141" s="350"/>
      <c r="KZO141" s="348"/>
      <c r="KZP141" s="348"/>
      <c r="KZQ141" s="348"/>
      <c r="KZR141" s="349"/>
      <c r="KZT141" s="347"/>
      <c r="KZU141" s="350"/>
      <c r="KZV141" s="350"/>
      <c r="KZW141" s="348"/>
      <c r="KZX141" s="348"/>
      <c r="KZY141" s="348"/>
      <c r="KZZ141" s="349"/>
      <c r="LAB141" s="347"/>
      <c r="LAC141" s="350"/>
      <c r="LAD141" s="350"/>
      <c r="LAE141" s="348"/>
      <c r="LAF141" s="348"/>
      <c r="LAG141" s="348"/>
      <c r="LAH141" s="349"/>
      <c r="LAJ141" s="347"/>
      <c r="LAK141" s="350"/>
      <c r="LAL141" s="350"/>
      <c r="LAM141" s="348"/>
      <c r="LAN141" s="348"/>
      <c r="LAO141" s="348"/>
      <c r="LAP141" s="349"/>
      <c r="LAR141" s="347"/>
      <c r="LAS141" s="350"/>
      <c r="LAT141" s="350"/>
      <c r="LAU141" s="348"/>
      <c r="LAV141" s="348"/>
      <c r="LAW141" s="348"/>
      <c r="LAX141" s="349"/>
      <c r="LAZ141" s="347"/>
      <c r="LBA141" s="350"/>
      <c r="LBB141" s="350"/>
      <c r="LBC141" s="348"/>
      <c r="LBD141" s="348"/>
      <c r="LBE141" s="348"/>
      <c r="LBF141" s="349"/>
      <c r="LBH141" s="347"/>
      <c r="LBI141" s="350"/>
      <c r="LBJ141" s="350"/>
      <c r="LBK141" s="348"/>
      <c r="LBL141" s="348"/>
      <c r="LBM141" s="348"/>
      <c r="LBN141" s="349"/>
      <c r="LBP141" s="347"/>
      <c r="LBQ141" s="350"/>
      <c r="LBR141" s="350"/>
      <c r="LBS141" s="348"/>
      <c r="LBT141" s="348"/>
      <c r="LBU141" s="348"/>
      <c r="LBV141" s="349"/>
      <c r="LBX141" s="347"/>
      <c r="LBY141" s="350"/>
      <c r="LBZ141" s="350"/>
      <c r="LCA141" s="348"/>
      <c r="LCB141" s="348"/>
      <c r="LCC141" s="348"/>
      <c r="LCD141" s="349"/>
      <c r="LCF141" s="347"/>
      <c r="LCG141" s="350"/>
      <c r="LCH141" s="350"/>
      <c r="LCI141" s="348"/>
      <c r="LCJ141" s="348"/>
      <c r="LCK141" s="348"/>
      <c r="LCL141" s="349"/>
      <c r="LCN141" s="347"/>
      <c r="LCO141" s="350"/>
      <c r="LCP141" s="350"/>
      <c r="LCQ141" s="348"/>
      <c r="LCR141" s="348"/>
      <c r="LCS141" s="348"/>
      <c r="LCT141" s="349"/>
      <c r="LCV141" s="347"/>
      <c r="LCW141" s="350"/>
      <c r="LCX141" s="350"/>
      <c r="LCY141" s="348"/>
      <c r="LCZ141" s="348"/>
      <c r="LDA141" s="348"/>
      <c r="LDB141" s="349"/>
      <c r="LDD141" s="347"/>
      <c r="LDE141" s="350"/>
      <c r="LDF141" s="350"/>
      <c r="LDG141" s="348"/>
      <c r="LDH141" s="348"/>
      <c r="LDI141" s="348"/>
      <c r="LDJ141" s="349"/>
      <c r="LDL141" s="347"/>
      <c r="LDM141" s="350"/>
      <c r="LDN141" s="350"/>
      <c r="LDO141" s="348"/>
      <c r="LDP141" s="348"/>
      <c r="LDQ141" s="348"/>
      <c r="LDR141" s="349"/>
      <c r="LDT141" s="347"/>
      <c r="LDU141" s="350"/>
      <c r="LDV141" s="350"/>
      <c r="LDW141" s="348"/>
      <c r="LDX141" s="348"/>
      <c r="LDY141" s="348"/>
      <c r="LDZ141" s="349"/>
      <c r="LEB141" s="347"/>
      <c r="LEC141" s="350"/>
      <c r="LED141" s="350"/>
      <c r="LEE141" s="348"/>
      <c r="LEF141" s="348"/>
      <c r="LEG141" s="348"/>
      <c r="LEH141" s="349"/>
      <c r="LEJ141" s="347"/>
      <c r="LEK141" s="350"/>
      <c r="LEL141" s="350"/>
      <c r="LEM141" s="348"/>
      <c r="LEN141" s="348"/>
      <c r="LEO141" s="348"/>
      <c r="LEP141" s="349"/>
      <c r="LER141" s="347"/>
      <c r="LES141" s="350"/>
      <c r="LET141" s="350"/>
      <c r="LEU141" s="348"/>
      <c r="LEV141" s="348"/>
      <c r="LEW141" s="348"/>
      <c r="LEX141" s="349"/>
      <c r="LEZ141" s="347"/>
      <c r="LFA141" s="350"/>
      <c r="LFB141" s="350"/>
      <c r="LFC141" s="348"/>
      <c r="LFD141" s="348"/>
      <c r="LFE141" s="348"/>
      <c r="LFF141" s="349"/>
      <c r="LFH141" s="347"/>
      <c r="LFI141" s="350"/>
      <c r="LFJ141" s="350"/>
      <c r="LFK141" s="348"/>
      <c r="LFL141" s="348"/>
      <c r="LFM141" s="348"/>
      <c r="LFN141" s="349"/>
      <c r="LFP141" s="347"/>
      <c r="LFQ141" s="350"/>
      <c r="LFR141" s="350"/>
      <c r="LFS141" s="348"/>
      <c r="LFT141" s="348"/>
      <c r="LFU141" s="348"/>
      <c r="LFV141" s="349"/>
      <c r="LFX141" s="347"/>
      <c r="LFY141" s="350"/>
      <c r="LFZ141" s="350"/>
      <c r="LGA141" s="348"/>
      <c r="LGB141" s="348"/>
      <c r="LGC141" s="348"/>
      <c r="LGD141" s="349"/>
      <c r="LGF141" s="347"/>
      <c r="LGG141" s="350"/>
      <c r="LGH141" s="350"/>
      <c r="LGI141" s="348"/>
      <c r="LGJ141" s="348"/>
      <c r="LGK141" s="348"/>
      <c r="LGL141" s="349"/>
      <c r="LGN141" s="347"/>
      <c r="LGO141" s="350"/>
      <c r="LGP141" s="350"/>
      <c r="LGQ141" s="348"/>
      <c r="LGR141" s="348"/>
      <c r="LGS141" s="348"/>
      <c r="LGT141" s="349"/>
      <c r="LGV141" s="347"/>
      <c r="LGW141" s="350"/>
      <c r="LGX141" s="350"/>
      <c r="LGY141" s="348"/>
      <c r="LGZ141" s="348"/>
      <c r="LHA141" s="348"/>
      <c r="LHB141" s="349"/>
      <c r="LHD141" s="347"/>
      <c r="LHE141" s="350"/>
      <c r="LHF141" s="350"/>
      <c r="LHG141" s="348"/>
      <c r="LHH141" s="348"/>
      <c r="LHI141" s="348"/>
      <c r="LHJ141" s="349"/>
      <c r="LHL141" s="347"/>
      <c r="LHM141" s="350"/>
      <c r="LHN141" s="350"/>
      <c r="LHO141" s="348"/>
      <c r="LHP141" s="348"/>
      <c r="LHQ141" s="348"/>
      <c r="LHR141" s="349"/>
      <c r="LHT141" s="347"/>
      <c r="LHU141" s="350"/>
      <c r="LHV141" s="350"/>
      <c r="LHW141" s="348"/>
      <c r="LHX141" s="348"/>
      <c r="LHY141" s="348"/>
      <c r="LHZ141" s="349"/>
      <c r="LIB141" s="347"/>
      <c r="LIC141" s="350"/>
      <c r="LID141" s="350"/>
      <c r="LIE141" s="348"/>
      <c r="LIF141" s="348"/>
      <c r="LIG141" s="348"/>
      <c r="LIH141" s="349"/>
      <c r="LIJ141" s="347"/>
      <c r="LIK141" s="350"/>
      <c r="LIL141" s="350"/>
      <c r="LIM141" s="348"/>
      <c r="LIN141" s="348"/>
      <c r="LIO141" s="348"/>
      <c r="LIP141" s="349"/>
      <c r="LIR141" s="347"/>
      <c r="LIS141" s="350"/>
      <c r="LIT141" s="350"/>
      <c r="LIU141" s="348"/>
      <c r="LIV141" s="348"/>
      <c r="LIW141" s="348"/>
      <c r="LIX141" s="349"/>
      <c r="LIZ141" s="347"/>
      <c r="LJA141" s="350"/>
      <c r="LJB141" s="350"/>
      <c r="LJC141" s="348"/>
      <c r="LJD141" s="348"/>
      <c r="LJE141" s="348"/>
      <c r="LJF141" s="349"/>
      <c r="LJH141" s="347"/>
      <c r="LJI141" s="350"/>
      <c r="LJJ141" s="350"/>
      <c r="LJK141" s="348"/>
      <c r="LJL141" s="348"/>
      <c r="LJM141" s="348"/>
      <c r="LJN141" s="349"/>
      <c r="LJP141" s="347"/>
      <c r="LJQ141" s="350"/>
      <c r="LJR141" s="350"/>
      <c r="LJS141" s="348"/>
      <c r="LJT141" s="348"/>
      <c r="LJU141" s="348"/>
      <c r="LJV141" s="349"/>
      <c r="LJX141" s="347"/>
      <c r="LJY141" s="350"/>
      <c r="LJZ141" s="350"/>
      <c r="LKA141" s="348"/>
      <c r="LKB141" s="348"/>
      <c r="LKC141" s="348"/>
      <c r="LKD141" s="349"/>
      <c r="LKF141" s="347"/>
      <c r="LKG141" s="350"/>
      <c r="LKH141" s="350"/>
      <c r="LKI141" s="348"/>
      <c r="LKJ141" s="348"/>
      <c r="LKK141" s="348"/>
      <c r="LKL141" s="349"/>
      <c r="LKN141" s="347"/>
      <c r="LKO141" s="350"/>
      <c r="LKP141" s="350"/>
      <c r="LKQ141" s="348"/>
      <c r="LKR141" s="348"/>
      <c r="LKS141" s="348"/>
      <c r="LKT141" s="349"/>
      <c r="LKV141" s="347"/>
      <c r="LKW141" s="350"/>
      <c r="LKX141" s="350"/>
      <c r="LKY141" s="348"/>
      <c r="LKZ141" s="348"/>
      <c r="LLA141" s="348"/>
      <c r="LLB141" s="349"/>
      <c r="LLD141" s="347"/>
      <c r="LLE141" s="350"/>
      <c r="LLF141" s="350"/>
      <c r="LLG141" s="348"/>
      <c r="LLH141" s="348"/>
      <c r="LLI141" s="348"/>
      <c r="LLJ141" s="349"/>
      <c r="LLL141" s="347"/>
      <c r="LLM141" s="350"/>
      <c r="LLN141" s="350"/>
      <c r="LLO141" s="348"/>
      <c r="LLP141" s="348"/>
      <c r="LLQ141" s="348"/>
      <c r="LLR141" s="349"/>
      <c r="LLT141" s="347"/>
      <c r="LLU141" s="350"/>
      <c r="LLV141" s="350"/>
      <c r="LLW141" s="348"/>
      <c r="LLX141" s="348"/>
      <c r="LLY141" s="348"/>
      <c r="LLZ141" s="349"/>
      <c r="LMB141" s="347"/>
      <c r="LMC141" s="350"/>
      <c r="LMD141" s="350"/>
      <c r="LME141" s="348"/>
      <c r="LMF141" s="348"/>
      <c r="LMG141" s="348"/>
      <c r="LMH141" s="349"/>
      <c r="LMJ141" s="347"/>
      <c r="LMK141" s="350"/>
      <c r="LML141" s="350"/>
      <c r="LMM141" s="348"/>
      <c r="LMN141" s="348"/>
      <c r="LMO141" s="348"/>
      <c r="LMP141" s="349"/>
      <c r="LMR141" s="347"/>
      <c r="LMS141" s="350"/>
      <c r="LMT141" s="350"/>
      <c r="LMU141" s="348"/>
      <c r="LMV141" s="348"/>
      <c r="LMW141" s="348"/>
      <c r="LMX141" s="349"/>
      <c r="LMZ141" s="347"/>
      <c r="LNA141" s="350"/>
      <c r="LNB141" s="350"/>
      <c r="LNC141" s="348"/>
      <c r="LND141" s="348"/>
      <c r="LNE141" s="348"/>
      <c r="LNF141" s="349"/>
      <c r="LNH141" s="347"/>
      <c r="LNI141" s="350"/>
      <c r="LNJ141" s="350"/>
      <c r="LNK141" s="348"/>
      <c r="LNL141" s="348"/>
      <c r="LNM141" s="348"/>
      <c r="LNN141" s="349"/>
      <c r="LNP141" s="347"/>
      <c r="LNQ141" s="350"/>
      <c r="LNR141" s="350"/>
      <c r="LNS141" s="348"/>
      <c r="LNT141" s="348"/>
      <c r="LNU141" s="348"/>
      <c r="LNV141" s="349"/>
      <c r="LNX141" s="347"/>
      <c r="LNY141" s="350"/>
      <c r="LNZ141" s="350"/>
      <c r="LOA141" s="348"/>
      <c r="LOB141" s="348"/>
      <c r="LOC141" s="348"/>
      <c r="LOD141" s="349"/>
      <c r="LOF141" s="347"/>
      <c r="LOG141" s="350"/>
      <c r="LOH141" s="350"/>
      <c r="LOI141" s="348"/>
      <c r="LOJ141" s="348"/>
      <c r="LOK141" s="348"/>
      <c r="LOL141" s="349"/>
      <c r="LON141" s="347"/>
      <c r="LOO141" s="350"/>
      <c r="LOP141" s="350"/>
      <c r="LOQ141" s="348"/>
      <c r="LOR141" s="348"/>
      <c r="LOS141" s="348"/>
      <c r="LOT141" s="349"/>
      <c r="LOV141" s="347"/>
      <c r="LOW141" s="350"/>
      <c r="LOX141" s="350"/>
      <c r="LOY141" s="348"/>
      <c r="LOZ141" s="348"/>
      <c r="LPA141" s="348"/>
      <c r="LPB141" s="349"/>
      <c r="LPD141" s="347"/>
      <c r="LPE141" s="350"/>
      <c r="LPF141" s="350"/>
      <c r="LPG141" s="348"/>
      <c r="LPH141" s="348"/>
      <c r="LPI141" s="348"/>
      <c r="LPJ141" s="349"/>
      <c r="LPL141" s="347"/>
      <c r="LPM141" s="350"/>
      <c r="LPN141" s="350"/>
      <c r="LPO141" s="348"/>
      <c r="LPP141" s="348"/>
      <c r="LPQ141" s="348"/>
      <c r="LPR141" s="349"/>
      <c r="LPT141" s="347"/>
      <c r="LPU141" s="350"/>
      <c r="LPV141" s="350"/>
      <c r="LPW141" s="348"/>
      <c r="LPX141" s="348"/>
      <c r="LPY141" s="348"/>
      <c r="LPZ141" s="349"/>
      <c r="LQB141" s="347"/>
      <c r="LQC141" s="350"/>
      <c r="LQD141" s="350"/>
      <c r="LQE141" s="348"/>
      <c r="LQF141" s="348"/>
      <c r="LQG141" s="348"/>
      <c r="LQH141" s="349"/>
      <c r="LQJ141" s="347"/>
      <c r="LQK141" s="350"/>
      <c r="LQL141" s="350"/>
      <c r="LQM141" s="348"/>
      <c r="LQN141" s="348"/>
      <c r="LQO141" s="348"/>
      <c r="LQP141" s="349"/>
      <c r="LQR141" s="347"/>
      <c r="LQS141" s="350"/>
      <c r="LQT141" s="350"/>
      <c r="LQU141" s="348"/>
      <c r="LQV141" s="348"/>
      <c r="LQW141" s="348"/>
      <c r="LQX141" s="349"/>
      <c r="LQZ141" s="347"/>
      <c r="LRA141" s="350"/>
      <c r="LRB141" s="350"/>
      <c r="LRC141" s="348"/>
      <c r="LRD141" s="348"/>
      <c r="LRE141" s="348"/>
      <c r="LRF141" s="349"/>
      <c r="LRH141" s="347"/>
      <c r="LRI141" s="350"/>
      <c r="LRJ141" s="350"/>
      <c r="LRK141" s="348"/>
      <c r="LRL141" s="348"/>
      <c r="LRM141" s="348"/>
      <c r="LRN141" s="349"/>
      <c r="LRP141" s="347"/>
      <c r="LRQ141" s="350"/>
      <c r="LRR141" s="350"/>
      <c r="LRS141" s="348"/>
      <c r="LRT141" s="348"/>
      <c r="LRU141" s="348"/>
      <c r="LRV141" s="349"/>
      <c r="LRX141" s="347"/>
      <c r="LRY141" s="350"/>
      <c r="LRZ141" s="350"/>
      <c r="LSA141" s="348"/>
      <c r="LSB141" s="348"/>
      <c r="LSC141" s="348"/>
      <c r="LSD141" s="349"/>
      <c r="LSF141" s="347"/>
      <c r="LSG141" s="350"/>
      <c r="LSH141" s="350"/>
      <c r="LSI141" s="348"/>
      <c r="LSJ141" s="348"/>
      <c r="LSK141" s="348"/>
      <c r="LSL141" s="349"/>
      <c r="LSN141" s="347"/>
      <c r="LSO141" s="350"/>
      <c r="LSP141" s="350"/>
      <c r="LSQ141" s="348"/>
      <c r="LSR141" s="348"/>
      <c r="LSS141" s="348"/>
      <c r="LST141" s="349"/>
      <c r="LSV141" s="347"/>
      <c r="LSW141" s="350"/>
      <c r="LSX141" s="350"/>
      <c r="LSY141" s="348"/>
      <c r="LSZ141" s="348"/>
      <c r="LTA141" s="348"/>
      <c r="LTB141" s="349"/>
      <c r="LTD141" s="347"/>
      <c r="LTE141" s="350"/>
      <c r="LTF141" s="350"/>
      <c r="LTG141" s="348"/>
      <c r="LTH141" s="348"/>
      <c r="LTI141" s="348"/>
      <c r="LTJ141" s="349"/>
      <c r="LTL141" s="347"/>
      <c r="LTM141" s="350"/>
      <c r="LTN141" s="350"/>
      <c r="LTO141" s="348"/>
      <c r="LTP141" s="348"/>
      <c r="LTQ141" s="348"/>
      <c r="LTR141" s="349"/>
      <c r="LTT141" s="347"/>
      <c r="LTU141" s="350"/>
      <c r="LTV141" s="350"/>
      <c r="LTW141" s="348"/>
      <c r="LTX141" s="348"/>
      <c r="LTY141" s="348"/>
      <c r="LTZ141" s="349"/>
      <c r="LUB141" s="347"/>
      <c r="LUC141" s="350"/>
      <c r="LUD141" s="350"/>
      <c r="LUE141" s="348"/>
      <c r="LUF141" s="348"/>
      <c r="LUG141" s="348"/>
      <c r="LUH141" s="349"/>
      <c r="LUJ141" s="347"/>
      <c r="LUK141" s="350"/>
      <c r="LUL141" s="350"/>
      <c r="LUM141" s="348"/>
      <c r="LUN141" s="348"/>
      <c r="LUO141" s="348"/>
      <c r="LUP141" s="349"/>
      <c r="LUR141" s="347"/>
      <c r="LUS141" s="350"/>
      <c r="LUT141" s="350"/>
      <c r="LUU141" s="348"/>
      <c r="LUV141" s="348"/>
      <c r="LUW141" s="348"/>
      <c r="LUX141" s="349"/>
      <c r="LUZ141" s="347"/>
      <c r="LVA141" s="350"/>
      <c r="LVB141" s="350"/>
      <c r="LVC141" s="348"/>
      <c r="LVD141" s="348"/>
      <c r="LVE141" s="348"/>
      <c r="LVF141" s="349"/>
      <c r="LVH141" s="347"/>
      <c r="LVI141" s="350"/>
      <c r="LVJ141" s="350"/>
      <c r="LVK141" s="348"/>
      <c r="LVL141" s="348"/>
      <c r="LVM141" s="348"/>
      <c r="LVN141" s="349"/>
      <c r="LVP141" s="347"/>
      <c r="LVQ141" s="350"/>
      <c r="LVR141" s="350"/>
      <c r="LVS141" s="348"/>
      <c r="LVT141" s="348"/>
      <c r="LVU141" s="348"/>
      <c r="LVV141" s="349"/>
      <c r="LVX141" s="347"/>
      <c r="LVY141" s="350"/>
      <c r="LVZ141" s="350"/>
      <c r="LWA141" s="348"/>
      <c r="LWB141" s="348"/>
      <c r="LWC141" s="348"/>
      <c r="LWD141" s="349"/>
      <c r="LWF141" s="347"/>
      <c r="LWG141" s="350"/>
      <c r="LWH141" s="350"/>
      <c r="LWI141" s="348"/>
      <c r="LWJ141" s="348"/>
      <c r="LWK141" s="348"/>
      <c r="LWL141" s="349"/>
      <c r="LWN141" s="347"/>
      <c r="LWO141" s="350"/>
      <c r="LWP141" s="350"/>
      <c r="LWQ141" s="348"/>
      <c r="LWR141" s="348"/>
      <c r="LWS141" s="348"/>
      <c r="LWT141" s="349"/>
      <c r="LWV141" s="347"/>
      <c r="LWW141" s="350"/>
      <c r="LWX141" s="350"/>
      <c r="LWY141" s="348"/>
      <c r="LWZ141" s="348"/>
      <c r="LXA141" s="348"/>
      <c r="LXB141" s="349"/>
      <c r="LXD141" s="347"/>
      <c r="LXE141" s="350"/>
      <c r="LXF141" s="350"/>
      <c r="LXG141" s="348"/>
      <c r="LXH141" s="348"/>
      <c r="LXI141" s="348"/>
      <c r="LXJ141" s="349"/>
      <c r="LXL141" s="347"/>
      <c r="LXM141" s="350"/>
      <c r="LXN141" s="350"/>
      <c r="LXO141" s="348"/>
      <c r="LXP141" s="348"/>
      <c r="LXQ141" s="348"/>
      <c r="LXR141" s="349"/>
      <c r="LXT141" s="347"/>
      <c r="LXU141" s="350"/>
      <c r="LXV141" s="350"/>
      <c r="LXW141" s="348"/>
      <c r="LXX141" s="348"/>
      <c r="LXY141" s="348"/>
      <c r="LXZ141" s="349"/>
      <c r="LYB141" s="347"/>
      <c r="LYC141" s="350"/>
      <c r="LYD141" s="350"/>
      <c r="LYE141" s="348"/>
      <c r="LYF141" s="348"/>
      <c r="LYG141" s="348"/>
      <c r="LYH141" s="349"/>
      <c r="LYJ141" s="347"/>
      <c r="LYK141" s="350"/>
      <c r="LYL141" s="350"/>
      <c r="LYM141" s="348"/>
      <c r="LYN141" s="348"/>
      <c r="LYO141" s="348"/>
      <c r="LYP141" s="349"/>
      <c r="LYR141" s="347"/>
      <c r="LYS141" s="350"/>
      <c r="LYT141" s="350"/>
      <c r="LYU141" s="348"/>
      <c r="LYV141" s="348"/>
      <c r="LYW141" s="348"/>
      <c r="LYX141" s="349"/>
      <c r="LYZ141" s="347"/>
      <c r="LZA141" s="350"/>
      <c r="LZB141" s="350"/>
      <c r="LZC141" s="348"/>
      <c r="LZD141" s="348"/>
      <c r="LZE141" s="348"/>
      <c r="LZF141" s="349"/>
      <c r="LZH141" s="347"/>
      <c r="LZI141" s="350"/>
      <c r="LZJ141" s="350"/>
      <c r="LZK141" s="348"/>
      <c r="LZL141" s="348"/>
      <c r="LZM141" s="348"/>
      <c r="LZN141" s="349"/>
      <c r="LZP141" s="347"/>
      <c r="LZQ141" s="350"/>
      <c r="LZR141" s="350"/>
      <c r="LZS141" s="348"/>
      <c r="LZT141" s="348"/>
      <c r="LZU141" s="348"/>
      <c r="LZV141" s="349"/>
      <c r="LZX141" s="347"/>
      <c r="LZY141" s="350"/>
      <c r="LZZ141" s="350"/>
      <c r="MAA141" s="348"/>
      <c r="MAB141" s="348"/>
      <c r="MAC141" s="348"/>
      <c r="MAD141" s="349"/>
      <c r="MAF141" s="347"/>
      <c r="MAG141" s="350"/>
      <c r="MAH141" s="350"/>
      <c r="MAI141" s="348"/>
      <c r="MAJ141" s="348"/>
      <c r="MAK141" s="348"/>
      <c r="MAL141" s="349"/>
      <c r="MAN141" s="347"/>
      <c r="MAO141" s="350"/>
      <c r="MAP141" s="350"/>
      <c r="MAQ141" s="348"/>
      <c r="MAR141" s="348"/>
      <c r="MAS141" s="348"/>
      <c r="MAT141" s="349"/>
      <c r="MAV141" s="347"/>
      <c r="MAW141" s="350"/>
      <c r="MAX141" s="350"/>
      <c r="MAY141" s="348"/>
      <c r="MAZ141" s="348"/>
      <c r="MBA141" s="348"/>
      <c r="MBB141" s="349"/>
      <c r="MBD141" s="347"/>
      <c r="MBE141" s="350"/>
      <c r="MBF141" s="350"/>
      <c r="MBG141" s="348"/>
      <c r="MBH141" s="348"/>
      <c r="MBI141" s="348"/>
      <c r="MBJ141" s="349"/>
      <c r="MBL141" s="347"/>
      <c r="MBM141" s="350"/>
      <c r="MBN141" s="350"/>
      <c r="MBO141" s="348"/>
      <c r="MBP141" s="348"/>
      <c r="MBQ141" s="348"/>
      <c r="MBR141" s="349"/>
      <c r="MBT141" s="347"/>
      <c r="MBU141" s="350"/>
      <c r="MBV141" s="350"/>
      <c r="MBW141" s="348"/>
      <c r="MBX141" s="348"/>
      <c r="MBY141" s="348"/>
      <c r="MBZ141" s="349"/>
      <c r="MCB141" s="347"/>
      <c r="MCC141" s="350"/>
      <c r="MCD141" s="350"/>
      <c r="MCE141" s="348"/>
      <c r="MCF141" s="348"/>
      <c r="MCG141" s="348"/>
      <c r="MCH141" s="349"/>
      <c r="MCJ141" s="347"/>
      <c r="MCK141" s="350"/>
      <c r="MCL141" s="350"/>
      <c r="MCM141" s="348"/>
      <c r="MCN141" s="348"/>
      <c r="MCO141" s="348"/>
      <c r="MCP141" s="349"/>
      <c r="MCR141" s="347"/>
      <c r="MCS141" s="350"/>
      <c r="MCT141" s="350"/>
      <c r="MCU141" s="348"/>
      <c r="MCV141" s="348"/>
      <c r="MCW141" s="348"/>
      <c r="MCX141" s="349"/>
      <c r="MCZ141" s="347"/>
      <c r="MDA141" s="350"/>
      <c r="MDB141" s="350"/>
      <c r="MDC141" s="348"/>
      <c r="MDD141" s="348"/>
      <c r="MDE141" s="348"/>
      <c r="MDF141" s="349"/>
      <c r="MDH141" s="347"/>
      <c r="MDI141" s="350"/>
      <c r="MDJ141" s="350"/>
      <c r="MDK141" s="348"/>
      <c r="MDL141" s="348"/>
      <c r="MDM141" s="348"/>
      <c r="MDN141" s="349"/>
      <c r="MDP141" s="347"/>
      <c r="MDQ141" s="350"/>
      <c r="MDR141" s="350"/>
      <c r="MDS141" s="348"/>
      <c r="MDT141" s="348"/>
      <c r="MDU141" s="348"/>
      <c r="MDV141" s="349"/>
      <c r="MDX141" s="347"/>
      <c r="MDY141" s="350"/>
      <c r="MDZ141" s="350"/>
      <c r="MEA141" s="348"/>
      <c r="MEB141" s="348"/>
      <c r="MEC141" s="348"/>
      <c r="MED141" s="349"/>
      <c r="MEF141" s="347"/>
      <c r="MEG141" s="350"/>
      <c r="MEH141" s="350"/>
      <c r="MEI141" s="348"/>
      <c r="MEJ141" s="348"/>
      <c r="MEK141" s="348"/>
      <c r="MEL141" s="349"/>
      <c r="MEN141" s="347"/>
      <c r="MEO141" s="350"/>
      <c r="MEP141" s="350"/>
      <c r="MEQ141" s="348"/>
      <c r="MER141" s="348"/>
      <c r="MES141" s="348"/>
      <c r="MET141" s="349"/>
      <c r="MEV141" s="347"/>
      <c r="MEW141" s="350"/>
      <c r="MEX141" s="350"/>
      <c r="MEY141" s="348"/>
      <c r="MEZ141" s="348"/>
      <c r="MFA141" s="348"/>
      <c r="MFB141" s="349"/>
      <c r="MFD141" s="347"/>
      <c r="MFE141" s="350"/>
      <c r="MFF141" s="350"/>
      <c r="MFG141" s="348"/>
      <c r="MFH141" s="348"/>
      <c r="MFI141" s="348"/>
      <c r="MFJ141" s="349"/>
      <c r="MFL141" s="347"/>
      <c r="MFM141" s="350"/>
      <c r="MFN141" s="350"/>
      <c r="MFO141" s="348"/>
      <c r="MFP141" s="348"/>
      <c r="MFQ141" s="348"/>
      <c r="MFR141" s="349"/>
      <c r="MFT141" s="347"/>
      <c r="MFU141" s="350"/>
      <c r="MFV141" s="350"/>
      <c r="MFW141" s="348"/>
      <c r="MFX141" s="348"/>
      <c r="MFY141" s="348"/>
      <c r="MFZ141" s="349"/>
      <c r="MGB141" s="347"/>
      <c r="MGC141" s="350"/>
      <c r="MGD141" s="350"/>
      <c r="MGE141" s="348"/>
      <c r="MGF141" s="348"/>
      <c r="MGG141" s="348"/>
      <c r="MGH141" s="349"/>
      <c r="MGJ141" s="347"/>
      <c r="MGK141" s="350"/>
      <c r="MGL141" s="350"/>
      <c r="MGM141" s="348"/>
      <c r="MGN141" s="348"/>
      <c r="MGO141" s="348"/>
      <c r="MGP141" s="349"/>
      <c r="MGR141" s="347"/>
      <c r="MGS141" s="350"/>
      <c r="MGT141" s="350"/>
      <c r="MGU141" s="348"/>
      <c r="MGV141" s="348"/>
      <c r="MGW141" s="348"/>
      <c r="MGX141" s="349"/>
      <c r="MGZ141" s="347"/>
      <c r="MHA141" s="350"/>
      <c r="MHB141" s="350"/>
      <c r="MHC141" s="348"/>
      <c r="MHD141" s="348"/>
      <c r="MHE141" s="348"/>
      <c r="MHF141" s="349"/>
      <c r="MHH141" s="347"/>
      <c r="MHI141" s="350"/>
      <c r="MHJ141" s="350"/>
      <c r="MHK141" s="348"/>
      <c r="MHL141" s="348"/>
      <c r="MHM141" s="348"/>
      <c r="MHN141" s="349"/>
      <c r="MHP141" s="347"/>
      <c r="MHQ141" s="350"/>
      <c r="MHR141" s="350"/>
      <c r="MHS141" s="348"/>
      <c r="MHT141" s="348"/>
      <c r="MHU141" s="348"/>
      <c r="MHV141" s="349"/>
      <c r="MHX141" s="347"/>
      <c r="MHY141" s="350"/>
      <c r="MHZ141" s="350"/>
      <c r="MIA141" s="348"/>
      <c r="MIB141" s="348"/>
      <c r="MIC141" s="348"/>
      <c r="MID141" s="349"/>
      <c r="MIF141" s="347"/>
      <c r="MIG141" s="350"/>
      <c r="MIH141" s="350"/>
      <c r="MII141" s="348"/>
      <c r="MIJ141" s="348"/>
      <c r="MIK141" s="348"/>
      <c r="MIL141" s="349"/>
      <c r="MIN141" s="347"/>
      <c r="MIO141" s="350"/>
      <c r="MIP141" s="350"/>
      <c r="MIQ141" s="348"/>
      <c r="MIR141" s="348"/>
      <c r="MIS141" s="348"/>
      <c r="MIT141" s="349"/>
      <c r="MIV141" s="347"/>
      <c r="MIW141" s="350"/>
      <c r="MIX141" s="350"/>
      <c r="MIY141" s="348"/>
      <c r="MIZ141" s="348"/>
      <c r="MJA141" s="348"/>
      <c r="MJB141" s="349"/>
      <c r="MJD141" s="347"/>
      <c r="MJE141" s="350"/>
      <c r="MJF141" s="350"/>
      <c r="MJG141" s="348"/>
      <c r="MJH141" s="348"/>
      <c r="MJI141" s="348"/>
      <c r="MJJ141" s="349"/>
      <c r="MJL141" s="347"/>
      <c r="MJM141" s="350"/>
      <c r="MJN141" s="350"/>
      <c r="MJO141" s="348"/>
      <c r="MJP141" s="348"/>
      <c r="MJQ141" s="348"/>
      <c r="MJR141" s="349"/>
      <c r="MJT141" s="347"/>
      <c r="MJU141" s="350"/>
      <c r="MJV141" s="350"/>
      <c r="MJW141" s="348"/>
      <c r="MJX141" s="348"/>
      <c r="MJY141" s="348"/>
      <c r="MJZ141" s="349"/>
      <c r="MKB141" s="347"/>
      <c r="MKC141" s="350"/>
      <c r="MKD141" s="350"/>
      <c r="MKE141" s="348"/>
      <c r="MKF141" s="348"/>
      <c r="MKG141" s="348"/>
      <c r="MKH141" s="349"/>
      <c r="MKJ141" s="347"/>
      <c r="MKK141" s="350"/>
      <c r="MKL141" s="350"/>
      <c r="MKM141" s="348"/>
      <c r="MKN141" s="348"/>
      <c r="MKO141" s="348"/>
      <c r="MKP141" s="349"/>
      <c r="MKR141" s="347"/>
      <c r="MKS141" s="350"/>
      <c r="MKT141" s="350"/>
      <c r="MKU141" s="348"/>
      <c r="MKV141" s="348"/>
      <c r="MKW141" s="348"/>
      <c r="MKX141" s="349"/>
      <c r="MKZ141" s="347"/>
      <c r="MLA141" s="350"/>
      <c r="MLB141" s="350"/>
      <c r="MLC141" s="348"/>
      <c r="MLD141" s="348"/>
      <c r="MLE141" s="348"/>
      <c r="MLF141" s="349"/>
      <c r="MLH141" s="347"/>
      <c r="MLI141" s="350"/>
      <c r="MLJ141" s="350"/>
      <c r="MLK141" s="348"/>
      <c r="MLL141" s="348"/>
      <c r="MLM141" s="348"/>
      <c r="MLN141" s="349"/>
      <c r="MLP141" s="347"/>
      <c r="MLQ141" s="350"/>
      <c r="MLR141" s="350"/>
      <c r="MLS141" s="348"/>
      <c r="MLT141" s="348"/>
      <c r="MLU141" s="348"/>
      <c r="MLV141" s="349"/>
      <c r="MLX141" s="347"/>
      <c r="MLY141" s="350"/>
      <c r="MLZ141" s="350"/>
      <c r="MMA141" s="348"/>
      <c r="MMB141" s="348"/>
      <c r="MMC141" s="348"/>
      <c r="MMD141" s="349"/>
      <c r="MMF141" s="347"/>
      <c r="MMG141" s="350"/>
      <c r="MMH141" s="350"/>
      <c r="MMI141" s="348"/>
      <c r="MMJ141" s="348"/>
      <c r="MMK141" s="348"/>
      <c r="MML141" s="349"/>
      <c r="MMN141" s="347"/>
      <c r="MMO141" s="350"/>
      <c r="MMP141" s="350"/>
      <c r="MMQ141" s="348"/>
      <c r="MMR141" s="348"/>
      <c r="MMS141" s="348"/>
      <c r="MMT141" s="349"/>
      <c r="MMV141" s="347"/>
      <c r="MMW141" s="350"/>
      <c r="MMX141" s="350"/>
      <c r="MMY141" s="348"/>
      <c r="MMZ141" s="348"/>
      <c r="MNA141" s="348"/>
      <c r="MNB141" s="349"/>
      <c r="MND141" s="347"/>
      <c r="MNE141" s="350"/>
      <c r="MNF141" s="350"/>
      <c r="MNG141" s="348"/>
      <c r="MNH141" s="348"/>
      <c r="MNI141" s="348"/>
      <c r="MNJ141" s="349"/>
      <c r="MNL141" s="347"/>
      <c r="MNM141" s="350"/>
      <c r="MNN141" s="350"/>
      <c r="MNO141" s="348"/>
      <c r="MNP141" s="348"/>
      <c r="MNQ141" s="348"/>
      <c r="MNR141" s="349"/>
      <c r="MNT141" s="347"/>
      <c r="MNU141" s="350"/>
      <c r="MNV141" s="350"/>
      <c r="MNW141" s="348"/>
      <c r="MNX141" s="348"/>
      <c r="MNY141" s="348"/>
      <c r="MNZ141" s="349"/>
      <c r="MOB141" s="347"/>
      <c r="MOC141" s="350"/>
      <c r="MOD141" s="350"/>
      <c r="MOE141" s="348"/>
      <c r="MOF141" s="348"/>
      <c r="MOG141" s="348"/>
      <c r="MOH141" s="349"/>
      <c r="MOJ141" s="347"/>
      <c r="MOK141" s="350"/>
      <c r="MOL141" s="350"/>
      <c r="MOM141" s="348"/>
      <c r="MON141" s="348"/>
      <c r="MOO141" s="348"/>
      <c r="MOP141" s="349"/>
      <c r="MOR141" s="347"/>
      <c r="MOS141" s="350"/>
      <c r="MOT141" s="350"/>
      <c r="MOU141" s="348"/>
      <c r="MOV141" s="348"/>
      <c r="MOW141" s="348"/>
      <c r="MOX141" s="349"/>
      <c r="MOZ141" s="347"/>
      <c r="MPA141" s="350"/>
      <c r="MPB141" s="350"/>
      <c r="MPC141" s="348"/>
      <c r="MPD141" s="348"/>
      <c r="MPE141" s="348"/>
      <c r="MPF141" s="349"/>
      <c r="MPH141" s="347"/>
      <c r="MPI141" s="350"/>
      <c r="MPJ141" s="350"/>
      <c r="MPK141" s="348"/>
      <c r="MPL141" s="348"/>
      <c r="MPM141" s="348"/>
      <c r="MPN141" s="349"/>
      <c r="MPP141" s="347"/>
      <c r="MPQ141" s="350"/>
      <c r="MPR141" s="350"/>
      <c r="MPS141" s="348"/>
      <c r="MPT141" s="348"/>
      <c r="MPU141" s="348"/>
      <c r="MPV141" s="349"/>
      <c r="MPX141" s="347"/>
      <c r="MPY141" s="350"/>
      <c r="MPZ141" s="350"/>
      <c r="MQA141" s="348"/>
      <c r="MQB141" s="348"/>
      <c r="MQC141" s="348"/>
      <c r="MQD141" s="349"/>
      <c r="MQF141" s="347"/>
      <c r="MQG141" s="350"/>
      <c r="MQH141" s="350"/>
      <c r="MQI141" s="348"/>
      <c r="MQJ141" s="348"/>
      <c r="MQK141" s="348"/>
      <c r="MQL141" s="349"/>
      <c r="MQN141" s="347"/>
      <c r="MQO141" s="350"/>
      <c r="MQP141" s="350"/>
      <c r="MQQ141" s="348"/>
      <c r="MQR141" s="348"/>
      <c r="MQS141" s="348"/>
      <c r="MQT141" s="349"/>
      <c r="MQV141" s="347"/>
      <c r="MQW141" s="350"/>
      <c r="MQX141" s="350"/>
      <c r="MQY141" s="348"/>
      <c r="MQZ141" s="348"/>
      <c r="MRA141" s="348"/>
      <c r="MRB141" s="349"/>
      <c r="MRD141" s="347"/>
      <c r="MRE141" s="350"/>
      <c r="MRF141" s="350"/>
      <c r="MRG141" s="348"/>
      <c r="MRH141" s="348"/>
      <c r="MRI141" s="348"/>
      <c r="MRJ141" s="349"/>
      <c r="MRL141" s="347"/>
      <c r="MRM141" s="350"/>
      <c r="MRN141" s="350"/>
      <c r="MRO141" s="348"/>
      <c r="MRP141" s="348"/>
      <c r="MRQ141" s="348"/>
      <c r="MRR141" s="349"/>
      <c r="MRT141" s="347"/>
      <c r="MRU141" s="350"/>
      <c r="MRV141" s="350"/>
      <c r="MRW141" s="348"/>
      <c r="MRX141" s="348"/>
      <c r="MRY141" s="348"/>
      <c r="MRZ141" s="349"/>
      <c r="MSB141" s="347"/>
      <c r="MSC141" s="350"/>
      <c r="MSD141" s="350"/>
      <c r="MSE141" s="348"/>
      <c r="MSF141" s="348"/>
      <c r="MSG141" s="348"/>
      <c r="MSH141" s="349"/>
      <c r="MSJ141" s="347"/>
      <c r="MSK141" s="350"/>
      <c r="MSL141" s="350"/>
      <c r="MSM141" s="348"/>
      <c r="MSN141" s="348"/>
      <c r="MSO141" s="348"/>
      <c r="MSP141" s="349"/>
      <c r="MSR141" s="347"/>
      <c r="MSS141" s="350"/>
      <c r="MST141" s="350"/>
      <c r="MSU141" s="348"/>
      <c r="MSV141" s="348"/>
      <c r="MSW141" s="348"/>
      <c r="MSX141" s="349"/>
      <c r="MSZ141" s="347"/>
      <c r="MTA141" s="350"/>
      <c r="MTB141" s="350"/>
      <c r="MTC141" s="348"/>
      <c r="MTD141" s="348"/>
      <c r="MTE141" s="348"/>
      <c r="MTF141" s="349"/>
      <c r="MTH141" s="347"/>
      <c r="MTI141" s="350"/>
      <c r="MTJ141" s="350"/>
      <c r="MTK141" s="348"/>
      <c r="MTL141" s="348"/>
      <c r="MTM141" s="348"/>
      <c r="MTN141" s="349"/>
      <c r="MTP141" s="347"/>
      <c r="MTQ141" s="350"/>
      <c r="MTR141" s="350"/>
      <c r="MTS141" s="348"/>
      <c r="MTT141" s="348"/>
      <c r="MTU141" s="348"/>
      <c r="MTV141" s="349"/>
      <c r="MTX141" s="347"/>
      <c r="MTY141" s="350"/>
      <c r="MTZ141" s="350"/>
      <c r="MUA141" s="348"/>
      <c r="MUB141" s="348"/>
      <c r="MUC141" s="348"/>
      <c r="MUD141" s="349"/>
      <c r="MUF141" s="347"/>
      <c r="MUG141" s="350"/>
      <c r="MUH141" s="350"/>
      <c r="MUI141" s="348"/>
      <c r="MUJ141" s="348"/>
      <c r="MUK141" s="348"/>
      <c r="MUL141" s="349"/>
      <c r="MUN141" s="347"/>
      <c r="MUO141" s="350"/>
      <c r="MUP141" s="350"/>
      <c r="MUQ141" s="348"/>
      <c r="MUR141" s="348"/>
      <c r="MUS141" s="348"/>
      <c r="MUT141" s="349"/>
      <c r="MUV141" s="347"/>
      <c r="MUW141" s="350"/>
      <c r="MUX141" s="350"/>
      <c r="MUY141" s="348"/>
      <c r="MUZ141" s="348"/>
      <c r="MVA141" s="348"/>
      <c r="MVB141" s="349"/>
      <c r="MVD141" s="347"/>
      <c r="MVE141" s="350"/>
      <c r="MVF141" s="350"/>
      <c r="MVG141" s="348"/>
      <c r="MVH141" s="348"/>
      <c r="MVI141" s="348"/>
      <c r="MVJ141" s="349"/>
      <c r="MVL141" s="347"/>
      <c r="MVM141" s="350"/>
      <c r="MVN141" s="350"/>
      <c r="MVO141" s="348"/>
      <c r="MVP141" s="348"/>
      <c r="MVQ141" s="348"/>
      <c r="MVR141" s="349"/>
      <c r="MVT141" s="347"/>
      <c r="MVU141" s="350"/>
      <c r="MVV141" s="350"/>
      <c r="MVW141" s="348"/>
      <c r="MVX141" s="348"/>
      <c r="MVY141" s="348"/>
      <c r="MVZ141" s="349"/>
      <c r="MWB141" s="347"/>
      <c r="MWC141" s="350"/>
      <c r="MWD141" s="350"/>
      <c r="MWE141" s="348"/>
      <c r="MWF141" s="348"/>
      <c r="MWG141" s="348"/>
      <c r="MWH141" s="349"/>
      <c r="MWJ141" s="347"/>
      <c r="MWK141" s="350"/>
      <c r="MWL141" s="350"/>
      <c r="MWM141" s="348"/>
      <c r="MWN141" s="348"/>
      <c r="MWO141" s="348"/>
      <c r="MWP141" s="349"/>
      <c r="MWR141" s="347"/>
      <c r="MWS141" s="350"/>
      <c r="MWT141" s="350"/>
      <c r="MWU141" s="348"/>
      <c r="MWV141" s="348"/>
      <c r="MWW141" s="348"/>
      <c r="MWX141" s="349"/>
      <c r="MWZ141" s="347"/>
      <c r="MXA141" s="350"/>
      <c r="MXB141" s="350"/>
      <c r="MXC141" s="348"/>
      <c r="MXD141" s="348"/>
      <c r="MXE141" s="348"/>
      <c r="MXF141" s="349"/>
      <c r="MXH141" s="347"/>
      <c r="MXI141" s="350"/>
      <c r="MXJ141" s="350"/>
      <c r="MXK141" s="348"/>
      <c r="MXL141" s="348"/>
      <c r="MXM141" s="348"/>
      <c r="MXN141" s="349"/>
      <c r="MXP141" s="347"/>
      <c r="MXQ141" s="350"/>
      <c r="MXR141" s="350"/>
      <c r="MXS141" s="348"/>
      <c r="MXT141" s="348"/>
      <c r="MXU141" s="348"/>
      <c r="MXV141" s="349"/>
      <c r="MXX141" s="347"/>
      <c r="MXY141" s="350"/>
      <c r="MXZ141" s="350"/>
      <c r="MYA141" s="348"/>
      <c r="MYB141" s="348"/>
      <c r="MYC141" s="348"/>
      <c r="MYD141" s="349"/>
      <c r="MYF141" s="347"/>
      <c r="MYG141" s="350"/>
      <c r="MYH141" s="350"/>
      <c r="MYI141" s="348"/>
      <c r="MYJ141" s="348"/>
      <c r="MYK141" s="348"/>
      <c r="MYL141" s="349"/>
      <c r="MYN141" s="347"/>
      <c r="MYO141" s="350"/>
      <c r="MYP141" s="350"/>
      <c r="MYQ141" s="348"/>
      <c r="MYR141" s="348"/>
      <c r="MYS141" s="348"/>
      <c r="MYT141" s="349"/>
      <c r="MYV141" s="347"/>
      <c r="MYW141" s="350"/>
      <c r="MYX141" s="350"/>
      <c r="MYY141" s="348"/>
      <c r="MYZ141" s="348"/>
      <c r="MZA141" s="348"/>
      <c r="MZB141" s="349"/>
      <c r="MZD141" s="347"/>
      <c r="MZE141" s="350"/>
      <c r="MZF141" s="350"/>
      <c r="MZG141" s="348"/>
      <c r="MZH141" s="348"/>
      <c r="MZI141" s="348"/>
      <c r="MZJ141" s="349"/>
      <c r="MZL141" s="347"/>
      <c r="MZM141" s="350"/>
      <c r="MZN141" s="350"/>
      <c r="MZO141" s="348"/>
      <c r="MZP141" s="348"/>
      <c r="MZQ141" s="348"/>
      <c r="MZR141" s="349"/>
      <c r="MZT141" s="347"/>
      <c r="MZU141" s="350"/>
      <c r="MZV141" s="350"/>
      <c r="MZW141" s="348"/>
      <c r="MZX141" s="348"/>
      <c r="MZY141" s="348"/>
      <c r="MZZ141" s="349"/>
      <c r="NAB141" s="347"/>
      <c r="NAC141" s="350"/>
      <c r="NAD141" s="350"/>
      <c r="NAE141" s="348"/>
      <c r="NAF141" s="348"/>
      <c r="NAG141" s="348"/>
      <c r="NAH141" s="349"/>
      <c r="NAJ141" s="347"/>
      <c r="NAK141" s="350"/>
      <c r="NAL141" s="350"/>
      <c r="NAM141" s="348"/>
      <c r="NAN141" s="348"/>
      <c r="NAO141" s="348"/>
      <c r="NAP141" s="349"/>
      <c r="NAR141" s="347"/>
      <c r="NAS141" s="350"/>
      <c r="NAT141" s="350"/>
      <c r="NAU141" s="348"/>
      <c r="NAV141" s="348"/>
      <c r="NAW141" s="348"/>
      <c r="NAX141" s="349"/>
      <c r="NAZ141" s="347"/>
      <c r="NBA141" s="350"/>
      <c r="NBB141" s="350"/>
      <c r="NBC141" s="348"/>
      <c r="NBD141" s="348"/>
      <c r="NBE141" s="348"/>
      <c r="NBF141" s="349"/>
      <c r="NBH141" s="347"/>
      <c r="NBI141" s="350"/>
      <c r="NBJ141" s="350"/>
      <c r="NBK141" s="348"/>
      <c r="NBL141" s="348"/>
      <c r="NBM141" s="348"/>
      <c r="NBN141" s="349"/>
      <c r="NBP141" s="347"/>
      <c r="NBQ141" s="350"/>
      <c r="NBR141" s="350"/>
      <c r="NBS141" s="348"/>
      <c r="NBT141" s="348"/>
      <c r="NBU141" s="348"/>
      <c r="NBV141" s="349"/>
      <c r="NBX141" s="347"/>
      <c r="NBY141" s="350"/>
      <c r="NBZ141" s="350"/>
      <c r="NCA141" s="348"/>
      <c r="NCB141" s="348"/>
      <c r="NCC141" s="348"/>
      <c r="NCD141" s="349"/>
      <c r="NCF141" s="347"/>
      <c r="NCG141" s="350"/>
      <c r="NCH141" s="350"/>
      <c r="NCI141" s="348"/>
      <c r="NCJ141" s="348"/>
      <c r="NCK141" s="348"/>
      <c r="NCL141" s="349"/>
      <c r="NCN141" s="347"/>
      <c r="NCO141" s="350"/>
      <c r="NCP141" s="350"/>
      <c r="NCQ141" s="348"/>
      <c r="NCR141" s="348"/>
      <c r="NCS141" s="348"/>
      <c r="NCT141" s="349"/>
      <c r="NCV141" s="347"/>
      <c r="NCW141" s="350"/>
      <c r="NCX141" s="350"/>
      <c r="NCY141" s="348"/>
      <c r="NCZ141" s="348"/>
      <c r="NDA141" s="348"/>
      <c r="NDB141" s="349"/>
      <c r="NDD141" s="347"/>
      <c r="NDE141" s="350"/>
      <c r="NDF141" s="350"/>
      <c r="NDG141" s="348"/>
      <c r="NDH141" s="348"/>
      <c r="NDI141" s="348"/>
      <c r="NDJ141" s="349"/>
      <c r="NDL141" s="347"/>
      <c r="NDM141" s="350"/>
      <c r="NDN141" s="350"/>
      <c r="NDO141" s="348"/>
      <c r="NDP141" s="348"/>
      <c r="NDQ141" s="348"/>
      <c r="NDR141" s="349"/>
      <c r="NDT141" s="347"/>
      <c r="NDU141" s="350"/>
      <c r="NDV141" s="350"/>
      <c r="NDW141" s="348"/>
      <c r="NDX141" s="348"/>
      <c r="NDY141" s="348"/>
      <c r="NDZ141" s="349"/>
      <c r="NEB141" s="347"/>
      <c r="NEC141" s="350"/>
      <c r="NED141" s="350"/>
      <c r="NEE141" s="348"/>
      <c r="NEF141" s="348"/>
      <c r="NEG141" s="348"/>
      <c r="NEH141" s="349"/>
      <c r="NEJ141" s="347"/>
      <c r="NEK141" s="350"/>
      <c r="NEL141" s="350"/>
      <c r="NEM141" s="348"/>
      <c r="NEN141" s="348"/>
      <c r="NEO141" s="348"/>
      <c r="NEP141" s="349"/>
      <c r="NER141" s="347"/>
      <c r="NES141" s="350"/>
      <c r="NET141" s="350"/>
      <c r="NEU141" s="348"/>
      <c r="NEV141" s="348"/>
      <c r="NEW141" s="348"/>
      <c r="NEX141" s="349"/>
      <c r="NEZ141" s="347"/>
      <c r="NFA141" s="350"/>
      <c r="NFB141" s="350"/>
      <c r="NFC141" s="348"/>
      <c r="NFD141" s="348"/>
      <c r="NFE141" s="348"/>
      <c r="NFF141" s="349"/>
      <c r="NFH141" s="347"/>
      <c r="NFI141" s="350"/>
      <c r="NFJ141" s="350"/>
      <c r="NFK141" s="348"/>
      <c r="NFL141" s="348"/>
      <c r="NFM141" s="348"/>
      <c r="NFN141" s="349"/>
      <c r="NFP141" s="347"/>
      <c r="NFQ141" s="350"/>
      <c r="NFR141" s="350"/>
      <c r="NFS141" s="348"/>
      <c r="NFT141" s="348"/>
      <c r="NFU141" s="348"/>
      <c r="NFV141" s="349"/>
      <c r="NFX141" s="347"/>
      <c r="NFY141" s="350"/>
      <c r="NFZ141" s="350"/>
      <c r="NGA141" s="348"/>
      <c r="NGB141" s="348"/>
      <c r="NGC141" s="348"/>
      <c r="NGD141" s="349"/>
      <c r="NGF141" s="347"/>
      <c r="NGG141" s="350"/>
      <c r="NGH141" s="350"/>
      <c r="NGI141" s="348"/>
      <c r="NGJ141" s="348"/>
      <c r="NGK141" s="348"/>
      <c r="NGL141" s="349"/>
      <c r="NGN141" s="347"/>
      <c r="NGO141" s="350"/>
      <c r="NGP141" s="350"/>
      <c r="NGQ141" s="348"/>
      <c r="NGR141" s="348"/>
      <c r="NGS141" s="348"/>
      <c r="NGT141" s="349"/>
      <c r="NGV141" s="347"/>
      <c r="NGW141" s="350"/>
      <c r="NGX141" s="350"/>
      <c r="NGY141" s="348"/>
      <c r="NGZ141" s="348"/>
      <c r="NHA141" s="348"/>
      <c r="NHB141" s="349"/>
      <c r="NHD141" s="347"/>
      <c r="NHE141" s="350"/>
      <c r="NHF141" s="350"/>
      <c r="NHG141" s="348"/>
      <c r="NHH141" s="348"/>
      <c r="NHI141" s="348"/>
      <c r="NHJ141" s="349"/>
      <c r="NHL141" s="347"/>
      <c r="NHM141" s="350"/>
      <c r="NHN141" s="350"/>
      <c r="NHO141" s="348"/>
      <c r="NHP141" s="348"/>
      <c r="NHQ141" s="348"/>
      <c r="NHR141" s="349"/>
      <c r="NHT141" s="347"/>
      <c r="NHU141" s="350"/>
      <c r="NHV141" s="350"/>
      <c r="NHW141" s="348"/>
      <c r="NHX141" s="348"/>
      <c r="NHY141" s="348"/>
      <c r="NHZ141" s="349"/>
      <c r="NIB141" s="347"/>
      <c r="NIC141" s="350"/>
      <c r="NID141" s="350"/>
      <c r="NIE141" s="348"/>
      <c r="NIF141" s="348"/>
      <c r="NIG141" s="348"/>
      <c r="NIH141" s="349"/>
      <c r="NIJ141" s="347"/>
      <c r="NIK141" s="350"/>
      <c r="NIL141" s="350"/>
      <c r="NIM141" s="348"/>
      <c r="NIN141" s="348"/>
      <c r="NIO141" s="348"/>
      <c r="NIP141" s="349"/>
      <c r="NIR141" s="347"/>
      <c r="NIS141" s="350"/>
      <c r="NIT141" s="350"/>
      <c r="NIU141" s="348"/>
      <c r="NIV141" s="348"/>
      <c r="NIW141" s="348"/>
      <c r="NIX141" s="349"/>
      <c r="NIZ141" s="347"/>
      <c r="NJA141" s="350"/>
      <c r="NJB141" s="350"/>
      <c r="NJC141" s="348"/>
      <c r="NJD141" s="348"/>
      <c r="NJE141" s="348"/>
      <c r="NJF141" s="349"/>
      <c r="NJH141" s="347"/>
      <c r="NJI141" s="350"/>
      <c r="NJJ141" s="350"/>
      <c r="NJK141" s="348"/>
      <c r="NJL141" s="348"/>
      <c r="NJM141" s="348"/>
      <c r="NJN141" s="349"/>
      <c r="NJP141" s="347"/>
      <c r="NJQ141" s="350"/>
      <c r="NJR141" s="350"/>
      <c r="NJS141" s="348"/>
      <c r="NJT141" s="348"/>
      <c r="NJU141" s="348"/>
      <c r="NJV141" s="349"/>
      <c r="NJX141" s="347"/>
      <c r="NJY141" s="350"/>
      <c r="NJZ141" s="350"/>
      <c r="NKA141" s="348"/>
      <c r="NKB141" s="348"/>
      <c r="NKC141" s="348"/>
      <c r="NKD141" s="349"/>
      <c r="NKF141" s="347"/>
      <c r="NKG141" s="350"/>
      <c r="NKH141" s="350"/>
      <c r="NKI141" s="348"/>
      <c r="NKJ141" s="348"/>
      <c r="NKK141" s="348"/>
      <c r="NKL141" s="349"/>
      <c r="NKN141" s="347"/>
      <c r="NKO141" s="350"/>
      <c r="NKP141" s="350"/>
      <c r="NKQ141" s="348"/>
      <c r="NKR141" s="348"/>
      <c r="NKS141" s="348"/>
      <c r="NKT141" s="349"/>
      <c r="NKV141" s="347"/>
      <c r="NKW141" s="350"/>
      <c r="NKX141" s="350"/>
      <c r="NKY141" s="348"/>
      <c r="NKZ141" s="348"/>
      <c r="NLA141" s="348"/>
      <c r="NLB141" s="349"/>
      <c r="NLD141" s="347"/>
      <c r="NLE141" s="350"/>
      <c r="NLF141" s="350"/>
      <c r="NLG141" s="348"/>
      <c r="NLH141" s="348"/>
      <c r="NLI141" s="348"/>
      <c r="NLJ141" s="349"/>
      <c r="NLL141" s="347"/>
      <c r="NLM141" s="350"/>
      <c r="NLN141" s="350"/>
      <c r="NLO141" s="348"/>
      <c r="NLP141" s="348"/>
      <c r="NLQ141" s="348"/>
      <c r="NLR141" s="349"/>
      <c r="NLT141" s="347"/>
      <c r="NLU141" s="350"/>
      <c r="NLV141" s="350"/>
      <c r="NLW141" s="348"/>
      <c r="NLX141" s="348"/>
      <c r="NLY141" s="348"/>
      <c r="NLZ141" s="349"/>
      <c r="NMB141" s="347"/>
      <c r="NMC141" s="350"/>
      <c r="NMD141" s="350"/>
      <c r="NME141" s="348"/>
      <c r="NMF141" s="348"/>
      <c r="NMG141" s="348"/>
      <c r="NMH141" s="349"/>
      <c r="NMJ141" s="347"/>
      <c r="NMK141" s="350"/>
      <c r="NML141" s="350"/>
      <c r="NMM141" s="348"/>
      <c r="NMN141" s="348"/>
      <c r="NMO141" s="348"/>
      <c r="NMP141" s="349"/>
      <c r="NMR141" s="347"/>
      <c r="NMS141" s="350"/>
      <c r="NMT141" s="350"/>
      <c r="NMU141" s="348"/>
      <c r="NMV141" s="348"/>
      <c r="NMW141" s="348"/>
      <c r="NMX141" s="349"/>
      <c r="NMZ141" s="347"/>
      <c r="NNA141" s="350"/>
      <c r="NNB141" s="350"/>
      <c r="NNC141" s="348"/>
      <c r="NND141" s="348"/>
      <c r="NNE141" s="348"/>
      <c r="NNF141" s="349"/>
      <c r="NNH141" s="347"/>
      <c r="NNI141" s="350"/>
      <c r="NNJ141" s="350"/>
      <c r="NNK141" s="348"/>
      <c r="NNL141" s="348"/>
      <c r="NNM141" s="348"/>
      <c r="NNN141" s="349"/>
      <c r="NNP141" s="347"/>
      <c r="NNQ141" s="350"/>
      <c r="NNR141" s="350"/>
      <c r="NNS141" s="348"/>
      <c r="NNT141" s="348"/>
      <c r="NNU141" s="348"/>
      <c r="NNV141" s="349"/>
      <c r="NNX141" s="347"/>
      <c r="NNY141" s="350"/>
      <c r="NNZ141" s="350"/>
      <c r="NOA141" s="348"/>
      <c r="NOB141" s="348"/>
      <c r="NOC141" s="348"/>
      <c r="NOD141" s="349"/>
      <c r="NOF141" s="347"/>
      <c r="NOG141" s="350"/>
      <c r="NOH141" s="350"/>
      <c r="NOI141" s="348"/>
      <c r="NOJ141" s="348"/>
      <c r="NOK141" s="348"/>
      <c r="NOL141" s="349"/>
      <c r="NON141" s="347"/>
      <c r="NOO141" s="350"/>
      <c r="NOP141" s="350"/>
      <c r="NOQ141" s="348"/>
      <c r="NOR141" s="348"/>
      <c r="NOS141" s="348"/>
      <c r="NOT141" s="349"/>
      <c r="NOV141" s="347"/>
      <c r="NOW141" s="350"/>
      <c r="NOX141" s="350"/>
      <c r="NOY141" s="348"/>
      <c r="NOZ141" s="348"/>
      <c r="NPA141" s="348"/>
      <c r="NPB141" s="349"/>
      <c r="NPD141" s="347"/>
      <c r="NPE141" s="350"/>
      <c r="NPF141" s="350"/>
      <c r="NPG141" s="348"/>
      <c r="NPH141" s="348"/>
      <c r="NPI141" s="348"/>
      <c r="NPJ141" s="349"/>
      <c r="NPL141" s="347"/>
      <c r="NPM141" s="350"/>
      <c r="NPN141" s="350"/>
      <c r="NPO141" s="348"/>
      <c r="NPP141" s="348"/>
      <c r="NPQ141" s="348"/>
      <c r="NPR141" s="349"/>
      <c r="NPT141" s="347"/>
      <c r="NPU141" s="350"/>
      <c r="NPV141" s="350"/>
      <c r="NPW141" s="348"/>
      <c r="NPX141" s="348"/>
      <c r="NPY141" s="348"/>
      <c r="NPZ141" s="349"/>
      <c r="NQB141" s="347"/>
      <c r="NQC141" s="350"/>
      <c r="NQD141" s="350"/>
      <c r="NQE141" s="348"/>
      <c r="NQF141" s="348"/>
      <c r="NQG141" s="348"/>
      <c r="NQH141" s="349"/>
      <c r="NQJ141" s="347"/>
      <c r="NQK141" s="350"/>
      <c r="NQL141" s="350"/>
      <c r="NQM141" s="348"/>
      <c r="NQN141" s="348"/>
      <c r="NQO141" s="348"/>
      <c r="NQP141" s="349"/>
      <c r="NQR141" s="347"/>
      <c r="NQS141" s="350"/>
      <c r="NQT141" s="350"/>
      <c r="NQU141" s="348"/>
      <c r="NQV141" s="348"/>
      <c r="NQW141" s="348"/>
      <c r="NQX141" s="349"/>
      <c r="NQZ141" s="347"/>
      <c r="NRA141" s="350"/>
      <c r="NRB141" s="350"/>
      <c r="NRC141" s="348"/>
      <c r="NRD141" s="348"/>
      <c r="NRE141" s="348"/>
      <c r="NRF141" s="349"/>
      <c r="NRH141" s="347"/>
      <c r="NRI141" s="350"/>
      <c r="NRJ141" s="350"/>
      <c r="NRK141" s="348"/>
      <c r="NRL141" s="348"/>
      <c r="NRM141" s="348"/>
      <c r="NRN141" s="349"/>
      <c r="NRP141" s="347"/>
      <c r="NRQ141" s="350"/>
      <c r="NRR141" s="350"/>
      <c r="NRS141" s="348"/>
      <c r="NRT141" s="348"/>
      <c r="NRU141" s="348"/>
      <c r="NRV141" s="349"/>
      <c r="NRX141" s="347"/>
      <c r="NRY141" s="350"/>
      <c r="NRZ141" s="350"/>
      <c r="NSA141" s="348"/>
      <c r="NSB141" s="348"/>
      <c r="NSC141" s="348"/>
      <c r="NSD141" s="349"/>
      <c r="NSF141" s="347"/>
      <c r="NSG141" s="350"/>
      <c r="NSH141" s="350"/>
      <c r="NSI141" s="348"/>
      <c r="NSJ141" s="348"/>
      <c r="NSK141" s="348"/>
      <c r="NSL141" s="349"/>
      <c r="NSN141" s="347"/>
      <c r="NSO141" s="350"/>
      <c r="NSP141" s="350"/>
      <c r="NSQ141" s="348"/>
      <c r="NSR141" s="348"/>
      <c r="NSS141" s="348"/>
      <c r="NST141" s="349"/>
      <c r="NSV141" s="347"/>
      <c r="NSW141" s="350"/>
      <c r="NSX141" s="350"/>
      <c r="NSY141" s="348"/>
      <c r="NSZ141" s="348"/>
      <c r="NTA141" s="348"/>
      <c r="NTB141" s="349"/>
      <c r="NTD141" s="347"/>
      <c r="NTE141" s="350"/>
      <c r="NTF141" s="350"/>
      <c r="NTG141" s="348"/>
      <c r="NTH141" s="348"/>
      <c r="NTI141" s="348"/>
      <c r="NTJ141" s="349"/>
      <c r="NTL141" s="347"/>
      <c r="NTM141" s="350"/>
      <c r="NTN141" s="350"/>
      <c r="NTO141" s="348"/>
      <c r="NTP141" s="348"/>
      <c r="NTQ141" s="348"/>
      <c r="NTR141" s="349"/>
      <c r="NTT141" s="347"/>
      <c r="NTU141" s="350"/>
      <c r="NTV141" s="350"/>
      <c r="NTW141" s="348"/>
      <c r="NTX141" s="348"/>
      <c r="NTY141" s="348"/>
      <c r="NTZ141" s="349"/>
      <c r="NUB141" s="347"/>
      <c r="NUC141" s="350"/>
      <c r="NUD141" s="350"/>
      <c r="NUE141" s="348"/>
      <c r="NUF141" s="348"/>
      <c r="NUG141" s="348"/>
      <c r="NUH141" s="349"/>
      <c r="NUJ141" s="347"/>
      <c r="NUK141" s="350"/>
      <c r="NUL141" s="350"/>
      <c r="NUM141" s="348"/>
      <c r="NUN141" s="348"/>
      <c r="NUO141" s="348"/>
      <c r="NUP141" s="349"/>
      <c r="NUR141" s="347"/>
      <c r="NUS141" s="350"/>
      <c r="NUT141" s="350"/>
      <c r="NUU141" s="348"/>
      <c r="NUV141" s="348"/>
      <c r="NUW141" s="348"/>
      <c r="NUX141" s="349"/>
      <c r="NUZ141" s="347"/>
      <c r="NVA141" s="350"/>
      <c r="NVB141" s="350"/>
      <c r="NVC141" s="348"/>
      <c r="NVD141" s="348"/>
      <c r="NVE141" s="348"/>
      <c r="NVF141" s="349"/>
      <c r="NVH141" s="347"/>
      <c r="NVI141" s="350"/>
      <c r="NVJ141" s="350"/>
      <c r="NVK141" s="348"/>
      <c r="NVL141" s="348"/>
      <c r="NVM141" s="348"/>
      <c r="NVN141" s="349"/>
      <c r="NVP141" s="347"/>
      <c r="NVQ141" s="350"/>
      <c r="NVR141" s="350"/>
      <c r="NVS141" s="348"/>
      <c r="NVT141" s="348"/>
      <c r="NVU141" s="348"/>
      <c r="NVV141" s="349"/>
      <c r="NVX141" s="347"/>
      <c r="NVY141" s="350"/>
      <c r="NVZ141" s="350"/>
      <c r="NWA141" s="348"/>
      <c r="NWB141" s="348"/>
      <c r="NWC141" s="348"/>
      <c r="NWD141" s="349"/>
      <c r="NWF141" s="347"/>
      <c r="NWG141" s="350"/>
      <c r="NWH141" s="350"/>
      <c r="NWI141" s="348"/>
      <c r="NWJ141" s="348"/>
      <c r="NWK141" s="348"/>
      <c r="NWL141" s="349"/>
      <c r="NWN141" s="347"/>
      <c r="NWO141" s="350"/>
      <c r="NWP141" s="350"/>
      <c r="NWQ141" s="348"/>
      <c r="NWR141" s="348"/>
      <c r="NWS141" s="348"/>
      <c r="NWT141" s="349"/>
      <c r="NWV141" s="347"/>
      <c r="NWW141" s="350"/>
      <c r="NWX141" s="350"/>
      <c r="NWY141" s="348"/>
      <c r="NWZ141" s="348"/>
      <c r="NXA141" s="348"/>
      <c r="NXB141" s="349"/>
      <c r="NXD141" s="347"/>
      <c r="NXE141" s="350"/>
      <c r="NXF141" s="350"/>
      <c r="NXG141" s="348"/>
      <c r="NXH141" s="348"/>
      <c r="NXI141" s="348"/>
      <c r="NXJ141" s="349"/>
      <c r="NXL141" s="347"/>
      <c r="NXM141" s="350"/>
      <c r="NXN141" s="350"/>
      <c r="NXO141" s="348"/>
      <c r="NXP141" s="348"/>
      <c r="NXQ141" s="348"/>
      <c r="NXR141" s="349"/>
      <c r="NXT141" s="347"/>
      <c r="NXU141" s="350"/>
      <c r="NXV141" s="350"/>
      <c r="NXW141" s="348"/>
      <c r="NXX141" s="348"/>
      <c r="NXY141" s="348"/>
      <c r="NXZ141" s="349"/>
      <c r="NYB141" s="347"/>
      <c r="NYC141" s="350"/>
      <c r="NYD141" s="350"/>
      <c r="NYE141" s="348"/>
      <c r="NYF141" s="348"/>
      <c r="NYG141" s="348"/>
      <c r="NYH141" s="349"/>
      <c r="NYJ141" s="347"/>
      <c r="NYK141" s="350"/>
      <c r="NYL141" s="350"/>
      <c r="NYM141" s="348"/>
      <c r="NYN141" s="348"/>
      <c r="NYO141" s="348"/>
      <c r="NYP141" s="349"/>
      <c r="NYR141" s="347"/>
      <c r="NYS141" s="350"/>
      <c r="NYT141" s="350"/>
      <c r="NYU141" s="348"/>
      <c r="NYV141" s="348"/>
      <c r="NYW141" s="348"/>
      <c r="NYX141" s="349"/>
      <c r="NYZ141" s="347"/>
      <c r="NZA141" s="350"/>
      <c r="NZB141" s="350"/>
      <c r="NZC141" s="348"/>
      <c r="NZD141" s="348"/>
      <c r="NZE141" s="348"/>
      <c r="NZF141" s="349"/>
      <c r="NZH141" s="347"/>
      <c r="NZI141" s="350"/>
      <c r="NZJ141" s="350"/>
      <c r="NZK141" s="348"/>
      <c r="NZL141" s="348"/>
      <c r="NZM141" s="348"/>
      <c r="NZN141" s="349"/>
      <c r="NZP141" s="347"/>
      <c r="NZQ141" s="350"/>
      <c r="NZR141" s="350"/>
      <c r="NZS141" s="348"/>
      <c r="NZT141" s="348"/>
      <c r="NZU141" s="348"/>
      <c r="NZV141" s="349"/>
      <c r="NZX141" s="347"/>
      <c r="NZY141" s="350"/>
      <c r="NZZ141" s="350"/>
      <c r="OAA141" s="348"/>
      <c r="OAB141" s="348"/>
      <c r="OAC141" s="348"/>
      <c r="OAD141" s="349"/>
      <c r="OAF141" s="347"/>
      <c r="OAG141" s="350"/>
      <c r="OAH141" s="350"/>
      <c r="OAI141" s="348"/>
      <c r="OAJ141" s="348"/>
      <c r="OAK141" s="348"/>
      <c r="OAL141" s="349"/>
      <c r="OAN141" s="347"/>
      <c r="OAO141" s="350"/>
      <c r="OAP141" s="350"/>
      <c r="OAQ141" s="348"/>
      <c r="OAR141" s="348"/>
      <c r="OAS141" s="348"/>
      <c r="OAT141" s="349"/>
      <c r="OAV141" s="347"/>
      <c r="OAW141" s="350"/>
      <c r="OAX141" s="350"/>
      <c r="OAY141" s="348"/>
      <c r="OAZ141" s="348"/>
      <c r="OBA141" s="348"/>
      <c r="OBB141" s="349"/>
      <c r="OBD141" s="347"/>
      <c r="OBE141" s="350"/>
      <c r="OBF141" s="350"/>
      <c r="OBG141" s="348"/>
      <c r="OBH141" s="348"/>
      <c r="OBI141" s="348"/>
      <c r="OBJ141" s="349"/>
      <c r="OBL141" s="347"/>
      <c r="OBM141" s="350"/>
      <c r="OBN141" s="350"/>
      <c r="OBO141" s="348"/>
      <c r="OBP141" s="348"/>
      <c r="OBQ141" s="348"/>
      <c r="OBR141" s="349"/>
      <c r="OBT141" s="347"/>
      <c r="OBU141" s="350"/>
      <c r="OBV141" s="350"/>
      <c r="OBW141" s="348"/>
      <c r="OBX141" s="348"/>
      <c r="OBY141" s="348"/>
      <c r="OBZ141" s="349"/>
      <c r="OCB141" s="347"/>
      <c r="OCC141" s="350"/>
      <c r="OCD141" s="350"/>
      <c r="OCE141" s="348"/>
      <c r="OCF141" s="348"/>
      <c r="OCG141" s="348"/>
      <c r="OCH141" s="349"/>
      <c r="OCJ141" s="347"/>
      <c r="OCK141" s="350"/>
      <c r="OCL141" s="350"/>
      <c r="OCM141" s="348"/>
      <c r="OCN141" s="348"/>
      <c r="OCO141" s="348"/>
      <c r="OCP141" s="349"/>
      <c r="OCR141" s="347"/>
      <c r="OCS141" s="350"/>
      <c r="OCT141" s="350"/>
      <c r="OCU141" s="348"/>
      <c r="OCV141" s="348"/>
      <c r="OCW141" s="348"/>
      <c r="OCX141" s="349"/>
      <c r="OCZ141" s="347"/>
      <c r="ODA141" s="350"/>
      <c r="ODB141" s="350"/>
      <c r="ODC141" s="348"/>
      <c r="ODD141" s="348"/>
      <c r="ODE141" s="348"/>
      <c r="ODF141" s="349"/>
      <c r="ODH141" s="347"/>
      <c r="ODI141" s="350"/>
      <c r="ODJ141" s="350"/>
      <c r="ODK141" s="348"/>
      <c r="ODL141" s="348"/>
      <c r="ODM141" s="348"/>
      <c r="ODN141" s="349"/>
      <c r="ODP141" s="347"/>
      <c r="ODQ141" s="350"/>
      <c r="ODR141" s="350"/>
      <c r="ODS141" s="348"/>
      <c r="ODT141" s="348"/>
      <c r="ODU141" s="348"/>
      <c r="ODV141" s="349"/>
      <c r="ODX141" s="347"/>
      <c r="ODY141" s="350"/>
      <c r="ODZ141" s="350"/>
      <c r="OEA141" s="348"/>
      <c r="OEB141" s="348"/>
      <c r="OEC141" s="348"/>
      <c r="OED141" s="349"/>
      <c r="OEF141" s="347"/>
      <c r="OEG141" s="350"/>
      <c r="OEH141" s="350"/>
      <c r="OEI141" s="348"/>
      <c r="OEJ141" s="348"/>
      <c r="OEK141" s="348"/>
      <c r="OEL141" s="349"/>
      <c r="OEN141" s="347"/>
      <c r="OEO141" s="350"/>
      <c r="OEP141" s="350"/>
      <c r="OEQ141" s="348"/>
      <c r="OER141" s="348"/>
      <c r="OES141" s="348"/>
      <c r="OET141" s="349"/>
      <c r="OEV141" s="347"/>
      <c r="OEW141" s="350"/>
      <c r="OEX141" s="350"/>
      <c r="OEY141" s="348"/>
      <c r="OEZ141" s="348"/>
      <c r="OFA141" s="348"/>
      <c r="OFB141" s="349"/>
      <c r="OFD141" s="347"/>
      <c r="OFE141" s="350"/>
      <c r="OFF141" s="350"/>
      <c r="OFG141" s="348"/>
      <c r="OFH141" s="348"/>
      <c r="OFI141" s="348"/>
      <c r="OFJ141" s="349"/>
      <c r="OFL141" s="347"/>
      <c r="OFM141" s="350"/>
      <c r="OFN141" s="350"/>
      <c r="OFO141" s="348"/>
      <c r="OFP141" s="348"/>
      <c r="OFQ141" s="348"/>
      <c r="OFR141" s="349"/>
      <c r="OFT141" s="347"/>
      <c r="OFU141" s="350"/>
      <c r="OFV141" s="350"/>
      <c r="OFW141" s="348"/>
      <c r="OFX141" s="348"/>
      <c r="OFY141" s="348"/>
      <c r="OFZ141" s="349"/>
      <c r="OGB141" s="347"/>
      <c r="OGC141" s="350"/>
      <c r="OGD141" s="350"/>
      <c r="OGE141" s="348"/>
      <c r="OGF141" s="348"/>
      <c r="OGG141" s="348"/>
      <c r="OGH141" s="349"/>
      <c r="OGJ141" s="347"/>
      <c r="OGK141" s="350"/>
      <c r="OGL141" s="350"/>
      <c r="OGM141" s="348"/>
      <c r="OGN141" s="348"/>
      <c r="OGO141" s="348"/>
      <c r="OGP141" s="349"/>
      <c r="OGR141" s="347"/>
      <c r="OGS141" s="350"/>
      <c r="OGT141" s="350"/>
      <c r="OGU141" s="348"/>
      <c r="OGV141" s="348"/>
      <c r="OGW141" s="348"/>
      <c r="OGX141" s="349"/>
      <c r="OGZ141" s="347"/>
      <c r="OHA141" s="350"/>
      <c r="OHB141" s="350"/>
      <c r="OHC141" s="348"/>
      <c r="OHD141" s="348"/>
      <c r="OHE141" s="348"/>
      <c r="OHF141" s="349"/>
      <c r="OHH141" s="347"/>
      <c r="OHI141" s="350"/>
      <c r="OHJ141" s="350"/>
      <c r="OHK141" s="348"/>
      <c r="OHL141" s="348"/>
      <c r="OHM141" s="348"/>
      <c r="OHN141" s="349"/>
      <c r="OHP141" s="347"/>
      <c r="OHQ141" s="350"/>
      <c r="OHR141" s="350"/>
      <c r="OHS141" s="348"/>
      <c r="OHT141" s="348"/>
      <c r="OHU141" s="348"/>
      <c r="OHV141" s="349"/>
      <c r="OHX141" s="347"/>
      <c r="OHY141" s="350"/>
      <c r="OHZ141" s="350"/>
      <c r="OIA141" s="348"/>
      <c r="OIB141" s="348"/>
      <c r="OIC141" s="348"/>
      <c r="OID141" s="349"/>
      <c r="OIF141" s="347"/>
      <c r="OIG141" s="350"/>
      <c r="OIH141" s="350"/>
      <c r="OII141" s="348"/>
      <c r="OIJ141" s="348"/>
      <c r="OIK141" s="348"/>
      <c r="OIL141" s="349"/>
      <c r="OIN141" s="347"/>
      <c r="OIO141" s="350"/>
      <c r="OIP141" s="350"/>
      <c r="OIQ141" s="348"/>
      <c r="OIR141" s="348"/>
      <c r="OIS141" s="348"/>
      <c r="OIT141" s="349"/>
      <c r="OIV141" s="347"/>
      <c r="OIW141" s="350"/>
      <c r="OIX141" s="350"/>
      <c r="OIY141" s="348"/>
      <c r="OIZ141" s="348"/>
      <c r="OJA141" s="348"/>
      <c r="OJB141" s="349"/>
      <c r="OJD141" s="347"/>
      <c r="OJE141" s="350"/>
      <c r="OJF141" s="350"/>
      <c r="OJG141" s="348"/>
      <c r="OJH141" s="348"/>
      <c r="OJI141" s="348"/>
      <c r="OJJ141" s="349"/>
      <c r="OJL141" s="347"/>
      <c r="OJM141" s="350"/>
      <c r="OJN141" s="350"/>
      <c r="OJO141" s="348"/>
      <c r="OJP141" s="348"/>
      <c r="OJQ141" s="348"/>
      <c r="OJR141" s="349"/>
      <c r="OJT141" s="347"/>
      <c r="OJU141" s="350"/>
      <c r="OJV141" s="350"/>
      <c r="OJW141" s="348"/>
      <c r="OJX141" s="348"/>
      <c r="OJY141" s="348"/>
      <c r="OJZ141" s="349"/>
      <c r="OKB141" s="347"/>
      <c r="OKC141" s="350"/>
      <c r="OKD141" s="350"/>
      <c r="OKE141" s="348"/>
      <c r="OKF141" s="348"/>
      <c r="OKG141" s="348"/>
      <c r="OKH141" s="349"/>
      <c r="OKJ141" s="347"/>
      <c r="OKK141" s="350"/>
      <c r="OKL141" s="350"/>
      <c r="OKM141" s="348"/>
      <c r="OKN141" s="348"/>
      <c r="OKO141" s="348"/>
      <c r="OKP141" s="349"/>
      <c r="OKR141" s="347"/>
      <c r="OKS141" s="350"/>
      <c r="OKT141" s="350"/>
      <c r="OKU141" s="348"/>
      <c r="OKV141" s="348"/>
      <c r="OKW141" s="348"/>
      <c r="OKX141" s="349"/>
      <c r="OKZ141" s="347"/>
      <c r="OLA141" s="350"/>
      <c r="OLB141" s="350"/>
      <c r="OLC141" s="348"/>
      <c r="OLD141" s="348"/>
      <c r="OLE141" s="348"/>
      <c r="OLF141" s="349"/>
      <c r="OLH141" s="347"/>
      <c r="OLI141" s="350"/>
      <c r="OLJ141" s="350"/>
      <c r="OLK141" s="348"/>
      <c r="OLL141" s="348"/>
      <c r="OLM141" s="348"/>
      <c r="OLN141" s="349"/>
      <c r="OLP141" s="347"/>
      <c r="OLQ141" s="350"/>
      <c r="OLR141" s="350"/>
      <c r="OLS141" s="348"/>
      <c r="OLT141" s="348"/>
      <c r="OLU141" s="348"/>
      <c r="OLV141" s="349"/>
      <c r="OLX141" s="347"/>
      <c r="OLY141" s="350"/>
      <c r="OLZ141" s="350"/>
      <c r="OMA141" s="348"/>
      <c r="OMB141" s="348"/>
      <c r="OMC141" s="348"/>
      <c r="OMD141" s="349"/>
      <c r="OMF141" s="347"/>
      <c r="OMG141" s="350"/>
      <c r="OMH141" s="350"/>
      <c r="OMI141" s="348"/>
      <c r="OMJ141" s="348"/>
      <c r="OMK141" s="348"/>
      <c r="OML141" s="349"/>
      <c r="OMN141" s="347"/>
      <c r="OMO141" s="350"/>
      <c r="OMP141" s="350"/>
      <c r="OMQ141" s="348"/>
      <c r="OMR141" s="348"/>
      <c r="OMS141" s="348"/>
      <c r="OMT141" s="349"/>
      <c r="OMV141" s="347"/>
      <c r="OMW141" s="350"/>
      <c r="OMX141" s="350"/>
      <c r="OMY141" s="348"/>
      <c r="OMZ141" s="348"/>
      <c r="ONA141" s="348"/>
      <c r="ONB141" s="349"/>
      <c r="OND141" s="347"/>
      <c r="ONE141" s="350"/>
      <c r="ONF141" s="350"/>
      <c r="ONG141" s="348"/>
      <c r="ONH141" s="348"/>
      <c r="ONI141" s="348"/>
      <c r="ONJ141" s="349"/>
      <c r="ONL141" s="347"/>
      <c r="ONM141" s="350"/>
      <c r="ONN141" s="350"/>
      <c r="ONO141" s="348"/>
      <c r="ONP141" s="348"/>
      <c r="ONQ141" s="348"/>
      <c r="ONR141" s="349"/>
      <c r="ONT141" s="347"/>
      <c r="ONU141" s="350"/>
      <c r="ONV141" s="350"/>
      <c r="ONW141" s="348"/>
      <c r="ONX141" s="348"/>
      <c r="ONY141" s="348"/>
      <c r="ONZ141" s="349"/>
      <c r="OOB141" s="347"/>
      <c r="OOC141" s="350"/>
      <c r="OOD141" s="350"/>
      <c r="OOE141" s="348"/>
      <c r="OOF141" s="348"/>
      <c r="OOG141" s="348"/>
      <c r="OOH141" s="349"/>
      <c r="OOJ141" s="347"/>
      <c r="OOK141" s="350"/>
      <c r="OOL141" s="350"/>
      <c r="OOM141" s="348"/>
      <c r="OON141" s="348"/>
      <c r="OOO141" s="348"/>
      <c r="OOP141" s="349"/>
      <c r="OOR141" s="347"/>
      <c r="OOS141" s="350"/>
      <c r="OOT141" s="350"/>
      <c r="OOU141" s="348"/>
      <c r="OOV141" s="348"/>
      <c r="OOW141" s="348"/>
      <c r="OOX141" s="349"/>
      <c r="OOZ141" s="347"/>
      <c r="OPA141" s="350"/>
      <c r="OPB141" s="350"/>
      <c r="OPC141" s="348"/>
      <c r="OPD141" s="348"/>
      <c r="OPE141" s="348"/>
      <c r="OPF141" s="349"/>
      <c r="OPH141" s="347"/>
      <c r="OPI141" s="350"/>
      <c r="OPJ141" s="350"/>
      <c r="OPK141" s="348"/>
      <c r="OPL141" s="348"/>
      <c r="OPM141" s="348"/>
      <c r="OPN141" s="349"/>
      <c r="OPP141" s="347"/>
      <c r="OPQ141" s="350"/>
      <c r="OPR141" s="350"/>
      <c r="OPS141" s="348"/>
      <c r="OPT141" s="348"/>
      <c r="OPU141" s="348"/>
      <c r="OPV141" s="349"/>
      <c r="OPX141" s="347"/>
      <c r="OPY141" s="350"/>
      <c r="OPZ141" s="350"/>
      <c r="OQA141" s="348"/>
      <c r="OQB141" s="348"/>
      <c r="OQC141" s="348"/>
      <c r="OQD141" s="349"/>
      <c r="OQF141" s="347"/>
      <c r="OQG141" s="350"/>
      <c r="OQH141" s="350"/>
      <c r="OQI141" s="348"/>
      <c r="OQJ141" s="348"/>
      <c r="OQK141" s="348"/>
      <c r="OQL141" s="349"/>
      <c r="OQN141" s="347"/>
      <c r="OQO141" s="350"/>
      <c r="OQP141" s="350"/>
      <c r="OQQ141" s="348"/>
      <c r="OQR141" s="348"/>
      <c r="OQS141" s="348"/>
      <c r="OQT141" s="349"/>
      <c r="OQV141" s="347"/>
      <c r="OQW141" s="350"/>
      <c r="OQX141" s="350"/>
      <c r="OQY141" s="348"/>
      <c r="OQZ141" s="348"/>
      <c r="ORA141" s="348"/>
      <c r="ORB141" s="349"/>
      <c r="ORD141" s="347"/>
      <c r="ORE141" s="350"/>
      <c r="ORF141" s="350"/>
      <c r="ORG141" s="348"/>
      <c r="ORH141" s="348"/>
      <c r="ORI141" s="348"/>
      <c r="ORJ141" s="349"/>
      <c r="ORL141" s="347"/>
      <c r="ORM141" s="350"/>
      <c r="ORN141" s="350"/>
      <c r="ORO141" s="348"/>
      <c r="ORP141" s="348"/>
      <c r="ORQ141" s="348"/>
      <c r="ORR141" s="349"/>
      <c r="ORT141" s="347"/>
      <c r="ORU141" s="350"/>
      <c r="ORV141" s="350"/>
      <c r="ORW141" s="348"/>
      <c r="ORX141" s="348"/>
      <c r="ORY141" s="348"/>
      <c r="ORZ141" s="349"/>
      <c r="OSB141" s="347"/>
      <c r="OSC141" s="350"/>
      <c r="OSD141" s="350"/>
      <c r="OSE141" s="348"/>
      <c r="OSF141" s="348"/>
      <c r="OSG141" s="348"/>
      <c r="OSH141" s="349"/>
      <c r="OSJ141" s="347"/>
      <c r="OSK141" s="350"/>
      <c r="OSL141" s="350"/>
      <c r="OSM141" s="348"/>
      <c r="OSN141" s="348"/>
      <c r="OSO141" s="348"/>
      <c r="OSP141" s="349"/>
      <c r="OSR141" s="347"/>
      <c r="OSS141" s="350"/>
      <c r="OST141" s="350"/>
      <c r="OSU141" s="348"/>
      <c r="OSV141" s="348"/>
      <c r="OSW141" s="348"/>
      <c r="OSX141" s="349"/>
      <c r="OSZ141" s="347"/>
      <c r="OTA141" s="350"/>
      <c r="OTB141" s="350"/>
      <c r="OTC141" s="348"/>
      <c r="OTD141" s="348"/>
      <c r="OTE141" s="348"/>
      <c r="OTF141" s="349"/>
      <c r="OTH141" s="347"/>
      <c r="OTI141" s="350"/>
      <c r="OTJ141" s="350"/>
      <c r="OTK141" s="348"/>
      <c r="OTL141" s="348"/>
      <c r="OTM141" s="348"/>
      <c r="OTN141" s="349"/>
      <c r="OTP141" s="347"/>
      <c r="OTQ141" s="350"/>
      <c r="OTR141" s="350"/>
      <c r="OTS141" s="348"/>
      <c r="OTT141" s="348"/>
      <c r="OTU141" s="348"/>
      <c r="OTV141" s="349"/>
      <c r="OTX141" s="347"/>
      <c r="OTY141" s="350"/>
      <c r="OTZ141" s="350"/>
      <c r="OUA141" s="348"/>
      <c r="OUB141" s="348"/>
      <c r="OUC141" s="348"/>
      <c r="OUD141" s="349"/>
      <c r="OUF141" s="347"/>
      <c r="OUG141" s="350"/>
      <c r="OUH141" s="350"/>
      <c r="OUI141" s="348"/>
      <c r="OUJ141" s="348"/>
      <c r="OUK141" s="348"/>
      <c r="OUL141" s="349"/>
      <c r="OUN141" s="347"/>
      <c r="OUO141" s="350"/>
      <c r="OUP141" s="350"/>
      <c r="OUQ141" s="348"/>
      <c r="OUR141" s="348"/>
      <c r="OUS141" s="348"/>
      <c r="OUT141" s="349"/>
      <c r="OUV141" s="347"/>
      <c r="OUW141" s="350"/>
      <c r="OUX141" s="350"/>
      <c r="OUY141" s="348"/>
      <c r="OUZ141" s="348"/>
      <c r="OVA141" s="348"/>
      <c r="OVB141" s="349"/>
      <c r="OVD141" s="347"/>
      <c r="OVE141" s="350"/>
      <c r="OVF141" s="350"/>
      <c r="OVG141" s="348"/>
      <c r="OVH141" s="348"/>
      <c r="OVI141" s="348"/>
      <c r="OVJ141" s="349"/>
      <c r="OVL141" s="347"/>
      <c r="OVM141" s="350"/>
      <c r="OVN141" s="350"/>
      <c r="OVO141" s="348"/>
      <c r="OVP141" s="348"/>
      <c r="OVQ141" s="348"/>
      <c r="OVR141" s="349"/>
      <c r="OVT141" s="347"/>
      <c r="OVU141" s="350"/>
      <c r="OVV141" s="350"/>
      <c r="OVW141" s="348"/>
      <c r="OVX141" s="348"/>
      <c r="OVY141" s="348"/>
      <c r="OVZ141" s="349"/>
      <c r="OWB141" s="347"/>
      <c r="OWC141" s="350"/>
      <c r="OWD141" s="350"/>
      <c r="OWE141" s="348"/>
      <c r="OWF141" s="348"/>
      <c r="OWG141" s="348"/>
      <c r="OWH141" s="349"/>
      <c r="OWJ141" s="347"/>
      <c r="OWK141" s="350"/>
      <c r="OWL141" s="350"/>
      <c r="OWM141" s="348"/>
      <c r="OWN141" s="348"/>
      <c r="OWO141" s="348"/>
      <c r="OWP141" s="349"/>
      <c r="OWR141" s="347"/>
      <c r="OWS141" s="350"/>
      <c r="OWT141" s="350"/>
      <c r="OWU141" s="348"/>
      <c r="OWV141" s="348"/>
      <c r="OWW141" s="348"/>
      <c r="OWX141" s="349"/>
      <c r="OWZ141" s="347"/>
      <c r="OXA141" s="350"/>
      <c r="OXB141" s="350"/>
      <c r="OXC141" s="348"/>
      <c r="OXD141" s="348"/>
      <c r="OXE141" s="348"/>
      <c r="OXF141" s="349"/>
      <c r="OXH141" s="347"/>
      <c r="OXI141" s="350"/>
      <c r="OXJ141" s="350"/>
      <c r="OXK141" s="348"/>
      <c r="OXL141" s="348"/>
      <c r="OXM141" s="348"/>
      <c r="OXN141" s="349"/>
      <c r="OXP141" s="347"/>
      <c r="OXQ141" s="350"/>
      <c r="OXR141" s="350"/>
      <c r="OXS141" s="348"/>
      <c r="OXT141" s="348"/>
      <c r="OXU141" s="348"/>
      <c r="OXV141" s="349"/>
      <c r="OXX141" s="347"/>
      <c r="OXY141" s="350"/>
      <c r="OXZ141" s="350"/>
      <c r="OYA141" s="348"/>
      <c r="OYB141" s="348"/>
      <c r="OYC141" s="348"/>
      <c r="OYD141" s="349"/>
      <c r="OYF141" s="347"/>
      <c r="OYG141" s="350"/>
      <c r="OYH141" s="350"/>
      <c r="OYI141" s="348"/>
      <c r="OYJ141" s="348"/>
      <c r="OYK141" s="348"/>
      <c r="OYL141" s="349"/>
      <c r="OYN141" s="347"/>
      <c r="OYO141" s="350"/>
      <c r="OYP141" s="350"/>
      <c r="OYQ141" s="348"/>
      <c r="OYR141" s="348"/>
      <c r="OYS141" s="348"/>
      <c r="OYT141" s="349"/>
      <c r="OYV141" s="347"/>
      <c r="OYW141" s="350"/>
      <c r="OYX141" s="350"/>
      <c r="OYY141" s="348"/>
      <c r="OYZ141" s="348"/>
      <c r="OZA141" s="348"/>
      <c r="OZB141" s="349"/>
      <c r="OZD141" s="347"/>
      <c r="OZE141" s="350"/>
      <c r="OZF141" s="350"/>
      <c r="OZG141" s="348"/>
      <c r="OZH141" s="348"/>
      <c r="OZI141" s="348"/>
      <c r="OZJ141" s="349"/>
      <c r="OZL141" s="347"/>
      <c r="OZM141" s="350"/>
      <c r="OZN141" s="350"/>
      <c r="OZO141" s="348"/>
      <c r="OZP141" s="348"/>
      <c r="OZQ141" s="348"/>
      <c r="OZR141" s="349"/>
      <c r="OZT141" s="347"/>
      <c r="OZU141" s="350"/>
      <c r="OZV141" s="350"/>
      <c r="OZW141" s="348"/>
      <c r="OZX141" s="348"/>
      <c r="OZY141" s="348"/>
      <c r="OZZ141" s="349"/>
      <c r="PAB141" s="347"/>
      <c r="PAC141" s="350"/>
      <c r="PAD141" s="350"/>
      <c r="PAE141" s="348"/>
      <c r="PAF141" s="348"/>
      <c r="PAG141" s="348"/>
      <c r="PAH141" s="349"/>
      <c r="PAJ141" s="347"/>
      <c r="PAK141" s="350"/>
      <c r="PAL141" s="350"/>
      <c r="PAM141" s="348"/>
      <c r="PAN141" s="348"/>
      <c r="PAO141" s="348"/>
      <c r="PAP141" s="349"/>
      <c r="PAR141" s="347"/>
      <c r="PAS141" s="350"/>
      <c r="PAT141" s="350"/>
      <c r="PAU141" s="348"/>
      <c r="PAV141" s="348"/>
      <c r="PAW141" s="348"/>
      <c r="PAX141" s="349"/>
      <c r="PAZ141" s="347"/>
      <c r="PBA141" s="350"/>
      <c r="PBB141" s="350"/>
      <c r="PBC141" s="348"/>
      <c r="PBD141" s="348"/>
      <c r="PBE141" s="348"/>
      <c r="PBF141" s="349"/>
      <c r="PBH141" s="347"/>
      <c r="PBI141" s="350"/>
      <c r="PBJ141" s="350"/>
      <c r="PBK141" s="348"/>
      <c r="PBL141" s="348"/>
      <c r="PBM141" s="348"/>
      <c r="PBN141" s="349"/>
      <c r="PBP141" s="347"/>
      <c r="PBQ141" s="350"/>
      <c r="PBR141" s="350"/>
      <c r="PBS141" s="348"/>
      <c r="PBT141" s="348"/>
      <c r="PBU141" s="348"/>
      <c r="PBV141" s="349"/>
      <c r="PBX141" s="347"/>
      <c r="PBY141" s="350"/>
      <c r="PBZ141" s="350"/>
      <c r="PCA141" s="348"/>
      <c r="PCB141" s="348"/>
      <c r="PCC141" s="348"/>
      <c r="PCD141" s="349"/>
      <c r="PCF141" s="347"/>
      <c r="PCG141" s="350"/>
      <c r="PCH141" s="350"/>
      <c r="PCI141" s="348"/>
      <c r="PCJ141" s="348"/>
      <c r="PCK141" s="348"/>
      <c r="PCL141" s="349"/>
      <c r="PCN141" s="347"/>
      <c r="PCO141" s="350"/>
      <c r="PCP141" s="350"/>
      <c r="PCQ141" s="348"/>
      <c r="PCR141" s="348"/>
      <c r="PCS141" s="348"/>
      <c r="PCT141" s="349"/>
      <c r="PCV141" s="347"/>
      <c r="PCW141" s="350"/>
      <c r="PCX141" s="350"/>
      <c r="PCY141" s="348"/>
      <c r="PCZ141" s="348"/>
      <c r="PDA141" s="348"/>
      <c r="PDB141" s="349"/>
      <c r="PDD141" s="347"/>
      <c r="PDE141" s="350"/>
      <c r="PDF141" s="350"/>
      <c r="PDG141" s="348"/>
      <c r="PDH141" s="348"/>
      <c r="PDI141" s="348"/>
      <c r="PDJ141" s="349"/>
      <c r="PDL141" s="347"/>
      <c r="PDM141" s="350"/>
      <c r="PDN141" s="350"/>
      <c r="PDO141" s="348"/>
      <c r="PDP141" s="348"/>
      <c r="PDQ141" s="348"/>
      <c r="PDR141" s="349"/>
      <c r="PDT141" s="347"/>
      <c r="PDU141" s="350"/>
      <c r="PDV141" s="350"/>
      <c r="PDW141" s="348"/>
      <c r="PDX141" s="348"/>
      <c r="PDY141" s="348"/>
      <c r="PDZ141" s="349"/>
      <c r="PEB141" s="347"/>
      <c r="PEC141" s="350"/>
      <c r="PED141" s="350"/>
      <c r="PEE141" s="348"/>
      <c r="PEF141" s="348"/>
      <c r="PEG141" s="348"/>
      <c r="PEH141" s="349"/>
      <c r="PEJ141" s="347"/>
      <c r="PEK141" s="350"/>
      <c r="PEL141" s="350"/>
      <c r="PEM141" s="348"/>
      <c r="PEN141" s="348"/>
      <c r="PEO141" s="348"/>
      <c r="PEP141" s="349"/>
      <c r="PER141" s="347"/>
      <c r="PES141" s="350"/>
      <c r="PET141" s="350"/>
      <c r="PEU141" s="348"/>
      <c r="PEV141" s="348"/>
      <c r="PEW141" s="348"/>
      <c r="PEX141" s="349"/>
      <c r="PEZ141" s="347"/>
      <c r="PFA141" s="350"/>
      <c r="PFB141" s="350"/>
      <c r="PFC141" s="348"/>
      <c r="PFD141" s="348"/>
      <c r="PFE141" s="348"/>
      <c r="PFF141" s="349"/>
      <c r="PFH141" s="347"/>
      <c r="PFI141" s="350"/>
      <c r="PFJ141" s="350"/>
      <c r="PFK141" s="348"/>
      <c r="PFL141" s="348"/>
      <c r="PFM141" s="348"/>
      <c r="PFN141" s="349"/>
      <c r="PFP141" s="347"/>
      <c r="PFQ141" s="350"/>
      <c r="PFR141" s="350"/>
      <c r="PFS141" s="348"/>
      <c r="PFT141" s="348"/>
      <c r="PFU141" s="348"/>
      <c r="PFV141" s="349"/>
      <c r="PFX141" s="347"/>
      <c r="PFY141" s="350"/>
      <c r="PFZ141" s="350"/>
      <c r="PGA141" s="348"/>
      <c r="PGB141" s="348"/>
      <c r="PGC141" s="348"/>
      <c r="PGD141" s="349"/>
      <c r="PGF141" s="347"/>
      <c r="PGG141" s="350"/>
      <c r="PGH141" s="350"/>
      <c r="PGI141" s="348"/>
      <c r="PGJ141" s="348"/>
      <c r="PGK141" s="348"/>
      <c r="PGL141" s="349"/>
      <c r="PGN141" s="347"/>
      <c r="PGO141" s="350"/>
      <c r="PGP141" s="350"/>
      <c r="PGQ141" s="348"/>
      <c r="PGR141" s="348"/>
      <c r="PGS141" s="348"/>
      <c r="PGT141" s="349"/>
      <c r="PGV141" s="347"/>
      <c r="PGW141" s="350"/>
      <c r="PGX141" s="350"/>
      <c r="PGY141" s="348"/>
      <c r="PGZ141" s="348"/>
      <c r="PHA141" s="348"/>
      <c r="PHB141" s="349"/>
      <c r="PHD141" s="347"/>
      <c r="PHE141" s="350"/>
      <c r="PHF141" s="350"/>
      <c r="PHG141" s="348"/>
      <c r="PHH141" s="348"/>
      <c r="PHI141" s="348"/>
      <c r="PHJ141" s="349"/>
      <c r="PHL141" s="347"/>
      <c r="PHM141" s="350"/>
      <c r="PHN141" s="350"/>
      <c r="PHO141" s="348"/>
      <c r="PHP141" s="348"/>
      <c r="PHQ141" s="348"/>
      <c r="PHR141" s="349"/>
      <c r="PHT141" s="347"/>
      <c r="PHU141" s="350"/>
      <c r="PHV141" s="350"/>
      <c r="PHW141" s="348"/>
      <c r="PHX141" s="348"/>
      <c r="PHY141" s="348"/>
      <c r="PHZ141" s="349"/>
      <c r="PIB141" s="347"/>
      <c r="PIC141" s="350"/>
      <c r="PID141" s="350"/>
      <c r="PIE141" s="348"/>
      <c r="PIF141" s="348"/>
      <c r="PIG141" s="348"/>
      <c r="PIH141" s="349"/>
      <c r="PIJ141" s="347"/>
      <c r="PIK141" s="350"/>
      <c r="PIL141" s="350"/>
      <c r="PIM141" s="348"/>
      <c r="PIN141" s="348"/>
      <c r="PIO141" s="348"/>
      <c r="PIP141" s="349"/>
      <c r="PIR141" s="347"/>
      <c r="PIS141" s="350"/>
      <c r="PIT141" s="350"/>
      <c r="PIU141" s="348"/>
      <c r="PIV141" s="348"/>
      <c r="PIW141" s="348"/>
      <c r="PIX141" s="349"/>
      <c r="PIZ141" s="347"/>
      <c r="PJA141" s="350"/>
      <c r="PJB141" s="350"/>
      <c r="PJC141" s="348"/>
      <c r="PJD141" s="348"/>
      <c r="PJE141" s="348"/>
      <c r="PJF141" s="349"/>
      <c r="PJH141" s="347"/>
      <c r="PJI141" s="350"/>
      <c r="PJJ141" s="350"/>
      <c r="PJK141" s="348"/>
      <c r="PJL141" s="348"/>
      <c r="PJM141" s="348"/>
      <c r="PJN141" s="349"/>
      <c r="PJP141" s="347"/>
      <c r="PJQ141" s="350"/>
      <c r="PJR141" s="350"/>
      <c r="PJS141" s="348"/>
      <c r="PJT141" s="348"/>
      <c r="PJU141" s="348"/>
      <c r="PJV141" s="349"/>
      <c r="PJX141" s="347"/>
      <c r="PJY141" s="350"/>
      <c r="PJZ141" s="350"/>
      <c r="PKA141" s="348"/>
      <c r="PKB141" s="348"/>
      <c r="PKC141" s="348"/>
      <c r="PKD141" s="349"/>
      <c r="PKF141" s="347"/>
      <c r="PKG141" s="350"/>
      <c r="PKH141" s="350"/>
      <c r="PKI141" s="348"/>
      <c r="PKJ141" s="348"/>
      <c r="PKK141" s="348"/>
      <c r="PKL141" s="349"/>
      <c r="PKN141" s="347"/>
      <c r="PKO141" s="350"/>
      <c r="PKP141" s="350"/>
      <c r="PKQ141" s="348"/>
      <c r="PKR141" s="348"/>
      <c r="PKS141" s="348"/>
      <c r="PKT141" s="349"/>
      <c r="PKV141" s="347"/>
      <c r="PKW141" s="350"/>
      <c r="PKX141" s="350"/>
      <c r="PKY141" s="348"/>
      <c r="PKZ141" s="348"/>
      <c r="PLA141" s="348"/>
      <c r="PLB141" s="349"/>
      <c r="PLD141" s="347"/>
      <c r="PLE141" s="350"/>
      <c r="PLF141" s="350"/>
      <c r="PLG141" s="348"/>
      <c r="PLH141" s="348"/>
      <c r="PLI141" s="348"/>
      <c r="PLJ141" s="349"/>
      <c r="PLL141" s="347"/>
      <c r="PLM141" s="350"/>
      <c r="PLN141" s="350"/>
      <c r="PLO141" s="348"/>
      <c r="PLP141" s="348"/>
      <c r="PLQ141" s="348"/>
      <c r="PLR141" s="349"/>
      <c r="PLT141" s="347"/>
      <c r="PLU141" s="350"/>
      <c r="PLV141" s="350"/>
      <c r="PLW141" s="348"/>
      <c r="PLX141" s="348"/>
      <c r="PLY141" s="348"/>
      <c r="PLZ141" s="349"/>
      <c r="PMB141" s="347"/>
      <c r="PMC141" s="350"/>
      <c r="PMD141" s="350"/>
      <c r="PME141" s="348"/>
      <c r="PMF141" s="348"/>
      <c r="PMG141" s="348"/>
      <c r="PMH141" s="349"/>
      <c r="PMJ141" s="347"/>
      <c r="PMK141" s="350"/>
      <c r="PML141" s="350"/>
      <c r="PMM141" s="348"/>
      <c r="PMN141" s="348"/>
      <c r="PMO141" s="348"/>
      <c r="PMP141" s="349"/>
      <c r="PMR141" s="347"/>
      <c r="PMS141" s="350"/>
      <c r="PMT141" s="350"/>
      <c r="PMU141" s="348"/>
      <c r="PMV141" s="348"/>
      <c r="PMW141" s="348"/>
      <c r="PMX141" s="349"/>
      <c r="PMZ141" s="347"/>
      <c r="PNA141" s="350"/>
      <c r="PNB141" s="350"/>
      <c r="PNC141" s="348"/>
      <c r="PND141" s="348"/>
      <c r="PNE141" s="348"/>
      <c r="PNF141" s="349"/>
      <c r="PNH141" s="347"/>
      <c r="PNI141" s="350"/>
      <c r="PNJ141" s="350"/>
      <c r="PNK141" s="348"/>
      <c r="PNL141" s="348"/>
      <c r="PNM141" s="348"/>
      <c r="PNN141" s="349"/>
      <c r="PNP141" s="347"/>
      <c r="PNQ141" s="350"/>
      <c r="PNR141" s="350"/>
      <c r="PNS141" s="348"/>
      <c r="PNT141" s="348"/>
      <c r="PNU141" s="348"/>
      <c r="PNV141" s="349"/>
      <c r="PNX141" s="347"/>
      <c r="PNY141" s="350"/>
      <c r="PNZ141" s="350"/>
      <c r="POA141" s="348"/>
      <c r="POB141" s="348"/>
      <c r="POC141" s="348"/>
      <c r="POD141" s="349"/>
      <c r="POF141" s="347"/>
      <c r="POG141" s="350"/>
      <c r="POH141" s="350"/>
      <c r="POI141" s="348"/>
      <c r="POJ141" s="348"/>
      <c r="POK141" s="348"/>
      <c r="POL141" s="349"/>
      <c r="PON141" s="347"/>
      <c r="POO141" s="350"/>
      <c r="POP141" s="350"/>
      <c r="POQ141" s="348"/>
      <c r="POR141" s="348"/>
      <c r="POS141" s="348"/>
      <c r="POT141" s="349"/>
      <c r="POV141" s="347"/>
      <c r="POW141" s="350"/>
      <c r="POX141" s="350"/>
      <c r="POY141" s="348"/>
      <c r="POZ141" s="348"/>
      <c r="PPA141" s="348"/>
      <c r="PPB141" s="349"/>
      <c r="PPD141" s="347"/>
      <c r="PPE141" s="350"/>
      <c r="PPF141" s="350"/>
      <c r="PPG141" s="348"/>
      <c r="PPH141" s="348"/>
      <c r="PPI141" s="348"/>
      <c r="PPJ141" s="349"/>
      <c r="PPL141" s="347"/>
      <c r="PPM141" s="350"/>
      <c r="PPN141" s="350"/>
      <c r="PPO141" s="348"/>
      <c r="PPP141" s="348"/>
      <c r="PPQ141" s="348"/>
      <c r="PPR141" s="349"/>
      <c r="PPT141" s="347"/>
      <c r="PPU141" s="350"/>
      <c r="PPV141" s="350"/>
      <c r="PPW141" s="348"/>
      <c r="PPX141" s="348"/>
      <c r="PPY141" s="348"/>
      <c r="PPZ141" s="349"/>
      <c r="PQB141" s="347"/>
      <c r="PQC141" s="350"/>
      <c r="PQD141" s="350"/>
      <c r="PQE141" s="348"/>
      <c r="PQF141" s="348"/>
      <c r="PQG141" s="348"/>
      <c r="PQH141" s="349"/>
      <c r="PQJ141" s="347"/>
      <c r="PQK141" s="350"/>
      <c r="PQL141" s="350"/>
      <c r="PQM141" s="348"/>
      <c r="PQN141" s="348"/>
      <c r="PQO141" s="348"/>
      <c r="PQP141" s="349"/>
      <c r="PQR141" s="347"/>
      <c r="PQS141" s="350"/>
      <c r="PQT141" s="350"/>
      <c r="PQU141" s="348"/>
      <c r="PQV141" s="348"/>
      <c r="PQW141" s="348"/>
      <c r="PQX141" s="349"/>
      <c r="PQZ141" s="347"/>
      <c r="PRA141" s="350"/>
      <c r="PRB141" s="350"/>
      <c r="PRC141" s="348"/>
      <c r="PRD141" s="348"/>
      <c r="PRE141" s="348"/>
      <c r="PRF141" s="349"/>
      <c r="PRH141" s="347"/>
      <c r="PRI141" s="350"/>
      <c r="PRJ141" s="350"/>
      <c r="PRK141" s="348"/>
      <c r="PRL141" s="348"/>
      <c r="PRM141" s="348"/>
      <c r="PRN141" s="349"/>
      <c r="PRP141" s="347"/>
      <c r="PRQ141" s="350"/>
      <c r="PRR141" s="350"/>
      <c r="PRS141" s="348"/>
      <c r="PRT141" s="348"/>
      <c r="PRU141" s="348"/>
      <c r="PRV141" s="349"/>
      <c r="PRX141" s="347"/>
      <c r="PRY141" s="350"/>
      <c r="PRZ141" s="350"/>
      <c r="PSA141" s="348"/>
      <c r="PSB141" s="348"/>
      <c r="PSC141" s="348"/>
      <c r="PSD141" s="349"/>
      <c r="PSF141" s="347"/>
      <c r="PSG141" s="350"/>
      <c r="PSH141" s="350"/>
      <c r="PSI141" s="348"/>
      <c r="PSJ141" s="348"/>
      <c r="PSK141" s="348"/>
      <c r="PSL141" s="349"/>
      <c r="PSN141" s="347"/>
      <c r="PSO141" s="350"/>
      <c r="PSP141" s="350"/>
      <c r="PSQ141" s="348"/>
      <c r="PSR141" s="348"/>
      <c r="PSS141" s="348"/>
      <c r="PST141" s="349"/>
      <c r="PSV141" s="347"/>
      <c r="PSW141" s="350"/>
      <c r="PSX141" s="350"/>
      <c r="PSY141" s="348"/>
      <c r="PSZ141" s="348"/>
      <c r="PTA141" s="348"/>
      <c r="PTB141" s="349"/>
      <c r="PTD141" s="347"/>
      <c r="PTE141" s="350"/>
      <c r="PTF141" s="350"/>
      <c r="PTG141" s="348"/>
      <c r="PTH141" s="348"/>
      <c r="PTI141" s="348"/>
      <c r="PTJ141" s="349"/>
      <c r="PTL141" s="347"/>
      <c r="PTM141" s="350"/>
      <c r="PTN141" s="350"/>
      <c r="PTO141" s="348"/>
      <c r="PTP141" s="348"/>
      <c r="PTQ141" s="348"/>
      <c r="PTR141" s="349"/>
      <c r="PTT141" s="347"/>
      <c r="PTU141" s="350"/>
      <c r="PTV141" s="350"/>
      <c r="PTW141" s="348"/>
      <c r="PTX141" s="348"/>
      <c r="PTY141" s="348"/>
      <c r="PTZ141" s="349"/>
      <c r="PUB141" s="347"/>
      <c r="PUC141" s="350"/>
      <c r="PUD141" s="350"/>
      <c r="PUE141" s="348"/>
      <c r="PUF141" s="348"/>
      <c r="PUG141" s="348"/>
      <c r="PUH141" s="349"/>
      <c r="PUJ141" s="347"/>
      <c r="PUK141" s="350"/>
      <c r="PUL141" s="350"/>
      <c r="PUM141" s="348"/>
      <c r="PUN141" s="348"/>
      <c r="PUO141" s="348"/>
      <c r="PUP141" s="349"/>
      <c r="PUR141" s="347"/>
      <c r="PUS141" s="350"/>
      <c r="PUT141" s="350"/>
      <c r="PUU141" s="348"/>
      <c r="PUV141" s="348"/>
      <c r="PUW141" s="348"/>
      <c r="PUX141" s="349"/>
      <c r="PUZ141" s="347"/>
      <c r="PVA141" s="350"/>
      <c r="PVB141" s="350"/>
      <c r="PVC141" s="348"/>
      <c r="PVD141" s="348"/>
      <c r="PVE141" s="348"/>
      <c r="PVF141" s="349"/>
      <c r="PVH141" s="347"/>
      <c r="PVI141" s="350"/>
      <c r="PVJ141" s="350"/>
      <c r="PVK141" s="348"/>
      <c r="PVL141" s="348"/>
      <c r="PVM141" s="348"/>
      <c r="PVN141" s="349"/>
      <c r="PVP141" s="347"/>
      <c r="PVQ141" s="350"/>
      <c r="PVR141" s="350"/>
      <c r="PVS141" s="348"/>
      <c r="PVT141" s="348"/>
      <c r="PVU141" s="348"/>
      <c r="PVV141" s="349"/>
      <c r="PVX141" s="347"/>
      <c r="PVY141" s="350"/>
      <c r="PVZ141" s="350"/>
      <c r="PWA141" s="348"/>
      <c r="PWB141" s="348"/>
      <c r="PWC141" s="348"/>
      <c r="PWD141" s="349"/>
      <c r="PWF141" s="347"/>
      <c r="PWG141" s="350"/>
      <c r="PWH141" s="350"/>
      <c r="PWI141" s="348"/>
      <c r="PWJ141" s="348"/>
      <c r="PWK141" s="348"/>
      <c r="PWL141" s="349"/>
      <c r="PWN141" s="347"/>
      <c r="PWO141" s="350"/>
      <c r="PWP141" s="350"/>
      <c r="PWQ141" s="348"/>
      <c r="PWR141" s="348"/>
      <c r="PWS141" s="348"/>
      <c r="PWT141" s="349"/>
      <c r="PWV141" s="347"/>
      <c r="PWW141" s="350"/>
      <c r="PWX141" s="350"/>
      <c r="PWY141" s="348"/>
      <c r="PWZ141" s="348"/>
      <c r="PXA141" s="348"/>
      <c r="PXB141" s="349"/>
      <c r="PXD141" s="347"/>
      <c r="PXE141" s="350"/>
      <c r="PXF141" s="350"/>
      <c r="PXG141" s="348"/>
      <c r="PXH141" s="348"/>
      <c r="PXI141" s="348"/>
      <c r="PXJ141" s="349"/>
      <c r="PXL141" s="347"/>
      <c r="PXM141" s="350"/>
      <c r="PXN141" s="350"/>
      <c r="PXO141" s="348"/>
      <c r="PXP141" s="348"/>
      <c r="PXQ141" s="348"/>
      <c r="PXR141" s="349"/>
      <c r="PXT141" s="347"/>
      <c r="PXU141" s="350"/>
      <c r="PXV141" s="350"/>
      <c r="PXW141" s="348"/>
      <c r="PXX141" s="348"/>
      <c r="PXY141" s="348"/>
      <c r="PXZ141" s="349"/>
      <c r="PYB141" s="347"/>
      <c r="PYC141" s="350"/>
      <c r="PYD141" s="350"/>
      <c r="PYE141" s="348"/>
      <c r="PYF141" s="348"/>
      <c r="PYG141" s="348"/>
      <c r="PYH141" s="349"/>
      <c r="PYJ141" s="347"/>
      <c r="PYK141" s="350"/>
      <c r="PYL141" s="350"/>
      <c r="PYM141" s="348"/>
      <c r="PYN141" s="348"/>
      <c r="PYO141" s="348"/>
      <c r="PYP141" s="349"/>
      <c r="PYR141" s="347"/>
      <c r="PYS141" s="350"/>
      <c r="PYT141" s="350"/>
      <c r="PYU141" s="348"/>
      <c r="PYV141" s="348"/>
      <c r="PYW141" s="348"/>
      <c r="PYX141" s="349"/>
      <c r="PYZ141" s="347"/>
      <c r="PZA141" s="350"/>
      <c r="PZB141" s="350"/>
      <c r="PZC141" s="348"/>
      <c r="PZD141" s="348"/>
      <c r="PZE141" s="348"/>
      <c r="PZF141" s="349"/>
      <c r="PZH141" s="347"/>
      <c r="PZI141" s="350"/>
      <c r="PZJ141" s="350"/>
      <c r="PZK141" s="348"/>
      <c r="PZL141" s="348"/>
      <c r="PZM141" s="348"/>
      <c r="PZN141" s="349"/>
      <c r="PZP141" s="347"/>
      <c r="PZQ141" s="350"/>
      <c r="PZR141" s="350"/>
      <c r="PZS141" s="348"/>
      <c r="PZT141" s="348"/>
      <c r="PZU141" s="348"/>
      <c r="PZV141" s="349"/>
      <c r="PZX141" s="347"/>
      <c r="PZY141" s="350"/>
      <c r="PZZ141" s="350"/>
      <c r="QAA141" s="348"/>
      <c r="QAB141" s="348"/>
      <c r="QAC141" s="348"/>
      <c r="QAD141" s="349"/>
      <c r="QAF141" s="347"/>
      <c r="QAG141" s="350"/>
      <c r="QAH141" s="350"/>
      <c r="QAI141" s="348"/>
      <c r="QAJ141" s="348"/>
      <c r="QAK141" s="348"/>
      <c r="QAL141" s="349"/>
      <c r="QAN141" s="347"/>
      <c r="QAO141" s="350"/>
      <c r="QAP141" s="350"/>
      <c r="QAQ141" s="348"/>
      <c r="QAR141" s="348"/>
      <c r="QAS141" s="348"/>
      <c r="QAT141" s="349"/>
      <c r="QAV141" s="347"/>
      <c r="QAW141" s="350"/>
      <c r="QAX141" s="350"/>
      <c r="QAY141" s="348"/>
      <c r="QAZ141" s="348"/>
      <c r="QBA141" s="348"/>
      <c r="QBB141" s="349"/>
      <c r="QBD141" s="347"/>
      <c r="QBE141" s="350"/>
      <c r="QBF141" s="350"/>
      <c r="QBG141" s="348"/>
      <c r="QBH141" s="348"/>
      <c r="QBI141" s="348"/>
      <c r="QBJ141" s="349"/>
      <c r="QBL141" s="347"/>
      <c r="QBM141" s="350"/>
      <c r="QBN141" s="350"/>
      <c r="QBO141" s="348"/>
      <c r="QBP141" s="348"/>
      <c r="QBQ141" s="348"/>
      <c r="QBR141" s="349"/>
      <c r="QBT141" s="347"/>
      <c r="QBU141" s="350"/>
      <c r="QBV141" s="350"/>
      <c r="QBW141" s="348"/>
      <c r="QBX141" s="348"/>
      <c r="QBY141" s="348"/>
      <c r="QBZ141" s="349"/>
      <c r="QCB141" s="347"/>
      <c r="QCC141" s="350"/>
      <c r="QCD141" s="350"/>
      <c r="QCE141" s="348"/>
      <c r="QCF141" s="348"/>
      <c r="QCG141" s="348"/>
      <c r="QCH141" s="349"/>
      <c r="QCJ141" s="347"/>
      <c r="QCK141" s="350"/>
      <c r="QCL141" s="350"/>
      <c r="QCM141" s="348"/>
      <c r="QCN141" s="348"/>
      <c r="QCO141" s="348"/>
      <c r="QCP141" s="349"/>
      <c r="QCR141" s="347"/>
      <c r="QCS141" s="350"/>
      <c r="QCT141" s="350"/>
      <c r="QCU141" s="348"/>
      <c r="QCV141" s="348"/>
      <c r="QCW141" s="348"/>
      <c r="QCX141" s="349"/>
      <c r="QCZ141" s="347"/>
      <c r="QDA141" s="350"/>
      <c r="QDB141" s="350"/>
      <c r="QDC141" s="348"/>
      <c r="QDD141" s="348"/>
      <c r="QDE141" s="348"/>
      <c r="QDF141" s="349"/>
      <c r="QDH141" s="347"/>
      <c r="QDI141" s="350"/>
      <c r="QDJ141" s="350"/>
      <c r="QDK141" s="348"/>
      <c r="QDL141" s="348"/>
      <c r="QDM141" s="348"/>
      <c r="QDN141" s="349"/>
      <c r="QDP141" s="347"/>
      <c r="QDQ141" s="350"/>
      <c r="QDR141" s="350"/>
      <c r="QDS141" s="348"/>
      <c r="QDT141" s="348"/>
      <c r="QDU141" s="348"/>
      <c r="QDV141" s="349"/>
      <c r="QDX141" s="347"/>
      <c r="QDY141" s="350"/>
      <c r="QDZ141" s="350"/>
      <c r="QEA141" s="348"/>
      <c r="QEB141" s="348"/>
      <c r="QEC141" s="348"/>
      <c r="QED141" s="349"/>
      <c r="QEF141" s="347"/>
      <c r="QEG141" s="350"/>
      <c r="QEH141" s="350"/>
      <c r="QEI141" s="348"/>
      <c r="QEJ141" s="348"/>
      <c r="QEK141" s="348"/>
      <c r="QEL141" s="349"/>
      <c r="QEN141" s="347"/>
      <c r="QEO141" s="350"/>
      <c r="QEP141" s="350"/>
      <c r="QEQ141" s="348"/>
      <c r="QER141" s="348"/>
      <c r="QES141" s="348"/>
      <c r="QET141" s="349"/>
      <c r="QEV141" s="347"/>
      <c r="QEW141" s="350"/>
      <c r="QEX141" s="350"/>
      <c r="QEY141" s="348"/>
      <c r="QEZ141" s="348"/>
      <c r="QFA141" s="348"/>
      <c r="QFB141" s="349"/>
      <c r="QFD141" s="347"/>
      <c r="QFE141" s="350"/>
      <c r="QFF141" s="350"/>
      <c r="QFG141" s="348"/>
      <c r="QFH141" s="348"/>
      <c r="QFI141" s="348"/>
      <c r="QFJ141" s="349"/>
      <c r="QFL141" s="347"/>
      <c r="QFM141" s="350"/>
      <c r="QFN141" s="350"/>
      <c r="QFO141" s="348"/>
      <c r="QFP141" s="348"/>
      <c r="QFQ141" s="348"/>
      <c r="QFR141" s="349"/>
      <c r="QFT141" s="347"/>
      <c r="QFU141" s="350"/>
      <c r="QFV141" s="350"/>
      <c r="QFW141" s="348"/>
      <c r="QFX141" s="348"/>
      <c r="QFY141" s="348"/>
      <c r="QFZ141" s="349"/>
      <c r="QGB141" s="347"/>
      <c r="QGC141" s="350"/>
      <c r="QGD141" s="350"/>
      <c r="QGE141" s="348"/>
      <c r="QGF141" s="348"/>
      <c r="QGG141" s="348"/>
      <c r="QGH141" s="349"/>
      <c r="QGJ141" s="347"/>
      <c r="QGK141" s="350"/>
      <c r="QGL141" s="350"/>
      <c r="QGM141" s="348"/>
      <c r="QGN141" s="348"/>
      <c r="QGO141" s="348"/>
      <c r="QGP141" s="349"/>
      <c r="QGR141" s="347"/>
      <c r="QGS141" s="350"/>
      <c r="QGT141" s="350"/>
      <c r="QGU141" s="348"/>
      <c r="QGV141" s="348"/>
      <c r="QGW141" s="348"/>
      <c r="QGX141" s="349"/>
      <c r="QGZ141" s="347"/>
      <c r="QHA141" s="350"/>
      <c r="QHB141" s="350"/>
      <c r="QHC141" s="348"/>
      <c r="QHD141" s="348"/>
      <c r="QHE141" s="348"/>
      <c r="QHF141" s="349"/>
      <c r="QHH141" s="347"/>
      <c r="QHI141" s="350"/>
      <c r="QHJ141" s="350"/>
      <c r="QHK141" s="348"/>
      <c r="QHL141" s="348"/>
      <c r="QHM141" s="348"/>
      <c r="QHN141" s="349"/>
      <c r="QHP141" s="347"/>
      <c r="QHQ141" s="350"/>
      <c r="QHR141" s="350"/>
      <c r="QHS141" s="348"/>
      <c r="QHT141" s="348"/>
      <c r="QHU141" s="348"/>
      <c r="QHV141" s="349"/>
      <c r="QHX141" s="347"/>
      <c r="QHY141" s="350"/>
      <c r="QHZ141" s="350"/>
      <c r="QIA141" s="348"/>
      <c r="QIB141" s="348"/>
      <c r="QIC141" s="348"/>
      <c r="QID141" s="349"/>
      <c r="QIF141" s="347"/>
      <c r="QIG141" s="350"/>
      <c r="QIH141" s="350"/>
      <c r="QII141" s="348"/>
      <c r="QIJ141" s="348"/>
      <c r="QIK141" s="348"/>
      <c r="QIL141" s="349"/>
      <c r="QIN141" s="347"/>
      <c r="QIO141" s="350"/>
      <c r="QIP141" s="350"/>
      <c r="QIQ141" s="348"/>
      <c r="QIR141" s="348"/>
      <c r="QIS141" s="348"/>
      <c r="QIT141" s="349"/>
      <c r="QIV141" s="347"/>
      <c r="QIW141" s="350"/>
      <c r="QIX141" s="350"/>
      <c r="QIY141" s="348"/>
      <c r="QIZ141" s="348"/>
      <c r="QJA141" s="348"/>
      <c r="QJB141" s="349"/>
      <c r="QJD141" s="347"/>
      <c r="QJE141" s="350"/>
      <c r="QJF141" s="350"/>
      <c r="QJG141" s="348"/>
      <c r="QJH141" s="348"/>
      <c r="QJI141" s="348"/>
      <c r="QJJ141" s="349"/>
      <c r="QJL141" s="347"/>
      <c r="QJM141" s="350"/>
      <c r="QJN141" s="350"/>
      <c r="QJO141" s="348"/>
      <c r="QJP141" s="348"/>
      <c r="QJQ141" s="348"/>
      <c r="QJR141" s="349"/>
      <c r="QJT141" s="347"/>
      <c r="QJU141" s="350"/>
      <c r="QJV141" s="350"/>
      <c r="QJW141" s="348"/>
      <c r="QJX141" s="348"/>
      <c r="QJY141" s="348"/>
      <c r="QJZ141" s="349"/>
      <c r="QKB141" s="347"/>
      <c r="QKC141" s="350"/>
      <c r="QKD141" s="350"/>
      <c r="QKE141" s="348"/>
      <c r="QKF141" s="348"/>
      <c r="QKG141" s="348"/>
      <c r="QKH141" s="349"/>
      <c r="QKJ141" s="347"/>
      <c r="QKK141" s="350"/>
      <c r="QKL141" s="350"/>
      <c r="QKM141" s="348"/>
      <c r="QKN141" s="348"/>
      <c r="QKO141" s="348"/>
      <c r="QKP141" s="349"/>
      <c r="QKR141" s="347"/>
      <c r="QKS141" s="350"/>
      <c r="QKT141" s="350"/>
      <c r="QKU141" s="348"/>
      <c r="QKV141" s="348"/>
      <c r="QKW141" s="348"/>
      <c r="QKX141" s="349"/>
      <c r="QKZ141" s="347"/>
      <c r="QLA141" s="350"/>
      <c r="QLB141" s="350"/>
      <c r="QLC141" s="348"/>
      <c r="QLD141" s="348"/>
      <c r="QLE141" s="348"/>
      <c r="QLF141" s="349"/>
      <c r="QLH141" s="347"/>
      <c r="QLI141" s="350"/>
      <c r="QLJ141" s="350"/>
      <c r="QLK141" s="348"/>
      <c r="QLL141" s="348"/>
      <c r="QLM141" s="348"/>
      <c r="QLN141" s="349"/>
      <c r="QLP141" s="347"/>
      <c r="QLQ141" s="350"/>
      <c r="QLR141" s="350"/>
      <c r="QLS141" s="348"/>
      <c r="QLT141" s="348"/>
      <c r="QLU141" s="348"/>
      <c r="QLV141" s="349"/>
      <c r="QLX141" s="347"/>
      <c r="QLY141" s="350"/>
      <c r="QLZ141" s="350"/>
      <c r="QMA141" s="348"/>
      <c r="QMB141" s="348"/>
      <c r="QMC141" s="348"/>
      <c r="QMD141" s="349"/>
      <c r="QMF141" s="347"/>
      <c r="QMG141" s="350"/>
      <c r="QMH141" s="350"/>
      <c r="QMI141" s="348"/>
      <c r="QMJ141" s="348"/>
      <c r="QMK141" s="348"/>
      <c r="QML141" s="349"/>
      <c r="QMN141" s="347"/>
      <c r="QMO141" s="350"/>
      <c r="QMP141" s="350"/>
      <c r="QMQ141" s="348"/>
      <c r="QMR141" s="348"/>
      <c r="QMS141" s="348"/>
      <c r="QMT141" s="349"/>
      <c r="QMV141" s="347"/>
      <c r="QMW141" s="350"/>
      <c r="QMX141" s="350"/>
      <c r="QMY141" s="348"/>
      <c r="QMZ141" s="348"/>
      <c r="QNA141" s="348"/>
      <c r="QNB141" s="349"/>
      <c r="QND141" s="347"/>
      <c r="QNE141" s="350"/>
      <c r="QNF141" s="350"/>
      <c r="QNG141" s="348"/>
      <c r="QNH141" s="348"/>
      <c r="QNI141" s="348"/>
      <c r="QNJ141" s="349"/>
      <c r="QNL141" s="347"/>
      <c r="QNM141" s="350"/>
      <c r="QNN141" s="350"/>
      <c r="QNO141" s="348"/>
      <c r="QNP141" s="348"/>
      <c r="QNQ141" s="348"/>
      <c r="QNR141" s="349"/>
      <c r="QNT141" s="347"/>
      <c r="QNU141" s="350"/>
      <c r="QNV141" s="350"/>
      <c r="QNW141" s="348"/>
      <c r="QNX141" s="348"/>
      <c r="QNY141" s="348"/>
      <c r="QNZ141" s="349"/>
      <c r="QOB141" s="347"/>
      <c r="QOC141" s="350"/>
      <c r="QOD141" s="350"/>
      <c r="QOE141" s="348"/>
      <c r="QOF141" s="348"/>
      <c r="QOG141" s="348"/>
      <c r="QOH141" s="349"/>
      <c r="QOJ141" s="347"/>
      <c r="QOK141" s="350"/>
      <c r="QOL141" s="350"/>
      <c r="QOM141" s="348"/>
      <c r="QON141" s="348"/>
      <c r="QOO141" s="348"/>
      <c r="QOP141" s="349"/>
      <c r="QOR141" s="347"/>
      <c r="QOS141" s="350"/>
      <c r="QOT141" s="350"/>
      <c r="QOU141" s="348"/>
      <c r="QOV141" s="348"/>
      <c r="QOW141" s="348"/>
      <c r="QOX141" s="349"/>
      <c r="QOZ141" s="347"/>
      <c r="QPA141" s="350"/>
      <c r="QPB141" s="350"/>
      <c r="QPC141" s="348"/>
      <c r="QPD141" s="348"/>
      <c r="QPE141" s="348"/>
      <c r="QPF141" s="349"/>
      <c r="QPH141" s="347"/>
      <c r="QPI141" s="350"/>
      <c r="QPJ141" s="350"/>
      <c r="QPK141" s="348"/>
      <c r="QPL141" s="348"/>
      <c r="QPM141" s="348"/>
      <c r="QPN141" s="349"/>
      <c r="QPP141" s="347"/>
      <c r="QPQ141" s="350"/>
      <c r="QPR141" s="350"/>
      <c r="QPS141" s="348"/>
      <c r="QPT141" s="348"/>
      <c r="QPU141" s="348"/>
      <c r="QPV141" s="349"/>
      <c r="QPX141" s="347"/>
      <c r="QPY141" s="350"/>
      <c r="QPZ141" s="350"/>
      <c r="QQA141" s="348"/>
      <c r="QQB141" s="348"/>
      <c r="QQC141" s="348"/>
      <c r="QQD141" s="349"/>
      <c r="QQF141" s="347"/>
      <c r="QQG141" s="350"/>
      <c r="QQH141" s="350"/>
      <c r="QQI141" s="348"/>
      <c r="QQJ141" s="348"/>
      <c r="QQK141" s="348"/>
      <c r="QQL141" s="349"/>
      <c r="QQN141" s="347"/>
      <c r="QQO141" s="350"/>
      <c r="QQP141" s="350"/>
      <c r="QQQ141" s="348"/>
      <c r="QQR141" s="348"/>
      <c r="QQS141" s="348"/>
      <c r="QQT141" s="349"/>
      <c r="QQV141" s="347"/>
      <c r="QQW141" s="350"/>
      <c r="QQX141" s="350"/>
      <c r="QQY141" s="348"/>
      <c r="QQZ141" s="348"/>
      <c r="QRA141" s="348"/>
      <c r="QRB141" s="349"/>
      <c r="QRD141" s="347"/>
      <c r="QRE141" s="350"/>
      <c r="QRF141" s="350"/>
      <c r="QRG141" s="348"/>
      <c r="QRH141" s="348"/>
      <c r="QRI141" s="348"/>
      <c r="QRJ141" s="349"/>
      <c r="QRL141" s="347"/>
      <c r="QRM141" s="350"/>
      <c r="QRN141" s="350"/>
      <c r="QRO141" s="348"/>
      <c r="QRP141" s="348"/>
      <c r="QRQ141" s="348"/>
      <c r="QRR141" s="349"/>
      <c r="QRT141" s="347"/>
      <c r="QRU141" s="350"/>
      <c r="QRV141" s="350"/>
      <c r="QRW141" s="348"/>
      <c r="QRX141" s="348"/>
      <c r="QRY141" s="348"/>
      <c r="QRZ141" s="349"/>
      <c r="QSB141" s="347"/>
      <c r="QSC141" s="350"/>
      <c r="QSD141" s="350"/>
      <c r="QSE141" s="348"/>
      <c r="QSF141" s="348"/>
      <c r="QSG141" s="348"/>
      <c r="QSH141" s="349"/>
      <c r="QSJ141" s="347"/>
      <c r="QSK141" s="350"/>
      <c r="QSL141" s="350"/>
      <c r="QSM141" s="348"/>
      <c r="QSN141" s="348"/>
      <c r="QSO141" s="348"/>
      <c r="QSP141" s="349"/>
      <c r="QSR141" s="347"/>
      <c r="QSS141" s="350"/>
      <c r="QST141" s="350"/>
      <c r="QSU141" s="348"/>
      <c r="QSV141" s="348"/>
      <c r="QSW141" s="348"/>
      <c r="QSX141" s="349"/>
      <c r="QSZ141" s="347"/>
      <c r="QTA141" s="350"/>
      <c r="QTB141" s="350"/>
      <c r="QTC141" s="348"/>
      <c r="QTD141" s="348"/>
      <c r="QTE141" s="348"/>
      <c r="QTF141" s="349"/>
      <c r="QTH141" s="347"/>
      <c r="QTI141" s="350"/>
      <c r="QTJ141" s="350"/>
      <c r="QTK141" s="348"/>
      <c r="QTL141" s="348"/>
      <c r="QTM141" s="348"/>
      <c r="QTN141" s="349"/>
      <c r="QTP141" s="347"/>
      <c r="QTQ141" s="350"/>
      <c r="QTR141" s="350"/>
      <c r="QTS141" s="348"/>
      <c r="QTT141" s="348"/>
      <c r="QTU141" s="348"/>
      <c r="QTV141" s="349"/>
      <c r="QTX141" s="347"/>
      <c r="QTY141" s="350"/>
      <c r="QTZ141" s="350"/>
      <c r="QUA141" s="348"/>
      <c r="QUB141" s="348"/>
      <c r="QUC141" s="348"/>
      <c r="QUD141" s="349"/>
      <c r="QUF141" s="347"/>
      <c r="QUG141" s="350"/>
      <c r="QUH141" s="350"/>
      <c r="QUI141" s="348"/>
      <c r="QUJ141" s="348"/>
      <c r="QUK141" s="348"/>
      <c r="QUL141" s="349"/>
      <c r="QUN141" s="347"/>
      <c r="QUO141" s="350"/>
      <c r="QUP141" s="350"/>
      <c r="QUQ141" s="348"/>
      <c r="QUR141" s="348"/>
      <c r="QUS141" s="348"/>
      <c r="QUT141" s="349"/>
      <c r="QUV141" s="347"/>
      <c r="QUW141" s="350"/>
      <c r="QUX141" s="350"/>
      <c r="QUY141" s="348"/>
      <c r="QUZ141" s="348"/>
      <c r="QVA141" s="348"/>
      <c r="QVB141" s="349"/>
      <c r="QVD141" s="347"/>
      <c r="QVE141" s="350"/>
      <c r="QVF141" s="350"/>
      <c r="QVG141" s="348"/>
      <c r="QVH141" s="348"/>
      <c r="QVI141" s="348"/>
      <c r="QVJ141" s="349"/>
      <c r="QVL141" s="347"/>
      <c r="QVM141" s="350"/>
      <c r="QVN141" s="350"/>
      <c r="QVO141" s="348"/>
      <c r="QVP141" s="348"/>
      <c r="QVQ141" s="348"/>
      <c r="QVR141" s="349"/>
      <c r="QVT141" s="347"/>
      <c r="QVU141" s="350"/>
      <c r="QVV141" s="350"/>
      <c r="QVW141" s="348"/>
      <c r="QVX141" s="348"/>
      <c r="QVY141" s="348"/>
      <c r="QVZ141" s="349"/>
      <c r="QWB141" s="347"/>
      <c r="QWC141" s="350"/>
      <c r="QWD141" s="350"/>
      <c r="QWE141" s="348"/>
      <c r="QWF141" s="348"/>
      <c r="QWG141" s="348"/>
      <c r="QWH141" s="349"/>
      <c r="QWJ141" s="347"/>
      <c r="QWK141" s="350"/>
      <c r="QWL141" s="350"/>
      <c r="QWM141" s="348"/>
      <c r="QWN141" s="348"/>
      <c r="QWO141" s="348"/>
      <c r="QWP141" s="349"/>
      <c r="QWR141" s="347"/>
      <c r="QWS141" s="350"/>
      <c r="QWT141" s="350"/>
      <c r="QWU141" s="348"/>
      <c r="QWV141" s="348"/>
      <c r="QWW141" s="348"/>
      <c r="QWX141" s="349"/>
      <c r="QWZ141" s="347"/>
      <c r="QXA141" s="350"/>
      <c r="QXB141" s="350"/>
      <c r="QXC141" s="348"/>
      <c r="QXD141" s="348"/>
      <c r="QXE141" s="348"/>
      <c r="QXF141" s="349"/>
      <c r="QXH141" s="347"/>
      <c r="QXI141" s="350"/>
      <c r="QXJ141" s="350"/>
      <c r="QXK141" s="348"/>
      <c r="QXL141" s="348"/>
      <c r="QXM141" s="348"/>
      <c r="QXN141" s="349"/>
      <c r="QXP141" s="347"/>
      <c r="QXQ141" s="350"/>
      <c r="QXR141" s="350"/>
      <c r="QXS141" s="348"/>
      <c r="QXT141" s="348"/>
      <c r="QXU141" s="348"/>
      <c r="QXV141" s="349"/>
      <c r="QXX141" s="347"/>
      <c r="QXY141" s="350"/>
      <c r="QXZ141" s="350"/>
      <c r="QYA141" s="348"/>
      <c r="QYB141" s="348"/>
      <c r="QYC141" s="348"/>
      <c r="QYD141" s="349"/>
      <c r="QYF141" s="347"/>
      <c r="QYG141" s="350"/>
      <c r="QYH141" s="350"/>
      <c r="QYI141" s="348"/>
      <c r="QYJ141" s="348"/>
      <c r="QYK141" s="348"/>
      <c r="QYL141" s="349"/>
      <c r="QYN141" s="347"/>
      <c r="QYO141" s="350"/>
      <c r="QYP141" s="350"/>
      <c r="QYQ141" s="348"/>
      <c r="QYR141" s="348"/>
      <c r="QYS141" s="348"/>
      <c r="QYT141" s="349"/>
      <c r="QYV141" s="347"/>
      <c r="QYW141" s="350"/>
      <c r="QYX141" s="350"/>
      <c r="QYY141" s="348"/>
      <c r="QYZ141" s="348"/>
      <c r="QZA141" s="348"/>
      <c r="QZB141" s="349"/>
      <c r="QZD141" s="347"/>
      <c r="QZE141" s="350"/>
      <c r="QZF141" s="350"/>
      <c r="QZG141" s="348"/>
      <c r="QZH141" s="348"/>
      <c r="QZI141" s="348"/>
      <c r="QZJ141" s="349"/>
      <c r="QZL141" s="347"/>
      <c r="QZM141" s="350"/>
      <c r="QZN141" s="350"/>
      <c r="QZO141" s="348"/>
      <c r="QZP141" s="348"/>
      <c r="QZQ141" s="348"/>
      <c r="QZR141" s="349"/>
      <c r="QZT141" s="347"/>
      <c r="QZU141" s="350"/>
      <c r="QZV141" s="350"/>
      <c r="QZW141" s="348"/>
      <c r="QZX141" s="348"/>
      <c r="QZY141" s="348"/>
      <c r="QZZ141" s="349"/>
      <c r="RAB141" s="347"/>
      <c r="RAC141" s="350"/>
      <c r="RAD141" s="350"/>
      <c r="RAE141" s="348"/>
      <c r="RAF141" s="348"/>
      <c r="RAG141" s="348"/>
      <c r="RAH141" s="349"/>
      <c r="RAJ141" s="347"/>
      <c r="RAK141" s="350"/>
      <c r="RAL141" s="350"/>
      <c r="RAM141" s="348"/>
      <c r="RAN141" s="348"/>
      <c r="RAO141" s="348"/>
      <c r="RAP141" s="349"/>
      <c r="RAR141" s="347"/>
      <c r="RAS141" s="350"/>
      <c r="RAT141" s="350"/>
      <c r="RAU141" s="348"/>
      <c r="RAV141" s="348"/>
      <c r="RAW141" s="348"/>
      <c r="RAX141" s="349"/>
      <c r="RAZ141" s="347"/>
      <c r="RBA141" s="350"/>
      <c r="RBB141" s="350"/>
      <c r="RBC141" s="348"/>
      <c r="RBD141" s="348"/>
      <c r="RBE141" s="348"/>
      <c r="RBF141" s="349"/>
      <c r="RBH141" s="347"/>
      <c r="RBI141" s="350"/>
      <c r="RBJ141" s="350"/>
      <c r="RBK141" s="348"/>
      <c r="RBL141" s="348"/>
      <c r="RBM141" s="348"/>
      <c r="RBN141" s="349"/>
      <c r="RBP141" s="347"/>
      <c r="RBQ141" s="350"/>
      <c r="RBR141" s="350"/>
      <c r="RBS141" s="348"/>
      <c r="RBT141" s="348"/>
      <c r="RBU141" s="348"/>
      <c r="RBV141" s="349"/>
      <c r="RBX141" s="347"/>
      <c r="RBY141" s="350"/>
      <c r="RBZ141" s="350"/>
      <c r="RCA141" s="348"/>
      <c r="RCB141" s="348"/>
      <c r="RCC141" s="348"/>
      <c r="RCD141" s="349"/>
      <c r="RCF141" s="347"/>
      <c r="RCG141" s="350"/>
      <c r="RCH141" s="350"/>
      <c r="RCI141" s="348"/>
      <c r="RCJ141" s="348"/>
      <c r="RCK141" s="348"/>
      <c r="RCL141" s="349"/>
      <c r="RCN141" s="347"/>
      <c r="RCO141" s="350"/>
      <c r="RCP141" s="350"/>
      <c r="RCQ141" s="348"/>
      <c r="RCR141" s="348"/>
      <c r="RCS141" s="348"/>
      <c r="RCT141" s="349"/>
      <c r="RCV141" s="347"/>
      <c r="RCW141" s="350"/>
      <c r="RCX141" s="350"/>
      <c r="RCY141" s="348"/>
      <c r="RCZ141" s="348"/>
      <c r="RDA141" s="348"/>
      <c r="RDB141" s="349"/>
      <c r="RDD141" s="347"/>
      <c r="RDE141" s="350"/>
      <c r="RDF141" s="350"/>
      <c r="RDG141" s="348"/>
      <c r="RDH141" s="348"/>
      <c r="RDI141" s="348"/>
      <c r="RDJ141" s="349"/>
      <c r="RDL141" s="347"/>
      <c r="RDM141" s="350"/>
      <c r="RDN141" s="350"/>
      <c r="RDO141" s="348"/>
      <c r="RDP141" s="348"/>
      <c r="RDQ141" s="348"/>
      <c r="RDR141" s="349"/>
      <c r="RDT141" s="347"/>
      <c r="RDU141" s="350"/>
      <c r="RDV141" s="350"/>
      <c r="RDW141" s="348"/>
      <c r="RDX141" s="348"/>
      <c r="RDY141" s="348"/>
      <c r="RDZ141" s="349"/>
      <c r="REB141" s="347"/>
      <c r="REC141" s="350"/>
      <c r="RED141" s="350"/>
      <c r="REE141" s="348"/>
      <c r="REF141" s="348"/>
      <c r="REG141" s="348"/>
      <c r="REH141" s="349"/>
      <c r="REJ141" s="347"/>
      <c r="REK141" s="350"/>
      <c r="REL141" s="350"/>
      <c r="REM141" s="348"/>
      <c r="REN141" s="348"/>
      <c r="REO141" s="348"/>
      <c r="REP141" s="349"/>
      <c r="RER141" s="347"/>
      <c r="RES141" s="350"/>
      <c r="RET141" s="350"/>
      <c r="REU141" s="348"/>
      <c r="REV141" s="348"/>
      <c r="REW141" s="348"/>
      <c r="REX141" s="349"/>
      <c r="REZ141" s="347"/>
      <c r="RFA141" s="350"/>
      <c r="RFB141" s="350"/>
      <c r="RFC141" s="348"/>
      <c r="RFD141" s="348"/>
      <c r="RFE141" s="348"/>
      <c r="RFF141" s="349"/>
      <c r="RFH141" s="347"/>
      <c r="RFI141" s="350"/>
      <c r="RFJ141" s="350"/>
      <c r="RFK141" s="348"/>
      <c r="RFL141" s="348"/>
      <c r="RFM141" s="348"/>
      <c r="RFN141" s="349"/>
      <c r="RFP141" s="347"/>
      <c r="RFQ141" s="350"/>
      <c r="RFR141" s="350"/>
      <c r="RFS141" s="348"/>
      <c r="RFT141" s="348"/>
      <c r="RFU141" s="348"/>
      <c r="RFV141" s="349"/>
      <c r="RFX141" s="347"/>
      <c r="RFY141" s="350"/>
      <c r="RFZ141" s="350"/>
      <c r="RGA141" s="348"/>
      <c r="RGB141" s="348"/>
      <c r="RGC141" s="348"/>
      <c r="RGD141" s="349"/>
      <c r="RGF141" s="347"/>
      <c r="RGG141" s="350"/>
      <c r="RGH141" s="350"/>
      <c r="RGI141" s="348"/>
      <c r="RGJ141" s="348"/>
      <c r="RGK141" s="348"/>
      <c r="RGL141" s="349"/>
      <c r="RGN141" s="347"/>
      <c r="RGO141" s="350"/>
      <c r="RGP141" s="350"/>
      <c r="RGQ141" s="348"/>
      <c r="RGR141" s="348"/>
      <c r="RGS141" s="348"/>
      <c r="RGT141" s="349"/>
      <c r="RGV141" s="347"/>
      <c r="RGW141" s="350"/>
      <c r="RGX141" s="350"/>
      <c r="RGY141" s="348"/>
      <c r="RGZ141" s="348"/>
      <c r="RHA141" s="348"/>
      <c r="RHB141" s="349"/>
      <c r="RHD141" s="347"/>
      <c r="RHE141" s="350"/>
      <c r="RHF141" s="350"/>
      <c r="RHG141" s="348"/>
      <c r="RHH141" s="348"/>
      <c r="RHI141" s="348"/>
      <c r="RHJ141" s="349"/>
      <c r="RHL141" s="347"/>
      <c r="RHM141" s="350"/>
      <c r="RHN141" s="350"/>
      <c r="RHO141" s="348"/>
      <c r="RHP141" s="348"/>
      <c r="RHQ141" s="348"/>
      <c r="RHR141" s="349"/>
      <c r="RHT141" s="347"/>
      <c r="RHU141" s="350"/>
      <c r="RHV141" s="350"/>
      <c r="RHW141" s="348"/>
      <c r="RHX141" s="348"/>
      <c r="RHY141" s="348"/>
      <c r="RHZ141" s="349"/>
      <c r="RIB141" s="347"/>
      <c r="RIC141" s="350"/>
      <c r="RID141" s="350"/>
      <c r="RIE141" s="348"/>
      <c r="RIF141" s="348"/>
      <c r="RIG141" s="348"/>
      <c r="RIH141" s="349"/>
      <c r="RIJ141" s="347"/>
      <c r="RIK141" s="350"/>
      <c r="RIL141" s="350"/>
      <c r="RIM141" s="348"/>
      <c r="RIN141" s="348"/>
      <c r="RIO141" s="348"/>
      <c r="RIP141" s="349"/>
      <c r="RIR141" s="347"/>
      <c r="RIS141" s="350"/>
      <c r="RIT141" s="350"/>
      <c r="RIU141" s="348"/>
      <c r="RIV141" s="348"/>
      <c r="RIW141" s="348"/>
      <c r="RIX141" s="349"/>
      <c r="RIZ141" s="347"/>
      <c r="RJA141" s="350"/>
      <c r="RJB141" s="350"/>
      <c r="RJC141" s="348"/>
      <c r="RJD141" s="348"/>
      <c r="RJE141" s="348"/>
      <c r="RJF141" s="349"/>
      <c r="RJH141" s="347"/>
      <c r="RJI141" s="350"/>
      <c r="RJJ141" s="350"/>
      <c r="RJK141" s="348"/>
      <c r="RJL141" s="348"/>
      <c r="RJM141" s="348"/>
      <c r="RJN141" s="349"/>
      <c r="RJP141" s="347"/>
      <c r="RJQ141" s="350"/>
      <c r="RJR141" s="350"/>
      <c r="RJS141" s="348"/>
      <c r="RJT141" s="348"/>
      <c r="RJU141" s="348"/>
      <c r="RJV141" s="349"/>
      <c r="RJX141" s="347"/>
      <c r="RJY141" s="350"/>
      <c r="RJZ141" s="350"/>
      <c r="RKA141" s="348"/>
      <c r="RKB141" s="348"/>
      <c r="RKC141" s="348"/>
      <c r="RKD141" s="349"/>
      <c r="RKF141" s="347"/>
      <c r="RKG141" s="350"/>
      <c r="RKH141" s="350"/>
      <c r="RKI141" s="348"/>
      <c r="RKJ141" s="348"/>
      <c r="RKK141" s="348"/>
      <c r="RKL141" s="349"/>
      <c r="RKN141" s="347"/>
      <c r="RKO141" s="350"/>
      <c r="RKP141" s="350"/>
      <c r="RKQ141" s="348"/>
      <c r="RKR141" s="348"/>
      <c r="RKS141" s="348"/>
      <c r="RKT141" s="349"/>
      <c r="RKV141" s="347"/>
      <c r="RKW141" s="350"/>
      <c r="RKX141" s="350"/>
      <c r="RKY141" s="348"/>
      <c r="RKZ141" s="348"/>
      <c r="RLA141" s="348"/>
      <c r="RLB141" s="349"/>
      <c r="RLD141" s="347"/>
      <c r="RLE141" s="350"/>
      <c r="RLF141" s="350"/>
      <c r="RLG141" s="348"/>
      <c r="RLH141" s="348"/>
      <c r="RLI141" s="348"/>
      <c r="RLJ141" s="349"/>
      <c r="RLL141" s="347"/>
      <c r="RLM141" s="350"/>
      <c r="RLN141" s="350"/>
      <c r="RLO141" s="348"/>
      <c r="RLP141" s="348"/>
      <c r="RLQ141" s="348"/>
      <c r="RLR141" s="349"/>
      <c r="RLT141" s="347"/>
      <c r="RLU141" s="350"/>
      <c r="RLV141" s="350"/>
      <c r="RLW141" s="348"/>
      <c r="RLX141" s="348"/>
      <c r="RLY141" s="348"/>
      <c r="RLZ141" s="349"/>
      <c r="RMB141" s="347"/>
      <c r="RMC141" s="350"/>
      <c r="RMD141" s="350"/>
      <c r="RME141" s="348"/>
      <c r="RMF141" s="348"/>
      <c r="RMG141" s="348"/>
      <c r="RMH141" s="349"/>
      <c r="RMJ141" s="347"/>
      <c r="RMK141" s="350"/>
      <c r="RML141" s="350"/>
      <c r="RMM141" s="348"/>
      <c r="RMN141" s="348"/>
      <c r="RMO141" s="348"/>
      <c r="RMP141" s="349"/>
      <c r="RMR141" s="347"/>
      <c r="RMS141" s="350"/>
      <c r="RMT141" s="350"/>
      <c r="RMU141" s="348"/>
      <c r="RMV141" s="348"/>
      <c r="RMW141" s="348"/>
      <c r="RMX141" s="349"/>
      <c r="RMZ141" s="347"/>
      <c r="RNA141" s="350"/>
      <c r="RNB141" s="350"/>
      <c r="RNC141" s="348"/>
      <c r="RND141" s="348"/>
      <c r="RNE141" s="348"/>
      <c r="RNF141" s="349"/>
      <c r="RNH141" s="347"/>
      <c r="RNI141" s="350"/>
      <c r="RNJ141" s="350"/>
      <c r="RNK141" s="348"/>
      <c r="RNL141" s="348"/>
      <c r="RNM141" s="348"/>
      <c r="RNN141" s="349"/>
      <c r="RNP141" s="347"/>
      <c r="RNQ141" s="350"/>
      <c r="RNR141" s="350"/>
      <c r="RNS141" s="348"/>
      <c r="RNT141" s="348"/>
      <c r="RNU141" s="348"/>
      <c r="RNV141" s="349"/>
      <c r="RNX141" s="347"/>
      <c r="RNY141" s="350"/>
      <c r="RNZ141" s="350"/>
      <c r="ROA141" s="348"/>
      <c r="ROB141" s="348"/>
      <c r="ROC141" s="348"/>
      <c r="ROD141" s="349"/>
      <c r="ROF141" s="347"/>
      <c r="ROG141" s="350"/>
      <c r="ROH141" s="350"/>
      <c r="ROI141" s="348"/>
      <c r="ROJ141" s="348"/>
      <c r="ROK141" s="348"/>
      <c r="ROL141" s="349"/>
      <c r="RON141" s="347"/>
      <c r="ROO141" s="350"/>
      <c r="ROP141" s="350"/>
      <c r="ROQ141" s="348"/>
      <c r="ROR141" s="348"/>
      <c r="ROS141" s="348"/>
      <c r="ROT141" s="349"/>
      <c r="ROV141" s="347"/>
      <c r="ROW141" s="350"/>
      <c r="ROX141" s="350"/>
      <c r="ROY141" s="348"/>
      <c r="ROZ141" s="348"/>
      <c r="RPA141" s="348"/>
      <c r="RPB141" s="349"/>
      <c r="RPD141" s="347"/>
      <c r="RPE141" s="350"/>
      <c r="RPF141" s="350"/>
      <c r="RPG141" s="348"/>
      <c r="RPH141" s="348"/>
      <c r="RPI141" s="348"/>
      <c r="RPJ141" s="349"/>
      <c r="RPL141" s="347"/>
      <c r="RPM141" s="350"/>
      <c r="RPN141" s="350"/>
      <c r="RPO141" s="348"/>
      <c r="RPP141" s="348"/>
      <c r="RPQ141" s="348"/>
      <c r="RPR141" s="349"/>
      <c r="RPT141" s="347"/>
      <c r="RPU141" s="350"/>
      <c r="RPV141" s="350"/>
      <c r="RPW141" s="348"/>
      <c r="RPX141" s="348"/>
      <c r="RPY141" s="348"/>
      <c r="RPZ141" s="349"/>
      <c r="RQB141" s="347"/>
      <c r="RQC141" s="350"/>
      <c r="RQD141" s="350"/>
      <c r="RQE141" s="348"/>
      <c r="RQF141" s="348"/>
      <c r="RQG141" s="348"/>
      <c r="RQH141" s="349"/>
      <c r="RQJ141" s="347"/>
      <c r="RQK141" s="350"/>
      <c r="RQL141" s="350"/>
      <c r="RQM141" s="348"/>
      <c r="RQN141" s="348"/>
      <c r="RQO141" s="348"/>
      <c r="RQP141" s="349"/>
      <c r="RQR141" s="347"/>
      <c r="RQS141" s="350"/>
      <c r="RQT141" s="350"/>
      <c r="RQU141" s="348"/>
      <c r="RQV141" s="348"/>
      <c r="RQW141" s="348"/>
      <c r="RQX141" s="349"/>
      <c r="RQZ141" s="347"/>
      <c r="RRA141" s="350"/>
      <c r="RRB141" s="350"/>
      <c r="RRC141" s="348"/>
      <c r="RRD141" s="348"/>
      <c r="RRE141" s="348"/>
      <c r="RRF141" s="349"/>
      <c r="RRH141" s="347"/>
      <c r="RRI141" s="350"/>
      <c r="RRJ141" s="350"/>
      <c r="RRK141" s="348"/>
      <c r="RRL141" s="348"/>
      <c r="RRM141" s="348"/>
      <c r="RRN141" s="349"/>
      <c r="RRP141" s="347"/>
      <c r="RRQ141" s="350"/>
      <c r="RRR141" s="350"/>
      <c r="RRS141" s="348"/>
      <c r="RRT141" s="348"/>
      <c r="RRU141" s="348"/>
      <c r="RRV141" s="349"/>
      <c r="RRX141" s="347"/>
      <c r="RRY141" s="350"/>
      <c r="RRZ141" s="350"/>
      <c r="RSA141" s="348"/>
      <c r="RSB141" s="348"/>
      <c r="RSC141" s="348"/>
      <c r="RSD141" s="349"/>
      <c r="RSF141" s="347"/>
      <c r="RSG141" s="350"/>
      <c r="RSH141" s="350"/>
      <c r="RSI141" s="348"/>
      <c r="RSJ141" s="348"/>
      <c r="RSK141" s="348"/>
      <c r="RSL141" s="349"/>
      <c r="RSN141" s="347"/>
      <c r="RSO141" s="350"/>
      <c r="RSP141" s="350"/>
      <c r="RSQ141" s="348"/>
      <c r="RSR141" s="348"/>
      <c r="RSS141" s="348"/>
      <c r="RST141" s="349"/>
      <c r="RSV141" s="347"/>
      <c r="RSW141" s="350"/>
      <c r="RSX141" s="350"/>
      <c r="RSY141" s="348"/>
      <c r="RSZ141" s="348"/>
      <c r="RTA141" s="348"/>
      <c r="RTB141" s="349"/>
      <c r="RTD141" s="347"/>
      <c r="RTE141" s="350"/>
      <c r="RTF141" s="350"/>
      <c r="RTG141" s="348"/>
      <c r="RTH141" s="348"/>
      <c r="RTI141" s="348"/>
      <c r="RTJ141" s="349"/>
      <c r="RTL141" s="347"/>
      <c r="RTM141" s="350"/>
      <c r="RTN141" s="350"/>
      <c r="RTO141" s="348"/>
      <c r="RTP141" s="348"/>
      <c r="RTQ141" s="348"/>
      <c r="RTR141" s="349"/>
      <c r="RTT141" s="347"/>
      <c r="RTU141" s="350"/>
      <c r="RTV141" s="350"/>
      <c r="RTW141" s="348"/>
      <c r="RTX141" s="348"/>
      <c r="RTY141" s="348"/>
      <c r="RTZ141" s="349"/>
      <c r="RUB141" s="347"/>
      <c r="RUC141" s="350"/>
      <c r="RUD141" s="350"/>
      <c r="RUE141" s="348"/>
      <c r="RUF141" s="348"/>
      <c r="RUG141" s="348"/>
      <c r="RUH141" s="349"/>
      <c r="RUJ141" s="347"/>
      <c r="RUK141" s="350"/>
      <c r="RUL141" s="350"/>
      <c r="RUM141" s="348"/>
      <c r="RUN141" s="348"/>
      <c r="RUO141" s="348"/>
      <c r="RUP141" s="349"/>
      <c r="RUR141" s="347"/>
      <c r="RUS141" s="350"/>
      <c r="RUT141" s="350"/>
      <c r="RUU141" s="348"/>
      <c r="RUV141" s="348"/>
      <c r="RUW141" s="348"/>
      <c r="RUX141" s="349"/>
      <c r="RUZ141" s="347"/>
      <c r="RVA141" s="350"/>
      <c r="RVB141" s="350"/>
      <c r="RVC141" s="348"/>
      <c r="RVD141" s="348"/>
      <c r="RVE141" s="348"/>
      <c r="RVF141" s="349"/>
      <c r="RVH141" s="347"/>
      <c r="RVI141" s="350"/>
      <c r="RVJ141" s="350"/>
      <c r="RVK141" s="348"/>
      <c r="RVL141" s="348"/>
      <c r="RVM141" s="348"/>
      <c r="RVN141" s="349"/>
      <c r="RVP141" s="347"/>
      <c r="RVQ141" s="350"/>
      <c r="RVR141" s="350"/>
      <c r="RVS141" s="348"/>
      <c r="RVT141" s="348"/>
      <c r="RVU141" s="348"/>
      <c r="RVV141" s="349"/>
      <c r="RVX141" s="347"/>
      <c r="RVY141" s="350"/>
      <c r="RVZ141" s="350"/>
      <c r="RWA141" s="348"/>
      <c r="RWB141" s="348"/>
      <c r="RWC141" s="348"/>
      <c r="RWD141" s="349"/>
      <c r="RWF141" s="347"/>
      <c r="RWG141" s="350"/>
      <c r="RWH141" s="350"/>
      <c r="RWI141" s="348"/>
      <c r="RWJ141" s="348"/>
      <c r="RWK141" s="348"/>
      <c r="RWL141" s="349"/>
      <c r="RWN141" s="347"/>
      <c r="RWO141" s="350"/>
      <c r="RWP141" s="350"/>
      <c r="RWQ141" s="348"/>
      <c r="RWR141" s="348"/>
      <c r="RWS141" s="348"/>
      <c r="RWT141" s="349"/>
      <c r="RWV141" s="347"/>
      <c r="RWW141" s="350"/>
      <c r="RWX141" s="350"/>
      <c r="RWY141" s="348"/>
      <c r="RWZ141" s="348"/>
      <c r="RXA141" s="348"/>
      <c r="RXB141" s="349"/>
      <c r="RXD141" s="347"/>
      <c r="RXE141" s="350"/>
      <c r="RXF141" s="350"/>
      <c r="RXG141" s="348"/>
      <c r="RXH141" s="348"/>
      <c r="RXI141" s="348"/>
      <c r="RXJ141" s="349"/>
      <c r="RXL141" s="347"/>
      <c r="RXM141" s="350"/>
      <c r="RXN141" s="350"/>
      <c r="RXO141" s="348"/>
      <c r="RXP141" s="348"/>
      <c r="RXQ141" s="348"/>
      <c r="RXR141" s="349"/>
      <c r="RXT141" s="347"/>
      <c r="RXU141" s="350"/>
      <c r="RXV141" s="350"/>
      <c r="RXW141" s="348"/>
      <c r="RXX141" s="348"/>
      <c r="RXY141" s="348"/>
      <c r="RXZ141" s="349"/>
      <c r="RYB141" s="347"/>
      <c r="RYC141" s="350"/>
      <c r="RYD141" s="350"/>
      <c r="RYE141" s="348"/>
      <c r="RYF141" s="348"/>
      <c r="RYG141" s="348"/>
      <c r="RYH141" s="349"/>
      <c r="RYJ141" s="347"/>
      <c r="RYK141" s="350"/>
      <c r="RYL141" s="350"/>
      <c r="RYM141" s="348"/>
      <c r="RYN141" s="348"/>
      <c r="RYO141" s="348"/>
      <c r="RYP141" s="349"/>
      <c r="RYR141" s="347"/>
      <c r="RYS141" s="350"/>
      <c r="RYT141" s="350"/>
      <c r="RYU141" s="348"/>
      <c r="RYV141" s="348"/>
      <c r="RYW141" s="348"/>
      <c r="RYX141" s="349"/>
      <c r="RYZ141" s="347"/>
      <c r="RZA141" s="350"/>
      <c r="RZB141" s="350"/>
      <c r="RZC141" s="348"/>
      <c r="RZD141" s="348"/>
      <c r="RZE141" s="348"/>
      <c r="RZF141" s="349"/>
      <c r="RZH141" s="347"/>
      <c r="RZI141" s="350"/>
      <c r="RZJ141" s="350"/>
      <c r="RZK141" s="348"/>
      <c r="RZL141" s="348"/>
      <c r="RZM141" s="348"/>
      <c r="RZN141" s="349"/>
      <c r="RZP141" s="347"/>
      <c r="RZQ141" s="350"/>
      <c r="RZR141" s="350"/>
      <c r="RZS141" s="348"/>
      <c r="RZT141" s="348"/>
      <c r="RZU141" s="348"/>
      <c r="RZV141" s="349"/>
      <c r="RZX141" s="347"/>
      <c r="RZY141" s="350"/>
      <c r="RZZ141" s="350"/>
      <c r="SAA141" s="348"/>
      <c r="SAB141" s="348"/>
      <c r="SAC141" s="348"/>
      <c r="SAD141" s="349"/>
      <c r="SAF141" s="347"/>
      <c r="SAG141" s="350"/>
      <c r="SAH141" s="350"/>
      <c r="SAI141" s="348"/>
      <c r="SAJ141" s="348"/>
      <c r="SAK141" s="348"/>
      <c r="SAL141" s="349"/>
      <c r="SAN141" s="347"/>
      <c r="SAO141" s="350"/>
      <c r="SAP141" s="350"/>
      <c r="SAQ141" s="348"/>
      <c r="SAR141" s="348"/>
      <c r="SAS141" s="348"/>
      <c r="SAT141" s="349"/>
      <c r="SAV141" s="347"/>
      <c r="SAW141" s="350"/>
      <c r="SAX141" s="350"/>
      <c r="SAY141" s="348"/>
      <c r="SAZ141" s="348"/>
      <c r="SBA141" s="348"/>
      <c r="SBB141" s="349"/>
      <c r="SBD141" s="347"/>
      <c r="SBE141" s="350"/>
      <c r="SBF141" s="350"/>
      <c r="SBG141" s="348"/>
      <c r="SBH141" s="348"/>
      <c r="SBI141" s="348"/>
      <c r="SBJ141" s="349"/>
      <c r="SBL141" s="347"/>
      <c r="SBM141" s="350"/>
      <c r="SBN141" s="350"/>
      <c r="SBO141" s="348"/>
      <c r="SBP141" s="348"/>
      <c r="SBQ141" s="348"/>
      <c r="SBR141" s="349"/>
      <c r="SBT141" s="347"/>
      <c r="SBU141" s="350"/>
      <c r="SBV141" s="350"/>
      <c r="SBW141" s="348"/>
      <c r="SBX141" s="348"/>
      <c r="SBY141" s="348"/>
      <c r="SBZ141" s="349"/>
      <c r="SCB141" s="347"/>
      <c r="SCC141" s="350"/>
      <c r="SCD141" s="350"/>
      <c r="SCE141" s="348"/>
      <c r="SCF141" s="348"/>
      <c r="SCG141" s="348"/>
      <c r="SCH141" s="349"/>
      <c r="SCJ141" s="347"/>
      <c r="SCK141" s="350"/>
      <c r="SCL141" s="350"/>
      <c r="SCM141" s="348"/>
      <c r="SCN141" s="348"/>
      <c r="SCO141" s="348"/>
      <c r="SCP141" s="349"/>
      <c r="SCR141" s="347"/>
      <c r="SCS141" s="350"/>
      <c r="SCT141" s="350"/>
      <c r="SCU141" s="348"/>
      <c r="SCV141" s="348"/>
      <c r="SCW141" s="348"/>
      <c r="SCX141" s="349"/>
      <c r="SCZ141" s="347"/>
      <c r="SDA141" s="350"/>
      <c r="SDB141" s="350"/>
      <c r="SDC141" s="348"/>
      <c r="SDD141" s="348"/>
      <c r="SDE141" s="348"/>
      <c r="SDF141" s="349"/>
      <c r="SDH141" s="347"/>
      <c r="SDI141" s="350"/>
      <c r="SDJ141" s="350"/>
      <c r="SDK141" s="348"/>
      <c r="SDL141" s="348"/>
      <c r="SDM141" s="348"/>
      <c r="SDN141" s="349"/>
      <c r="SDP141" s="347"/>
      <c r="SDQ141" s="350"/>
      <c r="SDR141" s="350"/>
      <c r="SDS141" s="348"/>
      <c r="SDT141" s="348"/>
      <c r="SDU141" s="348"/>
      <c r="SDV141" s="349"/>
      <c r="SDX141" s="347"/>
      <c r="SDY141" s="350"/>
      <c r="SDZ141" s="350"/>
      <c r="SEA141" s="348"/>
      <c r="SEB141" s="348"/>
      <c r="SEC141" s="348"/>
      <c r="SED141" s="349"/>
      <c r="SEF141" s="347"/>
      <c r="SEG141" s="350"/>
      <c r="SEH141" s="350"/>
      <c r="SEI141" s="348"/>
      <c r="SEJ141" s="348"/>
      <c r="SEK141" s="348"/>
      <c r="SEL141" s="349"/>
      <c r="SEN141" s="347"/>
      <c r="SEO141" s="350"/>
      <c r="SEP141" s="350"/>
      <c r="SEQ141" s="348"/>
      <c r="SER141" s="348"/>
      <c r="SES141" s="348"/>
      <c r="SET141" s="349"/>
      <c r="SEV141" s="347"/>
      <c r="SEW141" s="350"/>
      <c r="SEX141" s="350"/>
      <c r="SEY141" s="348"/>
      <c r="SEZ141" s="348"/>
      <c r="SFA141" s="348"/>
      <c r="SFB141" s="349"/>
      <c r="SFD141" s="347"/>
      <c r="SFE141" s="350"/>
      <c r="SFF141" s="350"/>
      <c r="SFG141" s="348"/>
      <c r="SFH141" s="348"/>
      <c r="SFI141" s="348"/>
      <c r="SFJ141" s="349"/>
      <c r="SFL141" s="347"/>
      <c r="SFM141" s="350"/>
      <c r="SFN141" s="350"/>
      <c r="SFO141" s="348"/>
      <c r="SFP141" s="348"/>
      <c r="SFQ141" s="348"/>
      <c r="SFR141" s="349"/>
      <c r="SFT141" s="347"/>
      <c r="SFU141" s="350"/>
      <c r="SFV141" s="350"/>
      <c r="SFW141" s="348"/>
      <c r="SFX141" s="348"/>
      <c r="SFY141" s="348"/>
      <c r="SFZ141" s="349"/>
      <c r="SGB141" s="347"/>
      <c r="SGC141" s="350"/>
      <c r="SGD141" s="350"/>
      <c r="SGE141" s="348"/>
      <c r="SGF141" s="348"/>
      <c r="SGG141" s="348"/>
      <c r="SGH141" s="349"/>
      <c r="SGJ141" s="347"/>
      <c r="SGK141" s="350"/>
      <c r="SGL141" s="350"/>
      <c r="SGM141" s="348"/>
      <c r="SGN141" s="348"/>
      <c r="SGO141" s="348"/>
      <c r="SGP141" s="349"/>
      <c r="SGR141" s="347"/>
      <c r="SGS141" s="350"/>
      <c r="SGT141" s="350"/>
      <c r="SGU141" s="348"/>
      <c r="SGV141" s="348"/>
      <c r="SGW141" s="348"/>
      <c r="SGX141" s="349"/>
      <c r="SGZ141" s="347"/>
      <c r="SHA141" s="350"/>
      <c r="SHB141" s="350"/>
      <c r="SHC141" s="348"/>
      <c r="SHD141" s="348"/>
      <c r="SHE141" s="348"/>
      <c r="SHF141" s="349"/>
      <c r="SHH141" s="347"/>
      <c r="SHI141" s="350"/>
      <c r="SHJ141" s="350"/>
      <c r="SHK141" s="348"/>
      <c r="SHL141" s="348"/>
      <c r="SHM141" s="348"/>
      <c r="SHN141" s="349"/>
      <c r="SHP141" s="347"/>
      <c r="SHQ141" s="350"/>
      <c r="SHR141" s="350"/>
      <c r="SHS141" s="348"/>
      <c r="SHT141" s="348"/>
      <c r="SHU141" s="348"/>
      <c r="SHV141" s="349"/>
      <c r="SHX141" s="347"/>
      <c r="SHY141" s="350"/>
      <c r="SHZ141" s="350"/>
      <c r="SIA141" s="348"/>
      <c r="SIB141" s="348"/>
      <c r="SIC141" s="348"/>
      <c r="SID141" s="349"/>
      <c r="SIF141" s="347"/>
      <c r="SIG141" s="350"/>
      <c r="SIH141" s="350"/>
      <c r="SII141" s="348"/>
      <c r="SIJ141" s="348"/>
      <c r="SIK141" s="348"/>
      <c r="SIL141" s="349"/>
      <c r="SIN141" s="347"/>
      <c r="SIO141" s="350"/>
      <c r="SIP141" s="350"/>
      <c r="SIQ141" s="348"/>
      <c r="SIR141" s="348"/>
      <c r="SIS141" s="348"/>
      <c r="SIT141" s="349"/>
      <c r="SIV141" s="347"/>
      <c r="SIW141" s="350"/>
      <c r="SIX141" s="350"/>
      <c r="SIY141" s="348"/>
      <c r="SIZ141" s="348"/>
      <c r="SJA141" s="348"/>
      <c r="SJB141" s="349"/>
      <c r="SJD141" s="347"/>
      <c r="SJE141" s="350"/>
      <c r="SJF141" s="350"/>
      <c r="SJG141" s="348"/>
      <c r="SJH141" s="348"/>
      <c r="SJI141" s="348"/>
      <c r="SJJ141" s="349"/>
      <c r="SJL141" s="347"/>
      <c r="SJM141" s="350"/>
      <c r="SJN141" s="350"/>
      <c r="SJO141" s="348"/>
      <c r="SJP141" s="348"/>
      <c r="SJQ141" s="348"/>
      <c r="SJR141" s="349"/>
      <c r="SJT141" s="347"/>
      <c r="SJU141" s="350"/>
      <c r="SJV141" s="350"/>
      <c r="SJW141" s="348"/>
      <c r="SJX141" s="348"/>
      <c r="SJY141" s="348"/>
      <c r="SJZ141" s="349"/>
      <c r="SKB141" s="347"/>
      <c r="SKC141" s="350"/>
      <c r="SKD141" s="350"/>
      <c r="SKE141" s="348"/>
      <c r="SKF141" s="348"/>
      <c r="SKG141" s="348"/>
      <c r="SKH141" s="349"/>
      <c r="SKJ141" s="347"/>
      <c r="SKK141" s="350"/>
      <c r="SKL141" s="350"/>
      <c r="SKM141" s="348"/>
      <c r="SKN141" s="348"/>
      <c r="SKO141" s="348"/>
      <c r="SKP141" s="349"/>
      <c r="SKR141" s="347"/>
      <c r="SKS141" s="350"/>
      <c r="SKT141" s="350"/>
      <c r="SKU141" s="348"/>
      <c r="SKV141" s="348"/>
      <c r="SKW141" s="348"/>
      <c r="SKX141" s="349"/>
      <c r="SKZ141" s="347"/>
      <c r="SLA141" s="350"/>
      <c r="SLB141" s="350"/>
      <c r="SLC141" s="348"/>
      <c r="SLD141" s="348"/>
      <c r="SLE141" s="348"/>
      <c r="SLF141" s="349"/>
      <c r="SLH141" s="347"/>
      <c r="SLI141" s="350"/>
      <c r="SLJ141" s="350"/>
      <c r="SLK141" s="348"/>
      <c r="SLL141" s="348"/>
      <c r="SLM141" s="348"/>
      <c r="SLN141" s="349"/>
      <c r="SLP141" s="347"/>
      <c r="SLQ141" s="350"/>
      <c r="SLR141" s="350"/>
      <c r="SLS141" s="348"/>
      <c r="SLT141" s="348"/>
      <c r="SLU141" s="348"/>
      <c r="SLV141" s="349"/>
      <c r="SLX141" s="347"/>
      <c r="SLY141" s="350"/>
      <c r="SLZ141" s="350"/>
      <c r="SMA141" s="348"/>
      <c r="SMB141" s="348"/>
      <c r="SMC141" s="348"/>
      <c r="SMD141" s="349"/>
      <c r="SMF141" s="347"/>
      <c r="SMG141" s="350"/>
      <c r="SMH141" s="350"/>
      <c r="SMI141" s="348"/>
      <c r="SMJ141" s="348"/>
      <c r="SMK141" s="348"/>
      <c r="SML141" s="349"/>
      <c r="SMN141" s="347"/>
      <c r="SMO141" s="350"/>
      <c r="SMP141" s="350"/>
      <c r="SMQ141" s="348"/>
      <c r="SMR141" s="348"/>
      <c r="SMS141" s="348"/>
      <c r="SMT141" s="349"/>
      <c r="SMV141" s="347"/>
      <c r="SMW141" s="350"/>
      <c r="SMX141" s="350"/>
      <c r="SMY141" s="348"/>
      <c r="SMZ141" s="348"/>
      <c r="SNA141" s="348"/>
      <c r="SNB141" s="349"/>
      <c r="SND141" s="347"/>
      <c r="SNE141" s="350"/>
      <c r="SNF141" s="350"/>
      <c r="SNG141" s="348"/>
      <c r="SNH141" s="348"/>
      <c r="SNI141" s="348"/>
      <c r="SNJ141" s="349"/>
      <c r="SNL141" s="347"/>
      <c r="SNM141" s="350"/>
      <c r="SNN141" s="350"/>
      <c r="SNO141" s="348"/>
      <c r="SNP141" s="348"/>
      <c r="SNQ141" s="348"/>
      <c r="SNR141" s="349"/>
      <c r="SNT141" s="347"/>
      <c r="SNU141" s="350"/>
      <c r="SNV141" s="350"/>
      <c r="SNW141" s="348"/>
      <c r="SNX141" s="348"/>
      <c r="SNY141" s="348"/>
      <c r="SNZ141" s="349"/>
      <c r="SOB141" s="347"/>
      <c r="SOC141" s="350"/>
      <c r="SOD141" s="350"/>
      <c r="SOE141" s="348"/>
      <c r="SOF141" s="348"/>
      <c r="SOG141" s="348"/>
      <c r="SOH141" s="349"/>
      <c r="SOJ141" s="347"/>
      <c r="SOK141" s="350"/>
      <c r="SOL141" s="350"/>
      <c r="SOM141" s="348"/>
      <c r="SON141" s="348"/>
      <c r="SOO141" s="348"/>
      <c r="SOP141" s="349"/>
      <c r="SOR141" s="347"/>
      <c r="SOS141" s="350"/>
      <c r="SOT141" s="350"/>
      <c r="SOU141" s="348"/>
      <c r="SOV141" s="348"/>
      <c r="SOW141" s="348"/>
      <c r="SOX141" s="349"/>
      <c r="SOZ141" s="347"/>
      <c r="SPA141" s="350"/>
      <c r="SPB141" s="350"/>
      <c r="SPC141" s="348"/>
      <c r="SPD141" s="348"/>
      <c r="SPE141" s="348"/>
      <c r="SPF141" s="349"/>
      <c r="SPH141" s="347"/>
      <c r="SPI141" s="350"/>
      <c r="SPJ141" s="350"/>
      <c r="SPK141" s="348"/>
      <c r="SPL141" s="348"/>
      <c r="SPM141" s="348"/>
      <c r="SPN141" s="349"/>
      <c r="SPP141" s="347"/>
      <c r="SPQ141" s="350"/>
      <c r="SPR141" s="350"/>
      <c r="SPS141" s="348"/>
      <c r="SPT141" s="348"/>
      <c r="SPU141" s="348"/>
      <c r="SPV141" s="349"/>
      <c r="SPX141" s="347"/>
      <c r="SPY141" s="350"/>
      <c r="SPZ141" s="350"/>
      <c r="SQA141" s="348"/>
      <c r="SQB141" s="348"/>
      <c r="SQC141" s="348"/>
      <c r="SQD141" s="349"/>
      <c r="SQF141" s="347"/>
      <c r="SQG141" s="350"/>
      <c r="SQH141" s="350"/>
      <c r="SQI141" s="348"/>
      <c r="SQJ141" s="348"/>
      <c r="SQK141" s="348"/>
      <c r="SQL141" s="349"/>
      <c r="SQN141" s="347"/>
      <c r="SQO141" s="350"/>
      <c r="SQP141" s="350"/>
      <c r="SQQ141" s="348"/>
      <c r="SQR141" s="348"/>
      <c r="SQS141" s="348"/>
      <c r="SQT141" s="349"/>
      <c r="SQV141" s="347"/>
      <c r="SQW141" s="350"/>
      <c r="SQX141" s="350"/>
      <c r="SQY141" s="348"/>
      <c r="SQZ141" s="348"/>
      <c r="SRA141" s="348"/>
      <c r="SRB141" s="349"/>
      <c r="SRD141" s="347"/>
      <c r="SRE141" s="350"/>
      <c r="SRF141" s="350"/>
      <c r="SRG141" s="348"/>
      <c r="SRH141" s="348"/>
      <c r="SRI141" s="348"/>
      <c r="SRJ141" s="349"/>
      <c r="SRL141" s="347"/>
      <c r="SRM141" s="350"/>
      <c r="SRN141" s="350"/>
      <c r="SRO141" s="348"/>
      <c r="SRP141" s="348"/>
      <c r="SRQ141" s="348"/>
      <c r="SRR141" s="349"/>
      <c r="SRT141" s="347"/>
      <c r="SRU141" s="350"/>
      <c r="SRV141" s="350"/>
      <c r="SRW141" s="348"/>
      <c r="SRX141" s="348"/>
      <c r="SRY141" s="348"/>
      <c r="SRZ141" s="349"/>
      <c r="SSB141" s="347"/>
      <c r="SSC141" s="350"/>
      <c r="SSD141" s="350"/>
      <c r="SSE141" s="348"/>
      <c r="SSF141" s="348"/>
      <c r="SSG141" s="348"/>
      <c r="SSH141" s="349"/>
      <c r="SSJ141" s="347"/>
      <c r="SSK141" s="350"/>
      <c r="SSL141" s="350"/>
      <c r="SSM141" s="348"/>
      <c r="SSN141" s="348"/>
      <c r="SSO141" s="348"/>
      <c r="SSP141" s="349"/>
      <c r="SSR141" s="347"/>
      <c r="SSS141" s="350"/>
      <c r="SST141" s="350"/>
      <c r="SSU141" s="348"/>
      <c r="SSV141" s="348"/>
      <c r="SSW141" s="348"/>
      <c r="SSX141" s="349"/>
      <c r="SSZ141" s="347"/>
      <c r="STA141" s="350"/>
      <c r="STB141" s="350"/>
      <c r="STC141" s="348"/>
      <c r="STD141" s="348"/>
      <c r="STE141" s="348"/>
      <c r="STF141" s="349"/>
      <c r="STH141" s="347"/>
      <c r="STI141" s="350"/>
      <c r="STJ141" s="350"/>
      <c r="STK141" s="348"/>
      <c r="STL141" s="348"/>
      <c r="STM141" s="348"/>
      <c r="STN141" s="349"/>
      <c r="STP141" s="347"/>
      <c r="STQ141" s="350"/>
      <c r="STR141" s="350"/>
      <c r="STS141" s="348"/>
      <c r="STT141" s="348"/>
      <c r="STU141" s="348"/>
      <c r="STV141" s="349"/>
      <c r="STX141" s="347"/>
      <c r="STY141" s="350"/>
      <c r="STZ141" s="350"/>
      <c r="SUA141" s="348"/>
      <c r="SUB141" s="348"/>
      <c r="SUC141" s="348"/>
      <c r="SUD141" s="349"/>
      <c r="SUF141" s="347"/>
      <c r="SUG141" s="350"/>
      <c r="SUH141" s="350"/>
      <c r="SUI141" s="348"/>
      <c r="SUJ141" s="348"/>
      <c r="SUK141" s="348"/>
      <c r="SUL141" s="349"/>
      <c r="SUN141" s="347"/>
      <c r="SUO141" s="350"/>
      <c r="SUP141" s="350"/>
      <c r="SUQ141" s="348"/>
      <c r="SUR141" s="348"/>
      <c r="SUS141" s="348"/>
      <c r="SUT141" s="349"/>
      <c r="SUV141" s="347"/>
      <c r="SUW141" s="350"/>
      <c r="SUX141" s="350"/>
      <c r="SUY141" s="348"/>
      <c r="SUZ141" s="348"/>
      <c r="SVA141" s="348"/>
      <c r="SVB141" s="349"/>
      <c r="SVD141" s="347"/>
      <c r="SVE141" s="350"/>
      <c r="SVF141" s="350"/>
      <c r="SVG141" s="348"/>
      <c r="SVH141" s="348"/>
      <c r="SVI141" s="348"/>
      <c r="SVJ141" s="349"/>
      <c r="SVL141" s="347"/>
      <c r="SVM141" s="350"/>
      <c r="SVN141" s="350"/>
      <c r="SVO141" s="348"/>
      <c r="SVP141" s="348"/>
      <c r="SVQ141" s="348"/>
      <c r="SVR141" s="349"/>
      <c r="SVT141" s="347"/>
      <c r="SVU141" s="350"/>
      <c r="SVV141" s="350"/>
      <c r="SVW141" s="348"/>
      <c r="SVX141" s="348"/>
      <c r="SVY141" s="348"/>
      <c r="SVZ141" s="349"/>
      <c r="SWB141" s="347"/>
      <c r="SWC141" s="350"/>
      <c r="SWD141" s="350"/>
      <c r="SWE141" s="348"/>
      <c r="SWF141" s="348"/>
      <c r="SWG141" s="348"/>
      <c r="SWH141" s="349"/>
      <c r="SWJ141" s="347"/>
      <c r="SWK141" s="350"/>
      <c r="SWL141" s="350"/>
      <c r="SWM141" s="348"/>
      <c r="SWN141" s="348"/>
      <c r="SWO141" s="348"/>
      <c r="SWP141" s="349"/>
      <c r="SWR141" s="347"/>
      <c r="SWS141" s="350"/>
      <c r="SWT141" s="350"/>
      <c r="SWU141" s="348"/>
      <c r="SWV141" s="348"/>
      <c r="SWW141" s="348"/>
      <c r="SWX141" s="349"/>
      <c r="SWZ141" s="347"/>
      <c r="SXA141" s="350"/>
      <c r="SXB141" s="350"/>
      <c r="SXC141" s="348"/>
      <c r="SXD141" s="348"/>
      <c r="SXE141" s="348"/>
      <c r="SXF141" s="349"/>
      <c r="SXH141" s="347"/>
      <c r="SXI141" s="350"/>
      <c r="SXJ141" s="350"/>
      <c r="SXK141" s="348"/>
      <c r="SXL141" s="348"/>
      <c r="SXM141" s="348"/>
      <c r="SXN141" s="349"/>
      <c r="SXP141" s="347"/>
      <c r="SXQ141" s="350"/>
      <c r="SXR141" s="350"/>
      <c r="SXS141" s="348"/>
      <c r="SXT141" s="348"/>
      <c r="SXU141" s="348"/>
      <c r="SXV141" s="349"/>
      <c r="SXX141" s="347"/>
      <c r="SXY141" s="350"/>
      <c r="SXZ141" s="350"/>
      <c r="SYA141" s="348"/>
      <c r="SYB141" s="348"/>
      <c r="SYC141" s="348"/>
      <c r="SYD141" s="349"/>
      <c r="SYF141" s="347"/>
      <c r="SYG141" s="350"/>
      <c r="SYH141" s="350"/>
      <c r="SYI141" s="348"/>
      <c r="SYJ141" s="348"/>
      <c r="SYK141" s="348"/>
      <c r="SYL141" s="349"/>
      <c r="SYN141" s="347"/>
      <c r="SYO141" s="350"/>
      <c r="SYP141" s="350"/>
      <c r="SYQ141" s="348"/>
      <c r="SYR141" s="348"/>
      <c r="SYS141" s="348"/>
      <c r="SYT141" s="349"/>
      <c r="SYV141" s="347"/>
      <c r="SYW141" s="350"/>
      <c r="SYX141" s="350"/>
      <c r="SYY141" s="348"/>
      <c r="SYZ141" s="348"/>
      <c r="SZA141" s="348"/>
      <c r="SZB141" s="349"/>
      <c r="SZD141" s="347"/>
      <c r="SZE141" s="350"/>
      <c r="SZF141" s="350"/>
      <c r="SZG141" s="348"/>
      <c r="SZH141" s="348"/>
      <c r="SZI141" s="348"/>
      <c r="SZJ141" s="349"/>
      <c r="SZL141" s="347"/>
      <c r="SZM141" s="350"/>
      <c r="SZN141" s="350"/>
      <c r="SZO141" s="348"/>
      <c r="SZP141" s="348"/>
      <c r="SZQ141" s="348"/>
      <c r="SZR141" s="349"/>
      <c r="SZT141" s="347"/>
      <c r="SZU141" s="350"/>
      <c r="SZV141" s="350"/>
      <c r="SZW141" s="348"/>
      <c r="SZX141" s="348"/>
      <c r="SZY141" s="348"/>
      <c r="SZZ141" s="349"/>
      <c r="TAB141" s="347"/>
      <c r="TAC141" s="350"/>
      <c r="TAD141" s="350"/>
      <c r="TAE141" s="348"/>
      <c r="TAF141" s="348"/>
      <c r="TAG141" s="348"/>
      <c r="TAH141" s="349"/>
      <c r="TAJ141" s="347"/>
      <c r="TAK141" s="350"/>
      <c r="TAL141" s="350"/>
      <c r="TAM141" s="348"/>
      <c r="TAN141" s="348"/>
      <c r="TAO141" s="348"/>
      <c r="TAP141" s="349"/>
      <c r="TAR141" s="347"/>
      <c r="TAS141" s="350"/>
      <c r="TAT141" s="350"/>
      <c r="TAU141" s="348"/>
      <c r="TAV141" s="348"/>
      <c r="TAW141" s="348"/>
      <c r="TAX141" s="349"/>
      <c r="TAZ141" s="347"/>
      <c r="TBA141" s="350"/>
      <c r="TBB141" s="350"/>
      <c r="TBC141" s="348"/>
      <c r="TBD141" s="348"/>
      <c r="TBE141" s="348"/>
      <c r="TBF141" s="349"/>
      <c r="TBH141" s="347"/>
      <c r="TBI141" s="350"/>
      <c r="TBJ141" s="350"/>
      <c r="TBK141" s="348"/>
      <c r="TBL141" s="348"/>
      <c r="TBM141" s="348"/>
      <c r="TBN141" s="349"/>
      <c r="TBP141" s="347"/>
      <c r="TBQ141" s="350"/>
      <c r="TBR141" s="350"/>
      <c r="TBS141" s="348"/>
      <c r="TBT141" s="348"/>
      <c r="TBU141" s="348"/>
      <c r="TBV141" s="349"/>
      <c r="TBX141" s="347"/>
      <c r="TBY141" s="350"/>
      <c r="TBZ141" s="350"/>
      <c r="TCA141" s="348"/>
      <c r="TCB141" s="348"/>
      <c r="TCC141" s="348"/>
      <c r="TCD141" s="349"/>
      <c r="TCF141" s="347"/>
      <c r="TCG141" s="350"/>
      <c r="TCH141" s="350"/>
      <c r="TCI141" s="348"/>
      <c r="TCJ141" s="348"/>
      <c r="TCK141" s="348"/>
      <c r="TCL141" s="349"/>
      <c r="TCN141" s="347"/>
      <c r="TCO141" s="350"/>
      <c r="TCP141" s="350"/>
      <c r="TCQ141" s="348"/>
      <c r="TCR141" s="348"/>
      <c r="TCS141" s="348"/>
      <c r="TCT141" s="349"/>
      <c r="TCV141" s="347"/>
      <c r="TCW141" s="350"/>
      <c r="TCX141" s="350"/>
      <c r="TCY141" s="348"/>
      <c r="TCZ141" s="348"/>
      <c r="TDA141" s="348"/>
      <c r="TDB141" s="349"/>
      <c r="TDD141" s="347"/>
      <c r="TDE141" s="350"/>
      <c r="TDF141" s="350"/>
      <c r="TDG141" s="348"/>
      <c r="TDH141" s="348"/>
      <c r="TDI141" s="348"/>
      <c r="TDJ141" s="349"/>
      <c r="TDL141" s="347"/>
      <c r="TDM141" s="350"/>
      <c r="TDN141" s="350"/>
      <c r="TDO141" s="348"/>
      <c r="TDP141" s="348"/>
      <c r="TDQ141" s="348"/>
      <c r="TDR141" s="349"/>
      <c r="TDT141" s="347"/>
      <c r="TDU141" s="350"/>
      <c r="TDV141" s="350"/>
      <c r="TDW141" s="348"/>
      <c r="TDX141" s="348"/>
      <c r="TDY141" s="348"/>
      <c r="TDZ141" s="349"/>
      <c r="TEB141" s="347"/>
      <c r="TEC141" s="350"/>
      <c r="TED141" s="350"/>
      <c r="TEE141" s="348"/>
      <c r="TEF141" s="348"/>
      <c r="TEG141" s="348"/>
      <c r="TEH141" s="349"/>
      <c r="TEJ141" s="347"/>
      <c r="TEK141" s="350"/>
      <c r="TEL141" s="350"/>
      <c r="TEM141" s="348"/>
      <c r="TEN141" s="348"/>
      <c r="TEO141" s="348"/>
      <c r="TEP141" s="349"/>
      <c r="TER141" s="347"/>
      <c r="TES141" s="350"/>
      <c r="TET141" s="350"/>
      <c r="TEU141" s="348"/>
      <c r="TEV141" s="348"/>
      <c r="TEW141" s="348"/>
      <c r="TEX141" s="349"/>
      <c r="TEZ141" s="347"/>
      <c r="TFA141" s="350"/>
      <c r="TFB141" s="350"/>
      <c r="TFC141" s="348"/>
      <c r="TFD141" s="348"/>
      <c r="TFE141" s="348"/>
      <c r="TFF141" s="349"/>
      <c r="TFH141" s="347"/>
      <c r="TFI141" s="350"/>
      <c r="TFJ141" s="350"/>
      <c r="TFK141" s="348"/>
      <c r="TFL141" s="348"/>
      <c r="TFM141" s="348"/>
      <c r="TFN141" s="349"/>
      <c r="TFP141" s="347"/>
      <c r="TFQ141" s="350"/>
      <c r="TFR141" s="350"/>
      <c r="TFS141" s="348"/>
      <c r="TFT141" s="348"/>
      <c r="TFU141" s="348"/>
      <c r="TFV141" s="349"/>
      <c r="TFX141" s="347"/>
      <c r="TFY141" s="350"/>
      <c r="TFZ141" s="350"/>
      <c r="TGA141" s="348"/>
      <c r="TGB141" s="348"/>
      <c r="TGC141" s="348"/>
      <c r="TGD141" s="349"/>
      <c r="TGF141" s="347"/>
      <c r="TGG141" s="350"/>
      <c r="TGH141" s="350"/>
      <c r="TGI141" s="348"/>
      <c r="TGJ141" s="348"/>
      <c r="TGK141" s="348"/>
      <c r="TGL141" s="349"/>
      <c r="TGN141" s="347"/>
      <c r="TGO141" s="350"/>
      <c r="TGP141" s="350"/>
      <c r="TGQ141" s="348"/>
      <c r="TGR141" s="348"/>
      <c r="TGS141" s="348"/>
      <c r="TGT141" s="349"/>
      <c r="TGV141" s="347"/>
      <c r="TGW141" s="350"/>
      <c r="TGX141" s="350"/>
      <c r="TGY141" s="348"/>
      <c r="TGZ141" s="348"/>
      <c r="THA141" s="348"/>
      <c r="THB141" s="349"/>
      <c r="THD141" s="347"/>
      <c r="THE141" s="350"/>
      <c r="THF141" s="350"/>
      <c r="THG141" s="348"/>
      <c r="THH141" s="348"/>
      <c r="THI141" s="348"/>
      <c r="THJ141" s="349"/>
      <c r="THL141" s="347"/>
      <c r="THM141" s="350"/>
      <c r="THN141" s="350"/>
      <c r="THO141" s="348"/>
      <c r="THP141" s="348"/>
      <c r="THQ141" s="348"/>
      <c r="THR141" s="349"/>
      <c r="THT141" s="347"/>
      <c r="THU141" s="350"/>
      <c r="THV141" s="350"/>
      <c r="THW141" s="348"/>
      <c r="THX141" s="348"/>
      <c r="THY141" s="348"/>
      <c r="THZ141" s="349"/>
      <c r="TIB141" s="347"/>
      <c r="TIC141" s="350"/>
      <c r="TID141" s="350"/>
      <c r="TIE141" s="348"/>
      <c r="TIF141" s="348"/>
      <c r="TIG141" s="348"/>
      <c r="TIH141" s="349"/>
      <c r="TIJ141" s="347"/>
      <c r="TIK141" s="350"/>
      <c r="TIL141" s="350"/>
      <c r="TIM141" s="348"/>
      <c r="TIN141" s="348"/>
      <c r="TIO141" s="348"/>
      <c r="TIP141" s="349"/>
      <c r="TIR141" s="347"/>
      <c r="TIS141" s="350"/>
      <c r="TIT141" s="350"/>
      <c r="TIU141" s="348"/>
      <c r="TIV141" s="348"/>
      <c r="TIW141" s="348"/>
      <c r="TIX141" s="349"/>
      <c r="TIZ141" s="347"/>
      <c r="TJA141" s="350"/>
      <c r="TJB141" s="350"/>
      <c r="TJC141" s="348"/>
      <c r="TJD141" s="348"/>
      <c r="TJE141" s="348"/>
      <c r="TJF141" s="349"/>
      <c r="TJH141" s="347"/>
      <c r="TJI141" s="350"/>
      <c r="TJJ141" s="350"/>
      <c r="TJK141" s="348"/>
      <c r="TJL141" s="348"/>
      <c r="TJM141" s="348"/>
      <c r="TJN141" s="349"/>
      <c r="TJP141" s="347"/>
      <c r="TJQ141" s="350"/>
      <c r="TJR141" s="350"/>
      <c r="TJS141" s="348"/>
      <c r="TJT141" s="348"/>
      <c r="TJU141" s="348"/>
      <c r="TJV141" s="349"/>
      <c r="TJX141" s="347"/>
      <c r="TJY141" s="350"/>
      <c r="TJZ141" s="350"/>
      <c r="TKA141" s="348"/>
      <c r="TKB141" s="348"/>
      <c r="TKC141" s="348"/>
      <c r="TKD141" s="349"/>
      <c r="TKF141" s="347"/>
      <c r="TKG141" s="350"/>
      <c r="TKH141" s="350"/>
      <c r="TKI141" s="348"/>
      <c r="TKJ141" s="348"/>
      <c r="TKK141" s="348"/>
      <c r="TKL141" s="349"/>
      <c r="TKN141" s="347"/>
      <c r="TKO141" s="350"/>
      <c r="TKP141" s="350"/>
      <c r="TKQ141" s="348"/>
      <c r="TKR141" s="348"/>
      <c r="TKS141" s="348"/>
      <c r="TKT141" s="349"/>
      <c r="TKV141" s="347"/>
      <c r="TKW141" s="350"/>
      <c r="TKX141" s="350"/>
      <c r="TKY141" s="348"/>
      <c r="TKZ141" s="348"/>
      <c r="TLA141" s="348"/>
      <c r="TLB141" s="349"/>
      <c r="TLD141" s="347"/>
      <c r="TLE141" s="350"/>
      <c r="TLF141" s="350"/>
      <c r="TLG141" s="348"/>
      <c r="TLH141" s="348"/>
      <c r="TLI141" s="348"/>
      <c r="TLJ141" s="349"/>
      <c r="TLL141" s="347"/>
      <c r="TLM141" s="350"/>
      <c r="TLN141" s="350"/>
      <c r="TLO141" s="348"/>
      <c r="TLP141" s="348"/>
      <c r="TLQ141" s="348"/>
      <c r="TLR141" s="349"/>
      <c r="TLT141" s="347"/>
      <c r="TLU141" s="350"/>
      <c r="TLV141" s="350"/>
      <c r="TLW141" s="348"/>
      <c r="TLX141" s="348"/>
      <c r="TLY141" s="348"/>
      <c r="TLZ141" s="349"/>
      <c r="TMB141" s="347"/>
      <c r="TMC141" s="350"/>
      <c r="TMD141" s="350"/>
      <c r="TME141" s="348"/>
      <c r="TMF141" s="348"/>
      <c r="TMG141" s="348"/>
      <c r="TMH141" s="349"/>
      <c r="TMJ141" s="347"/>
      <c r="TMK141" s="350"/>
      <c r="TML141" s="350"/>
      <c r="TMM141" s="348"/>
      <c r="TMN141" s="348"/>
      <c r="TMO141" s="348"/>
      <c r="TMP141" s="349"/>
      <c r="TMR141" s="347"/>
      <c r="TMS141" s="350"/>
      <c r="TMT141" s="350"/>
      <c r="TMU141" s="348"/>
      <c r="TMV141" s="348"/>
      <c r="TMW141" s="348"/>
      <c r="TMX141" s="349"/>
      <c r="TMZ141" s="347"/>
      <c r="TNA141" s="350"/>
      <c r="TNB141" s="350"/>
      <c r="TNC141" s="348"/>
      <c r="TND141" s="348"/>
      <c r="TNE141" s="348"/>
      <c r="TNF141" s="349"/>
      <c r="TNH141" s="347"/>
      <c r="TNI141" s="350"/>
      <c r="TNJ141" s="350"/>
      <c r="TNK141" s="348"/>
      <c r="TNL141" s="348"/>
      <c r="TNM141" s="348"/>
      <c r="TNN141" s="349"/>
      <c r="TNP141" s="347"/>
      <c r="TNQ141" s="350"/>
      <c r="TNR141" s="350"/>
      <c r="TNS141" s="348"/>
      <c r="TNT141" s="348"/>
      <c r="TNU141" s="348"/>
      <c r="TNV141" s="349"/>
      <c r="TNX141" s="347"/>
      <c r="TNY141" s="350"/>
      <c r="TNZ141" s="350"/>
      <c r="TOA141" s="348"/>
      <c r="TOB141" s="348"/>
      <c r="TOC141" s="348"/>
      <c r="TOD141" s="349"/>
      <c r="TOF141" s="347"/>
      <c r="TOG141" s="350"/>
      <c r="TOH141" s="350"/>
      <c r="TOI141" s="348"/>
      <c r="TOJ141" s="348"/>
      <c r="TOK141" s="348"/>
      <c r="TOL141" s="349"/>
      <c r="TON141" s="347"/>
      <c r="TOO141" s="350"/>
      <c r="TOP141" s="350"/>
      <c r="TOQ141" s="348"/>
      <c r="TOR141" s="348"/>
      <c r="TOS141" s="348"/>
      <c r="TOT141" s="349"/>
      <c r="TOV141" s="347"/>
      <c r="TOW141" s="350"/>
      <c r="TOX141" s="350"/>
      <c r="TOY141" s="348"/>
      <c r="TOZ141" s="348"/>
      <c r="TPA141" s="348"/>
      <c r="TPB141" s="349"/>
      <c r="TPD141" s="347"/>
      <c r="TPE141" s="350"/>
      <c r="TPF141" s="350"/>
      <c r="TPG141" s="348"/>
      <c r="TPH141" s="348"/>
      <c r="TPI141" s="348"/>
      <c r="TPJ141" s="349"/>
      <c r="TPL141" s="347"/>
      <c r="TPM141" s="350"/>
      <c r="TPN141" s="350"/>
      <c r="TPO141" s="348"/>
      <c r="TPP141" s="348"/>
      <c r="TPQ141" s="348"/>
      <c r="TPR141" s="349"/>
      <c r="TPT141" s="347"/>
      <c r="TPU141" s="350"/>
      <c r="TPV141" s="350"/>
      <c r="TPW141" s="348"/>
      <c r="TPX141" s="348"/>
      <c r="TPY141" s="348"/>
      <c r="TPZ141" s="349"/>
      <c r="TQB141" s="347"/>
      <c r="TQC141" s="350"/>
      <c r="TQD141" s="350"/>
      <c r="TQE141" s="348"/>
      <c r="TQF141" s="348"/>
      <c r="TQG141" s="348"/>
      <c r="TQH141" s="349"/>
      <c r="TQJ141" s="347"/>
      <c r="TQK141" s="350"/>
      <c r="TQL141" s="350"/>
      <c r="TQM141" s="348"/>
      <c r="TQN141" s="348"/>
      <c r="TQO141" s="348"/>
      <c r="TQP141" s="349"/>
      <c r="TQR141" s="347"/>
      <c r="TQS141" s="350"/>
      <c r="TQT141" s="350"/>
      <c r="TQU141" s="348"/>
      <c r="TQV141" s="348"/>
      <c r="TQW141" s="348"/>
      <c r="TQX141" s="349"/>
      <c r="TQZ141" s="347"/>
      <c r="TRA141" s="350"/>
      <c r="TRB141" s="350"/>
      <c r="TRC141" s="348"/>
      <c r="TRD141" s="348"/>
      <c r="TRE141" s="348"/>
      <c r="TRF141" s="349"/>
      <c r="TRH141" s="347"/>
      <c r="TRI141" s="350"/>
      <c r="TRJ141" s="350"/>
      <c r="TRK141" s="348"/>
      <c r="TRL141" s="348"/>
      <c r="TRM141" s="348"/>
      <c r="TRN141" s="349"/>
      <c r="TRP141" s="347"/>
      <c r="TRQ141" s="350"/>
      <c r="TRR141" s="350"/>
      <c r="TRS141" s="348"/>
      <c r="TRT141" s="348"/>
      <c r="TRU141" s="348"/>
      <c r="TRV141" s="349"/>
      <c r="TRX141" s="347"/>
      <c r="TRY141" s="350"/>
      <c r="TRZ141" s="350"/>
      <c r="TSA141" s="348"/>
      <c r="TSB141" s="348"/>
      <c r="TSC141" s="348"/>
      <c r="TSD141" s="349"/>
      <c r="TSF141" s="347"/>
      <c r="TSG141" s="350"/>
      <c r="TSH141" s="350"/>
      <c r="TSI141" s="348"/>
      <c r="TSJ141" s="348"/>
      <c r="TSK141" s="348"/>
      <c r="TSL141" s="349"/>
      <c r="TSN141" s="347"/>
      <c r="TSO141" s="350"/>
      <c r="TSP141" s="350"/>
      <c r="TSQ141" s="348"/>
      <c r="TSR141" s="348"/>
      <c r="TSS141" s="348"/>
      <c r="TST141" s="349"/>
      <c r="TSV141" s="347"/>
      <c r="TSW141" s="350"/>
      <c r="TSX141" s="350"/>
      <c r="TSY141" s="348"/>
      <c r="TSZ141" s="348"/>
      <c r="TTA141" s="348"/>
      <c r="TTB141" s="349"/>
      <c r="TTD141" s="347"/>
      <c r="TTE141" s="350"/>
      <c r="TTF141" s="350"/>
      <c r="TTG141" s="348"/>
      <c r="TTH141" s="348"/>
      <c r="TTI141" s="348"/>
      <c r="TTJ141" s="349"/>
      <c r="TTL141" s="347"/>
      <c r="TTM141" s="350"/>
      <c r="TTN141" s="350"/>
      <c r="TTO141" s="348"/>
      <c r="TTP141" s="348"/>
      <c r="TTQ141" s="348"/>
      <c r="TTR141" s="349"/>
      <c r="TTT141" s="347"/>
      <c r="TTU141" s="350"/>
      <c r="TTV141" s="350"/>
      <c r="TTW141" s="348"/>
      <c r="TTX141" s="348"/>
      <c r="TTY141" s="348"/>
      <c r="TTZ141" s="349"/>
      <c r="TUB141" s="347"/>
      <c r="TUC141" s="350"/>
      <c r="TUD141" s="350"/>
      <c r="TUE141" s="348"/>
      <c r="TUF141" s="348"/>
      <c r="TUG141" s="348"/>
      <c r="TUH141" s="349"/>
      <c r="TUJ141" s="347"/>
      <c r="TUK141" s="350"/>
      <c r="TUL141" s="350"/>
      <c r="TUM141" s="348"/>
      <c r="TUN141" s="348"/>
      <c r="TUO141" s="348"/>
      <c r="TUP141" s="349"/>
      <c r="TUR141" s="347"/>
      <c r="TUS141" s="350"/>
      <c r="TUT141" s="350"/>
      <c r="TUU141" s="348"/>
      <c r="TUV141" s="348"/>
      <c r="TUW141" s="348"/>
      <c r="TUX141" s="349"/>
      <c r="TUZ141" s="347"/>
      <c r="TVA141" s="350"/>
      <c r="TVB141" s="350"/>
      <c r="TVC141" s="348"/>
      <c r="TVD141" s="348"/>
      <c r="TVE141" s="348"/>
      <c r="TVF141" s="349"/>
      <c r="TVH141" s="347"/>
      <c r="TVI141" s="350"/>
      <c r="TVJ141" s="350"/>
      <c r="TVK141" s="348"/>
      <c r="TVL141" s="348"/>
      <c r="TVM141" s="348"/>
      <c r="TVN141" s="349"/>
      <c r="TVP141" s="347"/>
      <c r="TVQ141" s="350"/>
      <c r="TVR141" s="350"/>
      <c r="TVS141" s="348"/>
      <c r="TVT141" s="348"/>
      <c r="TVU141" s="348"/>
      <c r="TVV141" s="349"/>
      <c r="TVX141" s="347"/>
      <c r="TVY141" s="350"/>
      <c r="TVZ141" s="350"/>
      <c r="TWA141" s="348"/>
      <c r="TWB141" s="348"/>
      <c r="TWC141" s="348"/>
      <c r="TWD141" s="349"/>
      <c r="TWF141" s="347"/>
      <c r="TWG141" s="350"/>
      <c r="TWH141" s="350"/>
      <c r="TWI141" s="348"/>
      <c r="TWJ141" s="348"/>
      <c r="TWK141" s="348"/>
      <c r="TWL141" s="349"/>
      <c r="TWN141" s="347"/>
      <c r="TWO141" s="350"/>
      <c r="TWP141" s="350"/>
      <c r="TWQ141" s="348"/>
      <c r="TWR141" s="348"/>
      <c r="TWS141" s="348"/>
      <c r="TWT141" s="349"/>
      <c r="TWV141" s="347"/>
      <c r="TWW141" s="350"/>
      <c r="TWX141" s="350"/>
      <c r="TWY141" s="348"/>
      <c r="TWZ141" s="348"/>
      <c r="TXA141" s="348"/>
      <c r="TXB141" s="349"/>
      <c r="TXD141" s="347"/>
      <c r="TXE141" s="350"/>
      <c r="TXF141" s="350"/>
      <c r="TXG141" s="348"/>
      <c r="TXH141" s="348"/>
      <c r="TXI141" s="348"/>
      <c r="TXJ141" s="349"/>
      <c r="TXL141" s="347"/>
      <c r="TXM141" s="350"/>
      <c r="TXN141" s="350"/>
      <c r="TXO141" s="348"/>
      <c r="TXP141" s="348"/>
      <c r="TXQ141" s="348"/>
      <c r="TXR141" s="349"/>
      <c r="TXT141" s="347"/>
      <c r="TXU141" s="350"/>
      <c r="TXV141" s="350"/>
      <c r="TXW141" s="348"/>
      <c r="TXX141" s="348"/>
      <c r="TXY141" s="348"/>
      <c r="TXZ141" s="349"/>
      <c r="TYB141" s="347"/>
      <c r="TYC141" s="350"/>
      <c r="TYD141" s="350"/>
      <c r="TYE141" s="348"/>
      <c r="TYF141" s="348"/>
      <c r="TYG141" s="348"/>
      <c r="TYH141" s="349"/>
      <c r="TYJ141" s="347"/>
      <c r="TYK141" s="350"/>
      <c r="TYL141" s="350"/>
      <c r="TYM141" s="348"/>
      <c r="TYN141" s="348"/>
      <c r="TYO141" s="348"/>
      <c r="TYP141" s="349"/>
      <c r="TYR141" s="347"/>
      <c r="TYS141" s="350"/>
      <c r="TYT141" s="350"/>
      <c r="TYU141" s="348"/>
      <c r="TYV141" s="348"/>
      <c r="TYW141" s="348"/>
      <c r="TYX141" s="349"/>
      <c r="TYZ141" s="347"/>
      <c r="TZA141" s="350"/>
      <c r="TZB141" s="350"/>
      <c r="TZC141" s="348"/>
      <c r="TZD141" s="348"/>
      <c r="TZE141" s="348"/>
      <c r="TZF141" s="349"/>
      <c r="TZH141" s="347"/>
      <c r="TZI141" s="350"/>
      <c r="TZJ141" s="350"/>
      <c r="TZK141" s="348"/>
      <c r="TZL141" s="348"/>
      <c r="TZM141" s="348"/>
      <c r="TZN141" s="349"/>
      <c r="TZP141" s="347"/>
      <c r="TZQ141" s="350"/>
      <c r="TZR141" s="350"/>
      <c r="TZS141" s="348"/>
      <c r="TZT141" s="348"/>
      <c r="TZU141" s="348"/>
      <c r="TZV141" s="349"/>
      <c r="TZX141" s="347"/>
      <c r="TZY141" s="350"/>
      <c r="TZZ141" s="350"/>
      <c r="UAA141" s="348"/>
      <c r="UAB141" s="348"/>
      <c r="UAC141" s="348"/>
      <c r="UAD141" s="349"/>
      <c r="UAF141" s="347"/>
      <c r="UAG141" s="350"/>
      <c r="UAH141" s="350"/>
      <c r="UAI141" s="348"/>
      <c r="UAJ141" s="348"/>
      <c r="UAK141" s="348"/>
      <c r="UAL141" s="349"/>
      <c r="UAN141" s="347"/>
      <c r="UAO141" s="350"/>
      <c r="UAP141" s="350"/>
      <c r="UAQ141" s="348"/>
      <c r="UAR141" s="348"/>
      <c r="UAS141" s="348"/>
      <c r="UAT141" s="349"/>
      <c r="UAV141" s="347"/>
      <c r="UAW141" s="350"/>
      <c r="UAX141" s="350"/>
      <c r="UAY141" s="348"/>
      <c r="UAZ141" s="348"/>
      <c r="UBA141" s="348"/>
      <c r="UBB141" s="349"/>
      <c r="UBD141" s="347"/>
      <c r="UBE141" s="350"/>
      <c r="UBF141" s="350"/>
      <c r="UBG141" s="348"/>
      <c r="UBH141" s="348"/>
      <c r="UBI141" s="348"/>
      <c r="UBJ141" s="349"/>
      <c r="UBL141" s="347"/>
      <c r="UBM141" s="350"/>
      <c r="UBN141" s="350"/>
      <c r="UBO141" s="348"/>
      <c r="UBP141" s="348"/>
      <c r="UBQ141" s="348"/>
      <c r="UBR141" s="349"/>
      <c r="UBT141" s="347"/>
      <c r="UBU141" s="350"/>
      <c r="UBV141" s="350"/>
      <c r="UBW141" s="348"/>
      <c r="UBX141" s="348"/>
      <c r="UBY141" s="348"/>
      <c r="UBZ141" s="349"/>
      <c r="UCB141" s="347"/>
      <c r="UCC141" s="350"/>
      <c r="UCD141" s="350"/>
      <c r="UCE141" s="348"/>
      <c r="UCF141" s="348"/>
      <c r="UCG141" s="348"/>
      <c r="UCH141" s="349"/>
      <c r="UCJ141" s="347"/>
      <c r="UCK141" s="350"/>
      <c r="UCL141" s="350"/>
      <c r="UCM141" s="348"/>
      <c r="UCN141" s="348"/>
      <c r="UCO141" s="348"/>
      <c r="UCP141" s="349"/>
      <c r="UCR141" s="347"/>
      <c r="UCS141" s="350"/>
      <c r="UCT141" s="350"/>
      <c r="UCU141" s="348"/>
      <c r="UCV141" s="348"/>
      <c r="UCW141" s="348"/>
      <c r="UCX141" s="349"/>
      <c r="UCZ141" s="347"/>
      <c r="UDA141" s="350"/>
      <c r="UDB141" s="350"/>
      <c r="UDC141" s="348"/>
      <c r="UDD141" s="348"/>
      <c r="UDE141" s="348"/>
      <c r="UDF141" s="349"/>
      <c r="UDH141" s="347"/>
      <c r="UDI141" s="350"/>
      <c r="UDJ141" s="350"/>
      <c r="UDK141" s="348"/>
      <c r="UDL141" s="348"/>
      <c r="UDM141" s="348"/>
      <c r="UDN141" s="349"/>
      <c r="UDP141" s="347"/>
      <c r="UDQ141" s="350"/>
      <c r="UDR141" s="350"/>
      <c r="UDS141" s="348"/>
      <c r="UDT141" s="348"/>
      <c r="UDU141" s="348"/>
      <c r="UDV141" s="349"/>
      <c r="UDX141" s="347"/>
      <c r="UDY141" s="350"/>
      <c r="UDZ141" s="350"/>
      <c r="UEA141" s="348"/>
      <c r="UEB141" s="348"/>
      <c r="UEC141" s="348"/>
      <c r="UED141" s="349"/>
      <c r="UEF141" s="347"/>
      <c r="UEG141" s="350"/>
      <c r="UEH141" s="350"/>
      <c r="UEI141" s="348"/>
      <c r="UEJ141" s="348"/>
      <c r="UEK141" s="348"/>
      <c r="UEL141" s="349"/>
      <c r="UEN141" s="347"/>
      <c r="UEO141" s="350"/>
      <c r="UEP141" s="350"/>
      <c r="UEQ141" s="348"/>
      <c r="UER141" s="348"/>
      <c r="UES141" s="348"/>
      <c r="UET141" s="349"/>
      <c r="UEV141" s="347"/>
      <c r="UEW141" s="350"/>
      <c r="UEX141" s="350"/>
      <c r="UEY141" s="348"/>
      <c r="UEZ141" s="348"/>
      <c r="UFA141" s="348"/>
      <c r="UFB141" s="349"/>
      <c r="UFD141" s="347"/>
      <c r="UFE141" s="350"/>
      <c r="UFF141" s="350"/>
      <c r="UFG141" s="348"/>
      <c r="UFH141" s="348"/>
      <c r="UFI141" s="348"/>
      <c r="UFJ141" s="349"/>
      <c r="UFL141" s="347"/>
      <c r="UFM141" s="350"/>
      <c r="UFN141" s="350"/>
      <c r="UFO141" s="348"/>
      <c r="UFP141" s="348"/>
      <c r="UFQ141" s="348"/>
      <c r="UFR141" s="349"/>
      <c r="UFT141" s="347"/>
      <c r="UFU141" s="350"/>
      <c r="UFV141" s="350"/>
      <c r="UFW141" s="348"/>
      <c r="UFX141" s="348"/>
      <c r="UFY141" s="348"/>
      <c r="UFZ141" s="349"/>
      <c r="UGB141" s="347"/>
      <c r="UGC141" s="350"/>
      <c r="UGD141" s="350"/>
      <c r="UGE141" s="348"/>
      <c r="UGF141" s="348"/>
      <c r="UGG141" s="348"/>
      <c r="UGH141" s="349"/>
      <c r="UGJ141" s="347"/>
      <c r="UGK141" s="350"/>
      <c r="UGL141" s="350"/>
      <c r="UGM141" s="348"/>
      <c r="UGN141" s="348"/>
      <c r="UGO141" s="348"/>
      <c r="UGP141" s="349"/>
      <c r="UGR141" s="347"/>
      <c r="UGS141" s="350"/>
      <c r="UGT141" s="350"/>
      <c r="UGU141" s="348"/>
      <c r="UGV141" s="348"/>
      <c r="UGW141" s="348"/>
      <c r="UGX141" s="349"/>
      <c r="UGZ141" s="347"/>
      <c r="UHA141" s="350"/>
      <c r="UHB141" s="350"/>
      <c r="UHC141" s="348"/>
      <c r="UHD141" s="348"/>
      <c r="UHE141" s="348"/>
      <c r="UHF141" s="349"/>
      <c r="UHH141" s="347"/>
      <c r="UHI141" s="350"/>
      <c r="UHJ141" s="350"/>
      <c r="UHK141" s="348"/>
      <c r="UHL141" s="348"/>
      <c r="UHM141" s="348"/>
      <c r="UHN141" s="349"/>
      <c r="UHP141" s="347"/>
      <c r="UHQ141" s="350"/>
      <c r="UHR141" s="350"/>
      <c r="UHS141" s="348"/>
      <c r="UHT141" s="348"/>
      <c r="UHU141" s="348"/>
      <c r="UHV141" s="349"/>
      <c r="UHX141" s="347"/>
      <c r="UHY141" s="350"/>
      <c r="UHZ141" s="350"/>
      <c r="UIA141" s="348"/>
      <c r="UIB141" s="348"/>
      <c r="UIC141" s="348"/>
      <c r="UID141" s="349"/>
      <c r="UIF141" s="347"/>
      <c r="UIG141" s="350"/>
      <c r="UIH141" s="350"/>
      <c r="UII141" s="348"/>
      <c r="UIJ141" s="348"/>
      <c r="UIK141" s="348"/>
      <c r="UIL141" s="349"/>
      <c r="UIN141" s="347"/>
      <c r="UIO141" s="350"/>
      <c r="UIP141" s="350"/>
      <c r="UIQ141" s="348"/>
      <c r="UIR141" s="348"/>
      <c r="UIS141" s="348"/>
      <c r="UIT141" s="349"/>
      <c r="UIV141" s="347"/>
      <c r="UIW141" s="350"/>
      <c r="UIX141" s="350"/>
      <c r="UIY141" s="348"/>
      <c r="UIZ141" s="348"/>
      <c r="UJA141" s="348"/>
      <c r="UJB141" s="349"/>
      <c r="UJD141" s="347"/>
      <c r="UJE141" s="350"/>
      <c r="UJF141" s="350"/>
      <c r="UJG141" s="348"/>
      <c r="UJH141" s="348"/>
      <c r="UJI141" s="348"/>
      <c r="UJJ141" s="349"/>
      <c r="UJL141" s="347"/>
      <c r="UJM141" s="350"/>
      <c r="UJN141" s="350"/>
      <c r="UJO141" s="348"/>
      <c r="UJP141" s="348"/>
      <c r="UJQ141" s="348"/>
      <c r="UJR141" s="349"/>
      <c r="UJT141" s="347"/>
      <c r="UJU141" s="350"/>
      <c r="UJV141" s="350"/>
      <c r="UJW141" s="348"/>
      <c r="UJX141" s="348"/>
      <c r="UJY141" s="348"/>
      <c r="UJZ141" s="349"/>
      <c r="UKB141" s="347"/>
      <c r="UKC141" s="350"/>
      <c r="UKD141" s="350"/>
      <c r="UKE141" s="348"/>
      <c r="UKF141" s="348"/>
      <c r="UKG141" s="348"/>
      <c r="UKH141" s="349"/>
      <c r="UKJ141" s="347"/>
      <c r="UKK141" s="350"/>
      <c r="UKL141" s="350"/>
      <c r="UKM141" s="348"/>
      <c r="UKN141" s="348"/>
      <c r="UKO141" s="348"/>
      <c r="UKP141" s="349"/>
      <c r="UKR141" s="347"/>
      <c r="UKS141" s="350"/>
      <c r="UKT141" s="350"/>
      <c r="UKU141" s="348"/>
      <c r="UKV141" s="348"/>
      <c r="UKW141" s="348"/>
      <c r="UKX141" s="349"/>
      <c r="UKZ141" s="347"/>
      <c r="ULA141" s="350"/>
      <c r="ULB141" s="350"/>
      <c r="ULC141" s="348"/>
      <c r="ULD141" s="348"/>
      <c r="ULE141" s="348"/>
      <c r="ULF141" s="349"/>
      <c r="ULH141" s="347"/>
      <c r="ULI141" s="350"/>
      <c r="ULJ141" s="350"/>
      <c r="ULK141" s="348"/>
      <c r="ULL141" s="348"/>
      <c r="ULM141" s="348"/>
      <c r="ULN141" s="349"/>
      <c r="ULP141" s="347"/>
      <c r="ULQ141" s="350"/>
      <c r="ULR141" s="350"/>
      <c r="ULS141" s="348"/>
      <c r="ULT141" s="348"/>
      <c r="ULU141" s="348"/>
      <c r="ULV141" s="349"/>
      <c r="ULX141" s="347"/>
      <c r="ULY141" s="350"/>
      <c r="ULZ141" s="350"/>
      <c r="UMA141" s="348"/>
      <c r="UMB141" s="348"/>
      <c r="UMC141" s="348"/>
      <c r="UMD141" s="349"/>
      <c r="UMF141" s="347"/>
      <c r="UMG141" s="350"/>
      <c r="UMH141" s="350"/>
      <c r="UMI141" s="348"/>
      <c r="UMJ141" s="348"/>
      <c r="UMK141" s="348"/>
      <c r="UML141" s="349"/>
      <c r="UMN141" s="347"/>
      <c r="UMO141" s="350"/>
      <c r="UMP141" s="350"/>
      <c r="UMQ141" s="348"/>
      <c r="UMR141" s="348"/>
      <c r="UMS141" s="348"/>
      <c r="UMT141" s="349"/>
      <c r="UMV141" s="347"/>
      <c r="UMW141" s="350"/>
      <c r="UMX141" s="350"/>
      <c r="UMY141" s="348"/>
      <c r="UMZ141" s="348"/>
      <c r="UNA141" s="348"/>
      <c r="UNB141" s="349"/>
      <c r="UND141" s="347"/>
      <c r="UNE141" s="350"/>
      <c r="UNF141" s="350"/>
      <c r="UNG141" s="348"/>
      <c r="UNH141" s="348"/>
      <c r="UNI141" s="348"/>
      <c r="UNJ141" s="349"/>
      <c r="UNL141" s="347"/>
      <c r="UNM141" s="350"/>
      <c r="UNN141" s="350"/>
      <c r="UNO141" s="348"/>
      <c r="UNP141" s="348"/>
      <c r="UNQ141" s="348"/>
      <c r="UNR141" s="349"/>
      <c r="UNT141" s="347"/>
      <c r="UNU141" s="350"/>
      <c r="UNV141" s="350"/>
      <c r="UNW141" s="348"/>
      <c r="UNX141" s="348"/>
      <c r="UNY141" s="348"/>
      <c r="UNZ141" s="349"/>
      <c r="UOB141" s="347"/>
      <c r="UOC141" s="350"/>
      <c r="UOD141" s="350"/>
      <c r="UOE141" s="348"/>
      <c r="UOF141" s="348"/>
      <c r="UOG141" s="348"/>
      <c r="UOH141" s="349"/>
      <c r="UOJ141" s="347"/>
      <c r="UOK141" s="350"/>
      <c r="UOL141" s="350"/>
      <c r="UOM141" s="348"/>
      <c r="UON141" s="348"/>
      <c r="UOO141" s="348"/>
      <c r="UOP141" s="349"/>
      <c r="UOR141" s="347"/>
      <c r="UOS141" s="350"/>
      <c r="UOT141" s="350"/>
      <c r="UOU141" s="348"/>
      <c r="UOV141" s="348"/>
      <c r="UOW141" s="348"/>
      <c r="UOX141" s="349"/>
      <c r="UOZ141" s="347"/>
      <c r="UPA141" s="350"/>
      <c r="UPB141" s="350"/>
      <c r="UPC141" s="348"/>
      <c r="UPD141" s="348"/>
      <c r="UPE141" s="348"/>
      <c r="UPF141" s="349"/>
      <c r="UPH141" s="347"/>
      <c r="UPI141" s="350"/>
      <c r="UPJ141" s="350"/>
      <c r="UPK141" s="348"/>
      <c r="UPL141" s="348"/>
      <c r="UPM141" s="348"/>
      <c r="UPN141" s="349"/>
      <c r="UPP141" s="347"/>
      <c r="UPQ141" s="350"/>
      <c r="UPR141" s="350"/>
      <c r="UPS141" s="348"/>
      <c r="UPT141" s="348"/>
      <c r="UPU141" s="348"/>
      <c r="UPV141" s="349"/>
      <c r="UPX141" s="347"/>
      <c r="UPY141" s="350"/>
      <c r="UPZ141" s="350"/>
      <c r="UQA141" s="348"/>
      <c r="UQB141" s="348"/>
      <c r="UQC141" s="348"/>
      <c r="UQD141" s="349"/>
      <c r="UQF141" s="347"/>
      <c r="UQG141" s="350"/>
      <c r="UQH141" s="350"/>
      <c r="UQI141" s="348"/>
      <c r="UQJ141" s="348"/>
      <c r="UQK141" s="348"/>
      <c r="UQL141" s="349"/>
      <c r="UQN141" s="347"/>
      <c r="UQO141" s="350"/>
      <c r="UQP141" s="350"/>
      <c r="UQQ141" s="348"/>
      <c r="UQR141" s="348"/>
      <c r="UQS141" s="348"/>
      <c r="UQT141" s="349"/>
      <c r="UQV141" s="347"/>
      <c r="UQW141" s="350"/>
      <c r="UQX141" s="350"/>
      <c r="UQY141" s="348"/>
      <c r="UQZ141" s="348"/>
      <c r="URA141" s="348"/>
      <c r="URB141" s="349"/>
      <c r="URD141" s="347"/>
      <c r="URE141" s="350"/>
      <c r="URF141" s="350"/>
      <c r="URG141" s="348"/>
      <c r="URH141" s="348"/>
      <c r="URI141" s="348"/>
      <c r="URJ141" s="349"/>
      <c r="URL141" s="347"/>
      <c r="URM141" s="350"/>
      <c r="URN141" s="350"/>
      <c r="URO141" s="348"/>
      <c r="URP141" s="348"/>
      <c r="URQ141" s="348"/>
      <c r="URR141" s="349"/>
      <c r="URT141" s="347"/>
      <c r="URU141" s="350"/>
      <c r="URV141" s="350"/>
      <c r="URW141" s="348"/>
      <c r="URX141" s="348"/>
      <c r="URY141" s="348"/>
      <c r="URZ141" s="349"/>
      <c r="USB141" s="347"/>
      <c r="USC141" s="350"/>
      <c r="USD141" s="350"/>
      <c r="USE141" s="348"/>
      <c r="USF141" s="348"/>
      <c r="USG141" s="348"/>
      <c r="USH141" s="349"/>
      <c r="USJ141" s="347"/>
      <c r="USK141" s="350"/>
      <c r="USL141" s="350"/>
      <c r="USM141" s="348"/>
      <c r="USN141" s="348"/>
      <c r="USO141" s="348"/>
      <c r="USP141" s="349"/>
      <c r="USR141" s="347"/>
      <c r="USS141" s="350"/>
      <c r="UST141" s="350"/>
      <c r="USU141" s="348"/>
      <c r="USV141" s="348"/>
      <c r="USW141" s="348"/>
      <c r="USX141" s="349"/>
      <c r="USZ141" s="347"/>
      <c r="UTA141" s="350"/>
      <c r="UTB141" s="350"/>
      <c r="UTC141" s="348"/>
      <c r="UTD141" s="348"/>
      <c r="UTE141" s="348"/>
      <c r="UTF141" s="349"/>
      <c r="UTH141" s="347"/>
      <c r="UTI141" s="350"/>
      <c r="UTJ141" s="350"/>
      <c r="UTK141" s="348"/>
      <c r="UTL141" s="348"/>
      <c r="UTM141" s="348"/>
      <c r="UTN141" s="349"/>
      <c r="UTP141" s="347"/>
      <c r="UTQ141" s="350"/>
      <c r="UTR141" s="350"/>
      <c r="UTS141" s="348"/>
      <c r="UTT141" s="348"/>
      <c r="UTU141" s="348"/>
      <c r="UTV141" s="349"/>
      <c r="UTX141" s="347"/>
      <c r="UTY141" s="350"/>
      <c r="UTZ141" s="350"/>
      <c r="UUA141" s="348"/>
      <c r="UUB141" s="348"/>
      <c r="UUC141" s="348"/>
      <c r="UUD141" s="349"/>
      <c r="UUF141" s="347"/>
      <c r="UUG141" s="350"/>
      <c r="UUH141" s="350"/>
      <c r="UUI141" s="348"/>
      <c r="UUJ141" s="348"/>
      <c r="UUK141" s="348"/>
      <c r="UUL141" s="349"/>
      <c r="UUN141" s="347"/>
      <c r="UUO141" s="350"/>
      <c r="UUP141" s="350"/>
      <c r="UUQ141" s="348"/>
      <c r="UUR141" s="348"/>
      <c r="UUS141" s="348"/>
      <c r="UUT141" s="349"/>
      <c r="UUV141" s="347"/>
      <c r="UUW141" s="350"/>
      <c r="UUX141" s="350"/>
      <c r="UUY141" s="348"/>
      <c r="UUZ141" s="348"/>
      <c r="UVA141" s="348"/>
      <c r="UVB141" s="349"/>
      <c r="UVD141" s="347"/>
      <c r="UVE141" s="350"/>
      <c r="UVF141" s="350"/>
      <c r="UVG141" s="348"/>
      <c r="UVH141" s="348"/>
      <c r="UVI141" s="348"/>
      <c r="UVJ141" s="349"/>
      <c r="UVL141" s="347"/>
      <c r="UVM141" s="350"/>
      <c r="UVN141" s="350"/>
      <c r="UVO141" s="348"/>
      <c r="UVP141" s="348"/>
      <c r="UVQ141" s="348"/>
      <c r="UVR141" s="349"/>
      <c r="UVT141" s="347"/>
      <c r="UVU141" s="350"/>
      <c r="UVV141" s="350"/>
      <c r="UVW141" s="348"/>
      <c r="UVX141" s="348"/>
      <c r="UVY141" s="348"/>
      <c r="UVZ141" s="349"/>
      <c r="UWB141" s="347"/>
      <c r="UWC141" s="350"/>
      <c r="UWD141" s="350"/>
      <c r="UWE141" s="348"/>
      <c r="UWF141" s="348"/>
      <c r="UWG141" s="348"/>
      <c r="UWH141" s="349"/>
      <c r="UWJ141" s="347"/>
      <c r="UWK141" s="350"/>
      <c r="UWL141" s="350"/>
      <c r="UWM141" s="348"/>
      <c r="UWN141" s="348"/>
      <c r="UWO141" s="348"/>
      <c r="UWP141" s="349"/>
      <c r="UWR141" s="347"/>
      <c r="UWS141" s="350"/>
      <c r="UWT141" s="350"/>
      <c r="UWU141" s="348"/>
      <c r="UWV141" s="348"/>
      <c r="UWW141" s="348"/>
      <c r="UWX141" s="349"/>
      <c r="UWZ141" s="347"/>
      <c r="UXA141" s="350"/>
      <c r="UXB141" s="350"/>
      <c r="UXC141" s="348"/>
      <c r="UXD141" s="348"/>
      <c r="UXE141" s="348"/>
      <c r="UXF141" s="349"/>
      <c r="UXH141" s="347"/>
      <c r="UXI141" s="350"/>
      <c r="UXJ141" s="350"/>
      <c r="UXK141" s="348"/>
      <c r="UXL141" s="348"/>
      <c r="UXM141" s="348"/>
      <c r="UXN141" s="349"/>
      <c r="UXP141" s="347"/>
      <c r="UXQ141" s="350"/>
      <c r="UXR141" s="350"/>
      <c r="UXS141" s="348"/>
      <c r="UXT141" s="348"/>
      <c r="UXU141" s="348"/>
      <c r="UXV141" s="349"/>
      <c r="UXX141" s="347"/>
      <c r="UXY141" s="350"/>
      <c r="UXZ141" s="350"/>
      <c r="UYA141" s="348"/>
      <c r="UYB141" s="348"/>
      <c r="UYC141" s="348"/>
      <c r="UYD141" s="349"/>
      <c r="UYF141" s="347"/>
      <c r="UYG141" s="350"/>
      <c r="UYH141" s="350"/>
      <c r="UYI141" s="348"/>
      <c r="UYJ141" s="348"/>
      <c r="UYK141" s="348"/>
      <c r="UYL141" s="349"/>
      <c r="UYN141" s="347"/>
      <c r="UYO141" s="350"/>
      <c r="UYP141" s="350"/>
      <c r="UYQ141" s="348"/>
      <c r="UYR141" s="348"/>
      <c r="UYS141" s="348"/>
      <c r="UYT141" s="349"/>
      <c r="UYV141" s="347"/>
      <c r="UYW141" s="350"/>
      <c r="UYX141" s="350"/>
      <c r="UYY141" s="348"/>
      <c r="UYZ141" s="348"/>
      <c r="UZA141" s="348"/>
      <c r="UZB141" s="349"/>
      <c r="UZD141" s="347"/>
      <c r="UZE141" s="350"/>
      <c r="UZF141" s="350"/>
      <c r="UZG141" s="348"/>
      <c r="UZH141" s="348"/>
      <c r="UZI141" s="348"/>
      <c r="UZJ141" s="349"/>
      <c r="UZL141" s="347"/>
      <c r="UZM141" s="350"/>
      <c r="UZN141" s="350"/>
      <c r="UZO141" s="348"/>
      <c r="UZP141" s="348"/>
      <c r="UZQ141" s="348"/>
      <c r="UZR141" s="349"/>
      <c r="UZT141" s="347"/>
      <c r="UZU141" s="350"/>
      <c r="UZV141" s="350"/>
      <c r="UZW141" s="348"/>
      <c r="UZX141" s="348"/>
      <c r="UZY141" s="348"/>
      <c r="UZZ141" s="349"/>
      <c r="VAB141" s="347"/>
      <c r="VAC141" s="350"/>
      <c r="VAD141" s="350"/>
      <c r="VAE141" s="348"/>
      <c r="VAF141" s="348"/>
      <c r="VAG141" s="348"/>
      <c r="VAH141" s="349"/>
      <c r="VAJ141" s="347"/>
      <c r="VAK141" s="350"/>
      <c r="VAL141" s="350"/>
      <c r="VAM141" s="348"/>
      <c r="VAN141" s="348"/>
      <c r="VAO141" s="348"/>
      <c r="VAP141" s="349"/>
      <c r="VAR141" s="347"/>
      <c r="VAS141" s="350"/>
      <c r="VAT141" s="350"/>
      <c r="VAU141" s="348"/>
      <c r="VAV141" s="348"/>
      <c r="VAW141" s="348"/>
      <c r="VAX141" s="349"/>
      <c r="VAZ141" s="347"/>
      <c r="VBA141" s="350"/>
      <c r="VBB141" s="350"/>
      <c r="VBC141" s="348"/>
      <c r="VBD141" s="348"/>
      <c r="VBE141" s="348"/>
      <c r="VBF141" s="349"/>
      <c r="VBH141" s="347"/>
      <c r="VBI141" s="350"/>
      <c r="VBJ141" s="350"/>
      <c r="VBK141" s="348"/>
      <c r="VBL141" s="348"/>
      <c r="VBM141" s="348"/>
      <c r="VBN141" s="349"/>
      <c r="VBP141" s="347"/>
      <c r="VBQ141" s="350"/>
      <c r="VBR141" s="350"/>
      <c r="VBS141" s="348"/>
      <c r="VBT141" s="348"/>
      <c r="VBU141" s="348"/>
      <c r="VBV141" s="349"/>
      <c r="VBX141" s="347"/>
      <c r="VBY141" s="350"/>
      <c r="VBZ141" s="350"/>
      <c r="VCA141" s="348"/>
      <c r="VCB141" s="348"/>
      <c r="VCC141" s="348"/>
      <c r="VCD141" s="349"/>
      <c r="VCF141" s="347"/>
      <c r="VCG141" s="350"/>
      <c r="VCH141" s="350"/>
      <c r="VCI141" s="348"/>
      <c r="VCJ141" s="348"/>
      <c r="VCK141" s="348"/>
      <c r="VCL141" s="349"/>
      <c r="VCN141" s="347"/>
      <c r="VCO141" s="350"/>
      <c r="VCP141" s="350"/>
      <c r="VCQ141" s="348"/>
      <c r="VCR141" s="348"/>
      <c r="VCS141" s="348"/>
      <c r="VCT141" s="349"/>
      <c r="VCV141" s="347"/>
      <c r="VCW141" s="350"/>
      <c r="VCX141" s="350"/>
      <c r="VCY141" s="348"/>
      <c r="VCZ141" s="348"/>
      <c r="VDA141" s="348"/>
      <c r="VDB141" s="349"/>
      <c r="VDD141" s="347"/>
      <c r="VDE141" s="350"/>
      <c r="VDF141" s="350"/>
      <c r="VDG141" s="348"/>
      <c r="VDH141" s="348"/>
      <c r="VDI141" s="348"/>
      <c r="VDJ141" s="349"/>
      <c r="VDL141" s="347"/>
      <c r="VDM141" s="350"/>
      <c r="VDN141" s="350"/>
      <c r="VDO141" s="348"/>
      <c r="VDP141" s="348"/>
      <c r="VDQ141" s="348"/>
      <c r="VDR141" s="349"/>
      <c r="VDT141" s="347"/>
      <c r="VDU141" s="350"/>
      <c r="VDV141" s="350"/>
      <c r="VDW141" s="348"/>
      <c r="VDX141" s="348"/>
      <c r="VDY141" s="348"/>
      <c r="VDZ141" s="349"/>
      <c r="VEB141" s="347"/>
      <c r="VEC141" s="350"/>
      <c r="VED141" s="350"/>
      <c r="VEE141" s="348"/>
      <c r="VEF141" s="348"/>
      <c r="VEG141" s="348"/>
      <c r="VEH141" s="349"/>
      <c r="VEJ141" s="347"/>
      <c r="VEK141" s="350"/>
      <c r="VEL141" s="350"/>
      <c r="VEM141" s="348"/>
      <c r="VEN141" s="348"/>
      <c r="VEO141" s="348"/>
      <c r="VEP141" s="349"/>
      <c r="VER141" s="347"/>
      <c r="VES141" s="350"/>
      <c r="VET141" s="350"/>
      <c r="VEU141" s="348"/>
      <c r="VEV141" s="348"/>
      <c r="VEW141" s="348"/>
      <c r="VEX141" s="349"/>
      <c r="VEZ141" s="347"/>
      <c r="VFA141" s="350"/>
      <c r="VFB141" s="350"/>
      <c r="VFC141" s="348"/>
      <c r="VFD141" s="348"/>
      <c r="VFE141" s="348"/>
      <c r="VFF141" s="349"/>
      <c r="VFH141" s="347"/>
      <c r="VFI141" s="350"/>
      <c r="VFJ141" s="350"/>
      <c r="VFK141" s="348"/>
      <c r="VFL141" s="348"/>
      <c r="VFM141" s="348"/>
      <c r="VFN141" s="349"/>
      <c r="VFP141" s="347"/>
      <c r="VFQ141" s="350"/>
      <c r="VFR141" s="350"/>
      <c r="VFS141" s="348"/>
      <c r="VFT141" s="348"/>
      <c r="VFU141" s="348"/>
      <c r="VFV141" s="349"/>
      <c r="VFX141" s="347"/>
      <c r="VFY141" s="350"/>
      <c r="VFZ141" s="350"/>
      <c r="VGA141" s="348"/>
      <c r="VGB141" s="348"/>
      <c r="VGC141" s="348"/>
      <c r="VGD141" s="349"/>
      <c r="VGF141" s="347"/>
      <c r="VGG141" s="350"/>
      <c r="VGH141" s="350"/>
      <c r="VGI141" s="348"/>
      <c r="VGJ141" s="348"/>
      <c r="VGK141" s="348"/>
      <c r="VGL141" s="349"/>
      <c r="VGN141" s="347"/>
      <c r="VGO141" s="350"/>
      <c r="VGP141" s="350"/>
      <c r="VGQ141" s="348"/>
      <c r="VGR141" s="348"/>
      <c r="VGS141" s="348"/>
      <c r="VGT141" s="349"/>
      <c r="VGV141" s="347"/>
      <c r="VGW141" s="350"/>
      <c r="VGX141" s="350"/>
      <c r="VGY141" s="348"/>
      <c r="VGZ141" s="348"/>
      <c r="VHA141" s="348"/>
      <c r="VHB141" s="349"/>
      <c r="VHD141" s="347"/>
      <c r="VHE141" s="350"/>
      <c r="VHF141" s="350"/>
      <c r="VHG141" s="348"/>
      <c r="VHH141" s="348"/>
      <c r="VHI141" s="348"/>
      <c r="VHJ141" s="349"/>
      <c r="VHL141" s="347"/>
      <c r="VHM141" s="350"/>
      <c r="VHN141" s="350"/>
      <c r="VHO141" s="348"/>
      <c r="VHP141" s="348"/>
      <c r="VHQ141" s="348"/>
      <c r="VHR141" s="349"/>
      <c r="VHT141" s="347"/>
      <c r="VHU141" s="350"/>
      <c r="VHV141" s="350"/>
      <c r="VHW141" s="348"/>
      <c r="VHX141" s="348"/>
      <c r="VHY141" s="348"/>
      <c r="VHZ141" s="349"/>
      <c r="VIB141" s="347"/>
      <c r="VIC141" s="350"/>
      <c r="VID141" s="350"/>
      <c r="VIE141" s="348"/>
      <c r="VIF141" s="348"/>
      <c r="VIG141" s="348"/>
      <c r="VIH141" s="349"/>
      <c r="VIJ141" s="347"/>
      <c r="VIK141" s="350"/>
      <c r="VIL141" s="350"/>
      <c r="VIM141" s="348"/>
      <c r="VIN141" s="348"/>
      <c r="VIO141" s="348"/>
      <c r="VIP141" s="349"/>
      <c r="VIR141" s="347"/>
      <c r="VIS141" s="350"/>
      <c r="VIT141" s="350"/>
      <c r="VIU141" s="348"/>
      <c r="VIV141" s="348"/>
      <c r="VIW141" s="348"/>
      <c r="VIX141" s="349"/>
      <c r="VIZ141" s="347"/>
      <c r="VJA141" s="350"/>
      <c r="VJB141" s="350"/>
      <c r="VJC141" s="348"/>
      <c r="VJD141" s="348"/>
      <c r="VJE141" s="348"/>
      <c r="VJF141" s="349"/>
      <c r="VJH141" s="347"/>
      <c r="VJI141" s="350"/>
      <c r="VJJ141" s="350"/>
      <c r="VJK141" s="348"/>
      <c r="VJL141" s="348"/>
      <c r="VJM141" s="348"/>
      <c r="VJN141" s="349"/>
      <c r="VJP141" s="347"/>
      <c r="VJQ141" s="350"/>
      <c r="VJR141" s="350"/>
      <c r="VJS141" s="348"/>
      <c r="VJT141" s="348"/>
      <c r="VJU141" s="348"/>
      <c r="VJV141" s="349"/>
      <c r="VJX141" s="347"/>
      <c r="VJY141" s="350"/>
      <c r="VJZ141" s="350"/>
      <c r="VKA141" s="348"/>
      <c r="VKB141" s="348"/>
      <c r="VKC141" s="348"/>
      <c r="VKD141" s="349"/>
      <c r="VKF141" s="347"/>
      <c r="VKG141" s="350"/>
      <c r="VKH141" s="350"/>
      <c r="VKI141" s="348"/>
      <c r="VKJ141" s="348"/>
      <c r="VKK141" s="348"/>
      <c r="VKL141" s="349"/>
      <c r="VKN141" s="347"/>
      <c r="VKO141" s="350"/>
      <c r="VKP141" s="350"/>
      <c r="VKQ141" s="348"/>
      <c r="VKR141" s="348"/>
      <c r="VKS141" s="348"/>
      <c r="VKT141" s="349"/>
      <c r="VKV141" s="347"/>
      <c r="VKW141" s="350"/>
      <c r="VKX141" s="350"/>
      <c r="VKY141" s="348"/>
      <c r="VKZ141" s="348"/>
      <c r="VLA141" s="348"/>
      <c r="VLB141" s="349"/>
      <c r="VLD141" s="347"/>
      <c r="VLE141" s="350"/>
      <c r="VLF141" s="350"/>
      <c r="VLG141" s="348"/>
      <c r="VLH141" s="348"/>
      <c r="VLI141" s="348"/>
      <c r="VLJ141" s="349"/>
      <c r="VLL141" s="347"/>
      <c r="VLM141" s="350"/>
      <c r="VLN141" s="350"/>
      <c r="VLO141" s="348"/>
      <c r="VLP141" s="348"/>
      <c r="VLQ141" s="348"/>
      <c r="VLR141" s="349"/>
      <c r="VLT141" s="347"/>
      <c r="VLU141" s="350"/>
      <c r="VLV141" s="350"/>
      <c r="VLW141" s="348"/>
      <c r="VLX141" s="348"/>
      <c r="VLY141" s="348"/>
      <c r="VLZ141" s="349"/>
      <c r="VMB141" s="347"/>
      <c r="VMC141" s="350"/>
      <c r="VMD141" s="350"/>
      <c r="VME141" s="348"/>
      <c r="VMF141" s="348"/>
      <c r="VMG141" s="348"/>
      <c r="VMH141" s="349"/>
      <c r="VMJ141" s="347"/>
      <c r="VMK141" s="350"/>
      <c r="VML141" s="350"/>
      <c r="VMM141" s="348"/>
      <c r="VMN141" s="348"/>
      <c r="VMO141" s="348"/>
      <c r="VMP141" s="349"/>
      <c r="VMR141" s="347"/>
      <c r="VMS141" s="350"/>
      <c r="VMT141" s="350"/>
      <c r="VMU141" s="348"/>
      <c r="VMV141" s="348"/>
      <c r="VMW141" s="348"/>
      <c r="VMX141" s="349"/>
      <c r="VMZ141" s="347"/>
      <c r="VNA141" s="350"/>
      <c r="VNB141" s="350"/>
      <c r="VNC141" s="348"/>
      <c r="VND141" s="348"/>
      <c r="VNE141" s="348"/>
      <c r="VNF141" s="349"/>
      <c r="VNH141" s="347"/>
      <c r="VNI141" s="350"/>
      <c r="VNJ141" s="350"/>
      <c r="VNK141" s="348"/>
      <c r="VNL141" s="348"/>
      <c r="VNM141" s="348"/>
      <c r="VNN141" s="349"/>
      <c r="VNP141" s="347"/>
      <c r="VNQ141" s="350"/>
      <c r="VNR141" s="350"/>
      <c r="VNS141" s="348"/>
      <c r="VNT141" s="348"/>
      <c r="VNU141" s="348"/>
      <c r="VNV141" s="349"/>
      <c r="VNX141" s="347"/>
      <c r="VNY141" s="350"/>
      <c r="VNZ141" s="350"/>
      <c r="VOA141" s="348"/>
      <c r="VOB141" s="348"/>
      <c r="VOC141" s="348"/>
      <c r="VOD141" s="349"/>
      <c r="VOF141" s="347"/>
      <c r="VOG141" s="350"/>
      <c r="VOH141" s="350"/>
      <c r="VOI141" s="348"/>
      <c r="VOJ141" s="348"/>
      <c r="VOK141" s="348"/>
      <c r="VOL141" s="349"/>
      <c r="VON141" s="347"/>
      <c r="VOO141" s="350"/>
      <c r="VOP141" s="350"/>
      <c r="VOQ141" s="348"/>
      <c r="VOR141" s="348"/>
      <c r="VOS141" s="348"/>
      <c r="VOT141" s="349"/>
      <c r="VOV141" s="347"/>
      <c r="VOW141" s="350"/>
      <c r="VOX141" s="350"/>
      <c r="VOY141" s="348"/>
      <c r="VOZ141" s="348"/>
      <c r="VPA141" s="348"/>
      <c r="VPB141" s="349"/>
      <c r="VPD141" s="347"/>
      <c r="VPE141" s="350"/>
      <c r="VPF141" s="350"/>
      <c r="VPG141" s="348"/>
      <c r="VPH141" s="348"/>
      <c r="VPI141" s="348"/>
      <c r="VPJ141" s="349"/>
      <c r="VPL141" s="347"/>
      <c r="VPM141" s="350"/>
      <c r="VPN141" s="350"/>
      <c r="VPO141" s="348"/>
      <c r="VPP141" s="348"/>
      <c r="VPQ141" s="348"/>
      <c r="VPR141" s="349"/>
      <c r="VPT141" s="347"/>
      <c r="VPU141" s="350"/>
      <c r="VPV141" s="350"/>
      <c r="VPW141" s="348"/>
      <c r="VPX141" s="348"/>
      <c r="VPY141" s="348"/>
      <c r="VPZ141" s="349"/>
      <c r="VQB141" s="347"/>
      <c r="VQC141" s="350"/>
      <c r="VQD141" s="350"/>
      <c r="VQE141" s="348"/>
      <c r="VQF141" s="348"/>
      <c r="VQG141" s="348"/>
      <c r="VQH141" s="349"/>
      <c r="VQJ141" s="347"/>
      <c r="VQK141" s="350"/>
      <c r="VQL141" s="350"/>
      <c r="VQM141" s="348"/>
      <c r="VQN141" s="348"/>
      <c r="VQO141" s="348"/>
      <c r="VQP141" s="349"/>
      <c r="VQR141" s="347"/>
      <c r="VQS141" s="350"/>
      <c r="VQT141" s="350"/>
      <c r="VQU141" s="348"/>
      <c r="VQV141" s="348"/>
      <c r="VQW141" s="348"/>
      <c r="VQX141" s="349"/>
      <c r="VQZ141" s="347"/>
      <c r="VRA141" s="350"/>
      <c r="VRB141" s="350"/>
      <c r="VRC141" s="348"/>
      <c r="VRD141" s="348"/>
      <c r="VRE141" s="348"/>
      <c r="VRF141" s="349"/>
      <c r="VRH141" s="347"/>
      <c r="VRI141" s="350"/>
      <c r="VRJ141" s="350"/>
      <c r="VRK141" s="348"/>
      <c r="VRL141" s="348"/>
      <c r="VRM141" s="348"/>
      <c r="VRN141" s="349"/>
      <c r="VRP141" s="347"/>
      <c r="VRQ141" s="350"/>
      <c r="VRR141" s="350"/>
      <c r="VRS141" s="348"/>
      <c r="VRT141" s="348"/>
      <c r="VRU141" s="348"/>
      <c r="VRV141" s="349"/>
      <c r="VRX141" s="347"/>
      <c r="VRY141" s="350"/>
      <c r="VRZ141" s="350"/>
      <c r="VSA141" s="348"/>
      <c r="VSB141" s="348"/>
      <c r="VSC141" s="348"/>
      <c r="VSD141" s="349"/>
      <c r="VSF141" s="347"/>
      <c r="VSG141" s="350"/>
      <c r="VSH141" s="350"/>
      <c r="VSI141" s="348"/>
      <c r="VSJ141" s="348"/>
      <c r="VSK141" s="348"/>
      <c r="VSL141" s="349"/>
      <c r="VSN141" s="347"/>
      <c r="VSO141" s="350"/>
      <c r="VSP141" s="350"/>
      <c r="VSQ141" s="348"/>
      <c r="VSR141" s="348"/>
      <c r="VSS141" s="348"/>
      <c r="VST141" s="349"/>
      <c r="VSV141" s="347"/>
      <c r="VSW141" s="350"/>
      <c r="VSX141" s="350"/>
      <c r="VSY141" s="348"/>
      <c r="VSZ141" s="348"/>
      <c r="VTA141" s="348"/>
      <c r="VTB141" s="349"/>
      <c r="VTD141" s="347"/>
      <c r="VTE141" s="350"/>
      <c r="VTF141" s="350"/>
      <c r="VTG141" s="348"/>
      <c r="VTH141" s="348"/>
      <c r="VTI141" s="348"/>
      <c r="VTJ141" s="349"/>
      <c r="VTL141" s="347"/>
      <c r="VTM141" s="350"/>
      <c r="VTN141" s="350"/>
      <c r="VTO141" s="348"/>
      <c r="VTP141" s="348"/>
      <c r="VTQ141" s="348"/>
      <c r="VTR141" s="349"/>
      <c r="VTT141" s="347"/>
      <c r="VTU141" s="350"/>
      <c r="VTV141" s="350"/>
      <c r="VTW141" s="348"/>
      <c r="VTX141" s="348"/>
      <c r="VTY141" s="348"/>
      <c r="VTZ141" s="349"/>
      <c r="VUB141" s="347"/>
      <c r="VUC141" s="350"/>
      <c r="VUD141" s="350"/>
      <c r="VUE141" s="348"/>
      <c r="VUF141" s="348"/>
      <c r="VUG141" s="348"/>
      <c r="VUH141" s="349"/>
      <c r="VUJ141" s="347"/>
      <c r="VUK141" s="350"/>
      <c r="VUL141" s="350"/>
      <c r="VUM141" s="348"/>
      <c r="VUN141" s="348"/>
      <c r="VUO141" s="348"/>
      <c r="VUP141" s="349"/>
      <c r="VUR141" s="347"/>
      <c r="VUS141" s="350"/>
      <c r="VUT141" s="350"/>
      <c r="VUU141" s="348"/>
      <c r="VUV141" s="348"/>
      <c r="VUW141" s="348"/>
      <c r="VUX141" s="349"/>
      <c r="VUZ141" s="347"/>
      <c r="VVA141" s="350"/>
      <c r="VVB141" s="350"/>
      <c r="VVC141" s="348"/>
      <c r="VVD141" s="348"/>
      <c r="VVE141" s="348"/>
      <c r="VVF141" s="349"/>
      <c r="VVH141" s="347"/>
      <c r="VVI141" s="350"/>
      <c r="VVJ141" s="350"/>
      <c r="VVK141" s="348"/>
      <c r="VVL141" s="348"/>
      <c r="VVM141" s="348"/>
      <c r="VVN141" s="349"/>
      <c r="VVP141" s="347"/>
      <c r="VVQ141" s="350"/>
      <c r="VVR141" s="350"/>
      <c r="VVS141" s="348"/>
      <c r="VVT141" s="348"/>
      <c r="VVU141" s="348"/>
      <c r="VVV141" s="349"/>
      <c r="VVX141" s="347"/>
      <c r="VVY141" s="350"/>
      <c r="VVZ141" s="350"/>
      <c r="VWA141" s="348"/>
      <c r="VWB141" s="348"/>
      <c r="VWC141" s="348"/>
      <c r="VWD141" s="349"/>
      <c r="VWF141" s="347"/>
      <c r="VWG141" s="350"/>
      <c r="VWH141" s="350"/>
      <c r="VWI141" s="348"/>
      <c r="VWJ141" s="348"/>
      <c r="VWK141" s="348"/>
      <c r="VWL141" s="349"/>
      <c r="VWN141" s="347"/>
      <c r="VWO141" s="350"/>
      <c r="VWP141" s="350"/>
      <c r="VWQ141" s="348"/>
      <c r="VWR141" s="348"/>
      <c r="VWS141" s="348"/>
      <c r="VWT141" s="349"/>
      <c r="VWV141" s="347"/>
      <c r="VWW141" s="350"/>
      <c r="VWX141" s="350"/>
      <c r="VWY141" s="348"/>
      <c r="VWZ141" s="348"/>
      <c r="VXA141" s="348"/>
      <c r="VXB141" s="349"/>
      <c r="VXD141" s="347"/>
      <c r="VXE141" s="350"/>
      <c r="VXF141" s="350"/>
      <c r="VXG141" s="348"/>
      <c r="VXH141" s="348"/>
      <c r="VXI141" s="348"/>
      <c r="VXJ141" s="349"/>
      <c r="VXL141" s="347"/>
      <c r="VXM141" s="350"/>
      <c r="VXN141" s="350"/>
      <c r="VXO141" s="348"/>
      <c r="VXP141" s="348"/>
      <c r="VXQ141" s="348"/>
      <c r="VXR141" s="349"/>
      <c r="VXT141" s="347"/>
      <c r="VXU141" s="350"/>
      <c r="VXV141" s="350"/>
      <c r="VXW141" s="348"/>
      <c r="VXX141" s="348"/>
      <c r="VXY141" s="348"/>
      <c r="VXZ141" s="349"/>
      <c r="VYB141" s="347"/>
      <c r="VYC141" s="350"/>
      <c r="VYD141" s="350"/>
      <c r="VYE141" s="348"/>
      <c r="VYF141" s="348"/>
      <c r="VYG141" s="348"/>
      <c r="VYH141" s="349"/>
      <c r="VYJ141" s="347"/>
      <c r="VYK141" s="350"/>
      <c r="VYL141" s="350"/>
      <c r="VYM141" s="348"/>
      <c r="VYN141" s="348"/>
      <c r="VYO141" s="348"/>
      <c r="VYP141" s="349"/>
      <c r="VYR141" s="347"/>
      <c r="VYS141" s="350"/>
      <c r="VYT141" s="350"/>
      <c r="VYU141" s="348"/>
      <c r="VYV141" s="348"/>
      <c r="VYW141" s="348"/>
      <c r="VYX141" s="349"/>
      <c r="VYZ141" s="347"/>
      <c r="VZA141" s="350"/>
      <c r="VZB141" s="350"/>
      <c r="VZC141" s="348"/>
      <c r="VZD141" s="348"/>
      <c r="VZE141" s="348"/>
      <c r="VZF141" s="349"/>
      <c r="VZH141" s="347"/>
      <c r="VZI141" s="350"/>
      <c r="VZJ141" s="350"/>
      <c r="VZK141" s="348"/>
      <c r="VZL141" s="348"/>
      <c r="VZM141" s="348"/>
      <c r="VZN141" s="349"/>
      <c r="VZP141" s="347"/>
      <c r="VZQ141" s="350"/>
      <c r="VZR141" s="350"/>
      <c r="VZS141" s="348"/>
      <c r="VZT141" s="348"/>
      <c r="VZU141" s="348"/>
      <c r="VZV141" s="349"/>
      <c r="VZX141" s="347"/>
      <c r="VZY141" s="350"/>
      <c r="VZZ141" s="350"/>
      <c r="WAA141" s="348"/>
      <c r="WAB141" s="348"/>
      <c r="WAC141" s="348"/>
      <c r="WAD141" s="349"/>
      <c r="WAF141" s="347"/>
      <c r="WAG141" s="350"/>
      <c r="WAH141" s="350"/>
      <c r="WAI141" s="348"/>
      <c r="WAJ141" s="348"/>
      <c r="WAK141" s="348"/>
      <c r="WAL141" s="349"/>
      <c r="WAN141" s="347"/>
      <c r="WAO141" s="350"/>
      <c r="WAP141" s="350"/>
      <c r="WAQ141" s="348"/>
      <c r="WAR141" s="348"/>
      <c r="WAS141" s="348"/>
      <c r="WAT141" s="349"/>
      <c r="WAV141" s="347"/>
      <c r="WAW141" s="350"/>
      <c r="WAX141" s="350"/>
      <c r="WAY141" s="348"/>
      <c r="WAZ141" s="348"/>
      <c r="WBA141" s="348"/>
      <c r="WBB141" s="349"/>
      <c r="WBD141" s="347"/>
      <c r="WBE141" s="350"/>
      <c r="WBF141" s="350"/>
      <c r="WBG141" s="348"/>
      <c r="WBH141" s="348"/>
      <c r="WBI141" s="348"/>
      <c r="WBJ141" s="349"/>
      <c r="WBL141" s="347"/>
      <c r="WBM141" s="350"/>
      <c r="WBN141" s="350"/>
      <c r="WBO141" s="348"/>
      <c r="WBP141" s="348"/>
      <c r="WBQ141" s="348"/>
      <c r="WBR141" s="349"/>
      <c r="WBT141" s="347"/>
      <c r="WBU141" s="350"/>
      <c r="WBV141" s="350"/>
      <c r="WBW141" s="348"/>
      <c r="WBX141" s="348"/>
      <c r="WBY141" s="348"/>
      <c r="WBZ141" s="349"/>
      <c r="WCB141" s="347"/>
      <c r="WCC141" s="350"/>
      <c r="WCD141" s="350"/>
      <c r="WCE141" s="348"/>
      <c r="WCF141" s="348"/>
      <c r="WCG141" s="348"/>
      <c r="WCH141" s="349"/>
      <c r="WCJ141" s="347"/>
      <c r="WCK141" s="350"/>
      <c r="WCL141" s="350"/>
      <c r="WCM141" s="348"/>
      <c r="WCN141" s="348"/>
      <c r="WCO141" s="348"/>
      <c r="WCP141" s="349"/>
      <c r="WCR141" s="347"/>
      <c r="WCS141" s="350"/>
      <c r="WCT141" s="350"/>
      <c r="WCU141" s="348"/>
      <c r="WCV141" s="348"/>
      <c r="WCW141" s="348"/>
      <c r="WCX141" s="349"/>
      <c r="WCZ141" s="347"/>
      <c r="WDA141" s="350"/>
      <c r="WDB141" s="350"/>
      <c r="WDC141" s="348"/>
      <c r="WDD141" s="348"/>
      <c r="WDE141" s="348"/>
      <c r="WDF141" s="349"/>
      <c r="WDH141" s="347"/>
      <c r="WDI141" s="350"/>
      <c r="WDJ141" s="350"/>
      <c r="WDK141" s="348"/>
      <c r="WDL141" s="348"/>
      <c r="WDM141" s="348"/>
      <c r="WDN141" s="349"/>
      <c r="WDP141" s="347"/>
      <c r="WDQ141" s="350"/>
      <c r="WDR141" s="350"/>
      <c r="WDS141" s="348"/>
      <c r="WDT141" s="348"/>
      <c r="WDU141" s="348"/>
      <c r="WDV141" s="349"/>
      <c r="WDX141" s="347"/>
      <c r="WDY141" s="350"/>
      <c r="WDZ141" s="350"/>
      <c r="WEA141" s="348"/>
      <c r="WEB141" s="348"/>
      <c r="WEC141" s="348"/>
      <c r="WED141" s="349"/>
      <c r="WEF141" s="347"/>
      <c r="WEG141" s="350"/>
      <c r="WEH141" s="350"/>
      <c r="WEI141" s="348"/>
      <c r="WEJ141" s="348"/>
      <c r="WEK141" s="348"/>
      <c r="WEL141" s="349"/>
      <c r="WEN141" s="347"/>
      <c r="WEO141" s="350"/>
      <c r="WEP141" s="350"/>
      <c r="WEQ141" s="348"/>
      <c r="WER141" s="348"/>
      <c r="WES141" s="348"/>
      <c r="WET141" s="349"/>
      <c r="WEV141" s="347"/>
      <c r="WEW141" s="350"/>
      <c r="WEX141" s="350"/>
      <c r="WEY141" s="348"/>
      <c r="WEZ141" s="348"/>
      <c r="WFA141" s="348"/>
      <c r="WFB141" s="349"/>
      <c r="WFD141" s="347"/>
      <c r="WFE141" s="350"/>
      <c r="WFF141" s="350"/>
      <c r="WFG141" s="348"/>
      <c r="WFH141" s="348"/>
      <c r="WFI141" s="348"/>
      <c r="WFJ141" s="349"/>
      <c r="WFL141" s="347"/>
      <c r="WFM141" s="350"/>
      <c r="WFN141" s="350"/>
      <c r="WFO141" s="348"/>
      <c r="WFP141" s="348"/>
      <c r="WFQ141" s="348"/>
      <c r="WFR141" s="349"/>
      <c r="WFT141" s="347"/>
      <c r="WFU141" s="350"/>
      <c r="WFV141" s="350"/>
      <c r="WFW141" s="348"/>
      <c r="WFX141" s="348"/>
      <c r="WFY141" s="348"/>
      <c r="WFZ141" s="349"/>
      <c r="WGB141" s="347"/>
      <c r="WGC141" s="350"/>
      <c r="WGD141" s="350"/>
      <c r="WGE141" s="348"/>
      <c r="WGF141" s="348"/>
      <c r="WGG141" s="348"/>
      <c r="WGH141" s="349"/>
      <c r="WGJ141" s="347"/>
      <c r="WGK141" s="350"/>
      <c r="WGL141" s="350"/>
      <c r="WGM141" s="348"/>
      <c r="WGN141" s="348"/>
      <c r="WGO141" s="348"/>
      <c r="WGP141" s="349"/>
      <c r="WGR141" s="347"/>
      <c r="WGS141" s="350"/>
      <c r="WGT141" s="350"/>
      <c r="WGU141" s="348"/>
      <c r="WGV141" s="348"/>
      <c r="WGW141" s="348"/>
      <c r="WGX141" s="349"/>
      <c r="WGZ141" s="347"/>
      <c r="WHA141" s="350"/>
      <c r="WHB141" s="350"/>
      <c r="WHC141" s="348"/>
      <c r="WHD141" s="348"/>
      <c r="WHE141" s="348"/>
      <c r="WHF141" s="349"/>
      <c r="WHH141" s="347"/>
      <c r="WHI141" s="350"/>
      <c r="WHJ141" s="350"/>
      <c r="WHK141" s="348"/>
      <c r="WHL141" s="348"/>
      <c r="WHM141" s="348"/>
      <c r="WHN141" s="349"/>
      <c r="WHP141" s="347"/>
      <c r="WHQ141" s="350"/>
      <c r="WHR141" s="350"/>
      <c r="WHS141" s="348"/>
      <c r="WHT141" s="348"/>
      <c r="WHU141" s="348"/>
      <c r="WHV141" s="349"/>
      <c r="WHX141" s="347"/>
      <c r="WHY141" s="350"/>
      <c r="WHZ141" s="350"/>
      <c r="WIA141" s="348"/>
      <c r="WIB141" s="348"/>
      <c r="WIC141" s="348"/>
      <c r="WID141" s="349"/>
      <c r="WIF141" s="347"/>
      <c r="WIG141" s="350"/>
      <c r="WIH141" s="350"/>
      <c r="WII141" s="348"/>
      <c r="WIJ141" s="348"/>
      <c r="WIK141" s="348"/>
      <c r="WIL141" s="349"/>
      <c r="WIN141" s="347"/>
      <c r="WIO141" s="350"/>
      <c r="WIP141" s="350"/>
      <c r="WIQ141" s="348"/>
      <c r="WIR141" s="348"/>
      <c r="WIS141" s="348"/>
      <c r="WIT141" s="349"/>
      <c r="WIV141" s="347"/>
      <c r="WIW141" s="350"/>
      <c r="WIX141" s="350"/>
      <c r="WIY141" s="348"/>
      <c r="WIZ141" s="348"/>
      <c r="WJA141" s="348"/>
      <c r="WJB141" s="349"/>
      <c r="WJD141" s="347"/>
      <c r="WJE141" s="350"/>
      <c r="WJF141" s="350"/>
      <c r="WJG141" s="348"/>
      <c r="WJH141" s="348"/>
      <c r="WJI141" s="348"/>
      <c r="WJJ141" s="349"/>
      <c r="WJL141" s="347"/>
      <c r="WJM141" s="350"/>
      <c r="WJN141" s="350"/>
      <c r="WJO141" s="348"/>
      <c r="WJP141" s="348"/>
      <c r="WJQ141" s="348"/>
      <c r="WJR141" s="349"/>
      <c r="WJT141" s="347"/>
      <c r="WJU141" s="350"/>
      <c r="WJV141" s="350"/>
      <c r="WJW141" s="348"/>
      <c r="WJX141" s="348"/>
      <c r="WJY141" s="348"/>
      <c r="WJZ141" s="349"/>
      <c r="WKB141" s="347"/>
      <c r="WKC141" s="350"/>
      <c r="WKD141" s="350"/>
      <c r="WKE141" s="348"/>
      <c r="WKF141" s="348"/>
      <c r="WKG141" s="348"/>
      <c r="WKH141" s="349"/>
      <c r="WKJ141" s="347"/>
      <c r="WKK141" s="350"/>
      <c r="WKL141" s="350"/>
      <c r="WKM141" s="348"/>
      <c r="WKN141" s="348"/>
      <c r="WKO141" s="348"/>
      <c r="WKP141" s="349"/>
      <c r="WKR141" s="347"/>
      <c r="WKS141" s="350"/>
      <c r="WKT141" s="350"/>
      <c r="WKU141" s="348"/>
      <c r="WKV141" s="348"/>
      <c r="WKW141" s="348"/>
      <c r="WKX141" s="349"/>
      <c r="WKZ141" s="347"/>
      <c r="WLA141" s="350"/>
      <c r="WLB141" s="350"/>
      <c r="WLC141" s="348"/>
      <c r="WLD141" s="348"/>
      <c r="WLE141" s="348"/>
      <c r="WLF141" s="349"/>
      <c r="WLH141" s="347"/>
      <c r="WLI141" s="350"/>
      <c r="WLJ141" s="350"/>
      <c r="WLK141" s="348"/>
      <c r="WLL141" s="348"/>
      <c r="WLM141" s="348"/>
      <c r="WLN141" s="349"/>
      <c r="WLP141" s="347"/>
      <c r="WLQ141" s="350"/>
      <c r="WLR141" s="350"/>
      <c r="WLS141" s="348"/>
      <c r="WLT141" s="348"/>
      <c r="WLU141" s="348"/>
      <c r="WLV141" s="349"/>
      <c r="WLX141" s="347"/>
      <c r="WLY141" s="350"/>
      <c r="WLZ141" s="350"/>
      <c r="WMA141" s="348"/>
      <c r="WMB141" s="348"/>
      <c r="WMC141" s="348"/>
      <c r="WMD141" s="349"/>
      <c r="WMF141" s="347"/>
      <c r="WMG141" s="350"/>
      <c r="WMH141" s="350"/>
      <c r="WMI141" s="348"/>
      <c r="WMJ141" s="348"/>
      <c r="WMK141" s="348"/>
      <c r="WML141" s="349"/>
      <c r="WMN141" s="347"/>
      <c r="WMO141" s="350"/>
      <c r="WMP141" s="350"/>
      <c r="WMQ141" s="348"/>
      <c r="WMR141" s="348"/>
      <c r="WMS141" s="348"/>
      <c r="WMT141" s="349"/>
      <c r="WMV141" s="347"/>
      <c r="WMW141" s="350"/>
      <c r="WMX141" s="350"/>
      <c r="WMY141" s="348"/>
      <c r="WMZ141" s="348"/>
      <c r="WNA141" s="348"/>
      <c r="WNB141" s="349"/>
      <c r="WND141" s="347"/>
      <c r="WNE141" s="350"/>
      <c r="WNF141" s="350"/>
      <c r="WNG141" s="348"/>
      <c r="WNH141" s="348"/>
      <c r="WNI141" s="348"/>
      <c r="WNJ141" s="349"/>
      <c r="WNL141" s="347"/>
      <c r="WNM141" s="350"/>
      <c r="WNN141" s="350"/>
      <c r="WNO141" s="348"/>
      <c r="WNP141" s="348"/>
      <c r="WNQ141" s="348"/>
      <c r="WNR141" s="349"/>
      <c r="WNT141" s="347"/>
      <c r="WNU141" s="350"/>
      <c r="WNV141" s="350"/>
      <c r="WNW141" s="348"/>
      <c r="WNX141" s="348"/>
      <c r="WNY141" s="348"/>
      <c r="WNZ141" s="349"/>
      <c r="WOB141" s="347"/>
      <c r="WOC141" s="350"/>
      <c r="WOD141" s="350"/>
      <c r="WOE141" s="348"/>
      <c r="WOF141" s="348"/>
      <c r="WOG141" s="348"/>
      <c r="WOH141" s="349"/>
      <c r="WOJ141" s="347"/>
      <c r="WOK141" s="350"/>
      <c r="WOL141" s="350"/>
      <c r="WOM141" s="348"/>
      <c r="WON141" s="348"/>
      <c r="WOO141" s="348"/>
      <c r="WOP141" s="349"/>
      <c r="WOR141" s="347"/>
      <c r="WOS141" s="350"/>
      <c r="WOT141" s="350"/>
      <c r="WOU141" s="348"/>
      <c r="WOV141" s="348"/>
      <c r="WOW141" s="348"/>
      <c r="WOX141" s="349"/>
      <c r="WOZ141" s="347"/>
      <c r="WPA141" s="350"/>
      <c r="WPB141" s="350"/>
      <c r="WPC141" s="348"/>
      <c r="WPD141" s="348"/>
      <c r="WPE141" s="348"/>
      <c r="WPF141" s="349"/>
      <c r="WPH141" s="347"/>
      <c r="WPI141" s="350"/>
      <c r="WPJ141" s="350"/>
      <c r="WPK141" s="348"/>
      <c r="WPL141" s="348"/>
      <c r="WPM141" s="348"/>
      <c r="WPN141" s="349"/>
      <c r="WPP141" s="347"/>
      <c r="WPQ141" s="350"/>
      <c r="WPR141" s="350"/>
      <c r="WPS141" s="348"/>
      <c r="WPT141" s="348"/>
      <c r="WPU141" s="348"/>
      <c r="WPV141" s="349"/>
      <c r="WPX141" s="347"/>
      <c r="WPY141" s="350"/>
      <c r="WPZ141" s="350"/>
      <c r="WQA141" s="348"/>
      <c r="WQB141" s="348"/>
      <c r="WQC141" s="348"/>
      <c r="WQD141" s="349"/>
      <c r="WQF141" s="347"/>
      <c r="WQG141" s="350"/>
      <c r="WQH141" s="350"/>
      <c r="WQI141" s="348"/>
      <c r="WQJ141" s="348"/>
      <c r="WQK141" s="348"/>
      <c r="WQL141" s="349"/>
      <c r="WQN141" s="347"/>
      <c r="WQO141" s="350"/>
      <c r="WQP141" s="350"/>
      <c r="WQQ141" s="348"/>
      <c r="WQR141" s="348"/>
      <c r="WQS141" s="348"/>
      <c r="WQT141" s="349"/>
      <c r="WQV141" s="347"/>
      <c r="WQW141" s="350"/>
      <c r="WQX141" s="350"/>
      <c r="WQY141" s="348"/>
      <c r="WQZ141" s="348"/>
      <c r="WRA141" s="348"/>
      <c r="WRB141" s="349"/>
      <c r="WRD141" s="347"/>
      <c r="WRE141" s="350"/>
      <c r="WRF141" s="350"/>
      <c r="WRG141" s="348"/>
      <c r="WRH141" s="348"/>
      <c r="WRI141" s="348"/>
      <c r="WRJ141" s="349"/>
      <c r="WRL141" s="347"/>
      <c r="WRM141" s="350"/>
      <c r="WRN141" s="350"/>
      <c r="WRO141" s="348"/>
      <c r="WRP141" s="348"/>
      <c r="WRQ141" s="348"/>
      <c r="WRR141" s="349"/>
      <c r="WRT141" s="347"/>
      <c r="WRU141" s="350"/>
      <c r="WRV141" s="350"/>
      <c r="WRW141" s="348"/>
      <c r="WRX141" s="348"/>
      <c r="WRY141" s="348"/>
      <c r="WRZ141" s="349"/>
      <c r="WSB141" s="347"/>
      <c r="WSC141" s="350"/>
      <c r="WSD141" s="350"/>
      <c r="WSE141" s="348"/>
      <c r="WSF141" s="348"/>
      <c r="WSG141" s="348"/>
      <c r="WSH141" s="349"/>
      <c r="WSJ141" s="347"/>
      <c r="WSK141" s="350"/>
      <c r="WSL141" s="350"/>
      <c r="WSM141" s="348"/>
      <c r="WSN141" s="348"/>
      <c r="WSO141" s="348"/>
      <c r="WSP141" s="349"/>
      <c r="WSR141" s="347"/>
      <c r="WSS141" s="350"/>
      <c r="WST141" s="350"/>
      <c r="WSU141" s="348"/>
      <c r="WSV141" s="348"/>
      <c r="WSW141" s="348"/>
      <c r="WSX141" s="349"/>
      <c r="WSZ141" s="347"/>
      <c r="WTA141" s="350"/>
      <c r="WTB141" s="350"/>
      <c r="WTC141" s="348"/>
      <c r="WTD141" s="348"/>
      <c r="WTE141" s="348"/>
      <c r="WTF141" s="349"/>
      <c r="WTH141" s="347"/>
      <c r="WTI141" s="350"/>
      <c r="WTJ141" s="350"/>
      <c r="WTK141" s="348"/>
      <c r="WTL141" s="348"/>
      <c r="WTM141" s="348"/>
      <c r="WTN141" s="349"/>
      <c r="WTP141" s="347"/>
      <c r="WTQ141" s="350"/>
      <c r="WTR141" s="350"/>
      <c r="WTS141" s="348"/>
      <c r="WTT141" s="348"/>
      <c r="WTU141" s="348"/>
      <c r="WTV141" s="349"/>
      <c r="WTX141" s="347"/>
      <c r="WTY141" s="350"/>
      <c r="WTZ141" s="350"/>
      <c r="WUA141" s="348"/>
      <c r="WUB141" s="348"/>
      <c r="WUC141" s="348"/>
      <c r="WUD141" s="349"/>
      <c r="WUF141" s="347"/>
      <c r="WUG141" s="350"/>
      <c r="WUH141" s="350"/>
      <c r="WUI141" s="348"/>
      <c r="WUJ141" s="348"/>
      <c r="WUK141" s="348"/>
      <c r="WUL141" s="349"/>
      <c r="WUN141" s="347"/>
      <c r="WUO141" s="350"/>
      <c r="WUP141" s="350"/>
      <c r="WUQ141" s="348"/>
      <c r="WUR141" s="348"/>
      <c r="WUS141" s="348"/>
      <c r="WUT141" s="349"/>
      <c r="WUV141" s="347"/>
      <c r="WUW141" s="350"/>
      <c r="WUX141" s="350"/>
      <c r="WUY141" s="348"/>
      <c r="WUZ141" s="348"/>
      <c r="WVA141" s="348"/>
      <c r="WVB141" s="349"/>
      <c r="WVD141" s="347"/>
      <c r="WVE141" s="350"/>
      <c r="WVF141" s="350"/>
      <c r="WVG141" s="348"/>
      <c r="WVH141" s="348"/>
      <c r="WVI141" s="348"/>
      <c r="WVJ141" s="349"/>
      <c r="WVL141" s="347"/>
      <c r="WVM141" s="350"/>
      <c r="WVN141" s="350"/>
      <c r="WVO141" s="348"/>
      <c r="WVP141" s="348"/>
      <c r="WVQ141" s="348"/>
      <c r="WVR141" s="349"/>
      <c r="WVT141" s="347"/>
      <c r="WVU141" s="350"/>
      <c r="WVV141" s="350"/>
      <c r="WVW141" s="348"/>
      <c r="WVX141" s="348"/>
      <c r="WVY141" s="348"/>
      <c r="WVZ141" s="349"/>
      <c r="WWB141" s="347"/>
      <c r="WWC141" s="350"/>
      <c r="WWD141" s="350"/>
      <c r="WWE141" s="348"/>
      <c r="WWF141" s="348"/>
      <c r="WWG141" s="348"/>
      <c r="WWH141" s="349"/>
      <c r="WWJ141" s="347"/>
      <c r="WWK141" s="350"/>
      <c r="WWL141" s="350"/>
      <c r="WWM141" s="348"/>
      <c r="WWN141" s="348"/>
      <c r="WWO141" s="348"/>
      <c r="WWP141" s="349"/>
      <c r="WWR141" s="347"/>
      <c r="WWS141" s="350"/>
      <c r="WWT141" s="350"/>
      <c r="WWU141" s="348"/>
      <c r="WWV141" s="348"/>
      <c r="WWW141" s="348"/>
      <c r="WWX141" s="349"/>
      <c r="WWZ141" s="347"/>
      <c r="WXA141" s="350"/>
      <c r="WXB141" s="350"/>
      <c r="WXC141" s="348"/>
      <c r="WXD141" s="348"/>
      <c r="WXE141" s="348"/>
      <c r="WXF141" s="349"/>
      <c r="WXH141" s="347"/>
      <c r="WXI141" s="350"/>
      <c r="WXJ141" s="350"/>
      <c r="WXK141" s="348"/>
      <c r="WXL141" s="348"/>
      <c r="WXM141" s="348"/>
      <c r="WXN141" s="349"/>
      <c r="WXP141" s="347"/>
      <c r="WXQ141" s="350"/>
      <c r="WXR141" s="350"/>
      <c r="WXS141" s="348"/>
      <c r="WXT141" s="348"/>
      <c r="WXU141" s="348"/>
      <c r="WXV141" s="349"/>
      <c r="WXX141" s="347"/>
      <c r="WXY141" s="350"/>
      <c r="WXZ141" s="350"/>
      <c r="WYA141" s="348"/>
      <c r="WYB141" s="348"/>
      <c r="WYC141" s="348"/>
      <c r="WYD141" s="349"/>
      <c r="WYF141" s="347"/>
      <c r="WYG141" s="350"/>
      <c r="WYH141" s="350"/>
      <c r="WYI141" s="348"/>
      <c r="WYJ141" s="348"/>
      <c r="WYK141" s="348"/>
      <c r="WYL141" s="349"/>
      <c r="WYN141" s="347"/>
      <c r="WYO141" s="350"/>
      <c r="WYP141" s="350"/>
      <c r="WYQ141" s="348"/>
      <c r="WYR141" s="348"/>
      <c r="WYS141" s="348"/>
      <c r="WYT141" s="349"/>
      <c r="WYV141" s="347"/>
      <c r="WYW141" s="350"/>
      <c r="WYX141" s="350"/>
      <c r="WYY141" s="348"/>
      <c r="WYZ141" s="348"/>
      <c r="WZA141" s="348"/>
      <c r="WZB141" s="349"/>
      <c r="WZD141" s="347"/>
      <c r="WZE141" s="350"/>
      <c r="WZF141" s="350"/>
      <c r="WZG141" s="348"/>
      <c r="WZH141" s="348"/>
      <c r="WZI141" s="348"/>
      <c r="WZJ141" s="349"/>
      <c r="WZL141" s="347"/>
      <c r="WZM141" s="350"/>
      <c r="WZN141" s="350"/>
      <c r="WZO141" s="348"/>
      <c r="WZP141" s="348"/>
      <c r="WZQ141" s="348"/>
      <c r="WZR141" s="349"/>
      <c r="WZT141" s="347"/>
      <c r="WZU141" s="350"/>
      <c r="WZV141" s="350"/>
      <c r="WZW141" s="348"/>
      <c r="WZX141" s="348"/>
      <c r="WZY141" s="348"/>
      <c r="WZZ141" s="349"/>
      <c r="XAB141" s="347"/>
      <c r="XAC141" s="350"/>
      <c r="XAD141" s="350"/>
      <c r="XAE141" s="348"/>
      <c r="XAF141" s="348"/>
      <c r="XAG141" s="348"/>
      <c r="XAH141" s="349"/>
      <c r="XAJ141" s="347"/>
      <c r="XAK141" s="350"/>
      <c r="XAL141" s="350"/>
      <c r="XAM141" s="348"/>
      <c r="XAN141" s="348"/>
      <c r="XAO141" s="348"/>
      <c r="XAP141" s="349"/>
      <c r="XAR141" s="347"/>
      <c r="XAS141" s="350"/>
      <c r="XAT141" s="350"/>
      <c r="XAU141" s="348"/>
      <c r="XAV141" s="348"/>
      <c r="XAW141" s="348"/>
      <c r="XAX141" s="349"/>
      <c r="XAZ141" s="347"/>
      <c r="XBA141" s="350"/>
      <c r="XBB141" s="350"/>
      <c r="XBC141" s="348"/>
      <c r="XBD141" s="348"/>
      <c r="XBE141" s="348"/>
      <c r="XBF141" s="349"/>
      <c r="XBH141" s="347"/>
      <c r="XBI141" s="350"/>
      <c r="XBJ141" s="350"/>
      <c r="XBK141" s="348"/>
      <c r="XBL141" s="348"/>
      <c r="XBM141" s="348"/>
      <c r="XBN141" s="349"/>
      <c r="XBP141" s="347"/>
      <c r="XBQ141" s="350"/>
      <c r="XBR141" s="350"/>
      <c r="XBS141" s="348"/>
      <c r="XBT141" s="348"/>
      <c r="XBU141" s="348"/>
      <c r="XBV141" s="349"/>
      <c r="XBX141" s="347"/>
      <c r="XBY141" s="350"/>
      <c r="XBZ141" s="350"/>
      <c r="XCA141" s="348"/>
      <c r="XCB141" s="348"/>
      <c r="XCC141" s="348"/>
      <c r="XCD141" s="349"/>
      <c r="XCF141" s="347"/>
      <c r="XCG141" s="350"/>
      <c r="XCH141" s="350"/>
      <c r="XCI141" s="348"/>
      <c r="XCJ141" s="348"/>
      <c r="XCK141" s="348"/>
      <c r="XCL141" s="349"/>
      <c r="XCN141" s="347"/>
      <c r="XCO141" s="350"/>
      <c r="XCP141" s="350"/>
      <c r="XCQ141" s="348"/>
      <c r="XCR141" s="348"/>
      <c r="XCS141" s="348"/>
      <c r="XCT141" s="349"/>
      <c r="XCV141" s="347"/>
      <c r="XCW141" s="350"/>
      <c r="XCX141" s="350"/>
      <c r="XCY141" s="348"/>
      <c r="XCZ141" s="348"/>
      <c r="XDA141" s="348"/>
      <c r="XDB141" s="349"/>
      <c r="XDD141" s="347"/>
      <c r="XDE141" s="350"/>
      <c r="XDF141" s="350"/>
      <c r="XDG141" s="348"/>
      <c r="XDH141" s="348"/>
      <c r="XDI141" s="348"/>
      <c r="XDJ141" s="349"/>
      <c r="XDL141" s="347"/>
      <c r="XDM141" s="350"/>
      <c r="XDN141" s="350"/>
      <c r="XDO141" s="348"/>
      <c r="XDP141" s="348"/>
      <c r="XDQ141" s="348"/>
      <c r="XDR141" s="349"/>
      <c r="XDT141" s="347"/>
      <c r="XDU141" s="350"/>
      <c r="XDV141" s="350"/>
      <c r="XDW141" s="348"/>
      <c r="XDX141" s="348"/>
      <c r="XDY141" s="348"/>
      <c r="XDZ141" s="349"/>
      <c r="XEB141" s="347"/>
      <c r="XEC141" s="350"/>
      <c r="XED141" s="350"/>
      <c r="XEE141" s="348"/>
      <c r="XEF141" s="348"/>
      <c r="XEG141" s="348"/>
      <c r="XEH141" s="349"/>
      <c r="XEJ141" s="347"/>
      <c r="XEK141" s="350"/>
      <c r="XEL141" s="350"/>
      <c r="XEM141" s="348"/>
      <c r="XEN141" s="348"/>
      <c r="XEO141" s="348"/>
      <c r="XEP141" s="349"/>
      <c r="XER141" s="347"/>
      <c r="XES141" s="350"/>
      <c r="XET141" s="350"/>
      <c r="XEU141" s="348"/>
      <c r="XEV141" s="348"/>
      <c r="XEW141" s="348"/>
      <c r="XEX141" s="349"/>
      <c r="XEZ141" s="347"/>
      <c r="XFA141" s="350"/>
      <c r="XFB141" s="350"/>
      <c r="XFC141" s="348"/>
      <c r="XFD141" s="348"/>
    </row>
    <row r="142" spans="1:16384" ht="20.25" customHeight="1">
      <c r="A142" s="390">
        <f t="shared" si="85"/>
        <v>142</v>
      </c>
      <c r="B142" s="1208"/>
      <c r="C142" s="1216"/>
      <c r="D142" s="1146" t="s">
        <v>9</v>
      </c>
      <c r="E142" s="1147"/>
      <c r="F142" s="1148"/>
      <c r="G142" s="343">
        <f ca="1">ABS(ROUND(SUMIFS('BP CONTABLE'!$C:$C,'BP CONTABLE'!$E:$E,CELL("contenido",A142),'BP CONTABLE'!$D:$D,CELL("contenido",D142)),0))</f>
        <v>0</v>
      </c>
      <c r="H142" s="343"/>
      <c r="I142" s="343">
        <f t="shared" ca="1" si="88"/>
        <v>0</v>
      </c>
      <c r="J142" s="343">
        <f t="shared" ca="1" si="89"/>
        <v>0</v>
      </c>
      <c r="K142" s="345">
        <f t="shared" ca="1" si="90"/>
        <v>0</v>
      </c>
      <c r="L142" s="347"/>
      <c r="M142" s="345">
        <f ca="1">ABS(ROUND(SUMIFS('BP FISCAL'!$C:$C,'BP FISCAL'!$E:$E,CELL("contenido",A142),'BP FISCAL'!$D:$D,CELL("contenido",D142)),0))</f>
        <v>0</v>
      </c>
      <c r="N142" s="348"/>
      <c r="O142" s="345"/>
      <c r="P142" s="348"/>
      <c r="Q142" s="345">
        <f t="shared" ca="1" si="91"/>
        <v>0</v>
      </c>
      <c r="R142" s="339"/>
      <c r="S142" s="345"/>
      <c r="T142" s="348"/>
      <c r="U142" s="345"/>
      <c r="V142" s="348"/>
      <c r="W142" s="345"/>
      <c r="X142" s="348"/>
      <c r="Y142" s="348"/>
      <c r="Z142" s="349"/>
      <c r="AB142" s="347"/>
      <c r="AC142" s="350"/>
      <c r="AD142" s="350"/>
      <c r="AE142" s="348"/>
      <c r="AF142" s="348"/>
      <c r="AG142" s="348"/>
      <c r="AH142" s="349"/>
      <c r="AJ142" s="347"/>
      <c r="AK142" s="350"/>
      <c r="AL142" s="350"/>
      <c r="AM142" s="348"/>
      <c r="AN142" s="348"/>
      <c r="AO142" s="348"/>
      <c r="AP142" s="349"/>
      <c r="AR142" s="347"/>
      <c r="AS142" s="350"/>
      <c r="AT142" s="350"/>
      <c r="AU142" s="348"/>
      <c r="AV142" s="348"/>
      <c r="AW142" s="348"/>
      <c r="AX142" s="349"/>
      <c r="AZ142" s="347"/>
      <c r="BA142" s="350"/>
      <c r="BB142" s="350"/>
      <c r="BC142" s="348"/>
      <c r="BD142" s="348"/>
      <c r="BE142" s="348"/>
      <c r="BF142" s="349"/>
      <c r="BH142" s="347"/>
      <c r="BI142" s="350"/>
      <c r="BJ142" s="350"/>
      <c r="BK142" s="348"/>
      <c r="BL142" s="348"/>
      <c r="BM142" s="348"/>
      <c r="BN142" s="349"/>
      <c r="BP142" s="347"/>
      <c r="BQ142" s="350"/>
      <c r="BR142" s="350"/>
      <c r="BS142" s="348"/>
      <c r="BT142" s="348"/>
      <c r="BU142" s="348"/>
      <c r="BV142" s="349"/>
      <c r="BX142" s="347"/>
      <c r="BY142" s="350"/>
      <c r="BZ142" s="350"/>
      <c r="CA142" s="348"/>
      <c r="CB142" s="348"/>
      <c r="CC142" s="348"/>
      <c r="CD142" s="349"/>
      <c r="CF142" s="347"/>
      <c r="CG142" s="350"/>
      <c r="CH142" s="350"/>
      <c r="CI142" s="348"/>
      <c r="CJ142" s="348"/>
      <c r="CK142" s="348"/>
      <c r="CL142" s="349"/>
      <c r="CN142" s="347"/>
      <c r="CO142" s="350"/>
      <c r="CP142" s="350"/>
      <c r="CQ142" s="348"/>
      <c r="CR142" s="348"/>
      <c r="CS142" s="348"/>
      <c r="CT142" s="349"/>
      <c r="CV142" s="347"/>
      <c r="CW142" s="350"/>
      <c r="CX142" s="350"/>
      <c r="CY142" s="348"/>
      <c r="CZ142" s="348"/>
      <c r="DA142" s="348"/>
      <c r="DB142" s="349"/>
      <c r="DD142" s="347"/>
      <c r="DE142" s="350"/>
      <c r="DF142" s="350"/>
      <c r="DG142" s="348"/>
      <c r="DH142" s="348"/>
      <c r="DI142" s="348"/>
      <c r="DJ142" s="349"/>
      <c r="DL142" s="347"/>
      <c r="DM142" s="350"/>
      <c r="DN142" s="350"/>
      <c r="DO142" s="348"/>
      <c r="DP142" s="348"/>
      <c r="DQ142" s="348"/>
      <c r="DR142" s="349"/>
      <c r="DT142" s="347"/>
      <c r="DU142" s="350"/>
      <c r="DV142" s="350"/>
      <c r="DW142" s="348"/>
      <c r="DX142" s="348"/>
      <c r="DY142" s="348"/>
      <c r="DZ142" s="349"/>
      <c r="EB142" s="347"/>
      <c r="EC142" s="350"/>
      <c r="ED142" s="350"/>
      <c r="EE142" s="348"/>
      <c r="EF142" s="348"/>
      <c r="EG142" s="348"/>
      <c r="EH142" s="349"/>
      <c r="EJ142" s="347"/>
      <c r="EK142" s="350"/>
      <c r="EL142" s="350"/>
      <c r="EM142" s="348"/>
      <c r="EN142" s="348"/>
      <c r="EO142" s="348"/>
      <c r="EP142" s="349"/>
      <c r="ER142" s="347"/>
      <c r="ES142" s="350"/>
      <c r="ET142" s="350"/>
      <c r="EU142" s="348"/>
      <c r="EV142" s="348"/>
      <c r="EW142" s="348"/>
      <c r="EX142" s="349"/>
      <c r="EZ142" s="347"/>
      <c r="FA142" s="350"/>
      <c r="FB142" s="350"/>
      <c r="FC142" s="348"/>
      <c r="FD142" s="348"/>
      <c r="FE142" s="348"/>
      <c r="FF142" s="349"/>
      <c r="FH142" s="347"/>
      <c r="FI142" s="350"/>
      <c r="FJ142" s="350"/>
      <c r="FK142" s="348"/>
      <c r="FL142" s="348"/>
      <c r="FM142" s="348"/>
      <c r="FN142" s="349"/>
      <c r="FP142" s="347"/>
      <c r="FQ142" s="350"/>
      <c r="FR142" s="350"/>
      <c r="FS142" s="348"/>
      <c r="FT142" s="348"/>
      <c r="FU142" s="348"/>
      <c r="FV142" s="349"/>
      <c r="FX142" s="347"/>
      <c r="FY142" s="350"/>
      <c r="FZ142" s="350"/>
      <c r="GA142" s="348"/>
      <c r="GB142" s="348"/>
      <c r="GC142" s="348"/>
      <c r="GD142" s="349"/>
      <c r="GF142" s="347"/>
      <c r="GG142" s="350"/>
      <c r="GH142" s="350"/>
      <c r="GI142" s="348"/>
      <c r="GJ142" s="348"/>
      <c r="GK142" s="348"/>
      <c r="GL142" s="349"/>
      <c r="GN142" s="347"/>
      <c r="GO142" s="350"/>
      <c r="GP142" s="350"/>
      <c r="GQ142" s="348"/>
      <c r="GR142" s="348"/>
      <c r="GS142" s="348"/>
      <c r="GT142" s="349"/>
      <c r="GV142" s="347"/>
      <c r="GW142" s="350"/>
      <c r="GX142" s="350"/>
      <c r="GY142" s="348"/>
      <c r="GZ142" s="348"/>
      <c r="HA142" s="348"/>
      <c r="HB142" s="349"/>
      <c r="HD142" s="347"/>
      <c r="HE142" s="350"/>
      <c r="HF142" s="350"/>
      <c r="HG142" s="348"/>
      <c r="HH142" s="348"/>
      <c r="HI142" s="348"/>
      <c r="HJ142" s="349"/>
      <c r="HL142" s="347"/>
      <c r="HM142" s="350"/>
      <c r="HN142" s="350"/>
      <c r="HO142" s="348"/>
      <c r="HP142" s="348"/>
      <c r="HQ142" s="348"/>
      <c r="HR142" s="349"/>
      <c r="HT142" s="347"/>
      <c r="HU142" s="350"/>
      <c r="HV142" s="350"/>
      <c r="HW142" s="348"/>
      <c r="HX142" s="348"/>
      <c r="HY142" s="348"/>
      <c r="HZ142" s="349"/>
      <c r="IB142" s="347"/>
      <c r="IC142" s="350"/>
      <c r="ID142" s="350"/>
      <c r="IE142" s="348"/>
      <c r="IF142" s="348"/>
      <c r="IG142" s="348"/>
      <c r="IH142" s="349"/>
      <c r="IJ142" s="347"/>
      <c r="IK142" s="350"/>
      <c r="IL142" s="350"/>
      <c r="IM142" s="348"/>
      <c r="IN142" s="348"/>
      <c r="IO142" s="348"/>
      <c r="IP142" s="349"/>
      <c r="IR142" s="347"/>
      <c r="IS142" s="350"/>
      <c r="IT142" s="350"/>
      <c r="IU142" s="348"/>
      <c r="IV142" s="348"/>
      <c r="IW142" s="348"/>
      <c r="IX142" s="349"/>
      <c r="IZ142" s="347"/>
      <c r="JA142" s="350"/>
      <c r="JB142" s="350"/>
      <c r="JC142" s="348"/>
      <c r="JD142" s="348"/>
      <c r="JE142" s="348"/>
      <c r="JF142" s="349"/>
      <c r="JH142" s="347"/>
      <c r="JI142" s="350"/>
      <c r="JJ142" s="350"/>
      <c r="JK142" s="348"/>
      <c r="JL142" s="348"/>
      <c r="JM142" s="348"/>
      <c r="JN142" s="349"/>
      <c r="JP142" s="347"/>
      <c r="JQ142" s="350"/>
      <c r="JR142" s="350"/>
      <c r="JS142" s="348"/>
      <c r="JT142" s="348"/>
      <c r="JU142" s="348"/>
      <c r="JV142" s="349"/>
      <c r="JX142" s="347"/>
      <c r="JY142" s="350"/>
      <c r="JZ142" s="350"/>
      <c r="KA142" s="348"/>
      <c r="KB142" s="348"/>
      <c r="KC142" s="348"/>
      <c r="KD142" s="349"/>
      <c r="KF142" s="347"/>
      <c r="KG142" s="350"/>
      <c r="KH142" s="350"/>
      <c r="KI142" s="348"/>
      <c r="KJ142" s="348"/>
      <c r="KK142" s="348"/>
      <c r="KL142" s="349"/>
      <c r="KN142" s="347"/>
      <c r="KO142" s="350"/>
      <c r="KP142" s="350"/>
      <c r="KQ142" s="348"/>
      <c r="KR142" s="348"/>
      <c r="KS142" s="348"/>
      <c r="KT142" s="349"/>
      <c r="KV142" s="347"/>
      <c r="KW142" s="350"/>
      <c r="KX142" s="350"/>
      <c r="KY142" s="348"/>
      <c r="KZ142" s="348"/>
      <c r="LA142" s="348"/>
      <c r="LB142" s="349"/>
      <c r="LD142" s="347"/>
      <c r="LE142" s="350"/>
      <c r="LF142" s="350"/>
      <c r="LG142" s="348"/>
      <c r="LH142" s="348"/>
      <c r="LI142" s="348"/>
      <c r="LJ142" s="349"/>
      <c r="LL142" s="347"/>
      <c r="LM142" s="350"/>
      <c r="LN142" s="350"/>
      <c r="LO142" s="348"/>
      <c r="LP142" s="348"/>
      <c r="LQ142" s="348"/>
      <c r="LR142" s="349"/>
      <c r="LT142" s="347"/>
      <c r="LU142" s="350"/>
      <c r="LV142" s="350"/>
      <c r="LW142" s="348"/>
      <c r="LX142" s="348"/>
      <c r="LY142" s="348"/>
      <c r="LZ142" s="349"/>
      <c r="MB142" s="347"/>
      <c r="MC142" s="350"/>
      <c r="MD142" s="350"/>
      <c r="ME142" s="348"/>
      <c r="MF142" s="348"/>
      <c r="MG142" s="348"/>
      <c r="MH142" s="349"/>
      <c r="MJ142" s="347"/>
      <c r="MK142" s="350"/>
      <c r="ML142" s="350"/>
      <c r="MM142" s="348"/>
      <c r="MN142" s="348"/>
      <c r="MO142" s="348"/>
      <c r="MP142" s="349"/>
      <c r="MR142" s="347"/>
      <c r="MS142" s="350"/>
      <c r="MT142" s="350"/>
      <c r="MU142" s="348"/>
      <c r="MV142" s="348"/>
      <c r="MW142" s="348"/>
      <c r="MX142" s="349"/>
      <c r="MZ142" s="347"/>
      <c r="NA142" s="350"/>
      <c r="NB142" s="350"/>
      <c r="NC142" s="348"/>
      <c r="ND142" s="348"/>
      <c r="NE142" s="348"/>
      <c r="NF142" s="349"/>
      <c r="NH142" s="347"/>
      <c r="NI142" s="350"/>
      <c r="NJ142" s="350"/>
      <c r="NK142" s="348"/>
      <c r="NL142" s="348"/>
      <c r="NM142" s="348"/>
      <c r="NN142" s="349"/>
      <c r="NP142" s="347"/>
      <c r="NQ142" s="350"/>
      <c r="NR142" s="350"/>
      <c r="NS142" s="348"/>
      <c r="NT142" s="348"/>
      <c r="NU142" s="348"/>
      <c r="NV142" s="349"/>
      <c r="NX142" s="347"/>
      <c r="NY142" s="350"/>
      <c r="NZ142" s="350"/>
      <c r="OA142" s="348"/>
      <c r="OB142" s="348"/>
      <c r="OC142" s="348"/>
      <c r="OD142" s="349"/>
      <c r="OF142" s="347"/>
      <c r="OG142" s="350"/>
      <c r="OH142" s="350"/>
      <c r="OI142" s="348"/>
      <c r="OJ142" s="348"/>
      <c r="OK142" s="348"/>
      <c r="OL142" s="349"/>
      <c r="ON142" s="347"/>
      <c r="OO142" s="350"/>
      <c r="OP142" s="350"/>
      <c r="OQ142" s="348"/>
      <c r="OR142" s="348"/>
      <c r="OS142" s="348"/>
      <c r="OT142" s="349"/>
      <c r="OV142" s="347"/>
      <c r="OW142" s="350"/>
      <c r="OX142" s="350"/>
      <c r="OY142" s="348"/>
      <c r="OZ142" s="348"/>
      <c r="PA142" s="348"/>
      <c r="PB142" s="349"/>
      <c r="PD142" s="347"/>
      <c r="PE142" s="350"/>
      <c r="PF142" s="350"/>
      <c r="PG142" s="348"/>
      <c r="PH142" s="348"/>
      <c r="PI142" s="348"/>
      <c r="PJ142" s="349"/>
      <c r="PL142" s="347"/>
      <c r="PM142" s="350"/>
      <c r="PN142" s="350"/>
      <c r="PO142" s="348"/>
      <c r="PP142" s="348"/>
      <c r="PQ142" s="348"/>
      <c r="PR142" s="349"/>
      <c r="PT142" s="347"/>
      <c r="PU142" s="350"/>
      <c r="PV142" s="350"/>
      <c r="PW142" s="348"/>
      <c r="PX142" s="348"/>
      <c r="PY142" s="348"/>
      <c r="PZ142" s="349"/>
      <c r="QB142" s="347"/>
      <c r="QC142" s="350"/>
      <c r="QD142" s="350"/>
      <c r="QE142" s="348"/>
      <c r="QF142" s="348"/>
      <c r="QG142" s="348"/>
      <c r="QH142" s="349"/>
      <c r="QJ142" s="347"/>
      <c r="QK142" s="350"/>
      <c r="QL142" s="350"/>
      <c r="QM142" s="348"/>
      <c r="QN142" s="348"/>
      <c r="QO142" s="348"/>
      <c r="QP142" s="349"/>
      <c r="QR142" s="347"/>
      <c r="QS142" s="350"/>
      <c r="QT142" s="350"/>
      <c r="QU142" s="348"/>
      <c r="QV142" s="348"/>
      <c r="QW142" s="348"/>
      <c r="QX142" s="349"/>
      <c r="QZ142" s="347"/>
      <c r="RA142" s="350"/>
      <c r="RB142" s="350"/>
      <c r="RC142" s="348"/>
      <c r="RD142" s="348"/>
      <c r="RE142" s="348"/>
      <c r="RF142" s="349"/>
      <c r="RH142" s="347"/>
      <c r="RI142" s="350"/>
      <c r="RJ142" s="350"/>
      <c r="RK142" s="348"/>
      <c r="RL142" s="348"/>
      <c r="RM142" s="348"/>
      <c r="RN142" s="349"/>
      <c r="RP142" s="347"/>
      <c r="RQ142" s="350"/>
      <c r="RR142" s="350"/>
      <c r="RS142" s="348"/>
      <c r="RT142" s="348"/>
      <c r="RU142" s="348"/>
      <c r="RV142" s="349"/>
      <c r="RX142" s="347"/>
      <c r="RY142" s="350"/>
      <c r="RZ142" s="350"/>
      <c r="SA142" s="348"/>
      <c r="SB142" s="348"/>
      <c r="SC142" s="348"/>
      <c r="SD142" s="349"/>
      <c r="SF142" s="347"/>
      <c r="SG142" s="350"/>
      <c r="SH142" s="350"/>
      <c r="SI142" s="348"/>
      <c r="SJ142" s="348"/>
      <c r="SK142" s="348"/>
      <c r="SL142" s="349"/>
      <c r="SN142" s="347"/>
      <c r="SO142" s="350"/>
      <c r="SP142" s="350"/>
      <c r="SQ142" s="348"/>
      <c r="SR142" s="348"/>
      <c r="SS142" s="348"/>
      <c r="ST142" s="349"/>
      <c r="SV142" s="347"/>
      <c r="SW142" s="350"/>
      <c r="SX142" s="350"/>
      <c r="SY142" s="348"/>
      <c r="SZ142" s="348"/>
      <c r="TA142" s="348"/>
      <c r="TB142" s="349"/>
      <c r="TD142" s="347"/>
      <c r="TE142" s="350"/>
      <c r="TF142" s="350"/>
      <c r="TG142" s="348"/>
      <c r="TH142" s="348"/>
      <c r="TI142" s="348"/>
      <c r="TJ142" s="349"/>
      <c r="TL142" s="347"/>
      <c r="TM142" s="350"/>
      <c r="TN142" s="350"/>
      <c r="TO142" s="348"/>
      <c r="TP142" s="348"/>
      <c r="TQ142" s="348"/>
      <c r="TR142" s="349"/>
      <c r="TT142" s="347"/>
      <c r="TU142" s="350"/>
      <c r="TV142" s="350"/>
      <c r="TW142" s="348"/>
      <c r="TX142" s="348"/>
      <c r="TY142" s="348"/>
      <c r="TZ142" s="349"/>
      <c r="UB142" s="347"/>
      <c r="UC142" s="350"/>
      <c r="UD142" s="350"/>
      <c r="UE142" s="348"/>
      <c r="UF142" s="348"/>
      <c r="UG142" s="348"/>
      <c r="UH142" s="349"/>
      <c r="UJ142" s="347"/>
      <c r="UK142" s="350"/>
      <c r="UL142" s="350"/>
      <c r="UM142" s="348"/>
      <c r="UN142" s="348"/>
      <c r="UO142" s="348"/>
      <c r="UP142" s="349"/>
      <c r="UR142" s="347"/>
      <c r="US142" s="350"/>
      <c r="UT142" s="350"/>
      <c r="UU142" s="348"/>
      <c r="UV142" s="348"/>
      <c r="UW142" s="348"/>
      <c r="UX142" s="349"/>
      <c r="UZ142" s="347"/>
      <c r="VA142" s="350"/>
      <c r="VB142" s="350"/>
      <c r="VC142" s="348"/>
      <c r="VD142" s="348"/>
      <c r="VE142" s="348"/>
      <c r="VF142" s="349"/>
      <c r="VH142" s="347"/>
      <c r="VI142" s="350"/>
      <c r="VJ142" s="350"/>
      <c r="VK142" s="348"/>
      <c r="VL142" s="348"/>
      <c r="VM142" s="348"/>
      <c r="VN142" s="349"/>
      <c r="VP142" s="347"/>
      <c r="VQ142" s="350"/>
      <c r="VR142" s="350"/>
      <c r="VS142" s="348"/>
      <c r="VT142" s="348"/>
      <c r="VU142" s="348"/>
      <c r="VV142" s="349"/>
      <c r="VX142" s="347"/>
      <c r="VY142" s="350"/>
      <c r="VZ142" s="350"/>
      <c r="WA142" s="348"/>
      <c r="WB142" s="348"/>
      <c r="WC142" s="348"/>
      <c r="WD142" s="349"/>
      <c r="WF142" s="347"/>
      <c r="WG142" s="350"/>
      <c r="WH142" s="350"/>
      <c r="WI142" s="348"/>
      <c r="WJ142" s="348"/>
      <c r="WK142" s="348"/>
      <c r="WL142" s="349"/>
      <c r="WN142" s="347"/>
      <c r="WO142" s="350"/>
      <c r="WP142" s="350"/>
      <c r="WQ142" s="348"/>
      <c r="WR142" s="348"/>
      <c r="WS142" s="348"/>
      <c r="WT142" s="349"/>
      <c r="WV142" s="347"/>
      <c r="WW142" s="350"/>
      <c r="WX142" s="350"/>
      <c r="WY142" s="348"/>
      <c r="WZ142" s="348"/>
      <c r="XA142" s="348"/>
      <c r="XB142" s="349"/>
      <c r="XD142" s="347"/>
      <c r="XE142" s="350"/>
      <c r="XF142" s="350"/>
      <c r="XG142" s="348"/>
      <c r="XH142" s="348"/>
      <c r="XI142" s="348"/>
      <c r="XJ142" s="349"/>
      <c r="XL142" s="347"/>
      <c r="XM142" s="350"/>
      <c r="XN142" s="350"/>
      <c r="XO142" s="348"/>
      <c r="XP142" s="348"/>
      <c r="XQ142" s="348"/>
      <c r="XR142" s="349"/>
      <c r="XT142" s="347"/>
      <c r="XU142" s="350"/>
      <c r="XV142" s="350"/>
      <c r="XW142" s="348"/>
      <c r="XX142" s="348"/>
      <c r="XY142" s="348"/>
      <c r="XZ142" s="349"/>
      <c r="YB142" s="347"/>
      <c r="YC142" s="350"/>
      <c r="YD142" s="350"/>
      <c r="YE142" s="348"/>
      <c r="YF142" s="348"/>
      <c r="YG142" s="348"/>
      <c r="YH142" s="349"/>
      <c r="YJ142" s="347"/>
      <c r="YK142" s="350"/>
      <c r="YL142" s="350"/>
      <c r="YM142" s="348"/>
      <c r="YN142" s="348"/>
      <c r="YO142" s="348"/>
      <c r="YP142" s="349"/>
      <c r="YR142" s="347"/>
      <c r="YS142" s="350"/>
      <c r="YT142" s="350"/>
      <c r="YU142" s="348"/>
      <c r="YV142" s="348"/>
      <c r="YW142" s="348"/>
      <c r="YX142" s="349"/>
      <c r="YZ142" s="347"/>
      <c r="ZA142" s="350"/>
      <c r="ZB142" s="350"/>
      <c r="ZC142" s="348"/>
      <c r="ZD142" s="348"/>
      <c r="ZE142" s="348"/>
      <c r="ZF142" s="349"/>
      <c r="ZH142" s="347"/>
      <c r="ZI142" s="350"/>
      <c r="ZJ142" s="350"/>
      <c r="ZK142" s="348"/>
      <c r="ZL142" s="348"/>
      <c r="ZM142" s="348"/>
      <c r="ZN142" s="349"/>
      <c r="ZP142" s="347"/>
      <c r="ZQ142" s="350"/>
      <c r="ZR142" s="350"/>
      <c r="ZS142" s="348"/>
      <c r="ZT142" s="348"/>
      <c r="ZU142" s="348"/>
      <c r="ZV142" s="349"/>
      <c r="ZX142" s="347"/>
      <c r="ZY142" s="350"/>
      <c r="ZZ142" s="350"/>
      <c r="AAA142" s="348"/>
      <c r="AAB142" s="348"/>
      <c r="AAC142" s="348"/>
      <c r="AAD142" s="349"/>
      <c r="AAF142" s="347"/>
      <c r="AAG142" s="350"/>
      <c r="AAH142" s="350"/>
      <c r="AAI142" s="348"/>
      <c r="AAJ142" s="348"/>
      <c r="AAK142" s="348"/>
      <c r="AAL142" s="349"/>
      <c r="AAN142" s="347"/>
      <c r="AAO142" s="350"/>
      <c r="AAP142" s="350"/>
      <c r="AAQ142" s="348"/>
      <c r="AAR142" s="348"/>
      <c r="AAS142" s="348"/>
      <c r="AAT142" s="349"/>
      <c r="AAV142" s="347"/>
      <c r="AAW142" s="350"/>
      <c r="AAX142" s="350"/>
      <c r="AAY142" s="348"/>
      <c r="AAZ142" s="348"/>
      <c r="ABA142" s="348"/>
      <c r="ABB142" s="349"/>
      <c r="ABD142" s="347"/>
      <c r="ABE142" s="350"/>
      <c r="ABF142" s="350"/>
      <c r="ABG142" s="348"/>
      <c r="ABH142" s="348"/>
      <c r="ABI142" s="348"/>
      <c r="ABJ142" s="349"/>
      <c r="ABL142" s="347"/>
      <c r="ABM142" s="350"/>
      <c r="ABN142" s="350"/>
      <c r="ABO142" s="348"/>
      <c r="ABP142" s="348"/>
      <c r="ABQ142" s="348"/>
      <c r="ABR142" s="349"/>
      <c r="ABT142" s="347"/>
      <c r="ABU142" s="350"/>
      <c r="ABV142" s="350"/>
      <c r="ABW142" s="348"/>
      <c r="ABX142" s="348"/>
      <c r="ABY142" s="348"/>
      <c r="ABZ142" s="349"/>
      <c r="ACB142" s="347"/>
      <c r="ACC142" s="350"/>
      <c r="ACD142" s="350"/>
      <c r="ACE142" s="348"/>
      <c r="ACF142" s="348"/>
      <c r="ACG142" s="348"/>
      <c r="ACH142" s="349"/>
      <c r="ACJ142" s="347"/>
      <c r="ACK142" s="350"/>
      <c r="ACL142" s="350"/>
      <c r="ACM142" s="348"/>
      <c r="ACN142" s="348"/>
      <c r="ACO142" s="348"/>
      <c r="ACP142" s="349"/>
      <c r="ACR142" s="347"/>
      <c r="ACS142" s="350"/>
      <c r="ACT142" s="350"/>
      <c r="ACU142" s="348"/>
      <c r="ACV142" s="348"/>
      <c r="ACW142" s="348"/>
      <c r="ACX142" s="349"/>
      <c r="ACZ142" s="347"/>
      <c r="ADA142" s="350"/>
      <c r="ADB142" s="350"/>
      <c r="ADC142" s="348"/>
      <c r="ADD142" s="348"/>
      <c r="ADE142" s="348"/>
      <c r="ADF142" s="349"/>
      <c r="ADH142" s="347"/>
      <c r="ADI142" s="350"/>
      <c r="ADJ142" s="350"/>
      <c r="ADK142" s="348"/>
      <c r="ADL142" s="348"/>
      <c r="ADM142" s="348"/>
      <c r="ADN142" s="349"/>
      <c r="ADP142" s="347"/>
      <c r="ADQ142" s="350"/>
      <c r="ADR142" s="350"/>
      <c r="ADS142" s="348"/>
      <c r="ADT142" s="348"/>
      <c r="ADU142" s="348"/>
      <c r="ADV142" s="349"/>
      <c r="ADX142" s="347"/>
      <c r="ADY142" s="350"/>
      <c r="ADZ142" s="350"/>
      <c r="AEA142" s="348"/>
      <c r="AEB142" s="348"/>
      <c r="AEC142" s="348"/>
      <c r="AED142" s="349"/>
      <c r="AEF142" s="347"/>
      <c r="AEG142" s="350"/>
      <c r="AEH142" s="350"/>
      <c r="AEI142" s="348"/>
      <c r="AEJ142" s="348"/>
      <c r="AEK142" s="348"/>
      <c r="AEL142" s="349"/>
      <c r="AEN142" s="347"/>
      <c r="AEO142" s="350"/>
      <c r="AEP142" s="350"/>
      <c r="AEQ142" s="348"/>
      <c r="AER142" s="348"/>
      <c r="AES142" s="348"/>
      <c r="AET142" s="349"/>
      <c r="AEV142" s="347"/>
      <c r="AEW142" s="350"/>
      <c r="AEX142" s="350"/>
      <c r="AEY142" s="348"/>
      <c r="AEZ142" s="348"/>
      <c r="AFA142" s="348"/>
      <c r="AFB142" s="349"/>
      <c r="AFD142" s="347"/>
      <c r="AFE142" s="350"/>
      <c r="AFF142" s="350"/>
      <c r="AFG142" s="348"/>
      <c r="AFH142" s="348"/>
      <c r="AFI142" s="348"/>
      <c r="AFJ142" s="349"/>
      <c r="AFL142" s="347"/>
      <c r="AFM142" s="350"/>
      <c r="AFN142" s="350"/>
      <c r="AFO142" s="348"/>
      <c r="AFP142" s="348"/>
      <c r="AFQ142" s="348"/>
      <c r="AFR142" s="349"/>
      <c r="AFT142" s="347"/>
      <c r="AFU142" s="350"/>
      <c r="AFV142" s="350"/>
      <c r="AFW142" s="348"/>
      <c r="AFX142" s="348"/>
      <c r="AFY142" s="348"/>
      <c r="AFZ142" s="349"/>
      <c r="AGB142" s="347"/>
      <c r="AGC142" s="350"/>
      <c r="AGD142" s="350"/>
      <c r="AGE142" s="348"/>
      <c r="AGF142" s="348"/>
      <c r="AGG142" s="348"/>
      <c r="AGH142" s="349"/>
      <c r="AGJ142" s="347"/>
      <c r="AGK142" s="350"/>
      <c r="AGL142" s="350"/>
      <c r="AGM142" s="348"/>
      <c r="AGN142" s="348"/>
      <c r="AGO142" s="348"/>
      <c r="AGP142" s="349"/>
      <c r="AGR142" s="347"/>
      <c r="AGS142" s="350"/>
      <c r="AGT142" s="350"/>
      <c r="AGU142" s="348"/>
      <c r="AGV142" s="348"/>
      <c r="AGW142" s="348"/>
      <c r="AGX142" s="349"/>
      <c r="AGZ142" s="347"/>
      <c r="AHA142" s="350"/>
      <c r="AHB142" s="350"/>
      <c r="AHC142" s="348"/>
      <c r="AHD142" s="348"/>
      <c r="AHE142" s="348"/>
      <c r="AHF142" s="349"/>
      <c r="AHH142" s="347"/>
      <c r="AHI142" s="350"/>
      <c r="AHJ142" s="350"/>
      <c r="AHK142" s="348"/>
      <c r="AHL142" s="348"/>
      <c r="AHM142" s="348"/>
      <c r="AHN142" s="349"/>
      <c r="AHP142" s="347"/>
      <c r="AHQ142" s="350"/>
      <c r="AHR142" s="350"/>
      <c r="AHS142" s="348"/>
      <c r="AHT142" s="348"/>
      <c r="AHU142" s="348"/>
      <c r="AHV142" s="349"/>
      <c r="AHX142" s="347"/>
      <c r="AHY142" s="350"/>
      <c r="AHZ142" s="350"/>
      <c r="AIA142" s="348"/>
      <c r="AIB142" s="348"/>
      <c r="AIC142" s="348"/>
      <c r="AID142" s="349"/>
      <c r="AIF142" s="347"/>
      <c r="AIG142" s="350"/>
      <c r="AIH142" s="350"/>
      <c r="AII142" s="348"/>
      <c r="AIJ142" s="348"/>
      <c r="AIK142" s="348"/>
      <c r="AIL142" s="349"/>
      <c r="AIN142" s="347"/>
      <c r="AIO142" s="350"/>
      <c r="AIP142" s="350"/>
      <c r="AIQ142" s="348"/>
      <c r="AIR142" s="348"/>
      <c r="AIS142" s="348"/>
      <c r="AIT142" s="349"/>
      <c r="AIV142" s="347"/>
      <c r="AIW142" s="350"/>
      <c r="AIX142" s="350"/>
      <c r="AIY142" s="348"/>
      <c r="AIZ142" s="348"/>
      <c r="AJA142" s="348"/>
      <c r="AJB142" s="349"/>
      <c r="AJD142" s="347"/>
      <c r="AJE142" s="350"/>
      <c r="AJF142" s="350"/>
      <c r="AJG142" s="348"/>
      <c r="AJH142" s="348"/>
      <c r="AJI142" s="348"/>
      <c r="AJJ142" s="349"/>
      <c r="AJL142" s="347"/>
      <c r="AJM142" s="350"/>
      <c r="AJN142" s="350"/>
      <c r="AJO142" s="348"/>
      <c r="AJP142" s="348"/>
      <c r="AJQ142" s="348"/>
      <c r="AJR142" s="349"/>
      <c r="AJT142" s="347"/>
      <c r="AJU142" s="350"/>
      <c r="AJV142" s="350"/>
      <c r="AJW142" s="348"/>
      <c r="AJX142" s="348"/>
      <c r="AJY142" s="348"/>
      <c r="AJZ142" s="349"/>
      <c r="AKB142" s="347"/>
      <c r="AKC142" s="350"/>
      <c r="AKD142" s="350"/>
      <c r="AKE142" s="348"/>
      <c r="AKF142" s="348"/>
      <c r="AKG142" s="348"/>
      <c r="AKH142" s="349"/>
      <c r="AKJ142" s="347"/>
      <c r="AKK142" s="350"/>
      <c r="AKL142" s="350"/>
      <c r="AKM142" s="348"/>
      <c r="AKN142" s="348"/>
      <c r="AKO142" s="348"/>
      <c r="AKP142" s="349"/>
      <c r="AKR142" s="347"/>
      <c r="AKS142" s="350"/>
      <c r="AKT142" s="350"/>
      <c r="AKU142" s="348"/>
      <c r="AKV142" s="348"/>
      <c r="AKW142" s="348"/>
      <c r="AKX142" s="349"/>
      <c r="AKZ142" s="347"/>
      <c r="ALA142" s="350"/>
      <c r="ALB142" s="350"/>
      <c r="ALC142" s="348"/>
      <c r="ALD142" s="348"/>
      <c r="ALE142" s="348"/>
      <c r="ALF142" s="349"/>
      <c r="ALH142" s="347"/>
      <c r="ALI142" s="350"/>
      <c r="ALJ142" s="350"/>
      <c r="ALK142" s="348"/>
      <c r="ALL142" s="348"/>
      <c r="ALM142" s="348"/>
      <c r="ALN142" s="349"/>
      <c r="ALP142" s="347"/>
      <c r="ALQ142" s="350"/>
      <c r="ALR142" s="350"/>
      <c r="ALS142" s="348"/>
      <c r="ALT142" s="348"/>
      <c r="ALU142" s="348"/>
      <c r="ALV142" s="349"/>
      <c r="ALX142" s="347"/>
      <c r="ALY142" s="350"/>
      <c r="ALZ142" s="350"/>
      <c r="AMA142" s="348"/>
      <c r="AMB142" s="348"/>
      <c r="AMC142" s="348"/>
      <c r="AMD142" s="349"/>
      <c r="AMF142" s="347"/>
      <c r="AMG142" s="350"/>
      <c r="AMH142" s="350"/>
      <c r="AMI142" s="348"/>
      <c r="AMJ142" s="348"/>
      <c r="AMK142" s="348"/>
      <c r="AML142" s="349"/>
      <c r="AMN142" s="347"/>
      <c r="AMO142" s="350"/>
      <c r="AMP142" s="350"/>
      <c r="AMQ142" s="348"/>
      <c r="AMR142" s="348"/>
      <c r="AMS142" s="348"/>
      <c r="AMT142" s="349"/>
      <c r="AMV142" s="347"/>
      <c r="AMW142" s="350"/>
      <c r="AMX142" s="350"/>
      <c r="AMY142" s="348"/>
      <c r="AMZ142" s="348"/>
      <c r="ANA142" s="348"/>
      <c r="ANB142" s="349"/>
      <c r="AND142" s="347"/>
      <c r="ANE142" s="350"/>
      <c r="ANF142" s="350"/>
      <c r="ANG142" s="348"/>
      <c r="ANH142" s="348"/>
      <c r="ANI142" s="348"/>
      <c r="ANJ142" s="349"/>
      <c r="ANL142" s="347"/>
      <c r="ANM142" s="350"/>
      <c r="ANN142" s="350"/>
      <c r="ANO142" s="348"/>
      <c r="ANP142" s="348"/>
      <c r="ANQ142" s="348"/>
      <c r="ANR142" s="349"/>
      <c r="ANT142" s="347"/>
      <c r="ANU142" s="350"/>
      <c r="ANV142" s="350"/>
      <c r="ANW142" s="348"/>
      <c r="ANX142" s="348"/>
      <c r="ANY142" s="348"/>
      <c r="ANZ142" s="349"/>
      <c r="AOB142" s="347"/>
      <c r="AOC142" s="350"/>
      <c r="AOD142" s="350"/>
      <c r="AOE142" s="348"/>
      <c r="AOF142" s="348"/>
      <c r="AOG142" s="348"/>
      <c r="AOH142" s="349"/>
      <c r="AOJ142" s="347"/>
      <c r="AOK142" s="350"/>
      <c r="AOL142" s="350"/>
      <c r="AOM142" s="348"/>
      <c r="AON142" s="348"/>
      <c r="AOO142" s="348"/>
      <c r="AOP142" s="349"/>
      <c r="AOR142" s="347"/>
      <c r="AOS142" s="350"/>
      <c r="AOT142" s="350"/>
      <c r="AOU142" s="348"/>
      <c r="AOV142" s="348"/>
      <c r="AOW142" s="348"/>
      <c r="AOX142" s="349"/>
      <c r="AOZ142" s="347"/>
      <c r="APA142" s="350"/>
      <c r="APB142" s="350"/>
      <c r="APC142" s="348"/>
      <c r="APD142" s="348"/>
      <c r="APE142" s="348"/>
      <c r="APF142" s="349"/>
      <c r="APH142" s="347"/>
      <c r="API142" s="350"/>
      <c r="APJ142" s="350"/>
      <c r="APK142" s="348"/>
      <c r="APL142" s="348"/>
      <c r="APM142" s="348"/>
      <c r="APN142" s="349"/>
      <c r="APP142" s="347"/>
      <c r="APQ142" s="350"/>
      <c r="APR142" s="350"/>
      <c r="APS142" s="348"/>
      <c r="APT142" s="348"/>
      <c r="APU142" s="348"/>
      <c r="APV142" s="349"/>
      <c r="APX142" s="347"/>
      <c r="APY142" s="350"/>
      <c r="APZ142" s="350"/>
      <c r="AQA142" s="348"/>
      <c r="AQB142" s="348"/>
      <c r="AQC142" s="348"/>
      <c r="AQD142" s="349"/>
      <c r="AQF142" s="347"/>
      <c r="AQG142" s="350"/>
      <c r="AQH142" s="350"/>
      <c r="AQI142" s="348"/>
      <c r="AQJ142" s="348"/>
      <c r="AQK142" s="348"/>
      <c r="AQL142" s="349"/>
      <c r="AQN142" s="347"/>
      <c r="AQO142" s="350"/>
      <c r="AQP142" s="350"/>
      <c r="AQQ142" s="348"/>
      <c r="AQR142" s="348"/>
      <c r="AQS142" s="348"/>
      <c r="AQT142" s="349"/>
      <c r="AQV142" s="347"/>
      <c r="AQW142" s="350"/>
      <c r="AQX142" s="350"/>
      <c r="AQY142" s="348"/>
      <c r="AQZ142" s="348"/>
      <c r="ARA142" s="348"/>
      <c r="ARB142" s="349"/>
      <c r="ARD142" s="347"/>
      <c r="ARE142" s="350"/>
      <c r="ARF142" s="350"/>
      <c r="ARG142" s="348"/>
      <c r="ARH142" s="348"/>
      <c r="ARI142" s="348"/>
      <c r="ARJ142" s="349"/>
      <c r="ARL142" s="347"/>
      <c r="ARM142" s="350"/>
      <c r="ARN142" s="350"/>
      <c r="ARO142" s="348"/>
      <c r="ARP142" s="348"/>
      <c r="ARQ142" s="348"/>
      <c r="ARR142" s="349"/>
      <c r="ART142" s="347"/>
      <c r="ARU142" s="350"/>
      <c r="ARV142" s="350"/>
      <c r="ARW142" s="348"/>
      <c r="ARX142" s="348"/>
      <c r="ARY142" s="348"/>
      <c r="ARZ142" s="349"/>
      <c r="ASB142" s="347"/>
      <c r="ASC142" s="350"/>
      <c r="ASD142" s="350"/>
      <c r="ASE142" s="348"/>
      <c r="ASF142" s="348"/>
      <c r="ASG142" s="348"/>
      <c r="ASH142" s="349"/>
      <c r="ASJ142" s="347"/>
      <c r="ASK142" s="350"/>
      <c r="ASL142" s="350"/>
      <c r="ASM142" s="348"/>
      <c r="ASN142" s="348"/>
      <c r="ASO142" s="348"/>
      <c r="ASP142" s="349"/>
      <c r="ASR142" s="347"/>
      <c r="ASS142" s="350"/>
      <c r="AST142" s="350"/>
      <c r="ASU142" s="348"/>
      <c r="ASV142" s="348"/>
      <c r="ASW142" s="348"/>
      <c r="ASX142" s="349"/>
      <c r="ASZ142" s="347"/>
      <c r="ATA142" s="350"/>
      <c r="ATB142" s="350"/>
      <c r="ATC142" s="348"/>
      <c r="ATD142" s="348"/>
      <c r="ATE142" s="348"/>
      <c r="ATF142" s="349"/>
      <c r="ATH142" s="347"/>
      <c r="ATI142" s="350"/>
      <c r="ATJ142" s="350"/>
      <c r="ATK142" s="348"/>
      <c r="ATL142" s="348"/>
      <c r="ATM142" s="348"/>
      <c r="ATN142" s="349"/>
      <c r="ATP142" s="347"/>
      <c r="ATQ142" s="350"/>
      <c r="ATR142" s="350"/>
      <c r="ATS142" s="348"/>
      <c r="ATT142" s="348"/>
      <c r="ATU142" s="348"/>
      <c r="ATV142" s="349"/>
      <c r="ATX142" s="347"/>
      <c r="ATY142" s="350"/>
      <c r="ATZ142" s="350"/>
      <c r="AUA142" s="348"/>
      <c r="AUB142" s="348"/>
      <c r="AUC142" s="348"/>
      <c r="AUD142" s="349"/>
      <c r="AUF142" s="347"/>
      <c r="AUG142" s="350"/>
      <c r="AUH142" s="350"/>
      <c r="AUI142" s="348"/>
      <c r="AUJ142" s="348"/>
      <c r="AUK142" s="348"/>
      <c r="AUL142" s="349"/>
      <c r="AUN142" s="347"/>
      <c r="AUO142" s="350"/>
      <c r="AUP142" s="350"/>
      <c r="AUQ142" s="348"/>
      <c r="AUR142" s="348"/>
      <c r="AUS142" s="348"/>
      <c r="AUT142" s="349"/>
      <c r="AUV142" s="347"/>
      <c r="AUW142" s="350"/>
      <c r="AUX142" s="350"/>
      <c r="AUY142" s="348"/>
      <c r="AUZ142" s="348"/>
      <c r="AVA142" s="348"/>
      <c r="AVB142" s="349"/>
      <c r="AVD142" s="347"/>
      <c r="AVE142" s="350"/>
      <c r="AVF142" s="350"/>
      <c r="AVG142" s="348"/>
      <c r="AVH142" s="348"/>
      <c r="AVI142" s="348"/>
      <c r="AVJ142" s="349"/>
      <c r="AVL142" s="347"/>
      <c r="AVM142" s="350"/>
      <c r="AVN142" s="350"/>
      <c r="AVO142" s="348"/>
      <c r="AVP142" s="348"/>
      <c r="AVQ142" s="348"/>
      <c r="AVR142" s="349"/>
      <c r="AVT142" s="347"/>
      <c r="AVU142" s="350"/>
      <c r="AVV142" s="350"/>
      <c r="AVW142" s="348"/>
      <c r="AVX142" s="348"/>
      <c r="AVY142" s="348"/>
      <c r="AVZ142" s="349"/>
      <c r="AWB142" s="347"/>
      <c r="AWC142" s="350"/>
      <c r="AWD142" s="350"/>
      <c r="AWE142" s="348"/>
      <c r="AWF142" s="348"/>
      <c r="AWG142" s="348"/>
      <c r="AWH142" s="349"/>
      <c r="AWJ142" s="347"/>
      <c r="AWK142" s="350"/>
      <c r="AWL142" s="350"/>
      <c r="AWM142" s="348"/>
      <c r="AWN142" s="348"/>
      <c r="AWO142" s="348"/>
      <c r="AWP142" s="349"/>
      <c r="AWR142" s="347"/>
      <c r="AWS142" s="350"/>
      <c r="AWT142" s="350"/>
      <c r="AWU142" s="348"/>
      <c r="AWV142" s="348"/>
      <c r="AWW142" s="348"/>
      <c r="AWX142" s="349"/>
      <c r="AWZ142" s="347"/>
      <c r="AXA142" s="350"/>
      <c r="AXB142" s="350"/>
      <c r="AXC142" s="348"/>
      <c r="AXD142" s="348"/>
      <c r="AXE142" s="348"/>
      <c r="AXF142" s="349"/>
      <c r="AXH142" s="347"/>
      <c r="AXI142" s="350"/>
      <c r="AXJ142" s="350"/>
      <c r="AXK142" s="348"/>
      <c r="AXL142" s="348"/>
      <c r="AXM142" s="348"/>
      <c r="AXN142" s="349"/>
      <c r="AXP142" s="347"/>
      <c r="AXQ142" s="350"/>
      <c r="AXR142" s="350"/>
      <c r="AXS142" s="348"/>
      <c r="AXT142" s="348"/>
      <c r="AXU142" s="348"/>
      <c r="AXV142" s="349"/>
      <c r="AXX142" s="347"/>
      <c r="AXY142" s="350"/>
      <c r="AXZ142" s="350"/>
      <c r="AYA142" s="348"/>
      <c r="AYB142" s="348"/>
      <c r="AYC142" s="348"/>
      <c r="AYD142" s="349"/>
      <c r="AYF142" s="347"/>
      <c r="AYG142" s="350"/>
      <c r="AYH142" s="350"/>
      <c r="AYI142" s="348"/>
      <c r="AYJ142" s="348"/>
      <c r="AYK142" s="348"/>
      <c r="AYL142" s="349"/>
      <c r="AYN142" s="347"/>
      <c r="AYO142" s="350"/>
      <c r="AYP142" s="350"/>
      <c r="AYQ142" s="348"/>
      <c r="AYR142" s="348"/>
      <c r="AYS142" s="348"/>
      <c r="AYT142" s="349"/>
      <c r="AYV142" s="347"/>
      <c r="AYW142" s="350"/>
      <c r="AYX142" s="350"/>
      <c r="AYY142" s="348"/>
      <c r="AYZ142" s="348"/>
      <c r="AZA142" s="348"/>
      <c r="AZB142" s="349"/>
      <c r="AZD142" s="347"/>
      <c r="AZE142" s="350"/>
      <c r="AZF142" s="350"/>
      <c r="AZG142" s="348"/>
      <c r="AZH142" s="348"/>
      <c r="AZI142" s="348"/>
      <c r="AZJ142" s="349"/>
      <c r="AZL142" s="347"/>
      <c r="AZM142" s="350"/>
      <c r="AZN142" s="350"/>
      <c r="AZO142" s="348"/>
      <c r="AZP142" s="348"/>
      <c r="AZQ142" s="348"/>
      <c r="AZR142" s="349"/>
      <c r="AZT142" s="347"/>
      <c r="AZU142" s="350"/>
      <c r="AZV142" s="350"/>
      <c r="AZW142" s="348"/>
      <c r="AZX142" s="348"/>
      <c r="AZY142" s="348"/>
      <c r="AZZ142" s="349"/>
      <c r="BAB142" s="347"/>
      <c r="BAC142" s="350"/>
      <c r="BAD142" s="350"/>
      <c r="BAE142" s="348"/>
      <c r="BAF142" s="348"/>
      <c r="BAG142" s="348"/>
      <c r="BAH142" s="349"/>
      <c r="BAJ142" s="347"/>
      <c r="BAK142" s="350"/>
      <c r="BAL142" s="350"/>
      <c r="BAM142" s="348"/>
      <c r="BAN142" s="348"/>
      <c r="BAO142" s="348"/>
      <c r="BAP142" s="349"/>
      <c r="BAR142" s="347"/>
      <c r="BAS142" s="350"/>
      <c r="BAT142" s="350"/>
      <c r="BAU142" s="348"/>
      <c r="BAV142" s="348"/>
      <c r="BAW142" s="348"/>
      <c r="BAX142" s="349"/>
      <c r="BAZ142" s="347"/>
      <c r="BBA142" s="350"/>
      <c r="BBB142" s="350"/>
      <c r="BBC142" s="348"/>
      <c r="BBD142" s="348"/>
      <c r="BBE142" s="348"/>
      <c r="BBF142" s="349"/>
      <c r="BBH142" s="347"/>
      <c r="BBI142" s="350"/>
      <c r="BBJ142" s="350"/>
      <c r="BBK142" s="348"/>
      <c r="BBL142" s="348"/>
      <c r="BBM142" s="348"/>
      <c r="BBN142" s="349"/>
      <c r="BBP142" s="347"/>
      <c r="BBQ142" s="350"/>
      <c r="BBR142" s="350"/>
      <c r="BBS142" s="348"/>
      <c r="BBT142" s="348"/>
      <c r="BBU142" s="348"/>
      <c r="BBV142" s="349"/>
      <c r="BBX142" s="347"/>
      <c r="BBY142" s="350"/>
      <c r="BBZ142" s="350"/>
      <c r="BCA142" s="348"/>
      <c r="BCB142" s="348"/>
      <c r="BCC142" s="348"/>
      <c r="BCD142" s="349"/>
      <c r="BCF142" s="347"/>
      <c r="BCG142" s="350"/>
      <c r="BCH142" s="350"/>
      <c r="BCI142" s="348"/>
      <c r="BCJ142" s="348"/>
      <c r="BCK142" s="348"/>
      <c r="BCL142" s="349"/>
      <c r="BCN142" s="347"/>
      <c r="BCO142" s="350"/>
      <c r="BCP142" s="350"/>
      <c r="BCQ142" s="348"/>
      <c r="BCR142" s="348"/>
      <c r="BCS142" s="348"/>
      <c r="BCT142" s="349"/>
      <c r="BCV142" s="347"/>
      <c r="BCW142" s="350"/>
      <c r="BCX142" s="350"/>
      <c r="BCY142" s="348"/>
      <c r="BCZ142" s="348"/>
      <c r="BDA142" s="348"/>
      <c r="BDB142" s="349"/>
      <c r="BDD142" s="347"/>
      <c r="BDE142" s="350"/>
      <c r="BDF142" s="350"/>
      <c r="BDG142" s="348"/>
      <c r="BDH142" s="348"/>
      <c r="BDI142" s="348"/>
      <c r="BDJ142" s="349"/>
      <c r="BDL142" s="347"/>
      <c r="BDM142" s="350"/>
      <c r="BDN142" s="350"/>
      <c r="BDO142" s="348"/>
      <c r="BDP142" s="348"/>
      <c r="BDQ142" s="348"/>
      <c r="BDR142" s="349"/>
      <c r="BDT142" s="347"/>
      <c r="BDU142" s="350"/>
      <c r="BDV142" s="350"/>
      <c r="BDW142" s="348"/>
      <c r="BDX142" s="348"/>
      <c r="BDY142" s="348"/>
      <c r="BDZ142" s="349"/>
      <c r="BEB142" s="347"/>
      <c r="BEC142" s="350"/>
      <c r="BED142" s="350"/>
      <c r="BEE142" s="348"/>
      <c r="BEF142" s="348"/>
      <c r="BEG142" s="348"/>
      <c r="BEH142" s="349"/>
      <c r="BEJ142" s="347"/>
      <c r="BEK142" s="350"/>
      <c r="BEL142" s="350"/>
      <c r="BEM142" s="348"/>
      <c r="BEN142" s="348"/>
      <c r="BEO142" s="348"/>
      <c r="BEP142" s="349"/>
      <c r="BER142" s="347"/>
      <c r="BES142" s="350"/>
      <c r="BET142" s="350"/>
      <c r="BEU142" s="348"/>
      <c r="BEV142" s="348"/>
      <c r="BEW142" s="348"/>
      <c r="BEX142" s="349"/>
      <c r="BEZ142" s="347"/>
      <c r="BFA142" s="350"/>
      <c r="BFB142" s="350"/>
      <c r="BFC142" s="348"/>
      <c r="BFD142" s="348"/>
      <c r="BFE142" s="348"/>
      <c r="BFF142" s="349"/>
      <c r="BFH142" s="347"/>
      <c r="BFI142" s="350"/>
      <c r="BFJ142" s="350"/>
      <c r="BFK142" s="348"/>
      <c r="BFL142" s="348"/>
      <c r="BFM142" s="348"/>
      <c r="BFN142" s="349"/>
      <c r="BFP142" s="347"/>
      <c r="BFQ142" s="350"/>
      <c r="BFR142" s="350"/>
      <c r="BFS142" s="348"/>
      <c r="BFT142" s="348"/>
      <c r="BFU142" s="348"/>
      <c r="BFV142" s="349"/>
      <c r="BFX142" s="347"/>
      <c r="BFY142" s="350"/>
      <c r="BFZ142" s="350"/>
      <c r="BGA142" s="348"/>
      <c r="BGB142" s="348"/>
      <c r="BGC142" s="348"/>
      <c r="BGD142" s="349"/>
      <c r="BGF142" s="347"/>
      <c r="BGG142" s="350"/>
      <c r="BGH142" s="350"/>
      <c r="BGI142" s="348"/>
      <c r="BGJ142" s="348"/>
      <c r="BGK142" s="348"/>
      <c r="BGL142" s="349"/>
      <c r="BGN142" s="347"/>
      <c r="BGO142" s="350"/>
      <c r="BGP142" s="350"/>
      <c r="BGQ142" s="348"/>
      <c r="BGR142" s="348"/>
      <c r="BGS142" s="348"/>
      <c r="BGT142" s="349"/>
      <c r="BGV142" s="347"/>
      <c r="BGW142" s="350"/>
      <c r="BGX142" s="350"/>
      <c r="BGY142" s="348"/>
      <c r="BGZ142" s="348"/>
      <c r="BHA142" s="348"/>
      <c r="BHB142" s="349"/>
      <c r="BHD142" s="347"/>
      <c r="BHE142" s="350"/>
      <c r="BHF142" s="350"/>
      <c r="BHG142" s="348"/>
      <c r="BHH142" s="348"/>
      <c r="BHI142" s="348"/>
      <c r="BHJ142" s="349"/>
      <c r="BHL142" s="347"/>
      <c r="BHM142" s="350"/>
      <c r="BHN142" s="350"/>
      <c r="BHO142" s="348"/>
      <c r="BHP142" s="348"/>
      <c r="BHQ142" s="348"/>
      <c r="BHR142" s="349"/>
      <c r="BHT142" s="347"/>
      <c r="BHU142" s="350"/>
      <c r="BHV142" s="350"/>
      <c r="BHW142" s="348"/>
      <c r="BHX142" s="348"/>
      <c r="BHY142" s="348"/>
      <c r="BHZ142" s="349"/>
      <c r="BIB142" s="347"/>
      <c r="BIC142" s="350"/>
      <c r="BID142" s="350"/>
      <c r="BIE142" s="348"/>
      <c r="BIF142" s="348"/>
      <c r="BIG142" s="348"/>
      <c r="BIH142" s="349"/>
      <c r="BIJ142" s="347"/>
      <c r="BIK142" s="350"/>
      <c r="BIL142" s="350"/>
      <c r="BIM142" s="348"/>
      <c r="BIN142" s="348"/>
      <c r="BIO142" s="348"/>
      <c r="BIP142" s="349"/>
      <c r="BIR142" s="347"/>
      <c r="BIS142" s="350"/>
      <c r="BIT142" s="350"/>
      <c r="BIU142" s="348"/>
      <c r="BIV142" s="348"/>
      <c r="BIW142" s="348"/>
      <c r="BIX142" s="349"/>
      <c r="BIZ142" s="347"/>
      <c r="BJA142" s="350"/>
      <c r="BJB142" s="350"/>
      <c r="BJC142" s="348"/>
      <c r="BJD142" s="348"/>
      <c r="BJE142" s="348"/>
      <c r="BJF142" s="349"/>
      <c r="BJH142" s="347"/>
      <c r="BJI142" s="350"/>
      <c r="BJJ142" s="350"/>
      <c r="BJK142" s="348"/>
      <c r="BJL142" s="348"/>
      <c r="BJM142" s="348"/>
      <c r="BJN142" s="349"/>
      <c r="BJP142" s="347"/>
      <c r="BJQ142" s="350"/>
      <c r="BJR142" s="350"/>
      <c r="BJS142" s="348"/>
      <c r="BJT142" s="348"/>
      <c r="BJU142" s="348"/>
      <c r="BJV142" s="349"/>
      <c r="BJX142" s="347"/>
      <c r="BJY142" s="350"/>
      <c r="BJZ142" s="350"/>
      <c r="BKA142" s="348"/>
      <c r="BKB142" s="348"/>
      <c r="BKC142" s="348"/>
      <c r="BKD142" s="349"/>
      <c r="BKF142" s="347"/>
      <c r="BKG142" s="350"/>
      <c r="BKH142" s="350"/>
      <c r="BKI142" s="348"/>
      <c r="BKJ142" s="348"/>
      <c r="BKK142" s="348"/>
      <c r="BKL142" s="349"/>
      <c r="BKN142" s="347"/>
      <c r="BKO142" s="350"/>
      <c r="BKP142" s="350"/>
      <c r="BKQ142" s="348"/>
      <c r="BKR142" s="348"/>
      <c r="BKS142" s="348"/>
      <c r="BKT142" s="349"/>
      <c r="BKV142" s="347"/>
      <c r="BKW142" s="350"/>
      <c r="BKX142" s="350"/>
      <c r="BKY142" s="348"/>
      <c r="BKZ142" s="348"/>
      <c r="BLA142" s="348"/>
      <c r="BLB142" s="349"/>
      <c r="BLD142" s="347"/>
      <c r="BLE142" s="350"/>
      <c r="BLF142" s="350"/>
      <c r="BLG142" s="348"/>
      <c r="BLH142" s="348"/>
      <c r="BLI142" s="348"/>
      <c r="BLJ142" s="349"/>
      <c r="BLL142" s="347"/>
      <c r="BLM142" s="350"/>
      <c r="BLN142" s="350"/>
      <c r="BLO142" s="348"/>
      <c r="BLP142" s="348"/>
      <c r="BLQ142" s="348"/>
      <c r="BLR142" s="349"/>
      <c r="BLT142" s="347"/>
      <c r="BLU142" s="350"/>
      <c r="BLV142" s="350"/>
      <c r="BLW142" s="348"/>
      <c r="BLX142" s="348"/>
      <c r="BLY142" s="348"/>
      <c r="BLZ142" s="349"/>
      <c r="BMB142" s="347"/>
      <c r="BMC142" s="350"/>
      <c r="BMD142" s="350"/>
      <c r="BME142" s="348"/>
      <c r="BMF142" s="348"/>
      <c r="BMG142" s="348"/>
      <c r="BMH142" s="349"/>
      <c r="BMJ142" s="347"/>
      <c r="BMK142" s="350"/>
      <c r="BML142" s="350"/>
      <c r="BMM142" s="348"/>
      <c r="BMN142" s="348"/>
      <c r="BMO142" s="348"/>
      <c r="BMP142" s="349"/>
      <c r="BMR142" s="347"/>
      <c r="BMS142" s="350"/>
      <c r="BMT142" s="350"/>
      <c r="BMU142" s="348"/>
      <c r="BMV142" s="348"/>
      <c r="BMW142" s="348"/>
      <c r="BMX142" s="349"/>
      <c r="BMZ142" s="347"/>
      <c r="BNA142" s="350"/>
      <c r="BNB142" s="350"/>
      <c r="BNC142" s="348"/>
      <c r="BND142" s="348"/>
      <c r="BNE142" s="348"/>
      <c r="BNF142" s="349"/>
      <c r="BNH142" s="347"/>
      <c r="BNI142" s="350"/>
      <c r="BNJ142" s="350"/>
      <c r="BNK142" s="348"/>
      <c r="BNL142" s="348"/>
      <c r="BNM142" s="348"/>
      <c r="BNN142" s="349"/>
      <c r="BNP142" s="347"/>
      <c r="BNQ142" s="350"/>
      <c r="BNR142" s="350"/>
      <c r="BNS142" s="348"/>
      <c r="BNT142" s="348"/>
      <c r="BNU142" s="348"/>
      <c r="BNV142" s="349"/>
      <c r="BNX142" s="347"/>
      <c r="BNY142" s="350"/>
      <c r="BNZ142" s="350"/>
      <c r="BOA142" s="348"/>
      <c r="BOB142" s="348"/>
      <c r="BOC142" s="348"/>
      <c r="BOD142" s="349"/>
      <c r="BOF142" s="347"/>
      <c r="BOG142" s="350"/>
      <c r="BOH142" s="350"/>
      <c r="BOI142" s="348"/>
      <c r="BOJ142" s="348"/>
      <c r="BOK142" s="348"/>
      <c r="BOL142" s="349"/>
      <c r="BON142" s="347"/>
      <c r="BOO142" s="350"/>
      <c r="BOP142" s="350"/>
      <c r="BOQ142" s="348"/>
      <c r="BOR142" s="348"/>
      <c r="BOS142" s="348"/>
      <c r="BOT142" s="349"/>
      <c r="BOV142" s="347"/>
      <c r="BOW142" s="350"/>
      <c r="BOX142" s="350"/>
      <c r="BOY142" s="348"/>
      <c r="BOZ142" s="348"/>
      <c r="BPA142" s="348"/>
      <c r="BPB142" s="349"/>
      <c r="BPD142" s="347"/>
      <c r="BPE142" s="350"/>
      <c r="BPF142" s="350"/>
      <c r="BPG142" s="348"/>
      <c r="BPH142" s="348"/>
      <c r="BPI142" s="348"/>
      <c r="BPJ142" s="349"/>
      <c r="BPL142" s="347"/>
      <c r="BPM142" s="350"/>
      <c r="BPN142" s="350"/>
      <c r="BPO142" s="348"/>
      <c r="BPP142" s="348"/>
      <c r="BPQ142" s="348"/>
      <c r="BPR142" s="349"/>
      <c r="BPT142" s="347"/>
      <c r="BPU142" s="350"/>
      <c r="BPV142" s="350"/>
      <c r="BPW142" s="348"/>
      <c r="BPX142" s="348"/>
      <c r="BPY142" s="348"/>
      <c r="BPZ142" s="349"/>
      <c r="BQB142" s="347"/>
      <c r="BQC142" s="350"/>
      <c r="BQD142" s="350"/>
      <c r="BQE142" s="348"/>
      <c r="BQF142" s="348"/>
      <c r="BQG142" s="348"/>
      <c r="BQH142" s="349"/>
      <c r="BQJ142" s="347"/>
      <c r="BQK142" s="350"/>
      <c r="BQL142" s="350"/>
      <c r="BQM142" s="348"/>
      <c r="BQN142" s="348"/>
      <c r="BQO142" s="348"/>
      <c r="BQP142" s="349"/>
      <c r="BQR142" s="347"/>
      <c r="BQS142" s="350"/>
      <c r="BQT142" s="350"/>
      <c r="BQU142" s="348"/>
      <c r="BQV142" s="348"/>
      <c r="BQW142" s="348"/>
      <c r="BQX142" s="349"/>
      <c r="BQZ142" s="347"/>
      <c r="BRA142" s="350"/>
      <c r="BRB142" s="350"/>
      <c r="BRC142" s="348"/>
      <c r="BRD142" s="348"/>
      <c r="BRE142" s="348"/>
      <c r="BRF142" s="349"/>
      <c r="BRH142" s="347"/>
      <c r="BRI142" s="350"/>
      <c r="BRJ142" s="350"/>
      <c r="BRK142" s="348"/>
      <c r="BRL142" s="348"/>
      <c r="BRM142" s="348"/>
      <c r="BRN142" s="349"/>
      <c r="BRP142" s="347"/>
      <c r="BRQ142" s="350"/>
      <c r="BRR142" s="350"/>
      <c r="BRS142" s="348"/>
      <c r="BRT142" s="348"/>
      <c r="BRU142" s="348"/>
      <c r="BRV142" s="349"/>
      <c r="BRX142" s="347"/>
      <c r="BRY142" s="350"/>
      <c r="BRZ142" s="350"/>
      <c r="BSA142" s="348"/>
      <c r="BSB142" s="348"/>
      <c r="BSC142" s="348"/>
      <c r="BSD142" s="349"/>
      <c r="BSF142" s="347"/>
      <c r="BSG142" s="350"/>
      <c r="BSH142" s="350"/>
      <c r="BSI142" s="348"/>
      <c r="BSJ142" s="348"/>
      <c r="BSK142" s="348"/>
      <c r="BSL142" s="349"/>
      <c r="BSN142" s="347"/>
      <c r="BSO142" s="350"/>
      <c r="BSP142" s="350"/>
      <c r="BSQ142" s="348"/>
      <c r="BSR142" s="348"/>
      <c r="BSS142" s="348"/>
      <c r="BST142" s="349"/>
      <c r="BSV142" s="347"/>
      <c r="BSW142" s="350"/>
      <c r="BSX142" s="350"/>
      <c r="BSY142" s="348"/>
      <c r="BSZ142" s="348"/>
      <c r="BTA142" s="348"/>
      <c r="BTB142" s="349"/>
      <c r="BTD142" s="347"/>
      <c r="BTE142" s="350"/>
      <c r="BTF142" s="350"/>
      <c r="BTG142" s="348"/>
      <c r="BTH142" s="348"/>
      <c r="BTI142" s="348"/>
      <c r="BTJ142" s="349"/>
      <c r="BTL142" s="347"/>
      <c r="BTM142" s="350"/>
      <c r="BTN142" s="350"/>
      <c r="BTO142" s="348"/>
      <c r="BTP142" s="348"/>
      <c r="BTQ142" s="348"/>
      <c r="BTR142" s="349"/>
      <c r="BTT142" s="347"/>
      <c r="BTU142" s="350"/>
      <c r="BTV142" s="350"/>
      <c r="BTW142" s="348"/>
      <c r="BTX142" s="348"/>
      <c r="BTY142" s="348"/>
      <c r="BTZ142" s="349"/>
      <c r="BUB142" s="347"/>
      <c r="BUC142" s="350"/>
      <c r="BUD142" s="350"/>
      <c r="BUE142" s="348"/>
      <c r="BUF142" s="348"/>
      <c r="BUG142" s="348"/>
      <c r="BUH142" s="349"/>
      <c r="BUJ142" s="347"/>
      <c r="BUK142" s="350"/>
      <c r="BUL142" s="350"/>
      <c r="BUM142" s="348"/>
      <c r="BUN142" s="348"/>
      <c r="BUO142" s="348"/>
      <c r="BUP142" s="349"/>
      <c r="BUR142" s="347"/>
      <c r="BUS142" s="350"/>
      <c r="BUT142" s="350"/>
      <c r="BUU142" s="348"/>
      <c r="BUV142" s="348"/>
      <c r="BUW142" s="348"/>
      <c r="BUX142" s="349"/>
      <c r="BUZ142" s="347"/>
      <c r="BVA142" s="350"/>
      <c r="BVB142" s="350"/>
      <c r="BVC142" s="348"/>
      <c r="BVD142" s="348"/>
      <c r="BVE142" s="348"/>
      <c r="BVF142" s="349"/>
      <c r="BVH142" s="347"/>
      <c r="BVI142" s="350"/>
      <c r="BVJ142" s="350"/>
      <c r="BVK142" s="348"/>
      <c r="BVL142" s="348"/>
      <c r="BVM142" s="348"/>
      <c r="BVN142" s="349"/>
      <c r="BVP142" s="347"/>
      <c r="BVQ142" s="350"/>
      <c r="BVR142" s="350"/>
      <c r="BVS142" s="348"/>
      <c r="BVT142" s="348"/>
      <c r="BVU142" s="348"/>
      <c r="BVV142" s="349"/>
      <c r="BVX142" s="347"/>
      <c r="BVY142" s="350"/>
      <c r="BVZ142" s="350"/>
      <c r="BWA142" s="348"/>
      <c r="BWB142" s="348"/>
      <c r="BWC142" s="348"/>
      <c r="BWD142" s="349"/>
      <c r="BWF142" s="347"/>
      <c r="BWG142" s="350"/>
      <c r="BWH142" s="350"/>
      <c r="BWI142" s="348"/>
      <c r="BWJ142" s="348"/>
      <c r="BWK142" s="348"/>
      <c r="BWL142" s="349"/>
      <c r="BWN142" s="347"/>
      <c r="BWO142" s="350"/>
      <c r="BWP142" s="350"/>
      <c r="BWQ142" s="348"/>
      <c r="BWR142" s="348"/>
      <c r="BWS142" s="348"/>
      <c r="BWT142" s="349"/>
      <c r="BWV142" s="347"/>
      <c r="BWW142" s="350"/>
      <c r="BWX142" s="350"/>
      <c r="BWY142" s="348"/>
      <c r="BWZ142" s="348"/>
      <c r="BXA142" s="348"/>
      <c r="BXB142" s="349"/>
      <c r="BXD142" s="347"/>
      <c r="BXE142" s="350"/>
      <c r="BXF142" s="350"/>
      <c r="BXG142" s="348"/>
      <c r="BXH142" s="348"/>
      <c r="BXI142" s="348"/>
      <c r="BXJ142" s="349"/>
      <c r="BXL142" s="347"/>
      <c r="BXM142" s="350"/>
      <c r="BXN142" s="350"/>
      <c r="BXO142" s="348"/>
      <c r="BXP142" s="348"/>
      <c r="BXQ142" s="348"/>
      <c r="BXR142" s="349"/>
      <c r="BXT142" s="347"/>
      <c r="BXU142" s="350"/>
      <c r="BXV142" s="350"/>
      <c r="BXW142" s="348"/>
      <c r="BXX142" s="348"/>
      <c r="BXY142" s="348"/>
      <c r="BXZ142" s="349"/>
      <c r="BYB142" s="347"/>
      <c r="BYC142" s="350"/>
      <c r="BYD142" s="350"/>
      <c r="BYE142" s="348"/>
      <c r="BYF142" s="348"/>
      <c r="BYG142" s="348"/>
      <c r="BYH142" s="349"/>
      <c r="BYJ142" s="347"/>
      <c r="BYK142" s="350"/>
      <c r="BYL142" s="350"/>
      <c r="BYM142" s="348"/>
      <c r="BYN142" s="348"/>
      <c r="BYO142" s="348"/>
      <c r="BYP142" s="349"/>
      <c r="BYR142" s="347"/>
      <c r="BYS142" s="350"/>
      <c r="BYT142" s="350"/>
      <c r="BYU142" s="348"/>
      <c r="BYV142" s="348"/>
      <c r="BYW142" s="348"/>
      <c r="BYX142" s="349"/>
      <c r="BYZ142" s="347"/>
      <c r="BZA142" s="350"/>
      <c r="BZB142" s="350"/>
      <c r="BZC142" s="348"/>
      <c r="BZD142" s="348"/>
      <c r="BZE142" s="348"/>
      <c r="BZF142" s="349"/>
      <c r="BZH142" s="347"/>
      <c r="BZI142" s="350"/>
      <c r="BZJ142" s="350"/>
      <c r="BZK142" s="348"/>
      <c r="BZL142" s="348"/>
      <c r="BZM142" s="348"/>
      <c r="BZN142" s="349"/>
      <c r="BZP142" s="347"/>
      <c r="BZQ142" s="350"/>
      <c r="BZR142" s="350"/>
      <c r="BZS142" s="348"/>
      <c r="BZT142" s="348"/>
      <c r="BZU142" s="348"/>
      <c r="BZV142" s="349"/>
      <c r="BZX142" s="347"/>
      <c r="BZY142" s="350"/>
      <c r="BZZ142" s="350"/>
      <c r="CAA142" s="348"/>
      <c r="CAB142" s="348"/>
      <c r="CAC142" s="348"/>
      <c r="CAD142" s="349"/>
      <c r="CAF142" s="347"/>
      <c r="CAG142" s="350"/>
      <c r="CAH142" s="350"/>
      <c r="CAI142" s="348"/>
      <c r="CAJ142" s="348"/>
      <c r="CAK142" s="348"/>
      <c r="CAL142" s="349"/>
      <c r="CAN142" s="347"/>
      <c r="CAO142" s="350"/>
      <c r="CAP142" s="350"/>
      <c r="CAQ142" s="348"/>
      <c r="CAR142" s="348"/>
      <c r="CAS142" s="348"/>
      <c r="CAT142" s="349"/>
      <c r="CAV142" s="347"/>
      <c r="CAW142" s="350"/>
      <c r="CAX142" s="350"/>
      <c r="CAY142" s="348"/>
      <c r="CAZ142" s="348"/>
      <c r="CBA142" s="348"/>
      <c r="CBB142" s="349"/>
      <c r="CBD142" s="347"/>
      <c r="CBE142" s="350"/>
      <c r="CBF142" s="350"/>
      <c r="CBG142" s="348"/>
      <c r="CBH142" s="348"/>
      <c r="CBI142" s="348"/>
      <c r="CBJ142" s="349"/>
      <c r="CBL142" s="347"/>
      <c r="CBM142" s="350"/>
      <c r="CBN142" s="350"/>
      <c r="CBO142" s="348"/>
      <c r="CBP142" s="348"/>
      <c r="CBQ142" s="348"/>
      <c r="CBR142" s="349"/>
      <c r="CBT142" s="347"/>
      <c r="CBU142" s="350"/>
      <c r="CBV142" s="350"/>
      <c r="CBW142" s="348"/>
      <c r="CBX142" s="348"/>
      <c r="CBY142" s="348"/>
      <c r="CBZ142" s="349"/>
      <c r="CCB142" s="347"/>
      <c r="CCC142" s="350"/>
      <c r="CCD142" s="350"/>
      <c r="CCE142" s="348"/>
      <c r="CCF142" s="348"/>
      <c r="CCG142" s="348"/>
      <c r="CCH142" s="349"/>
      <c r="CCJ142" s="347"/>
      <c r="CCK142" s="350"/>
      <c r="CCL142" s="350"/>
      <c r="CCM142" s="348"/>
      <c r="CCN142" s="348"/>
      <c r="CCO142" s="348"/>
      <c r="CCP142" s="349"/>
      <c r="CCR142" s="347"/>
      <c r="CCS142" s="350"/>
      <c r="CCT142" s="350"/>
      <c r="CCU142" s="348"/>
      <c r="CCV142" s="348"/>
      <c r="CCW142" s="348"/>
      <c r="CCX142" s="349"/>
      <c r="CCZ142" s="347"/>
      <c r="CDA142" s="350"/>
      <c r="CDB142" s="350"/>
      <c r="CDC142" s="348"/>
      <c r="CDD142" s="348"/>
      <c r="CDE142" s="348"/>
      <c r="CDF142" s="349"/>
      <c r="CDH142" s="347"/>
      <c r="CDI142" s="350"/>
      <c r="CDJ142" s="350"/>
      <c r="CDK142" s="348"/>
      <c r="CDL142" s="348"/>
      <c r="CDM142" s="348"/>
      <c r="CDN142" s="349"/>
      <c r="CDP142" s="347"/>
      <c r="CDQ142" s="350"/>
      <c r="CDR142" s="350"/>
      <c r="CDS142" s="348"/>
      <c r="CDT142" s="348"/>
      <c r="CDU142" s="348"/>
      <c r="CDV142" s="349"/>
      <c r="CDX142" s="347"/>
      <c r="CDY142" s="350"/>
      <c r="CDZ142" s="350"/>
      <c r="CEA142" s="348"/>
      <c r="CEB142" s="348"/>
      <c r="CEC142" s="348"/>
      <c r="CED142" s="349"/>
      <c r="CEF142" s="347"/>
      <c r="CEG142" s="350"/>
      <c r="CEH142" s="350"/>
      <c r="CEI142" s="348"/>
      <c r="CEJ142" s="348"/>
      <c r="CEK142" s="348"/>
      <c r="CEL142" s="349"/>
      <c r="CEN142" s="347"/>
      <c r="CEO142" s="350"/>
      <c r="CEP142" s="350"/>
      <c r="CEQ142" s="348"/>
      <c r="CER142" s="348"/>
      <c r="CES142" s="348"/>
      <c r="CET142" s="349"/>
      <c r="CEV142" s="347"/>
      <c r="CEW142" s="350"/>
      <c r="CEX142" s="350"/>
      <c r="CEY142" s="348"/>
      <c r="CEZ142" s="348"/>
      <c r="CFA142" s="348"/>
      <c r="CFB142" s="349"/>
      <c r="CFD142" s="347"/>
      <c r="CFE142" s="350"/>
      <c r="CFF142" s="350"/>
      <c r="CFG142" s="348"/>
      <c r="CFH142" s="348"/>
      <c r="CFI142" s="348"/>
      <c r="CFJ142" s="349"/>
      <c r="CFL142" s="347"/>
      <c r="CFM142" s="350"/>
      <c r="CFN142" s="350"/>
      <c r="CFO142" s="348"/>
      <c r="CFP142" s="348"/>
      <c r="CFQ142" s="348"/>
      <c r="CFR142" s="349"/>
      <c r="CFT142" s="347"/>
      <c r="CFU142" s="350"/>
      <c r="CFV142" s="350"/>
      <c r="CFW142" s="348"/>
      <c r="CFX142" s="348"/>
      <c r="CFY142" s="348"/>
      <c r="CFZ142" s="349"/>
      <c r="CGB142" s="347"/>
      <c r="CGC142" s="350"/>
      <c r="CGD142" s="350"/>
      <c r="CGE142" s="348"/>
      <c r="CGF142" s="348"/>
      <c r="CGG142" s="348"/>
      <c r="CGH142" s="349"/>
      <c r="CGJ142" s="347"/>
      <c r="CGK142" s="350"/>
      <c r="CGL142" s="350"/>
      <c r="CGM142" s="348"/>
      <c r="CGN142" s="348"/>
      <c r="CGO142" s="348"/>
      <c r="CGP142" s="349"/>
      <c r="CGR142" s="347"/>
      <c r="CGS142" s="350"/>
      <c r="CGT142" s="350"/>
      <c r="CGU142" s="348"/>
      <c r="CGV142" s="348"/>
      <c r="CGW142" s="348"/>
      <c r="CGX142" s="349"/>
      <c r="CGZ142" s="347"/>
      <c r="CHA142" s="350"/>
      <c r="CHB142" s="350"/>
      <c r="CHC142" s="348"/>
      <c r="CHD142" s="348"/>
      <c r="CHE142" s="348"/>
      <c r="CHF142" s="349"/>
      <c r="CHH142" s="347"/>
      <c r="CHI142" s="350"/>
      <c r="CHJ142" s="350"/>
      <c r="CHK142" s="348"/>
      <c r="CHL142" s="348"/>
      <c r="CHM142" s="348"/>
      <c r="CHN142" s="349"/>
      <c r="CHP142" s="347"/>
      <c r="CHQ142" s="350"/>
      <c r="CHR142" s="350"/>
      <c r="CHS142" s="348"/>
      <c r="CHT142" s="348"/>
      <c r="CHU142" s="348"/>
      <c r="CHV142" s="349"/>
      <c r="CHX142" s="347"/>
      <c r="CHY142" s="350"/>
      <c r="CHZ142" s="350"/>
      <c r="CIA142" s="348"/>
      <c r="CIB142" s="348"/>
      <c r="CIC142" s="348"/>
      <c r="CID142" s="349"/>
      <c r="CIF142" s="347"/>
      <c r="CIG142" s="350"/>
      <c r="CIH142" s="350"/>
      <c r="CII142" s="348"/>
      <c r="CIJ142" s="348"/>
      <c r="CIK142" s="348"/>
      <c r="CIL142" s="349"/>
      <c r="CIN142" s="347"/>
      <c r="CIO142" s="350"/>
      <c r="CIP142" s="350"/>
      <c r="CIQ142" s="348"/>
      <c r="CIR142" s="348"/>
      <c r="CIS142" s="348"/>
      <c r="CIT142" s="349"/>
      <c r="CIV142" s="347"/>
      <c r="CIW142" s="350"/>
      <c r="CIX142" s="350"/>
      <c r="CIY142" s="348"/>
      <c r="CIZ142" s="348"/>
      <c r="CJA142" s="348"/>
      <c r="CJB142" s="349"/>
      <c r="CJD142" s="347"/>
      <c r="CJE142" s="350"/>
      <c r="CJF142" s="350"/>
      <c r="CJG142" s="348"/>
      <c r="CJH142" s="348"/>
      <c r="CJI142" s="348"/>
      <c r="CJJ142" s="349"/>
      <c r="CJL142" s="347"/>
      <c r="CJM142" s="350"/>
      <c r="CJN142" s="350"/>
      <c r="CJO142" s="348"/>
      <c r="CJP142" s="348"/>
      <c r="CJQ142" s="348"/>
      <c r="CJR142" s="349"/>
      <c r="CJT142" s="347"/>
      <c r="CJU142" s="350"/>
      <c r="CJV142" s="350"/>
      <c r="CJW142" s="348"/>
      <c r="CJX142" s="348"/>
      <c r="CJY142" s="348"/>
      <c r="CJZ142" s="349"/>
      <c r="CKB142" s="347"/>
      <c r="CKC142" s="350"/>
      <c r="CKD142" s="350"/>
      <c r="CKE142" s="348"/>
      <c r="CKF142" s="348"/>
      <c r="CKG142" s="348"/>
      <c r="CKH142" s="349"/>
      <c r="CKJ142" s="347"/>
      <c r="CKK142" s="350"/>
      <c r="CKL142" s="350"/>
      <c r="CKM142" s="348"/>
      <c r="CKN142" s="348"/>
      <c r="CKO142" s="348"/>
      <c r="CKP142" s="349"/>
      <c r="CKR142" s="347"/>
      <c r="CKS142" s="350"/>
      <c r="CKT142" s="350"/>
      <c r="CKU142" s="348"/>
      <c r="CKV142" s="348"/>
      <c r="CKW142" s="348"/>
      <c r="CKX142" s="349"/>
      <c r="CKZ142" s="347"/>
      <c r="CLA142" s="350"/>
      <c r="CLB142" s="350"/>
      <c r="CLC142" s="348"/>
      <c r="CLD142" s="348"/>
      <c r="CLE142" s="348"/>
      <c r="CLF142" s="349"/>
      <c r="CLH142" s="347"/>
      <c r="CLI142" s="350"/>
      <c r="CLJ142" s="350"/>
      <c r="CLK142" s="348"/>
      <c r="CLL142" s="348"/>
      <c r="CLM142" s="348"/>
      <c r="CLN142" s="349"/>
      <c r="CLP142" s="347"/>
      <c r="CLQ142" s="350"/>
      <c r="CLR142" s="350"/>
      <c r="CLS142" s="348"/>
      <c r="CLT142" s="348"/>
      <c r="CLU142" s="348"/>
      <c r="CLV142" s="349"/>
      <c r="CLX142" s="347"/>
      <c r="CLY142" s="350"/>
      <c r="CLZ142" s="350"/>
      <c r="CMA142" s="348"/>
      <c r="CMB142" s="348"/>
      <c r="CMC142" s="348"/>
      <c r="CMD142" s="349"/>
      <c r="CMF142" s="347"/>
      <c r="CMG142" s="350"/>
      <c r="CMH142" s="350"/>
      <c r="CMI142" s="348"/>
      <c r="CMJ142" s="348"/>
      <c r="CMK142" s="348"/>
      <c r="CML142" s="349"/>
      <c r="CMN142" s="347"/>
      <c r="CMO142" s="350"/>
      <c r="CMP142" s="350"/>
      <c r="CMQ142" s="348"/>
      <c r="CMR142" s="348"/>
      <c r="CMS142" s="348"/>
      <c r="CMT142" s="349"/>
      <c r="CMV142" s="347"/>
      <c r="CMW142" s="350"/>
      <c r="CMX142" s="350"/>
      <c r="CMY142" s="348"/>
      <c r="CMZ142" s="348"/>
      <c r="CNA142" s="348"/>
      <c r="CNB142" s="349"/>
      <c r="CND142" s="347"/>
      <c r="CNE142" s="350"/>
      <c r="CNF142" s="350"/>
      <c r="CNG142" s="348"/>
      <c r="CNH142" s="348"/>
      <c r="CNI142" s="348"/>
      <c r="CNJ142" s="349"/>
      <c r="CNL142" s="347"/>
      <c r="CNM142" s="350"/>
      <c r="CNN142" s="350"/>
      <c r="CNO142" s="348"/>
      <c r="CNP142" s="348"/>
      <c r="CNQ142" s="348"/>
      <c r="CNR142" s="349"/>
      <c r="CNT142" s="347"/>
      <c r="CNU142" s="350"/>
      <c r="CNV142" s="350"/>
      <c r="CNW142" s="348"/>
      <c r="CNX142" s="348"/>
      <c r="CNY142" s="348"/>
      <c r="CNZ142" s="349"/>
      <c r="COB142" s="347"/>
      <c r="COC142" s="350"/>
      <c r="COD142" s="350"/>
      <c r="COE142" s="348"/>
      <c r="COF142" s="348"/>
      <c r="COG142" s="348"/>
      <c r="COH142" s="349"/>
      <c r="COJ142" s="347"/>
      <c r="COK142" s="350"/>
      <c r="COL142" s="350"/>
      <c r="COM142" s="348"/>
      <c r="CON142" s="348"/>
      <c r="COO142" s="348"/>
      <c r="COP142" s="349"/>
      <c r="COR142" s="347"/>
      <c r="COS142" s="350"/>
      <c r="COT142" s="350"/>
      <c r="COU142" s="348"/>
      <c r="COV142" s="348"/>
      <c r="COW142" s="348"/>
      <c r="COX142" s="349"/>
      <c r="COZ142" s="347"/>
      <c r="CPA142" s="350"/>
      <c r="CPB142" s="350"/>
      <c r="CPC142" s="348"/>
      <c r="CPD142" s="348"/>
      <c r="CPE142" s="348"/>
      <c r="CPF142" s="349"/>
      <c r="CPH142" s="347"/>
      <c r="CPI142" s="350"/>
      <c r="CPJ142" s="350"/>
      <c r="CPK142" s="348"/>
      <c r="CPL142" s="348"/>
      <c r="CPM142" s="348"/>
      <c r="CPN142" s="349"/>
      <c r="CPP142" s="347"/>
      <c r="CPQ142" s="350"/>
      <c r="CPR142" s="350"/>
      <c r="CPS142" s="348"/>
      <c r="CPT142" s="348"/>
      <c r="CPU142" s="348"/>
      <c r="CPV142" s="349"/>
      <c r="CPX142" s="347"/>
      <c r="CPY142" s="350"/>
      <c r="CPZ142" s="350"/>
      <c r="CQA142" s="348"/>
      <c r="CQB142" s="348"/>
      <c r="CQC142" s="348"/>
      <c r="CQD142" s="349"/>
      <c r="CQF142" s="347"/>
      <c r="CQG142" s="350"/>
      <c r="CQH142" s="350"/>
      <c r="CQI142" s="348"/>
      <c r="CQJ142" s="348"/>
      <c r="CQK142" s="348"/>
      <c r="CQL142" s="349"/>
      <c r="CQN142" s="347"/>
      <c r="CQO142" s="350"/>
      <c r="CQP142" s="350"/>
      <c r="CQQ142" s="348"/>
      <c r="CQR142" s="348"/>
      <c r="CQS142" s="348"/>
      <c r="CQT142" s="349"/>
      <c r="CQV142" s="347"/>
      <c r="CQW142" s="350"/>
      <c r="CQX142" s="350"/>
      <c r="CQY142" s="348"/>
      <c r="CQZ142" s="348"/>
      <c r="CRA142" s="348"/>
      <c r="CRB142" s="349"/>
      <c r="CRD142" s="347"/>
      <c r="CRE142" s="350"/>
      <c r="CRF142" s="350"/>
      <c r="CRG142" s="348"/>
      <c r="CRH142" s="348"/>
      <c r="CRI142" s="348"/>
      <c r="CRJ142" s="349"/>
      <c r="CRL142" s="347"/>
      <c r="CRM142" s="350"/>
      <c r="CRN142" s="350"/>
      <c r="CRO142" s="348"/>
      <c r="CRP142" s="348"/>
      <c r="CRQ142" s="348"/>
      <c r="CRR142" s="349"/>
      <c r="CRT142" s="347"/>
      <c r="CRU142" s="350"/>
      <c r="CRV142" s="350"/>
      <c r="CRW142" s="348"/>
      <c r="CRX142" s="348"/>
      <c r="CRY142" s="348"/>
      <c r="CRZ142" s="349"/>
      <c r="CSB142" s="347"/>
      <c r="CSC142" s="350"/>
      <c r="CSD142" s="350"/>
      <c r="CSE142" s="348"/>
      <c r="CSF142" s="348"/>
      <c r="CSG142" s="348"/>
      <c r="CSH142" s="349"/>
      <c r="CSJ142" s="347"/>
      <c r="CSK142" s="350"/>
      <c r="CSL142" s="350"/>
      <c r="CSM142" s="348"/>
      <c r="CSN142" s="348"/>
      <c r="CSO142" s="348"/>
      <c r="CSP142" s="349"/>
      <c r="CSR142" s="347"/>
      <c r="CSS142" s="350"/>
      <c r="CST142" s="350"/>
      <c r="CSU142" s="348"/>
      <c r="CSV142" s="348"/>
      <c r="CSW142" s="348"/>
      <c r="CSX142" s="349"/>
      <c r="CSZ142" s="347"/>
      <c r="CTA142" s="350"/>
      <c r="CTB142" s="350"/>
      <c r="CTC142" s="348"/>
      <c r="CTD142" s="348"/>
      <c r="CTE142" s="348"/>
      <c r="CTF142" s="349"/>
      <c r="CTH142" s="347"/>
      <c r="CTI142" s="350"/>
      <c r="CTJ142" s="350"/>
      <c r="CTK142" s="348"/>
      <c r="CTL142" s="348"/>
      <c r="CTM142" s="348"/>
      <c r="CTN142" s="349"/>
      <c r="CTP142" s="347"/>
      <c r="CTQ142" s="350"/>
      <c r="CTR142" s="350"/>
      <c r="CTS142" s="348"/>
      <c r="CTT142" s="348"/>
      <c r="CTU142" s="348"/>
      <c r="CTV142" s="349"/>
      <c r="CTX142" s="347"/>
      <c r="CTY142" s="350"/>
      <c r="CTZ142" s="350"/>
      <c r="CUA142" s="348"/>
      <c r="CUB142" s="348"/>
      <c r="CUC142" s="348"/>
      <c r="CUD142" s="349"/>
      <c r="CUF142" s="347"/>
      <c r="CUG142" s="350"/>
      <c r="CUH142" s="350"/>
      <c r="CUI142" s="348"/>
      <c r="CUJ142" s="348"/>
      <c r="CUK142" s="348"/>
      <c r="CUL142" s="349"/>
      <c r="CUN142" s="347"/>
      <c r="CUO142" s="350"/>
      <c r="CUP142" s="350"/>
      <c r="CUQ142" s="348"/>
      <c r="CUR142" s="348"/>
      <c r="CUS142" s="348"/>
      <c r="CUT142" s="349"/>
      <c r="CUV142" s="347"/>
      <c r="CUW142" s="350"/>
      <c r="CUX142" s="350"/>
      <c r="CUY142" s="348"/>
      <c r="CUZ142" s="348"/>
      <c r="CVA142" s="348"/>
      <c r="CVB142" s="349"/>
      <c r="CVD142" s="347"/>
      <c r="CVE142" s="350"/>
      <c r="CVF142" s="350"/>
      <c r="CVG142" s="348"/>
      <c r="CVH142" s="348"/>
      <c r="CVI142" s="348"/>
      <c r="CVJ142" s="349"/>
      <c r="CVL142" s="347"/>
      <c r="CVM142" s="350"/>
      <c r="CVN142" s="350"/>
      <c r="CVO142" s="348"/>
      <c r="CVP142" s="348"/>
      <c r="CVQ142" s="348"/>
      <c r="CVR142" s="349"/>
      <c r="CVT142" s="347"/>
      <c r="CVU142" s="350"/>
      <c r="CVV142" s="350"/>
      <c r="CVW142" s="348"/>
      <c r="CVX142" s="348"/>
      <c r="CVY142" s="348"/>
      <c r="CVZ142" s="349"/>
      <c r="CWB142" s="347"/>
      <c r="CWC142" s="350"/>
      <c r="CWD142" s="350"/>
      <c r="CWE142" s="348"/>
      <c r="CWF142" s="348"/>
      <c r="CWG142" s="348"/>
      <c r="CWH142" s="349"/>
      <c r="CWJ142" s="347"/>
      <c r="CWK142" s="350"/>
      <c r="CWL142" s="350"/>
      <c r="CWM142" s="348"/>
      <c r="CWN142" s="348"/>
      <c r="CWO142" s="348"/>
      <c r="CWP142" s="349"/>
      <c r="CWR142" s="347"/>
      <c r="CWS142" s="350"/>
      <c r="CWT142" s="350"/>
      <c r="CWU142" s="348"/>
      <c r="CWV142" s="348"/>
      <c r="CWW142" s="348"/>
      <c r="CWX142" s="349"/>
      <c r="CWZ142" s="347"/>
      <c r="CXA142" s="350"/>
      <c r="CXB142" s="350"/>
      <c r="CXC142" s="348"/>
      <c r="CXD142" s="348"/>
      <c r="CXE142" s="348"/>
      <c r="CXF142" s="349"/>
      <c r="CXH142" s="347"/>
      <c r="CXI142" s="350"/>
      <c r="CXJ142" s="350"/>
      <c r="CXK142" s="348"/>
      <c r="CXL142" s="348"/>
      <c r="CXM142" s="348"/>
      <c r="CXN142" s="349"/>
      <c r="CXP142" s="347"/>
      <c r="CXQ142" s="350"/>
      <c r="CXR142" s="350"/>
      <c r="CXS142" s="348"/>
      <c r="CXT142" s="348"/>
      <c r="CXU142" s="348"/>
      <c r="CXV142" s="349"/>
      <c r="CXX142" s="347"/>
      <c r="CXY142" s="350"/>
      <c r="CXZ142" s="350"/>
      <c r="CYA142" s="348"/>
      <c r="CYB142" s="348"/>
      <c r="CYC142" s="348"/>
      <c r="CYD142" s="349"/>
      <c r="CYF142" s="347"/>
      <c r="CYG142" s="350"/>
      <c r="CYH142" s="350"/>
      <c r="CYI142" s="348"/>
      <c r="CYJ142" s="348"/>
      <c r="CYK142" s="348"/>
      <c r="CYL142" s="349"/>
      <c r="CYN142" s="347"/>
      <c r="CYO142" s="350"/>
      <c r="CYP142" s="350"/>
      <c r="CYQ142" s="348"/>
      <c r="CYR142" s="348"/>
      <c r="CYS142" s="348"/>
      <c r="CYT142" s="349"/>
      <c r="CYV142" s="347"/>
      <c r="CYW142" s="350"/>
      <c r="CYX142" s="350"/>
      <c r="CYY142" s="348"/>
      <c r="CYZ142" s="348"/>
      <c r="CZA142" s="348"/>
      <c r="CZB142" s="349"/>
      <c r="CZD142" s="347"/>
      <c r="CZE142" s="350"/>
      <c r="CZF142" s="350"/>
      <c r="CZG142" s="348"/>
      <c r="CZH142" s="348"/>
      <c r="CZI142" s="348"/>
      <c r="CZJ142" s="349"/>
      <c r="CZL142" s="347"/>
      <c r="CZM142" s="350"/>
      <c r="CZN142" s="350"/>
      <c r="CZO142" s="348"/>
      <c r="CZP142" s="348"/>
      <c r="CZQ142" s="348"/>
      <c r="CZR142" s="349"/>
      <c r="CZT142" s="347"/>
      <c r="CZU142" s="350"/>
      <c r="CZV142" s="350"/>
      <c r="CZW142" s="348"/>
      <c r="CZX142" s="348"/>
      <c r="CZY142" s="348"/>
      <c r="CZZ142" s="349"/>
      <c r="DAB142" s="347"/>
      <c r="DAC142" s="350"/>
      <c r="DAD142" s="350"/>
      <c r="DAE142" s="348"/>
      <c r="DAF142" s="348"/>
      <c r="DAG142" s="348"/>
      <c r="DAH142" s="349"/>
      <c r="DAJ142" s="347"/>
      <c r="DAK142" s="350"/>
      <c r="DAL142" s="350"/>
      <c r="DAM142" s="348"/>
      <c r="DAN142" s="348"/>
      <c r="DAO142" s="348"/>
      <c r="DAP142" s="349"/>
      <c r="DAR142" s="347"/>
      <c r="DAS142" s="350"/>
      <c r="DAT142" s="350"/>
      <c r="DAU142" s="348"/>
      <c r="DAV142" s="348"/>
      <c r="DAW142" s="348"/>
      <c r="DAX142" s="349"/>
      <c r="DAZ142" s="347"/>
      <c r="DBA142" s="350"/>
      <c r="DBB142" s="350"/>
      <c r="DBC142" s="348"/>
      <c r="DBD142" s="348"/>
      <c r="DBE142" s="348"/>
      <c r="DBF142" s="349"/>
      <c r="DBH142" s="347"/>
      <c r="DBI142" s="350"/>
      <c r="DBJ142" s="350"/>
      <c r="DBK142" s="348"/>
      <c r="DBL142" s="348"/>
      <c r="DBM142" s="348"/>
      <c r="DBN142" s="349"/>
      <c r="DBP142" s="347"/>
      <c r="DBQ142" s="350"/>
      <c r="DBR142" s="350"/>
      <c r="DBS142" s="348"/>
      <c r="DBT142" s="348"/>
      <c r="DBU142" s="348"/>
      <c r="DBV142" s="349"/>
      <c r="DBX142" s="347"/>
      <c r="DBY142" s="350"/>
      <c r="DBZ142" s="350"/>
      <c r="DCA142" s="348"/>
      <c r="DCB142" s="348"/>
      <c r="DCC142" s="348"/>
      <c r="DCD142" s="349"/>
      <c r="DCF142" s="347"/>
      <c r="DCG142" s="350"/>
      <c r="DCH142" s="350"/>
      <c r="DCI142" s="348"/>
      <c r="DCJ142" s="348"/>
      <c r="DCK142" s="348"/>
      <c r="DCL142" s="349"/>
      <c r="DCN142" s="347"/>
      <c r="DCO142" s="350"/>
      <c r="DCP142" s="350"/>
      <c r="DCQ142" s="348"/>
      <c r="DCR142" s="348"/>
      <c r="DCS142" s="348"/>
      <c r="DCT142" s="349"/>
      <c r="DCV142" s="347"/>
      <c r="DCW142" s="350"/>
      <c r="DCX142" s="350"/>
      <c r="DCY142" s="348"/>
      <c r="DCZ142" s="348"/>
      <c r="DDA142" s="348"/>
      <c r="DDB142" s="349"/>
      <c r="DDD142" s="347"/>
      <c r="DDE142" s="350"/>
      <c r="DDF142" s="350"/>
      <c r="DDG142" s="348"/>
      <c r="DDH142" s="348"/>
      <c r="DDI142" s="348"/>
      <c r="DDJ142" s="349"/>
      <c r="DDL142" s="347"/>
      <c r="DDM142" s="350"/>
      <c r="DDN142" s="350"/>
      <c r="DDO142" s="348"/>
      <c r="DDP142" s="348"/>
      <c r="DDQ142" s="348"/>
      <c r="DDR142" s="349"/>
      <c r="DDT142" s="347"/>
      <c r="DDU142" s="350"/>
      <c r="DDV142" s="350"/>
      <c r="DDW142" s="348"/>
      <c r="DDX142" s="348"/>
      <c r="DDY142" s="348"/>
      <c r="DDZ142" s="349"/>
      <c r="DEB142" s="347"/>
      <c r="DEC142" s="350"/>
      <c r="DED142" s="350"/>
      <c r="DEE142" s="348"/>
      <c r="DEF142" s="348"/>
      <c r="DEG142" s="348"/>
      <c r="DEH142" s="349"/>
      <c r="DEJ142" s="347"/>
      <c r="DEK142" s="350"/>
      <c r="DEL142" s="350"/>
      <c r="DEM142" s="348"/>
      <c r="DEN142" s="348"/>
      <c r="DEO142" s="348"/>
      <c r="DEP142" s="349"/>
      <c r="DER142" s="347"/>
      <c r="DES142" s="350"/>
      <c r="DET142" s="350"/>
      <c r="DEU142" s="348"/>
      <c r="DEV142" s="348"/>
      <c r="DEW142" s="348"/>
      <c r="DEX142" s="349"/>
      <c r="DEZ142" s="347"/>
      <c r="DFA142" s="350"/>
      <c r="DFB142" s="350"/>
      <c r="DFC142" s="348"/>
      <c r="DFD142" s="348"/>
      <c r="DFE142" s="348"/>
      <c r="DFF142" s="349"/>
      <c r="DFH142" s="347"/>
      <c r="DFI142" s="350"/>
      <c r="DFJ142" s="350"/>
      <c r="DFK142" s="348"/>
      <c r="DFL142" s="348"/>
      <c r="DFM142" s="348"/>
      <c r="DFN142" s="349"/>
      <c r="DFP142" s="347"/>
      <c r="DFQ142" s="350"/>
      <c r="DFR142" s="350"/>
      <c r="DFS142" s="348"/>
      <c r="DFT142" s="348"/>
      <c r="DFU142" s="348"/>
      <c r="DFV142" s="349"/>
      <c r="DFX142" s="347"/>
      <c r="DFY142" s="350"/>
      <c r="DFZ142" s="350"/>
      <c r="DGA142" s="348"/>
      <c r="DGB142" s="348"/>
      <c r="DGC142" s="348"/>
      <c r="DGD142" s="349"/>
      <c r="DGF142" s="347"/>
      <c r="DGG142" s="350"/>
      <c r="DGH142" s="350"/>
      <c r="DGI142" s="348"/>
      <c r="DGJ142" s="348"/>
      <c r="DGK142" s="348"/>
      <c r="DGL142" s="349"/>
      <c r="DGN142" s="347"/>
      <c r="DGO142" s="350"/>
      <c r="DGP142" s="350"/>
      <c r="DGQ142" s="348"/>
      <c r="DGR142" s="348"/>
      <c r="DGS142" s="348"/>
      <c r="DGT142" s="349"/>
      <c r="DGV142" s="347"/>
      <c r="DGW142" s="350"/>
      <c r="DGX142" s="350"/>
      <c r="DGY142" s="348"/>
      <c r="DGZ142" s="348"/>
      <c r="DHA142" s="348"/>
      <c r="DHB142" s="349"/>
      <c r="DHD142" s="347"/>
      <c r="DHE142" s="350"/>
      <c r="DHF142" s="350"/>
      <c r="DHG142" s="348"/>
      <c r="DHH142" s="348"/>
      <c r="DHI142" s="348"/>
      <c r="DHJ142" s="349"/>
      <c r="DHL142" s="347"/>
      <c r="DHM142" s="350"/>
      <c r="DHN142" s="350"/>
      <c r="DHO142" s="348"/>
      <c r="DHP142" s="348"/>
      <c r="DHQ142" s="348"/>
      <c r="DHR142" s="349"/>
      <c r="DHT142" s="347"/>
      <c r="DHU142" s="350"/>
      <c r="DHV142" s="350"/>
      <c r="DHW142" s="348"/>
      <c r="DHX142" s="348"/>
      <c r="DHY142" s="348"/>
      <c r="DHZ142" s="349"/>
      <c r="DIB142" s="347"/>
      <c r="DIC142" s="350"/>
      <c r="DID142" s="350"/>
      <c r="DIE142" s="348"/>
      <c r="DIF142" s="348"/>
      <c r="DIG142" s="348"/>
      <c r="DIH142" s="349"/>
      <c r="DIJ142" s="347"/>
      <c r="DIK142" s="350"/>
      <c r="DIL142" s="350"/>
      <c r="DIM142" s="348"/>
      <c r="DIN142" s="348"/>
      <c r="DIO142" s="348"/>
      <c r="DIP142" s="349"/>
      <c r="DIR142" s="347"/>
      <c r="DIS142" s="350"/>
      <c r="DIT142" s="350"/>
      <c r="DIU142" s="348"/>
      <c r="DIV142" s="348"/>
      <c r="DIW142" s="348"/>
      <c r="DIX142" s="349"/>
      <c r="DIZ142" s="347"/>
      <c r="DJA142" s="350"/>
      <c r="DJB142" s="350"/>
      <c r="DJC142" s="348"/>
      <c r="DJD142" s="348"/>
      <c r="DJE142" s="348"/>
      <c r="DJF142" s="349"/>
      <c r="DJH142" s="347"/>
      <c r="DJI142" s="350"/>
      <c r="DJJ142" s="350"/>
      <c r="DJK142" s="348"/>
      <c r="DJL142" s="348"/>
      <c r="DJM142" s="348"/>
      <c r="DJN142" s="349"/>
      <c r="DJP142" s="347"/>
      <c r="DJQ142" s="350"/>
      <c r="DJR142" s="350"/>
      <c r="DJS142" s="348"/>
      <c r="DJT142" s="348"/>
      <c r="DJU142" s="348"/>
      <c r="DJV142" s="349"/>
      <c r="DJX142" s="347"/>
      <c r="DJY142" s="350"/>
      <c r="DJZ142" s="350"/>
      <c r="DKA142" s="348"/>
      <c r="DKB142" s="348"/>
      <c r="DKC142" s="348"/>
      <c r="DKD142" s="349"/>
      <c r="DKF142" s="347"/>
      <c r="DKG142" s="350"/>
      <c r="DKH142" s="350"/>
      <c r="DKI142" s="348"/>
      <c r="DKJ142" s="348"/>
      <c r="DKK142" s="348"/>
      <c r="DKL142" s="349"/>
      <c r="DKN142" s="347"/>
      <c r="DKO142" s="350"/>
      <c r="DKP142" s="350"/>
      <c r="DKQ142" s="348"/>
      <c r="DKR142" s="348"/>
      <c r="DKS142" s="348"/>
      <c r="DKT142" s="349"/>
      <c r="DKV142" s="347"/>
      <c r="DKW142" s="350"/>
      <c r="DKX142" s="350"/>
      <c r="DKY142" s="348"/>
      <c r="DKZ142" s="348"/>
      <c r="DLA142" s="348"/>
      <c r="DLB142" s="349"/>
      <c r="DLD142" s="347"/>
      <c r="DLE142" s="350"/>
      <c r="DLF142" s="350"/>
      <c r="DLG142" s="348"/>
      <c r="DLH142" s="348"/>
      <c r="DLI142" s="348"/>
      <c r="DLJ142" s="349"/>
      <c r="DLL142" s="347"/>
      <c r="DLM142" s="350"/>
      <c r="DLN142" s="350"/>
      <c r="DLO142" s="348"/>
      <c r="DLP142" s="348"/>
      <c r="DLQ142" s="348"/>
      <c r="DLR142" s="349"/>
      <c r="DLT142" s="347"/>
      <c r="DLU142" s="350"/>
      <c r="DLV142" s="350"/>
      <c r="DLW142" s="348"/>
      <c r="DLX142" s="348"/>
      <c r="DLY142" s="348"/>
      <c r="DLZ142" s="349"/>
      <c r="DMB142" s="347"/>
      <c r="DMC142" s="350"/>
      <c r="DMD142" s="350"/>
      <c r="DME142" s="348"/>
      <c r="DMF142" s="348"/>
      <c r="DMG142" s="348"/>
      <c r="DMH142" s="349"/>
      <c r="DMJ142" s="347"/>
      <c r="DMK142" s="350"/>
      <c r="DML142" s="350"/>
      <c r="DMM142" s="348"/>
      <c r="DMN142" s="348"/>
      <c r="DMO142" s="348"/>
      <c r="DMP142" s="349"/>
      <c r="DMR142" s="347"/>
      <c r="DMS142" s="350"/>
      <c r="DMT142" s="350"/>
      <c r="DMU142" s="348"/>
      <c r="DMV142" s="348"/>
      <c r="DMW142" s="348"/>
      <c r="DMX142" s="349"/>
      <c r="DMZ142" s="347"/>
      <c r="DNA142" s="350"/>
      <c r="DNB142" s="350"/>
      <c r="DNC142" s="348"/>
      <c r="DND142" s="348"/>
      <c r="DNE142" s="348"/>
      <c r="DNF142" s="349"/>
      <c r="DNH142" s="347"/>
      <c r="DNI142" s="350"/>
      <c r="DNJ142" s="350"/>
      <c r="DNK142" s="348"/>
      <c r="DNL142" s="348"/>
      <c r="DNM142" s="348"/>
      <c r="DNN142" s="349"/>
      <c r="DNP142" s="347"/>
      <c r="DNQ142" s="350"/>
      <c r="DNR142" s="350"/>
      <c r="DNS142" s="348"/>
      <c r="DNT142" s="348"/>
      <c r="DNU142" s="348"/>
      <c r="DNV142" s="349"/>
      <c r="DNX142" s="347"/>
      <c r="DNY142" s="350"/>
      <c r="DNZ142" s="350"/>
      <c r="DOA142" s="348"/>
      <c r="DOB142" s="348"/>
      <c r="DOC142" s="348"/>
      <c r="DOD142" s="349"/>
      <c r="DOF142" s="347"/>
      <c r="DOG142" s="350"/>
      <c r="DOH142" s="350"/>
      <c r="DOI142" s="348"/>
      <c r="DOJ142" s="348"/>
      <c r="DOK142" s="348"/>
      <c r="DOL142" s="349"/>
      <c r="DON142" s="347"/>
      <c r="DOO142" s="350"/>
      <c r="DOP142" s="350"/>
      <c r="DOQ142" s="348"/>
      <c r="DOR142" s="348"/>
      <c r="DOS142" s="348"/>
      <c r="DOT142" s="349"/>
      <c r="DOV142" s="347"/>
      <c r="DOW142" s="350"/>
      <c r="DOX142" s="350"/>
      <c r="DOY142" s="348"/>
      <c r="DOZ142" s="348"/>
      <c r="DPA142" s="348"/>
      <c r="DPB142" s="349"/>
      <c r="DPD142" s="347"/>
      <c r="DPE142" s="350"/>
      <c r="DPF142" s="350"/>
      <c r="DPG142" s="348"/>
      <c r="DPH142" s="348"/>
      <c r="DPI142" s="348"/>
      <c r="DPJ142" s="349"/>
      <c r="DPL142" s="347"/>
      <c r="DPM142" s="350"/>
      <c r="DPN142" s="350"/>
      <c r="DPO142" s="348"/>
      <c r="DPP142" s="348"/>
      <c r="DPQ142" s="348"/>
      <c r="DPR142" s="349"/>
      <c r="DPT142" s="347"/>
      <c r="DPU142" s="350"/>
      <c r="DPV142" s="350"/>
      <c r="DPW142" s="348"/>
      <c r="DPX142" s="348"/>
      <c r="DPY142" s="348"/>
      <c r="DPZ142" s="349"/>
      <c r="DQB142" s="347"/>
      <c r="DQC142" s="350"/>
      <c r="DQD142" s="350"/>
      <c r="DQE142" s="348"/>
      <c r="DQF142" s="348"/>
      <c r="DQG142" s="348"/>
      <c r="DQH142" s="349"/>
      <c r="DQJ142" s="347"/>
      <c r="DQK142" s="350"/>
      <c r="DQL142" s="350"/>
      <c r="DQM142" s="348"/>
      <c r="DQN142" s="348"/>
      <c r="DQO142" s="348"/>
      <c r="DQP142" s="349"/>
      <c r="DQR142" s="347"/>
      <c r="DQS142" s="350"/>
      <c r="DQT142" s="350"/>
      <c r="DQU142" s="348"/>
      <c r="DQV142" s="348"/>
      <c r="DQW142" s="348"/>
      <c r="DQX142" s="349"/>
      <c r="DQZ142" s="347"/>
      <c r="DRA142" s="350"/>
      <c r="DRB142" s="350"/>
      <c r="DRC142" s="348"/>
      <c r="DRD142" s="348"/>
      <c r="DRE142" s="348"/>
      <c r="DRF142" s="349"/>
      <c r="DRH142" s="347"/>
      <c r="DRI142" s="350"/>
      <c r="DRJ142" s="350"/>
      <c r="DRK142" s="348"/>
      <c r="DRL142" s="348"/>
      <c r="DRM142" s="348"/>
      <c r="DRN142" s="349"/>
      <c r="DRP142" s="347"/>
      <c r="DRQ142" s="350"/>
      <c r="DRR142" s="350"/>
      <c r="DRS142" s="348"/>
      <c r="DRT142" s="348"/>
      <c r="DRU142" s="348"/>
      <c r="DRV142" s="349"/>
      <c r="DRX142" s="347"/>
      <c r="DRY142" s="350"/>
      <c r="DRZ142" s="350"/>
      <c r="DSA142" s="348"/>
      <c r="DSB142" s="348"/>
      <c r="DSC142" s="348"/>
      <c r="DSD142" s="349"/>
      <c r="DSF142" s="347"/>
      <c r="DSG142" s="350"/>
      <c r="DSH142" s="350"/>
      <c r="DSI142" s="348"/>
      <c r="DSJ142" s="348"/>
      <c r="DSK142" s="348"/>
      <c r="DSL142" s="349"/>
      <c r="DSN142" s="347"/>
      <c r="DSO142" s="350"/>
      <c r="DSP142" s="350"/>
      <c r="DSQ142" s="348"/>
      <c r="DSR142" s="348"/>
      <c r="DSS142" s="348"/>
      <c r="DST142" s="349"/>
      <c r="DSV142" s="347"/>
      <c r="DSW142" s="350"/>
      <c r="DSX142" s="350"/>
      <c r="DSY142" s="348"/>
      <c r="DSZ142" s="348"/>
      <c r="DTA142" s="348"/>
      <c r="DTB142" s="349"/>
      <c r="DTD142" s="347"/>
      <c r="DTE142" s="350"/>
      <c r="DTF142" s="350"/>
      <c r="DTG142" s="348"/>
      <c r="DTH142" s="348"/>
      <c r="DTI142" s="348"/>
      <c r="DTJ142" s="349"/>
      <c r="DTL142" s="347"/>
      <c r="DTM142" s="350"/>
      <c r="DTN142" s="350"/>
      <c r="DTO142" s="348"/>
      <c r="DTP142" s="348"/>
      <c r="DTQ142" s="348"/>
      <c r="DTR142" s="349"/>
      <c r="DTT142" s="347"/>
      <c r="DTU142" s="350"/>
      <c r="DTV142" s="350"/>
      <c r="DTW142" s="348"/>
      <c r="DTX142" s="348"/>
      <c r="DTY142" s="348"/>
      <c r="DTZ142" s="349"/>
      <c r="DUB142" s="347"/>
      <c r="DUC142" s="350"/>
      <c r="DUD142" s="350"/>
      <c r="DUE142" s="348"/>
      <c r="DUF142" s="348"/>
      <c r="DUG142" s="348"/>
      <c r="DUH142" s="349"/>
      <c r="DUJ142" s="347"/>
      <c r="DUK142" s="350"/>
      <c r="DUL142" s="350"/>
      <c r="DUM142" s="348"/>
      <c r="DUN142" s="348"/>
      <c r="DUO142" s="348"/>
      <c r="DUP142" s="349"/>
      <c r="DUR142" s="347"/>
      <c r="DUS142" s="350"/>
      <c r="DUT142" s="350"/>
      <c r="DUU142" s="348"/>
      <c r="DUV142" s="348"/>
      <c r="DUW142" s="348"/>
      <c r="DUX142" s="349"/>
      <c r="DUZ142" s="347"/>
      <c r="DVA142" s="350"/>
      <c r="DVB142" s="350"/>
      <c r="DVC142" s="348"/>
      <c r="DVD142" s="348"/>
      <c r="DVE142" s="348"/>
      <c r="DVF142" s="349"/>
      <c r="DVH142" s="347"/>
      <c r="DVI142" s="350"/>
      <c r="DVJ142" s="350"/>
      <c r="DVK142" s="348"/>
      <c r="DVL142" s="348"/>
      <c r="DVM142" s="348"/>
      <c r="DVN142" s="349"/>
      <c r="DVP142" s="347"/>
      <c r="DVQ142" s="350"/>
      <c r="DVR142" s="350"/>
      <c r="DVS142" s="348"/>
      <c r="DVT142" s="348"/>
      <c r="DVU142" s="348"/>
      <c r="DVV142" s="349"/>
      <c r="DVX142" s="347"/>
      <c r="DVY142" s="350"/>
      <c r="DVZ142" s="350"/>
      <c r="DWA142" s="348"/>
      <c r="DWB142" s="348"/>
      <c r="DWC142" s="348"/>
      <c r="DWD142" s="349"/>
      <c r="DWF142" s="347"/>
      <c r="DWG142" s="350"/>
      <c r="DWH142" s="350"/>
      <c r="DWI142" s="348"/>
      <c r="DWJ142" s="348"/>
      <c r="DWK142" s="348"/>
      <c r="DWL142" s="349"/>
      <c r="DWN142" s="347"/>
      <c r="DWO142" s="350"/>
      <c r="DWP142" s="350"/>
      <c r="DWQ142" s="348"/>
      <c r="DWR142" s="348"/>
      <c r="DWS142" s="348"/>
      <c r="DWT142" s="349"/>
      <c r="DWV142" s="347"/>
      <c r="DWW142" s="350"/>
      <c r="DWX142" s="350"/>
      <c r="DWY142" s="348"/>
      <c r="DWZ142" s="348"/>
      <c r="DXA142" s="348"/>
      <c r="DXB142" s="349"/>
      <c r="DXD142" s="347"/>
      <c r="DXE142" s="350"/>
      <c r="DXF142" s="350"/>
      <c r="DXG142" s="348"/>
      <c r="DXH142" s="348"/>
      <c r="DXI142" s="348"/>
      <c r="DXJ142" s="349"/>
      <c r="DXL142" s="347"/>
      <c r="DXM142" s="350"/>
      <c r="DXN142" s="350"/>
      <c r="DXO142" s="348"/>
      <c r="DXP142" s="348"/>
      <c r="DXQ142" s="348"/>
      <c r="DXR142" s="349"/>
      <c r="DXT142" s="347"/>
      <c r="DXU142" s="350"/>
      <c r="DXV142" s="350"/>
      <c r="DXW142" s="348"/>
      <c r="DXX142" s="348"/>
      <c r="DXY142" s="348"/>
      <c r="DXZ142" s="349"/>
      <c r="DYB142" s="347"/>
      <c r="DYC142" s="350"/>
      <c r="DYD142" s="350"/>
      <c r="DYE142" s="348"/>
      <c r="DYF142" s="348"/>
      <c r="DYG142" s="348"/>
      <c r="DYH142" s="349"/>
      <c r="DYJ142" s="347"/>
      <c r="DYK142" s="350"/>
      <c r="DYL142" s="350"/>
      <c r="DYM142" s="348"/>
      <c r="DYN142" s="348"/>
      <c r="DYO142" s="348"/>
      <c r="DYP142" s="349"/>
      <c r="DYR142" s="347"/>
      <c r="DYS142" s="350"/>
      <c r="DYT142" s="350"/>
      <c r="DYU142" s="348"/>
      <c r="DYV142" s="348"/>
      <c r="DYW142" s="348"/>
      <c r="DYX142" s="349"/>
      <c r="DYZ142" s="347"/>
      <c r="DZA142" s="350"/>
      <c r="DZB142" s="350"/>
      <c r="DZC142" s="348"/>
      <c r="DZD142" s="348"/>
      <c r="DZE142" s="348"/>
      <c r="DZF142" s="349"/>
      <c r="DZH142" s="347"/>
      <c r="DZI142" s="350"/>
      <c r="DZJ142" s="350"/>
      <c r="DZK142" s="348"/>
      <c r="DZL142" s="348"/>
      <c r="DZM142" s="348"/>
      <c r="DZN142" s="349"/>
      <c r="DZP142" s="347"/>
      <c r="DZQ142" s="350"/>
      <c r="DZR142" s="350"/>
      <c r="DZS142" s="348"/>
      <c r="DZT142" s="348"/>
      <c r="DZU142" s="348"/>
      <c r="DZV142" s="349"/>
      <c r="DZX142" s="347"/>
      <c r="DZY142" s="350"/>
      <c r="DZZ142" s="350"/>
      <c r="EAA142" s="348"/>
      <c r="EAB142" s="348"/>
      <c r="EAC142" s="348"/>
      <c r="EAD142" s="349"/>
      <c r="EAF142" s="347"/>
      <c r="EAG142" s="350"/>
      <c r="EAH142" s="350"/>
      <c r="EAI142" s="348"/>
      <c r="EAJ142" s="348"/>
      <c r="EAK142" s="348"/>
      <c r="EAL142" s="349"/>
      <c r="EAN142" s="347"/>
      <c r="EAO142" s="350"/>
      <c r="EAP142" s="350"/>
      <c r="EAQ142" s="348"/>
      <c r="EAR142" s="348"/>
      <c r="EAS142" s="348"/>
      <c r="EAT142" s="349"/>
      <c r="EAV142" s="347"/>
      <c r="EAW142" s="350"/>
      <c r="EAX142" s="350"/>
      <c r="EAY142" s="348"/>
      <c r="EAZ142" s="348"/>
      <c r="EBA142" s="348"/>
      <c r="EBB142" s="349"/>
      <c r="EBD142" s="347"/>
      <c r="EBE142" s="350"/>
      <c r="EBF142" s="350"/>
      <c r="EBG142" s="348"/>
      <c r="EBH142" s="348"/>
      <c r="EBI142" s="348"/>
      <c r="EBJ142" s="349"/>
      <c r="EBL142" s="347"/>
      <c r="EBM142" s="350"/>
      <c r="EBN142" s="350"/>
      <c r="EBO142" s="348"/>
      <c r="EBP142" s="348"/>
      <c r="EBQ142" s="348"/>
      <c r="EBR142" s="349"/>
      <c r="EBT142" s="347"/>
      <c r="EBU142" s="350"/>
      <c r="EBV142" s="350"/>
      <c r="EBW142" s="348"/>
      <c r="EBX142" s="348"/>
      <c r="EBY142" s="348"/>
      <c r="EBZ142" s="349"/>
      <c r="ECB142" s="347"/>
      <c r="ECC142" s="350"/>
      <c r="ECD142" s="350"/>
      <c r="ECE142" s="348"/>
      <c r="ECF142" s="348"/>
      <c r="ECG142" s="348"/>
      <c r="ECH142" s="349"/>
      <c r="ECJ142" s="347"/>
      <c r="ECK142" s="350"/>
      <c r="ECL142" s="350"/>
      <c r="ECM142" s="348"/>
      <c r="ECN142" s="348"/>
      <c r="ECO142" s="348"/>
      <c r="ECP142" s="349"/>
      <c r="ECR142" s="347"/>
      <c r="ECS142" s="350"/>
      <c r="ECT142" s="350"/>
      <c r="ECU142" s="348"/>
      <c r="ECV142" s="348"/>
      <c r="ECW142" s="348"/>
      <c r="ECX142" s="349"/>
      <c r="ECZ142" s="347"/>
      <c r="EDA142" s="350"/>
      <c r="EDB142" s="350"/>
      <c r="EDC142" s="348"/>
      <c r="EDD142" s="348"/>
      <c r="EDE142" s="348"/>
      <c r="EDF142" s="349"/>
      <c r="EDH142" s="347"/>
      <c r="EDI142" s="350"/>
      <c r="EDJ142" s="350"/>
      <c r="EDK142" s="348"/>
      <c r="EDL142" s="348"/>
      <c r="EDM142" s="348"/>
      <c r="EDN142" s="349"/>
      <c r="EDP142" s="347"/>
      <c r="EDQ142" s="350"/>
      <c r="EDR142" s="350"/>
      <c r="EDS142" s="348"/>
      <c r="EDT142" s="348"/>
      <c r="EDU142" s="348"/>
      <c r="EDV142" s="349"/>
      <c r="EDX142" s="347"/>
      <c r="EDY142" s="350"/>
      <c r="EDZ142" s="350"/>
      <c r="EEA142" s="348"/>
      <c r="EEB142" s="348"/>
      <c r="EEC142" s="348"/>
      <c r="EED142" s="349"/>
      <c r="EEF142" s="347"/>
      <c r="EEG142" s="350"/>
      <c r="EEH142" s="350"/>
      <c r="EEI142" s="348"/>
      <c r="EEJ142" s="348"/>
      <c r="EEK142" s="348"/>
      <c r="EEL142" s="349"/>
      <c r="EEN142" s="347"/>
      <c r="EEO142" s="350"/>
      <c r="EEP142" s="350"/>
      <c r="EEQ142" s="348"/>
      <c r="EER142" s="348"/>
      <c r="EES142" s="348"/>
      <c r="EET142" s="349"/>
      <c r="EEV142" s="347"/>
      <c r="EEW142" s="350"/>
      <c r="EEX142" s="350"/>
      <c r="EEY142" s="348"/>
      <c r="EEZ142" s="348"/>
      <c r="EFA142" s="348"/>
      <c r="EFB142" s="349"/>
      <c r="EFD142" s="347"/>
      <c r="EFE142" s="350"/>
      <c r="EFF142" s="350"/>
      <c r="EFG142" s="348"/>
      <c r="EFH142" s="348"/>
      <c r="EFI142" s="348"/>
      <c r="EFJ142" s="349"/>
      <c r="EFL142" s="347"/>
      <c r="EFM142" s="350"/>
      <c r="EFN142" s="350"/>
      <c r="EFO142" s="348"/>
      <c r="EFP142" s="348"/>
      <c r="EFQ142" s="348"/>
      <c r="EFR142" s="349"/>
      <c r="EFT142" s="347"/>
      <c r="EFU142" s="350"/>
      <c r="EFV142" s="350"/>
      <c r="EFW142" s="348"/>
      <c r="EFX142" s="348"/>
      <c r="EFY142" s="348"/>
      <c r="EFZ142" s="349"/>
      <c r="EGB142" s="347"/>
      <c r="EGC142" s="350"/>
      <c r="EGD142" s="350"/>
      <c r="EGE142" s="348"/>
      <c r="EGF142" s="348"/>
      <c r="EGG142" s="348"/>
      <c r="EGH142" s="349"/>
      <c r="EGJ142" s="347"/>
      <c r="EGK142" s="350"/>
      <c r="EGL142" s="350"/>
      <c r="EGM142" s="348"/>
      <c r="EGN142" s="348"/>
      <c r="EGO142" s="348"/>
      <c r="EGP142" s="349"/>
      <c r="EGR142" s="347"/>
      <c r="EGS142" s="350"/>
      <c r="EGT142" s="350"/>
      <c r="EGU142" s="348"/>
      <c r="EGV142" s="348"/>
      <c r="EGW142" s="348"/>
      <c r="EGX142" s="349"/>
      <c r="EGZ142" s="347"/>
      <c r="EHA142" s="350"/>
      <c r="EHB142" s="350"/>
      <c r="EHC142" s="348"/>
      <c r="EHD142" s="348"/>
      <c r="EHE142" s="348"/>
      <c r="EHF142" s="349"/>
      <c r="EHH142" s="347"/>
      <c r="EHI142" s="350"/>
      <c r="EHJ142" s="350"/>
      <c r="EHK142" s="348"/>
      <c r="EHL142" s="348"/>
      <c r="EHM142" s="348"/>
      <c r="EHN142" s="349"/>
      <c r="EHP142" s="347"/>
      <c r="EHQ142" s="350"/>
      <c r="EHR142" s="350"/>
      <c r="EHS142" s="348"/>
      <c r="EHT142" s="348"/>
      <c r="EHU142" s="348"/>
      <c r="EHV142" s="349"/>
      <c r="EHX142" s="347"/>
      <c r="EHY142" s="350"/>
      <c r="EHZ142" s="350"/>
      <c r="EIA142" s="348"/>
      <c r="EIB142" s="348"/>
      <c r="EIC142" s="348"/>
      <c r="EID142" s="349"/>
      <c r="EIF142" s="347"/>
      <c r="EIG142" s="350"/>
      <c r="EIH142" s="350"/>
      <c r="EII142" s="348"/>
      <c r="EIJ142" s="348"/>
      <c r="EIK142" s="348"/>
      <c r="EIL142" s="349"/>
      <c r="EIN142" s="347"/>
      <c r="EIO142" s="350"/>
      <c r="EIP142" s="350"/>
      <c r="EIQ142" s="348"/>
      <c r="EIR142" s="348"/>
      <c r="EIS142" s="348"/>
      <c r="EIT142" s="349"/>
      <c r="EIV142" s="347"/>
      <c r="EIW142" s="350"/>
      <c r="EIX142" s="350"/>
      <c r="EIY142" s="348"/>
      <c r="EIZ142" s="348"/>
      <c r="EJA142" s="348"/>
      <c r="EJB142" s="349"/>
      <c r="EJD142" s="347"/>
      <c r="EJE142" s="350"/>
      <c r="EJF142" s="350"/>
      <c r="EJG142" s="348"/>
      <c r="EJH142" s="348"/>
      <c r="EJI142" s="348"/>
      <c r="EJJ142" s="349"/>
      <c r="EJL142" s="347"/>
      <c r="EJM142" s="350"/>
      <c r="EJN142" s="350"/>
      <c r="EJO142" s="348"/>
      <c r="EJP142" s="348"/>
      <c r="EJQ142" s="348"/>
      <c r="EJR142" s="349"/>
      <c r="EJT142" s="347"/>
      <c r="EJU142" s="350"/>
      <c r="EJV142" s="350"/>
      <c r="EJW142" s="348"/>
      <c r="EJX142" s="348"/>
      <c r="EJY142" s="348"/>
      <c r="EJZ142" s="349"/>
      <c r="EKB142" s="347"/>
      <c r="EKC142" s="350"/>
      <c r="EKD142" s="350"/>
      <c r="EKE142" s="348"/>
      <c r="EKF142" s="348"/>
      <c r="EKG142" s="348"/>
      <c r="EKH142" s="349"/>
      <c r="EKJ142" s="347"/>
      <c r="EKK142" s="350"/>
      <c r="EKL142" s="350"/>
      <c r="EKM142" s="348"/>
      <c r="EKN142" s="348"/>
      <c r="EKO142" s="348"/>
      <c r="EKP142" s="349"/>
      <c r="EKR142" s="347"/>
      <c r="EKS142" s="350"/>
      <c r="EKT142" s="350"/>
      <c r="EKU142" s="348"/>
      <c r="EKV142" s="348"/>
      <c r="EKW142" s="348"/>
      <c r="EKX142" s="349"/>
      <c r="EKZ142" s="347"/>
      <c r="ELA142" s="350"/>
      <c r="ELB142" s="350"/>
      <c r="ELC142" s="348"/>
      <c r="ELD142" s="348"/>
      <c r="ELE142" s="348"/>
      <c r="ELF142" s="349"/>
      <c r="ELH142" s="347"/>
      <c r="ELI142" s="350"/>
      <c r="ELJ142" s="350"/>
      <c r="ELK142" s="348"/>
      <c r="ELL142" s="348"/>
      <c r="ELM142" s="348"/>
      <c r="ELN142" s="349"/>
      <c r="ELP142" s="347"/>
      <c r="ELQ142" s="350"/>
      <c r="ELR142" s="350"/>
      <c r="ELS142" s="348"/>
      <c r="ELT142" s="348"/>
      <c r="ELU142" s="348"/>
      <c r="ELV142" s="349"/>
      <c r="ELX142" s="347"/>
      <c r="ELY142" s="350"/>
      <c r="ELZ142" s="350"/>
      <c r="EMA142" s="348"/>
      <c r="EMB142" s="348"/>
      <c r="EMC142" s="348"/>
      <c r="EMD142" s="349"/>
      <c r="EMF142" s="347"/>
      <c r="EMG142" s="350"/>
      <c r="EMH142" s="350"/>
      <c r="EMI142" s="348"/>
      <c r="EMJ142" s="348"/>
      <c r="EMK142" s="348"/>
      <c r="EML142" s="349"/>
      <c r="EMN142" s="347"/>
      <c r="EMO142" s="350"/>
      <c r="EMP142" s="350"/>
      <c r="EMQ142" s="348"/>
      <c r="EMR142" s="348"/>
      <c r="EMS142" s="348"/>
      <c r="EMT142" s="349"/>
      <c r="EMV142" s="347"/>
      <c r="EMW142" s="350"/>
      <c r="EMX142" s="350"/>
      <c r="EMY142" s="348"/>
      <c r="EMZ142" s="348"/>
      <c r="ENA142" s="348"/>
      <c r="ENB142" s="349"/>
      <c r="END142" s="347"/>
      <c r="ENE142" s="350"/>
      <c r="ENF142" s="350"/>
      <c r="ENG142" s="348"/>
      <c r="ENH142" s="348"/>
      <c r="ENI142" s="348"/>
      <c r="ENJ142" s="349"/>
      <c r="ENL142" s="347"/>
      <c r="ENM142" s="350"/>
      <c r="ENN142" s="350"/>
      <c r="ENO142" s="348"/>
      <c r="ENP142" s="348"/>
      <c r="ENQ142" s="348"/>
      <c r="ENR142" s="349"/>
      <c r="ENT142" s="347"/>
      <c r="ENU142" s="350"/>
      <c r="ENV142" s="350"/>
      <c r="ENW142" s="348"/>
      <c r="ENX142" s="348"/>
      <c r="ENY142" s="348"/>
      <c r="ENZ142" s="349"/>
      <c r="EOB142" s="347"/>
      <c r="EOC142" s="350"/>
      <c r="EOD142" s="350"/>
      <c r="EOE142" s="348"/>
      <c r="EOF142" s="348"/>
      <c r="EOG142" s="348"/>
      <c r="EOH142" s="349"/>
      <c r="EOJ142" s="347"/>
      <c r="EOK142" s="350"/>
      <c r="EOL142" s="350"/>
      <c r="EOM142" s="348"/>
      <c r="EON142" s="348"/>
      <c r="EOO142" s="348"/>
      <c r="EOP142" s="349"/>
      <c r="EOR142" s="347"/>
      <c r="EOS142" s="350"/>
      <c r="EOT142" s="350"/>
      <c r="EOU142" s="348"/>
      <c r="EOV142" s="348"/>
      <c r="EOW142" s="348"/>
      <c r="EOX142" s="349"/>
      <c r="EOZ142" s="347"/>
      <c r="EPA142" s="350"/>
      <c r="EPB142" s="350"/>
      <c r="EPC142" s="348"/>
      <c r="EPD142" s="348"/>
      <c r="EPE142" s="348"/>
      <c r="EPF142" s="349"/>
      <c r="EPH142" s="347"/>
      <c r="EPI142" s="350"/>
      <c r="EPJ142" s="350"/>
      <c r="EPK142" s="348"/>
      <c r="EPL142" s="348"/>
      <c r="EPM142" s="348"/>
      <c r="EPN142" s="349"/>
      <c r="EPP142" s="347"/>
      <c r="EPQ142" s="350"/>
      <c r="EPR142" s="350"/>
      <c r="EPS142" s="348"/>
      <c r="EPT142" s="348"/>
      <c r="EPU142" s="348"/>
      <c r="EPV142" s="349"/>
      <c r="EPX142" s="347"/>
      <c r="EPY142" s="350"/>
      <c r="EPZ142" s="350"/>
      <c r="EQA142" s="348"/>
      <c r="EQB142" s="348"/>
      <c r="EQC142" s="348"/>
      <c r="EQD142" s="349"/>
      <c r="EQF142" s="347"/>
      <c r="EQG142" s="350"/>
      <c r="EQH142" s="350"/>
      <c r="EQI142" s="348"/>
      <c r="EQJ142" s="348"/>
      <c r="EQK142" s="348"/>
      <c r="EQL142" s="349"/>
      <c r="EQN142" s="347"/>
      <c r="EQO142" s="350"/>
      <c r="EQP142" s="350"/>
      <c r="EQQ142" s="348"/>
      <c r="EQR142" s="348"/>
      <c r="EQS142" s="348"/>
      <c r="EQT142" s="349"/>
      <c r="EQV142" s="347"/>
      <c r="EQW142" s="350"/>
      <c r="EQX142" s="350"/>
      <c r="EQY142" s="348"/>
      <c r="EQZ142" s="348"/>
      <c r="ERA142" s="348"/>
      <c r="ERB142" s="349"/>
      <c r="ERD142" s="347"/>
      <c r="ERE142" s="350"/>
      <c r="ERF142" s="350"/>
      <c r="ERG142" s="348"/>
      <c r="ERH142" s="348"/>
      <c r="ERI142" s="348"/>
      <c r="ERJ142" s="349"/>
      <c r="ERL142" s="347"/>
      <c r="ERM142" s="350"/>
      <c r="ERN142" s="350"/>
      <c r="ERO142" s="348"/>
      <c r="ERP142" s="348"/>
      <c r="ERQ142" s="348"/>
      <c r="ERR142" s="349"/>
      <c r="ERT142" s="347"/>
      <c r="ERU142" s="350"/>
      <c r="ERV142" s="350"/>
      <c r="ERW142" s="348"/>
      <c r="ERX142" s="348"/>
      <c r="ERY142" s="348"/>
      <c r="ERZ142" s="349"/>
      <c r="ESB142" s="347"/>
      <c r="ESC142" s="350"/>
      <c r="ESD142" s="350"/>
      <c r="ESE142" s="348"/>
      <c r="ESF142" s="348"/>
      <c r="ESG142" s="348"/>
      <c r="ESH142" s="349"/>
      <c r="ESJ142" s="347"/>
      <c r="ESK142" s="350"/>
      <c r="ESL142" s="350"/>
      <c r="ESM142" s="348"/>
      <c r="ESN142" s="348"/>
      <c r="ESO142" s="348"/>
      <c r="ESP142" s="349"/>
      <c r="ESR142" s="347"/>
      <c r="ESS142" s="350"/>
      <c r="EST142" s="350"/>
      <c r="ESU142" s="348"/>
      <c r="ESV142" s="348"/>
      <c r="ESW142" s="348"/>
      <c r="ESX142" s="349"/>
      <c r="ESZ142" s="347"/>
      <c r="ETA142" s="350"/>
      <c r="ETB142" s="350"/>
      <c r="ETC142" s="348"/>
      <c r="ETD142" s="348"/>
      <c r="ETE142" s="348"/>
      <c r="ETF142" s="349"/>
      <c r="ETH142" s="347"/>
      <c r="ETI142" s="350"/>
      <c r="ETJ142" s="350"/>
      <c r="ETK142" s="348"/>
      <c r="ETL142" s="348"/>
      <c r="ETM142" s="348"/>
      <c r="ETN142" s="349"/>
      <c r="ETP142" s="347"/>
      <c r="ETQ142" s="350"/>
      <c r="ETR142" s="350"/>
      <c r="ETS142" s="348"/>
      <c r="ETT142" s="348"/>
      <c r="ETU142" s="348"/>
      <c r="ETV142" s="349"/>
      <c r="ETX142" s="347"/>
      <c r="ETY142" s="350"/>
      <c r="ETZ142" s="350"/>
      <c r="EUA142" s="348"/>
      <c r="EUB142" s="348"/>
      <c r="EUC142" s="348"/>
      <c r="EUD142" s="349"/>
      <c r="EUF142" s="347"/>
      <c r="EUG142" s="350"/>
      <c r="EUH142" s="350"/>
      <c r="EUI142" s="348"/>
      <c r="EUJ142" s="348"/>
      <c r="EUK142" s="348"/>
      <c r="EUL142" s="349"/>
      <c r="EUN142" s="347"/>
      <c r="EUO142" s="350"/>
      <c r="EUP142" s="350"/>
      <c r="EUQ142" s="348"/>
      <c r="EUR142" s="348"/>
      <c r="EUS142" s="348"/>
      <c r="EUT142" s="349"/>
      <c r="EUV142" s="347"/>
      <c r="EUW142" s="350"/>
      <c r="EUX142" s="350"/>
      <c r="EUY142" s="348"/>
      <c r="EUZ142" s="348"/>
      <c r="EVA142" s="348"/>
      <c r="EVB142" s="349"/>
      <c r="EVD142" s="347"/>
      <c r="EVE142" s="350"/>
      <c r="EVF142" s="350"/>
      <c r="EVG142" s="348"/>
      <c r="EVH142" s="348"/>
      <c r="EVI142" s="348"/>
      <c r="EVJ142" s="349"/>
      <c r="EVL142" s="347"/>
      <c r="EVM142" s="350"/>
      <c r="EVN142" s="350"/>
      <c r="EVO142" s="348"/>
      <c r="EVP142" s="348"/>
      <c r="EVQ142" s="348"/>
      <c r="EVR142" s="349"/>
      <c r="EVT142" s="347"/>
      <c r="EVU142" s="350"/>
      <c r="EVV142" s="350"/>
      <c r="EVW142" s="348"/>
      <c r="EVX142" s="348"/>
      <c r="EVY142" s="348"/>
      <c r="EVZ142" s="349"/>
      <c r="EWB142" s="347"/>
      <c r="EWC142" s="350"/>
      <c r="EWD142" s="350"/>
      <c r="EWE142" s="348"/>
      <c r="EWF142" s="348"/>
      <c r="EWG142" s="348"/>
      <c r="EWH142" s="349"/>
      <c r="EWJ142" s="347"/>
      <c r="EWK142" s="350"/>
      <c r="EWL142" s="350"/>
      <c r="EWM142" s="348"/>
      <c r="EWN142" s="348"/>
      <c r="EWO142" s="348"/>
      <c r="EWP142" s="349"/>
      <c r="EWR142" s="347"/>
      <c r="EWS142" s="350"/>
      <c r="EWT142" s="350"/>
      <c r="EWU142" s="348"/>
      <c r="EWV142" s="348"/>
      <c r="EWW142" s="348"/>
      <c r="EWX142" s="349"/>
      <c r="EWZ142" s="347"/>
      <c r="EXA142" s="350"/>
      <c r="EXB142" s="350"/>
      <c r="EXC142" s="348"/>
      <c r="EXD142" s="348"/>
      <c r="EXE142" s="348"/>
      <c r="EXF142" s="349"/>
      <c r="EXH142" s="347"/>
      <c r="EXI142" s="350"/>
      <c r="EXJ142" s="350"/>
      <c r="EXK142" s="348"/>
      <c r="EXL142" s="348"/>
      <c r="EXM142" s="348"/>
      <c r="EXN142" s="349"/>
      <c r="EXP142" s="347"/>
      <c r="EXQ142" s="350"/>
      <c r="EXR142" s="350"/>
      <c r="EXS142" s="348"/>
      <c r="EXT142" s="348"/>
      <c r="EXU142" s="348"/>
      <c r="EXV142" s="349"/>
      <c r="EXX142" s="347"/>
      <c r="EXY142" s="350"/>
      <c r="EXZ142" s="350"/>
      <c r="EYA142" s="348"/>
      <c r="EYB142" s="348"/>
      <c r="EYC142" s="348"/>
      <c r="EYD142" s="349"/>
      <c r="EYF142" s="347"/>
      <c r="EYG142" s="350"/>
      <c r="EYH142" s="350"/>
      <c r="EYI142" s="348"/>
      <c r="EYJ142" s="348"/>
      <c r="EYK142" s="348"/>
      <c r="EYL142" s="349"/>
      <c r="EYN142" s="347"/>
      <c r="EYO142" s="350"/>
      <c r="EYP142" s="350"/>
      <c r="EYQ142" s="348"/>
      <c r="EYR142" s="348"/>
      <c r="EYS142" s="348"/>
      <c r="EYT142" s="349"/>
      <c r="EYV142" s="347"/>
      <c r="EYW142" s="350"/>
      <c r="EYX142" s="350"/>
      <c r="EYY142" s="348"/>
      <c r="EYZ142" s="348"/>
      <c r="EZA142" s="348"/>
      <c r="EZB142" s="349"/>
      <c r="EZD142" s="347"/>
      <c r="EZE142" s="350"/>
      <c r="EZF142" s="350"/>
      <c r="EZG142" s="348"/>
      <c r="EZH142" s="348"/>
      <c r="EZI142" s="348"/>
      <c r="EZJ142" s="349"/>
      <c r="EZL142" s="347"/>
      <c r="EZM142" s="350"/>
      <c r="EZN142" s="350"/>
      <c r="EZO142" s="348"/>
      <c r="EZP142" s="348"/>
      <c r="EZQ142" s="348"/>
      <c r="EZR142" s="349"/>
      <c r="EZT142" s="347"/>
      <c r="EZU142" s="350"/>
      <c r="EZV142" s="350"/>
      <c r="EZW142" s="348"/>
      <c r="EZX142" s="348"/>
      <c r="EZY142" s="348"/>
      <c r="EZZ142" s="349"/>
      <c r="FAB142" s="347"/>
      <c r="FAC142" s="350"/>
      <c r="FAD142" s="350"/>
      <c r="FAE142" s="348"/>
      <c r="FAF142" s="348"/>
      <c r="FAG142" s="348"/>
      <c r="FAH142" s="349"/>
      <c r="FAJ142" s="347"/>
      <c r="FAK142" s="350"/>
      <c r="FAL142" s="350"/>
      <c r="FAM142" s="348"/>
      <c r="FAN142" s="348"/>
      <c r="FAO142" s="348"/>
      <c r="FAP142" s="349"/>
      <c r="FAR142" s="347"/>
      <c r="FAS142" s="350"/>
      <c r="FAT142" s="350"/>
      <c r="FAU142" s="348"/>
      <c r="FAV142" s="348"/>
      <c r="FAW142" s="348"/>
      <c r="FAX142" s="349"/>
      <c r="FAZ142" s="347"/>
      <c r="FBA142" s="350"/>
      <c r="FBB142" s="350"/>
      <c r="FBC142" s="348"/>
      <c r="FBD142" s="348"/>
      <c r="FBE142" s="348"/>
      <c r="FBF142" s="349"/>
      <c r="FBH142" s="347"/>
      <c r="FBI142" s="350"/>
      <c r="FBJ142" s="350"/>
      <c r="FBK142" s="348"/>
      <c r="FBL142" s="348"/>
      <c r="FBM142" s="348"/>
      <c r="FBN142" s="349"/>
      <c r="FBP142" s="347"/>
      <c r="FBQ142" s="350"/>
      <c r="FBR142" s="350"/>
      <c r="FBS142" s="348"/>
      <c r="FBT142" s="348"/>
      <c r="FBU142" s="348"/>
      <c r="FBV142" s="349"/>
      <c r="FBX142" s="347"/>
      <c r="FBY142" s="350"/>
      <c r="FBZ142" s="350"/>
      <c r="FCA142" s="348"/>
      <c r="FCB142" s="348"/>
      <c r="FCC142" s="348"/>
      <c r="FCD142" s="349"/>
      <c r="FCF142" s="347"/>
      <c r="FCG142" s="350"/>
      <c r="FCH142" s="350"/>
      <c r="FCI142" s="348"/>
      <c r="FCJ142" s="348"/>
      <c r="FCK142" s="348"/>
      <c r="FCL142" s="349"/>
      <c r="FCN142" s="347"/>
      <c r="FCO142" s="350"/>
      <c r="FCP142" s="350"/>
      <c r="FCQ142" s="348"/>
      <c r="FCR142" s="348"/>
      <c r="FCS142" s="348"/>
      <c r="FCT142" s="349"/>
      <c r="FCV142" s="347"/>
      <c r="FCW142" s="350"/>
      <c r="FCX142" s="350"/>
      <c r="FCY142" s="348"/>
      <c r="FCZ142" s="348"/>
      <c r="FDA142" s="348"/>
      <c r="FDB142" s="349"/>
      <c r="FDD142" s="347"/>
      <c r="FDE142" s="350"/>
      <c r="FDF142" s="350"/>
      <c r="FDG142" s="348"/>
      <c r="FDH142" s="348"/>
      <c r="FDI142" s="348"/>
      <c r="FDJ142" s="349"/>
      <c r="FDL142" s="347"/>
      <c r="FDM142" s="350"/>
      <c r="FDN142" s="350"/>
      <c r="FDO142" s="348"/>
      <c r="FDP142" s="348"/>
      <c r="FDQ142" s="348"/>
      <c r="FDR142" s="349"/>
      <c r="FDT142" s="347"/>
      <c r="FDU142" s="350"/>
      <c r="FDV142" s="350"/>
      <c r="FDW142" s="348"/>
      <c r="FDX142" s="348"/>
      <c r="FDY142" s="348"/>
      <c r="FDZ142" s="349"/>
      <c r="FEB142" s="347"/>
      <c r="FEC142" s="350"/>
      <c r="FED142" s="350"/>
      <c r="FEE142" s="348"/>
      <c r="FEF142" s="348"/>
      <c r="FEG142" s="348"/>
      <c r="FEH142" s="349"/>
      <c r="FEJ142" s="347"/>
      <c r="FEK142" s="350"/>
      <c r="FEL142" s="350"/>
      <c r="FEM142" s="348"/>
      <c r="FEN142" s="348"/>
      <c r="FEO142" s="348"/>
      <c r="FEP142" s="349"/>
      <c r="FER142" s="347"/>
      <c r="FES142" s="350"/>
      <c r="FET142" s="350"/>
      <c r="FEU142" s="348"/>
      <c r="FEV142" s="348"/>
      <c r="FEW142" s="348"/>
      <c r="FEX142" s="349"/>
      <c r="FEZ142" s="347"/>
      <c r="FFA142" s="350"/>
      <c r="FFB142" s="350"/>
      <c r="FFC142" s="348"/>
      <c r="FFD142" s="348"/>
      <c r="FFE142" s="348"/>
      <c r="FFF142" s="349"/>
      <c r="FFH142" s="347"/>
      <c r="FFI142" s="350"/>
      <c r="FFJ142" s="350"/>
      <c r="FFK142" s="348"/>
      <c r="FFL142" s="348"/>
      <c r="FFM142" s="348"/>
      <c r="FFN142" s="349"/>
      <c r="FFP142" s="347"/>
      <c r="FFQ142" s="350"/>
      <c r="FFR142" s="350"/>
      <c r="FFS142" s="348"/>
      <c r="FFT142" s="348"/>
      <c r="FFU142" s="348"/>
      <c r="FFV142" s="349"/>
      <c r="FFX142" s="347"/>
      <c r="FFY142" s="350"/>
      <c r="FFZ142" s="350"/>
      <c r="FGA142" s="348"/>
      <c r="FGB142" s="348"/>
      <c r="FGC142" s="348"/>
      <c r="FGD142" s="349"/>
      <c r="FGF142" s="347"/>
      <c r="FGG142" s="350"/>
      <c r="FGH142" s="350"/>
      <c r="FGI142" s="348"/>
      <c r="FGJ142" s="348"/>
      <c r="FGK142" s="348"/>
      <c r="FGL142" s="349"/>
      <c r="FGN142" s="347"/>
      <c r="FGO142" s="350"/>
      <c r="FGP142" s="350"/>
      <c r="FGQ142" s="348"/>
      <c r="FGR142" s="348"/>
      <c r="FGS142" s="348"/>
      <c r="FGT142" s="349"/>
      <c r="FGV142" s="347"/>
      <c r="FGW142" s="350"/>
      <c r="FGX142" s="350"/>
      <c r="FGY142" s="348"/>
      <c r="FGZ142" s="348"/>
      <c r="FHA142" s="348"/>
      <c r="FHB142" s="349"/>
      <c r="FHD142" s="347"/>
      <c r="FHE142" s="350"/>
      <c r="FHF142" s="350"/>
      <c r="FHG142" s="348"/>
      <c r="FHH142" s="348"/>
      <c r="FHI142" s="348"/>
      <c r="FHJ142" s="349"/>
      <c r="FHL142" s="347"/>
      <c r="FHM142" s="350"/>
      <c r="FHN142" s="350"/>
      <c r="FHO142" s="348"/>
      <c r="FHP142" s="348"/>
      <c r="FHQ142" s="348"/>
      <c r="FHR142" s="349"/>
      <c r="FHT142" s="347"/>
      <c r="FHU142" s="350"/>
      <c r="FHV142" s="350"/>
      <c r="FHW142" s="348"/>
      <c r="FHX142" s="348"/>
      <c r="FHY142" s="348"/>
      <c r="FHZ142" s="349"/>
      <c r="FIB142" s="347"/>
      <c r="FIC142" s="350"/>
      <c r="FID142" s="350"/>
      <c r="FIE142" s="348"/>
      <c r="FIF142" s="348"/>
      <c r="FIG142" s="348"/>
      <c r="FIH142" s="349"/>
      <c r="FIJ142" s="347"/>
      <c r="FIK142" s="350"/>
      <c r="FIL142" s="350"/>
      <c r="FIM142" s="348"/>
      <c r="FIN142" s="348"/>
      <c r="FIO142" s="348"/>
      <c r="FIP142" s="349"/>
      <c r="FIR142" s="347"/>
      <c r="FIS142" s="350"/>
      <c r="FIT142" s="350"/>
      <c r="FIU142" s="348"/>
      <c r="FIV142" s="348"/>
      <c r="FIW142" s="348"/>
      <c r="FIX142" s="349"/>
      <c r="FIZ142" s="347"/>
      <c r="FJA142" s="350"/>
      <c r="FJB142" s="350"/>
      <c r="FJC142" s="348"/>
      <c r="FJD142" s="348"/>
      <c r="FJE142" s="348"/>
      <c r="FJF142" s="349"/>
      <c r="FJH142" s="347"/>
      <c r="FJI142" s="350"/>
      <c r="FJJ142" s="350"/>
      <c r="FJK142" s="348"/>
      <c r="FJL142" s="348"/>
      <c r="FJM142" s="348"/>
      <c r="FJN142" s="349"/>
      <c r="FJP142" s="347"/>
      <c r="FJQ142" s="350"/>
      <c r="FJR142" s="350"/>
      <c r="FJS142" s="348"/>
      <c r="FJT142" s="348"/>
      <c r="FJU142" s="348"/>
      <c r="FJV142" s="349"/>
      <c r="FJX142" s="347"/>
      <c r="FJY142" s="350"/>
      <c r="FJZ142" s="350"/>
      <c r="FKA142" s="348"/>
      <c r="FKB142" s="348"/>
      <c r="FKC142" s="348"/>
      <c r="FKD142" s="349"/>
      <c r="FKF142" s="347"/>
      <c r="FKG142" s="350"/>
      <c r="FKH142" s="350"/>
      <c r="FKI142" s="348"/>
      <c r="FKJ142" s="348"/>
      <c r="FKK142" s="348"/>
      <c r="FKL142" s="349"/>
      <c r="FKN142" s="347"/>
      <c r="FKO142" s="350"/>
      <c r="FKP142" s="350"/>
      <c r="FKQ142" s="348"/>
      <c r="FKR142" s="348"/>
      <c r="FKS142" s="348"/>
      <c r="FKT142" s="349"/>
      <c r="FKV142" s="347"/>
      <c r="FKW142" s="350"/>
      <c r="FKX142" s="350"/>
      <c r="FKY142" s="348"/>
      <c r="FKZ142" s="348"/>
      <c r="FLA142" s="348"/>
      <c r="FLB142" s="349"/>
      <c r="FLD142" s="347"/>
      <c r="FLE142" s="350"/>
      <c r="FLF142" s="350"/>
      <c r="FLG142" s="348"/>
      <c r="FLH142" s="348"/>
      <c r="FLI142" s="348"/>
      <c r="FLJ142" s="349"/>
      <c r="FLL142" s="347"/>
      <c r="FLM142" s="350"/>
      <c r="FLN142" s="350"/>
      <c r="FLO142" s="348"/>
      <c r="FLP142" s="348"/>
      <c r="FLQ142" s="348"/>
      <c r="FLR142" s="349"/>
      <c r="FLT142" s="347"/>
      <c r="FLU142" s="350"/>
      <c r="FLV142" s="350"/>
      <c r="FLW142" s="348"/>
      <c r="FLX142" s="348"/>
      <c r="FLY142" s="348"/>
      <c r="FLZ142" s="349"/>
      <c r="FMB142" s="347"/>
      <c r="FMC142" s="350"/>
      <c r="FMD142" s="350"/>
      <c r="FME142" s="348"/>
      <c r="FMF142" s="348"/>
      <c r="FMG142" s="348"/>
      <c r="FMH142" s="349"/>
      <c r="FMJ142" s="347"/>
      <c r="FMK142" s="350"/>
      <c r="FML142" s="350"/>
      <c r="FMM142" s="348"/>
      <c r="FMN142" s="348"/>
      <c r="FMO142" s="348"/>
      <c r="FMP142" s="349"/>
      <c r="FMR142" s="347"/>
      <c r="FMS142" s="350"/>
      <c r="FMT142" s="350"/>
      <c r="FMU142" s="348"/>
      <c r="FMV142" s="348"/>
      <c r="FMW142" s="348"/>
      <c r="FMX142" s="349"/>
      <c r="FMZ142" s="347"/>
      <c r="FNA142" s="350"/>
      <c r="FNB142" s="350"/>
      <c r="FNC142" s="348"/>
      <c r="FND142" s="348"/>
      <c r="FNE142" s="348"/>
      <c r="FNF142" s="349"/>
      <c r="FNH142" s="347"/>
      <c r="FNI142" s="350"/>
      <c r="FNJ142" s="350"/>
      <c r="FNK142" s="348"/>
      <c r="FNL142" s="348"/>
      <c r="FNM142" s="348"/>
      <c r="FNN142" s="349"/>
      <c r="FNP142" s="347"/>
      <c r="FNQ142" s="350"/>
      <c r="FNR142" s="350"/>
      <c r="FNS142" s="348"/>
      <c r="FNT142" s="348"/>
      <c r="FNU142" s="348"/>
      <c r="FNV142" s="349"/>
      <c r="FNX142" s="347"/>
      <c r="FNY142" s="350"/>
      <c r="FNZ142" s="350"/>
      <c r="FOA142" s="348"/>
      <c r="FOB142" s="348"/>
      <c r="FOC142" s="348"/>
      <c r="FOD142" s="349"/>
      <c r="FOF142" s="347"/>
      <c r="FOG142" s="350"/>
      <c r="FOH142" s="350"/>
      <c r="FOI142" s="348"/>
      <c r="FOJ142" s="348"/>
      <c r="FOK142" s="348"/>
      <c r="FOL142" s="349"/>
      <c r="FON142" s="347"/>
      <c r="FOO142" s="350"/>
      <c r="FOP142" s="350"/>
      <c r="FOQ142" s="348"/>
      <c r="FOR142" s="348"/>
      <c r="FOS142" s="348"/>
      <c r="FOT142" s="349"/>
      <c r="FOV142" s="347"/>
      <c r="FOW142" s="350"/>
      <c r="FOX142" s="350"/>
      <c r="FOY142" s="348"/>
      <c r="FOZ142" s="348"/>
      <c r="FPA142" s="348"/>
      <c r="FPB142" s="349"/>
      <c r="FPD142" s="347"/>
      <c r="FPE142" s="350"/>
      <c r="FPF142" s="350"/>
      <c r="FPG142" s="348"/>
      <c r="FPH142" s="348"/>
      <c r="FPI142" s="348"/>
      <c r="FPJ142" s="349"/>
      <c r="FPL142" s="347"/>
      <c r="FPM142" s="350"/>
      <c r="FPN142" s="350"/>
      <c r="FPO142" s="348"/>
      <c r="FPP142" s="348"/>
      <c r="FPQ142" s="348"/>
      <c r="FPR142" s="349"/>
      <c r="FPT142" s="347"/>
      <c r="FPU142" s="350"/>
      <c r="FPV142" s="350"/>
      <c r="FPW142" s="348"/>
      <c r="FPX142" s="348"/>
      <c r="FPY142" s="348"/>
      <c r="FPZ142" s="349"/>
      <c r="FQB142" s="347"/>
      <c r="FQC142" s="350"/>
      <c r="FQD142" s="350"/>
      <c r="FQE142" s="348"/>
      <c r="FQF142" s="348"/>
      <c r="FQG142" s="348"/>
      <c r="FQH142" s="349"/>
      <c r="FQJ142" s="347"/>
      <c r="FQK142" s="350"/>
      <c r="FQL142" s="350"/>
      <c r="FQM142" s="348"/>
      <c r="FQN142" s="348"/>
      <c r="FQO142" s="348"/>
      <c r="FQP142" s="349"/>
      <c r="FQR142" s="347"/>
      <c r="FQS142" s="350"/>
      <c r="FQT142" s="350"/>
      <c r="FQU142" s="348"/>
      <c r="FQV142" s="348"/>
      <c r="FQW142" s="348"/>
      <c r="FQX142" s="349"/>
      <c r="FQZ142" s="347"/>
      <c r="FRA142" s="350"/>
      <c r="FRB142" s="350"/>
      <c r="FRC142" s="348"/>
      <c r="FRD142" s="348"/>
      <c r="FRE142" s="348"/>
      <c r="FRF142" s="349"/>
      <c r="FRH142" s="347"/>
      <c r="FRI142" s="350"/>
      <c r="FRJ142" s="350"/>
      <c r="FRK142" s="348"/>
      <c r="FRL142" s="348"/>
      <c r="FRM142" s="348"/>
      <c r="FRN142" s="349"/>
      <c r="FRP142" s="347"/>
      <c r="FRQ142" s="350"/>
      <c r="FRR142" s="350"/>
      <c r="FRS142" s="348"/>
      <c r="FRT142" s="348"/>
      <c r="FRU142" s="348"/>
      <c r="FRV142" s="349"/>
      <c r="FRX142" s="347"/>
      <c r="FRY142" s="350"/>
      <c r="FRZ142" s="350"/>
      <c r="FSA142" s="348"/>
      <c r="FSB142" s="348"/>
      <c r="FSC142" s="348"/>
      <c r="FSD142" s="349"/>
      <c r="FSF142" s="347"/>
      <c r="FSG142" s="350"/>
      <c r="FSH142" s="350"/>
      <c r="FSI142" s="348"/>
      <c r="FSJ142" s="348"/>
      <c r="FSK142" s="348"/>
      <c r="FSL142" s="349"/>
      <c r="FSN142" s="347"/>
      <c r="FSO142" s="350"/>
      <c r="FSP142" s="350"/>
      <c r="FSQ142" s="348"/>
      <c r="FSR142" s="348"/>
      <c r="FSS142" s="348"/>
      <c r="FST142" s="349"/>
      <c r="FSV142" s="347"/>
      <c r="FSW142" s="350"/>
      <c r="FSX142" s="350"/>
      <c r="FSY142" s="348"/>
      <c r="FSZ142" s="348"/>
      <c r="FTA142" s="348"/>
      <c r="FTB142" s="349"/>
      <c r="FTD142" s="347"/>
      <c r="FTE142" s="350"/>
      <c r="FTF142" s="350"/>
      <c r="FTG142" s="348"/>
      <c r="FTH142" s="348"/>
      <c r="FTI142" s="348"/>
      <c r="FTJ142" s="349"/>
      <c r="FTL142" s="347"/>
      <c r="FTM142" s="350"/>
      <c r="FTN142" s="350"/>
      <c r="FTO142" s="348"/>
      <c r="FTP142" s="348"/>
      <c r="FTQ142" s="348"/>
      <c r="FTR142" s="349"/>
      <c r="FTT142" s="347"/>
      <c r="FTU142" s="350"/>
      <c r="FTV142" s="350"/>
      <c r="FTW142" s="348"/>
      <c r="FTX142" s="348"/>
      <c r="FTY142" s="348"/>
      <c r="FTZ142" s="349"/>
      <c r="FUB142" s="347"/>
      <c r="FUC142" s="350"/>
      <c r="FUD142" s="350"/>
      <c r="FUE142" s="348"/>
      <c r="FUF142" s="348"/>
      <c r="FUG142" s="348"/>
      <c r="FUH142" s="349"/>
      <c r="FUJ142" s="347"/>
      <c r="FUK142" s="350"/>
      <c r="FUL142" s="350"/>
      <c r="FUM142" s="348"/>
      <c r="FUN142" s="348"/>
      <c r="FUO142" s="348"/>
      <c r="FUP142" s="349"/>
      <c r="FUR142" s="347"/>
      <c r="FUS142" s="350"/>
      <c r="FUT142" s="350"/>
      <c r="FUU142" s="348"/>
      <c r="FUV142" s="348"/>
      <c r="FUW142" s="348"/>
      <c r="FUX142" s="349"/>
      <c r="FUZ142" s="347"/>
      <c r="FVA142" s="350"/>
      <c r="FVB142" s="350"/>
      <c r="FVC142" s="348"/>
      <c r="FVD142" s="348"/>
      <c r="FVE142" s="348"/>
      <c r="FVF142" s="349"/>
      <c r="FVH142" s="347"/>
      <c r="FVI142" s="350"/>
      <c r="FVJ142" s="350"/>
      <c r="FVK142" s="348"/>
      <c r="FVL142" s="348"/>
      <c r="FVM142" s="348"/>
      <c r="FVN142" s="349"/>
      <c r="FVP142" s="347"/>
      <c r="FVQ142" s="350"/>
      <c r="FVR142" s="350"/>
      <c r="FVS142" s="348"/>
      <c r="FVT142" s="348"/>
      <c r="FVU142" s="348"/>
      <c r="FVV142" s="349"/>
      <c r="FVX142" s="347"/>
      <c r="FVY142" s="350"/>
      <c r="FVZ142" s="350"/>
      <c r="FWA142" s="348"/>
      <c r="FWB142" s="348"/>
      <c r="FWC142" s="348"/>
      <c r="FWD142" s="349"/>
      <c r="FWF142" s="347"/>
      <c r="FWG142" s="350"/>
      <c r="FWH142" s="350"/>
      <c r="FWI142" s="348"/>
      <c r="FWJ142" s="348"/>
      <c r="FWK142" s="348"/>
      <c r="FWL142" s="349"/>
      <c r="FWN142" s="347"/>
      <c r="FWO142" s="350"/>
      <c r="FWP142" s="350"/>
      <c r="FWQ142" s="348"/>
      <c r="FWR142" s="348"/>
      <c r="FWS142" s="348"/>
      <c r="FWT142" s="349"/>
      <c r="FWV142" s="347"/>
      <c r="FWW142" s="350"/>
      <c r="FWX142" s="350"/>
      <c r="FWY142" s="348"/>
      <c r="FWZ142" s="348"/>
      <c r="FXA142" s="348"/>
      <c r="FXB142" s="349"/>
      <c r="FXD142" s="347"/>
      <c r="FXE142" s="350"/>
      <c r="FXF142" s="350"/>
      <c r="FXG142" s="348"/>
      <c r="FXH142" s="348"/>
      <c r="FXI142" s="348"/>
      <c r="FXJ142" s="349"/>
      <c r="FXL142" s="347"/>
      <c r="FXM142" s="350"/>
      <c r="FXN142" s="350"/>
      <c r="FXO142" s="348"/>
      <c r="FXP142" s="348"/>
      <c r="FXQ142" s="348"/>
      <c r="FXR142" s="349"/>
      <c r="FXT142" s="347"/>
      <c r="FXU142" s="350"/>
      <c r="FXV142" s="350"/>
      <c r="FXW142" s="348"/>
      <c r="FXX142" s="348"/>
      <c r="FXY142" s="348"/>
      <c r="FXZ142" s="349"/>
      <c r="FYB142" s="347"/>
      <c r="FYC142" s="350"/>
      <c r="FYD142" s="350"/>
      <c r="FYE142" s="348"/>
      <c r="FYF142" s="348"/>
      <c r="FYG142" s="348"/>
      <c r="FYH142" s="349"/>
      <c r="FYJ142" s="347"/>
      <c r="FYK142" s="350"/>
      <c r="FYL142" s="350"/>
      <c r="FYM142" s="348"/>
      <c r="FYN142" s="348"/>
      <c r="FYO142" s="348"/>
      <c r="FYP142" s="349"/>
      <c r="FYR142" s="347"/>
      <c r="FYS142" s="350"/>
      <c r="FYT142" s="350"/>
      <c r="FYU142" s="348"/>
      <c r="FYV142" s="348"/>
      <c r="FYW142" s="348"/>
      <c r="FYX142" s="349"/>
      <c r="FYZ142" s="347"/>
      <c r="FZA142" s="350"/>
      <c r="FZB142" s="350"/>
      <c r="FZC142" s="348"/>
      <c r="FZD142" s="348"/>
      <c r="FZE142" s="348"/>
      <c r="FZF142" s="349"/>
      <c r="FZH142" s="347"/>
      <c r="FZI142" s="350"/>
      <c r="FZJ142" s="350"/>
      <c r="FZK142" s="348"/>
      <c r="FZL142" s="348"/>
      <c r="FZM142" s="348"/>
      <c r="FZN142" s="349"/>
      <c r="FZP142" s="347"/>
      <c r="FZQ142" s="350"/>
      <c r="FZR142" s="350"/>
      <c r="FZS142" s="348"/>
      <c r="FZT142" s="348"/>
      <c r="FZU142" s="348"/>
      <c r="FZV142" s="349"/>
      <c r="FZX142" s="347"/>
      <c r="FZY142" s="350"/>
      <c r="FZZ142" s="350"/>
      <c r="GAA142" s="348"/>
      <c r="GAB142" s="348"/>
      <c r="GAC142" s="348"/>
      <c r="GAD142" s="349"/>
      <c r="GAF142" s="347"/>
      <c r="GAG142" s="350"/>
      <c r="GAH142" s="350"/>
      <c r="GAI142" s="348"/>
      <c r="GAJ142" s="348"/>
      <c r="GAK142" s="348"/>
      <c r="GAL142" s="349"/>
      <c r="GAN142" s="347"/>
      <c r="GAO142" s="350"/>
      <c r="GAP142" s="350"/>
      <c r="GAQ142" s="348"/>
      <c r="GAR142" s="348"/>
      <c r="GAS142" s="348"/>
      <c r="GAT142" s="349"/>
      <c r="GAV142" s="347"/>
      <c r="GAW142" s="350"/>
      <c r="GAX142" s="350"/>
      <c r="GAY142" s="348"/>
      <c r="GAZ142" s="348"/>
      <c r="GBA142" s="348"/>
      <c r="GBB142" s="349"/>
      <c r="GBD142" s="347"/>
      <c r="GBE142" s="350"/>
      <c r="GBF142" s="350"/>
      <c r="GBG142" s="348"/>
      <c r="GBH142" s="348"/>
      <c r="GBI142" s="348"/>
      <c r="GBJ142" s="349"/>
      <c r="GBL142" s="347"/>
      <c r="GBM142" s="350"/>
      <c r="GBN142" s="350"/>
      <c r="GBO142" s="348"/>
      <c r="GBP142" s="348"/>
      <c r="GBQ142" s="348"/>
      <c r="GBR142" s="349"/>
      <c r="GBT142" s="347"/>
      <c r="GBU142" s="350"/>
      <c r="GBV142" s="350"/>
      <c r="GBW142" s="348"/>
      <c r="GBX142" s="348"/>
      <c r="GBY142" s="348"/>
      <c r="GBZ142" s="349"/>
      <c r="GCB142" s="347"/>
      <c r="GCC142" s="350"/>
      <c r="GCD142" s="350"/>
      <c r="GCE142" s="348"/>
      <c r="GCF142" s="348"/>
      <c r="GCG142" s="348"/>
      <c r="GCH142" s="349"/>
      <c r="GCJ142" s="347"/>
      <c r="GCK142" s="350"/>
      <c r="GCL142" s="350"/>
      <c r="GCM142" s="348"/>
      <c r="GCN142" s="348"/>
      <c r="GCO142" s="348"/>
      <c r="GCP142" s="349"/>
      <c r="GCR142" s="347"/>
      <c r="GCS142" s="350"/>
      <c r="GCT142" s="350"/>
      <c r="GCU142" s="348"/>
      <c r="GCV142" s="348"/>
      <c r="GCW142" s="348"/>
      <c r="GCX142" s="349"/>
      <c r="GCZ142" s="347"/>
      <c r="GDA142" s="350"/>
      <c r="GDB142" s="350"/>
      <c r="GDC142" s="348"/>
      <c r="GDD142" s="348"/>
      <c r="GDE142" s="348"/>
      <c r="GDF142" s="349"/>
      <c r="GDH142" s="347"/>
      <c r="GDI142" s="350"/>
      <c r="GDJ142" s="350"/>
      <c r="GDK142" s="348"/>
      <c r="GDL142" s="348"/>
      <c r="GDM142" s="348"/>
      <c r="GDN142" s="349"/>
      <c r="GDP142" s="347"/>
      <c r="GDQ142" s="350"/>
      <c r="GDR142" s="350"/>
      <c r="GDS142" s="348"/>
      <c r="GDT142" s="348"/>
      <c r="GDU142" s="348"/>
      <c r="GDV142" s="349"/>
      <c r="GDX142" s="347"/>
      <c r="GDY142" s="350"/>
      <c r="GDZ142" s="350"/>
      <c r="GEA142" s="348"/>
      <c r="GEB142" s="348"/>
      <c r="GEC142" s="348"/>
      <c r="GED142" s="349"/>
      <c r="GEF142" s="347"/>
      <c r="GEG142" s="350"/>
      <c r="GEH142" s="350"/>
      <c r="GEI142" s="348"/>
      <c r="GEJ142" s="348"/>
      <c r="GEK142" s="348"/>
      <c r="GEL142" s="349"/>
      <c r="GEN142" s="347"/>
      <c r="GEO142" s="350"/>
      <c r="GEP142" s="350"/>
      <c r="GEQ142" s="348"/>
      <c r="GER142" s="348"/>
      <c r="GES142" s="348"/>
      <c r="GET142" s="349"/>
      <c r="GEV142" s="347"/>
      <c r="GEW142" s="350"/>
      <c r="GEX142" s="350"/>
      <c r="GEY142" s="348"/>
      <c r="GEZ142" s="348"/>
      <c r="GFA142" s="348"/>
      <c r="GFB142" s="349"/>
      <c r="GFD142" s="347"/>
      <c r="GFE142" s="350"/>
      <c r="GFF142" s="350"/>
      <c r="GFG142" s="348"/>
      <c r="GFH142" s="348"/>
      <c r="GFI142" s="348"/>
      <c r="GFJ142" s="349"/>
      <c r="GFL142" s="347"/>
      <c r="GFM142" s="350"/>
      <c r="GFN142" s="350"/>
      <c r="GFO142" s="348"/>
      <c r="GFP142" s="348"/>
      <c r="GFQ142" s="348"/>
      <c r="GFR142" s="349"/>
      <c r="GFT142" s="347"/>
      <c r="GFU142" s="350"/>
      <c r="GFV142" s="350"/>
      <c r="GFW142" s="348"/>
      <c r="GFX142" s="348"/>
      <c r="GFY142" s="348"/>
      <c r="GFZ142" s="349"/>
      <c r="GGB142" s="347"/>
      <c r="GGC142" s="350"/>
      <c r="GGD142" s="350"/>
      <c r="GGE142" s="348"/>
      <c r="GGF142" s="348"/>
      <c r="GGG142" s="348"/>
      <c r="GGH142" s="349"/>
      <c r="GGJ142" s="347"/>
      <c r="GGK142" s="350"/>
      <c r="GGL142" s="350"/>
      <c r="GGM142" s="348"/>
      <c r="GGN142" s="348"/>
      <c r="GGO142" s="348"/>
      <c r="GGP142" s="349"/>
      <c r="GGR142" s="347"/>
      <c r="GGS142" s="350"/>
      <c r="GGT142" s="350"/>
      <c r="GGU142" s="348"/>
      <c r="GGV142" s="348"/>
      <c r="GGW142" s="348"/>
      <c r="GGX142" s="349"/>
      <c r="GGZ142" s="347"/>
      <c r="GHA142" s="350"/>
      <c r="GHB142" s="350"/>
      <c r="GHC142" s="348"/>
      <c r="GHD142" s="348"/>
      <c r="GHE142" s="348"/>
      <c r="GHF142" s="349"/>
      <c r="GHH142" s="347"/>
      <c r="GHI142" s="350"/>
      <c r="GHJ142" s="350"/>
      <c r="GHK142" s="348"/>
      <c r="GHL142" s="348"/>
      <c r="GHM142" s="348"/>
      <c r="GHN142" s="349"/>
      <c r="GHP142" s="347"/>
      <c r="GHQ142" s="350"/>
      <c r="GHR142" s="350"/>
      <c r="GHS142" s="348"/>
      <c r="GHT142" s="348"/>
      <c r="GHU142" s="348"/>
      <c r="GHV142" s="349"/>
      <c r="GHX142" s="347"/>
      <c r="GHY142" s="350"/>
      <c r="GHZ142" s="350"/>
      <c r="GIA142" s="348"/>
      <c r="GIB142" s="348"/>
      <c r="GIC142" s="348"/>
      <c r="GID142" s="349"/>
      <c r="GIF142" s="347"/>
      <c r="GIG142" s="350"/>
      <c r="GIH142" s="350"/>
      <c r="GII142" s="348"/>
      <c r="GIJ142" s="348"/>
      <c r="GIK142" s="348"/>
      <c r="GIL142" s="349"/>
      <c r="GIN142" s="347"/>
      <c r="GIO142" s="350"/>
      <c r="GIP142" s="350"/>
      <c r="GIQ142" s="348"/>
      <c r="GIR142" s="348"/>
      <c r="GIS142" s="348"/>
      <c r="GIT142" s="349"/>
      <c r="GIV142" s="347"/>
      <c r="GIW142" s="350"/>
      <c r="GIX142" s="350"/>
      <c r="GIY142" s="348"/>
      <c r="GIZ142" s="348"/>
      <c r="GJA142" s="348"/>
      <c r="GJB142" s="349"/>
      <c r="GJD142" s="347"/>
      <c r="GJE142" s="350"/>
      <c r="GJF142" s="350"/>
      <c r="GJG142" s="348"/>
      <c r="GJH142" s="348"/>
      <c r="GJI142" s="348"/>
      <c r="GJJ142" s="349"/>
      <c r="GJL142" s="347"/>
      <c r="GJM142" s="350"/>
      <c r="GJN142" s="350"/>
      <c r="GJO142" s="348"/>
      <c r="GJP142" s="348"/>
      <c r="GJQ142" s="348"/>
      <c r="GJR142" s="349"/>
      <c r="GJT142" s="347"/>
      <c r="GJU142" s="350"/>
      <c r="GJV142" s="350"/>
      <c r="GJW142" s="348"/>
      <c r="GJX142" s="348"/>
      <c r="GJY142" s="348"/>
      <c r="GJZ142" s="349"/>
      <c r="GKB142" s="347"/>
      <c r="GKC142" s="350"/>
      <c r="GKD142" s="350"/>
      <c r="GKE142" s="348"/>
      <c r="GKF142" s="348"/>
      <c r="GKG142" s="348"/>
      <c r="GKH142" s="349"/>
      <c r="GKJ142" s="347"/>
      <c r="GKK142" s="350"/>
      <c r="GKL142" s="350"/>
      <c r="GKM142" s="348"/>
      <c r="GKN142" s="348"/>
      <c r="GKO142" s="348"/>
      <c r="GKP142" s="349"/>
      <c r="GKR142" s="347"/>
      <c r="GKS142" s="350"/>
      <c r="GKT142" s="350"/>
      <c r="GKU142" s="348"/>
      <c r="GKV142" s="348"/>
      <c r="GKW142" s="348"/>
      <c r="GKX142" s="349"/>
      <c r="GKZ142" s="347"/>
      <c r="GLA142" s="350"/>
      <c r="GLB142" s="350"/>
      <c r="GLC142" s="348"/>
      <c r="GLD142" s="348"/>
      <c r="GLE142" s="348"/>
      <c r="GLF142" s="349"/>
      <c r="GLH142" s="347"/>
      <c r="GLI142" s="350"/>
      <c r="GLJ142" s="350"/>
      <c r="GLK142" s="348"/>
      <c r="GLL142" s="348"/>
      <c r="GLM142" s="348"/>
      <c r="GLN142" s="349"/>
      <c r="GLP142" s="347"/>
      <c r="GLQ142" s="350"/>
      <c r="GLR142" s="350"/>
      <c r="GLS142" s="348"/>
      <c r="GLT142" s="348"/>
      <c r="GLU142" s="348"/>
      <c r="GLV142" s="349"/>
      <c r="GLX142" s="347"/>
      <c r="GLY142" s="350"/>
      <c r="GLZ142" s="350"/>
      <c r="GMA142" s="348"/>
      <c r="GMB142" s="348"/>
      <c r="GMC142" s="348"/>
      <c r="GMD142" s="349"/>
      <c r="GMF142" s="347"/>
      <c r="GMG142" s="350"/>
      <c r="GMH142" s="350"/>
      <c r="GMI142" s="348"/>
      <c r="GMJ142" s="348"/>
      <c r="GMK142" s="348"/>
      <c r="GML142" s="349"/>
      <c r="GMN142" s="347"/>
      <c r="GMO142" s="350"/>
      <c r="GMP142" s="350"/>
      <c r="GMQ142" s="348"/>
      <c r="GMR142" s="348"/>
      <c r="GMS142" s="348"/>
      <c r="GMT142" s="349"/>
      <c r="GMV142" s="347"/>
      <c r="GMW142" s="350"/>
      <c r="GMX142" s="350"/>
      <c r="GMY142" s="348"/>
      <c r="GMZ142" s="348"/>
      <c r="GNA142" s="348"/>
      <c r="GNB142" s="349"/>
      <c r="GND142" s="347"/>
      <c r="GNE142" s="350"/>
      <c r="GNF142" s="350"/>
      <c r="GNG142" s="348"/>
      <c r="GNH142" s="348"/>
      <c r="GNI142" s="348"/>
      <c r="GNJ142" s="349"/>
      <c r="GNL142" s="347"/>
      <c r="GNM142" s="350"/>
      <c r="GNN142" s="350"/>
      <c r="GNO142" s="348"/>
      <c r="GNP142" s="348"/>
      <c r="GNQ142" s="348"/>
      <c r="GNR142" s="349"/>
      <c r="GNT142" s="347"/>
      <c r="GNU142" s="350"/>
      <c r="GNV142" s="350"/>
      <c r="GNW142" s="348"/>
      <c r="GNX142" s="348"/>
      <c r="GNY142" s="348"/>
      <c r="GNZ142" s="349"/>
      <c r="GOB142" s="347"/>
      <c r="GOC142" s="350"/>
      <c r="GOD142" s="350"/>
      <c r="GOE142" s="348"/>
      <c r="GOF142" s="348"/>
      <c r="GOG142" s="348"/>
      <c r="GOH142" s="349"/>
      <c r="GOJ142" s="347"/>
      <c r="GOK142" s="350"/>
      <c r="GOL142" s="350"/>
      <c r="GOM142" s="348"/>
      <c r="GON142" s="348"/>
      <c r="GOO142" s="348"/>
      <c r="GOP142" s="349"/>
      <c r="GOR142" s="347"/>
      <c r="GOS142" s="350"/>
      <c r="GOT142" s="350"/>
      <c r="GOU142" s="348"/>
      <c r="GOV142" s="348"/>
      <c r="GOW142" s="348"/>
      <c r="GOX142" s="349"/>
      <c r="GOZ142" s="347"/>
      <c r="GPA142" s="350"/>
      <c r="GPB142" s="350"/>
      <c r="GPC142" s="348"/>
      <c r="GPD142" s="348"/>
      <c r="GPE142" s="348"/>
      <c r="GPF142" s="349"/>
      <c r="GPH142" s="347"/>
      <c r="GPI142" s="350"/>
      <c r="GPJ142" s="350"/>
      <c r="GPK142" s="348"/>
      <c r="GPL142" s="348"/>
      <c r="GPM142" s="348"/>
      <c r="GPN142" s="349"/>
      <c r="GPP142" s="347"/>
      <c r="GPQ142" s="350"/>
      <c r="GPR142" s="350"/>
      <c r="GPS142" s="348"/>
      <c r="GPT142" s="348"/>
      <c r="GPU142" s="348"/>
      <c r="GPV142" s="349"/>
      <c r="GPX142" s="347"/>
      <c r="GPY142" s="350"/>
      <c r="GPZ142" s="350"/>
      <c r="GQA142" s="348"/>
      <c r="GQB142" s="348"/>
      <c r="GQC142" s="348"/>
      <c r="GQD142" s="349"/>
      <c r="GQF142" s="347"/>
      <c r="GQG142" s="350"/>
      <c r="GQH142" s="350"/>
      <c r="GQI142" s="348"/>
      <c r="GQJ142" s="348"/>
      <c r="GQK142" s="348"/>
      <c r="GQL142" s="349"/>
      <c r="GQN142" s="347"/>
      <c r="GQO142" s="350"/>
      <c r="GQP142" s="350"/>
      <c r="GQQ142" s="348"/>
      <c r="GQR142" s="348"/>
      <c r="GQS142" s="348"/>
      <c r="GQT142" s="349"/>
      <c r="GQV142" s="347"/>
      <c r="GQW142" s="350"/>
      <c r="GQX142" s="350"/>
      <c r="GQY142" s="348"/>
      <c r="GQZ142" s="348"/>
      <c r="GRA142" s="348"/>
      <c r="GRB142" s="349"/>
      <c r="GRD142" s="347"/>
      <c r="GRE142" s="350"/>
      <c r="GRF142" s="350"/>
      <c r="GRG142" s="348"/>
      <c r="GRH142" s="348"/>
      <c r="GRI142" s="348"/>
      <c r="GRJ142" s="349"/>
      <c r="GRL142" s="347"/>
      <c r="GRM142" s="350"/>
      <c r="GRN142" s="350"/>
      <c r="GRO142" s="348"/>
      <c r="GRP142" s="348"/>
      <c r="GRQ142" s="348"/>
      <c r="GRR142" s="349"/>
      <c r="GRT142" s="347"/>
      <c r="GRU142" s="350"/>
      <c r="GRV142" s="350"/>
      <c r="GRW142" s="348"/>
      <c r="GRX142" s="348"/>
      <c r="GRY142" s="348"/>
      <c r="GRZ142" s="349"/>
      <c r="GSB142" s="347"/>
      <c r="GSC142" s="350"/>
      <c r="GSD142" s="350"/>
      <c r="GSE142" s="348"/>
      <c r="GSF142" s="348"/>
      <c r="GSG142" s="348"/>
      <c r="GSH142" s="349"/>
      <c r="GSJ142" s="347"/>
      <c r="GSK142" s="350"/>
      <c r="GSL142" s="350"/>
      <c r="GSM142" s="348"/>
      <c r="GSN142" s="348"/>
      <c r="GSO142" s="348"/>
      <c r="GSP142" s="349"/>
      <c r="GSR142" s="347"/>
      <c r="GSS142" s="350"/>
      <c r="GST142" s="350"/>
      <c r="GSU142" s="348"/>
      <c r="GSV142" s="348"/>
      <c r="GSW142" s="348"/>
      <c r="GSX142" s="349"/>
      <c r="GSZ142" s="347"/>
      <c r="GTA142" s="350"/>
      <c r="GTB142" s="350"/>
      <c r="GTC142" s="348"/>
      <c r="GTD142" s="348"/>
      <c r="GTE142" s="348"/>
      <c r="GTF142" s="349"/>
      <c r="GTH142" s="347"/>
      <c r="GTI142" s="350"/>
      <c r="GTJ142" s="350"/>
      <c r="GTK142" s="348"/>
      <c r="GTL142" s="348"/>
      <c r="GTM142" s="348"/>
      <c r="GTN142" s="349"/>
      <c r="GTP142" s="347"/>
      <c r="GTQ142" s="350"/>
      <c r="GTR142" s="350"/>
      <c r="GTS142" s="348"/>
      <c r="GTT142" s="348"/>
      <c r="GTU142" s="348"/>
      <c r="GTV142" s="349"/>
      <c r="GTX142" s="347"/>
      <c r="GTY142" s="350"/>
      <c r="GTZ142" s="350"/>
      <c r="GUA142" s="348"/>
      <c r="GUB142" s="348"/>
      <c r="GUC142" s="348"/>
      <c r="GUD142" s="349"/>
      <c r="GUF142" s="347"/>
      <c r="GUG142" s="350"/>
      <c r="GUH142" s="350"/>
      <c r="GUI142" s="348"/>
      <c r="GUJ142" s="348"/>
      <c r="GUK142" s="348"/>
      <c r="GUL142" s="349"/>
      <c r="GUN142" s="347"/>
      <c r="GUO142" s="350"/>
      <c r="GUP142" s="350"/>
      <c r="GUQ142" s="348"/>
      <c r="GUR142" s="348"/>
      <c r="GUS142" s="348"/>
      <c r="GUT142" s="349"/>
      <c r="GUV142" s="347"/>
      <c r="GUW142" s="350"/>
      <c r="GUX142" s="350"/>
      <c r="GUY142" s="348"/>
      <c r="GUZ142" s="348"/>
      <c r="GVA142" s="348"/>
      <c r="GVB142" s="349"/>
      <c r="GVD142" s="347"/>
      <c r="GVE142" s="350"/>
      <c r="GVF142" s="350"/>
      <c r="GVG142" s="348"/>
      <c r="GVH142" s="348"/>
      <c r="GVI142" s="348"/>
      <c r="GVJ142" s="349"/>
      <c r="GVL142" s="347"/>
      <c r="GVM142" s="350"/>
      <c r="GVN142" s="350"/>
      <c r="GVO142" s="348"/>
      <c r="GVP142" s="348"/>
      <c r="GVQ142" s="348"/>
      <c r="GVR142" s="349"/>
      <c r="GVT142" s="347"/>
      <c r="GVU142" s="350"/>
      <c r="GVV142" s="350"/>
      <c r="GVW142" s="348"/>
      <c r="GVX142" s="348"/>
      <c r="GVY142" s="348"/>
      <c r="GVZ142" s="349"/>
      <c r="GWB142" s="347"/>
      <c r="GWC142" s="350"/>
      <c r="GWD142" s="350"/>
      <c r="GWE142" s="348"/>
      <c r="GWF142" s="348"/>
      <c r="GWG142" s="348"/>
      <c r="GWH142" s="349"/>
      <c r="GWJ142" s="347"/>
      <c r="GWK142" s="350"/>
      <c r="GWL142" s="350"/>
      <c r="GWM142" s="348"/>
      <c r="GWN142" s="348"/>
      <c r="GWO142" s="348"/>
      <c r="GWP142" s="349"/>
      <c r="GWR142" s="347"/>
      <c r="GWS142" s="350"/>
      <c r="GWT142" s="350"/>
      <c r="GWU142" s="348"/>
      <c r="GWV142" s="348"/>
      <c r="GWW142" s="348"/>
      <c r="GWX142" s="349"/>
      <c r="GWZ142" s="347"/>
      <c r="GXA142" s="350"/>
      <c r="GXB142" s="350"/>
      <c r="GXC142" s="348"/>
      <c r="GXD142" s="348"/>
      <c r="GXE142" s="348"/>
      <c r="GXF142" s="349"/>
      <c r="GXH142" s="347"/>
      <c r="GXI142" s="350"/>
      <c r="GXJ142" s="350"/>
      <c r="GXK142" s="348"/>
      <c r="GXL142" s="348"/>
      <c r="GXM142" s="348"/>
      <c r="GXN142" s="349"/>
      <c r="GXP142" s="347"/>
      <c r="GXQ142" s="350"/>
      <c r="GXR142" s="350"/>
      <c r="GXS142" s="348"/>
      <c r="GXT142" s="348"/>
      <c r="GXU142" s="348"/>
      <c r="GXV142" s="349"/>
      <c r="GXX142" s="347"/>
      <c r="GXY142" s="350"/>
      <c r="GXZ142" s="350"/>
      <c r="GYA142" s="348"/>
      <c r="GYB142" s="348"/>
      <c r="GYC142" s="348"/>
      <c r="GYD142" s="349"/>
      <c r="GYF142" s="347"/>
      <c r="GYG142" s="350"/>
      <c r="GYH142" s="350"/>
      <c r="GYI142" s="348"/>
      <c r="GYJ142" s="348"/>
      <c r="GYK142" s="348"/>
      <c r="GYL142" s="349"/>
      <c r="GYN142" s="347"/>
      <c r="GYO142" s="350"/>
      <c r="GYP142" s="350"/>
      <c r="GYQ142" s="348"/>
      <c r="GYR142" s="348"/>
      <c r="GYS142" s="348"/>
      <c r="GYT142" s="349"/>
      <c r="GYV142" s="347"/>
      <c r="GYW142" s="350"/>
      <c r="GYX142" s="350"/>
      <c r="GYY142" s="348"/>
      <c r="GYZ142" s="348"/>
      <c r="GZA142" s="348"/>
      <c r="GZB142" s="349"/>
      <c r="GZD142" s="347"/>
      <c r="GZE142" s="350"/>
      <c r="GZF142" s="350"/>
      <c r="GZG142" s="348"/>
      <c r="GZH142" s="348"/>
      <c r="GZI142" s="348"/>
      <c r="GZJ142" s="349"/>
      <c r="GZL142" s="347"/>
      <c r="GZM142" s="350"/>
      <c r="GZN142" s="350"/>
      <c r="GZO142" s="348"/>
      <c r="GZP142" s="348"/>
      <c r="GZQ142" s="348"/>
      <c r="GZR142" s="349"/>
      <c r="GZT142" s="347"/>
      <c r="GZU142" s="350"/>
      <c r="GZV142" s="350"/>
      <c r="GZW142" s="348"/>
      <c r="GZX142" s="348"/>
      <c r="GZY142" s="348"/>
      <c r="GZZ142" s="349"/>
      <c r="HAB142" s="347"/>
      <c r="HAC142" s="350"/>
      <c r="HAD142" s="350"/>
      <c r="HAE142" s="348"/>
      <c r="HAF142" s="348"/>
      <c r="HAG142" s="348"/>
      <c r="HAH142" s="349"/>
      <c r="HAJ142" s="347"/>
      <c r="HAK142" s="350"/>
      <c r="HAL142" s="350"/>
      <c r="HAM142" s="348"/>
      <c r="HAN142" s="348"/>
      <c r="HAO142" s="348"/>
      <c r="HAP142" s="349"/>
      <c r="HAR142" s="347"/>
      <c r="HAS142" s="350"/>
      <c r="HAT142" s="350"/>
      <c r="HAU142" s="348"/>
      <c r="HAV142" s="348"/>
      <c r="HAW142" s="348"/>
      <c r="HAX142" s="349"/>
      <c r="HAZ142" s="347"/>
      <c r="HBA142" s="350"/>
      <c r="HBB142" s="350"/>
      <c r="HBC142" s="348"/>
      <c r="HBD142" s="348"/>
      <c r="HBE142" s="348"/>
      <c r="HBF142" s="349"/>
      <c r="HBH142" s="347"/>
      <c r="HBI142" s="350"/>
      <c r="HBJ142" s="350"/>
      <c r="HBK142" s="348"/>
      <c r="HBL142" s="348"/>
      <c r="HBM142" s="348"/>
      <c r="HBN142" s="349"/>
      <c r="HBP142" s="347"/>
      <c r="HBQ142" s="350"/>
      <c r="HBR142" s="350"/>
      <c r="HBS142" s="348"/>
      <c r="HBT142" s="348"/>
      <c r="HBU142" s="348"/>
      <c r="HBV142" s="349"/>
      <c r="HBX142" s="347"/>
      <c r="HBY142" s="350"/>
      <c r="HBZ142" s="350"/>
      <c r="HCA142" s="348"/>
      <c r="HCB142" s="348"/>
      <c r="HCC142" s="348"/>
      <c r="HCD142" s="349"/>
      <c r="HCF142" s="347"/>
      <c r="HCG142" s="350"/>
      <c r="HCH142" s="350"/>
      <c r="HCI142" s="348"/>
      <c r="HCJ142" s="348"/>
      <c r="HCK142" s="348"/>
      <c r="HCL142" s="349"/>
      <c r="HCN142" s="347"/>
      <c r="HCO142" s="350"/>
      <c r="HCP142" s="350"/>
      <c r="HCQ142" s="348"/>
      <c r="HCR142" s="348"/>
      <c r="HCS142" s="348"/>
      <c r="HCT142" s="349"/>
      <c r="HCV142" s="347"/>
      <c r="HCW142" s="350"/>
      <c r="HCX142" s="350"/>
      <c r="HCY142" s="348"/>
      <c r="HCZ142" s="348"/>
      <c r="HDA142" s="348"/>
      <c r="HDB142" s="349"/>
      <c r="HDD142" s="347"/>
      <c r="HDE142" s="350"/>
      <c r="HDF142" s="350"/>
      <c r="HDG142" s="348"/>
      <c r="HDH142" s="348"/>
      <c r="HDI142" s="348"/>
      <c r="HDJ142" s="349"/>
      <c r="HDL142" s="347"/>
      <c r="HDM142" s="350"/>
      <c r="HDN142" s="350"/>
      <c r="HDO142" s="348"/>
      <c r="HDP142" s="348"/>
      <c r="HDQ142" s="348"/>
      <c r="HDR142" s="349"/>
      <c r="HDT142" s="347"/>
      <c r="HDU142" s="350"/>
      <c r="HDV142" s="350"/>
      <c r="HDW142" s="348"/>
      <c r="HDX142" s="348"/>
      <c r="HDY142" s="348"/>
      <c r="HDZ142" s="349"/>
      <c r="HEB142" s="347"/>
      <c r="HEC142" s="350"/>
      <c r="HED142" s="350"/>
      <c r="HEE142" s="348"/>
      <c r="HEF142" s="348"/>
      <c r="HEG142" s="348"/>
      <c r="HEH142" s="349"/>
      <c r="HEJ142" s="347"/>
      <c r="HEK142" s="350"/>
      <c r="HEL142" s="350"/>
      <c r="HEM142" s="348"/>
      <c r="HEN142" s="348"/>
      <c r="HEO142" s="348"/>
      <c r="HEP142" s="349"/>
      <c r="HER142" s="347"/>
      <c r="HES142" s="350"/>
      <c r="HET142" s="350"/>
      <c r="HEU142" s="348"/>
      <c r="HEV142" s="348"/>
      <c r="HEW142" s="348"/>
      <c r="HEX142" s="349"/>
      <c r="HEZ142" s="347"/>
      <c r="HFA142" s="350"/>
      <c r="HFB142" s="350"/>
      <c r="HFC142" s="348"/>
      <c r="HFD142" s="348"/>
      <c r="HFE142" s="348"/>
      <c r="HFF142" s="349"/>
      <c r="HFH142" s="347"/>
      <c r="HFI142" s="350"/>
      <c r="HFJ142" s="350"/>
      <c r="HFK142" s="348"/>
      <c r="HFL142" s="348"/>
      <c r="HFM142" s="348"/>
      <c r="HFN142" s="349"/>
      <c r="HFP142" s="347"/>
      <c r="HFQ142" s="350"/>
      <c r="HFR142" s="350"/>
      <c r="HFS142" s="348"/>
      <c r="HFT142" s="348"/>
      <c r="HFU142" s="348"/>
      <c r="HFV142" s="349"/>
      <c r="HFX142" s="347"/>
      <c r="HFY142" s="350"/>
      <c r="HFZ142" s="350"/>
      <c r="HGA142" s="348"/>
      <c r="HGB142" s="348"/>
      <c r="HGC142" s="348"/>
      <c r="HGD142" s="349"/>
      <c r="HGF142" s="347"/>
      <c r="HGG142" s="350"/>
      <c r="HGH142" s="350"/>
      <c r="HGI142" s="348"/>
      <c r="HGJ142" s="348"/>
      <c r="HGK142" s="348"/>
      <c r="HGL142" s="349"/>
      <c r="HGN142" s="347"/>
      <c r="HGO142" s="350"/>
      <c r="HGP142" s="350"/>
      <c r="HGQ142" s="348"/>
      <c r="HGR142" s="348"/>
      <c r="HGS142" s="348"/>
      <c r="HGT142" s="349"/>
      <c r="HGV142" s="347"/>
      <c r="HGW142" s="350"/>
      <c r="HGX142" s="350"/>
      <c r="HGY142" s="348"/>
      <c r="HGZ142" s="348"/>
      <c r="HHA142" s="348"/>
      <c r="HHB142" s="349"/>
      <c r="HHD142" s="347"/>
      <c r="HHE142" s="350"/>
      <c r="HHF142" s="350"/>
      <c r="HHG142" s="348"/>
      <c r="HHH142" s="348"/>
      <c r="HHI142" s="348"/>
      <c r="HHJ142" s="349"/>
      <c r="HHL142" s="347"/>
      <c r="HHM142" s="350"/>
      <c r="HHN142" s="350"/>
      <c r="HHO142" s="348"/>
      <c r="HHP142" s="348"/>
      <c r="HHQ142" s="348"/>
      <c r="HHR142" s="349"/>
      <c r="HHT142" s="347"/>
      <c r="HHU142" s="350"/>
      <c r="HHV142" s="350"/>
      <c r="HHW142" s="348"/>
      <c r="HHX142" s="348"/>
      <c r="HHY142" s="348"/>
      <c r="HHZ142" s="349"/>
      <c r="HIB142" s="347"/>
      <c r="HIC142" s="350"/>
      <c r="HID142" s="350"/>
      <c r="HIE142" s="348"/>
      <c r="HIF142" s="348"/>
      <c r="HIG142" s="348"/>
      <c r="HIH142" s="349"/>
      <c r="HIJ142" s="347"/>
      <c r="HIK142" s="350"/>
      <c r="HIL142" s="350"/>
      <c r="HIM142" s="348"/>
      <c r="HIN142" s="348"/>
      <c r="HIO142" s="348"/>
      <c r="HIP142" s="349"/>
      <c r="HIR142" s="347"/>
      <c r="HIS142" s="350"/>
      <c r="HIT142" s="350"/>
      <c r="HIU142" s="348"/>
      <c r="HIV142" s="348"/>
      <c r="HIW142" s="348"/>
      <c r="HIX142" s="349"/>
      <c r="HIZ142" s="347"/>
      <c r="HJA142" s="350"/>
      <c r="HJB142" s="350"/>
      <c r="HJC142" s="348"/>
      <c r="HJD142" s="348"/>
      <c r="HJE142" s="348"/>
      <c r="HJF142" s="349"/>
      <c r="HJH142" s="347"/>
      <c r="HJI142" s="350"/>
      <c r="HJJ142" s="350"/>
      <c r="HJK142" s="348"/>
      <c r="HJL142" s="348"/>
      <c r="HJM142" s="348"/>
      <c r="HJN142" s="349"/>
      <c r="HJP142" s="347"/>
      <c r="HJQ142" s="350"/>
      <c r="HJR142" s="350"/>
      <c r="HJS142" s="348"/>
      <c r="HJT142" s="348"/>
      <c r="HJU142" s="348"/>
      <c r="HJV142" s="349"/>
      <c r="HJX142" s="347"/>
      <c r="HJY142" s="350"/>
      <c r="HJZ142" s="350"/>
      <c r="HKA142" s="348"/>
      <c r="HKB142" s="348"/>
      <c r="HKC142" s="348"/>
      <c r="HKD142" s="349"/>
      <c r="HKF142" s="347"/>
      <c r="HKG142" s="350"/>
      <c r="HKH142" s="350"/>
      <c r="HKI142" s="348"/>
      <c r="HKJ142" s="348"/>
      <c r="HKK142" s="348"/>
      <c r="HKL142" s="349"/>
      <c r="HKN142" s="347"/>
      <c r="HKO142" s="350"/>
      <c r="HKP142" s="350"/>
      <c r="HKQ142" s="348"/>
      <c r="HKR142" s="348"/>
      <c r="HKS142" s="348"/>
      <c r="HKT142" s="349"/>
      <c r="HKV142" s="347"/>
      <c r="HKW142" s="350"/>
      <c r="HKX142" s="350"/>
      <c r="HKY142" s="348"/>
      <c r="HKZ142" s="348"/>
      <c r="HLA142" s="348"/>
      <c r="HLB142" s="349"/>
      <c r="HLD142" s="347"/>
      <c r="HLE142" s="350"/>
      <c r="HLF142" s="350"/>
      <c r="HLG142" s="348"/>
      <c r="HLH142" s="348"/>
      <c r="HLI142" s="348"/>
      <c r="HLJ142" s="349"/>
      <c r="HLL142" s="347"/>
      <c r="HLM142" s="350"/>
      <c r="HLN142" s="350"/>
      <c r="HLO142" s="348"/>
      <c r="HLP142" s="348"/>
      <c r="HLQ142" s="348"/>
      <c r="HLR142" s="349"/>
      <c r="HLT142" s="347"/>
      <c r="HLU142" s="350"/>
      <c r="HLV142" s="350"/>
      <c r="HLW142" s="348"/>
      <c r="HLX142" s="348"/>
      <c r="HLY142" s="348"/>
      <c r="HLZ142" s="349"/>
      <c r="HMB142" s="347"/>
      <c r="HMC142" s="350"/>
      <c r="HMD142" s="350"/>
      <c r="HME142" s="348"/>
      <c r="HMF142" s="348"/>
      <c r="HMG142" s="348"/>
      <c r="HMH142" s="349"/>
      <c r="HMJ142" s="347"/>
      <c r="HMK142" s="350"/>
      <c r="HML142" s="350"/>
      <c r="HMM142" s="348"/>
      <c r="HMN142" s="348"/>
      <c r="HMO142" s="348"/>
      <c r="HMP142" s="349"/>
      <c r="HMR142" s="347"/>
      <c r="HMS142" s="350"/>
      <c r="HMT142" s="350"/>
      <c r="HMU142" s="348"/>
      <c r="HMV142" s="348"/>
      <c r="HMW142" s="348"/>
      <c r="HMX142" s="349"/>
      <c r="HMZ142" s="347"/>
      <c r="HNA142" s="350"/>
      <c r="HNB142" s="350"/>
      <c r="HNC142" s="348"/>
      <c r="HND142" s="348"/>
      <c r="HNE142" s="348"/>
      <c r="HNF142" s="349"/>
      <c r="HNH142" s="347"/>
      <c r="HNI142" s="350"/>
      <c r="HNJ142" s="350"/>
      <c r="HNK142" s="348"/>
      <c r="HNL142" s="348"/>
      <c r="HNM142" s="348"/>
      <c r="HNN142" s="349"/>
      <c r="HNP142" s="347"/>
      <c r="HNQ142" s="350"/>
      <c r="HNR142" s="350"/>
      <c r="HNS142" s="348"/>
      <c r="HNT142" s="348"/>
      <c r="HNU142" s="348"/>
      <c r="HNV142" s="349"/>
      <c r="HNX142" s="347"/>
      <c r="HNY142" s="350"/>
      <c r="HNZ142" s="350"/>
      <c r="HOA142" s="348"/>
      <c r="HOB142" s="348"/>
      <c r="HOC142" s="348"/>
      <c r="HOD142" s="349"/>
      <c r="HOF142" s="347"/>
      <c r="HOG142" s="350"/>
      <c r="HOH142" s="350"/>
      <c r="HOI142" s="348"/>
      <c r="HOJ142" s="348"/>
      <c r="HOK142" s="348"/>
      <c r="HOL142" s="349"/>
      <c r="HON142" s="347"/>
      <c r="HOO142" s="350"/>
      <c r="HOP142" s="350"/>
      <c r="HOQ142" s="348"/>
      <c r="HOR142" s="348"/>
      <c r="HOS142" s="348"/>
      <c r="HOT142" s="349"/>
      <c r="HOV142" s="347"/>
      <c r="HOW142" s="350"/>
      <c r="HOX142" s="350"/>
      <c r="HOY142" s="348"/>
      <c r="HOZ142" s="348"/>
      <c r="HPA142" s="348"/>
      <c r="HPB142" s="349"/>
      <c r="HPD142" s="347"/>
      <c r="HPE142" s="350"/>
      <c r="HPF142" s="350"/>
      <c r="HPG142" s="348"/>
      <c r="HPH142" s="348"/>
      <c r="HPI142" s="348"/>
      <c r="HPJ142" s="349"/>
      <c r="HPL142" s="347"/>
      <c r="HPM142" s="350"/>
      <c r="HPN142" s="350"/>
      <c r="HPO142" s="348"/>
      <c r="HPP142" s="348"/>
      <c r="HPQ142" s="348"/>
      <c r="HPR142" s="349"/>
      <c r="HPT142" s="347"/>
      <c r="HPU142" s="350"/>
      <c r="HPV142" s="350"/>
      <c r="HPW142" s="348"/>
      <c r="HPX142" s="348"/>
      <c r="HPY142" s="348"/>
      <c r="HPZ142" s="349"/>
      <c r="HQB142" s="347"/>
      <c r="HQC142" s="350"/>
      <c r="HQD142" s="350"/>
      <c r="HQE142" s="348"/>
      <c r="HQF142" s="348"/>
      <c r="HQG142" s="348"/>
      <c r="HQH142" s="349"/>
      <c r="HQJ142" s="347"/>
      <c r="HQK142" s="350"/>
      <c r="HQL142" s="350"/>
      <c r="HQM142" s="348"/>
      <c r="HQN142" s="348"/>
      <c r="HQO142" s="348"/>
      <c r="HQP142" s="349"/>
      <c r="HQR142" s="347"/>
      <c r="HQS142" s="350"/>
      <c r="HQT142" s="350"/>
      <c r="HQU142" s="348"/>
      <c r="HQV142" s="348"/>
      <c r="HQW142" s="348"/>
      <c r="HQX142" s="349"/>
      <c r="HQZ142" s="347"/>
      <c r="HRA142" s="350"/>
      <c r="HRB142" s="350"/>
      <c r="HRC142" s="348"/>
      <c r="HRD142" s="348"/>
      <c r="HRE142" s="348"/>
      <c r="HRF142" s="349"/>
      <c r="HRH142" s="347"/>
      <c r="HRI142" s="350"/>
      <c r="HRJ142" s="350"/>
      <c r="HRK142" s="348"/>
      <c r="HRL142" s="348"/>
      <c r="HRM142" s="348"/>
      <c r="HRN142" s="349"/>
      <c r="HRP142" s="347"/>
      <c r="HRQ142" s="350"/>
      <c r="HRR142" s="350"/>
      <c r="HRS142" s="348"/>
      <c r="HRT142" s="348"/>
      <c r="HRU142" s="348"/>
      <c r="HRV142" s="349"/>
      <c r="HRX142" s="347"/>
      <c r="HRY142" s="350"/>
      <c r="HRZ142" s="350"/>
      <c r="HSA142" s="348"/>
      <c r="HSB142" s="348"/>
      <c r="HSC142" s="348"/>
      <c r="HSD142" s="349"/>
      <c r="HSF142" s="347"/>
      <c r="HSG142" s="350"/>
      <c r="HSH142" s="350"/>
      <c r="HSI142" s="348"/>
      <c r="HSJ142" s="348"/>
      <c r="HSK142" s="348"/>
      <c r="HSL142" s="349"/>
      <c r="HSN142" s="347"/>
      <c r="HSO142" s="350"/>
      <c r="HSP142" s="350"/>
      <c r="HSQ142" s="348"/>
      <c r="HSR142" s="348"/>
      <c r="HSS142" s="348"/>
      <c r="HST142" s="349"/>
      <c r="HSV142" s="347"/>
      <c r="HSW142" s="350"/>
      <c r="HSX142" s="350"/>
      <c r="HSY142" s="348"/>
      <c r="HSZ142" s="348"/>
      <c r="HTA142" s="348"/>
      <c r="HTB142" s="349"/>
      <c r="HTD142" s="347"/>
      <c r="HTE142" s="350"/>
      <c r="HTF142" s="350"/>
      <c r="HTG142" s="348"/>
      <c r="HTH142" s="348"/>
      <c r="HTI142" s="348"/>
      <c r="HTJ142" s="349"/>
      <c r="HTL142" s="347"/>
      <c r="HTM142" s="350"/>
      <c r="HTN142" s="350"/>
      <c r="HTO142" s="348"/>
      <c r="HTP142" s="348"/>
      <c r="HTQ142" s="348"/>
      <c r="HTR142" s="349"/>
      <c r="HTT142" s="347"/>
      <c r="HTU142" s="350"/>
      <c r="HTV142" s="350"/>
      <c r="HTW142" s="348"/>
      <c r="HTX142" s="348"/>
      <c r="HTY142" s="348"/>
      <c r="HTZ142" s="349"/>
      <c r="HUB142" s="347"/>
      <c r="HUC142" s="350"/>
      <c r="HUD142" s="350"/>
      <c r="HUE142" s="348"/>
      <c r="HUF142" s="348"/>
      <c r="HUG142" s="348"/>
      <c r="HUH142" s="349"/>
      <c r="HUJ142" s="347"/>
      <c r="HUK142" s="350"/>
      <c r="HUL142" s="350"/>
      <c r="HUM142" s="348"/>
      <c r="HUN142" s="348"/>
      <c r="HUO142" s="348"/>
      <c r="HUP142" s="349"/>
      <c r="HUR142" s="347"/>
      <c r="HUS142" s="350"/>
      <c r="HUT142" s="350"/>
      <c r="HUU142" s="348"/>
      <c r="HUV142" s="348"/>
      <c r="HUW142" s="348"/>
      <c r="HUX142" s="349"/>
      <c r="HUZ142" s="347"/>
      <c r="HVA142" s="350"/>
      <c r="HVB142" s="350"/>
      <c r="HVC142" s="348"/>
      <c r="HVD142" s="348"/>
      <c r="HVE142" s="348"/>
      <c r="HVF142" s="349"/>
      <c r="HVH142" s="347"/>
      <c r="HVI142" s="350"/>
      <c r="HVJ142" s="350"/>
      <c r="HVK142" s="348"/>
      <c r="HVL142" s="348"/>
      <c r="HVM142" s="348"/>
      <c r="HVN142" s="349"/>
      <c r="HVP142" s="347"/>
      <c r="HVQ142" s="350"/>
      <c r="HVR142" s="350"/>
      <c r="HVS142" s="348"/>
      <c r="HVT142" s="348"/>
      <c r="HVU142" s="348"/>
      <c r="HVV142" s="349"/>
      <c r="HVX142" s="347"/>
      <c r="HVY142" s="350"/>
      <c r="HVZ142" s="350"/>
      <c r="HWA142" s="348"/>
      <c r="HWB142" s="348"/>
      <c r="HWC142" s="348"/>
      <c r="HWD142" s="349"/>
      <c r="HWF142" s="347"/>
      <c r="HWG142" s="350"/>
      <c r="HWH142" s="350"/>
      <c r="HWI142" s="348"/>
      <c r="HWJ142" s="348"/>
      <c r="HWK142" s="348"/>
      <c r="HWL142" s="349"/>
      <c r="HWN142" s="347"/>
      <c r="HWO142" s="350"/>
      <c r="HWP142" s="350"/>
      <c r="HWQ142" s="348"/>
      <c r="HWR142" s="348"/>
      <c r="HWS142" s="348"/>
      <c r="HWT142" s="349"/>
      <c r="HWV142" s="347"/>
      <c r="HWW142" s="350"/>
      <c r="HWX142" s="350"/>
      <c r="HWY142" s="348"/>
      <c r="HWZ142" s="348"/>
      <c r="HXA142" s="348"/>
      <c r="HXB142" s="349"/>
      <c r="HXD142" s="347"/>
      <c r="HXE142" s="350"/>
      <c r="HXF142" s="350"/>
      <c r="HXG142" s="348"/>
      <c r="HXH142" s="348"/>
      <c r="HXI142" s="348"/>
      <c r="HXJ142" s="349"/>
      <c r="HXL142" s="347"/>
      <c r="HXM142" s="350"/>
      <c r="HXN142" s="350"/>
      <c r="HXO142" s="348"/>
      <c r="HXP142" s="348"/>
      <c r="HXQ142" s="348"/>
      <c r="HXR142" s="349"/>
      <c r="HXT142" s="347"/>
      <c r="HXU142" s="350"/>
      <c r="HXV142" s="350"/>
      <c r="HXW142" s="348"/>
      <c r="HXX142" s="348"/>
      <c r="HXY142" s="348"/>
      <c r="HXZ142" s="349"/>
      <c r="HYB142" s="347"/>
      <c r="HYC142" s="350"/>
      <c r="HYD142" s="350"/>
      <c r="HYE142" s="348"/>
      <c r="HYF142" s="348"/>
      <c r="HYG142" s="348"/>
      <c r="HYH142" s="349"/>
      <c r="HYJ142" s="347"/>
      <c r="HYK142" s="350"/>
      <c r="HYL142" s="350"/>
      <c r="HYM142" s="348"/>
      <c r="HYN142" s="348"/>
      <c r="HYO142" s="348"/>
      <c r="HYP142" s="349"/>
      <c r="HYR142" s="347"/>
      <c r="HYS142" s="350"/>
      <c r="HYT142" s="350"/>
      <c r="HYU142" s="348"/>
      <c r="HYV142" s="348"/>
      <c r="HYW142" s="348"/>
      <c r="HYX142" s="349"/>
      <c r="HYZ142" s="347"/>
      <c r="HZA142" s="350"/>
      <c r="HZB142" s="350"/>
      <c r="HZC142" s="348"/>
      <c r="HZD142" s="348"/>
      <c r="HZE142" s="348"/>
      <c r="HZF142" s="349"/>
      <c r="HZH142" s="347"/>
      <c r="HZI142" s="350"/>
      <c r="HZJ142" s="350"/>
      <c r="HZK142" s="348"/>
      <c r="HZL142" s="348"/>
      <c r="HZM142" s="348"/>
      <c r="HZN142" s="349"/>
      <c r="HZP142" s="347"/>
      <c r="HZQ142" s="350"/>
      <c r="HZR142" s="350"/>
      <c r="HZS142" s="348"/>
      <c r="HZT142" s="348"/>
      <c r="HZU142" s="348"/>
      <c r="HZV142" s="349"/>
      <c r="HZX142" s="347"/>
      <c r="HZY142" s="350"/>
      <c r="HZZ142" s="350"/>
      <c r="IAA142" s="348"/>
      <c r="IAB142" s="348"/>
      <c r="IAC142" s="348"/>
      <c r="IAD142" s="349"/>
      <c r="IAF142" s="347"/>
      <c r="IAG142" s="350"/>
      <c r="IAH142" s="350"/>
      <c r="IAI142" s="348"/>
      <c r="IAJ142" s="348"/>
      <c r="IAK142" s="348"/>
      <c r="IAL142" s="349"/>
      <c r="IAN142" s="347"/>
      <c r="IAO142" s="350"/>
      <c r="IAP142" s="350"/>
      <c r="IAQ142" s="348"/>
      <c r="IAR142" s="348"/>
      <c r="IAS142" s="348"/>
      <c r="IAT142" s="349"/>
      <c r="IAV142" s="347"/>
      <c r="IAW142" s="350"/>
      <c r="IAX142" s="350"/>
      <c r="IAY142" s="348"/>
      <c r="IAZ142" s="348"/>
      <c r="IBA142" s="348"/>
      <c r="IBB142" s="349"/>
      <c r="IBD142" s="347"/>
      <c r="IBE142" s="350"/>
      <c r="IBF142" s="350"/>
      <c r="IBG142" s="348"/>
      <c r="IBH142" s="348"/>
      <c r="IBI142" s="348"/>
      <c r="IBJ142" s="349"/>
      <c r="IBL142" s="347"/>
      <c r="IBM142" s="350"/>
      <c r="IBN142" s="350"/>
      <c r="IBO142" s="348"/>
      <c r="IBP142" s="348"/>
      <c r="IBQ142" s="348"/>
      <c r="IBR142" s="349"/>
      <c r="IBT142" s="347"/>
      <c r="IBU142" s="350"/>
      <c r="IBV142" s="350"/>
      <c r="IBW142" s="348"/>
      <c r="IBX142" s="348"/>
      <c r="IBY142" s="348"/>
      <c r="IBZ142" s="349"/>
      <c r="ICB142" s="347"/>
      <c r="ICC142" s="350"/>
      <c r="ICD142" s="350"/>
      <c r="ICE142" s="348"/>
      <c r="ICF142" s="348"/>
      <c r="ICG142" s="348"/>
      <c r="ICH142" s="349"/>
      <c r="ICJ142" s="347"/>
      <c r="ICK142" s="350"/>
      <c r="ICL142" s="350"/>
      <c r="ICM142" s="348"/>
      <c r="ICN142" s="348"/>
      <c r="ICO142" s="348"/>
      <c r="ICP142" s="349"/>
      <c r="ICR142" s="347"/>
      <c r="ICS142" s="350"/>
      <c r="ICT142" s="350"/>
      <c r="ICU142" s="348"/>
      <c r="ICV142" s="348"/>
      <c r="ICW142" s="348"/>
      <c r="ICX142" s="349"/>
      <c r="ICZ142" s="347"/>
      <c r="IDA142" s="350"/>
      <c r="IDB142" s="350"/>
      <c r="IDC142" s="348"/>
      <c r="IDD142" s="348"/>
      <c r="IDE142" s="348"/>
      <c r="IDF142" s="349"/>
      <c r="IDH142" s="347"/>
      <c r="IDI142" s="350"/>
      <c r="IDJ142" s="350"/>
      <c r="IDK142" s="348"/>
      <c r="IDL142" s="348"/>
      <c r="IDM142" s="348"/>
      <c r="IDN142" s="349"/>
      <c r="IDP142" s="347"/>
      <c r="IDQ142" s="350"/>
      <c r="IDR142" s="350"/>
      <c r="IDS142" s="348"/>
      <c r="IDT142" s="348"/>
      <c r="IDU142" s="348"/>
      <c r="IDV142" s="349"/>
      <c r="IDX142" s="347"/>
      <c r="IDY142" s="350"/>
      <c r="IDZ142" s="350"/>
      <c r="IEA142" s="348"/>
      <c r="IEB142" s="348"/>
      <c r="IEC142" s="348"/>
      <c r="IED142" s="349"/>
      <c r="IEF142" s="347"/>
      <c r="IEG142" s="350"/>
      <c r="IEH142" s="350"/>
      <c r="IEI142" s="348"/>
      <c r="IEJ142" s="348"/>
      <c r="IEK142" s="348"/>
      <c r="IEL142" s="349"/>
      <c r="IEN142" s="347"/>
      <c r="IEO142" s="350"/>
      <c r="IEP142" s="350"/>
      <c r="IEQ142" s="348"/>
      <c r="IER142" s="348"/>
      <c r="IES142" s="348"/>
      <c r="IET142" s="349"/>
      <c r="IEV142" s="347"/>
      <c r="IEW142" s="350"/>
      <c r="IEX142" s="350"/>
      <c r="IEY142" s="348"/>
      <c r="IEZ142" s="348"/>
      <c r="IFA142" s="348"/>
      <c r="IFB142" s="349"/>
      <c r="IFD142" s="347"/>
      <c r="IFE142" s="350"/>
      <c r="IFF142" s="350"/>
      <c r="IFG142" s="348"/>
      <c r="IFH142" s="348"/>
      <c r="IFI142" s="348"/>
      <c r="IFJ142" s="349"/>
      <c r="IFL142" s="347"/>
      <c r="IFM142" s="350"/>
      <c r="IFN142" s="350"/>
      <c r="IFO142" s="348"/>
      <c r="IFP142" s="348"/>
      <c r="IFQ142" s="348"/>
      <c r="IFR142" s="349"/>
      <c r="IFT142" s="347"/>
      <c r="IFU142" s="350"/>
      <c r="IFV142" s="350"/>
      <c r="IFW142" s="348"/>
      <c r="IFX142" s="348"/>
      <c r="IFY142" s="348"/>
      <c r="IFZ142" s="349"/>
      <c r="IGB142" s="347"/>
      <c r="IGC142" s="350"/>
      <c r="IGD142" s="350"/>
      <c r="IGE142" s="348"/>
      <c r="IGF142" s="348"/>
      <c r="IGG142" s="348"/>
      <c r="IGH142" s="349"/>
      <c r="IGJ142" s="347"/>
      <c r="IGK142" s="350"/>
      <c r="IGL142" s="350"/>
      <c r="IGM142" s="348"/>
      <c r="IGN142" s="348"/>
      <c r="IGO142" s="348"/>
      <c r="IGP142" s="349"/>
      <c r="IGR142" s="347"/>
      <c r="IGS142" s="350"/>
      <c r="IGT142" s="350"/>
      <c r="IGU142" s="348"/>
      <c r="IGV142" s="348"/>
      <c r="IGW142" s="348"/>
      <c r="IGX142" s="349"/>
      <c r="IGZ142" s="347"/>
      <c r="IHA142" s="350"/>
      <c r="IHB142" s="350"/>
      <c r="IHC142" s="348"/>
      <c r="IHD142" s="348"/>
      <c r="IHE142" s="348"/>
      <c r="IHF142" s="349"/>
      <c r="IHH142" s="347"/>
      <c r="IHI142" s="350"/>
      <c r="IHJ142" s="350"/>
      <c r="IHK142" s="348"/>
      <c r="IHL142" s="348"/>
      <c r="IHM142" s="348"/>
      <c r="IHN142" s="349"/>
      <c r="IHP142" s="347"/>
      <c r="IHQ142" s="350"/>
      <c r="IHR142" s="350"/>
      <c r="IHS142" s="348"/>
      <c r="IHT142" s="348"/>
      <c r="IHU142" s="348"/>
      <c r="IHV142" s="349"/>
      <c r="IHX142" s="347"/>
      <c r="IHY142" s="350"/>
      <c r="IHZ142" s="350"/>
      <c r="IIA142" s="348"/>
      <c r="IIB142" s="348"/>
      <c r="IIC142" s="348"/>
      <c r="IID142" s="349"/>
      <c r="IIF142" s="347"/>
      <c r="IIG142" s="350"/>
      <c r="IIH142" s="350"/>
      <c r="III142" s="348"/>
      <c r="IIJ142" s="348"/>
      <c r="IIK142" s="348"/>
      <c r="IIL142" s="349"/>
      <c r="IIN142" s="347"/>
      <c r="IIO142" s="350"/>
      <c r="IIP142" s="350"/>
      <c r="IIQ142" s="348"/>
      <c r="IIR142" s="348"/>
      <c r="IIS142" s="348"/>
      <c r="IIT142" s="349"/>
      <c r="IIV142" s="347"/>
      <c r="IIW142" s="350"/>
      <c r="IIX142" s="350"/>
      <c r="IIY142" s="348"/>
      <c r="IIZ142" s="348"/>
      <c r="IJA142" s="348"/>
      <c r="IJB142" s="349"/>
      <c r="IJD142" s="347"/>
      <c r="IJE142" s="350"/>
      <c r="IJF142" s="350"/>
      <c r="IJG142" s="348"/>
      <c r="IJH142" s="348"/>
      <c r="IJI142" s="348"/>
      <c r="IJJ142" s="349"/>
      <c r="IJL142" s="347"/>
      <c r="IJM142" s="350"/>
      <c r="IJN142" s="350"/>
      <c r="IJO142" s="348"/>
      <c r="IJP142" s="348"/>
      <c r="IJQ142" s="348"/>
      <c r="IJR142" s="349"/>
      <c r="IJT142" s="347"/>
      <c r="IJU142" s="350"/>
      <c r="IJV142" s="350"/>
      <c r="IJW142" s="348"/>
      <c r="IJX142" s="348"/>
      <c r="IJY142" s="348"/>
      <c r="IJZ142" s="349"/>
      <c r="IKB142" s="347"/>
      <c r="IKC142" s="350"/>
      <c r="IKD142" s="350"/>
      <c r="IKE142" s="348"/>
      <c r="IKF142" s="348"/>
      <c r="IKG142" s="348"/>
      <c r="IKH142" s="349"/>
      <c r="IKJ142" s="347"/>
      <c r="IKK142" s="350"/>
      <c r="IKL142" s="350"/>
      <c r="IKM142" s="348"/>
      <c r="IKN142" s="348"/>
      <c r="IKO142" s="348"/>
      <c r="IKP142" s="349"/>
      <c r="IKR142" s="347"/>
      <c r="IKS142" s="350"/>
      <c r="IKT142" s="350"/>
      <c r="IKU142" s="348"/>
      <c r="IKV142" s="348"/>
      <c r="IKW142" s="348"/>
      <c r="IKX142" s="349"/>
      <c r="IKZ142" s="347"/>
      <c r="ILA142" s="350"/>
      <c r="ILB142" s="350"/>
      <c r="ILC142" s="348"/>
      <c r="ILD142" s="348"/>
      <c r="ILE142" s="348"/>
      <c r="ILF142" s="349"/>
      <c r="ILH142" s="347"/>
      <c r="ILI142" s="350"/>
      <c r="ILJ142" s="350"/>
      <c r="ILK142" s="348"/>
      <c r="ILL142" s="348"/>
      <c r="ILM142" s="348"/>
      <c r="ILN142" s="349"/>
      <c r="ILP142" s="347"/>
      <c r="ILQ142" s="350"/>
      <c r="ILR142" s="350"/>
      <c r="ILS142" s="348"/>
      <c r="ILT142" s="348"/>
      <c r="ILU142" s="348"/>
      <c r="ILV142" s="349"/>
      <c r="ILX142" s="347"/>
      <c r="ILY142" s="350"/>
      <c r="ILZ142" s="350"/>
      <c r="IMA142" s="348"/>
      <c r="IMB142" s="348"/>
      <c r="IMC142" s="348"/>
      <c r="IMD142" s="349"/>
      <c r="IMF142" s="347"/>
      <c r="IMG142" s="350"/>
      <c r="IMH142" s="350"/>
      <c r="IMI142" s="348"/>
      <c r="IMJ142" s="348"/>
      <c r="IMK142" s="348"/>
      <c r="IML142" s="349"/>
      <c r="IMN142" s="347"/>
      <c r="IMO142" s="350"/>
      <c r="IMP142" s="350"/>
      <c r="IMQ142" s="348"/>
      <c r="IMR142" s="348"/>
      <c r="IMS142" s="348"/>
      <c r="IMT142" s="349"/>
      <c r="IMV142" s="347"/>
      <c r="IMW142" s="350"/>
      <c r="IMX142" s="350"/>
      <c r="IMY142" s="348"/>
      <c r="IMZ142" s="348"/>
      <c r="INA142" s="348"/>
      <c r="INB142" s="349"/>
      <c r="IND142" s="347"/>
      <c r="INE142" s="350"/>
      <c r="INF142" s="350"/>
      <c r="ING142" s="348"/>
      <c r="INH142" s="348"/>
      <c r="INI142" s="348"/>
      <c r="INJ142" s="349"/>
      <c r="INL142" s="347"/>
      <c r="INM142" s="350"/>
      <c r="INN142" s="350"/>
      <c r="INO142" s="348"/>
      <c r="INP142" s="348"/>
      <c r="INQ142" s="348"/>
      <c r="INR142" s="349"/>
      <c r="INT142" s="347"/>
      <c r="INU142" s="350"/>
      <c r="INV142" s="350"/>
      <c r="INW142" s="348"/>
      <c r="INX142" s="348"/>
      <c r="INY142" s="348"/>
      <c r="INZ142" s="349"/>
      <c r="IOB142" s="347"/>
      <c r="IOC142" s="350"/>
      <c r="IOD142" s="350"/>
      <c r="IOE142" s="348"/>
      <c r="IOF142" s="348"/>
      <c r="IOG142" s="348"/>
      <c r="IOH142" s="349"/>
      <c r="IOJ142" s="347"/>
      <c r="IOK142" s="350"/>
      <c r="IOL142" s="350"/>
      <c r="IOM142" s="348"/>
      <c r="ION142" s="348"/>
      <c r="IOO142" s="348"/>
      <c r="IOP142" s="349"/>
      <c r="IOR142" s="347"/>
      <c r="IOS142" s="350"/>
      <c r="IOT142" s="350"/>
      <c r="IOU142" s="348"/>
      <c r="IOV142" s="348"/>
      <c r="IOW142" s="348"/>
      <c r="IOX142" s="349"/>
      <c r="IOZ142" s="347"/>
      <c r="IPA142" s="350"/>
      <c r="IPB142" s="350"/>
      <c r="IPC142" s="348"/>
      <c r="IPD142" s="348"/>
      <c r="IPE142" s="348"/>
      <c r="IPF142" s="349"/>
      <c r="IPH142" s="347"/>
      <c r="IPI142" s="350"/>
      <c r="IPJ142" s="350"/>
      <c r="IPK142" s="348"/>
      <c r="IPL142" s="348"/>
      <c r="IPM142" s="348"/>
      <c r="IPN142" s="349"/>
      <c r="IPP142" s="347"/>
      <c r="IPQ142" s="350"/>
      <c r="IPR142" s="350"/>
      <c r="IPS142" s="348"/>
      <c r="IPT142" s="348"/>
      <c r="IPU142" s="348"/>
      <c r="IPV142" s="349"/>
      <c r="IPX142" s="347"/>
      <c r="IPY142" s="350"/>
      <c r="IPZ142" s="350"/>
      <c r="IQA142" s="348"/>
      <c r="IQB142" s="348"/>
      <c r="IQC142" s="348"/>
      <c r="IQD142" s="349"/>
      <c r="IQF142" s="347"/>
      <c r="IQG142" s="350"/>
      <c r="IQH142" s="350"/>
      <c r="IQI142" s="348"/>
      <c r="IQJ142" s="348"/>
      <c r="IQK142" s="348"/>
      <c r="IQL142" s="349"/>
      <c r="IQN142" s="347"/>
      <c r="IQO142" s="350"/>
      <c r="IQP142" s="350"/>
      <c r="IQQ142" s="348"/>
      <c r="IQR142" s="348"/>
      <c r="IQS142" s="348"/>
      <c r="IQT142" s="349"/>
      <c r="IQV142" s="347"/>
      <c r="IQW142" s="350"/>
      <c r="IQX142" s="350"/>
      <c r="IQY142" s="348"/>
      <c r="IQZ142" s="348"/>
      <c r="IRA142" s="348"/>
      <c r="IRB142" s="349"/>
      <c r="IRD142" s="347"/>
      <c r="IRE142" s="350"/>
      <c r="IRF142" s="350"/>
      <c r="IRG142" s="348"/>
      <c r="IRH142" s="348"/>
      <c r="IRI142" s="348"/>
      <c r="IRJ142" s="349"/>
      <c r="IRL142" s="347"/>
      <c r="IRM142" s="350"/>
      <c r="IRN142" s="350"/>
      <c r="IRO142" s="348"/>
      <c r="IRP142" s="348"/>
      <c r="IRQ142" s="348"/>
      <c r="IRR142" s="349"/>
      <c r="IRT142" s="347"/>
      <c r="IRU142" s="350"/>
      <c r="IRV142" s="350"/>
      <c r="IRW142" s="348"/>
      <c r="IRX142" s="348"/>
      <c r="IRY142" s="348"/>
      <c r="IRZ142" s="349"/>
      <c r="ISB142" s="347"/>
      <c r="ISC142" s="350"/>
      <c r="ISD142" s="350"/>
      <c r="ISE142" s="348"/>
      <c r="ISF142" s="348"/>
      <c r="ISG142" s="348"/>
      <c r="ISH142" s="349"/>
      <c r="ISJ142" s="347"/>
      <c r="ISK142" s="350"/>
      <c r="ISL142" s="350"/>
      <c r="ISM142" s="348"/>
      <c r="ISN142" s="348"/>
      <c r="ISO142" s="348"/>
      <c r="ISP142" s="349"/>
      <c r="ISR142" s="347"/>
      <c r="ISS142" s="350"/>
      <c r="IST142" s="350"/>
      <c r="ISU142" s="348"/>
      <c r="ISV142" s="348"/>
      <c r="ISW142" s="348"/>
      <c r="ISX142" s="349"/>
      <c r="ISZ142" s="347"/>
      <c r="ITA142" s="350"/>
      <c r="ITB142" s="350"/>
      <c r="ITC142" s="348"/>
      <c r="ITD142" s="348"/>
      <c r="ITE142" s="348"/>
      <c r="ITF142" s="349"/>
      <c r="ITH142" s="347"/>
      <c r="ITI142" s="350"/>
      <c r="ITJ142" s="350"/>
      <c r="ITK142" s="348"/>
      <c r="ITL142" s="348"/>
      <c r="ITM142" s="348"/>
      <c r="ITN142" s="349"/>
      <c r="ITP142" s="347"/>
      <c r="ITQ142" s="350"/>
      <c r="ITR142" s="350"/>
      <c r="ITS142" s="348"/>
      <c r="ITT142" s="348"/>
      <c r="ITU142" s="348"/>
      <c r="ITV142" s="349"/>
      <c r="ITX142" s="347"/>
      <c r="ITY142" s="350"/>
      <c r="ITZ142" s="350"/>
      <c r="IUA142" s="348"/>
      <c r="IUB142" s="348"/>
      <c r="IUC142" s="348"/>
      <c r="IUD142" s="349"/>
      <c r="IUF142" s="347"/>
      <c r="IUG142" s="350"/>
      <c r="IUH142" s="350"/>
      <c r="IUI142" s="348"/>
      <c r="IUJ142" s="348"/>
      <c r="IUK142" s="348"/>
      <c r="IUL142" s="349"/>
      <c r="IUN142" s="347"/>
      <c r="IUO142" s="350"/>
      <c r="IUP142" s="350"/>
      <c r="IUQ142" s="348"/>
      <c r="IUR142" s="348"/>
      <c r="IUS142" s="348"/>
      <c r="IUT142" s="349"/>
      <c r="IUV142" s="347"/>
      <c r="IUW142" s="350"/>
      <c r="IUX142" s="350"/>
      <c r="IUY142" s="348"/>
      <c r="IUZ142" s="348"/>
      <c r="IVA142" s="348"/>
      <c r="IVB142" s="349"/>
      <c r="IVD142" s="347"/>
      <c r="IVE142" s="350"/>
      <c r="IVF142" s="350"/>
      <c r="IVG142" s="348"/>
      <c r="IVH142" s="348"/>
      <c r="IVI142" s="348"/>
      <c r="IVJ142" s="349"/>
      <c r="IVL142" s="347"/>
      <c r="IVM142" s="350"/>
      <c r="IVN142" s="350"/>
      <c r="IVO142" s="348"/>
      <c r="IVP142" s="348"/>
      <c r="IVQ142" s="348"/>
      <c r="IVR142" s="349"/>
      <c r="IVT142" s="347"/>
      <c r="IVU142" s="350"/>
      <c r="IVV142" s="350"/>
      <c r="IVW142" s="348"/>
      <c r="IVX142" s="348"/>
      <c r="IVY142" s="348"/>
      <c r="IVZ142" s="349"/>
      <c r="IWB142" s="347"/>
      <c r="IWC142" s="350"/>
      <c r="IWD142" s="350"/>
      <c r="IWE142" s="348"/>
      <c r="IWF142" s="348"/>
      <c r="IWG142" s="348"/>
      <c r="IWH142" s="349"/>
      <c r="IWJ142" s="347"/>
      <c r="IWK142" s="350"/>
      <c r="IWL142" s="350"/>
      <c r="IWM142" s="348"/>
      <c r="IWN142" s="348"/>
      <c r="IWO142" s="348"/>
      <c r="IWP142" s="349"/>
      <c r="IWR142" s="347"/>
      <c r="IWS142" s="350"/>
      <c r="IWT142" s="350"/>
      <c r="IWU142" s="348"/>
      <c r="IWV142" s="348"/>
      <c r="IWW142" s="348"/>
      <c r="IWX142" s="349"/>
      <c r="IWZ142" s="347"/>
      <c r="IXA142" s="350"/>
      <c r="IXB142" s="350"/>
      <c r="IXC142" s="348"/>
      <c r="IXD142" s="348"/>
      <c r="IXE142" s="348"/>
      <c r="IXF142" s="349"/>
      <c r="IXH142" s="347"/>
      <c r="IXI142" s="350"/>
      <c r="IXJ142" s="350"/>
      <c r="IXK142" s="348"/>
      <c r="IXL142" s="348"/>
      <c r="IXM142" s="348"/>
      <c r="IXN142" s="349"/>
      <c r="IXP142" s="347"/>
      <c r="IXQ142" s="350"/>
      <c r="IXR142" s="350"/>
      <c r="IXS142" s="348"/>
      <c r="IXT142" s="348"/>
      <c r="IXU142" s="348"/>
      <c r="IXV142" s="349"/>
      <c r="IXX142" s="347"/>
      <c r="IXY142" s="350"/>
      <c r="IXZ142" s="350"/>
      <c r="IYA142" s="348"/>
      <c r="IYB142" s="348"/>
      <c r="IYC142" s="348"/>
      <c r="IYD142" s="349"/>
      <c r="IYF142" s="347"/>
      <c r="IYG142" s="350"/>
      <c r="IYH142" s="350"/>
      <c r="IYI142" s="348"/>
      <c r="IYJ142" s="348"/>
      <c r="IYK142" s="348"/>
      <c r="IYL142" s="349"/>
      <c r="IYN142" s="347"/>
      <c r="IYO142" s="350"/>
      <c r="IYP142" s="350"/>
      <c r="IYQ142" s="348"/>
      <c r="IYR142" s="348"/>
      <c r="IYS142" s="348"/>
      <c r="IYT142" s="349"/>
      <c r="IYV142" s="347"/>
      <c r="IYW142" s="350"/>
      <c r="IYX142" s="350"/>
      <c r="IYY142" s="348"/>
      <c r="IYZ142" s="348"/>
      <c r="IZA142" s="348"/>
      <c r="IZB142" s="349"/>
      <c r="IZD142" s="347"/>
      <c r="IZE142" s="350"/>
      <c r="IZF142" s="350"/>
      <c r="IZG142" s="348"/>
      <c r="IZH142" s="348"/>
      <c r="IZI142" s="348"/>
      <c r="IZJ142" s="349"/>
      <c r="IZL142" s="347"/>
      <c r="IZM142" s="350"/>
      <c r="IZN142" s="350"/>
      <c r="IZO142" s="348"/>
      <c r="IZP142" s="348"/>
      <c r="IZQ142" s="348"/>
      <c r="IZR142" s="349"/>
      <c r="IZT142" s="347"/>
      <c r="IZU142" s="350"/>
      <c r="IZV142" s="350"/>
      <c r="IZW142" s="348"/>
      <c r="IZX142" s="348"/>
      <c r="IZY142" s="348"/>
      <c r="IZZ142" s="349"/>
      <c r="JAB142" s="347"/>
      <c r="JAC142" s="350"/>
      <c r="JAD142" s="350"/>
      <c r="JAE142" s="348"/>
      <c r="JAF142" s="348"/>
      <c r="JAG142" s="348"/>
      <c r="JAH142" s="349"/>
      <c r="JAJ142" s="347"/>
      <c r="JAK142" s="350"/>
      <c r="JAL142" s="350"/>
      <c r="JAM142" s="348"/>
      <c r="JAN142" s="348"/>
      <c r="JAO142" s="348"/>
      <c r="JAP142" s="349"/>
      <c r="JAR142" s="347"/>
      <c r="JAS142" s="350"/>
      <c r="JAT142" s="350"/>
      <c r="JAU142" s="348"/>
      <c r="JAV142" s="348"/>
      <c r="JAW142" s="348"/>
      <c r="JAX142" s="349"/>
      <c r="JAZ142" s="347"/>
      <c r="JBA142" s="350"/>
      <c r="JBB142" s="350"/>
      <c r="JBC142" s="348"/>
      <c r="JBD142" s="348"/>
      <c r="JBE142" s="348"/>
      <c r="JBF142" s="349"/>
      <c r="JBH142" s="347"/>
      <c r="JBI142" s="350"/>
      <c r="JBJ142" s="350"/>
      <c r="JBK142" s="348"/>
      <c r="JBL142" s="348"/>
      <c r="JBM142" s="348"/>
      <c r="JBN142" s="349"/>
      <c r="JBP142" s="347"/>
      <c r="JBQ142" s="350"/>
      <c r="JBR142" s="350"/>
      <c r="JBS142" s="348"/>
      <c r="JBT142" s="348"/>
      <c r="JBU142" s="348"/>
      <c r="JBV142" s="349"/>
      <c r="JBX142" s="347"/>
      <c r="JBY142" s="350"/>
      <c r="JBZ142" s="350"/>
      <c r="JCA142" s="348"/>
      <c r="JCB142" s="348"/>
      <c r="JCC142" s="348"/>
      <c r="JCD142" s="349"/>
      <c r="JCF142" s="347"/>
      <c r="JCG142" s="350"/>
      <c r="JCH142" s="350"/>
      <c r="JCI142" s="348"/>
      <c r="JCJ142" s="348"/>
      <c r="JCK142" s="348"/>
      <c r="JCL142" s="349"/>
      <c r="JCN142" s="347"/>
      <c r="JCO142" s="350"/>
      <c r="JCP142" s="350"/>
      <c r="JCQ142" s="348"/>
      <c r="JCR142" s="348"/>
      <c r="JCS142" s="348"/>
      <c r="JCT142" s="349"/>
      <c r="JCV142" s="347"/>
      <c r="JCW142" s="350"/>
      <c r="JCX142" s="350"/>
      <c r="JCY142" s="348"/>
      <c r="JCZ142" s="348"/>
      <c r="JDA142" s="348"/>
      <c r="JDB142" s="349"/>
      <c r="JDD142" s="347"/>
      <c r="JDE142" s="350"/>
      <c r="JDF142" s="350"/>
      <c r="JDG142" s="348"/>
      <c r="JDH142" s="348"/>
      <c r="JDI142" s="348"/>
      <c r="JDJ142" s="349"/>
      <c r="JDL142" s="347"/>
      <c r="JDM142" s="350"/>
      <c r="JDN142" s="350"/>
      <c r="JDO142" s="348"/>
      <c r="JDP142" s="348"/>
      <c r="JDQ142" s="348"/>
      <c r="JDR142" s="349"/>
      <c r="JDT142" s="347"/>
      <c r="JDU142" s="350"/>
      <c r="JDV142" s="350"/>
      <c r="JDW142" s="348"/>
      <c r="JDX142" s="348"/>
      <c r="JDY142" s="348"/>
      <c r="JDZ142" s="349"/>
      <c r="JEB142" s="347"/>
      <c r="JEC142" s="350"/>
      <c r="JED142" s="350"/>
      <c r="JEE142" s="348"/>
      <c r="JEF142" s="348"/>
      <c r="JEG142" s="348"/>
      <c r="JEH142" s="349"/>
      <c r="JEJ142" s="347"/>
      <c r="JEK142" s="350"/>
      <c r="JEL142" s="350"/>
      <c r="JEM142" s="348"/>
      <c r="JEN142" s="348"/>
      <c r="JEO142" s="348"/>
      <c r="JEP142" s="349"/>
      <c r="JER142" s="347"/>
      <c r="JES142" s="350"/>
      <c r="JET142" s="350"/>
      <c r="JEU142" s="348"/>
      <c r="JEV142" s="348"/>
      <c r="JEW142" s="348"/>
      <c r="JEX142" s="349"/>
      <c r="JEZ142" s="347"/>
      <c r="JFA142" s="350"/>
      <c r="JFB142" s="350"/>
      <c r="JFC142" s="348"/>
      <c r="JFD142" s="348"/>
      <c r="JFE142" s="348"/>
      <c r="JFF142" s="349"/>
      <c r="JFH142" s="347"/>
      <c r="JFI142" s="350"/>
      <c r="JFJ142" s="350"/>
      <c r="JFK142" s="348"/>
      <c r="JFL142" s="348"/>
      <c r="JFM142" s="348"/>
      <c r="JFN142" s="349"/>
      <c r="JFP142" s="347"/>
      <c r="JFQ142" s="350"/>
      <c r="JFR142" s="350"/>
      <c r="JFS142" s="348"/>
      <c r="JFT142" s="348"/>
      <c r="JFU142" s="348"/>
      <c r="JFV142" s="349"/>
      <c r="JFX142" s="347"/>
      <c r="JFY142" s="350"/>
      <c r="JFZ142" s="350"/>
      <c r="JGA142" s="348"/>
      <c r="JGB142" s="348"/>
      <c r="JGC142" s="348"/>
      <c r="JGD142" s="349"/>
      <c r="JGF142" s="347"/>
      <c r="JGG142" s="350"/>
      <c r="JGH142" s="350"/>
      <c r="JGI142" s="348"/>
      <c r="JGJ142" s="348"/>
      <c r="JGK142" s="348"/>
      <c r="JGL142" s="349"/>
      <c r="JGN142" s="347"/>
      <c r="JGO142" s="350"/>
      <c r="JGP142" s="350"/>
      <c r="JGQ142" s="348"/>
      <c r="JGR142" s="348"/>
      <c r="JGS142" s="348"/>
      <c r="JGT142" s="349"/>
      <c r="JGV142" s="347"/>
      <c r="JGW142" s="350"/>
      <c r="JGX142" s="350"/>
      <c r="JGY142" s="348"/>
      <c r="JGZ142" s="348"/>
      <c r="JHA142" s="348"/>
      <c r="JHB142" s="349"/>
      <c r="JHD142" s="347"/>
      <c r="JHE142" s="350"/>
      <c r="JHF142" s="350"/>
      <c r="JHG142" s="348"/>
      <c r="JHH142" s="348"/>
      <c r="JHI142" s="348"/>
      <c r="JHJ142" s="349"/>
      <c r="JHL142" s="347"/>
      <c r="JHM142" s="350"/>
      <c r="JHN142" s="350"/>
      <c r="JHO142" s="348"/>
      <c r="JHP142" s="348"/>
      <c r="JHQ142" s="348"/>
      <c r="JHR142" s="349"/>
      <c r="JHT142" s="347"/>
      <c r="JHU142" s="350"/>
      <c r="JHV142" s="350"/>
      <c r="JHW142" s="348"/>
      <c r="JHX142" s="348"/>
      <c r="JHY142" s="348"/>
      <c r="JHZ142" s="349"/>
      <c r="JIB142" s="347"/>
      <c r="JIC142" s="350"/>
      <c r="JID142" s="350"/>
      <c r="JIE142" s="348"/>
      <c r="JIF142" s="348"/>
      <c r="JIG142" s="348"/>
      <c r="JIH142" s="349"/>
      <c r="JIJ142" s="347"/>
      <c r="JIK142" s="350"/>
      <c r="JIL142" s="350"/>
      <c r="JIM142" s="348"/>
      <c r="JIN142" s="348"/>
      <c r="JIO142" s="348"/>
      <c r="JIP142" s="349"/>
      <c r="JIR142" s="347"/>
      <c r="JIS142" s="350"/>
      <c r="JIT142" s="350"/>
      <c r="JIU142" s="348"/>
      <c r="JIV142" s="348"/>
      <c r="JIW142" s="348"/>
      <c r="JIX142" s="349"/>
      <c r="JIZ142" s="347"/>
      <c r="JJA142" s="350"/>
      <c r="JJB142" s="350"/>
      <c r="JJC142" s="348"/>
      <c r="JJD142" s="348"/>
      <c r="JJE142" s="348"/>
      <c r="JJF142" s="349"/>
      <c r="JJH142" s="347"/>
      <c r="JJI142" s="350"/>
      <c r="JJJ142" s="350"/>
      <c r="JJK142" s="348"/>
      <c r="JJL142" s="348"/>
      <c r="JJM142" s="348"/>
      <c r="JJN142" s="349"/>
      <c r="JJP142" s="347"/>
      <c r="JJQ142" s="350"/>
      <c r="JJR142" s="350"/>
      <c r="JJS142" s="348"/>
      <c r="JJT142" s="348"/>
      <c r="JJU142" s="348"/>
      <c r="JJV142" s="349"/>
      <c r="JJX142" s="347"/>
      <c r="JJY142" s="350"/>
      <c r="JJZ142" s="350"/>
      <c r="JKA142" s="348"/>
      <c r="JKB142" s="348"/>
      <c r="JKC142" s="348"/>
      <c r="JKD142" s="349"/>
      <c r="JKF142" s="347"/>
      <c r="JKG142" s="350"/>
      <c r="JKH142" s="350"/>
      <c r="JKI142" s="348"/>
      <c r="JKJ142" s="348"/>
      <c r="JKK142" s="348"/>
      <c r="JKL142" s="349"/>
      <c r="JKN142" s="347"/>
      <c r="JKO142" s="350"/>
      <c r="JKP142" s="350"/>
      <c r="JKQ142" s="348"/>
      <c r="JKR142" s="348"/>
      <c r="JKS142" s="348"/>
      <c r="JKT142" s="349"/>
      <c r="JKV142" s="347"/>
      <c r="JKW142" s="350"/>
      <c r="JKX142" s="350"/>
      <c r="JKY142" s="348"/>
      <c r="JKZ142" s="348"/>
      <c r="JLA142" s="348"/>
      <c r="JLB142" s="349"/>
      <c r="JLD142" s="347"/>
      <c r="JLE142" s="350"/>
      <c r="JLF142" s="350"/>
      <c r="JLG142" s="348"/>
      <c r="JLH142" s="348"/>
      <c r="JLI142" s="348"/>
      <c r="JLJ142" s="349"/>
      <c r="JLL142" s="347"/>
      <c r="JLM142" s="350"/>
      <c r="JLN142" s="350"/>
      <c r="JLO142" s="348"/>
      <c r="JLP142" s="348"/>
      <c r="JLQ142" s="348"/>
      <c r="JLR142" s="349"/>
      <c r="JLT142" s="347"/>
      <c r="JLU142" s="350"/>
      <c r="JLV142" s="350"/>
      <c r="JLW142" s="348"/>
      <c r="JLX142" s="348"/>
      <c r="JLY142" s="348"/>
      <c r="JLZ142" s="349"/>
      <c r="JMB142" s="347"/>
      <c r="JMC142" s="350"/>
      <c r="JMD142" s="350"/>
      <c r="JME142" s="348"/>
      <c r="JMF142" s="348"/>
      <c r="JMG142" s="348"/>
      <c r="JMH142" s="349"/>
      <c r="JMJ142" s="347"/>
      <c r="JMK142" s="350"/>
      <c r="JML142" s="350"/>
      <c r="JMM142" s="348"/>
      <c r="JMN142" s="348"/>
      <c r="JMO142" s="348"/>
      <c r="JMP142" s="349"/>
      <c r="JMR142" s="347"/>
      <c r="JMS142" s="350"/>
      <c r="JMT142" s="350"/>
      <c r="JMU142" s="348"/>
      <c r="JMV142" s="348"/>
      <c r="JMW142" s="348"/>
      <c r="JMX142" s="349"/>
      <c r="JMZ142" s="347"/>
      <c r="JNA142" s="350"/>
      <c r="JNB142" s="350"/>
      <c r="JNC142" s="348"/>
      <c r="JND142" s="348"/>
      <c r="JNE142" s="348"/>
      <c r="JNF142" s="349"/>
      <c r="JNH142" s="347"/>
      <c r="JNI142" s="350"/>
      <c r="JNJ142" s="350"/>
      <c r="JNK142" s="348"/>
      <c r="JNL142" s="348"/>
      <c r="JNM142" s="348"/>
      <c r="JNN142" s="349"/>
      <c r="JNP142" s="347"/>
      <c r="JNQ142" s="350"/>
      <c r="JNR142" s="350"/>
      <c r="JNS142" s="348"/>
      <c r="JNT142" s="348"/>
      <c r="JNU142" s="348"/>
      <c r="JNV142" s="349"/>
      <c r="JNX142" s="347"/>
      <c r="JNY142" s="350"/>
      <c r="JNZ142" s="350"/>
      <c r="JOA142" s="348"/>
      <c r="JOB142" s="348"/>
      <c r="JOC142" s="348"/>
      <c r="JOD142" s="349"/>
      <c r="JOF142" s="347"/>
      <c r="JOG142" s="350"/>
      <c r="JOH142" s="350"/>
      <c r="JOI142" s="348"/>
      <c r="JOJ142" s="348"/>
      <c r="JOK142" s="348"/>
      <c r="JOL142" s="349"/>
      <c r="JON142" s="347"/>
      <c r="JOO142" s="350"/>
      <c r="JOP142" s="350"/>
      <c r="JOQ142" s="348"/>
      <c r="JOR142" s="348"/>
      <c r="JOS142" s="348"/>
      <c r="JOT142" s="349"/>
      <c r="JOV142" s="347"/>
      <c r="JOW142" s="350"/>
      <c r="JOX142" s="350"/>
      <c r="JOY142" s="348"/>
      <c r="JOZ142" s="348"/>
      <c r="JPA142" s="348"/>
      <c r="JPB142" s="349"/>
      <c r="JPD142" s="347"/>
      <c r="JPE142" s="350"/>
      <c r="JPF142" s="350"/>
      <c r="JPG142" s="348"/>
      <c r="JPH142" s="348"/>
      <c r="JPI142" s="348"/>
      <c r="JPJ142" s="349"/>
      <c r="JPL142" s="347"/>
      <c r="JPM142" s="350"/>
      <c r="JPN142" s="350"/>
      <c r="JPO142" s="348"/>
      <c r="JPP142" s="348"/>
      <c r="JPQ142" s="348"/>
      <c r="JPR142" s="349"/>
      <c r="JPT142" s="347"/>
      <c r="JPU142" s="350"/>
      <c r="JPV142" s="350"/>
      <c r="JPW142" s="348"/>
      <c r="JPX142" s="348"/>
      <c r="JPY142" s="348"/>
      <c r="JPZ142" s="349"/>
      <c r="JQB142" s="347"/>
      <c r="JQC142" s="350"/>
      <c r="JQD142" s="350"/>
      <c r="JQE142" s="348"/>
      <c r="JQF142" s="348"/>
      <c r="JQG142" s="348"/>
      <c r="JQH142" s="349"/>
      <c r="JQJ142" s="347"/>
      <c r="JQK142" s="350"/>
      <c r="JQL142" s="350"/>
      <c r="JQM142" s="348"/>
      <c r="JQN142" s="348"/>
      <c r="JQO142" s="348"/>
      <c r="JQP142" s="349"/>
      <c r="JQR142" s="347"/>
      <c r="JQS142" s="350"/>
      <c r="JQT142" s="350"/>
      <c r="JQU142" s="348"/>
      <c r="JQV142" s="348"/>
      <c r="JQW142" s="348"/>
      <c r="JQX142" s="349"/>
      <c r="JQZ142" s="347"/>
      <c r="JRA142" s="350"/>
      <c r="JRB142" s="350"/>
      <c r="JRC142" s="348"/>
      <c r="JRD142" s="348"/>
      <c r="JRE142" s="348"/>
      <c r="JRF142" s="349"/>
      <c r="JRH142" s="347"/>
      <c r="JRI142" s="350"/>
      <c r="JRJ142" s="350"/>
      <c r="JRK142" s="348"/>
      <c r="JRL142" s="348"/>
      <c r="JRM142" s="348"/>
      <c r="JRN142" s="349"/>
      <c r="JRP142" s="347"/>
      <c r="JRQ142" s="350"/>
      <c r="JRR142" s="350"/>
      <c r="JRS142" s="348"/>
      <c r="JRT142" s="348"/>
      <c r="JRU142" s="348"/>
      <c r="JRV142" s="349"/>
      <c r="JRX142" s="347"/>
      <c r="JRY142" s="350"/>
      <c r="JRZ142" s="350"/>
      <c r="JSA142" s="348"/>
      <c r="JSB142" s="348"/>
      <c r="JSC142" s="348"/>
      <c r="JSD142" s="349"/>
      <c r="JSF142" s="347"/>
      <c r="JSG142" s="350"/>
      <c r="JSH142" s="350"/>
      <c r="JSI142" s="348"/>
      <c r="JSJ142" s="348"/>
      <c r="JSK142" s="348"/>
      <c r="JSL142" s="349"/>
      <c r="JSN142" s="347"/>
      <c r="JSO142" s="350"/>
      <c r="JSP142" s="350"/>
      <c r="JSQ142" s="348"/>
      <c r="JSR142" s="348"/>
      <c r="JSS142" s="348"/>
      <c r="JST142" s="349"/>
      <c r="JSV142" s="347"/>
      <c r="JSW142" s="350"/>
      <c r="JSX142" s="350"/>
      <c r="JSY142" s="348"/>
      <c r="JSZ142" s="348"/>
      <c r="JTA142" s="348"/>
      <c r="JTB142" s="349"/>
      <c r="JTD142" s="347"/>
      <c r="JTE142" s="350"/>
      <c r="JTF142" s="350"/>
      <c r="JTG142" s="348"/>
      <c r="JTH142" s="348"/>
      <c r="JTI142" s="348"/>
      <c r="JTJ142" s="349"/>
      <c r="JTL142" s="347"/>
      <c r="JTM142" s="350"/>
      <c r="JTN142" s="350"/>
      <c r="JTO142" s="348"/>
      <c r="JTP142" s="348"/>
      <c r="JTQ142" s="348"/>
      <c r="JTR142" s="349"/>
      <c r="JTT142" s="347"/>
      <c r="JTU142" s="350"/>
      <c r="JTV142" s="350"/>
      <c r="JTW142" s="348"/>
      <c r="JTX142" s="348"/>
      <c r="JTY142" s="348"/>
      <c r="JTZ142" s="349"/>
      <c r="JUB142" s="347"/>
      <c r="JUC142" s="350"/>
      <c r="JUD142" s="350"/>
      <c r="JUE142" s="348"/>
      <c r="JUF142" s="348"/>
      <c r="JUG142" s="348"/>
      <c r="JUH142" s="349"/>
      <c r="JUJ142" s="347"/>
      <c r="JUK142" s="350"/>
      <c r="JUL142" s="350"/>
      <c r="JUM142" s="348"/>
      <c r="JUN142" s="348"/>
      <c r="JUO142" s="348"/>
      <c r="JUP142" s="349"/>
      <c r="JUR142" s="347"/>
      <c r="JUS142" s="350"/>
      <c r="JUT142" s="350"/>
      <c r="JUU142" s="348"/>
      <c r="JUV142" s="348"/>
      <c r="JUW142" s="348"/>
      <c r="JUX142" s="349"/>
      <c r="JUZ142" s="347"/>
      <c r="JVA142" s="350"/>
      <c r="JVB142" s="350"/>
      <c r="JVC142" s="348"/>
      <c r="JVD142" s="348"/>
      <c r="JVE142" s="348"/>
      <c r="JVF142" s="349"/>
      <c r="JVH142" s="347"/>
      <c r="JVI142" s="350"/>
      <c r="JVJ142" s="350"/>
      <c r="JVK142" s="348"/>
      <c r="JVL142" s="348"/>
      <c r="JVM142" s="348"/>
      <c r="JVN142" s="349"/>
      <c r="JVP142" s="347"/>
      <c r="JVQ142" s="350"/>
      <c r="JVR142" s="350"/>
      <c r="JVS142" s="348"/>
      <c r="JVT142" s="348"/>
      <c r="JVU142" s="348"/>
      <c r="JVV142" s="349"/>
      <c r="JVX142" s="347"/>
      <c r="JVY142" s="350"/>
      <c r="JVZ142" s="350"/>
      <c r="JWA142" s="348"/>
      <c r="JWB142" s="348"/>
      <c r="JWC142" s="348"/>
      <c r="JWD142" s="349"/>
      <c r="JWF142" s="347"/>
      <c r="JWG142" s="350"/>
      <c r="JWH142" s="350"/>
      <c r="JWI142" s="348"/>
      <c r="JWJ142" s="348"/>
      <c r="JWK142" s="348"/>
      <c r="JWL142" s="349"/>
      <c r="JWN142" s="347"/>
      <c r="JWO142" s="350"/>
      <c r="JWP142" s="350"/>
      <c r="JWQ142" s="348"/>
      <c r="JWR142" s="348"/>
      <c r="JWS142" s="348"/>
      <c r="JWT142" s="349"/>
      <c r="JWV142" s="347"/>
      <c r="JWW142" s="350"/>
      <c r="JWX142" s="350"/>
      <c r="JWY142" s="348"/>
      <c r="JWZ142" s="348"/>
      <c r="JXA142" s="348"/>
      <c r="JXB142" s="349"/>
      <c r="JXD142" s="347"/>
      <c r="JXE142" s="350"/>
      <c r="JXF142" s="350"/>
      <c r="JXG142" s="348"/>
      <c r="JXH142" s="348"/>
      <c r="JXI142" s="348"/>
      <c r="JXJ142" s="349"/>
      <c r="JXL142" s="347"/>
      <c r="JXM142" s="350"/>
      <c r="JXN142" s="350"/>
      <c r="JXO142" s="348"/>
      <c r="JXP142" s="348"/>
      <c r="JXQ142" s="348"/>
      <c r="JXR142" s="349"/>
      <c r="JXT142" s="347"/>
      <c r="JXU142" s="350"/>
      <c r="JXV142" s="350"/>
      <c r="JXW142" s="348"/>
      <c r="JXX142" s="348"/>
      <c r="JXY142" s="348"/>
      <c r="JXZ142" s="349"/>
      <c r="JYB142" s="347"/>
      <c r="JYC142" s="350"/>
      <c r="JYD142" s="350"/>
      <c r="JYE142" s="348"/>
      <c r="JYF142" s="348"/>
      <c r="JYG142" s="348"/>
      <c r="JYH142" s="349"/>
      <c r="JYJ142" s="347"/>
      <c r="JYK142" s="350"/>
      <c r="JYL142" s="350"/>
      <c r="JYM142" s="348"/>
      <c r="JYN142" s="348"/>
      <c r="JYO142" s="348"/>
      <c r="JYP142" s="349"/>
      <c r="JYR142" s="347"/>
      <c r="JYS142" s="350"/>
      <c r="JYT142" s="350"/>
      <c r="JYU142" s="348"/>
      <c r="JYV142" s="348"/>
      <c r="JYW142" s="348"/>
      <c r="JYX142" s="349"/>
      <c r="JYZ142" s="347"/>
      <c r="JZA142" s="350"/>
      <c r="JZB142" s="350"/>
      <c r="JZC142" s="348"/>
      <c r="JZD142" s="348"/>
      <c r="JZE142" s="348"/>
      <c r="JZF142" s="349"/>
      <c r="JZH142" s="347"/>
      <c r="JZI142" s="350"/>
      <c r="JZJ142" s="350"/>
      <c r="JZK142" s="348"/>
      <c r="JZL142" s="348"/>
      <c r="JZM142" s="348"/>
      <c r="JZN142" s="349"/>
      <c r="JZP142" s="347"/>
      <c r="JZQ142" s="350"/>
      <c r="JZR142" s="350"/>
      <c r="JZS142" s="348"/>
      <c r="JZT142" s="348"/>
      <c r="JZU142" s="348"/>
      <c r="JZV142" s="349"/>
      <c r="JZX142" s="347"/>
      <c r="JZY142" s="350"/>
      <c r="JZZ142" s="350"/>
      <c r="KAA142" s="348"/>
      <c r="KAB142" s="348"/>
      <c r="KAC142" s="348"/>
      <c r="KAD142" s="349"/>
      <c r="KAF142" s="347"/>
      <c r="KAG142" s="350"/>
      <c r="KAH142" s="350"/>
      <c r="KAI142" s="348"/>
      <c r="KAJ142" s="348"/>
      <c r="KAK142" s="348"/>
      <c r="KAL142" s="349"/>
      <c r="KAN142" s="347"/>
      <c r="KAO142" s="350"/>
      <c r="KAP142" s="350"/>
      <c r="KAQ142" s="348"/>
      <c r="KAR142" s="348"/>
      <c r="KAS142" s="348"/>
      <c r="KAT142" s="349"/>
      <c r="KAV142" s="347"/>
      <c r="KAW142" s="350"/>
      <c r="KAX142" s="350"/>
      <c r="KAY142" s="348"/>
      <c r="KAZ142" s="348"/>
      <c r="KBA142" s="348"/>
      <c r="KBB142" s="349"/>
      <c r="KBD142" s="347"/>
      <c r="KBE142" s="350"/>
      <c r="KBF142" s="350"/>
      <c r="KBG142" s="348"/>
      <c r="KBH142" s="348"/>
      <c r="KBI142" s="348"/>
      <c r="KBJ142" s="349"/>
      <c r="KBL142" s="347"/>
      <c r="KBM142" s="350"/>
      <c r="KBN142" s="350"/>
      <c r="KBO142" s="348"/>
      <c r="KBP142" s="348"/>
      <c r="KBQ142" s="348"/>
      <c r="KBR142" s="349"/>
      <c r="KBT142" s="347"/>
      <c r="KBU142" s="350"/>
      <c r="KBV142" s="350"/>
      <c r="KBW142" s="348"/>
      <c r="KBX142" s="348"/>
      <c r="KBY142" s="348"/>
      <c r="KBZ142" s="349"/>
      <c r="KCB142" s="347"/>
      <c r="KCC142" s="350"/>
      <c r="KCD142" s="350"/>
      <c r="KCE142" s="348"/>
      <c r="KCF142" s="348"/>
      <c r="KCG142" s="348"/>
      <c r="KCH142" s="349"/>
      <c r="KCJ142" s="347"/>
      <c r="KCK142" s="350"/>
      <c r="KCL142" s="350"/>
      <c r="KCM142" s="348"/>
      <c r="KCN142" s="348"/>
      <c r="KCO142" s="348"/>
      <c r="KCP142" s="349"/>
      <c r="KCR142" s="347"/>
      <c r="KCS142" s="350"/>
      <c r="KCT142" s="350"/>
      <c r="KCU142" s="348"/>
      <c r="KCV142" s="348"/>
      <c r="KCW142" s="348"/>
      <c r="KCX142" s="349"/>
      <c r="KCZ142" s="347"/>
      <c r="KDA142" s="350"/>
      <c r="KDB142" s="350"/>
      <c r="KDC142" s="348"/>
      <c r="KDD142" s="348"/>
      <c r="KDE142" s="348"/>
      <c r="KDF142" s="349"/>
      <c r="KDH142" s="347"/>
      <c r="KDI142" s="350"/>
      <c r="KDJ142" s="350"/>
      <c r="KDK142" s="348"/>
      <c r="KDL142" s="348"/>
      <c r="KDM142" s="348"/>
      <c r="KDN142" s="349"/>
      <c r="KDP142" s="347"/>
      <c r="KDQ142" s="350"/>
      <c r="KDR142" s="350"/>
      <c r="KDS142" s="348"/>
      <c r="KDT142" s="348"/>
      <c r="KDU142" s="348"/>
      <c r="KDV142" s="349"/>
      <c r="KDX142" s="347"/>
      <c r="KDY142" s="350"/>
      <c r="KDZ142" s="350"/>
      <c r="KEA142" s="348"/>
      <c r="KEB142" s="348"/>
      <c r="KEC142" s="348"/>
      <c r="KED142" s="349"/>
      <c r="KEF142" s="347"/>
      <c r="KEG142" s="350"/>
      <c r="KEH142" s="350"/>
      <c r="KEI142" s="348"/>
      <c r="KEJ142" s="348"/>
      <c r="KEK142" s="348"/>
      <c r="KEL142" s="349"/>
      <c r="KEN142" s="347"/>
      <c r="KEO142" s="350"/>
      <c r="KEP142" s="350"/>
      <c r="KEQ142" s="348"/>
      <c r="KER142" s="348"/>
      <c r="KES142" s="348"/>
      <c r="KET142" s="349"/>
      <c r="KEV142" s="347"/>
      <c r="KEW142" s="350"/>
      <c r="KEX142" s="350"/>
      <c r="KEY142" s="348"/>
      <c r="KEZ142" s="348"/>
      <c r="KFA142" s="348"/>
      <c r="KFB142" s="349"/>
      <c r="KFD142" s="347"/>
      <c r="KFE142" s="350"/>
      <c r="KFF142" s="350"/>
      <c r="KFG142" s="348"/>
      <c r="KFH142" s="348"/>
      <c r="KFI142" s="348"/>
      <c r="KFJ142" s="349"/>
      <c r="KFL142" s="347"/>
      <c r="KFM142" s="350"/>
      <c r="KFN142" s="350"/>
      <c r="KFO142" s="348"/>
      <c r="KFP142" s="348"/>
      <c r="KFQ142" s="348"/>
      <c r="KFR142" s="349"/>
      <c r="KFT142" s="347"/>
      <c r="KFU142" s="350"/>
      <c r="KFV142" s="350"/>
      <c r="KFW142" s="348"/>
      <c r="KFX142" s="348"/>
      <c r="KFY142" s="348"/>
      <c r="KFZ142" s="349"/>
      <c r="KGB142" s="347"/>
      <c r="KGC142" s="350"/>
      <c r="KGD142" s="350"/>
      <c r="KGE142" s="348"/>
      <c r="KGF142" s="348"/>
      <c r="KGG142" s="348"/>
      <c r="KGH142" s="349"/>
      <c r="KGJ142" s="347"/>
      <c r="KGK142" s="350"/>
      <c r="KGL142" s="350"/>
      <c r="KGM142" s="348"/>
      <c r="KGN142" s="348"/>
      <c r="KGO142" s="348"/>
      <c r="KGP142" s="349"/>
      <c r="KGR142" s="347"/>
      <c r="KGS142" s="350"/>
      <c r="KGT142" s="350"/>
      <c r="KGU142" s="348"/>
      <c r="KGV142" s="348"/>
      <c r="KGW142" s="348"/>
      <c r="KGX142" s="349"/>
      <c r="KGZ142" s="347"/>
      <c r="KHA142" s="350"/>
      <c r="KHB142" s="350"/>
      <c r="KHC142" s="348"/>
      <c r="KHD142" s="348"/>
      <c r="KHE142" s="348"/>
      <c r="KHF142" s="349"/>
      <c r="KHH142" s="347"/>
      <c r="KHI142" s="350"/>
      <c r="KHJ142" s="350"/>
      <c r="KHK142" s="348"/>
      <c r="KHL142" s="348"/>
      <c r="KHM142" s="348"/>
      <c r="KHN142" s="349"/>
      <c r="KHP142" s="347"/>
      <c r="KHQ142" s="350"/>
      <c r="KHR142" s="350"/>
      <c r="KHS142" s="348"/>
      <c r="KHT142" s="348"/>
      <c r="KHU142" s="348"/>
      <c r="KHV142" s="349"/>
      <c r="KHX142" s="347"/>
      <c r="KHY142" s="350"/>
      <c r="KHZ142" s="350"/>
      <c r="KIA142" s="348"/>
      <c r="KIB142" s="348"/>
      <c r="KIC142" s="348"/>
      <c r="KID142" s="349"/>
      <c r="KIF142" s="347"/>
      <c r="KIG142" s="350"/>
      <c r="KIH142" s="350"/>
      <c r="KII142" s="348"/>
      <c r="KIJ142" s="348"/>
      <c r="KIK142" s="348"/>
      <c r="KIL142" s="349"/>
      <c r="KIN142" s="347"/>
      <c r="KIO142" s="350"/>
      <c r="KIP142" s="350"/>
      <c r="KIQ142" s="348"/>
      <c r="KIR142" s="348"/>
      <c r="KIS142" s="348"/>
      <c r="KIT142" s="349"/>
      <c r="KIV142" s="347"/>
      <c r="KIW142" s="350"/>
      <c r="KIX142" s="350"/>
      <c r="KIY142" s="348"/>
      <c r="KIZ142" s="348"/>
      <c r="KJA142" s="348"/>
      <c r="KJB142" s="349"/>
      <c r="KJD142" s="347"/>
      <c r="KJE142" s="350"/>
      <c r="KJF142" s="350"/>
      <c r="KJG142" s="348"/>
      <c r="KJH142" s="348"/>
      <c r="KJI142" s="348"/>
      <c r="KJJ142" s="349"/>
      <c r="KJL142" s="347"/>
      <c r="KJM142" s="350"/>
      <c r="KJN142" s="350"/>
      <c r="KJO142" s="348"/>
      <c r="KJP142" s="348"/>
      <c r="KJQ142" s="348"/>
      <c r="KJR142" s="349"/>
      <c r="KJT142" s="347"/>
      <c r="KJU142" s="350"/>
      <c r="KJV142" s="350"/>
      <c r="KJW142" s="348"/>
      <c r="KJX142" s="348"/>
      <c r="KJY142" s="348"/>
      <c r="KJZ142" s="349"/>
      <c r="KKB142" s="347"/>
      <c r="KKC142" s="350"/>
      <c r="KKD142" s="350"/>
      <c r="KKE142" s="348"/>
      <c r="KKF142" s="348"/>
      <c r="KKG142" s="348"/>
      <c r="KKH142" s="349"/>
      <c r="KKJ142" s="347"/>
      <c r="KKK142" s="350"/>
      <c r="KKL142" s="350"/>
      <c r="KKM142" s="348"/>
      <c r="KKN142" s="348"/>
      <c r="KKO142" s="348"/>
      <c r="KKP142" s="349"/>
      <c r="KKR142" s="347"/>
      <c r="KKS142" s="350"/>
      <c r="KKT142" s="350"/>
      <c r="KKU142" s="348"/>
      <c r="KKV142" s="348"/>
      <c r="KKW142" s="348"/>
      <c r="KKX142" s="349"/>
      <c r="KKZ142" s="347"/>
      <c r="KLA142" s="350"/>
      <c r="KLB142" s="350"/>
      <c r="KLC142" s="348"/>
      <c r="KLD142" s="348"/>
      <c r="KLE142" s="348"/>
      <c r="KLF142" s="349"/>
      <c r="KLH142" s="347"/>
      <c r="KLI142" s="350"/>
      <c r="KLJ142" s="350"/>
      <c r="KLK142" s="348"/>
      <c r="KLL142" s="348"/>
      <c r="KLM142" s="348"/>
      <c r="KLN142" s="349"/>
      <c r="KLP142" s="347"/>
      <c r="KLQ142" s="350"/>
      <c r="KLR142" s="350"/>
      <c r="KLS142" s="348"/>
      <c r="KLT142" s="348"/>
      <c r="KLU142" s="348"/>
      <c r="KLV142" s="349"/>
      <c r="KLX142" s="347"/>
      <c r="KLY142" s="350"/>
      <c r="KLZ142" s="350"/>
      <c r="KMA142" s="348"/>
      <c r="KMB142" s="348"/>
      <c r="KMC142" s="348"/>
      <c r="KMD142" s="349"/>
      <c r="KMF142" s="347"/>
      <c r="KMG142" s="350"/>
      <c r="KMH142" s="350"/>
      <c r="KMI142" s="348"/>
      <c r="KMJ142" s="348"/>
      <c r="KMK142" s="348"/>
      <c r="KML142" s="349"/>
      <c r="KMN142" s="347"/>
      <c r="KMO142" s="350"/>
      <c r="KMP142" s="350"/>
      <c r="KMQ142" s="348"/>
      <c r="KMR142" s="348"/>
      <c r="KMS142" s="348"/>
      <c r="KMT142" s="349"/>
      <c r="KMV142" s="347"/>
      <c r="KMW142" s="350"/>
      <c r="KMX142" s="350"/>
      <c r="KMY142" s="348"/>
      <c r="KMZ142" s="348"/>
      <c r="KNA142" s="348"/>
      <c r="KNB142" s="349"/>
      <c r="KND142" s="347"/>
      <c r="KNE142" s="350"/>
      <c r="KNF142" s="350"/>
      <c r="KNG142" s="348"/>
      <c r="KNH142" s="348"/>
      <c r="KNI142" s="348"/>
      <c r="KNJ142" s="349"/>
      <c r="KNL142" s="347"/>
      <c r="KNM142" s="350"/>
      <c r="KNN142" s="350"/>
      <c r="KNO142" s="348"/>
      <c r="KNP142" s="348"/>
      <c r="KNQ142" s="348"/>
      <c r="KNR142" s="349"/>
      <c r="KNT142" s="347"/>
      <c r="KNU142" s="350"/>
      <c r="KNV142" s="350"/>
      <c r="KNW142" s="348"/>
      <c r="KNX142" s="348"/>
      <c r="KNY142" s="348"/>
      <c r="KNZ142" s="349"/>
      <c r="KOB142" s="347"/>
      <c r="KOC142" s="350"/>
      <c r="KOD142" s="350"/>
      <c r="KOE142" s="348"/>
      <c r="KOF142" s="348"/>
      <c r="KOG142" s="348"/>
      <c r="KOH142" s="349"/>
      <c r="KOJ142" s="347"/>
      <c r="KOK142" s="350"/>
      <c r="KOL142" s="350"/>
      <c r="KOM142" s="348"/>
      <c r="KON142" s="348"/>
      <c r="KOO142" s="348"/>
      <c r="KOP142" s="349"/>
      <c r="KOR142" s="347"/>
      <c r="KOS142" s="350"/>
      <c r="KOT142" s="350"/>
      <c r="KOU142" s="348"/>
      <c r="KOV142" s="348"/>
      <c r="KOW142" s="348"/>
      <c r="KOX142" s="349"/>
      <c r="KOZ142" s="347"/>
      <c r="KPA142" s="350"/>
      <c r="KPB142" s="350"/>
      <c r="KPC142" s="348"/>
      <c r="KPD142" s="348"/>
      <c r="KPE142" s="348"/>
      <c r="KPF142" s="349"/>
      <c r="KPH142" s="347"/>
      <c r="KPI142" s="350"/>
      <c r="KPJ142" s="350"/>
      <c r="KPK142" s="348"/>
      <c r="KPL142" s="348"/>
      <c r="KPM142" s="348"/>
      <c r="KPN142" s="349"/>
      <c r="KPP142" s="347"/>
      <c r="KPQ142" s="350"/>
      <c r="KPR142" s="350"/>
      <c r="KPS142" s="348"/>
      <c r="KPT142" s="348"/>
      <c r="KPU142" s="348"/>
      <c r="KPV142" s="349"/>
      <c r="KPX142" s="347"/>
      <c r="KPY142" s="350"/>
      <c r="KPZ142" s="350"/>
      <c r="KQA142" s="348"/>
      <c r="KQB142" s="348"/>
      <c r="KQC142" s="348"/>
      <c r="KQD142" s="349"/>
      <c r="KQF142" s="347"/>
      <c r="KQG142" s="350"/>
      <c r="KQH142" s="350"/>
      <c r="KQI142" s="348"/>
      <c r="KQJ142" s="348"/>
      <c r="KQK142" s="348"/>
      <c r="KQL142" s="349"/>
      <c r="KQN142" s="347"/>
      <c r="KQO142" s="350"/>
      <c r="KQP142" s="350"/>
      <c r="KQQ142" s="348"/>
      <c r="KQR142" s="348"/>
      <c r="KQS142" s="348"/>
      <c r="KQT142" s="349"/>
      <c r="KQV142" s="347"/>
      <c r="KQW142" s="350"/>
      <c r="KQX142" s="350"/>
      <c r="KQY142" s="348"/>
      <c r="KQZ142" s="348"/>
      <c r="KRA142" s="348"/>
      <c r="KRB142" s="349"/>
      <c r="KRD142" s="347"/>
      <c r="KRE142" s="350"/>
      <c r="KRF142" s="350"/>
      <c r="KRG142" s="348"/>
      <c r="KRH142" s="348"/>
      <c r="KRI142" s="348"/>
      <c r="KRJ142" s="349"/>
      <c r="KRL142" s="347"/>
      <c r="KRM142" s="350"/>
      <c r="KRN142" s="350"/>
      <c r="KRO142" s="348"/>
      <c r="KRP142" s="348"/>
      <c r="KRQ142" s="348"/>
      <c r="KRR142" s="349"/>
      <c r="KRT142" s="347"/>
      <c r="KRU142" s="350"/>
      <c r="KRV142" s="350"/>
      <c r="KRW142" s="348"/>
      <c r="KRX142" s="348"/>
      <c r="KRY142" s="348"/>
      <c r="KRZ142" s="349"/>
      <c r="KSB142" s="347"/>
      <c r="KSC142" s="350"/>
      <c r="KSD142" s="350"/>
      <c r="KSE142" s="348"/>
      <c r="KSF142" s="348"/>
      <c r="KSG142" s="348"/>
      <c r="KSH142" s="349"/>
      <c r="KSJ142" s="347"/>
      <c r="KSK142" s="350"/>
      <c r="KSL142" s="350"/>
      <c r="KSM142" s="348"/>
      <c r="KSN142" s="348"/>
      <c r="KSO142" s="348"/>
      <c r="KSP142" s="349"/>
      <c r="KSR142" s="347"/>
      <c r="KSS142" s="350"/>
      <c r="KST142" s="350"/>
      <c r="KSU142" s="348"/>
      <c r="KSV142" s="348"/>
      <c r="KSW142" s="348"/>
      <c r="KSX142" s="349"/>
      <c r="KSZ142" s="347"/>
      <c r="KTA142" s="350"/>
      <c r="KTB142" s="350"/>
      <c r="KTC142" s="348"/>
      <c r="KTD142" s="348"/>
      <c r="KTE142" s="348"/>
      <c r="KTF142" s="349"/>
      <c r="KTH142" s="347"/>
      <c r="KTI142" s="350"/>
      <c r="KTJ142" s="350"/>
      <c r="KTK142" s="348"/>
      <c r="KTL142" s="348"/>
      <c r="KTM142" s="348"/>
      <c r="KTN142" s="349"/>
      <c r="KTP142" s="347"/>
      <c r="KTQ142" s="350"/>
      <c r="KTR142" s="350"/>
      <c r="KTS142" s="348"/>
      <c r="KTT142" s="348"/>
      <c r="KTU142" s="348"/>
      <c r="KTV142" s="349"/>
      <c r="KTX142" s="347"/>
      <c r="KTY142" s="350"/>
      <c r="KTZ142" s="350"/>
      <c r="KUA142" s="348"/>
      <c r="KUB142" s="348"/>
      <c r="KUC142" s="348"/>
      <c r="KUD142" s="349"/>
      <c r="KUF142" s="347"/>
      <c r="KUG142" s="350"/>
      <c r="KUH142" s="350"/>
      <c r="KUI142" s="348"/>
      <c r="KUJ142" s="348"/>
      <c r="KUK142" s="348"/>
      <c r="KUL142" s="349"/>
      <c r="KUN142" s="347"/>
      <c r="KUO142" s="350"/>
      <c r="KUP142" s="350"/>
      <c r="KUQ142" s="348"/>
      <c r="KUR142" s="348"/>
      <c r="KUS142" s="348"/>
      <c r="KUT142" s="349"/>
      <c r="KUV142" s="347"/>
      <c r="KUW142" s="350"/>
      <c r="KUX142" s="350"/>
      <c r="KUY142" s="348"/>
      <c r="KUZ142" s="348"/>
      <c r="KVA142" s="348"/>
      <c r="KVB142" s="349"/>
      <c r="KVD142" s="347"/>
      <c r="KVE142" s="350"/>
      <c r="KVF142" s="350"/>
      <c r="KVG142" s="348"/>
      <c r="KVH142" s="348"/>
      <c r="KVI142" s="348"/>
      <c r="KVJ142" s="349"/>
      <c r="KVL142" s="347"/>
      <c r="KVM142" s="350"/>
      <c r="KVN142" s="350"/>
      <c r="KVO142" s="348"/>
      <c r="KVP142" s="348"/>
      <c r="KVQ142" s="348"/>
      <c r="KVR142" s="349"/>
      <c r="KVT142" s="347"/>
      <c r="KVU142" s="350"/>
      <c r="KVV142" s="350"/>
      <c r="KVW142" s="348"/>
      <c r="KVX142" s="348"/>
      <c r="KVY142" s="348"/>
      <c r="KVZ142" s="349"/>
      <c r="KWB142" s="347"/>
      <c r="KWC142" s="350"/>
      <c r="KWD142" s="350"/>
      <c r="KWE142" s="348"/>
      <c r="KWF142" s="348"/>
      <c r="KWG142" s="348"/>
      <c r="KWH142" s="349"/>
      <c r="KWJ142" s="347"/>
      <c r="KWK142" s="350"/>
      <c r="KWL142" s="350"/>
      <c r="KWM142" s="348"/>
      <c r="KWN142" s="348"/>
      <c r="KWO142" s="348"/>
      <c r="KWP142" s="349"/>
      <c r="KWR142" s="347"/>
      <c r="KWS142" s="350"/>
      <c r="KWT142" s="350"/>
      <c r="KWU142" s="348"/>
      <c r="KWV142" s="348"/>
      <c r="KWW142" s="348"/>
      <c r="KWX142" s="349"/>
      <c r="KWZ142" s="347"/>
      <c r="KXA142" s="350"/>
      <c r="KXB142" s="350"/>
      <c r="KXC142" s="348"/>
      <c r="KXD142" s="348"/>
      <c r="KXE142" s="348"/>
      <c r="KXF142" s="349"/>
      <c r="KXH142" s="347"/>
      <c r="KXI142" s="350"/>
      <c r="KXJ142" s="350"/>
      <c r="KXK142" s="348"/>
      <c r="KXL142" s="348"/>
      <c r="KXM142" s="348"/>
      <c r="KXN142" s="349"/>
      <c r="KXP142" s="347"/>
      <c r="KXQ142" s="350"/>
      <c r="KXR142" s="350"/>
      <c r="KXS142" s="348"/>
      <c r="KXT142" s="348"/>
      <c r="KXU142" s="348"/>
      <c r="KXV142" s="349"/>
      <c r="KXX142" s="347"/>
      <c r="KXY142" s="350"/>
      <c r="KXZ142" s="350"/>
      <c r="KYA142" s="348"/>
      <c r="KYB142" s="348"/>
      <c r="KYC142" s="348"/>
      <c r="KYD142" s="349"/>
      <c r="KYF142" s="347"/>
      <c r="KYG142" s="350"/>
      <c r="KYH142" s="350"/>
      <c r="KYI142" s="348"/>
      <c r="KYJ142" s="348"/>
      <c r="KYK142" s="348"/>
      <c r="KYL142" s="349"/>
      <c r="KYN142" s="347"/>
      <c r="KYO142" s="350"/>
      <c r="KYP142" s="350"/>
      <c r="KYQ142" s="348"/>
      <c r="KYR142" s="348"/>
      <c r="KYS142" s="348"/>
      <c r="KYT142" s="349"/>
      <c r="KYV142" s="347"/>
      <c r="KYW142" s="350"/>
      <c r="KYX142" s="350"/>
      <c r="KYY142" s="348"/>
      <c r="KYZ142" s="348"/>
      <c r="KZA142" s="348"/>
      <c r="KZB142" s="349"/>
      <c r="KZD142" s="347"/>
      <c r="KZE142" s="350"/>
      <c r="KZF142" s="350"/>
      <c r="KZG142" s="348"/>
      <c r="KZH142" s="348"/>
      <c r="KZI142" s="348"/>
      <c r="KZJ142" s="349"/>
      <c r="KZL142" s="347"/>
      <c r="KZM142" s="350"/>
      <c r="KZN142" s="350"/>
      <c r="KZO142" s="348"/>
      <c r="KZP142" s="348"/>
      <c r="KZQ142" s="348"/>
      <c r="KZR142" s="349"/>
      <c r="KZT142" s="347"/>
      <c r="KZU142" s="350"/>
      <c r="KZV142" s="350"/>
      <c r="KZW142" s="348"/>
      <c r="KZX142" s="348"/>
      <c r="KZY142" s="348"/>
      <c r="KZZ142" s="349"/>
      <c r="LAB142" s="347"/>
      <c r="LAC142" s="350"/>
      <c r="LAD142" s="350"/>
      <c r="LAE142" s="348"/>
      <c r="LAF142" s="348"/>
      <c r="LAG142" s="348"/>
      <c r="LAH142" s="349"/>
      <c r="LAJ142" s="347"/>
      <c r="LAK142" s="350"/>
      <c r="LAL142" s="350"/>
      <c r="LAM142" s="348"/>
      <c r="LAN142" s="348"/>
      <c r="LAO142" s="348"/>
      <c r="LAP142" s="349"/>
      <c r="LAR142" s="347"/>
      <c r="LAS142" s="350"/>
      <c r="LAT142" s="350"/>
      <c r="LAU142" s="348"/>
      <c r="LAV142" s="348"/>
      <c r="LAW142" s="348"/>
      <c r="LAX142" s="349"/>
      <c r="LAZ142" s="347"/>
      <c r="LBA142" s="350"/>
      <c r="LBB142" s="350"/>
      <c r="LBC142" s="348"/>
      <c r="LBD142" s="348"/>
      <c r="LBE142" s="348"/>
      <c r="LBF142" s="349"/>
      <c r="LBH142" s="347"/>
      <c r="LBI142" s="350"/>
      <c r="LBJ142" s="350"/>
      <c r="LBK142" s="348"/>
      <c r="LBL142" s="348"/>
      <c r="LBM142" s="348"/>
      <c r="LBN142" s="349"/>
      <c r="LBP142" s="347"/>
      <c r="LBQ142" s="350"/>
      <c r="LBR142" s="350"/>
      <c r="LBS142" s="348"/>
      <c r="LBT142" s="348"/>
      <c r="LBU142" s="348"/>
      <c r="LBV142" s="349"/>
      <c r="LBX142" s="347"/>
      <c r="LBY142" s="350"/>
      <c r="LBZ142" s="350"/>
      <c r="LCA142" s="348"/>
      <c r="LCB142" s="348"/>
      <c r="LCC142" s="348"/>
      <c r="LCD142" s="349"/>
      <c r="LCF142" s="347"/>
      <c r="LCG142" s="350"/>
      <c r="LCH142" s="350"/>
      <c r="LCI142" s="348"/>
      <c r="LCJ142" s="348"/>
      <c r="LCK142" s="348"/>
      <c r="LCL142" s="349"/>
      <c r="LCN142" s="347"/>
      <c r="LCO142" s="350"/>
      <c r="LCP142" s="350"/>
      <c r="LCQ142" s="348"/>
      <c r="LCR142" s="348"/>
      <c r="LCS142" s="348"/>
      <c r="LCT142" s="349"/>
      <c r="LCV142" s="347"/>
      <c r="LCW142" s="350"/>
      <c r="LCX142" s="350"/>
      <c r="LCY142" s="348"/>
      <c r="LCZ142" s="348"/>
      <c r="LDA142" s="348"/>
      <c r="LDB142" s="349"/>
      <c r="LDD142" s="347"/>
      <c r="LDE142" s="350"/>
      <c r="LDF142" s="350"/>
      <c r="LDG142" s="348"/>
      <c r="LDH142" s="348"/>
      <c r="LDI142" s="348"/>
      <c r="LDJ142" s="349"/>
      <c r="LDL142" s="347"/>
      <c r="LDM142" s="350"/>
      <c r="LDN142" s="350"/>
      <c r="LDO142" s="348"/>
      <c r="LDP142" s="348"/>
      <c r="LDQ142" s="348"/>
      <c r="LDR142" s="349"/>
      <c r="LDT142" s="347"/>
      <c r="LDU142" s="350"/>
      <c r="LDV142" s="350"/>
      <c r="LDW142" s="348"/>
      <c r="LDX142" s="348"/>
      <c r="LDY142" s="348"/>
      <c r="LDZ142" s="349"/>
      <c r="LEB142" s="347"/>
      <c r="LEC142" s="350"/>
      <c r="LED142" s="350"/>
      <c r="LEE142" s="348"/>
      <c r="LEF142" s="348"/>
      <c r="LEG142" s="348"/>
      <c r="LEH142" s="349"/>
      <c r="LEJ142" s="347"/>
      <c r="LEK142" s="350"/>
      <c r="LEL142" s="350"/>
      <c r="LEM142" s="348"/>
      <c r="LEN142" s="348"/>
      <c r="LEO142" s="348"/>
      <c r="LEP142" s="349"/>
      <c r="LER142" s="347"/>
      <c r="LES142" s="350"/>
      <c r="LET142" s="350"/>
      <c r="LEU142" s="348"/>
      <c r="LEV142" s="348"/>
      <c r="LEW142" s="348"/>
      <c r="LEX142" s="349"/>
      <c r="LEZ142" s="347"/>
      <c r="LFA142" s="350"/>
      <c r="LFB142" s="350"/>
      <c r="LFC142" s="348"/>
      <c r="LFD142" s="348"/>
      <c r="LFE142" s="348"/>
      <c r="LFF142" s="349"/>
      <c r="LFH142" s="347"/>
      <c r="LFI142" s="350"/>
      <c r="LFJ142" s="350"/>
      <c r="LFK142" s="348"/>
      <c r="LFL142" s="348"/>
      <c r="LFM142" s="348"/>
      <c r="LFN142" s="349"/>
      <c r="LFP142" s="347"/>
      <c r="LFQ142" s="350"/>
      <c r="LFR142" s="350"/>
      <c r="LFS142" s="348"/>
      <c r="LFT142" s="348"/>
      <c r="LFU142" s="348"/>
      <c r="LFV142" s="349"/>
      <c r="LFX142" s="347"/>
      <c r="LFY142" s="350"/>
      <c r="LFZ142" s="350"/>
      <c r="LGA142" s="348"/>
      <c r="LGB142" s="348"/>
      <c r="LGC142" s="348"/>
      <c r="LGD142" s="349"/>
      <c r="LGF142" s="347"/>
      <c r="LGG142" s="350"/>
      <c r="LGH142" s="350"/>
      <c r="LGI142" s="348"/>
      <c r="LGJ142" s="348"/>
      <c r="LGK142" s="348"/>
      <c r="LGL142" s="349"/>
      <c r="LGN142" s="347"/>
      <c r="LGO142" s="350"/>
      <c r="LGP142" s="350"/>
      <c r="LGQ142" s="348"/>
      <c r="LGR142" s="348"/>
      <c r="LGS142" s="348"/>
      <c r="LGT142" s="349"/>
      <c r="LGV142" s="347"/>
      <c r="LGW142" s="350"/>
      <c r="LGX142" s="350"/>
      <c r="LGY142" s="348"/>
      <c r="LGZ142" s="348"/>
      <c r="LHA142" s="348"/>
      <c r="LHB142" s="349"/>
      <c r="LHD142" s="347"/>
      <c r="LHE142" s="350"/>
      <c r="LHF142" s="350"/>
      <c r="LHG142" s="348"/>
      <c r="LHH142" s="348"/>
      <c r="LHI142" s="348"/>
      <c r="LHJ142" s="349"/>
      <c r="LHL142" s="347"/>
      <c r="LHM142" s="350"/>
      <c r="LHN142" s="350"/>
      <c r="LHO142" s="348"/>
      <c r="LHP142" s="348"/>
      <c r="LHQ142" s="348"/>
      <c r="LHR142" s="349"/>
      <c r="LHT142" s="347"/>
      <c r="LHU142" s="350"/>
      <c r="LHV142" s="350"/>
      <c r="LHW142" s="348"/>
      <c r="LHX142" s="348"/>
      <c r="LHY142" s="348"/>
      <c r="LHZ142" s="349"/>
      <c r="LIB142" s="347"/>
      <c r="LIC142" s="350"/>
      <c r="LID142" s="350"/>
      <c r="LIE142" s="348"/>
      <c r="LIF142" s="348"/>
      <c r="LIG142" s="348"/>
      <c r="LIH142" s="349"/>
      <c r="LIJ142" s="347"/>
      <c r="LIK142" s="350"/>
      <c r="LIL142" s="350"/>
      <c r="LIM142" s="348"/>
      <c r="LIN142" s="348"/>
      <c r="LIO142" s="348"/>
      <c r="LIP142" s="349"/>
      <c r="LIR142" s="347"/>
      <c r="LIS142" s="350"/>
      <c r="LIT142" s="350"/>
      <c r="LIU142" s="348"/>
      <c r="LIV142" s="348"/>
      <c r="LIW142" s="348"/>
      <c r="LIX142" s="349"/>
      <c r="LIZ142" s="347"/>
      <c r="LJA142" s="350"/>
      <c r="LJB142" s="350"/>
      <c r="LJC142" s="348"/>
      <c r="LJD142" s="348"/>
      <c r="LJE142" s="348"/>
      <c r="LJF142" s="349"/>
      <c r="LJH142" s="347"/>
      <c r="LJI142" s="350"/>
      <c r="LJJ142" s="350"/>
      <c r="LJK142" s="348"/>
      <c r="LJL142" s="348"/>
      <c r="LJM142" s="348"/>
      <c r="LJN142" s="349"/>
      <c r="LJP142" s="347"/>
      <c r="LJQ142" s="350"/>
      <c r="LJR142" s="350"/>
      <c r="LJS142" s="348"/>
      <c r="LJT142" s="348"/>
      <c r="LJU142" s="348"/>
      <c r="LJV142" s="349"/>
      <c r="LJX142" s="347"/>
      <c r="LJY142" s="350"/>
      <c r="LJZ142" s="350"/>
      <c r="LKA142" s="348"/>
      <c r="LKB142" s="348"/>
      <c r="LKC142" s="348"/>
      <c r="LKD142" s="349"/>
      <c r="LKF142" s="347"/>
      <c r="LKG142" s="350"/>
      <c r="LKH142" s="350"/>
      <c r="LKI142" s="348"/>
      <c r="LKJ142" s="348"/>
      <c r="LKK142" s="348"/>
      <c r="LKL142" s="349"/>
      <c r="LKN142" s="347"/>
      <c r="LKO142" s="350"/>
      <c r="LKP142" s="350"/>
      <c r="LKQ142" s="348"/>
      <c r="LKR142" s="348"/>
      <c r="LKS142" s="348"/>
      <c r="LKT142" s="349"/>
      <c r="LKV142" s="347"/>
      <c r="LKW142" s="350"/>
      <c r="LKX142" s="350"/>
      <c r="LKY142" s="348"/>
      <c r="LKZ142" s="348"/>
      <c r="LLA142" s="348"/>
      <c r="LLB142" s="349"/>
      <c r="LLD142" s="347"/>
      <c r="LLE142" s="350"/>
      <c r="LLF142" s="350"/>
      <c r="LLG142" s="348"/>
      <c r="LLH142" s="348"/>
      <c r="LLI142" s="348"/>
      <c r="LLJ142" s="349"/>
      <c r="LLL142" s="347"/>
      <c r="LLM142" s="350"/>
      <c r="LLN142" s="350"/>
      <c r="LLO142" s="348"/>
      <c r="LLP142" s="348"/>
      <c r="LLQ142" s="348"/>
      <c r="LLR142" s="349"/>
      <c r="LLT142" s="347"/>
      <c r="LLU142" s="350"/>
      <c r="LLV142" s="350"/>
      <c r="LLW142" s="348"/>
      <c r="LLX142" s="348"/>
      <c r="LLY142" s="348"/>
      <c r="LLZ142" s="349"/>
      <c r="LMB142" s="347"/>
      <c r="LMC142" s="350"/>
      <c r="LMD142" s="350"/>
      <c r="LME142" s="348"/>
      <c r="LMF142" s="348"/>
      <c r="LMG142" s="348"/>
      <c r="LMH142" s="349"/>
      <c r="LMJ142" s="347"/>
      <c r="LMK142" s="350"/>
      <c r="LML142" s="350"/>
      <c r="LMM142" s="348"/>
      <c r="LMN142" s="348"/>
      <c r="LMO142" s="348"/>
      <c r="LMP142" s="349"/>
      <c r="LMR142" s="347"/>
      <c r="LMS142" s="350"/>
      <c r="LMT142" s="350"/>
      <c r="LMU142" s="348"/>
      <c r="LMV142" s="348"/>
      <c r="LMW142" s="348"/>
      <c r="LMX142" s="349"/>
      <c r="LMZ142" s="347"/>
      <c r="LNA142" s="350"/>
      <c r="LNB142" s="350"/>
      <c r="LNC142" s="348"/>
      <c r="LND142" s="348"/>
      <c r="LNE142" s="348"/>
      <c r="LNF142" s="349"/>
      <c r="LNH142" s="347"/>
      <c r="LNI142" s="350"/>
      <c r="LNJ142" s="350"/>
      <c r="LNK142" s="348"/>
      <c r="LNL142" s="348"/>
      <c r="LNM142" s="348"/>
      <c r="LNN142" s="349"/>
      <c r="LNP142" s="347"/>
      <c r="LNQ142" s="350"/>
      <c r="LNR142" s="350"/>
      <c r="LNS142" s="348"/>
      <c r="LNT142" s="348"/>
      <c r="LNU142" s="348"/>
      <c r="LNV142" s="349"/>
      <c r="LNX142" s="347"/>
      <c r="LNY142" s="350"/>
      <c r="LNZ142" s="350"/>
      <c r="LOA142" s="348"/>
      <c r="LOB142" s="348"/>
      <c r="LOC142" s="348"/>
      <c r="LOD142" s="349"/>
      <c r="LOF142" s="347"/>
      <c r="LOG142" s="350"/>
      <c r="LOH142" s="350"/>
      <c r="LOI142" s="348"/>
      <c r="LOJ142" s="348"/>
      <c r="LOK142" s="348"/>
      <c r="LOL142" s="349"/>
      <c r="LON142" s="347"/>
      <c r="LOO142" s="350"/>
      <c r="LOP142" s="350"/>
      <c r="LOQ142" s="348"/>
      <c r="LOR142" s="348"/>
      <c r="LOS142" s="348"/>
      <c r="LOT142" s="349"/>
      <c r="LOV142" s="347"/>
      <c r="LOW142" s="350"/>
      <c r="LOX142" s="350"/>
      <c r="LOY142" s="348"/>
      <c r="LOZ142" s="348"/>
      <c r="LPA142" s="348"/>
      <c r="LPB142" s="349"/>
      <c r="LPD142" s="347"/>
      <c r="LPE142" s="350"/>
      <c r="LPF142" s="350"/>
      <c r="LPG142" s="348"/>
      <c r="LPH142" s="348"/>
      <c r="LPI142" s="348"/>
      <c r="LPJ142" s="349"/>
      <c r="LPL142" s="347"/>
      <c r="LPM142" s="350"/>
      <c r="LPN142" s="350"/>
      <c r="LPO142" s="348"/>
      <c r="LPP142" s="348"/>
      <c r="LPQ142" s="348"/>
      <c r="LPR142" s="349"/>
      <c r="LPT142" s="347"/>
      <c r="LPU142" s="350"/>
      <c r="LPV142" s="350"/>
      <c r="LPW142" s="348"/>
      <c r="LPX142" s="348"/>
      <c r="LPY142" s="348"/>
      <c r="LPZ142" s="349"/>
      <c r="LQB142" s="347"/>
      <c r="LQC142" s="350"/>
      <c r="LQD142" s="350"/>
      <c r="LQE142" s="348"/>
      <c r="LQF142" s="348"/>
      <c r="LQG142" s="348"/>
      <c r="LQH142" s="349"/>
      <c r="LQJ142" s="347"/>
      <c r="LQK142" s="350"/>
      <c r="LQL142" s="350"/>
      <c r="LQM142" s="348"/>
      <c r="LQN142" s="348"/>
      <c r="LQO142" s="348"/>
      <c r="LQP142" s="349"/>
      <c r="LQR142" s="347"/>
      <c r="LQS142" s="350"/>
      <c r="LQT142" s="350"/>
      <c r="LQU142" s="348"/>
      <c r="LQV142" s="348"/>
      <c r="LQW142" s="348"/>
      <c r="LQX142" s="349"/>
      <c r="LQZ142" s="347"/>
      <c r="LRA142" s="350"/>
      <c r="LRB142" s="350"/>
      <c r="LRC142" s="348"/>
      <c r="LRD142" s="348"/>
      <c r="LRE142" s="348"/>
      <c r="LRF142" s="349"/>
      <c r="LRH142" s="347"/>
      <c r="LRI142" s="350"/>
      <c r="LRJ142" s="350"/>
      <c r="LRK142" s="348"/>
      <c r="LRL142" s="348"/>
      <c r="LRM142" s="348"/>
      <c r="LRN142" s="349"/>
      <c r="LRP142" s="347"/>
      <c r="LRQ142" s="350"/>
      <c r="LRR142" s="350"/>
      <c r="LRS142" s="348"/>
      <c r="LRT142" s="348"/>
      <c r="LRU142" s="348"/>
      <c r="LRV142" s="349"/>
      <c r="LRX142" s="347"/>
      <c r="LRY142" s="350"/>
      <c r="LRZ142" s="350"/>
      <c r="LSA142" s="348"/>
      <c r="LSB142" s="348"/>
      <c r="LSC142" s="348"/>
      <c r="LSD142" s="349"/>
      <c r="LSF142" s="347"/>
      <c r="LSG142" s="350"/>
      <c r="LSH142" s="350"/>
      <c r="LSI142" s="348"/>
      <c r="LSJ142" s="348"/>
      <c r="LSK142" s="348"/>
      <c r="LSL142" s="349"/>
      <c r="LSN142" s="347"/>
      <c r="LSO142" s="350"/>
      <c r="LSP142" s="350"/>
      <c r="LSQ142" s="348"/>
      <c r="LSR142" s="348"/>
      <c r="LSS142" s="348"/>
      <c r="LST142" s="349"/>
      <c r="LSV142" s="347"/>
      <c r="LSW142" s="350"/>
      <c r="LSX142" s="350"/>
      <c r="LSY142" s="348"/>
      <c r="LSZ142" s="348"/>
      <c r="LTA142" s="348"/>
      <c r="LTB142" s="349"/>
      <c r="LTD142" s="347"/>
      <c r="LTE142" s="350"/>
      <c r="LTF142" s="350"/>
      <c r="LTG142" s="348"/>
      <c r="LTH142" s="348"/>
      <c r="LTI142" s="348"/>
      <c r="LTJ142" s="349"/>
      <c r="LTL142" s="347"/>
      <c r="LTM142" s="350"/>
      <c r="LTN142" s="350"/>
      <c r="LTO142" s="348"/>
      <c r="LTP142" s="348"/>
      <c r="LTQ142" s="348"/>
      <c r="LTR142" s="349"/>
      <c r="LTT142" s="347"/>
      <c r="LTU142" s="350"/>
      <c r="LTV142" s="350"/>
      <c r="LTW142" s="348"/>
      <c r="LTX142" s="348"/>
      <c r="LTY142" s="348"/>
      <c r="LTZ142" s="349"/>
      <c r="LUB142" s="347"/>
      <c r="LUC142" s="350"/>
      <c r="LUD142" s="350"/>
      <c r="LUE142" s="348"/>
      <c r="LUF142" s="348"/>
      <c r="LUG142" s="348"/>
      <c r="LUH142" s="349"/>
      <c r="LUJ142" s="347"/>
      <c r="LUK142" s="350"/>
      <c r="LUL142" s="350"/>
      <c r="LUM142" s="348"/>
      <c r="LUN142" s="348"/>
      <c r="LUO142" s="348"/>
      <c r="LUP142" s="349"/>
      <c r="LUR142" s="347"/>
      <c r="LUS142" s="350"/>
      <c r="LUT142" s="350"/>
      <c r="LUU142" s="348"/>
      <c r="LUV142" s="348"/>
      <c r="LUW142" s="348"/>
      <c r="LUX142" s="349"/>
      <c r="LUZ142" s="347"/>
      <c r="LVA142" s="350"/>
      <c r="LVB142" s="350"/>
      <c r="LVC142" s="348"/>
      <c r="LVD142" s="348"/>
      <c r="LVE142" s="348"/>
      <c r="LVF142" s="349"/>
      <c r="LVH142" s="347"/>
      <c r="LVI142" s="350"/>
      <c r="LVJ142" s="350"/>
      <c r="LVK142" s="348"/>
      <c r="LVL142" s="348"/>
      <c r="LVM142" s="348"/>
      <c r="LVN142" s="349"/>
      <c r="LVP142" s="347"/>
      <c r="LVQ142" s="350"/>
      <c r="LVR142" s="350"/>
      <c r="LVS142" s="348"/>
      <c r="LVT142" s="348"/>
      <c r="LVU142" s="348"/>
      <c r="LVV142" s="349"/>
      <c r="LVX142" s="347"/>
      <c r="LVY142" s="350"/>
      <c r="LVZ142" s="350"/>
      <c r="LWA142" s="348"/>
      <c r="LWB142" s="348"/>
      <c r="LWC142" s="348"/>
      <c r="LWD142" s="349"/>
      <c r="LWF142" s="347"/>
      <c r="LWG142" s="350"/>
      <c r="LWH142" s="350"/>
      <c r="LWI142" s="348"/>
      <c r="LWJ142" s="348"/>
      <c r="LWK142" s="348"/>
      <c r="LWL142" s="349"/>
      <c r="LWN142" s="347"/>
      <c r="LWO142" s="350"/>
      <c r="LWP142" s="350"/>
      <c r="LWQ142" s="348"/>
      <c r="LWR142" s="348"/>
      <c r="LWS142" s="348"/>
      <c r="LWT142" s="349"/>
      <c r="LWV142" s="347"/>
      <c r="LWW142" s="350"/>
      <c r="LWX142" s="350"/>
      <c r="LWY142" s="348"/>
      <c r="LWZ142" s="348"/>
      <c r="LXA142" s="348"/>
      <c r="LXB142" s="349"/>
      <c r="LXD142" s="347"/>
      <c r="LXE142" s="350"/>
      <c r="LXF142" s="350"/>
      <c r="LXG142" s="348"/>
      <c r="LXH142" s="348"/>
      <c r="LXI142" s="348"/>
      <c r="LXJ142" s="349"/>
      <c r="LXL142" s="347"/>
      <c r="LXM142" s="350"/>
      <c r="LXN142" s="350"/>
      <c r="LXO142" s="348"/>
      <c r="LXP142" s="348"/>
      <c r="LXQ142" s="348"/>
      <c r="LXR142" s="349"/>
      <c r="LXT142" s="347"/>
      <c r="LXU142" s="350"/>
      <c r="LXV142" s="350"/>
      <c r="LXW142" s="348"/>
      <c r="LXX142" s="348"/>
      <c r="LXY142" s="348"/>
      <c r="LXZ142" s="349"/>
      <c r="LYB142" s="347"/>
      <c r="LYC142" s="350"/>
      <c r="LYD142" s="350"/>
      <c r="LYE142" s="348"/>
      <c r="LYF142" s="348"/>
      <c r="LYG142" s="348"/>
      <c r="LYH142" s="349"/>
      <c r="LYJ142" s="347"/>
      <c r="LYK142" s="350"/>
      <c r="LYL142" s="350"/>
      <c r="LYM142" s="348"/>
      <c r="LYN142" s="348"/>
      <c r="LYO142" s="348"/>
      <c r="LYP142" s="349"/>
      <c r="LYR142" s="347"/>
      <c r="LYS142" s="350"/>
      <c r="LYT142" s="350"/>
      <c r="LYU142" s="348"/>
      <c r="LYV142" s="348"/>
      <c r="LYW142" s="348"/>
      <c r="LYX142" s="349"/>
      <c r="LYZ142" s="347"/>
      <c r="LZA142" s="350"/>
      <c r="LZB142" s="350"/>
      <c r="LZC142" s="348"/>
      <c r="LZD142" s="348"/>
      <c r="LZE142" s="348"/>
      <c r="LZF142" s="349"/>
      <c r="LZH142" s="347"/>
      <c r="LZI142" s="350"/>
      <c r="LZJ142" s="350"/>
      <c r="LZK142" s="348"/>
      <c r="LZL142" s="348"/>
      <c r="LZM142" s="348"/>
      <c r="LZN142" s="349"/>
      <c r="LZP142" s="347"/>
      <c r="LZQ142" s="350"/>
      <c r="LZR142" s="350"/>
      <c r="LZS142" s="348"/>
      <c r="LZT142" s="348"/>
      <c r="LZU142" s="348"/>
      <c r="LZV142" s="349"/>
      <c r="LZX142" s="347"/>
      <c r="LZY142" s="350"/>
      <c r="LZZ142" s="350"/>
      <c r="MAA142" s="348"/>
      <c r="MAB142" s="348"/>
      <c r="MAC142" s="348"/>
      <c r="MAD142" s="349"/>
      <c r="MAF142" s="347"/>
      <c r="MAG142" s="350"/>
      <c r="MAH142" s="350"/>
      <c r="MAI142" s="348"/>
      <c r="MAJ142" s="348"/>
      <c r="MAK142" s="348"/>
      <c r="MAL142" s="349"/>
      <c r="MAN142" s="347"/>
      <c r="MAO142" s="350"/>
      <c r="MAP142" s="350"/>
      <c r="MAQ142" s="348"/>
      <c r="MAR142" s="348"/>
      <c r="MAS142" s="348"/>
      <c r="MAT142" s="349"/>
      <c r="MAV142" s="347"/>
      <c r="MAW142" s="350"/>
      <c r="MAX142" s="350"/>
      <c r="MAY142" s="348"/>
      <c r="MAZ142" s="348"/>
      <c r="MBA142" s="348"/>
      <c r="MBB142" s="349"/>
      <c r="MBD142" s="347"/>
      <c r="MBE142" s="350"/>
      <c r="MBF142" s="350"/>
      <c r="MBG142" s="348"/>
      <c r="MBH142" s="348"/>
      <c r="MBI142" s="348"/>
      <c r="MBJ142" s="349"/>
      <c r="MBL142" s="347"/>
      <c r="MBM142" s="350"/>
      <c r="MBN142" s="350"/>
      <c r="MBO142" s="348"/>
      <c r="MBP142" s="348"/>
      <c r="MBQ142" s="348"/>
      <c r="MBR142" s="349"/>
      <c r="MBT142" s="347"/>
      <c r="MBU142" s="350"/>
      <c r="MBV142" s="350"/>
      <c r="MBW142" s="348"/>
      <c r="MBX142" s="348"/>
      <c r="MBY142" s="348"/>
      <c r="MBZ142" s="349"/>
      <c r="MCB142" s="347"/>
      <c r="MCC142" s="350"/>
      <c r="MCD142" s="350"/>
      <c r="MCE142" s="348"/>
      <c r="MCF142" s="348"/>
      <c r="MCG142" s="348"/>
      <c r="MCH142" s="349"/>
      <c r="MCJ142" s="347"/>
      <c r="MCK142" s="350"/>
      <c r="MCL142" s="350"/>
      <c r="MCM142" s="348"/>
      <c r="MCN142" s="348"/>
      <c r="MCO142" s="348"/>
      <c r="MCP142" s="349"/>
      <c r="MCR142" s="347"/>
      <c r="MCS142" s="350"/>
      <c r="MCT142" s="350"/>
      <c r="MCU142" s="348"/>
      <c r="MCV142" s="348"/>
      <c r="MCW142" s="348"/>
      <c r="MCX142" s="349"/>
      <c r="MCZ142" s="347"/>
      <c r="MDA142" s="350"/>
      <c r="MDB142" s="350"/>
      <c r="MDC142" s="348"/>
      <c r="MDD142" s="348"/>
      <c r="MDE142" s="348"/>
      <c r="MDF142" s="349"/>
      <c r="MDH142" s="347"/>
      <c r="MDI142" s="350"/>
      <c r="MDJ142" s="350"/>
      <c r="MDK142" s="348"/>
      <c r="MDL142" s="348"/>
      <c r="MDM142" s="348"/>
      <c r="MDN142" s="349"/>
      <c r="MDP142" s="347"/>
      <c r="MDQ142" s="350"/>
      <c r="MDR142" s="350"/>
      <c r="MDS142" s="348"/>
      <c r="MDT142" s="348"/>
      <c r="MDU142" s="348"/>
      <c r="MDV142" s="349"/>
      <c r="MDX142" s="347"/>
      <c r="MDY142" s="350"/>
      <c r="MDZ142" s="350"/>
      <c r="MEA142" s="348"/>
      <c r="MEB142" s="348"/>
      <c r="MEC142" s="348"/>
      <c r="MED142" s="349"/>
      <c r="MEF142" s="347"/>
      <c r="MEG142" s="350"/>
      <c r="MEH142" s="350"/>
      <c r="MEI142" s="348"/>
      <c r="MEJ142" s="348"/>
      <c r="MEK142" s="348"/>
      <c r="MEL142" s="349"/>
      <c r="MEN142" s="347"/>
      <c r="MEO142" s="350"/>
      <c r="MEP142" s="350"/>
      <c r="MEQ142" s="348"/>
      <c r="MER142" s="348"/>
      <c r="MES142" s="348"/>
      <c r="MET142" s="349"/>
      <c r="MEV142" s="347"/>
      <c r="MEW142" s="350"/>
      <c r="MEX142" s="350"/>
      <c r="MEY142" s="348"/>
      <c r="MEZ142" s="348"/>
      <c r="MFA142" s="348"/>
      <c r="MFB142" s="349"/>
      <c r="MFD142" s="347"/>
      <c r="MFE142" s="350"/>
      <c r="MFF142" s="350"/>
      <c r="MFG142" s="348"/>
      <c r="MFH142" s="348"/>
      <c r="MFI142" s="348"/>
      <c r="MFJ142" s="349"/>
      <c r="MFL142" s="347"/>
      <c r="MFM142" s="350"/>
      <c r="MFN142" s="350"/>
      <c r="MFO142" s="348"/>
      <c r="MFP142" s="348"/>
      <c r="MFQ142" s="348"/>
      <c r="MFR142" s="349"/>
      <c r="MFT142" s="347"/>
      <c r="MFU142" s="350"/>
      <c r="MFV142" s="350"/>
      <c r="MFW142" s="348"/>
      <c r="MFX142" s="348"/>
      <c r="MFY142" s="348"/>
      <c r="MFZ142" s="349"/>
      <c r="MGB142" s="347"/>
      <c r="MGC142" s="350"/>
      <c r="MGD142" s="350"/>
      <c r="MGE142" s="348"/>
      <c r="MGF142" s="348"/>
      <c r="MGG142" s="348"/>
      <c r="MGH142" s="349"/>
      <c r="MGJ142" s="347"/>
      <c r="MGK142" s="350"/>
      <c r="MGL142" s="350"/>
      <c r="MGM142" s="348"/>
      <c r="MGN142" s="348"/>
      <c r="MGO142" s="348"/>
      <c r="MGP142" s="349"/>
      <c r="MGR142" s="347"/>
      <c r="MGS142" s="350"/>
      <c r="MGT142" s="350"/>
      <c r="MGU142" s="348"/>
      <c r="MGV142" s="348"/>
      <c r="MGW142" s="348"/>
      <c r="MGX142" s="349"/>
      <c r="MGZ142" s="347"/>
      <c r="MHA142" s="350"/>
      <c r="MHB142" s="350"/>
      <c r="MHC142" s="348"/>
      <c r="MHD142" s="348"/>
      <c r="MHE142" s="348"/>
      <c r="MHF142" s="349"/>
      <c r="MHH142" s="347"/>
      <c r="MHI142" s="350"/>
      <c r="MHJ142" s="350"/>
      <c r="MHK142" s="348"/>
      <c r="MHL142" s="348"/>
      <c r="MHM142" s="348"/>
      <c r="MHN142" s="349"/>
      <c r="MHP142" s="347"/>
      <c r="MHQ142" s="350"/>
      <c r="MHR142" s="350"/>
      <c r="MHS142" s="348"/>
      <c r="MHT142" s="348"/>
      <c r="MHU142" s="348"/>
      <c r="MHV142" s="349"/>
      <c r="MHX142" s="347"/>
      <c r="MHY142" s="350"/>
      <c r="MHZ142" s="350"/>
      <c r="MIA142" s="348"/>
      <c r="MIB142" s="348"/>
      <c r="MIC142" s="348"/>
      <c r="MID142" s="349"/>
      <c r="MIF142" s="347"/>
      <c r="MIG142" s="350"/>
      <c r="MIH142" s="350"/>
      <c r="MII142" s="348"/>
      <c r="MIJ142" s="348"/>
      <c r="MIK142" s="348"/>
      <c r="MIL142" s="349"/>
      <c r="MIN142" s="347"/>
      <c r="MIO142" s="350"/>
      <c r="MIP142" s="350"/>
      <c r="MIQ142" s="348"/>
      <c r="MIR142" s="348"/>
      <c r="MIS142" s="348"/>
      <c r="MIT142" s="349"/>
      <c r="MIV142" s="347"/>
      <c r="MIW142" s="350"/>
      <c r="MIX142" s="350"/>
      <c r="MIY142" s="348"/>
      <c r="MIZ142" s="348"/>
      <c r="MJA142" s="348"/>
      <c r="MJB142" s="349"/>
      <c r="MJD142" s="347"/>
      <c r="MJE142" s="350"/>
      <c r="MJF142" s="350"/>
      <c r="MJG142" s="348"/>
      <c r="MJH142" s="348"/>
      <c r="MJI142" s="348"/>
      <c r="MJJ142" s="349"/>
      <c r="MJL142" s="347"/>
      <c r="MJM142" s="350"/>
      <c r="MJN142" s="350"/>
      <c r="MJO142" s="348"/>
      <c r="MJP142" s="348"/>
      <c r="MJQ142" s="348"/>
      <c r="MJR142" s="349"/>
      <c r="MJT142" s="347"/>
      <c r="MJU142" s="350"/>
      <c r="MJV142" s="350"/>
      <c r="MJW142" s="348"/>
      <c r="MJX142" s="348"/>
      <c r="MJY142" s="348"/>
      <c r="MJZ142" s="349"/>
      <c r="MKB142" s="347"/>
      <c r="MKC142" s="350"/>
      <c r="MKD142" s="350"/>
      <c r="MKE142" s="348"/>
      <c r="MKF142" s="348"/>
      <c r="MKG142" s="348"/>
      <c r="MKH142" s="349"/>
      <c r="MKJ142" s="347"/>
      <c r="MKK142" s="350"/>
      <c r="MKL142" s="350"/>
      <c r="MKM142" s="348"/>
      <c r="MKN142" s="348"/>
      <c r="MKO142" s="348"/>
      <c r="MKP142" s="349"/>
      <c r="MKR142" s="347"/>
      <c r="MKS142" s="350"/>
      <c r="MKT142" s="350"/>
      <c r="MKU142" s="348"/>
      <c r="MKV142" s="348"/>
      <c r="MKW142" s="348"/>
      <c r="MKX142" s="349"/>
      <c r="MKZ142" s="347"/>
      <c r="MLA142" s="350"/>
      <c r="MLB142" s="350"/>
      <c r="MLC142" s="348"/>
      <c r="MLD142" s="348"/>
      <c r="MLE142" s="348"/>
      <c r="MLF142" s="349"/>
      <c r="MLH142" s="347"/>
      <c r="MLI142" s="350"/>
      <c r="MLJ142" s="350"/>
      <c r="MLK142" s="348"/>
      <c r="MLL142" s="348"/>
      <c r="MLM142" s="348"/>
      <c r="MLN142" s="349"/>
      <c r="MLP142" s="347"/>
      <c r="MLQ142" s="350"/>
      <c r="MLR142" s="350"/>
      <c r="MLS142" s="348"/>
      <c r="MLT142" s="348"/>
      <c r="MLU142" s="348"/>
      <c r="MLV142" s="349"/>
      <c r="MLX142" s="347"/>
      <c r="MLY142" s="350"/>
      <c r="MLZ142" s="350"/>
      <c r="MMA142" s="348"/>
      <c r="MMB142" s="348"/>
      <c r="MMC142" s="348"/>
      <c r="MMD142" s="349"/>
      <c r="MMF142" s="347"/>
      <c r="MMG142" s="350"/>
      <c r="MMH142" s="350"/>
      <c r="MMI142" s="348"/>
      <c r="MMJ142" s="348"/>
      <c r="MMK142" s="348"/>
      <c r="MML142" s="349"/>
      <c r="MMN142" s="347"/>
      <c r="MMO142" s="350"/>
      <c r="MMP142" s="350"/>
      <c r="MMQ142" s="348"/>
      <c r="MMR142" s="348"/>
      <c r="MMS142" s="348"/>
      <c r="MMT142" s="349"/>
      <c r="MMV142" s="347"/>
      <c r="MMW142" s="350"/>
      <c r="MMX142" s="350"/>
      <c r="MMY142" s="348"/>
      <c r="MMZ142" s="348"/>
      <c r="MNA142" s="348"/>
      <c r="MNB142" s="349"/>
      <c r="MND142" s="347"/>
      <c r="MNE142" s="350"/>
      <c r="MNF142" s="350"/>
      <c r="MNG142" s="348"/>
      <c r="MNH142" s="348"/>
      <c r="MNI142" s="348"/>
      <c r="MNJ142" s="349"/>
      <c r="MNL142" s="347"/>
      <c r="MNM142" s="350"/>
      <c r="MNN142" s="350"/>
      <c r="MNO142" s="348"/>
      <c r="MNP142" s="348"/>
      <c r="MNQ142" s="348"/>
      <c r="MNR142" s="349"/>
      <c r="MNT142" s="347"/>
      <c r="MNU142" s="350"/>
      <c r="MNV142" s="350"/>
      <c r="MNW142" s="348"/>
      <c r="MNX142" s="348"/>
      <c r="MNY142" s="348"/>
      <c r="MNZ142" s="349"/>
      <c r="MOB142" s="347"/>
      <c r="MOC142" s="350"/>
      <c r="MOD142" s="350"/>
      <c r="MOE142" s="348"/>
      <c r="MOF142" s="348"/>
      <c r="MOG142" s="348"/>
      <c r="MOH142" s="349"/>
      <c r="MOJ142" s="347"/>
      <c r="MOK142" s="350"/>
      <c r="MOL142" s="350"/>
      <c r="MOM142" s="348"/>
      <c r="MON142" s="348"/>
      <c r="MOO142" s="348"/>
      <c r="MOP142" s="349"/>
      <c r="MOR142" s="347"/>
      <c r="MOS142" s="350"/>
      <c r="MOT142" s="350"/>
      <c r="MOU142" s="348"/>
      <c r="MOV142" s="348"/>
      <c r="MOW142" s="348"/>
      <c r="MOX142" s="349"/>
      <c r="MOZ142" s="347"/>
      <c r="MPA142" s="350"/>
      <c r="MPB142" s="350"/>
      <c r="MPC142" s="348"/>
      <c r="MPD142" s="348"/>
      <c r="MPE142" s="348"/>
      <c r="MPF142" s="349"/>
      <c r="MPH142" s="347"/>
      <c r="MPI142" s="350"/>
      <c r="MPJ142" s="350"/>
      <c r="MPK142" s="348"/>
      <c r="MPL142" s="348"/>
      <c r="MPM142" s="348"/>
      <c r="MPN142" s="349"/>
      <c r="MPP142" s="347"/>
      <c r="MPQ142" s="350"/>
      <c r="MPR142" s="350"/>
      <c r="MPS142" s="348"/>
      <c r="MPT142" s="348"/>
      <c r="MPU142" s="348"/>
      <c r="MPV142" s="349"/>
      <c r="MPX142" s="347"/>
      <c r="MPY142" s="350"/>
      <c r="MPZ142" s="350"/>
      <c r="MQA142" s="348"/>
      <c r="MQB142" s="348"/>
      <c r="MQC142" s="348"/>
      <c r="MQD142" s="349"/>
      <c r="MQF142" s="347"/>
      <c r="MQG142" s="350"/>
      <c r="MQH142" s="350"/>
      <c r="MQI142" s="348"/>
      <c r="MQJ142" s="348"/>
      <c r="MQK142" s="348"/>
      <c r="MQL142" s="349"/>
      <c r="MQN142" s="347"/>
      <c r="MQO142" s="350"/>
      <c r="MQP142" s="350"/>
      <c r="MQQ142" s="348"/>
      <c r="MQR142" s="348"/>
      <c r="MQS142" s="348"/>
      <c r="MQT142" s="349"/>
      <c r="MQV142" s="347"/>
      <c r="MQW142" s="350"/>
      <c r="MQX142" s="350"/>
      <c r="MQY142" s="348"/>
      <c r="MQZ142" s="348"/>
      <c r="MRA142" s="348"/>
      <c r="MRB142" s="349"/>
      <c r="MRD142" s="347"/>
      <c r="MRE142" s="350"/>
      <c r="MRF142" s="350"/>
      <c r="MRG142" s="348"/>
      <c r="MRH142" s="348"/>
      <c r="MRI142" s="348"/>
      <c r="MRJ142" s="349"/>
      <c r="MRL142" s="347"/>
      <c r="MRM142" s="350"/>
      <c r="MRN142" s="350"/>
      <c r="MRO142" s="348"/>
      <c r="MRP142" s="348"/>
      <c r="MRQ142" s="348"/>
      <c r="MRR142" s="349"/>
      <c r="MRT142" s="347"/>
      <c r="MRU142" s="350"/>
      <c r="MRV142" s="350"/>
      <c r="MRW142" s="348"/>
      <c r="MRX142" s="348"/>
      <c r="MRY142" s="348"/>
      <c r="MRZ142" s="349"/>
      <c r="MSB142" s="347"/>
      <c r="MSC142" s="350"/>
      <c r="MSD142" s="350"/>
      <c r="MSE142" s="348"/>
      <c r="MSF142" s="348"/>
      <c r="MSG142" s="348"/>
      <c r="MSH142" s="349"/>
      <c r="MSJ142" s="347"/>
      <c r="MSK142" s="350"/>
      <c r="MSL142" s="350"/>
      <c r="MSM142" s="348"/>
      <c r="MSN142" s="348"/>
      <c r="MSO142" s="348"/>
      <c r="MSP142" s="349"/>
      <c r="MSR142" s="347"/>
      <c r="MSS142" s="350"/>
      <c r="MST142" s="350"/>
      <c r="MSU142" s="348"/>
      <c r="MSV142" s="348"/>
      <c r="MSW142" s="348"/>
      <c r="MSX142" s="349"/>
      <c r="MSZ142" s="347"/>
      <c r="MTA142" s="350"/>
      <c r="MTB142" s="350"/>
      <c r="MTC142" s="348"/>
      <c r="MTD142" s="348"/>
      <c r="MTE142" s="348"/>
      <c r="MTF142" s="349"/>
      <c r="MTH142" s="347"/>
      <c r="MTI142" s="350"/>
      <c r="MTJ142" s="350"/>
      <c r="MTK142" s="348"/>
      <c r="MTL142" s="348"/>
      <c r="MTM142" s="348"/>
      <c r="MTN142" s="349"/>
      <c r="MTP142" s="347"/>
      <c r="MTQ142" s="350"/>
      <c r="MTR142" s="350"/>
      <c r="MTS142" s="348"/>
      <c r="MTT142" s="348"/>
      <c r="MTU142" s="348"/>
      <c r="MTV142" s="349"/>
      <c r="MTX142" s="347"/>
      <c r="MTY142" s="350"/>
      <c r="MTZ142" s="350"/>
      <c r="MUA142" s="348"/>
      <c r="MUB142" s="348"/>
      <c r="MUC142" s="348"/>
      <c r="MUD142" s="349"/>
      <c r="MUF142" s="347"/>
      <c r="MUG142" s="350"/>
      <c r="MUH142" s="350"/>
      <c r="MUI142" s="348"/>
      <c r="MUJ142" s="348"/>
      <c r="MUK142" s="348"/>
      <c r="MUL142" s="349"/>
      <c r="MUN142" s="347"/>
      <c r="MUO142" s="350"/>
      <c r="MUP142" s="350"/>
      <c r="MUQ142" s="348"/>
      <c r="MUR142" s="348"/>
      <c r="MUS142" s="348"/>
      <c r="MUT142" s="349"/>
      <c r="MUV142" s="347"/>
      <c r="MUW142" s="350"/>
      <c r="MUX142" s="350"/>
      <c r="MUY142" s="348"/>
      <c r="MUZ142" s="348"/>
      <c r="MVA142" s="348"/>
      <c r="MVB142" s="349"/>
      <c r="MVD142" s="347"/>
      <c r="MVE142" s="350"/>
      <c r="MVF142" s="350"/>
      <c r="MVG142" s="348"/>
      <c r="MVH142" s="348"/>
      <c r="MVI142" s="348"/>
      <c r="MVJ142" s="349"/>
      <c r="MVL142" s="347"/>
      <c r="MVM142" s="350"/>
      <c r="MVN142" s="350"/>
      <c r="MVO142" s="348"/>
      <c r="MVP142" s="348"/>
      <c r="MVQ142" s="348"/>
      <c r="MVR142" s="349"/>
      <c r="MVT142" s="347"/>
      <c r="MVU142" s="350"/>
      <c r="MVV142" s="350"/>
      <c r="MVW142" s="348"/>
      <c r="MVX142" s="348"/>
      <c r="MVY142" s="348"/>
      <c r="MVZ142" s="349"/>
      <c r="MWB142" s="347"/>
      <c r="MWC142" s="350"/>
      <c r="MWD142" s="350"/>
      <c r="MWE142" s="348"/>
      <c r="MWF142" s="348"/>
      <c r="MWG142" s="348"/>
      <c r="MWH142" s="349"/>
      <c r="MWJ142" s="347"/>
      <c r="MWK142" s="350"/>
      <c r="MWL142" s="350"/>
      <c r="MWM142" s="348"/>
      <c r="MWN142" s="348"/>
      <c r="MWO142" s="348"/>
      <c r="MWP142" s="349"/>
      <c r="MWR142" s="347"/>
      <c r="MWS142" s="350"/>
      <c r="MWT142" s="350"/>
      <c r="MWU142" s="348"/>
      <c r="MWV142" s="348"/>
      <c r="MWW142" s="348"/>
      <c r="MWX142" s="349"/>
      <c r="MWZ142" s="347"/>
      <c r="MXA142" s="350"/>
      <c r="MXB142" s="350"/>
      <c r="MXC142" s="348"/>
      <c r="MXD142" s="348"/>
      <c r="MXE142" s="348"/>
      <c r="MXF142" s="349"/>
      <c r="MXH142" s="347"/>
      <c r="MXI142" s="350"/>
      <c r="MXJ142" s="350"/>
      <c r="MXK142" s="348"/>
      <c r="MXL142" s="348"/>
      <c r="MXM142" s="348"/>
      <c r="MXN142" s="349"/>
      <c r="MXP142" s="347"/>
      <c r="MXQ142" s="350"/>
      <c r="MXR142" s="350"/>
      <c r="MXS142" s="348"/>
      <c r="MXT142" s="348"/>
      <c r="MXU142" s="348"/>
      <c r="MXV142" s="349"/>
      <c r="MXX142" s="347"/>
      <c r="MXY142" s="350"/>
      <c r="MXZ142" s="350"/>
      <c r="MYA142" s="348"/>
      <c r="MYB142" s="348"/>
      <c r="MYC142" s="348"/>
      <c r="MYD142" s="349"/>
      <c r="MYF142" s="347"/>
      <c r="MYG142" s="350"/>
      <c r="MYH142" s="350"/>
      <c r="MYI142" s="348"/>
      <c r="MYJ142" s="348"/>
      <c r="MYK142" s="348"/>
      <c r="MYL142" s="349"/>
      <c r="MYN142" s="347"/>
      <c r="MYO142" s="350"/>
      <c r="MYP142" s="350"/>
      <c r="MYQ142" s="348"/>
      <c r="MYR142" s="348"/>
      <c r="MYS142" s="348"/>
      <c r="MYT142" s="349"/>
      <c r="MYV142" s="347"/>
      <c r="MYW142" s="350"/>
      <c r="MYX142" s="350"/>
      <c r="MYY142" s="348"/>
      <c r="MYZ142" s="348"/>
      <c r="MZA142" s="348"/>
      <c r="MZB142" s="349"/>
      <c r="MZD142" s="347"/>
      <c r="MZE142" s="350"/>
      <c r="MZF142" s="350"/>
      <c r="MZG142" s="348"/>
      <c r="MZH142" s="348"/>
      <c r="MZI142" s="348"/>
      <c r="MZJ142" s="349"/>
      <c r="MZL142" s="347"/>
      <c r="MZM142" s="350"/>
      <c r="MZN142" s="350"/>
      <c r="MZO142" s="348"/>
      <c r="MZP142" s="348"/>
      <c r="MZQ142" s="348"/>
      <c r="MZR142" s="349"/>
      <c r="MZT142" s="347"/>
      <c r="MZU142" s="350"/>
      <c r="MZV142" s="350"/>
      <c r="MZW142" s="348"/>
      <c r="MZX142" s="348"/>
      <c r="MZY142" s="348"/>
      <c r="MZZ142" s="349"/>
      <c r="NAB142" s="347"/>
      <c r="NAC142" s="350"/>
      <c r="NAD142" s="350"/>
      <c r="NAE142" s="348"/>
      <c r="NAF142" s="348"/>
      <c r="NAG142" s="348"/>
      <c r="NAH142" s="349"/>
      <c r="NAJ142" s="347"/>
      <c r="NAK142" s="350"/>
      <c r="NAL142" s="350"/>
      <c r="NAM142" s="348"/>
      <c r="NAN142" s="348"/>
      <c r="NAO142" s="348"/>
      <c r="NAP142" s="349"/>
      <c r="NAR142" s="347"/>
      <c r="NAS142" s="350"/>
      <c r="NAT142" s="350"/>
      <c r="NAU142" s="348"/>
      <c r="NAV142" s="348"/>
      <c r="NAW142" s="348"/>
      <c r="NAX142" s="349"/>
      <c r="NAZ142" s="347"/>
      <c r="NBA142" s="350"/>
      <c r="NBB142" s="350"/>
      <c r="NBC142" s="348"/>
      <c r="NBD142" s="348"/>
      <c r="NBE142" s="348"/>
      <c r="NBF142" s="349"/>
      <c r="NBH142" s="347"/>
      <c r="NBI142" s="350"/>
      <c r="NBJ142" s="350"/>
      <c r="NBK142" s="348"/>
      <c r="NBL142" s="348"/>
      <c r="NBM142" s="348"/>
      <c r="NBN142" s="349"/>
      <c r="NBP142" s="347"/>
      <c r="NBQ142" s="350"/>
      <c r="NBR142" s="350"/>
      <c r="NBS142" s="348"/>
      <c r="NBT142" s="348"/>
      <c r="NBU142" s="348"/>
      <c r="NBV142" s="349"/>
      <c r="NBX142" s="347"/>
      <c r="NBY142" s="350"/>
      <c r="NBZ142" s="350"/>
      <c r="NCA142" s="348"/>
      <c r="NCB142" s="348"/>
      <c r="NCC142" s="348"/>
      <c r="NCD142" s="349"/>
      <c r="NCF142" s="347"/>
      <c r="NCG142" s="350"/>
      <c r="NCH142" s="350"/>
      <c r="NCI142" s="348"/>
      <c r="NCJ142" s="348"/>
      <c r="NCK142" s="348"/>
      <c r="NCL142" s="349"/>
      <c r="NCN142" s="347"/>
      <c r="NCO142" s="350"/>
      <c r="NCP142" s="350"/>
      <c r="NCQ142" s="348"/>
      <c r="NCR142" s="348"/>
      <c r="NCS142" s="348"/>
      <c r="NCT142" s="349"/>
      <c r="NCV142" s="347"/>
      <c r="NCW142" s="350"/>
      <c r="NCX142" s="350"/>
      <c r="NCY142" s="348"/>
      <c r="NCZ142" s="348"/>
      <c r="NDA142" s="348"/>
      <c r="NDB142" s="349"/>
      <c r="NDD142" s="347"/>
      <c r="NDE142" s="350"/>
      <c r="NDF142" s="350"/>
      <c r="NDG142" s="348"/>
      <c r="NDH142" s="348"/>
      <c r="NDI142" s="348"/>
      <c r="NDJ142" s="349"/>
      <c r="NDL142" s="347"/>
      <c r="NDM142" s="350"/>
      <c r="NDN142" s="350"/>
      <c r="NDO142" s="348"/>
      <c r="NDP142" s="348"/>
      <c r="NDQ142" s="348"/>
      <c r="NDR142" s="349"/>
      <c r="NDT142" s="347"/>
      <c r="NDU142" s="350"/>
      <c r="NDV142" s="350"/>
      <c r="NDW142" s="348"/>
      <c r="NDX142" s="348"/>
      <c r="NDY142" s="348"/>
      <c r="NDZ142" s="349"/>
      <c r="NEB142" s="347"/>
      <c r="NEC142" s="350"/>
      <c r="NED142" s="350"/>
      <c r="NEE142" s="348"/>
      <c r="NEF142" s="348"/>
      <c r="NEG142" s="348"/>
      <c r="NEH142" s="349"/>
      <c r="NEJ142" s="347"/>
      <c r="NEK142" s="350"/>
      <c r="NEL142" s="350"/>
      <c r="NEM142" s="348"/>
      <c r="NEN142" s="348"/>
      <c r="NEO142" s="348"/>
      <c r="NEP142" s="349"/>
      <c r="NER142" s="347"/>
      <c r="NES142" s="350"/>
      <c r="NET142" s="350"/>
      <c r="NEU142" s="348"/>
      <c r="NEV142" s="348"/>
      <c r="NEW142" s="348"/>
      <c r="NEX142" s="349"/>
      <c r="NEZ142" s="347"/>
      <c r="NFA142" s="350"/>
      <c r="NFB142" s="350"/>
      <c r="NFC142" s="348"/>
      <c r="NFD142" s="348"/>
      <c r="NFE142" s="348"/>
      <c r="NFF142" s="349"/>
      <c r="NFH142" s="347"/>
      <c r="NFI142" s="350"/>
      <c r="NFJ142" s="350"/>
      <c r="NFK142" s="348"/>
      <c r="NFL142" s="348"/>
      <c r="NFM142" s="348"/>
      <c r="NFN142" s="349"/>
      <c r="NFP142" s="347"/>
      <c r="NFQ142" s="350"/>
      <c r="NFR142" s="350"/>
      <c r="NFS142" s="348"/>
      <c r="NFT142" s="348"/>
      <c r="NFU142" s="348"/>
      <c r="NFV142" s="349"/>
      <c r="NFX142" s="347"/>
      <c r="NFY142" s="350"/>
      <c r="NFZ142" s="350"/>
      <c r="NGA142" s="348"/>
      <c r="NGB142" s="348"/>
      <c r="NGC142" s="348"/>
      <c r="NGD142" s="349"/>
      <c r="NGF142" s="347"/>
      <c r="NGG142" s="350"/>
      <c r="NGH142" s="350"/>
      <c r="NGI142" s="348"/>
      <c r="NGJ142" s="348"/>
      <c r="NGK142" s="348"/>
      <c r="NGL142" s="349"/>
      <c r="NGN142" s="347"/>
      <c r="NGO142" s="350"/>
      <c r="NGP142" s="350"/>
      <c r="NGQ142" s="348"/>
      <c r="NGR142" s="348"/>
      <c r="NGS142" s="348"/>
      <c r="NGT142" s="349"/>
      <c r="NGV142" s="347"/>
      <c r="NGW142" s="350"/>
      <c r="NGX142" s="350"/>
      <c r="NGY142" s="348"/>
      <c r="NGZ142" s="348"/>
      <c r="NHA142" s="348"/>
      <c r="NHB142" s="349"/>
      <c r="NHD142" s="347"/>
      <c r="NHE142" s="350"/>
      <c r="NHF142" s="350"/>
      <c r="NHG142" s="348"/>
      <c r="NHH142" s="348"/>
      <c r="NHI142" s="348"/>
      <c r="NHJ142" s="349"/>
      <c r="NHL142" s="347"/>
      <c r="NHM142" s="350"/>
      <c r="NHN142" s="350"/>
      <c r="NHO142" s="348"/>
      <c r="NHP142" s="348"/>
      <c r="NHQ142" s="348"/>
      <c r="NHR142" s="349"/>
      <c r="NHT142" s="347"/>
      <c r="NHU142" s="350"/>
      <c r="NHV142" s="350"/>
      <c r="NHW142" s="348"/>
      <c r="NHX142" s="348"/>
      <c r="NHY142" s="348"/>
      <c r="NHZ142" s="349"/>
      <c r="NIB142" s="347"/>
      <c r="NIC142" s="350"/>
      <c r="NID142" s="350"/>
      <c r="NIE142" s="348"/>
      <c r="NIF142" s="348"/>
      <c r="NIG142" s="348"/>
      <c r="NIH142" s="349"/>
      <c r="NIJ142" s="347"/>
      <c r="NIK142" s="350"/>
      <c r="NIL142" s="350"/>
      <c r="NIM142" s="348"/>
      <c r="NIN142" s="348"/>
      <c r="NIO142" s="348"/>
      <c r="NIP142" s="349"/>
      <c r="NIR142" s="347"/>
      <c r="NIS142" s="350"/>
      <c r="NIT142" s="350"/>
      <c r="NIU142" s="348"/>
      <c r="NIV142" s="348"/>
      <c r="NIW142" s="348"/>
      <c r="NIX142" s="349"/>
      <c r="NIZ142" s="347"/>
      <c r="NJA142" s="350"/>
      <c r="NJB142" s="350"/>
      <c r="NJC142" s="348"/>
      <c r="NJD142" s="348"/>
      <c r="NJE142" s="348"/>
      <c r="NJF142" s="349"/>
      <c r="NJH142" s="347"/>
      <c r="NJI142" s="350"/>
      <c r="NJJ142" s="350"/>
      <c r="NJK142" s="348"/>
      <c r="NJL142" s="348"/>
      <c r="NJM142" s="348"/>
      <c r="NJN142" s="349"/>
      <c r="NJP142" s="347"/>
      <c r="NJQ142" s="350"/>
      <c r="NJR142" s="350"/>
      <c r="NJS142" s="348"/>
      <c r="NJT142" s="348"/>
      <c r="NJU142" s="348"/>
      <c r="NJV142" s="349"/>
      <c r="NJX142" s="347"/>
      <c r="NJY142" s="350"/>
      <c r="NJZ142" s="350"/>
      <c r="NKA142" s="348"/>
      <c r="NKB142" s="348"/>
      <c r="NKC142" s="348"/>
      <c r="NKD142" s="349"/>
      <c r="NKF142" s="347"/>
      <c r="NKG142" s="350"/>
      <c r="NKH142" s="350"/>
      <c r="NKI142" s="348"/>
      <c r="NKJ142" s="348"/>
      <c r="NKK142" s="348"/>
      <c r="NKL142" s="349"/>
      <c r="NKN142" s="347"/>
      <c r="NKO142" s="350"/>
      <c r="NKP142" s="350"/>
      <c r="NKQ142" s="348"/>
      <c r="NKR142" s="348"/>
      <c r="NKS142" s="348"/>
      <c r="NKT142" s="349"/>
      <c r="NKV142" s="347"/>
      <c r="NKW142" s="350"/>
      <c r="NKX142" s="350"/>
      <c r="NKY142" s="348"/>
      <c r="NKZ142" s="348"/>
      <c r="NLA142" s="348"/>
      <c r="NLB142" s="349"/>
      <c r="NLD142" s="347"/>
      <c r="NLE142" s="350"/>
      <c r="NLF142" s="350"/>
      <c r="NLG142" s="348"/>
      <c r="NLH142" s="348"/>
      <c r="NLI142" s="348"/>
      <c r="NLJ142" s="349"/>
      <c r="NLL142" s="347"/>
      <c r="NLM142" s="350"/>
      <c r="NLN142" s="350"/>
      <c r="NLO142" s="348"/>
      <c r="NLP142" s="348"/>
      <c r="NLQ142" s="348"/>
      <c r="NLR142" s="349"/>
      <c r="NLT142" s="347"/>
      <c r="NLU142" s="350"/>
      <c r="NLV142" s="350"/>
      <c r="NLW142" s="348"/>
      <c r="NLX142" s="348"/>
      <c r="NLY142" s="348"/>
      <c r="NLZ142" s="349"/>
      <c r="NMB142" s="347"/>
      <c r="NMC142" s="350"/>
      <c r="NMD142" s="350"/>
      <c r="NME142" s="348"/>
      <c r="NMF142" s="348"/>
      <c r="NMG142" s="348"/>
      <c r="NMH142" s="349"/>
      <c r="NMJ142" s="347"/>
      <c r="NMK142" s="350"/>
      <c r="NML142" s="350"/>
      <c r="NMM142" s="348"/>
      <c r="NMN142" s="348"/>
      <c r="NMO142" s="348"/>
      <c r="NMP142" s="349"/>
      <c r="NMR142" s="347"/>
      <c r="NMS142" s="350"/>
      <c r="NMT142" s="350"/>
      <c r="NMU142" s="348"/>
      <c r="NMV142" s="348"/>
      <c r="NMW142" s="348"/>
      <c r="NMX142" s="349"/>
      <c r="NMZ142" s="347"/>
      <c r="NNA142" s="350"/>
      <c r="NNB142" s="350"/>
      <c r="NNC142" s="348"/>
      <c r="NND142" s="348"/>
      <c r="NNE142" s="348"/>
      <c r="NNF142" s="349"/>
      <c r="NNH142" s="347"/>
      <c r="NNI142" s="350"/>
      <c r="NNJ142" s="350"/>
      <c r="NNK142" s="348"/>
      <c r="NNL142" s="348"/>
      <c r="NNM142" s="348"/>
      <c r="NNN142" s="349"/>
      <c r="NNP142" s="347"/>
      <c r="NNQ142" s="350"/>
      <c r="NNR142" s="350"/>
      <c r="NNS142" s="348"/>
      <c r="NNT142" s="348"/>
      <c r="NNU142" s="348"/>
      <c r="NNV142" s="349"/>
      <c r="NNX142" s="347"/>
      <c r="NNY142" s="350"/>
      <c r="NNZ142" s="350"/>
      <c r="NOA142" s="348"/>
      <c r="NOB142" s="348"/>
      <c r="NOC142" s="348"/>
      <c r="NOD142" s="349"/>
      <c r="NOF142" s="347"/>
      <c r="NOG142" s="350"/>
      <c r="NOH142" s="350"/>
      <c r="NOI142" s="348"/>
      <c r="NOJ142" s="348"/>
      <c r="NOK142" s="348"/>
      <c r="NOL142" s="349"/>
      <c r="NON142" s="347"/>
      <c r="NOO142" s="350"/>
      <c r="NOP142" s="350"/>
      <c r="NOQ142" s="348"/>
      <c r="NOR142" s="348"/>
      <c r="NOS142" s="348"/>
      <c r="NOT142" s="349"/>
      <c r="NOV142" s="347"/>
      <c r="NOW142" s="350"/>
      <c r="NOX142" s="350"/>
      <c r="NOY142" s="348"/>
      <c r="NOZ142" s="348"/>
      <c r="NPA142" s="348"/>
      <c r="NPB142" s="349"/>
      <c r="NPD142" s="347"/>
      <c r="NPE142" s="350"/>
      <c r="NPF142" s="350"/>
      <c r="NPG142" s="348"/>
      <c r="NPH142" s="348"/>
      <c r="NPI142" s="348"/>
      <c r="NPJ142" s="349"/>
      <c r="NPL142" s="347"/>
      <c r="NPM142" s="350"/>
      <c r="NPN142" s="350"/>
      <c r="NPO142" s="348"/>
      <c r="NPP142" s="348"/>
      <c r="NPQ142" s="348"/>
      <c r="NPR142" s="349"/>
      <c r="NPT142" s="347"/>
      <c r="NPU142" s="350"/>
      <c r="NPV142" s="350"/>
      <c r="NPW142" s="348"/>
      <c r="NPX142" s="348"/>
      <c r="NPY142" s="348"/>
      <c r="NPZ142" s="349"/>
      <c r="NQB142" s="347"/>
      <c r="NQC142" s="350"/>
      <c r="NQD142" s="350"/>
      <c r="NQE142" s="348"/>
      <c r="NQF142" s="348"/>
      <c r="NQG142" s="348"/>
      <c r="NQH142" s="349"/>
      <c r="NQJ142" s="347"/>
      <c r="NQK142" s="350"/>
      <c r="NQL142" s="350"/>
      <c r="NQM142" s="348"/>
      <c r="NQN142" s="348"/>
      <c r="NQO142" s="348"/>
      <c r="NQP142" s="349"/>
      <c r="NQR142" s="347"/>
      <c r="NQS142" s="350"/>
      <c r="NQT142" s="350"/>
      <c r="NQU142" s="348"/>
      <c r="NQV142" s="348"/>
      <c r="NQW142" s="348"/>
      <c r="NQX142" s="349"/>
      <c r="NQZ142" s="347"/>
      <c r="NRA142" s="350"/>
      <c r="NRB142" s="350"/>
      <c r="NRC142" s="348"/>
      <c r="NRD142" s="348"/>
      <c r="NRE142" s="348"/>
      <c r="NRF142" s="349"/>
      <c r="NRH142" s="347"/>
      <c r="NRI142" s="350"/>
      <c r="NRJ142" s="350"/>
      <c r="NRK142" s="348"/>
      <c r="NRL142" s="348"/>
      <c r="NRM142" s="348"/>
      <c r="NRN142" s="349"/>
      <c r="NRP142" s="347"/>
      <c r="NRQ142" s="350"/>
      <c r="NRR142" s="350"/>
      <c r="NRS142" s="348"/>
      <c r="NRT142" s="348"/>
      <c r="NRU142" s="348"/>
      <c r="NRV142" s="349"/>
      <c r="NRX142" s="347"/>
      <c r="NRY142" s="350"/>
      <c r="NRZ142" s="350"/>
      <c r="NSA142" s="348"/>
      <c r="NSB142" s="348"/>
      <c r="NSC142" s="348"/>
      <c r="NSD142" s="349"/>
      <c r="NSF142" s="347"/>
      <c r="NSG142" s="350"/>
      <c r="NSH142" s="350"/>
      <c r="NSI142" s="348"/>
      <c r="NSJ142" s="348"/>
      <c r="NSK142" s="348"/>
      <c r="NSL142" s="349"/>
      <c r="NSN142" s="347"/>
      <c r="NSO142" s="350"/>
      <c r="NSP142" s="350"/>
      <c r="NSQ142" s="348"/>
      <c r="NSR142" s="348"/>
      <c r="NSS142" s="348"/>
      <c r="NST142" s="349"/>
      <c r="NSV142" s="347"/>
      <c r="NSW142" s="350"/>
      <c r="NSX142" s="350"/>
      <c r="NSY142" s="348"/>
      <c r="NSZ142" s="348"/>
      <c r="NTA142" s="348"/>
      <c r="NTB142" s="349"/>
      <c r="NTD142" s="347"/>
      <c r="NTE142" s="350"/>
      <c r="NTF142" s="350"/>
      <c r="NTG142" s="348"/>
      <c r="NTH142" s="348"/>
      <c r="NTI142" s="348"/>
      <c r="NTJ142" s="349"/>
      <c r="NTL142" s="347"/>
      <c r="NTM142" s="350"/>
      <c r="NTN142" s="350"/>
      <c r="NTO142" s="348"/>
      <c r="NTP142" s="348"/>
      <c r="NTQ142" s="348"/>
      <c r="NTR142" s="349"/>
      <c r="NTT142" s="347"/>
      <c r="NTU142" s="350"/>
      <c r="NTV142" s="350"/>
      <c r="NTW142" s="348"/>
      <c r="NTX142" s="348"/>
      <c r="NTY142" s="348"/>
      <c r="NTZ142" s="349"/>
      <c r="NUB142" s="347"/>
      <c r="NUC142" s="350"/>
      <c r="NUD142" s="350"/>
      <c r="NUE142" s="348"/>
      <c r="NUF142" s="348"/>
      <c r="NUG142" s="348"/>
      <c r="NUH142" s="349"/>
      <c r="NUJ142" s="347"/>
      <c r="NUK142" s="350"/>
      <c r="NUL142" s="350"/>
      <c r="NUM142" s="348"/>
      <c r="NUN142" s="348"/>
      <c r="NUO142" s="348"/>
      <c r="NUP142" s="349"/>
      <c r="NUR142" s="347"/>
      <c r="NUS142" s="350"/>
      <c r="NUT142" s="350"/>
      <c r="NUU142" s="348"/>
      <c r="NUV142" s="348"/>
      <c r="NUW142" s="348"/>
      <c r="NUX142" s="349"/>
      <c r="NUZ142" s="347"/>
      <c r="NVA142" s="350"/>
      <c r="NVB142" s="350"/>
      <c r="NVC142" s="348"/>
      <c r="NVD142" s="348"/>
      <c r="NVE142" s="348"/>
      <c r="NVF142" s="349"/>
      <c r="NVH142" s="347"/>
      <c r="NVI142" s="350"/>
      <c r="NVJ142" s="350"/>
      <c r="NVK142" s="348"/>
      <c r="NVL142" s="348"/>
      <c r="NVM142" s="348"/>
      <c r="NVN142" s="349"/>
      <c r="NVP142" s="347"/>
      <c r="NVQ142" s="350"/>
      <c r="NVR142" s="350"/>
      <c r="NVS142" s="348"/>
      <c r="NVT142" s="348"/>
      <c r="NVU142" s="348"/>
      <c r="NVV142" s="349"/>
      <c r="NVX142" s="347"/>
      <c r="NVY142" s="350"/>
      <c r="NVZ142" s="350"/>
      <c r="NWA142" s="348"/>
      <c r="NWB142" s="348"/>
      <c r="NWC142" s="348"/>
      <c r="NWD142" s="349"/>
      <c r="NWF142" s="347"/>
      <c r="NWG142" s="350"/>
      <c r="NWH142" s="350"/>
      <c r="NWI142" s="348"/>
      <c r="NWJ142" s="348"/>
      <c r="NWK142" s="348"/>
      <c r="NWL142" s="349"/>
      <c r="NWN142" s="347"/>
      <c r="NWO142" s="350"/>
      <c r="NWP142" s="350"/>
      <c r="NWQ142" s="348"/>
      <c r="NWR142" s="348"/>
      <c r="NWS142" s="348"/>
      <c r="NWT142" s="349"/>
      <c r="NWV142" s="347"/>
      <c r="NWW142" s="350"/>
      <c r="NWX142" s="350"/>
      <c r="NWY142" s="348"/>
      <c r="NWZ142" s="348"/>
      <c r="NXA142" s="348"/>
      <c r="NXB142" s="349"/>
      <c r="NXD142" s="347"/>
      <c r="NXE142" s="350"/>
      <c r="NXF142" s="350"/>
      <c r="NXG142" s="348"/>
      <c r="NXH142" s="348"/>
      <c r="NXI142" s="348"/>
      <c r="NXJ142" s="349"/>
      <c r="NXL142" s="347"/>
      <c r="NXM142" s="350"/>
      <c r="NXN142" s="350"/>
      <c r="NXO142" s="348"/>
      <c r="NXP142" s="348"/>
      <c r="NXQ142" s="348"/>
      <c r="NXR142" s="349"/>
      <c r="NXT142" s="347"/>
      <c r="NXU142" s="350"/>
      <c r="NXV142" s="350"/>
      <c r="NXW142" s="348"/>
      <c r="NXX142" s="348"/>
      <c r="NXY142" s="348"/>
      <c r="NXZ142" s="349"/>
      <c r="NYB142" s="347"/>
      <c r="NYC142" s="350"/>
      <c r="NYD142" s="350"/>
      <c r="NYE142" s="348"/>
      <c r="NYF142" s="348"/>
      <c r="NYG142" s="348"/>
      <c r="NYH142" s="349"/>
      <c r="NYJ142" s="347"/>
      <c r="NYK142" s="350"/>
      <c r="NYL142" s="350"/>
      <c r="NYM142" s="348"/>
      <c r="NYN142" s="348"/>
      <c r="NYO142" s="348"/>
      <c r="NYP142" s="349"/>
      <c r="NYR142" s="347"/>
      <c r="NYS142" s="350"/>
      <c r="NYT142" s="350"/>
      <c r="NYU142" s="348"/>
      <c r="NYV142" s="348"/>
      <c r="NYW142" s="348"/>
      <c r="NYX142" s="349"/>
      <c r="NYZ142" s="347"/>
      <c r="NZA142" s="350"/>
      <c r="NZB142" s="350"/>
      <c r="NZC142" s="348"/>
      <c r="NZD142" s="348"/>
      <c r="NZE142" s="348"/>
      <c r="NZF142" s="349"/>
      <c r="NZH142" s="347"/>
      <c r="NZI142" s="350"/>
      <c r="NZJ142" s="350"/>
      <c r="NZK142" s="348"/>
      <c r="NZL142" s="348"/>
      <c r="NZM142" s="348"/>
      <c r="NZN142" s="349"/>
      <c r="NZP142" s="347"/>
      <c r="NZQ142" s="350"/>
      <c r="NZR142" s="350"/>
      <c r="NZS142" s="348"/>
      <c r="NZT142" s="348"/>
      <c r="NZU142" s="348"/>
      <c r="NZV142" s="349"/>
      <c r="NZX142" s="347"/>
      <c r="NZY142" s="350"/>
      <c r="NZZ142" s="350"/>
      <c r="OAA142" s="348"/>
      <c r="OAB142" s="348"/>
      <c r="OAC142" s="348"/>
      <c r="OAD142" s="349"/>
      <c r="OAF142" s="347"/>
      <c r="OAG142" s="350"/>
      <c r="OAH142" s="350"/>
      <c r="OAI142" s="348"/>
      <c r="OAJ142" s="348"/>
      <c r="OAK142" s="348"/>
      <c r="OAL142" s="349"/>
      <c r="OAN142" s="347"/>
      <c r="OAO142" s="350"/>
      <c r="OAP142" s="350"/>
      <c r="OAQ142" s="348"/>
      <c r="OAR142" s="348"/>
      <c r="OAS142" s="348"/>
      <c r="OAT142" s="349"/>
      <c r="OAV142" s="347"/>
      <c r="OAW142" s="350"/>
      <c r="OAX142" s="350"/>
      <c r="OAY142" s="348"/>
      <c r="OAZ142" s="348"/>
      <c r="OBA142" s="348"/>
      <c r="OBB142" s="349"/>
      <c r="OBD142" s="347"/>
      <c r="OBE142" s="350"/>
      <c r="OBF142" s="350"/>
      <c r="OBG142" s="348"/>
      <c r="OBH142" s="348"/>
      <c r="OBI142" s="348"/>
      <c r="OBJ142" s="349"/>
      <c r="OBL142" s="347"/>
      <c r="OBM142" s="350"/>
      <c r="OBN142" s="350"/>
      <c r="OBO142" s="348"/>
      <c r="OBP142" s="348"/>
      <c r="OBQ142" s="348"/>
      <c r="OBR142" s="349"/>
      <c r="OBT142" s="347"/>
      <c r="OBU142" s="350"/>
      <c r="OBV142" s="350"/>
      <c r="OBW142" s="348"/>
      <c r="OBX142" s="348"/>
      <c r="OBY142" s="348"/>
      <c r="OBZ142" s="349"/>
      <c r="OCB142" s="347"/>
      <c r="OCC142" s="350"/>
      <c r="OCD142" s="350"/>
      <c r="OCE142" s="348"/>
      <c r="OCF142" s="348"/>
      <c r="OCG142" s="348"/>
      <c r="OCH142" s="349"/>
      <c r="OCJ142" s="347"/>
      <c r="OCK142" s="350"/>
      <c r="OCL142" s="350"/>
      <c r="OCM142" s="348"/>
      <c r="OCN142" s="348"/>
      <c r="OCO142" s="348"/>
      <c r="OCP142" s="349"/>
      <c r="OCR142" s="347"/>
      <c r="OCS142" s="350"/>
      <c r="OCT142" s="350"/>
      <c r="OCU142" s="348"/>
      <c r="OCV142" s="348"/>
      <c r="OCW142" s="348"/>
      <c r="OCX142" s="349"/>
      <c r="OCZ142" s="347"/>
      <c r="ODA142" s="350"/>
      <c r="ODB142" s="350"/>
      <c r="ODC142" s="348"/>
      <c r="ODD142" s="348"/>
      <c r="ODE142" s="348"/>
      <c r="ODF142" s="349"/>
      <c r="ODH142" s="347"/>
      <c r="ODI142" s="350"/>
      <c r="ODJ142" s="350"/>
      <c r="ODK142" s="348"/>
      <c r="ODL142" s="348"/>
      <c r="ODM142" s="348"/>
      <c r="ODN142" s="349"/>
      <c r="ODP142" s="347"/>
      <c r="ODQ142" s="350"/>
      <c r="ODR142" s="350"/>
      <c r="ODS142" s="348"/>
      <c r="ODT142" s="348"/>
      <c r="ODU142" s="348"/>
      <c r="ODV142" s="349"/>
      <c r="ODX142" s="347"/>
      <c r="ODY142" s="350"/>
      <c r="ODZ142" s="350"/>
      <c r="OEA142" s="348"/>
      <c r="OEB142" s="348"/>
      <c r="OEC142" s="348"/>
      <c r="OED142" s="349"/>
      <c r="OEF142" s="347"/>
      <c r="OEG142" s="350"/>
      <c r="OEH142" s="350"/>
      <c r="OEI142" s="348"/>
      <c r="OEJ142" s="348"/>
      <c r="OEK142" s="348"/>
      <c r="OEL142" s="349"/>
      <c r="OEN142" s="347"/>
      <c r="OEO142" s="350"/>
      <c r="OEP142" s="350"/>
      <c r="OEQ142" s="348"/>
      <c r="OER142" s="348"/>
      <c r="OES142" s="348"/>
      <c r="OET142" s="349"/>
      <c r="OEV142" s="347"/>
      <c r="OEW142" s="350"/>
      <c r="OEX142" s="350"/>
      <c r="OEY142" s="348"/>
      <c r="OEZ142" s="348"/>
      <c r="OFA142" s="348"/>
      <c r="OFB142" s="349"/>
      <c r="OFD142" s="347"/>
      <c r="OFE142" s="350"/>
      <c r="OFF142" s="350"/>
      <c r="OFG142" s="348"/>
      <c r="OFH142" s="348"/>
      <c r="OFI142" s="348"/>
      <c r="OFJ142" s="349"/>
      <c r="OFL142" s="347"/>
      <c r="OFM142" s="350"/>
      <c r="OFN142" s="350"/>
      <c r="OFO142" s="348"/>
      <c r="OFP142" s="348"/>
      <c r="OFQ142" s="348"/>
      <c r="OFR142" s="349"/>
      <c r="OFT142" s="347"/>
      <c r="OFU142" s="350"/>
      <c r="OFV142" s="350"/>
      <c r="OFW142" s="348"/>
      <c r="OFX142" s="348"/>
      <c r="OFY142" s="348"/>
      <c r="OFZ142" s="349"/>
      <c r="OGB142" s="347"/>
      <c r="OGC142" s="350"/>
      <c r="OGD142" s="350"/>
      <c r="OGE142" s="348"/>
      <c r="OGF142" s="348"/>
      <c r="OGG142" s="348"/>
      <c r="OGH142" s="349"/>
      <c r="OGJ142" s="347"/>
      <c r="OGK142" s="350"/>
      <c r="OGL142" s="350"/>
      <c r="OGM142" s="348"/>
      <c r="OGN142" s="348"/>
      <c r="OGO142" s="348"/>
      <c r="OGP142" s="349"/>
      <c r="OGR142" s="347"/>
      <c r="OGS142" s="350"/>
      <c r="OGT142" s="350"/>
      <c r="OGU142" s="348"/>
      <c r="OGV142" s="348"/>
      <c r="OGW142" s="348"/>
      <c r="OGX142" s="349"/>
      <c r="OGZ142" s="347"/>
      <c r="OHA142" s="350"/>
      <c r="OHB142" s="350"/>
      <c r="OHC142" s="348"/>
      <c r="OHD142" s="348"/>
      <c r="OHE142" s="348"/>
      <c r="OHF142" s="349"/>
      <c r="OHH142" s="347"/>
      <c r="OHI142" s="350"/>
      <c r="OHJ142" s="350"/>
      <c r="OHK142" s="348"/>
      <c r="OHL142" s="348"/>
      <c r="OHM142" s="348"/>
      <c r="OHN142" s="349"/>
      <c r="OHP142" s="347"/>
      <c r="OHQ142" s="350"/>
      <c r="OHR142" s="350"/>
      <c r="OHS142" s="348"/>
      <c r="OHT142" s="348"/>
      <c r="OHU142" s="348"/>
      <c r="OHV142" s="349"/>
      <c r="OHX142" s="347"/>
      <c r="OHY142" s="350"/>
      <c r="OHZ142" s="350"/>
      <c r="OIA142" s="348"/>
      <c r="OIB142" s="348"/>
      <c r="OIC142" s="348"/>
      <c r="OID142" s="349"/>
      <c r="OIF142" s="347"/>
      <c r="OIG142" s="350"/>
      <c r="OIH142" s="350"/>
      <c r="OII142" s="348"/>
      <c r="OIJ142" s="348"/>
      <c r="OIK142" s="348"/>
      <c r="OIL142" s="349"/>
      <c r="OIN142" s="347"/>
      <c r="OIO142" s="350"/>
      <c r="OIP142" s="350"/>
      <c r="OIQ142" s="348"/>
      <c r="OIR142" s="348"/>
      <c r="OIS142" s="348"/>
      <c r="OIT142" s="349"/>
      <c r="OIV142" s="347"/>
      <c r="OIW142" s="350"/>
      <c r="OIX142" s="350"/>
      <c r="OIY142" s="348"/>
      <c r="OIZ142" s="348"/>
      <c r="OJA142" s="348"/>
      <c r="OJB142" s="349"/>
      <c r="OJD142" s="347"/>
      <c r="OJE142" s="350"/>
      <c r="OJF142" s="350"/>
      <c r="OJG142" s="348"/>
      <c r="OJH142" s="348"/>
      <c r="OJI142" s="348"/>
      <c r="OJJ142" s="349"/>
      <c r="OJL142" s="347"/>
      <c r="OJM142" s="350"/>
      <c r="OJN142" s="350"/>
      <c r="OJO142" s="348"/>
      <c r="OJP142" s="348"/>
      <c r="OJQ142" s="348"/>
      <c r="OJR142" s="349"/>
      <c r="OJT142" s="347"/>
      <c r="OJU142" s="350"/>
      <c r="OJV142" s="350"/>
      <c r="OJW142" s="348"/>
      <c r="OJX142" s="348"/>
      <c r="OJY142" s="348"/>
      <c r="OJZ142" s="349"/>
      <c r="OKB142" s="347"/>
      <c r="OKC142" s="350"/>
      <c r="OKD142" s="350"/>
      <c r="OKE142" s="348"/>
      <c r="OKF142" s="348"/>
      <c r="OKG142" s="348"/>
      <c r="OKH142" s="349"/>
      <c r="OKJ142" s="347"/>
      <c r="OKK142" s="350"/>
      <c r="OKL142" s="350"/>
      <c r="OKM142" s="348"/>
      <c r="OKN142" s="348"/>
      <c r="OKO142" s="348"/>
      <c r="OKP142" s="349"/>
      <c r="OKR142" s="347"/>
      <c r="OKS142" s="350"/>
      <c r="OKT142" s="350"/>
      <c r="OKU142" s="348"/>
      <c r="OKV142" s="348"/>
      <c r="OKW142" s="348"/>
      <c r="OKX142" s="349"/>
      <c r="OKZ142" s="347"/>
      <c r="OLA142" s="350"/>
      <c r="OLB142" s="350"/>
      <c r="OLC142" s="348"/>
      <c r="OLD142" s="348"/>
      <c r="OLE142" s="348"/>
      <c r="OLF142" s="349"/>
      <c r="OLH142" s="347"/>
      <c r="OLI142" s="350"/>
      <c r="OLJ142" s="350"/>
      <c r="OLK142" s="348"/>
      <c r="OLL142" s="348"/>
      <c r="OLM142" s="348"/>
      <c r="OLN142" s="349"/>
      <c r="OLP142" s="347"/>
      <c r="OLQ142" s="350"/>
      <c r="OLR142" s="350"/>
      <c r="OLS142" s="348"/>
      <c r="OLT142" s="348"/>
      <c r="OLU142" s="348"/>
      <c r="OLV142" s="349"/>
      <c r="OLX142" s="347"/>
      <c r="OLY142" s="350"/>
      <c r="OLZ142" s="350"/>
      <c r="OMA142" s="348"/>
      <c r="OMB142" s="348"/>
      <c r="OMC142" s="348"/>
      <c r="OMD142" s="349"/>
      <c r="OMF142" s="347"/>
      <c r="OMG142" s="350"/>
      <c r="OMH142" s="350"/>
      <c r="OMI142" s="348"/>
      <c r="OMJ142" s="348"/>
      <c r="OMK142" s="348"/>
      <c r="OML142" s="349"/>
      <c r="OMN142" s="347"/>
      <c r="OMO142" s="350"/>
      <c r="OMP142" s="350"/>
      <c r="OMQ142" s="348"/>
      <c r="OMR142" s="348"/>
      <c r="OMS142" s="348"/>
      <c r="OMT142" s="349"/>
      <c r="OMV142" s="347"/>
      <c r="OMW142" s="350"/>
      <c r="OMX142" s="350"/>
      <c r="OMY142" s="348"/>
      <c r="OMZ142" s="348"/>
      <c r="ONA142" s="348"/>
      <c r="ONB142" s="349"/>
      <c r="OND142" s="347"/>
      <c r="ONE142" s="350"/>
      <c r="ONF142" s="350"/>
      <c r="ONG142" s="348"/>
      <c r="ONH142" s="348"/>
      <c r="ONI142" s="348"/>
      <c r="ONJ142" s="349"/>
      <c r="ONL142" s="347"/>
      <c r="ONM142" s="350"/>
      <c r="ONN142" s="350"/>
      <c r="ONO142" s="348"/>
      <c r="ONP142" s="348"/>
      <c r="ONQ142" s="348"/>
      <c r="ONR142" s="349"/>
      <c r="ONT142" s="347"/>
      <c r="ONU142" s="350"/>
      <c r="ONV142" s="350"/>
      <c r="ONW142" s="348"/>
      <c r="ONX142" s="348"/>
      <c r="ONY142" s="348"/>
      <c r="ONZ142" s="349"/>
      <c r="OOB142" s="347"/>
      <c r="OOC142" s="350"/>
      <c r="OOD142" s="350"/>
      <c r="OOE142" s="348"/>
      <c r="OOF142" s="348"/>
      <c r="OOG142" s="348"/>
      <c r="OOH142" s="349"/>
      <c r="OOJ142" s="347"/>
      <c r="OOK142" s="350"/>
      <c r="OOL142" s="350"/>
      <c r="OOM142" s="348"/>
      <c r="OON142" s="348"/>
      <c r="OOO142" s="348"/>
      <c r="OOP142" s="349"/>
      <c r="OOR142" s="347"/>
      <c r="OOS142" s="350"/>
      <c r="OOT142" s="350"/>
      <c r="OOU142" s="348"/>
      <c r="OOV142" s="348"/>
      <c r="OOW142" s="348"/>
      <c r="OOX142" s="349"/>
      <c r="OOZ142" s="347"/>
      <c r="OPA142" s="350"/>
      <c r="OPB142" s="350"/>
      <c r="OPC142" s="348"/>
      <c r="OPD142" s="348"/>
      <c r="OPE142" s="348"/>
      <c r="OPF142" s="349"/>
      <c r="OPH142" s="347"/>
      <c r="OPI142" s="350"/>
      <c r="OPJ142" s="350"/>
      <c r="OPK142" s="348"/>
      <c r="OPL142" s="348"/>
      <c r="OPM142" s="348"/>
      <c r="OPN142" s="349"/>
      <c r="OPP142" s="347"/>
      <c r="OPQ142" s="350"/>
      <c r="OPR142" s="350"/>
      <c r="OPS142" s="348"/>
      <c r="OPT142" s="348"/>
      <c r="OPU142" s="348"/>
      <c r="OPV142" s="349"/>
      <c r="OPX142" s="347"/>
      <c r="OPY142" s="350"/>
      <c r="OPZ142" s="350"/>
      <c r="OQA142" s="348"/>
      <c r="OQB142" s="348"/>
      <c r="OQC142" s="348"/>
      <c r="OQD142" s="349"/>
      <c r="OQF142" s="347"/>
      <c r="OQG142" s="350"/>
      <c r="OQH142" s="350"/>
      <c r="OQI142" s="348"/>
      <c r="OQJ142" s="348"/>
      <c r="OQK142" s="348"/>
      <c r="OQL142" s="349"/>
      <c r="OQN142" s="347"/>
      <c r="OQO142" s="350"/>
      <c r="OQP142" s="350"/>
      <c r="OQQ142" s="348"/>
      <c r="OQR142" s="348"/>
      <c r="OQS142" s="348"/>
      <c r="OQT142" s="349"/>
      <c r="OQV142" s="347"/>
      <c r="OQW142" s="350"/>
      <c r="OQX142" s="350"/>
      <c r="OQY142" s="348"/>
      <c r="OQZ142" s="348"/>
      <c r="ORA142" s="348"/>
      <c r="ORB142" s="349"/>
      <c r="ORD142" s="347"/>
      <c r="ORE142" s="350"/>
      <c r="ORF142" s="350"/>
      <c r="ORG142" s="348"/>
      <c r="ORH142" s="348"/>
      <c r="ORI142" s="348"/>
      <c r="ORJ142" s="349"/>
      <c r="ORL142" s="347"/>
      <c r="ORM142" s="350"/>
      <c r="ORN142" s="350"/>
      <c r="ORO142" s="348"/>
      <c r="ORP142" s="348"/>
      <c r="ORQ142" s="348"/>
      <c r="ORR142" s="349"/>
      <c r="ORT142" s="347"/>
      <c r="ORU142" s="350"/>
      <c r="ORV142" s="350"/>
      <c r="ORW142" s="348"/>
      <c r="ORX142" s="348"/>
      <c r="ORY142" s="348"/>
      <c r="ORZ142" s="349"/>
      <c r="OSB142" s="347"/>
      <c r="OSC142" s="350"/>
      <c r="OSD142" s="350"/>
      <c r="OSE142" s="348"/>
      <c r="OSF142" s="348"/>
      <c r="OSG142" s="348"/>
      <c r="OSH142" s="349"/>
      <c r="OSJ142" s="347"/>
      <c r="OSK142" s="350"/>
      <c r="OSL142" s="350"/>
      <c r="OSM142" s="348"/>
      <c r="OSN142" s="348"/>
      <c r="OSO142" s="348"/>
      <c r="OSP142" s="349"/>
      <c r="OSR142" s="347"/>
      <c r="OSS142" s="350"/>
      <c r="OST142" s="350"/>
      <c r="OSU142" s="348"/>
      <c r="OSV142" s="348"/>
      <c r="OSW142" s="348"/>
      <c r="OSX142" s="349"/>
      <c r="OSZ142" s="347"/>
      <c r="OTA142" s="350"/>
      <c r="OTB142" s="350"/>
      <c r="OTC142" s="348"/>
      <c r="OTD142" s="348"/>
      <c r="OTE142" s="348"/>
      <c r="OTF142" s="349"/>
      <c r="OTH142" s="347"/>
      <c r="OTI142" s="350"/>
      <c r="OTJ142" s="350"/>
      <c r="OTK142" s="348"/>
      <c r="OTL142" s="348"/>
      <c r="OTM142" s="348"/>
      <c r="OTN142" s="349"/>
      <c r="OTP142" s="347"/>
      <c r="OTQ142" s="350"/>
      <c r="OTR142" s="350"/>
      <c r="OTS142" s="348"/>
      <c r="OTT142" s="348"/>
      <c r="OTU142" s="348"/>
      <c r="OTV142" s="349"/>
      <c r="OTX142" s="347"/>
      <c r="OTY142" s="350"/>
      <c r="OTZ142" s="350"/>
      <c r="OUA142" s="348"/>
      <c r="OUB142" s="348"/>
      <c r="OUC142" s="348"/>
      <c r="OUD142" s="349"/>
      <c r="OUF142" s="347"/>
      <c r="OUG142" s="350"/>
      <c r="OUH142" s="350"/>
      <c r="OUI142" s="348"/>
      <c r="OUJ142" s="348"/>
      <c r="OUK142" s="348"/>
      <c r="OUL142" s="349"/>
      <c r="OUN142" s="347"/>
      <c r="OUO142" s="350"/>
      <c r="OUP142" s="350"/>
      <c r="OUQ142" s="348"/>
      <c r="OUR142" s="348"/>
      <c r="OUS142" s="348"/>
      <c r="OUT142" s="349"/>
      <c r="OUV142" s="347"/>
      <c r="OUW142" s="350"/>
      <c r="OUX142" s="350"/>
      <c r="OUY142" s="348"/>
      <c r="OUZ142" s="348"/>
      <c r="OVA142" s="348"/>
      <c r="OVB142" s="349"/>
      <c r="OVD142" s="347"/>
      <c r="OVE142" s="350"/>
      <c r="OVF142" s="350"/>
      <c r="OVG142" s="348"/>
      <c r="OVH142" s="348"/>
      <c r="OVI142" s="348"/>
      <c r="OVJ142" s="349"/>
      <c r="OVL142" s="347"/>
      <c r="OVM142" s="350"/>
      <c r="OVN142" s="350"/>
      <c r="OVO142" s="348"/>
      <c r="OVP142" s="348"/>
      <c r="OVQ142" s="348"/>
      <c r="OVR142" s="349"/>
      <c r="OVT142" s="347"/>
      <c r="OVU142" s="350"/>
      <c r="OVV142" s="350"/>
      <c r="OVW142" s="348"/>
      <c r="OVX142" s="348"/>
      <c r="OVY142" s="348"/>
      <c r="OVZ142" s="349"/>
      <c r="OWB142" s="347"/>
      <c r="OWC142" s="350"/>
      <c r="OWD142" s="350"/>
      <c r="OWE142" s="348"/>
      <c r="OWF142" s="348"/>
      <c r="OWG142" s="348"/>
      <c r="OWH142" s="349"/>
      <c r="OWJ142" s="347"/>
      <c r="OWK142" s="350"/>
      <c r="OWL142" s="350"/>
      <c r="OWM142" s="348"/>
      <c r="OWN142" s="348"/>
      <c r="OWO142" s="348"/>
      <c r="OWP142" s="349"/>
      <c r="OWR142" s="347"/>
      <c r="OWS142" s="350"/>
      <c r="OWT142" s="350"/>
      <c r="OWU142" s="348"/>
      <c r="OWV142" s="348"/>
      <c r="OWW142" s="348"/>
      <c r="OWX142" s="349"/>
      <c r="OWZ142" s="347"/>
      <c r="OXA142" s="350"/>
      <c r="OXB142" s="350"/>
      <c r="OXC142" s="348"/>
      <c r="OXD142" s="348"/>
      <c r="OXE142" s="348"/>
      <c r="OXF142" s="349"/>
      <c r="OXH142" s="347"/>
      <c r="OXI142" s="350"/>
      <c r="OXJ142" s="350"/>
      <c r="OXK142" s="348"/>
      <c r="OXL142" s="348"/>
      <c r="OXM142" s="348"/>
      <c r="OXN142" s="349"/>
      <c r="OXP142" s="347"/>
      <c r="OXQ142" s="350"/>
      <c r="OXR142" s="350"/>
      <c r="OXS142" s="348"/>
      <c r="OXT142" s="348"/>
      <c r="OXU142" s="348"/>
      <c r="OXV142" s="349"/>
      <c r="OXX142" s="347"/>
      <c r="OXY142" s="350"/>
      <c r="OXZ142" s="350"/>
      <c r="OYA142" s="348"/>
      <c r="OYB142" s="348"/>
      <c r="OYC142" s="348"/>
      <c r="OYD142" s="349"/>
      <c r="OYF142" s="347"/>
      <c r="OYG142" s="350"/>
      <c r="OYH142" s="350"/>
      <c r="OYI142" s="348"/>
      <c r="OYJ142" s="348"/>
      <c r="OYK142" s="348"/>
      <c r="OYL142" s="349"/>
      <c r="OYN142" s="347"/>
      <c r="OYO142" s="350"/>
      <c r="OYP142" s="350"/>
      <c r="OYQ142" s="348"/>
      <c r="OYR142" s="348"/>
      <c r="OYS142" s="348"/>
      <c r="OYT142" s="349"/>
      <c r="OYV142" s="347"/>
      <c r="OYW142" s="350"/>
      <c r="OYX142" s="350"/>
      <c r="OYY142" s="348"/>
      <c r="OYZ142" s="348"/>
      <c r="OZA142" s="348"/>
      <c r="OZB142" s="349"/>
      <c r="OZD142" s="347"/>
      <c r="OZE142" s="350"/>
      <c r="OZF142" s="350"/>
      <c r="OZG142" s="348"/>
      <c r="OZH142" s="348"/>
      <c r="OZI142" s="348"/>
      <c r="OZJ142" s="349"/>
      <c r="OZL142" s="347"/>
      <c r="OZM142" s="350"/>
      <c r="OZN142" s="350"/>
      <c r="OZO142" s="348"/>
      <c r="OZP142" s="348"/>
      <c r="OZQ142" s="348"/>
      <c r="OZR142" s="349"/>
      <c r="OZT142" s="347"/>
      <c r="OZU142" s="350"/>
      <c r="OZV142" s="350"/>
      <c r="OZW142" s="348"/>
      <c r="OZX142" s="348"/>
      <c r="OZY142" s="348"/>
      <c r="OZZ142" s="349"/>
      <c r="PAB142" s="347"/>
      <c r="PAC142" s="350"/>
      <c r="PAD142" s="350"/>
      <c r="PAE142" s="348"/>
      <c r="PAF142" s="348"/>
      <c r="PAG142" s="348"/>
      <c r="PAH142" s="349"/>
      <c r="PAJ142" s="347"/>
      <c r="PAK142" s="350"/>
      <c r="PAL142" s="350"/>
      <c r="PAM142" s="348"/>
      <c r="PAN142" s="348"/>
      <c r="PAO142" s="348"/>
      <c r="PAP142" s="349"/>
      <c r="PAR142" s="347"/>
      <c r="PAS142" s="350"/>
      <c r="PAT142" s="350"/>
      <c r="PAU142" s="348"/>
      <c r="PAV142" s="348"/>
      <c r="PAW142" s="348"/>
      <c r="PAX142" s="349"/>
      <c r="PAZ142" s="347"/>
      <c r="PBA142" s="350"/>
      <c r="PBB142" s="350"/>
      <c r="PBC142" s="348"/>
      <c r="PBD142" s="348"/>
      <c r="PBE142" s="348"/>
      <c r="PBF142" s="349"/>
      <c r="PBH142" s="347"/>
      <c r="PBI142" s="350"/>
      <c r="PBJ142" s="350"/>
      <c r="PBK142" s="348"/>
      <c r="PBL142" s="348"/>
      <c r="PBM142" s="348"/>
      <c r="PBN142" s="349"/>
      <c r="PBP142" s="347"/>
      <c r="PBQ142" s="350"/>
      <c r="PBR142" s="350"/>
      <c r="PBS142" s="348"/>
      <c r="PBT142" s="348"/>
      <c r="PBU142" s="348"/>
      <c r="PBV142" s="349"/>
      <c r="PBX142" s="347"/>
      <c r="PBY142" s="350"/>
      <c r="PBZ142" s="350"/>
      <c r="PCA142" s="348"/>
      <c r="PCB142" s="348"/>
      <c r="PCC142" s="348"/>
      <c r="PCD142" s="349"/>
      <c r="PCF142" s="347"/>
      <c r="PCG142" s="350"/>
      <c r="PCH142" s="350"/>
      <c r="PCI142" s="348"/>
      <c r="PCJ142" s="348"/>
      <c r="PCK142" s="348"/>
      <c r="PCL142" s="349"/>
      <c r="PCN142" s="347"/>
      <c r="PCO142" s="350"/>
      <c r="PCP142" s="350"/>
      <c r="PCQ142" s="348"/>
      <c r="PCR142" s="348"/>
      <c r="PCS142" s="348"/>
      <c r="PCT142" s="349"/>
      <c r="PCV142" s="347"/>
      <c r="PCW142" s="350"/>
      <c r="PCX142" s="350"/>
      <c r="PCY142" s="348"/>
      <c r="PCZ142" s="348"/>
      <c r="PDA142" s="348"/>
      <c r="PDB142" s="349"/>
      <c r="PDD142" s="347"/>
      <c r="PDE142" s="350"/>
      <c r="PDF142" s="350"/>
      <c r="PDG142" s="348"/>
      <c r="PDH142" s="348"/>
      <c r="PDI142" s="348"/>
      <c r="PDJ142" s="349"/>
      <c r="PDL142" s="347"/>
      <c r="PDM142" s="350"/>
      <c r="PDN142" s="350"/>
      <c r="PDO142" s="348"/>
      <c r="PDP142" s="348"/>
      <c r="PDQ142" s="348"/>
      <c r="PDR142" s="349"/>
      <c r="PDT142" s="347"/>
      <c r="PDU142" s="350"/>
      <c r="PDV142" s="350"/>
      <c r="PDW142" s="348"/>
      <c r="PDX142" s="348"/>
      <c r="PDY142" s="348"/>
      <c r="PDZ142" s="349"/>
      <c r="PEB142" s="347"/>
      <c r="PEC142" s="350"/>
      <c r="PED142" s="350"/>
      <c r="PEE142" s="348"/>
      <c r="PEF142" s="348"/>
      <c r="PEG142" s="348"/>
      <c r="PEH142" s="349"/>
      <c r="PEJ142" s="347"/>
      <c r="PEK142" s="350"/>
      <c r="PEL142" s="350"/>
      <c r="PEM142" s="348"/>
      <c r="PEN142" s="348"/>
      <c r="PEO142" s="348"/>
      <c r="PEP142" s="349"/>
      <c r="PER142" s="347"/>
      <c r="PES142" s="350"/>
      <c r="PET142" s="350"/>
      <c r="PEU142" s="348"/>
      <c r="PEV142" s="348"/>
      <c r="PEW142" s="348"/>
      <c r="PEX142" s="349"/>
      <c r="PEZ142" s="347"/>
      <c r="PFA142" s="350"/>
      <c r="PFB142" s="350"/>
      <c r="PFC142" s="348"/>
      <c r="PFD142" s="348"/>
      <c r="PFE142" s="348"/>
      <c r="PFF142" s="349"/>
      <c r="PFH142" s="347"/>
      <c r="PFI142" s="350"/>
      <c r="PFJ142" s="350"/>
      <c r="PFK142" s="348"/>
      <c r="PFL142" s="348"/>
      <c r="PFM142" s="348"/>
      <c r="PFN142" s="349"/>
      <c r="PFP142" s="347"/>
      <c r="PFQ142" s="350"/>
      <c r="PFR142" s="350"/>
      <c r="PFS142" s="348"/>
      <c r="PFT142" s="348"/>
      <c r="PFU142" s="348"/>
      <c r="PFV142" s="349"/>
      <c r="PFX142" s="347"/>
      <c r="PFY142" s="350"/>
      <c r="PFZ142" s="350"/>
      <c r="PGA142" s="348"/>
      <c r="PGB142" s="348"/>
      <c r="PGC142" s="348"/>
      <c r="PGD142" s="349"/>
      <c r="PGF142" s="347"/>
      <c r="PGG142" s="350"/>
      <c r="PGH142" s="350"/>
      <c r="PGI142" s="348"/>
      <c r="PGJ142" s="348"/>
      <c r="PGK142" s="348"/>
      <c r="PGL142" s="349"/>
      <c r="PGN142" s="347"/>
      <c r="PGO142" s="350"/>
      <c r="PGP142" s="350"/>
      <c r="PGQ142" s="348"/>
      <c r="PGR142" s="348"/>
      <c r="PGS142" s="348"/>
      <c r="PGT142" s="349"/>
      <c r="PGV142" s="347"/>
      <c r="PGW142" s="350"/>
      <c r="PGX142" s="350"/>
      <c r="PGY142" s="348"/>
      <c r="PGZ142" s="348"/>
      <c r="PHA142" s="348"/>
      <c r="PHB142" s="349"/>
      <c r="PHD142" s="347"/>
      <c r="PHE142" s="350"/>
      <c r="PHF142" s="350"/>
      <c r="PHG142" s="348"/>
      <c r="PHH142" s="348"/>
      <c r="PHI142" s="348"/>
      <c r="PHJ142" s="349"/>
      <c r="PHL142" s="347"/>
      <c r="PHM142" s="350"/>
      <c r="PHN142" s="350"/>
      <c r="PHO142" s="348"/>
      <c r="PHP142" s="348"/>
      <c r="PHQ142" s="348"/>
      <c r="PHR142" s="349"/>
      <c r="PHT142" s="347"/>
      <c r="PHU142" s="350"/>
      <c r="PHV142" s="350"/>
      <c r="PHW142" s="348"/>
      <c r="PHX142" s="348"/>
      <c r="PHY142" s="348"/>
      <c r="PHZ142" s="349"/>
      <c r="PIB142" s="347"/>
      <c r="PIC142" s="350"/>
      <c r="PID142" s="350"/>
      <c r="PIE142" s="348"/>
      <c r="PIF142" s="348"/>
      <c r="PIG142" s="348"/>
      <c r="PIH142" s="349"/>
      <c r="PIJ142" s="347"/>
      <c r="PIK142" s="350"/>
      <c r="PIL142" s="350"/>
      <c r="PIM142" s="348"/>
      <c r="PIN142" s="348"/>
      <c r="PIO142" s="348"/>
      <c r="PIP142" s="349"/>
      <c r="PIR142" s="347"/>
      <c r="PIS142" s="350"/>
      <c r="PIT142" s="350"/>
      <c r="PIU142" s="348"/>
      <c r="PIV142" s="348"/>
      <c r="PIW142" s="348"/>
      <c r="PIX142" s="349"/>
      <c r="PIZ142" s="347"/>
      <c r="PJA142" s="350"/>
      <c r="PJB142" s="350"/>
      <c r="PJC142" s="348"/>
      <c r="PJD142" s="348"/>
      <c r="PJE142" s="348"/>
      <c r="PJF142" s="349"/>
      <c r="PJH142" s="347"/>
      <c r="PJI142" s="350"/>
      <c r="PJJ142" s="350"/>
      <c r="PJK142" s="348"/>
      <c r="PJL142" s="348"/>
      <c r="PJM142" s="348"/>
      <c r="PJN142" s="349"/>
      <c r="PJP142" s="347"/>
      <c r="PJQ142" s="350"/>
      <c r="PJR142" s="350"/>
      <c r="PJS142" s="348"/>
      <c r="PJT142" s="348"/>
      <c r="PJU142" s="348"/>
      <c r="PJV142" s="349"/>
      <c r="PJX142" s="347"/>
      <c r="PJY142" s="350"/>
      <c r="PJZ142" s="350"/>
      <c r="PKA142" s="348"/>
      <c r="PKB142" s="348"/>
      <c r="PKC142" s="348"/>
      <c r="PKD142" s="349"/>
      <c r="PKF142" s="347"/>
      <c r="PKG142" s="350"/>
      <c r="PKH142" s="350"/>
      <c r="PKI142" s="348"/>
      <c r="PKJ142" s="348"/>
      <c r="PKK142" s="348"/>
      <c r="PKL142" s="349"/>
      <c r="PKN142" s="347"/>
      <c r="PKO142" s="350"/>
      <c r="PKP142" s="350"/>
      <c r="PKQ142" s="348"/>
      <c r="PKR142" s="348"/>
      <c r="PKS142" s="348"/>
      <c r="PKT142" s="349"/>
      <c r="PKV142" s="347"/>
      <c r="PKW142" s="350"/>
      <c r="PKX142" s="350"/>
      <c r="PKY142" s="348"/>
      <c r="PKZ142" s="348"/>
      <c r="PLA142" s="348"/>
      <c r="PLB142" s="349"/>
      <c r="PLD142" s="347"/>
      <c r="PLE142" s="350"/>
      <c r="PLF142" s="350"/>
      <c r="PLG142" s="348"/>
      <c r="PLH142" s="348"/>
      <c r="PLI142" s="348"/>
      <c r="PLJ142" s="349"/>
      <c r="PLL142" s="347"/>
      <c r="PLM142" s="350"/>
      <c r="PLN142" s="350"/>
      <c r="PLO142" s="348"/>
      <c r="PLP142" s="348"/>
      <c r="PLQ142" s="348"/>
      <c r="PLR142" s="349"/>
      <c r="PLT142" s="347"/>
      <c r="PLU142" s="350"/>
      <c r="PLV142" s="350"/>
      <c r="PLW142" s="348"/>
      <c r="PLX142" s="348"/>
      <c r="PLY142" s="348"/>
      <c r="PLZ142" s="349"/>
      <c r="PMB142" s="347"/>
      <c r="PMC142" s="350"/>
      <c r="PMD142" s="350"/>
      <c r="PME142" s="348"/>
      <c r="PMF142" s="348"/>
      <c r="PMG142" s="348"/>
      <c r="PMH142" s="349"/>
      <c r="PMJ142" s="347"/>
      <c r="PMK142" s="350"/>
      <c r="PML142" s="350"/>
      <c r="PMM142" s="348"/>
      <c r="PMN142" s="348"/>
      <c r="PMO142" s="348"/>
      <c r="PMP142" s="349"/>
      <c r="PMR142" s="347"/>
      <c r="PMS142" s="350"/>
      <c r="PMT142" s="350"/>
      <c r="PMU142" s="348"/>
      <c r="PMV142" s="348"/>
      <c r="PMW142" s="348"/>
      <c r="PMX142" s="349"/>
      <c r="PMZ142" s="347"/>
      <c r="PNA142" s="350"/>
      <c r="PNB142" s="350"/>
      <c r="PNC142" s="348"/>
      <c r="PND142" s="348"/>
      <c r="PNE142" s="348"/>
      <c r="PNF142" s="349"/>
      <c r="PNH142" s="347"/>
      <c r="PNI142" s="350"/>
      <c r="PNJ142" s="350"/>
      <c r="PNK142" s="348"/>
      <c r="PNL142" s="348"/>
      <c r="PNM142" s="348"/>
      <c r="PNN142" s="349"/>
      <c r="PNP142" s="347"/>
      <c r="PNQ142" s="350"/>
      <c r="PNR142" s="350"/>
      <c r="PNS142" s="348"/>
      <c r="PNT142" s="348"/>
      <c r="PNU142" s="348"/>
      <c r="PNV142" s="349"/>
      <c r="PNX142" s="347"/>
      <c r="PNY142" s="350"/>
      <c r="PNZ142" s="350"/>
      <c r="POA142" s="348"/>
      <c r="POB142" s="348"/>
      <c r="POC142" s="348"/>
      <c r="POD142" s="349"/>
      <c r="POF142" s="347"/>
      <c r="POG142" s="350"/>
      <c r="POH142" s="350"/>
      <c r="POI142" s="348"/>
      <c r="POJ142" s="348"/>
      <c r="POK142" s="348"/>
      <c r="POL142" s="349"/>
      <c r="PON142" s="347"/>
      <c r="POO142" s="350"/>
      <c r="POP142" s="350"/>
      <c r="POQ142" s="348"/>
      <c r="POR142" s="348"/>
      <c r="POS142" s="348"/>
      <c r="POT142" s="349"/>
      <c r="POV142" s="347"/>
      <c r="POW142" s="350"/>
      <c r="POX142" s="350"/>
      <c r="POY142" s="348"/>
      <c r="POZ142" s="348"/>
      <c r="PPA142" s="348"/>
      <c r="PPB142" s="349"/>
      <c r="PPD142" s="347"/>
      <c r="PPE142" s="350"/>
      <c r="PPF142" s="350"/>
      <c r="PPG142" s="348"/>
      <c r="PPH142" s="348"/>
      <c r="PPI142" s="348"/>
      <c r="PPJ142" s="349"/>
      <c r="PPL142" s="347"/>
      <c r="PPM142" s="350"/>
      <c r="PPN142" s="350"/>
      <c r="PPO142" s="348"/>
      <c r="PPP142" s="348"/>
      <c r="PPQ142" s="348"/>
      <c r="PPR142" s="349"/>
      <c r="PPT142" s="347"/>
      <c r="PPU142" s="350"/>
      <c r="PPV142" s="350"/>
      <c r="PPW142" s="348"/>
      <c r="PPX142" s="348"/>
      <c r="PPY142" s="348"/>
      <c r="PPZ142" s="349"/>
      <c r="PQB142" s="347"/>
      <c r="PQC142" s="350"/>
      <c r="PQD142" s="350"/>
      <c r="PQE142" s="348"/>
      <c r="PQF142" s="348"/>
      <c r="PQG142" s="348"/>
      <c r="PQH142" s="349"/>
      <c r="PQJ142" s="347"/>
      <c r="PQK142" s="350"/>
      <c r="PQL142" s="350"/>
      <c r="PQM142" s="348"/>
      <c r="PQN142" s="348"/>
      <c r="PQO142" s="348"/>
      <c r="PQP142" s="349"/>
      <c r="PQR142" s="347"/>
      <c r="PQS142" s="350"/>
      <c r="PQT142" s="350"/>
      <c r="PQU142" s="348"/>
      <c r="PQV142" s="348"/>
      <c r="PQW142" s="348"/>
      <c r="PQX142" s="349"/>
      <c r="PQZ142" s="347"/>
      <c r="PRA142" s="350"/>
      <c r="PRB142" s="350"/>
      <c r="PRC142" s="348"/>
      <c r="PRD142" s="348"/>
      <c r="PRE142" s="348"/>
      <c r="PRF142" s="349"/>
      <c r="PRH142" s="347"/>
      <c r="PRI142" s="350"/>
      <c r="PRJ142" s="350"/>
      <c r="PRK142" s="348"/>
      <c r="PRL142" s="348"/>
      <c r="PRM142" s="348"/>
      <c r="PRN142" s="349"/>
      <c r="PRP142" s="347"/>
      <c r="PRQ142" s="350"/>
      <c r="PRR142" s="350"/>
      <c r="PRS142" s="348"/>
      <c r="PRT142" s="348"/>
      <c r="PRU142" s="348"/>
      <c r="PRV142" s="349"/>
      <c r="PRX142" s="347"/>
      <c r="PRY142" s="350"/>
      <c r="PRZ142" s="350"/>
      <c r="PSA142" s="348"/>
      <c r="PSB142" s="348"/>
      <c r="PSC142" s="348"/>
      <c r="PSD142" s="349"/>
      <c r="PSF142" s="347"/>
      <c r="PSG142" s="350"/>
      <c r="PSH142" s="350"/>
      <c r="PSI142" s="348"/>
      <c r="PSJ142" s="348"/>
      <c r="PSK142" s="348"/>
      <c r="PSL142" s="349"/>
      <c r="PSN142" s="347"/>
      <c r="PSO142" s="350"/>
      <c r="PSP142" s="350"/>
      <c r="PSQ142" s="348"/>
      <c r="PSR142" s="348"/>
      <c r="PSS142" s="348"/>
      <c r="PST142" s="349"/>
      <c r="PSV142" s="347"/>
      <c r="PSW142" s="350"/>
      <c r="PSX142" s="350"/>
      <c r="PSY142" s="348"/>
      <c r="PSZ142" s="348"/>
      <c r="PTA142" s="348"/>
      <c r="PTB142" s="349"/>
      <c r="PTD142" s="347"/>
      <c r="PTE142" s="350"/>
      <c r="PTF142" s="350"/>
      <c r="PTG142" s="348"/>
      <c r="PTH142" s="348"/>
      <c r="PTI142" s="348"/>
      <c r="PTJ142" s="349"/>
      <c r="PTL142" s="347"/>
      <c r="PTM142" s="350"/>
      <c r="PTN142" s="350"/>
      <c r="PTO142" s="348"/>
      <c r="PTP142" s="348"/>
      <c r="PTQ142" s="348"/>
      <c r="PTR142" s="349"/>
      <c r="PTT142" s="347"/>
      <c r="PTU142" s="350"/>
      <c r="PTV142" s="350"/>
      <c r="PTW142" s="348"/>
      <c r="PTX142" s="348"/>
      <c r="PTY142" s="348"/>
      <c r="PTZ142" s="349"/>
      <c r="PUB142" s="347"/>
      <c r="PUC142" s="350"/>
      <c r="PUD142" s="350"/>
      <c r="PUE142" s="348"/>
      <c r="PUF142" s="348"/>
      <c r="PUG142" s="348"/>
      <c r="PUH142" s="349"/>
      <c r="PUJ142" s="347"/>
      <c r="PUK142" s="350"/>
      <c r="PUL142" s="350"/>
      <c r="PUM142" s="348"/>
      <c r="PUN142" s="348"/>
      <c r="PUO142" s="348"/>
      <c r="PUP142" s="349"/>
      <c r="PUR142" s="347"/>
      <c r="PUS142" s="350"/>
      <c r="PUT142" s="350"/>
      <c r="PUU142" s="348"/>
      <c r="PUV142" s="348"/>
      <c r="PUW142" s="348"/>
      <c r="PUX142" s="349"/>
      <c r="PUZ142" s="347"/>
      <c r="PVA142" s="350"/>
      <c r="PVB142" s="350"/>
      <c r="PVC142" s="348"/>
      <c r="PVD142" s="348"/>
      <c r="PVE142" s="348"/>
      <c r="PVF142" s="349"/>
      <c r="PVH142" s="347"/>
      <c r="PVI142" s="350"/>
      <c r="PVJ142" s="350"/>
      <c r="PVK142" s="348"/>
      <c r="PVL142" s="348"/>
      <c r="PVM142" s="348"/>
      <c r="PVN142" s="349"/>
      <c r="PVP142" s="347"/>
      <c r="PVQ142" s="350"/>
      <c r="PVR142" s="350"/>
      <c r="PVS142" s="348"/>
      <c r="PVT142" s="348"/>
      <c r="PVU142" s="348"/>
      <c r="PVV142" s="349"/>
      <c r="PVX142" s="347"/>
      <c r="PVY142" s="350"/>
      <c r="PVZ142" s="350"/>
      <c r="PWA142" s="348"/>
      <c r="PWB142" s="348"/>
      <c r="PWC142" s="348"/>
      <c r="PWD142" s="349"/>
      <c r="PWF142" s="347"/>
      <c r="PWG142" s="350"/>
      <c r="PWH142" s="350"/>
      <c r="PWI142" s="348"/>
      <c r="PWJ142" s="348"/>
      <c r="PWK142" s="348"/>
      <c r="PWL142" s="349"/>
      <c r="PWN142" s="347"/>
      <c r="PWO142" s="350"/>
      <c r="PWP142" s="350"/>
      <c r="PWQ142" s="348"/>
      <c r="PWR142" s="348"/>
      <c r="PWS142" s="348"/>
      <c r="PWT142" s="349"/>
      <c r="PWV142" s="347"/>
      <c r="PWW142" s="350"/>
      <c r="PWX142" s="350"/>
      <c r="PWY142" s="348"/>
      <c r="PWZ142" s="348"/>
      <c r="PXA142" s="348"/>
      <c r="PXB142" s="349"/>
      <c r="PXD142" s="347"/>
      <c r="PXE142" s="350"/>
      <c r="PXF142" s="350"/>
      <c r="PXG142" s="348"/>
      <c r="PXH142" s="348"/>
      <c r="PXI142" s="348"/>
      <c r="PXJ142" s="349"/>
      <c r="PXL142" s="347"/>
      <c r="PXM142" s="350"/>
      <c r="PXN142" s="350"/>
      <c r="PXO142" s="348"/>
      <c r="PXP142" s="348"/>
      <c r="PXQ142" s="348"/>
      <c r="PXR142" s="349"/>
      <c r="PXT142" s="347"/>
      <c r="PXU142" s="350"/>
      <c r="PXV142" s="350"/>
      <c r="PXW142" s="348"/>
      <c r="PXX142" s="348"/>
      <c r="PXY142" s="348"/>
      <c r="PXZ142" s="349"/>
      <c r="PYB142" s="347"/>
      <c r="PYC142" s="350"/>
      <c r="PYD142" s="350"/>
      <c r="PYE142" s="348"/>
      <c r="PYF142" s="348"/>
      <c r="PYG142" s="348"/>
      <c r="PYH142" s="349"/>
      <c r="PYJ142" s="347"/>
      <c r="PYK142" s="350"/>
      <c r="PYL142" s="350"/>
      <c r="PYM142" s="348"/>
      <c r="PYN142" s="348"/>
      <c r="PYO142" s="348"/>
      <c r="PYP142" s="349"/>
      <c r="PYR142" s="347"/>
      <c r="PYS142" s="350"/>
      <c r="PYT142" s="350"/>
      <c r="PYU142" s="348"/>
      <c r="PYV142" s="348"/>
      <c r="PYW142" s="348"/>
      <c r="PYX142" s="349"/>
      <c r="PYZ142" s="347"/>
      <c r="PZA142" s="350"/>
      <c r="PZB142" s="350"/>
      <c r="PZC142" s="348"/>
      <c r="PZD142" s="348"/>
      <c r="PZE142" s="348"/>
      <c r="PZF142" s="349"/>
      <c r="PZH142" s="347"/>
      <c r="PZI142" s="350"/>
      <c r="PZJ142" s="350"/>
      <c r="PZK142" s="348"/>
      <c r="PZL142" s="348"/>
      <c r="PZM142" s="348"/>
      <c r="PZN142" s="349"/>
      <c r="PZP142" s="347"/>
      <c r="PZQ142" s="350"/>
      <c r="PZR142" s="350"/>
      <c r="PZS142" s="348"/>
      <c r="PZT142" s="348"/>
      <c r="PZU142" s="348"/>
      <c r="PZV142" s="349"/>
      <c r="PZX142" s="347"/>
      <c r="PZY142" s="350"/>
      <c r="PZZ142" s="350"/>
      <c r="QAA142" s="348"/>
      <c r="QAB142" s="348"/>
      <c r="QAC142" s="348"/>
      <c r="QAD142" s="349"/>
      <c r="QAF142" s="347"/>
      <c r="QAG142" s="350"/>
      <c r="QAH142" s="350"/>
      <c r="QAI142" s="348"/>
      <c r="QAJ142" s="348"/>
      <c r="QAK142" s="348"/>
      <c r="QAL142" s="349"/>
      <c r="QAN142" s="347"/>
      <c r="QAO142" s="350"/>
      <c r="QAP142" s="350"/>
      <c r="QAQ142" s="348"/>
      <c r="QAR142" s="348"/>
      <c r="QAS142" s="348"/>
      <c r="QAT142" s="349"/>
      <c r="QAV142" s="347"/>
      <c r="QAW142" s="350"/>
      <c r="QAX142" s="350"/>
      <c r="QAY142" s="348"/>
      <c r="QAZ142" s="348"/>
      <c r="QBA142" s="348"/>
      <c r="QBB142" s="349"/>
      <c r="QBD142" s="347"/>
      <c r="QBE142" s="350"/>
      <c r="QBF142" s="350"/>
      <c r="QBG142" s="348"/>
      <c r="QBH142" s="348"/>
      <c r="QBI142" s="348"/>
      <c r="QBJ142" s="349"/>
      <c r="QBL142" s="347"/>
      <c r="QBM142" s="350"/>
      <c r="QBN142" s="350"/>
      <c r="QBO142" s="348"/>
      <c r="QBP142" s="348"/>
      <c r="QBQ142" s="348"/>
      <c r="QBR142" s="349"/>
      <c r="QBT142" s="347"/>
      <c r="QBU142" s="350"/>
      <c r="QBV142" s="350"/>
      <c r="QBW142" s="348"/>
      <c r="QBX142" s="348"/>
      <c r="QBY142" s="348"/>
      <c r="QBZ142" s="349"/>
      <c r="QCB142" s="347"/>
      <c r="QCC142" s="350"/>
      <c r="QCD142" s="350"/>
      <c r="QCE142" s="348"/>
      <c r="QCF142" s="348"/>
      <c r="QCG142" s="348"/>
      <c r="QCH142" s="349"/>
      <c r="QCJ142" s="347"/>
      <c r="QCK142" s="350"/>
      <c r="QCL142" s="350"/>
      <c r="QCM142" s="348"/>
      <c r="QCN142" s="348"/>
      <c r="QCO142" s="348"/>
      <c r="QCP142" s="349"/>
      <c r="QCR142" s="347"/>
      <c r="QCS142" s="350"/>
      <c r="QCT142" s="350"/>
      <c r="QCU142" s="348"/>
      <c r="QCV142" s="348"/>
      <c r="QCW142" s="348"/>
      <c r="QCX142" s="349"/>
      <c r="QCZ142" s="347"/>
      <c r="QDA142" s="350"/>
      <c r="QDB142" s="350"/>
      <c r="QDC142" s="348"/>
      <c r="QDD142" s="348"/>
      <c r="QDE142" s="348"/>
      <c r="QDF142" s="349"/>
      <c r="QDH142" s="347"/>
      <c r="QDI142" s="350"/>
      <c r="QDJ142" s="350"/>
      <c r="QDK142" s="348"/>
      <c r="QDL142" s="348"/>
      <c r="QDM142" s="348"/>
      <c r="QDN142" s="349"/>
      <c r="QDP142" s="347"/>
      <c r="QDQ142" s="350"/>
      <c r="QDR142" s="350"/>
      <c r="QDS142" s="348"/>
      <c r="QDT142" s="348"/>
      <c r="QDU142" s="348"/>
      <c r="QDV142" s="349"/>
      <c r="QDX142" s="347"/>
      <c r="QDY142" s="350"/>
      <c r="QDZ142" s="350"/>
      <c r="QEA142" s="348"/>
      <c r="QEB142" s="348"/>
      <c r="QEC142" s="348"/>
      <c r="QED142" s="349"/>
      <c r="QEF142" s="347"/>
      <c r="QEG142" s="350"/>
      <c r="QEH142" s="350"/>
      <c r="QEI142" s="348"/>
      <c r="QEJ142" s="348"/>
      <c r="QEK142" s="348"/>
      <c r="QEL142" s="349"/>
      <c r="QEN142" s="347"/>
      <c r="QEO142" s="350"/>
      <c r="QEP142" s="350"/>
      <c r="QEQ142" s="348"/>
      <c r="QER142" s="348"/>
      <c r="QES142" s="348"/>
      <c r="QET142" s="349"/>
      <c r="QEV142" s="347"/>
      <c r="QEW142" s="350"/>
      <c r="QEX142" s="350"/>
      <c r="QEY142" s="348"/>
      <c r="QEZ142" s="348"/>
      <c r="QFA142" s="348"/>
      <c r="QFB142" s="349"/>
      <c r="QFD142" s="347"/>
      <c r="QFE142" s="350"/>
      <c r="QFF142" s="350"/>
      <c r="QFG142" s="348"/>
      <c r="QFH142" s="348"/>
      <c r="QFI142" s="348"/>
      <c r="QFJ142" s="349"/>
      <c r="QFL142" s="347"/>
      <c r="QFM142" s="350"/>
      <c r="QFN142" s="350"/>
      <c r="QFO142" s="348"/>
      <c r="QFP142" s="348"/>
      <c r="QFQ142" s="348"/>
      <c r="QFR142" s="349"/>
      <c r="QFT142" s="347"/>
      <c r="QFU142" s="350"/>
      <c r="QFV142" s="350"/>
      <c r="QFW142" s="348"/>
      <c r="QFX142" s="348"/>
      <c r="QFY142" s="348"/>
      <c r="QFZ142" s="349"/>
      <c r="QGB142" s="347"/>
      <c r="QGC142" s="350"/>
      <c r="QGD142" s="350"/>
      <c r="QGE142" s="348"/>
      <c r="QGF142" s="348"/>
      <c r="QGG142" s="348"/>
      <c r="QGH142" s="349"/>
      <c r="QGJ142" s="347"/>
      <c r="QGK142" s="350"/>
      <c r="QGL142" s="350"/>
      <c r="QGM142" s="348"/>
      <c r="QGN142" s="348"/>
      <c r="QGO142" s="348"/>
      <c r="QGP142" s="349"/>
      <c r="QGR142" s="347"/>
      <c r="QGS142" s="350"/>
      <c r="QGT142" s="350"/>
      <c r="QGU142" s="348"/>
      <c r="QGV142" s="348"/>
      <c r="QGW142" s="348"/>
      <c r="QGX142" s="349"/>
      <c r="QGZ142" s="347"/>
      <c r="QHA142" s="350"/>
      <c r="QHB142" s="350"/>
      <c r="QHC142" s="348"/>
      <c r="QHD142" s="348"/>
      <c r="QHE142" s="348"/>
      <c r="QHF142" s="349"/>
      <c r="QHH142" s="347"/>
      <c r="QHI142" s="350"/>
      <c r="QHJ142" s="350"/>
      <c r="QHK142" s="348"/>
      <c r="QHL142" s="348"/>
      <c r="QHM142" s="348"/>
      <c r="QHN142" s="349"/>
      <c r="QHP142" s="347"/>
      <c r="QHQ142" s="350"/>
      <c r="QHR142" s="350"/>
      <c r="QHS142" s="348"/>
      <c r="QHT142" s="348"/>
      <c r="QHU142" s="348"/>
      <c r="QHV142" s="349"/>
      <c r="QHX142" s="347"/>
      <c r="QHY142" s="350"/>
      <c r="QHZ142" s="350"/>
      <c r="QIA142" s="348"/>
      <c r="QIB142" s="348"/>
      <c r="QIC142" s="348"/>
      <c r="QID142" s="349"/>
      <c r="QIF142" s="347"/>
      <c r="QIG142" s="350"/>
      <c r="QIH142" s="350"/>
      <c r="QII142" s="348"/>
      <c r="QIJ142" s="348"/>
      <c r="QIK142" s="348"/>
      <c r="QIL142" s="349"/>
      <c r="QIN142" s="347"/>
      <c r="QIO142" s="350"/>
      <c r="QIP142" s="350"/>
      <c r="QIQ142" s="348"/>
      <c r="QIR142" s="348"/>
      <c r="QIS142" s="348"/>
      <c r="QIT142" s="349"/>
      <c r="QIV142" s="347"/>
      <c r="QIW142" s="350"/>
      <c r="QIX142" s="350"/>
      <c r="QIY142" s="348"/>
      <c r="QIZ142" s="348"/>
      <c r="QJA142" s="348"/>
      <c r="QJB142" s="349"/>
      <c r="QJD142" s="347"/>
      <c r="QJE142" s="350"/>
      <c r="QJF142" s="350"/>
      <c r="QJG142" s="348"/>
      <c r="QJH142" s="348"/>
      <c r="QJI142" s="348"/>
      <c r="QJJ142" s="349"/>
      <c r="QJL142" s="347"/>
      <c r="QJM142" s="350"/>
      <c r="QJN142" s="350"/>
      <c r="QJO142" s="348"/>
      <c r="QJP142" s="348"/>
      <c r="QJQ142" s="348"/>
      <c r="QJR142" s="349"/>
      <c r="QJT142" s="347"/>
      <c r="QJU142" s="350"/>
      <c r="QJV142" s="350"/>
      <c r="QJW142" s="348"/>
      <c r="QJX142" s="348"/>
      <c r="QJY142" s="348"/>
      <c r="QJZ142" s="349"/>
      <c r="QKB142" s="347"/>
      <c r="QKC142" s="350"/>
      <c r="QKD142" s="350"/>
      <c r="QKE142" s="348"/>
      <c r="QKF142" s="348"/>
      <c r="QKG142" s="348"/>
      <c r="QKH142" s="349"/>
      <c r="QKJ142" s="347"/>
      <c r="QKK142" s="350"/>
      <c r="QKL142" s="350"/>
      <c r="QKM142" s="348"/>
      <c r="QKN142" s="348"/>
      <c r="QKO142" s="348"/>
      <c r="QKP142" s="349"/>
      <c r="QKR142" s="347"/>
      <c r="QKS142" s="350"/>
      <c r="QKT142" s="350"/>
      <c r="QKU142" s="348"/>
      <c r="QKV142" s="348"/>
      <c r="QKW142" s="348"/>
      <c r="QKX142" s="349"/>
      <c r="QKZ142" s="347"/>
      <c r="QLA142" s="350"/>
      <c r="QLB142" s="350"/>
      <c r="QLC142" s="348"/>
      <c r="QLD142" s="348"/>
      <c r="QLE142" s="348"/>
      <c r="QLF142" s="349"/>
      <c r="QLH142" s="347"/>
      <c r="QLI142" s="350"/>
      <c r="QLJ142" s="350"/>
      <c r="QLK142" s="348"/>
      <c r="QLL142" s="348"/>
      <c r="QLM142" s="348"/>
      <c r="QLN142" s="349"/>
      <c r="QLP142" s="347"/>
      <c r="QLQ142" s="350"/>
      <c r="QLR142" s="350"/>
      <c r="QLS142" s="348"/>
      <c r="QLT142" s="348"/>
      <c r="QLU142" s="348"/>
      <c r="QLV142" s="349"/>
      <c r="QLX142" s="347"/>
      <c r="QLY142" s="350"/>
      <c r="QLZ142" s="350"/>
      <c r="QMA142" s="348"/>
      <c r="QMB142" s="348"/>
      <c r="QMC142" s="348"/>
      <c r="QMD142" s="349"/>
      <c r="QMF142" s="347"/>
      <c r="QMG142" s="350"/>
      <c r="QMH142" s="350"/>
      <c r="QMI142" s="348"/>
      <c r="QMJ142" s="348"/>
      <c r="QMK142" s="348"/>
      <c r="QML142" s="349"/>
      <c r="QMN142" s="347"/>
      <c r="QMO142" s="350"/>
      <c r="QMP142" s="350"/>
      <c r="QMQ142" s="348"/>
      <c r="QMR142" s="348"/>
      <c r="QMS142" s="348"/>
      <c r="QMT142" s="349"/>
      <c r="QMV142" s="347"/>
      <c r="QMW142" s="350"/>
      <c r="QMX142" s="350"/>
      <c r="QMY142" s="348"/>
      <c r="QMZ142" s="348"/>
      <c r="QNA142" s="348"/>
      <c r="QNB142" s="349"/>
      <c r="QND142" s="347"/>
      <c r="QNE142" s="350"/>
      <c r="QNF142" s="350"/>
      <c r="QNG142" s="348"/>
      <c r="QNH142" s="348"/>
      <c r="QNI142" s="348"/>
      <c r="QNJ142" s="349"/>
      <c r="QNL142" s="347"/>
      <c r="QNM142" s="350"/>
      <c r="QNN142" s="350"/>
      <c r="QNO142" s="348"/>
      <c r="QNP142" s="348"/>
      <c r="QNQ142" s="348"/>
      <c r="QNR142" s="349"/>
      <c r="QNT142" s="347"/>
      <c r="QNU142" s="350"/>
      <c r="QNV142" s="350"/>
      <c r="QNW142" s="348"/>
      <c r="QNX142" s="348"/>
      <c r="QNY142" s="348"/>
      <c r="QNZ142" s="349"/>
      <c r="QOB142" s="347"/>
      <c r="QOC142" s="350"/>
      <c r="QOD142" s="350"/>
      <c r="QOE142" s="348"/>
      <c r="QOF142" s="348"/>
      <c r="QOG142" s="348"/>
      <c r="QOH142" s="349"/>
      <c r="QOJ142" s="347"/>
      <c r="QOK142" s="350"/>
      <c r="QOL142" s="350"/>
      <c r="QOM142" s="348"/>
      <c r="QON142" s="348"/>
      <c r="QOO142" s="348"/>
      <c r="QOP142" s="349"/>
      <c r="QOR142" s="347"/>
      <c r="QOS142" s="350"/>
      <c r="QOT142" s="350"/>
      <c r="QOU142" s="348"/>
      <c r="QOV142" s="348"/>
      <c r="QOW142" s="348"/>
      <c r="QOX142" s="349"/>
      <c r="QOZ142" s="347"/>
      <c r="QPA142" s="350"/>
      <c r="QPB142" s="350"/>
      <c r="QPC142" s="348"/>
      <c r="QPD142" s="348"/>
      <c r="QPE142" s="348"/>
      <c r="QPF142" s="349"/>
      <c r="QPH142" s="347"/>
      <c r="QPI142" s="350"/>
      <c r="QPJ142" s="350"/>
      <c r="QPK142" s="348"/>
      <c r="QPL142" s="348"/>
      <c r="QPM142" s="348"/>
      <c r="QPN142" s="349"/>
      <c r="QPP142" s="347"/>
      <c r="QPQ142" s="350"/>
      <c r="QPR142" s="350"/>
      <c r="QPS142" s="348"/>
      <c r="QPT142" s="348"/>
      <c r="QPU142" s="348"/>
      <c r="QPV142" s="349"/>
      <c r="QPX142" s="347"/>
      <c r="QPY142" s="350"/>
      <c r="QPZ142" s="350"/>
      <c r="QQA142" s="348"/>
      <c r="QQB142" s="348"/>
      <c r="QQC142" s="348"/>
      <c r="QQD142" s="349"/>
      <c r="QQF142" s="347"/>
      <c r="QQG142" s="350"/>
      <c r="QQH142" s="350"/>
      <c r="QQI142" s="348"/>
      <c r="QQJ142" s="348"/>
      <c r="QQK142" s="348"/>
      <c r="QQL142" s="349"/>
      <c r="QQN142" s="347"/>
      <c r="QQO142" s="350"/>
      <c r="QQP142" s="350"/>
      <c r="QQQ142" s="348"/>
      <c r="QQR142" s="348"/>
      <c r="QQS142" s="348"/>
      <c r="QQT142" s="349"/>
      <c r="QQV142" s="347"/>
      <c r="QQW142" s="350"/>
      <c r="QQX142" s="350"/>
      <c r="QQY142" s="348"/>
      <c r="QQZ142" s="348"/>
      <c r="QRA142" s="348"/>
      <c r="QRB142" s="349"/>
      <c r="QRD142" s="347"/>
      <c r="QRE142" s="350"/>
      <c r="QRF142" s="350"/>
      <c r="QRG142" s="348"/>
      <c r="QRH142" s="348"/>
      <c r="QRI142" s="348"/>
      <c r="QRJ142" s="349"/>
      <c r="QRL142" s="347"/>
      <c r="QRM142" s="350"/>
      <c r="QRN142" s="350"/>
      <c r="QRO142" s="348"/>
      <c r="QRP142" s="348"/>
      <c r="QRQ142" s="348"/>
      <c r="QRR142" s="349"/>
      <c r="QRT142" s="347"/>
      <c r="QRU142" s="350"/>
      <c r="QRV142" s="350"/>
      <c r="QRW142" s="348"/>
      <c r="QRX142" s="348"/>
      <c r="QRY142" s="348"/>
      <c r="QRZ142" s="349"/>
      <c r="QSB142" s="347"/>
      <c r="QSC142" s="350"/>
      <c r="QSD142" s="350"/>
      <c r="QSE142" s="348"/>
      <c r="QSF142" s="348"/>
      <c r="QSG142" s="348"/>
      <c r="QSH142" s="349"/>
      <c r="QSJ142" s="347"/>
      <c r="QSK142" s="350"/>
      <c r="QSL142" s="350"/>
      <c r="QSM142" s="348"/>
      <c r="QSN142" s="348"/>
      <c r="QSO142" s="348"/>
      <c r="QSP142" s="349"/>
      <c r="QSR142" s="347"/>
      <c r="QSS142" s="350"/>
      <c r="QST142" s="350"/>
      <c r="QSU142" s="348"/>
      <c r="QSV142" s="348"/>
      <c r="QSW142" s="348"/>
      <c r="QSX142" s="349"/>
      <c r="QSZ142" s="347"/>
      <c r="QTA142" s="350"/>
      <c r="QTB142" s="350"/>
      <c r="QTC142" s="348"/>
      <c r="QTD142" s="348"/>
      <c r="QTE142" s="348"/>
      <c r="QTF142" s="349"/>
      <c r="QTH142" s="347"/>
      <c r="QTI142" s="350"/>
      <c r="QTJ142" s="350"/>
      <c r="QTK142" s="348"/>
      <c r="QTL142" s="348"/>
      <c r="QTM142" s="348"/>
      <c r="QTN142" s="349"/>
      <c r="QTP142" s="347"/>
      <c r="QTQ142" s="350"/>
      <c r="QTR142" s="350"/>
      <c r="QTS142" s="348"/>
      <c r="QTT142" s="348"/>
      <c r="QTU142" s="348"/>
      <c r="QTV142" s="349"/>
      <c r="QTX142" s="347"/>
      <c r="QTY142" s="350"/>
      <c r="QTZ142" s="350"/>
      <c r="QUA142" s="348"/>
      <c r="QUB142" s="348"/>
      <c r="QUC142" s="348"/>
      <c r="QUD142" s="349"/>
      <c r="QUF142" s="347"/>
      <c r="QUG142" s="350"/>
      <c r="QUH142" s="350"/>
      <c r="QUI142" s="348"/>
      <c r="QUJ142" s="348"/>
      <c r="QUK142" s="348"/>
      <c r="QUL142" s="349"/>
      <c r="QUN142" s="347"/>
      <c r="QUO142" s="350"/>
      <c r="QUP142" s="350"/>
      <c r="QUQ142" s="348"/>
      <c r="QUR142" s="348"/>
      <c r="QUS142" s="348"/>
      <c r="QUT142" s="349"/>
      <c r="QUV142" s="347"/>
      <c r="QUW142" s="350"/>
      <c r="QUX142" s="350"/>
      <c r="QUY142" s="348"/>
      <c r="QUZ142" s="348"/>
      <c r="QVA142" s="348"/>
      <c r="QVB142" s="349"/>
      <c r="QVD142" s="347"/>
      <c r="QVE142" s="350"/>
      <c r="QVF142" s="350"/>
      <c r="QVG142" s="348"/>
      <c r="QVH142" s="348"/>
      <c r="QVI142" s="348"/>
      <c r="QVJ142" s="349"/>
      <c r="QVL142" s="347"/>
      <c r="QVM142" s="350"/>
      <c r="QVN142" s="350"/>
      <c r="QVO142" s="348"/>
      <c r="QVP142" s="348"/>
      <c r="QVQ142" s="348"/>
      <c r="QVR142" s="349"/>
      <c r="QVT142" s="347"/>
      <c r="QVU142" s="350"/>
      <c r="QVV142" s="350"/>
      <c r="QVW142" s="348"/>
      <c r="QVX142" s="348"/>
      <c r="QVY142" s="348"/>
      <c r="QVZ142" s="349"/>
      <c r="QWB142" s="347"/>
      <c r="QWC142" s="350"/>
      <c r="QWD142" s="350"/>
      <c r="QWE142" s="348"/>
      <c r="QWF142" s="348"/>
      <c r="QWG142" s="348"/>
      <c r="QWH142" s="349"/>
      <c r="QWJ142" s="347"/>
      <c r="QWK142" s="350"/>
      <c r="QWL142" s="350"/>
      <c r="QWM142" s="348"/>
      <c r="QWN142" s="348"/>
      <c r="QWO142" s="348"/>
      <c r="QWP142" s="349"/>
      <c r="QWR142" s="347"/>
      <c r="QWS142" s="350"/>
      <c r="QWT142" s="350"/>
      <c r="QWU142" s="348"/>
      <c r="QWV142" s="348"/>
      <c r="QWW142" s="348"/>
      <c r="QWX142" s="349"/>
      <c r="QWZ142" s="347"/>
      <c r="QXA142" s="350"/>
      <c r="QXB142" s="350"/>
      <c r="QXC142" s="348"/>
      <c r="QXD142" s="348"/>
      <c r="QXE142" s="348"/>
      <c r="QXF142" s="349"/>
      <c r="QXH142" s="347"/>
      <c r="QXI142" s="350"/>
      <c r="QXJ142" s="350"/>
      <c r="QXK142" s="348"/>
      <c r="QXL142" s="348"/>
      <c r="QXM142" s="348"/>
      <c r="QXN142" s="349"/>
      <c r="QXP142" s="347"/>
      <c r="QXQ142" s="350"/>
      <c r="QXR142" s="350"/>
      <c r="QXS142" s="348"/>
      <c r="QXT142" s="348"/>
      <c r="QXU142" s="348"/>
      <c r="QXV142" s="349"/>
      <c r="QXX142" s="347"/>
      <c r="QXY142" s="350"/>
      <c r="QXZ142" s="350"/>
      <c r="QYA142" s="348"/>
      <c r="QYB142" s="348"/>
      <c r="QYC142" s="348"/>
      <c r="QYD142" s="349"/>
      <c r="QYF142" s="347"/>
      <c r="QYG142" s="350"/>
      <c r="QYH142" s="350"/>
      <c r="QYI142" s="348"/>
      <c r="QYJ142" s="348"/>
      <c r="QYK142" s="348"/>
      <c r="QYL142" s="349"/>
      <c r="QYN142" s="347"/>
      <c r="QYO142" s="350"/>
      <c r="QYP142" s="350"/>
      <c r="QYQ142" s="348"/>
      <c r="QYR142" s="348"/>
      <c r="QYS142" s="348"/>
      <c r="QYT142" s="349"/>
      <c r="QYV142" s="347"/>
      <c r="QYW142" s="350"/>
      <c r="QYX142" s="350"/>
      <c r="QYY142" s="348"/>
      <c r="QYZ142" s="348"/>
      <c r="QZA142" s="348"/>
      <c r="QZB142" s="349"/>
      <c r="QZD142" s="347"/>
      <c r="QZE142" s="350"/>
      <c r="QZF142" s="350"/>
      <c r="QZG142" s="348"/>
      <c r="QZH142" s="348"/>
      <c r="QZI142" s="348"/>
      <c r="QZJ142" s="349"/>
      <c r="QZL142" s="347"/>
      <c r="QZM142" s="350"/>
      <c r="QZN142" s="350"/>
      <c r="QZO142" s="348"/>
      <c r="QZP142" s="348"/>
      <c r="QZQ142" s="348"/>
      <c r="QZR142" s="349"/>
      <c r="QZT142" s="347"/>
      <c r="QZU142" s="350"/>
      <c r="QZV142" s="350"/>
      <c r="QZW142" s="348"/>
      <c r="QZX142" s="348"/>
      <c r="QZY142" s="348"/>
      <c r="QZZ142" s="349"/>
      <c r="RAB142" s="347"/>
      <c r="RAC142" s="350"/>
      <c r="RAD142" s="350"/>
      <c r="RAE142" s="348"/>
      <c r="RAF142" s="348"/>
      <c r="RAG142" s="348"/>
      <c r="RAH142" s="349"/>
      <c r="RAJ142" s="347"/>
      <c r="RAK142" s="350"/>
      <c r="RAL142" s="350"/>
      <c r="RAM142" s="348"/>
      <c r="RAN142" s="348"/>
      <c r="RAO142" s="348"/>
      <c r="RAP142" s="349"/>
      <c r="RAR142" s="347"/>
      <c r="RAS142" s="350"/>
      <c r="RAT142" s="350"/>
      <c r="RAU142" s="348"/>
      <c r="RAV142" s="348"/>
      <c r="RAW142" s="348"/>
      <c r="RAX142" s="349"/>
      <c r="RAZ142" s="347"/>
      <c r="RBA142" s="350"/>
      <c r="RBB142" s="350"/>
      <c r="RBC142" s="348"/>
      <c r="RBD142" s="348"/>
      <c r="RBE142" s="348"/>
      <c r="RBF142" s="349"/>
      <c r="RBH142" s="347"/>
      <c r="RBI142" s="350"/>
      <c r="RBJ142" s="350"/>
      <c r="RBK142" s="348"/>
      <c r="RBL142" s="348"/>
      <c r="RBM142" s="348"/>
      <c r="RBN142" s="349"/>
      <c r="RBP142" s="347"/>
      <c r="RBQ142" s="350"/>
      <c r="RBR142" s="350"/>
      <c r="RBS142" s="348"/>
      <c r="RBT142" s="348"/>
      <c r="RBU142" s="348"/>
      <c r="RBV142" s="349"/>
      <c r="RBX142" s="347"/>
      <c r="RBY142" s="350"/>
      <c r="RBZ142" s="350"/>
      <c r="RCA142" s="348"/>
      <c r="RCB142" s="348"/>
      <c r="RCC142" s="348"/>
      <c r="RCD142" s="349"/>
      <c r="RCF142" s="347"/>
      <c r="RCG142" s="350"/>
      <c r="RCH142" s="350"/>
      <c r="RCI142" s="348"/>
      <c r="RCJ142" s="348"/>
      <c r="RCK142" s="348"/>
      <c r="RCL142" s="349"/>
      <c r="RCN142" s="347"/>
      <c r="RCO142" s="350"/>
      <c r="RCP142" s="350"/>
      <c r="RCQ142" s="348"/>
      <c r="RCR142" s="348"/>
      <c r="RCS142" s="348"/>
      <c r="RCT142" s="349"/>
      <c r="RCV142" s="347"/>
      <c r="RCW142" s="350"/>
      <c r="RCX142" s="350"/>
      <c r="RCY142" s="348"/>
      <c r="RCZ142" s="348"/>
      <c r="RDA142" s="348"/>
      <c r="RDB142" s="349"/>
      <c r="RDD142" s="347"/>
      <c r="RDE142" s="350"/>
      <c r="RDF142" s="350"/>
      <c r="RDG142" s="348"/>
      <c r="RDH142" s="348"/>
      <c r="RDI142" s="348"/>
      <c r="RDJ142" s="349"/>
      <c r="RDL142" s="347"/>
      <c r="RDM142" s="350"/>
      <c r="RDN142" s="350"/>
      <c r="RDO142" s="348"/>
      <c r="RDP142" s="348"/>
      <c r="RDQ142" s="348"/>
      <c r="RDR142" s="349"/>
      <c r="RDT142" s="347"/>
      <c r="RDU142" s="350"/>
      <c r="RDV142" s="350"/>
      <c r="RDW142" s="348"/>
      <c r="RDX142" s="348"/>
      <c r="RDY142" s="348"/>
      <c r="RDZ142" s="349"/>
      <c r="REB142" s="347"/>
      <c r="REC142" s="350"/>
      <c r="RED142" s="350"/>
      <c r="REE142" s="348"/>
      <c r="REF142" s="348"/>
      <c r="REG142" s="348"/>
      <c r="REH142" s="349"/>
      <c r="REJ142" s="347"/>
      <c r="REK142" s="350"/>
      <c r="REL142" s="350"/>
      <c r="REM142" s="348"/>
      <c r="REN142" s="348"/>
      <c r="REO142" s="348"/>
      <c r="REP142" s="349"/>
      <c r="RER142" s="347"/>
      <c r="RES142" s="350"/>
      <c r="RET142" s="350"/>
      <c r="REU142" s="348"/>
      <c r="REV142" s="348"/>
      <c r="REW142" s="348"/>
      <c r="REX142" s="349"/>
      <c r="REZ142" s="347"/>
      <c r="RFA142" s="350"/>
      <c r="RFB142" s="350"/>
      <c r="RFC142" s="348"/>
      <c r="RFD142" s="348"/>
      <c r="RFE142" s="348"/>
      <c r="RFF142" s="349"/>
      <c r="RFH142" s="347"/>
      <c r="RFI142" s="350"/>
      <c r="RFJ142" s="350"/>
      <c r="RFK142" s="348"/>
      <c r="RFL142" s="348"/>
      <c r="RFM142" s="348"/>
      <c r="RFN142" s="349"/>
      <c r="RFP142" s="347"/>
      <c r="RFQ142" s="350"/>
      <c r="RFR142" s="350"/>
      <c r="RFS142" s="348"/>
      <c r="RFT142" s="348"/>
      <c r="RFU142" s="348"/>
      <c r="RFV142" s="349"/>
      <c r="RFX142" s="347"/>
      <c r="RFY142" s="350"/>
      <c r="RFZ142" s="350"/>
      <c r="RGA142" s="348"/>
      <c r="RGB142" s="348"/>
      <c r="RGC142" s="348"/>
      <c r="RGD142" s="349"/>
      <c r="RGF142" s="347"/>
      <c r="RGG142" s="350"/>
      <c r="RGH142" s="350"/>
      <c r="RGI142" s="348"/>
      <c r="RGJ142" s="348"/>
      <c r="RGK142" s="348"/>
      <c r="RGL142" s="349"/>
      <c r="RGN142" s="347"/>
      <c r="RGO142" s="350"/>
      <c r="RGP142" s="350"/>
      <c r="RGQ142" s="348"/>
      <c r="RGR142" s="348"/>
      <c r="RGS142" s="348"/>
      <c r="RGT142" s="349"/>
      <c r="RGV142" s="347"/>
      <c r="RGW142" s="350"/>
      <c r="RGX142" s="350"/>
      <c r="RGY142" s="348"/>
      <c r="RGZ142" s="348"/>
      <c r="RHA142" s="348"/>
      <c r="RHB142" s="349"/>
      <c r="RHD142" s="347"/>
      <c r="RHE142" s="350"/>
      <c r="RHF142" s="350"/>
      <c r="RHG142" s="348"/>
      <c r="RHH142" s="348"/>
      <c r="RHI142" s="348"/>
      <c r="RHJ142" s="349"/>
      <c r="RHL142" s="347"/>
      <c r="RHM142" s="350"/>
      <c r="RHN142" s="350"/>
      <c r="RHO142" s="348"/>
      <c r="RHP142" s="348"/>
      <c r="RHQ142" s="348"/>
      <c r="RHR142" s="349"/>
      <c r="RHT142" s="347"/>
      <c r="RHU142" s="350"/>
      <c r="RHV142" s="350"/>
      <c r="RHW142" s="348"/>
      <c r="RHX142" s="348"/>
      <c r="RHY142" s="348"/>
      <c r="RHZ142" s="349"/>
      <c r="RIB142" s="347"/>
      <c r="RIC142" s="350"/>
      <c r="RID142" s="350"/>
      <c r="RIE142" s="348"/>
      <c r="RIF142" s="348"/>
      <c r="RIG142" s="348"/>
      <c r="RIH142" s="349"/>
      <c r="RIJ142" s="347"/>
      <c r="RIK142" s="350"/>
      <c r="RIL142" s="350"/>
      <c r="RIM142" s="348"/>
      <c r="RIN142" s="348"/>
      <c r="RIO142" s="348"/>
      <c r="RIP142" s="349"/>
      <c r="RIR142" s="347"/>
      <c r="RIS142" s="350"/>
      <c r="RIT142" s="350"/>
      <c r="RIU142" s="348"/>
      <c r="RIV142" s="348"/>
      <c r="RIW142" s="348"/>
      <c r="RIX142" s="349"/>
      <c r="RIZ142" s="347"/>
      <c r="RJA142" s="350"/>
      <c r="RJB142" s="350"/>
      <c r="RJC142" s="348"/>
      <c r="RJD142" s="348"/>
      <c r="RJE142" s="348"/>
      <c r="RJF142" s="349"/>
      <c r="RJH142" s="347"/>
      <c r="RJI142" s="350"/>
      <c r="RJJ142" s="350"/>
      <c r="RJK142" s="348"/>
      <c r="RJL142" s="348"/>
      <c r="RJM142" s="348"/>
      <c r="RJN142" s="349"/>
      <c r="RJP142" s="347"/>
      <c r="RJQ142" s="350"/>
      <c r="RJR142" s="350"/>
      <c r="RJS142" s="348"/>
      <c r="RJT142" s="348"/>
      <c r="RJU142" s="348"/>
      <c r="RJV142" s="349"/>
      <c r="RJX142" s="347"/>
      <c r="RJY142" s="350"/>
      <c r="RJZ142" s="350"/>
      <c r="RKA142" s="348"/>
      <c r="RKB142" s="348"/>
      <c r="RKC142" s="348"/>
      <c r="RKD142" s="349"/>
      <c r="RKF142" s="347"/>
      <c r="RKG142" s="350"/>
      <c r="RKH142" s="350"/>
      <c r="RKI142" s="348"/>
      <c r="RKJ142" s="348"/>
      <c r="RKK142" s="348"/>
      <c r="RKL142" s="349"/>
      <c r="RKN142" s="347"/>
      <c r="RKO142" s="350"/>
      <c r="RKP142" s="350"/>
      <c r="RKQ142" s="348"/>
      <c r="RKR142" s="348"/>
      <c r="RKS142" s="348"/>
      <c r="RKT142" s="349"/>
      <c r="RKV142" s="347"/>
      <c r="RKW142" s="350"/>
      <c r="RKX142" s="350"/>
      <c r="RKY142" s="348"/>
      <c r="RKZ142" s="348"/>
      <c r="RLA142" s="348"/>
      <c r="RLB142" s="349"/>
      <c r="RLD142" s="347"/>
      <c r="RLE142" s="350"/>
      <c r="RLF142" s="350"/>
      <c r="RLG142" s="348"/>
      <c r="RLH142" s="348"/>
      <c r="RLI142" s="348"/>
      <c r="RLJ142" s="349"/>
      <c r="RLL142" s="347"/>
      <c r="RLM142" s="350"/>
      <c r="RLN142" s="350"/>
      <c r="RLO142" s="348"/>
      <c r="RLP142" s="348"/>
      <c r="RLQ142" s="348"/>
      <c r="RLR142" s="349"/>
      <c r="RLT142" s="347"/>
      <c r="RLU142" s="350"/>
      <c r="RLV142" s="350"/>
      <c r="RLW142" s="348"/>
      <c r="RLX142" s="348"/>
      <c r="RLY142" s="348"/>
      <c r="RLZ142" s="349"/>
      <c r="RMB142" s="347"/>
      <c r="RMC142" s="350"/>
      <c r="RMD142" s="350"/>
      <c r="RME142" s="348"/>
      <c r="RMF142" s="348"/>
      <c r="RMG142" s="348"/>
      <c r="RMH142" s="349"/>
      <c r="RMJ142" s="347"/>
      <c r="RMK142" s="350"/>
      <c r="RML142" s="350"/>
      <c r="RMM142" s="348"/>
      <c r="RMN142" s="348"/>
      <c r="RMO142" s="348"/>
      <c r="RMP142" s="349"/>
      <c r="RMR142" s="347"/>
      <c r="RMS142" s="350"/>
      <c r="RMT142" s="350"/>
      <c r="RMU142" s="348"/>
      <c r="RMV142" s="348"/>
      <c r="RMW142" s="348"/>
      <c r="RMX142" s="349"/>
      <c r="RMZ142" s="347"/>
      <c r="RNA142" s="350"/>
      <c r="RNB142" s="350"/>
      <c r="RNC142" s="348"/>
      <c r="RND142" s="348"/>
      <c r="RNE142" s="348"/>
      <c r="RNF142" s="349"/>
      <c r="RNH142" s="347"/>
      <c r="RNI142" s="350"/>
      <c r="RNJ142" s="350"/>
      <c r="RNK142" s="348"/>
      <c r="RNL142" s="348"/>
      <c r="RNM142" s="348"/>
      <c r="RNN142" s="349"/>
      <c r="RNP142" s="347"/>
      <c r="RNQ142" s="350"/>
      <c r="RNR142" s="350"/>
      <c r="RNS142" s="348"/>
      <c r="RNT142" s="348"/>
      <c r="RNU142" s="348"/>
      <c r="RNV142" s="349"/>
      <c r="RNX142" s="347"/>
      <c r="RNY142" s="350"/>
      <c r="RNZ142" s="350"/>
      <c r="ROA142" s="348"/>
      <c r="ROB142" s="348"/>
      <c r="ROC142" s="348"/>
      <c r="ROD142" s="349"/>
      <c r="ROF142" s="347"/>
      <c r="ROG142" s="350"/>
      <c r="ROH142" s="350"/>
      <c r="ROI142" s="348"/>
      <c r="ROJ142" s="348"/>
      <c r="ROK142" s="348"/>
      <c r="ROL142" s="349"/>
      <c r="RON142" s="347"/>
      <c r="ROO142" s="350"/>
      <c r="ROP142" s="350"/>
      <c r="ROQ142" s="348"/>
      <c r="ROR142" s="348"/>
      <c r="ROS142" s="348"/>
      <c r="ROT142" s="349"/>
      <c r="ROV142" s="347"/>
      <c r="ROW142" s="350"/>
      <c r="ROX142" s="350"/>
      <c r="ROY142" s="348"/>
      <c r="ROZ142" s="348"/>
      <c r="RPA142" s="348"/>
      <c r="RPB142" s="349"/>
      <c r="RPD142" s="347"/>
      <c r="RPE142" s="350"/>
      <c r="RPF142" s="350"/>
      <c r="RPG142" s="348"/>
      <c r="RPH142" s="348"/>
      <c r="RPI142" s="348"/>
      <c r="RPJ142" s="349"/>
      <c r="RPL142" s="347"/>
      <c r="RPM142" s="350"/>
      <c r="RPN142" s="350"/>
      <c r="RPO142" s="348"/>
      <c r="RPP142" s="348"/>
      <c r="RPQ142" s="348"/>
      <c r="RPR142" s="349"/>
      <c r="RPT142" s="347"/>
      <c r="RPU142" s="350"/>
      <c r="RPV142" s="350"/>
      <c r="RPW142" s="348"/>
      <c r="RPX142" s="348"/>
      <c r="RPY142" s="348"/>
      <c r="RPZ142" s="349"/>
      <c r="RQB142" s="347"/>
      <c r="RQC142" s="350"/>
      <c r="RQD142" s="350"/>
      <c r="RQE142" s="348"/>
      <c r="RQF142" s="348"/>
      <c r="RQG142" s="348"/>
      <c r="RQH142" s="349"/>
      <c r="RQJ142" s="347"/>
      <c r="RQK142" s="350"/>
      <c r="RQL142" s="350"/>
      <c r="RQM142" s="348"/>
      <c r="RQN142" s="348"/>
      <c r="RQO142" s="348"/>
      <c r="RQP142" s="349"/>
      <c r="RQR142" s="347"/>
      <c r="RQS142" s="350"/>
      <c r="RQT142" s="350"/>
      <c r="RQU142" s="348"/>
      <c r="RQV142" s="348"/>
      <c r="RQW142" s="348"/>
      <c r="RQX142" s="349"/>
      <c r="RQZ142" s="347"/>
      <c r="RRA142" s="350"/>
      <c r="RRB142" s="350"/>
      <c r="RRC142" s="348"/>
      <c r="RRD142" s="348"/>
      <c r="RRE142" s="348"/>
      <c r="RRF142" s="349"/>
      <c r="RRH142" s="347"/>
      <c r="RRI142" s="350"/>
      <c r="RRJ142" s="350"/>
      <c r="RRK142" s="348"/>
      <c r="RRL142" s="348"/>
      <c r="RRM142" s="348"/>
      <c r="RRN142" s="349"/>
      <c r="RRP142" s="347"/>
      <c r="RRQ142" s="350"/>
      <c r="RRR142" s="350"/>
      <c r="RRS142" s="348"/>
      <c r="RRT142" s="348"/>
      <c r="RRU142" s="348"/>
      <c r="RRV142" s="349"/>
      <c r="RRX142" s="347"/>
      <c r="RRY142" s="350"/>
      <c r="RRZ142" s="350"/>
      <c r="RSA142" s="348"/>
      <c r="RSB142" s="348"/>
      <c r="RSC142" s="348"/>
      <c r="RSD142" s="349"/>
      <c r="RSF142" s="347"/>
      <c r="RSG142" s="350"/>
      <c r="RSH142" s="350"/>
      <c r="RSI142" s="348"/>
      <c r="RSJ142" s="348"/>
      <c r="RSK142" s="348"/>
      <c r="RSL142" s="349"/>
      <c r="RSN142" s="347"/>
      <c r="RSO142" s="350"/>
      <c r="RSP142" s="350"/>
      <c r="RSQ142" s="348"/>
      <c r="RSR142" s="348"/>
      <c r="RSS142" s="348"/>
      <c r="RST142" s="349"/>
      <c r="RSV142" s="347"/>
      <c r="RSW142" s="350"/>
      <c r="RSX142" s="350"/>
      <c r="RSY142" s="348"/>
      <c r="RSZ142" s="348"/>
      <c r="RTA142" s="348"/>
      <c r="RTB142" s="349"/>
      <c r="RTD142" s="347"/>
      <c r="RTE142" s="350"/>
      <c r="RTF142" s="350"/>
      <c r="RTG142" s="348"/>
      <c r="RTH142" s="348"/>
      <c r="RTI142" s="348"/>
      <c r="RTJ142" s="349"/>
      <c r="RTL142" s="347"/>
      <c r="RTM142" s="350"/>
      <c r="RTN142" s="350"/>
      <c r="RTO142" s="348"/>
      <c r="RTP142" s="348"/>
      <c r="RTQ142" s="348"/>
      <c r="RTR142" s="349"/>
      <c r="RTT142" s="347"/>
      <c r="RTU142" s="350"/>
      <c r="RTV142" s="350"/>
      <c r="RTW142" s="348"/>
      <c r="RTX142" s="348"/>
      <c r="RTY142" s="348"/>
      <c r="RTZ142" s="349"/>
      <c r="RUB142" s="347"/>
      <c r="RUC142" s="350"/>
      <c r="RUD142" s="350"/>
      <c r="RUE142" s="348"/>
      <c r="RUF142" s="348"/>
      <c r="RUG142" s="348"/>
      <c r="RUH142" s="349"/>
      <c r="RUJ142" s="347"/>
      <c r="RUK142" s="350"/>
      <c r="RUL142" s="350"/>
      <c r="RUM142" s="348"/>
      <c r="RUN142" s="348"/>
      <c r="RUO142" s="348"/>
      <c r="RUP142" s="349"/>
      <c r="RUR142" s="347"/>
      <c r="RUS142" s="350"/>
      <c r="RUT142" s="350"/>
      <c r="RUU142" s="348"/>
      <c r="RUV142" s="348"/>
      <c r="RUW142" s="348"/>
      <c r="RUX142" s="349"/>
      <c r="RUZ142" s="347"/>
      <c r="RVA142" s="350"/>
      <c r="RVB142" s="350"/>
      <c r="RVC142" s="348"/>
      <c r="RVD142" s="348"/>
      <c r="RVE142" s="348"/>
      <c r="RVF142" s="349"/>
      <c r="RVH142" s="347"/>
      <c r="RVI142" s="350"/>
      <c r="RVJ142" s="350"/>
      <c r="RVK142" s="348"/>
      <c r="RVL142" s="348"/>
      <c r="RVM142" s="348"/>
      <c r="RVN142" s="349"/>
      <c r="RVP142" s="347"/>
      <c r="RVQ142" s="350"/>
      <c r="RVR142" s="350"/>
      <c r="RVS142" s="348"/>
      <c r="RVT142" s="348"/>
      <c r="RVU142" s="348"/>
      <c r="RVV142" s="349"/>
      <c r="RVX142" s="347"/>
      <c r="RVY142" s="350"/>
      <c r="RVZ142" s="350"/>
      <c r="RWA142" s="348"/>
      <c r="RWB142" s="348"/>
      <c r="RWC142" s="348"/>
      <c r="RWD142" s="349"/>
      <c r="RWF142" s="347"/>
      <c r="RWG142" s="350"/>
      <c r="RWH142" s="350"/>
      <c r="RWI142" s="348"/>
      <c r="RWJ142" s="348"/>
      <c r="RWK142" s="348"/>
      <c r="RWL142" s="349"/>
      <c r="RWN142" s="347"/>
      <c r="RWO142" s="350"/>
      <c r="RWP142" s="350"/>
      <c r="RWQ142" s="348"/>
      <c r="RWR142" s="348"/>
      <c r="RWS142" s="348"/>
      <c r="RWT142" s="349"/>
      <c r="RWV142" s="347"/>
      <c r="RWW142" s="350"/>
      <c r="RWX142" s="350"/>
      <c r="RWY142" s="348"/>
      <c r="RWZ142" s="348"/>
      <c r="RXA142" s="348"/>
      <c r="RXB142" s="349"/>
      <c r="RXD142" s="347"/>
      <c r="RXE142" s="350"/>
      <c r="RXF142" s="350"/>
      <c r="RXG142" s="348"/>
      <c r="RXH142" s="348"/>
      <c r="RXI142" s="348"/>
      <c r="RXJ142" s="349"/>
      <c r="RXL142" s="347"/>
      <c r="RXM142" s="350"/>
      <c r="RXN142" s="350"/>
      <c r="RXO142" s="348"/>
      <c r="RXP142" s="348"/>
      <c r="RXQ142" s="348"/>
      <c r="RXR142" s="349"/>
      <c r="RXT142" s="347"/>
      <c r="RXU142" s="350"/>
      <c r="RXV142" s="350"/>
      <c r="RXW142" s="348"/>
      <c r="RXX142" s="348"/>
      <c r="RXY142" s="348"/>
      <c r="RXZ142" s="349"/>
      <c r="RYB142" s="347"/>
      <c r="RYC142" s="350"/>
      <c r="RYD142" s="350"/>
      <c r="RYE142" s="348"/>
      <c r="RYF142" s="348"/>
      <c r="RYG142" s="348"/>
      <c r="RYH142" s="349"/>
      <c r="RYJ142" s="347"/>
      <c r="RYK142" s="350"/>
      <c r="RYL142" s="350"/>
      <c r="RYM142" s="348"/>
      <c r="RYN142" s="348"/>
      <c r="RYO142" s="348"/>
      <c r="RYP142" s="349"/>
      <c r="RYR142" s="347"/>
      <c r="RYS142" s="350"/>
      <c r="RYT142" s="350"/>
      <c r="RYU142" s="348"/>
      <c r="RYV142" s="348"/>
      <c r="RYW142" s="348"/>
      <c r="RYX142" s="349"/>
      <c r="RYZ142" s="347"/>
      <c r="RZA142" s="350"/>
      <c r="RZB142" s="350"/>
      <c r="RZC142" s="348"/>
      <c r="RZD142" s="348"/>
      <c r="RZE142" s="348"/>
      <c r="RZF142" s="349"/>
      <c r="RZH142" s="347"/>
      <c r="RZI142" s="350"/>
      <c r="RZJ142" s="350"/>
      <c r="RZK142" s="348"/>
      <c r="RZL142" s="348"/>
      <c r="RZM142" s="348"/>
      <c r="RZN142" s="349"/>
      <c r="RZP142" s="347"/>
      <c r="RZQ142" s="350"/>
      <c r="RZR142" s="350"/>
      <c r="RZS142" s="348"/>
      <c r="RZT142" s="348"/>
      <c r="RZU142" s="348"/>
      <c r="RZV142" s="349"/>
      <c r="RZX142" s="347"/>
      <c r="RZY142" s="350"/>
      <c r="RZZ142" s="350"/>
      <c r="SAA142" s="348"/>
      <c r="SAB142" s="348"/>
      <c r="SAC142" s="348"/>
      <c r="SAD142" s="349"/>
      <c r="SAF142" s="347"/>
      <c r="SAG142" s="350"/>
      <c r="SAH142" s="350"/>
      <c r="SAI142" s="348"/>
      <c r="SAJ142" s="348"/>
      <c r="SAK142" s="348"/>
      <c r="SAL142" s="349"/>
      <c r="SAN142" s="347"/>
      <c r="SAO142" s="350"/>
      <c r="SAP142" s="350"/>
      <c r="SAQ142" s="348"/>
      <c r="SAR142" s="348"/>
      <c r="SAS142" s="348"/>
      <c r="SAT142" s="349"/>
      <c r="SAV142" s="347"/>
      <c r="SAW142" s="350"/>
      <c r="SAX142" s="350"/>
      <c r="SAY142" s="348"/>
      <c r="SAZ142" s="348"/>
      <c r="SBA142" s="348"/>
      <c r="SBB142" s="349"/>
      <c r="SBD142" s="347"/>
      <c r="SBE142" s="350"/>
      <c r="SBF142" s="350"/>
      <c r="SBG142" s="348"/>
      <c r="SBH142" s="348"/>
      <c r="SBI142" s="348"/>
      <c r="SBJ142" s="349"/>
      <c r="SBL142" s="347"/>
      <c r="SBM142" s="350"/>
      <c r="SBN142" s="350"/>
      <c r="SBO142" s="348"/>
      <c r="SBP142" s="348"/>
      <c r="SBQ142" s="348"/>
      <c r="SBR142" s="349"/>
      <c r="SBT142" s="347"/>
      <c r="SBU142" s="350"/>
      <c r="SBV142" s="350"/>
      <c r="SBW142" s="348"/>
      <c r="SBX142" s="348"/>
      <c r="SBY142" s="348"/>
      <c r="SBZ142" s="349"/>
      <c r="SCB142" s="347"/>
      <c r="SCC142" s="350"/>
      <c r="SCD142" s="350"/>
      <c r="SCE142" s="348"/>
      <c r="SCF142" s="348"/>
      <c r="SCG142" s="348"/>
      <c r="SCH142" s="349"/>
      <c r="SCJ142" s="347"/>
      <c r="SCK142" s="350"/>
      <c r="SCL142" s="350"/>
      <c r="SCM142" s="348"/>
      <c r="SCN142" s="348"/>
      <c r="SCO142" s="348"/>
      <c r="SCP142" s="349"/>
      <c r="SCR142" s="347"/>
      <c r="SCS142" s="350"/>
      <c r="SCT142" s="350"/>
      <c r="SCU142" s="348"/>
      <c r="SCV142" s="348"/>
      <c r="SCW142" s="348"/>
      <c r="SCX142" s="349"/>
      <c r="SCZ142" s="347"/>
      <c r="SDA142" s="350"/>
      <c r="SDB142" s="350"/>
      <c r="SDC142" s="348"/>
      <c r="SDD142" s="348"/>
      <c r="SDE142" s="348"/>
      <c r="SDF142" s="349"/>
      <c r="SDH142" s="347"/>
      <c r="SDI142" s="350"/>
      <c r="SDJ142" s="350"/>
      <c r="SDK142" s="348"/>
      <c r="SDL142" s="348"/>
      <c r="SDM142" s="348"/>
      <c r="SDN142" s="349"/>
      <c r="SDP142" s="347"/>
      <c r="SDQ142" s="350"/>
      <c r="SDR142" s="350"/>
      <c r="SDS142" s="348"/>
      <c r="SDT142" s="348"/>
      <c r="SDU142" s="348"/>
      <c r="SDV142" s="349"/>
      <c r="SDX142" s="347"/>
      <c r="SDY142" s="350"/>
      <c r="SDZ142" s="350"/>
      <c r="SEA142" s="348"/>
      <c r="SEB142" s="348"/>
      <c r="SEC142" s="348"/>
      <c r="SED142" s="349"/>
      <c r="SEF142" s="347"/>
      <c r="SEG142" s="350"/>
      <c r="SEH142" s="350"/>
      <c r="SEI142" s="348"/>
      <c r="SEJ142" s="348"/>
      <c r="SEK142" s="348"/>
      <c r="SEL142" s="349"/>
      <c r="SEN142" s="347"/>
      <c r="SEO142" s="350"/>
      <c r="SEP142" s="350"/>
      <c r="SEQ142" s="348"/>
      <c r="SER142" s="348"/>
      <c r="SES142" s="348"/>
      <c r="SET142" s="349"/>
      <c r="SEV142" s="347"/>
      <c r="SEW142" s="350"/>
      <c r="SEX142" s="350"/>
      <c r="SEY142" s="348"/>
      <c r="SEZ142" s="348"/>
      <c r="SFA142" s="348"/>
      <c r="SFB142" s="349"/>
      <c r="SFD142" s="347"/>
      <c r="SFE142" s="350"/>
      <c r="SFF142" s="350"/>
      <c r="SFG142" s="348"/>
      <c r="SFH142" s="348"/>
      <c r="SFI142" s="348"/>
      <c r="SFJ142" s="349"/>
      <c r="SFL142" s="347"/>
      <c r="SFM142" s="350"/>
      <c r="SFN142" s="350"/>
      <c r="SFO142" s="348"/>
      <c r="SFP142" s="348"/>
      <c r="SFQ142" s="348"/>
      <c r="SFR142" s="349"/>
      <c r="SFT142" s="347"/>
      <c r="SFU142" s="350"/>
      <c r="SFV142" s="350"/>
      <c r="SFW142" s="348"/>
      <c r="SFX142" s="348"/>
      <c r="SFY142" s="348"/>
      <c r="SFZ142" s="349"/>
      <c r="SGB142" s="347"/>
      <c r="SGC142" s="350"/>
      <c r="SGD142" s="350"/>
      <c r="SGE142" s="348"/>
      <c r="SGF142" s="348"/>
      <c r="SGG142" s="348"/>
      <c r="SGH142" s="349"/>
      <c r="SGJ142" s="347"/>
      <c r="SGK142" s="350"/>
      <c r="SGL142" s="350"/>
      <c r="SGM142" s="348"/>
      <c r="SGN142" s="348"/>
      <c r="SGO142" s="348"/>
      <c r="SGP142" s="349"/>
      <c r="SGR142" s="347"/>
      <c r="SGS142" s="350"/>
      <c r="SGT142" s="350"/>
      <c r="SGU142" s="348"/>
      <c r="SGV142" s="348"/>
      <c r="SGW142" s="348"/>
      <c r="SGX142" s="349"/>
      <c r="SGZ142" s="347"/>
      <c r="SHA142" s="350"/>
      <c r="SHB142" s="350"/>
      <c r="SHC142" s="348"/>
      <c r="SHD142" s="348"/>
      <c r="SHE142" s="348"/>
      <c r="SHF142" s="349"/>
      <c r="SHH142" s="347"/>
      <c r="SHI142" s="350"/>
      <c r="SHJ142" s="350"/>
      <c r="SHK142" s="348"/>
      <c r="SHL142" s="348"/>
      <c r="SHM142" s="348"/>
      <c r="SHN142" s="349"/>
      <c r="SHP142" s="347"/>
      <c r="SHQ142" s="350"/>
      <c r="SHR142" s="350"/>
      <c r="SHS142" s="348"/>
      <c r="SHT142" s="348"/>
      <c r="SHU142" s="348"/>
      <c r="SHV142" s="349"/>
      <c r="SHX142" s="347"/>
      <c r="SHY142" s="350"/>
      <c r="SHZ142" s="350"/>
      <c r="SIA142" s="348"/>
      <c r="SIB142" s="348"/>
      <c r="SIC142" s="348"/>
      <c r="SID142" s="349"/>
      <c r="SIF142" s="347"/>
      <c r="SIG142" s="350"/>
      <c r="SIH142" s="350"/>
      <c r="SII142" s="348"/>
      <c r="SIJ142" s="348"/>
      <c r="SIK142" s="348"/>
      <c r="SIL142" s="349"/>
      <c r="SIN142" s="347"/>
      <c r="SIO142" s="350"/>
      <c r="SIP142" s="350"/>
      <c r="SIQ142" s="348"/>
      <c r="SIR142" s="348"/>
      <c r="SIS142" s="348"/>
      <c r="SIT142" s="349"/>
      <c r="SIV142" s="347"/>
      <c r="SIW142" s="350"/>
      <c r="SIX142" s="350"/>
      <c r="SIY142" s="348"/>
      <c r="SIZ142" s="348"/>
      <c r="SJA142" s="348"/>
      <c r="SJB142" s="349"/>
      <c r="SJD142" s="347"/>
      <c r="SJE142" s="350"/>
      <c r="SJF142" s="350"/>
      <c r="SJG142" s="348"/>
      <c r="SJH142" s="348"/>
      <c r="SJI142" s="348"/>
      <c r="SJJ142" s="349"/>
      <c r="SJL142" s="347"/>
      <c r="SJM142" s="350"/>
      <c r="SJN142" s="350"/>
      <c r="SJO142" s="348"/>
      <c r="SJP142" s="348"/>
      <c r="SJQ142" s="348"/>
      <c r="SJR142" s="349"/>
      <c r="SJT142" s="347"/>
      <c r="SJU142" s="350"/>
      <c r="SJV142" s="350"/>
      <c r="SJW142" s="348"/>
      <c r="SJX142" s="348"/>
      <c r="SJY142" s="348"/>
      <c r="SJZ142" s="349"/>
      <c r="SKB142" s="347"/>
      <c r="SKC142" s="350"/>
      <c r="SKD142" s="350"/>
      <c r="SKE142" s="348"/>
      <c r="SKF142" s="348"/>
      <c r="SKG142" s="348"/>
      <c r="SKH142" s="349"/>
      <c r="SKJ142" s="347"/>
      <c r="SKK142" s="350"/>
      <c r="SKL142" s="350"/>
      <c r="SKM142" s="348"/>
      <c r="SKN142" s="348"/>
      <c r="SKO142" s="348"/>
      <c r="SKP142" s="349"/>
      <c r="SKR142" s="347"/>
      <c r="SKS142" s="350"/>
      <c r="SKT142" s="350"/>
      <c r="SKU142" s="348"/>
      <c r="SKV142" s="348"/>
      <c r="SKW142" s="348"/>
      <c r="SKX142" s="349"/>
      <c r="SKZ142" s="347"/>
      <c r="SLA142" s="350"/>
      <c r="SLB142" s="350"/>
      <c r="SLC142" s="348"/>
      <c r="SLD142" s="348"/>
      <c r="SLE142" s="348"/>
      <c r="SLF142" s="349"/>
      <c r="SLH142" s="347"/>
      <c r="SLI142" s="350"/>
      <c r="SLJ142" s="350"/>
      <c r="SLK142" s="348"/>
      <c r="SLL142" s="348"/>
      <c r="SLM142" s="348"/>
      <c r="SLN142" s="349"/>
      <c r="SLP142" s="347"/>
      <c r="SLQ142" s="350"/>
      <c r="SLR142" s="350"/>
      <c r="SLS142" s="348"/>
      <c r="SLT142" s="348"/>
      <c r="SLU142" s="348"/>
      <c r="SLV142" s="349"/>
      <c r="SLX142" s="347"/>
      <c r="SLY142" s="350"/>
      <c r="SLZ142" s="350"/>
      <c r="SMA142" s="348"/>
      <c r="SMB142" s="348"/>
      <c r="SMC142" s="348"/>
      <c r="SMD142" s="349"/>
      <c r="SMF142" s="347"/>
      <c r="SMG142" s="350"/>
      <c r="SMH142" s="350"/>
      <c r="SMI142" s="348"/>
      <c r="SMJ142" s="348"/>
      <c r="SMK142" s="348"/>
      <c r="SML142" s="349"/>
      <c r="SMN142" s="347"/>
      <c r="SMO142" s="350"/>
      <c r="SMP142" s="350"/>
      <c r="SMQ142" s="348"/>
      <c r="SMR142" s="348"/>
      <c r="SMS142" s="348"/>
      <c r="SMT142" s="349"/>
      <c r="SMV142" s="347"/>
      <c r="SMW142" s="350"/>
      <c r="SMX142" s="350"/>
      <c r="SMY142" s="348"/>
      <c r="SMZ142" s="348"/>
      <c r="SNA142" s="348"/>
      <c r="SNB142" s="349"/>
      <c r="SND142" s="347"/>
      <c r="SNE142" s="350"/>
      <c r="SNF142" s="350"/>
      <c r="SNG142" s="348"/>
      <c r="SNH142" s="348"/>
      <c r="SNI142" s="348"/>
      <c r="SNJ142" s="349"/>
      <c r="SNL142" s="347"/>
      <c r="SNM142" s="350"/>
      <c r="SNN142" s="350"/>
      <c r="SNO142" s="348"/>
      <c r="SNP142" s="348"/>
      <c r="SNQ142" s="348"/>
      <c r="SNR142" s="349"/>
      <c r="SNT142" s="347"/>
      <c r="SNU142" s="350"/>
      <c r="SNV142" s="350"/>
      <c r="SNW142" s="348"/>
      <c r="SNX142" s="348"/>
      <c r="SNY142" s="348"/>
      <c r="SNZ142" s="349"/>
      <c r="SOB142" s="347"/>
      <c r="SOC142" s="350"/>
      <c r="SOD142" s="350"/>
      <c r="SOE142" s="348"/>
      <c r="SOF142" s="348"/>
      <c r="SOG142" s="348"/>
      <c r="SOH142" s="349"/>
      <c r="SOJ142" s="347"/>
      <c r="SOK142" s="350"/>
      <c r="SOL142" s="350"/>
      <c r="SOM142" s="348"/>
      <c r="SON142" s="348"/>
      <c r="SOO142" s="348"/>
      <c r="SOP142" s="349"/>
      <c r="SOR142" s="347"/>
      <c r="SOS142" s="350"/>
      <c r="SOT142" s="350"/>
      <c r="SOU142" s="348"/>
      <c r="SOV142" s="348"/>
      <c r="SOW142" s="348"/>
      <c r="SOX142" s="349"/>
      <c r="SOZ142" s="347"/>
      <c r="SPA142" s="350"/>
      <c r="SPB142" s="350"/>
      <c r="SPC142" s="348"/>
      <c r="SPD142" s="348"/>
      <c r="SPE142" s="348"/>
      <c r="SPF142" s="349"/>
      <c r="SPH142" s="347"/>
      <c r="SPI142" s="350"/>
      <c r="SPJ142" s="350"/>
      <c r="SPK142" s="348"/>
      <c r="SPL142" s="348"/>
      <c r="SPM142" s="348"/>
      <c r="SPN142" s="349"/>
      <c r="SPP142" s="347"/>
      <c r="SPQ142" s="350"/>
      <c r="SPR142" s="350"/>
      <c r="SPS142" s="348"/>
      <c r="SPT142" s="348"/>
      <c r="SPU142" s="348"/>
      <c r="SPV142" s="349"/>
      <c r="SPX142" s="347"/>
      <c r="SPY142" s="350"/>
      <c r="SPZ142" s="350"/>
      <c r="SQA142" s="348"/>
      <c r="SQB142" s="348"/>
      <c r="SQC142" s="348"/>
      <c r="SQD142" s="349"/>
      <c r="SQF142" s="347"/>
      <c r="SQG142" s="350"/>
      <c r="SQH142" s="350"/>
      <c r="SQI142" s="348"/>
      <c r="SQJ142" s="348"/>
      <c r="SQK142" s="348"/>
      <c r="SQL142" s="349"/>
      <c r="SQN142" s="347"/>
      <c r="SQO142" s="350"/>
      <c r="SQP142" s="350"/>
      <c r="SQQ142" s="348"/>
      <c r="SQR142" s="348"/>
      <c r="SQS142" s="348"/>
      <c r="SQT142" s="349"/>
      <c r="SQV142" s="347"/>
      <c r="SQW142" s="350"/>
      <c r="SQX142" s="350"/>
      <c r="SQY142" s="348"/>
      <c r="SQZ142" s="348"/>
      <c r="SRA142" s="348"/>
      <c r="SRB142" s="349"/>
      <c r="SRD142" s="347"/>
      <c r="SRE142" s="350"/>
      <c r="SRF142" s="350"/>
      <c r="SRG142" s="348"/>
      <c r="SRH142" s="348"/>
      <c r="SRI142" s="348"/>
      <c r="SRJ142" s="349"/>
      <c r="SRL142" s="347"/>
      <c r="SRM142" s="350"/>
      <c r="SRN142" s="350"/>
      <c r="SRO142" s="348"/>
      <c r="SRP142" s="348"/>
      <c r="SRQ142" s="348"/>
      <c r="SRR142" s="349"/>
      <c r="SRT142" s="347"/>
      <c r="SRU142" s="350"/>
      <c r="SRV142" s="350"/>
      <c r="SRW142" s="348"/>
      <c r="SRX142" s="348"/>
      <c r="SRY142" s="348"/>
      <c r="SRZ142" s="349"/>
      <c r="SSB142" s="347"/>
      <c r="SSC142" s="350"/>
      <c r="SSD142" s="350"/>
      <c r="SSE142" s="348"/>
      <c r="SSF142" s="348"/>
      <c r="SSG142" s="348"/>
      <c r="SSH142" s="349"/>
      <c r="SSJ142" s="347"/>
      <c r="SSK142" s="350"/>
      <c r="SSL142" s="350"/>
      <c r="SSM142" s="348"/>
      <c r="SSN142" s="348"/>
      <c r="SSO142" s="348"/>
      <c r="SSP142" s="349"/>
      <c r="SSR142" s="347"/>
      <c r="SSS142" s="350"/>
      <c r="SST142" s="350"/>
      <c r="SSU142" s="348"/>
      <c r="SSV142" s="348"/>
      <c r="SSW142" s="348"/>
      <c r="SSX142" s="349"/>
      <c r="SSZ142" s="347"/>
      <c r="STA142" s="350"/>
      <c r="STB142" s="350"/>
      <c r="STC142" s="348"/>
      <c r="STD142" s="348"/>
      <c r="STE142" s="348"/>
      <c r="STF142" s="349"/>
      <c r="STH142" s="347"/>
      <c r="STI142" s="350"/>
      <c r="STJ142" s="350"/>
      <c r="STK142" s="348"/>
      <c r="STL142" s="348"/>
      <c r="STM142" s="348"/>
      <c r="STN142" s="349"/>
      <c r="STP142" s="347"/>
      <c r="STQ142" s="350"/>
      <c r="STR142" s="350"/>
      <c r="STS142" s="348"/>
      <c r="STT142" s="348"/>
      <c r="STU142" s="348"/>
      <c r="STV142" s="349"/>
      <c r="STX142" s="347"/>
      <c r="STY142" s="350"/>
      <c r="STZ142" s="350"/>
      <c r="SUA142" s="348"/>
      <c r="SUB142" s="348"/>
      <c r="SUC142" s="348"/>
      <c r="SUD142" s="349"/>
      <c r="SUF142" s="347"/>
      <c r="SUG142" s="350"/>
      <c r="SUH142" s="350"/>
      <c r="SUI142" s="348"/>
      <c r="SUJ142" s="348"/>
      <c r="SUK142" s="348"/>
      <c r="SUL142" s="349"/>
      <c r="SUN142" s="347"/>
      <c r="SUO142" s="350"/>
      <c r="SUP142" s="350"/>
      <c r="SUQ142" s="348"/>
      <c r="SUR142" s="348"/>
      <c r="SUS142" s="348"/>
      <c r="SUT142" s="349"/>
      <c r="SUV142" s="347"/>
      <c r="SUW142" s="350"/>
      <c r="SUX142" s="350"/>
      <c r="SUY142" s="348"/>
      <c r="SUZ142" s="348"/>
      <c r="SVA142" s="348"/>
      <c r="SVB142" s="349"/>
      <c r="SVD142" s="347"/>
      <c r="SVE142" s="350"/>
      <c r="SVF142" s="350"/>
      <c r="SVG142" s="348"/>
      <c r="SVH142" s="348"/>
      <c r="SVI142" s="348"/>
      <c r="SVJ142" s="349"/>
      <c r="SVL142" s="347"/>
      <c r="SVM142" s="350"/>
      <c r="SVN142" s="350"/>
      <c r="SVO142" s="348"/>
      <c r="SVP142" s="348"/>
      <c r="SVQ142" s="348"/>
      <c r="SVR142" s="349"/>
      <c r="SVT142" s="347"/>
      <c r="SVU142" s="350"/>
      <c r="SVV142" s="350"/>
      <c r="SVW142" s="348"/>
      <c r="SVX142" s="348"/>
      <c r="SVY142" s="348"/>
      <c r="SVZ142" s="349"/>
      <c r="SWB142" s="347"/>
      <c r="SWC142" s="350"/>
      <c r="SWD142" s="350"/>
      <c r="SWE142" s="348"/>
      <c r="SWF142" s="348"/>
      <c r="SWG142" s="348"/>
      <c r="SWH142" s="349"/>
      <c r="SWJ142" s="347"/>
      <c r="SWK142" s="350"/>
      <c r="SWL142" s="350"/>
      <c r="SWM142" s="348"/>
      <c r="SWN142" s="348"/>
      <c r="SWO142" s="348"/>
      <c r="SWP142" s="349"/>
      <c r="SWR142" s="347"/>
      <c r="SWS142" s="350"/>
      <c r="SWT142" s="350"/>
      <c r="SWU142" s="348"/>
      <c r="SWV142" s="348"/>
      <c r="SWW142" s="348"/>
      <c r="SWX142" s="349"/>
      <c r="SWZ142" s="347"/>
      <c r="SXA142" s="350"/>
      <c r="SXB142" s="350"/>
      <c r="SXC142" s="348"/>
      <c r="SXD142" s="348"/>
      <c r="SXE142" s="348"/>
      <c r="SXF142" s="349"/>
      <c r="SXH142" s="347"/>
      <c r="SXI142" s="350"/>
      <c r="SXJ142" s="350"/>
      <c r="SXK142" s="348"/>
      <c r="SXL142" s="348"/>
      <c r="SXM142" s="348"/>
      <c r="SXN142" s="349"/>
      <c r="SXP142" s="347"/>
      <c r="SXQ142" s="350"/>
      <c r="SXR142" s="350"/>
      <c r="SXS142" s="348"/>
      <c r="SXT142" s="348"/>
      <c r="SXU142" s="348"/>
      <c r="SXV142" s="349"/>
      <c r="SXX142" s="347"/>
      <c r="SXY142" s="350"/>
      <c r="SXZ142" s="350"/>
      <c r="SYA142" s="348"/>
      <c r="SYB142" s="348"/>
      <c r="SYC142" s="348"/>
      <c r="SYD142" s="349"/>
      <c r="SYF142" s="347"/>
      <c r="SYG142" s="350"/>
      <c r="SYH142" s="350"/>
      <c r="SYI142" s="348"/>
      <c r="SYJ142" s="348"/>
      <c r="SYK142" s="348"/>
      <c r="SYL142" s="349"/>
      <c r="SYN142" s="347"/>
      <c r="SYO142" s="350"/>
      <c r="SYP142" s="350"/>
      <c r="SYQ142" s="348"/>
      <c r="SYR142" s="348"/>
      <c r="SYS142" s="348"/>
      <c r="SYT142" s="349"/>
      <c r="SYV142" s="347"/>
      <c r="SYW142" s="350"/>
      <c r="SYX142" s="350"/>
      <c r="SYY142" s="348"/>
      <c r="SYZ142" s="348"/>
      <c r="SZA142" s="348"/>
      <c r="SZB142" s="349"/>
      <c r="SZD142" s="347"/>
      <c r="SZE142" s="350"/>
      <c r="SZF142" s="350"/>
      <c r="SZG142" s="348"/>
      <c r="SZH142" s="348"/>
      <c r="SZI142" s="348"/>
      <c r="SZJ142" s="349"/>
      <c r="SZL142" s="347"/>
      <c r="SZM142" s="350"/>
      <c r="SZN142" s="350"/>
      <c r="SZO142" s="348"/>
      <c r="SZP142" s="348"/>
      <c r="SZQ142" s="348"/>
      <c r="SZR142" s="349"/>
      <c r="SZT142" s="347"/>
      <c r="SZU142" s="350"/>
      <c r="SZV142" s="350"/>
      <c r="SZW142" s="348"/>
      <c r="SZX142" s="348"/>
      <c r="SZY142" s="348"/>
      <c r="SZZ142" s="349"/>
      <c r="TAB142" s="347"/>
      <c r="TAC142" s="350"/>
      <c r="TAD142" s="350"/>
      <c r="TAE142" s="348"/>
      <c r="TAF142" s="348"/>
      <c r="TAG142" s="348"/>
      <c r="TAH142" s="349"/>
      <c r="TAJ142" s="347"/>
      <c r="TAK142" s="350"/>
      <c r="TAL142" s="350"/>
      <c r="TAM142" s="348"/>
      <c r="TAN142" s="348"/>
      <c r="TAO142" s="348"/>
      <c r="TAP142" s="349"/>
      <c r="TAR142" s="347"/>
      <c r="TAS142" s="350"/>
      <c r="TAT142" s="350"/>
      <c r="TAU142" s="348"/>
      <c r="TAV142" s="348"/>
      <c r="TAW142" s="348"/>
      <c r="TAX142" s="349"/>
      <c r="TAZ142" s="347"/>
      <c r="TBA142" s="350"/>
      <c r="TBB142" s="350"/>
      <c r="TBC142" s="348"/>
      <c r="TBD142" s="348"/>
      <c r="TBE142" s="348"/>
      <c r="TBF142" s="349"/>
      <c r="TBH142" s="347"/>
      <c r="TBI142" s="350"/>
      <c r="TBJ142" s="350"/>
      <c r="TBK142" s="348"/>
      <c r="TBL142" s="348"/>
      <c r="TBM142" s="348"/>
      <c r="TBN142" s="349"/>
      <c r="TBP142" s="347"/>
      <c r="TBQ142" s="350"/>
      <c r="TBR142" s="350"/>
      <c r="TBS142" s="348"/>
      <c r="TBT142" s="348"/>
      <c r="TBU142" s="348"/>
      <c r="TBV142" s="349"/>
      <c r="TBX142" s="347"/>
      <c r="TBY142" s="350"/>
      <c r="TBZ142" s="350"/>
      <c r="TCA142" s="348"/>
      <c r="TCB142" s="348"/>
      <c r="TCC142" s="348"/>
      <c r="TCD142" s="349"/>
      <c r="TCF142" s="347"/>
      <c r="TCG142" s="350"/>
      <c r="TCH142" s="350"/>
      <c r="TCI142" s="348"/>
      <c r="TCJ142" s="348"/>
      <c r="TCK142" s="348"/>
      <c r="TCL142" s="349"/>
      <c r="TCN142" s="347"/>
      <c r="TCO142" s="350"/>
      <c r="TCP142" s="350"/>
      <c r="TCQ142" s="348"/>
      <c r="TCR142" s="348"/>
      <c r="TCS142" s="348"/>
      <c r="TCT142" s="349"/>
      <c r="TCV142" s="347"/>
      <c r="TCW142" s="350"/>
      <c r="TCX142" s="350"/>
      <c r="TCY142" s="348"/>
      <c r="TCZ142" s="348"/>
      <c r="TDA142" s="348"/>
      <c r="TDB142" s="349"/>
      <c r="TDD142" s="347"/>
      <c r="TDE142" s="350"/>
      <c r="TDF142" s="350"/>
      <c r="TDG142" s="348"/>
      <c r="TDH142" s="348"/>
      <c r="TDI142" s="348"/>
      <c r="TDJ142" s="349"/>
      <c r="TDL142" s="347"/>
      <c r="TDM142" s="350"/>
      <c r="TDN142" s="350"/>
      <c r="TDO142" s="348"/>
      <c r="TDP142" s="348"/>
      <c r="TDQ142" s="348"/>
      <c r="TDR142" s="349"/>
      <c r="TDT142" s="347"/>
      <c r="TDU142" s="350"/>
      <c r="TDV142" s="350"/>
      <c r="TDW142" s="348"/>
      <c r="TDX142" s="348"/>
      <c r="TDY142" s="348"/>
      <c r="TDZ142" s="349"/>
      <c r="TEB142" s="347"/>
      <c r="TEC142" s="350"/>
      <c r="TED142" s="350"/>
      <c r="TEE142" s="348"/>
      <c r="TEF142" s="348"/>
      <c r="TEG142" s="348"/>
      <c r="TEH142" s="349"/>
      <c r="TEJ142" s="347"/>
      <c r="TEK142" s="350"/>
      <c r="TEL142" s="350"/>
      <c r="TEM142" s="348"/>
      <c r="TEN142" s="348"/>
      <c r="TEO142" s="348"/>
      <c r="TEP142" s="349"/>
      <c r="TER142" s="347"/>
      <c r="TES142" s="350"/>
      <c r="TET142" s="350"/>
      <c r="TEU142" s="348"/>
      <c r="TEV142" s="348"/>
      <c r="TEW142" s="348"/>
      <c r="TEX142" s="349"/>
      <c r="TEZ142" s="347"/>
      <c r="TFA142" s="350"/>
      <c r="TFB142" s="350"/>
      <c r="TFC142" s="348"/>
      <c r="TFD142" s="348"/>
      <c r="TFE142" s="348"/>
      <c r="TFF142" s="349"/>
      <c r="TFH142" s="347"/>
      <c r="TFI142" s="350"/>
      <c r="TFJ142" s="350"/>
      <c r="TFK142" s="348"/>
      <c r="TFL142" s="348"/>
      <c r="TFM142" s="348"/>
      <c r="TFN142" s="349"/>
      <c r="TFP142" s="347"/>
      <c r="TFQ142" s="350"/>
      <c r="TFR142" s="350"/>
      <c r="TFS142" s="348"/>
      <c r="TFT142" s="348"/>
      <c r="TFU142" s="348"/>
      <c r="TFV142" s="349"/>
      <c r="TFX142" s="347"/>
      <c r="TFY142" s="350"/>
      <c r="TFZ142" s="350"/>
      <c r="TGA142" s="348"/>
      <c r="TGB142" s="348"/>
      <c r="TGC142" s="348"/>
      <c r="TGD142" s="349"/>
      <c r="TGF142" s="347"/>
      <c r="TGG142" s="350"/>
      <c r="TGH142" s="350"/>
      <c r="TGI142" s="348"/>
      <c r="TGJ142" s="348"/>
      <c r="TGK142" s="348"/>
      <c r="TGL142" s="349"/>
      <c r="TGN142" s="347"/>
      <c r="TGO142" s="350"/>
      <c r="TGP142" s="350"/>
      <c r="TGQ142" s="348"/>
      <c r="TGR142" s="348"/>
      <c r="TGS142" s="348"/>
      <c r="TGT142" s="349"/>
      <c r="TGV142" s="347"/>
      <c r="TGW142" s="350"/>
      <c r="TGX142" s="350"/>
      <c r="TGY142" s="348"/>
      <c r="TGZ142" s="348"/>
      <c r="THA142" s="348"/>
      <c r="THB142" s="349"/>
      <c r="THD142" s="347"/>
      <c r="THE142" s="350"/>
      <c r="THF142" s="350"/>
      <c r="THG142" s="348"/>
      <c r="THH142" s="348"/>
      <c r="THI142" s="348"/>
      <c r="THJ142" s="349"/>
      <c r="THL142" s="347"/>
      <c r="THM142" s="350"/>
      <c r="THN142" s="350"/>
      <c r="THO142" s="348"/>
      <c r="THP142" s="348"/>
      <c r="THQ142" s="348"/>
      <c r="THR142" s="349"/>
      <c r="THT142" s="347"/>
      <c r="THU142" s="350"/>
      <c r="THV142" s="350"/>
      <c r="THW142" s="348"/>
      <c r="THX142" s="348"/>
      <c r="THY142" s="348"/>
      <c r="THZ142" s="349"/>
      <c r="TIB142" s="347"/>
      <c r="TIC142" s="350"/>
      <c r="TID142" s="350"/>
      <c r="TIE142" s="348"/>
      <c r="TIF142" s="348"/>
      <c r="TIG142" s="348"/>
      <c r="TIH142" s="349"/>
      <c r="TIJ142" s="347"/>
      <c r="TIK142" s="350"/>
      <c r="TIL142" s="350"/>
      <c r="TIM142" s="348"/>
      <c r="TIN142" s="348"/>
      <c r="TIO142" s="348"/>
      <c r="TIP142" s="349"/>
      <c r="TIR142" s="347"/>
      <c r="TIS142" s="350"/>
      <c r="TIT142" s="350"/>
      <c r="TIU142" s="348"/>
      <c r="TIV142" s="348"/>
      <c r="TIW142" s="348"/>
      <c r="TIX142" s="349"/>
      <c r="TIZ142" s="347"/>
      <c r="TJA142" s="350"/>
      <c r="TJB142" s="350"/>
      <c r="TJC142" s="348"/>
      <c r="TJD142" s="348"/>
      <c r="TJE142" s="348"/>
      <c r="TJF142" s="349"/>
      <c r="TJH142" s="347"/>
      <c r="TJI142" s="350"/>
      <c r="TJJ142" s="350"/>
      <c r="TJK142" s="348"/>
      <c r="TJL142" s="348"/>
      <c r="TJM142" s="348"/>
      <c r="TJN142" s="349"/>
      <c r="TJP142" s="347"/>
      <c r="TJQ142" s="350"/>
      <c r="TJR142" s="350"/>
      <c r="TJS142" s="348"/>
      <c r="TJT142" s="348"/>
      <c r="TJU142" s="348"/>
      <c r="TJV142" s="349"/>
      <c r="TJX142" s="347"/>
      <c r="TJY142" s="350"/>
      <c r="TJZ142" s="350"/>
      <c r="TKA142" s="348"/>
      <c r="TKB142" s="348"/>
      <c r="TKC142" s="348"/>
      <c r="TKD142" s="349"/>
      <c r="TKF142" s="347"/>
      <c r="TKG142" s="350"/>
      <c r="TKH142" s="350"/>
      <c r="TKI142" s="348"/>
      <c r="TKJ142" s="348"/>
      <c r="TKK142" s="348"/>
      <c r="TKL142" s="349"/>
      <c r="TKN142" s="347"/>
      <c r="TKO142" s="350"/>
      <c r="TKP142" s="350"/>
      <c r="TKQ142" s="348"/>
      <c r="TKR142" s="348"/>
      <c r="TKS142" s="348"/>
      <c r="TKT142" s="349"/>
      <c r="TKV142" s="347"/>
      <c r="TKW142" s="350"/>
      <c r="TKX142" s="350"/>
      <c r="TKY142" s="348"/>
      <c r="TKZ142" s="348"/>
      <c r="TLA142" s="348"/>
      <c r="TLB142" s="349"/>
      <c r="TLD142" s="347"/>
      <c r="TLE142" s="350"/>
      <c r="TLF142" s="350"/>
      <c r="TLG142" s="348"/>
      <c r="TLH142" s="348"/>
      <c r="TLI142" s="348"/>
      <c r="TLJ142" s="349"/>
      <c r="TLL142" s="347"/>
      <c r="TLM142" s="350"/>
      <c r="TLN142" s="350"/>
      <c r="TLO142" s="348"/>
      <c r="TLP142" s="348"/>
      <c r="TLQ142" s="348"/>
      <c r="TLR142" s="349"/>
      <c r="TLT142" s="347"/>
      <c r="TLU142" s="350"/>
      <c r="TLV142" s="350"/>
      <c r="TLW142" s="348"/>
      <c r="TLX142" s="348"/>
      <c r="TLY142" s="348"/>
      <c r="TLZ142" s="349"/>
      <c r="TMB142" s="347"/>
      <c r="TMC142" s="350"/>
      <c r="TMD142" s="350"/>
      <c r="TME142" s="348"/>
      <c r="TMF142" s="348"/>
      <c r="TMG142" s="348"/>
      <c r="TMH142" s="349"/>
      <c r="TMJ142" s="347"/>
      <c r="TMK142" s="350"/>
      <c r="TML142" s="350"/>
      <c r="TMM142" s="348"/>
      <c r="TMN142" s="348"/>
      <c r="TMO142" s="348"/>
      <c r="TMP142" s="349"/>
      <c r="TMR142" s="347"/>
      <c r="TMS142" s="350"/>
      <c r="TMT142" s="350"/>
      <c r="TMU142" s="348"/>
      <c r="TMV142" s="348"/>
      <c r="TMW142" s="348"/>
      <c r="TMX142" s="349"/>
      <c r="TMZ142" s="347"/>
      <c r="TNA142" s="350"/>
      <c r="TNB142" s="350"/>
      <c r="TNC142" s="348"/>
      <c r="TND142" s="348"/>
      <c r="TNE142" s="348"/>
      <c r="TNF142" s="349"/>
      <c r="TNH142" s="347"/>
      <c r="TNI142" s="350"/>
      <c r="TNJ142" s="350"/>
      <c r="TNK142" s="348"/>
      <c r="TNL142" s="348"/>
      <c r="TNM142" s="348"/>
      <c r="TNN142" s="349"/>
      <c r="TNP142" s="347"/>
      <c r="TNQ142" s="350"/>
      <c r="TNR142" s="350"/>
      <c r="TNS142" s="348"/>
      <c r="TNT142" s="348"/>
      <c r="TNU142" s="348"/>
      <c r="TNV142" s="349"/>
      <c r="TNX142" s="347"/>
      <c r="TNY142" s="350"/>
      <c r="TNZ142" s="350"/>
      <c r="TOA142" s="348"/>
      <c r="TOB142" s="348"/>
      <c r="TOC142" s="348"/>
      <c r="TOD142" s="349"/>
      <c r="TOF142" s="347"/>
      <c r="TOG142" s="350"/>
      <c r="TOH142" s="350"/>
      <c r="TOI142" s="348"/>
      <c r="TOJ142" s="348"/>
      <c r="TOK142" s="348"/>
      <c r="TOL142" s="349"/>
      <c r="TON142" s="347"/>
      <c r="TOO142" s="350"/>
      <c r="TOP142" s="350"/>
      <c r="TOQ142" s="348"/>
      <c r="TOR142" s="348"/>
      <c r="TOS142" s="348"/>
      <c r="TOT142" s="349"/>
      <c r="TOV142" s="347"/>
      <c r="TOW142" s="350"/>
      <c r="TOX142" s="350"/>
      <c r="TOY142" s="348"/>
      <c r="TOZ142" s="348"/>
      <c r="TPA142" s="348"/>
      <c r="TPB142" s="349"/>
      <c r="TPD142" s="347"/>
      <c r="TPE142" s="350"/>
      <c r="TPF142" s="350"/>
      <c r="TPG142" s="348"/>
      <c r="TPH142" s="348"/>
      <c r="TPI142" s="348"/>
      <c r="TPJ142" s="349"/>
      <c r="TPL142" s="347"/>
      <c r="TPM142" s="350"/>
      <c r="TPN142" s="350"/>
      <c r="TPO142" s="348"/>
      <c r="TPP142" s="348"/>
      <c r="TPQ142" s="348"/>
      <c r="TPR142" s="349"/>
      <c r="TPT142" s="347"/>
      <c r="TPU142" s="350"/>
      <c r="TPV142" s="350"/>
      <c r="TPW142" s="348"/>
      <c r="TPX142" s="348"/>
      <c r="TPY142" s="348"/>
      <c r="TPZ142" s="349"/>
      <c r="TQB142" s="347"/>
      <c r="TQC142" s="350"/>
      <c r="TQD142" s="350"/>
      <c r="TQE142" s="348"/>
      <c r="TQF142" s="348"/>
      <c r="TQG142" s="348"/>
      <c r="TQH142" s="349"/>
      <c r="TQJ142" s="347"/>
      <c r="TQK142" s="350"/>
      <c r="TQL142" s="350"/>
      <c r="TQM142" s="348"/>
      <c r="TQN142" s="348"/>
      <c r="TQO142" s="348"/>
      <c r="TQP142" s="349"/>
      <c r="TQR142" s="347"/>
      <c r="TQS142" s="350"/>
      <c r="TQT142" s="350"/>
      <c r="TQU142" s="348"/>
      <c r="TQV142" s="348"/>
      <c r="TQW142" s="348"/>
      <c r="TQX142" s="349"/>
      <c r="TQZ142" s="347"/>
      <c r="TRA142" s="350"/>
      <c r="TRB142" s="350"/>
      <c r="TRC142" s="348"/>
      <c r="TRD142" s="348"/>
      <c r="TRE142" s="348"/>
      <c r="TRF142" s="349"/>
      <c r="TRH142" s="347"/>
      <c r="TRI142" s="350"/>
      <c r="TRJ142" s="350"/>
      <c r="TRK142" s="348"/>
      <c r="TRL142" s="348"/>
      <c r="TRM142" s="348"/>
      <c r="TRN142" s="349"/>
      <c r="TRP142" s="347"/>
      <c r="TRQ142" s="350"/>
      <c r="TRR142" s="350"/>
      <c r="TRS142" s="348"/>
      <c r="TRT142" s="348"/>
      <c r="TRU142" s="348"/>
      <c r="TRV142" s="349"/>
      <c r="TRX142" s="347"/>
      <c r="TRY142" s="350"/>
      <c r="TRZ142" s="350"/>
      <c r="TSA142" s="348"/>
      <c r="TSB142" s="348"/>
      <c r="TSC142" s="348"/>
      <c r="TSD142" s="349"/>
      <c r="TSF142" s="347"/>
      <c r="TSG142" s="350"/>
      <c r="TSH142" s="350"/>
      <c r="TSI142" s="348"/>
      <c r="TSJ142" s="348"/>
      <c r="TSK142" s="348"/>
      <c r="TSL142" s="349"/>
      <c r="TSN142" s="347"/>
      <c r="TSO142" s="350"/>
      <c r="TSP142" s="350"/>
      <c r="TSQ142" s="348"/>
      <c r="TSR142" s="348"/>
      <c r="TSS142" s="348"/>
      <c r="TST142" s="349"/>
      <c r="TSV142" s="347"/>
      <c r="TSW142" s="350"/>
      <c r="TSX142" s="350"/>
      <c r="TSY142" s="348"/>
      <c r="TSZ142" s="348"/>
      <c r="TTA142" s="348"/>
      <c r="TTB142" s="349"/>
      <c r="TTD142" s="347"/>
      <c r="TTE142" s="350"/>
      <c r="TTF142" s="350"/>
      <c r="TTG142" s="348"/>
      <c r="TTH142" s="348"/>
      <c r="TTI142" s="348"/>
      <c r="TTJ142" s="349"/>
      <c r="TTL142" s="347"/>
      <c r="TTM142" s="350"/>
      <c r="TTN142" s="350"/>
      <c r="TTO142" s="348"/>
      <c r="TTP142" s="348"/>
      <c r="TTQ142" s="348"/>
      <c r="TTR142" s="349"/>
      <c r="TTT142" s="347"/>
      <c r="TTU142" s="350"/>
      <c r="TTV142" s="350"/>
      <c r="TTW142" s="348"/>
      <c r="TTX142" s="348"/>
      <c r="TTY142" s="348"/>
      <c r="TTZ142" s="349"/>
      <c r="TUB142" s="347"/>
      <c r="TUC142" s="350"/>
      <c r="TUD142" s="350"/>
      <c r="TUE142" s="348"/>
      <c r="TUF142" s="348"/>
      <c r="TUG142" s="348"/>
      <c r="TUH142" s="349"/>
      <c r="TUJ142" s="347"/>
      <c r="TUK142" s="350"/>
      <c r="TUL142" s="350"/>
      <c r="TUM142" s="348"/>
      <c r="TUN142" s="348"/>
      <c r="TUO142" s="348"/>
      <c r="TUP142" s="349"/>
      <c r="TUR142" s="347"/>
      <c r="TUS142" s="350"/>
      <c r="TUT142" s="350"/>
      <c r="TUU142" s="348"/>
      <c r="TUV142" s="348"/>
      <c r="TUW142" s="348"/>
      <c r="TUX142" s="349"/>
      <c r="TUZ142" s="347"/>
      <c r="TVA142" s="350"/>
      <c r="TVB142" s="350"/>
      <c r="TVC142" s="348"/>
      <c r="TVD142" s="348"/>
      <c r="TVE142" s="348"/>
      <c r="TVF142" s="349"/>
      <c r="TVH142" s="347"/>
      <c r="TVI142" s="350"/>
      <c r="TVJ142" s="350"/>
      <c r="TVK142" s="348"/>
      <c r="TVL142" s="348"/>
      <c r="TVM142" s="348"/>
      <c r="TVN142" s="349"/>
      <c r="TVP142" s="347"/>
      <c r="TVQ142" s="350"/>
      <c r="TVR142" s="350"/>
      <c r="TVS142" s="348"/>
      <c r="TVT142" s="348"/>
      <c r="TVU142" s="348"/>
      <c r="TVV142" s="349"/>
      <c r="TVX142" s="347"/>
      <c r="TVY142" s="350"/>
      <c r="TVZ142" s="350"/>
      <c r="TWA142" s="348"/>
      <c r="TWB142" s="348"/>
      <c r="TWC142" s="348"/>
      <c r="TWD142" s="349"/>
      <c r="TWF142" s="347"/>
      <c r="TWG142" s="350"/>
      <c r="TWH142" s="350"/>
      <c r="TWI142" s="348"/>
      <c r="TWJ142" s="348"/>
      <c r="TWK142" s="348"/>
      <c r="TWL142" s="349"/>
      <c r="TWN142" s="347"/>
      <c r="TWO142" s="350"/>
      <c r="TWP142" s="350"/>
      <c r="TWQ142" s="348"/>
      <c r="TWR142" s="348"/>
      <c r="TWS142" s="348"/>
      <c r="TWT142" s="349"/>
      <c r="TWV142" s="347"/>
      <c r="TWW142" s="350"/>
      <c r="TWX142" s="350"/>
      <c r="TWY142" s="348"/>
      <c r="TWZ142" s="348"/>
      <c r="TXA142" s="348"/>
      <c r="TXB142" s="349"/>
      <c r="TXD142" s="347"/>
      <c r="TXE142" s="350"/>
      <c r="TXF142" s="350"/>
      <c r="TXG142" s="348"/>
      <c r="TXH142" s="348"/>
      <c r="TXI142" s="348"/>
      <c r="TXJ142" s="349"/>
      <c r="TXL142" s="347"/>
      <c r="TXM142" s="350"/>
      <c r="TXN142" s="350"/>
      <c r="TXO142" s="348"/>
      <c r="TXP142" s="348"/>
      <c r="TXQ142" s="348"/>
      <c r="TXR142" s="349"/>
      <c r="TXT142" s="347"/>
      <c r="TXU142" s="350"/>
      <c r="TXV142" s="350"/>
      <c r="TXW142" s="348"/>
      <c r="TXX142" s="348"/>
      <c r="TXY142" s="348"/>
      <c r="TXZ142" s="349"/>
      <c r="TYB142" s="347"/>
      <c r="TYC142" s="350"/>
      <c r="TYD142" s="350"/>
      <c r="TYE142" s="348"/>
      <c r="TYF142" s="348"/>
      <c r="TYG142" s="348"/>
      <c r="TYH142" s="349"/>
      <c r="TYJ142" s="347"/>
      <c r="TYK142" s="350"/>
      <c r="TYL142" s="350"/>
      <c r="TYM142" s="348"/>
      <c r="TYN142" s="348"/>
      <c r="TYO142" s="348"/>
      <c r="TYP142" s="349"/>
      <c r="TYR142" s="347"/>
      <c r="TYS142" s="350"/>
      <c r="TYT142" s="350"/>
      <c r="TYU142" s="348"/>
      <c r="TYV142" s="348"/>
      <c r="TYW142" s="348"/>
      <c r="TYX142" s="349"/>
      <c r="TYZ142" s="347"/>
      <c r="TZA142" s="350"/>
      <c r="TZB142" s="350"/>
      <c r="TZC142" s="348"/>
      <c r="TZD142" s="348"/>
      <c r="TZE142" s="348"/>
      <c r="TZF142" s="349"/>
      <c r="TZH142" s="347"/>
      <c r="TZI142" s="350"/>
      <c r="TZJ142" s="350"/>
      <c r="TZK142" s="348"/>
      <c r="TZL142" s="348"/>
      <c r="TZM142" s="348"/>
      <c r="TZN142" s="349"/>
      <c r="TZP142" s="347"/>
      <c r="TZQ142" s="350"/>
      <c r="TZR142" s="350"/>
      <c r="TZS142" s="348"/>
      <c r="TZT142" s="348"/>
      <c r="TZU142" s="348"/>
      <c r="TZV142" s="349"/>
      <c r="TZX142" s="347"/>
      <c r="TZY142" s="350"/>
      <c r="TZZ142" s="350"/>
      <c r="UAA142" s="348"/>
      <c r="UAB142" s="348"/>
      <c r="UAC142" s="348"/>
      <c r="UAD142" s="349"/>
      <c r="UAF142" s="347"/>
      <c r="UAG142" s="350"/>
      <c r="UAH142" s="350"/>
      <c r="UAI142" s="348"/>
      <c r="UAJ142" s="348"/>
      <c r="UAK142" s="348"/>
      <c r="UAL142" s="349"/>
      <c r="UAN142" s="347"/>
      <c r="UAO142" s="350"/>
      <c r="UAP142" s="350"/>
      <c r="UAQ142" s="348"/>
      <c r="UAR142" s="348"/>
      <c r="UAS142" s="348"/>
      <c r="UAT142" s="349"/>
      <c r="UAV142" s="347"/>
      <c r="UAW142" s="350"/>
      <c r="UAX142" s="350"/>
      <c r="UAY142" s="348"/>
      <c r="UAZ142" s="348"/>
      <c r="UBA142" s="348"/>
      <c r="UBB142" s="349"/>
      <c r="UBD142" s="347"/>
      <c r="UBE142" s="350"/>
      <c r="UBF142" s="350"/>
      <c r="UBG142" s="348"/>
      <c r="UBH142" s="348"/>
      <c r="UBI142" s="348"/>
      <c r="UBJ142" s="349"/>
      <c r="UBL142" s="347"/>
      <c r="UBM142" s="350"/>
      <c r="UBN142" s="350"/>
      <c r="UBO142" s="348"/>
      <c r="UBP142" s="348"/>
      <c r="UBQ142" s="348"/>
      <c r="UBR142" s="349"/>
      <c r="UBT142" s="347"/>
      <c r="UBU142" s="350"/>
      <c r="UBV142" s="350"/>
      <c r="UBW142" s="348"/>
      <c r="UBX142" s="348"/>
      <c r="UBY142" s="348"/>
      <c r="UBZ142" s="349"/>
      <c r="UCB142" s="347"/>
      <c r="UCC142" s="350"/>
      <c r="UCD142" s="350"/>
      <c r="UCE142" s="348"/>
      <c r="UCF142" s="348"/>
      <c r="UCG142" s="348"/>
      <c r="UCH142" s="349"/>
      <c r="UCJ142" s="347"/>
      <c r="UCK142" s="350"/>
      <c r="UCL142" s="350"/>
      <c r="UCM142" s="348"/>
      <c r="UCN142" s="348"/>
      <c r="UCO142" s="348"/>
      <c r="UCP142" s="349"/>
      <c r="UCR142" s="347"/>
      <c r="UCS142" s="350"/>
      <c r="UCT142" s="350"/>
      <c r="UCU142" s="348"/>
      <c r="UCV142" s="348"/>
      <c r="UCW142" s="348"/>
      <c r="UCX142" s="349"/>
      <c r="UCZ142" s="347"/>
      <c r="UDA142" s="350"/>
      <c r="UDB142" s="350"/>
      <c r="UDC142" s="348"/>
      <c r="UDD142" s="348"/>
      <c r="UDE142" s="348"/>
      <c r="UDF142" s="349"/>
      <c r="UDH142" s="347"/>
      <c r="UDI142" s="350"/>
      <c r="UDJ142" s="350"/>
      <c r="UDK142" s="348"/>
      <c r="UDL142" s="348"/>
      <c r="UDM142" s="348"/>
      <c r="UDN142" s="349"/>
      <c r="UDP142" s="347"/>
      <c r="UDQ142" s="350"/>
      <c r="UDR142" s="350"/>
      <c r="UDS142" s="348"/>
      <c r="UDT142" s="348"/>
      <c r="UDU142" s="348"/>
      <c r="UDV142" s="349"/>
      <c r="UDX142" s="347"/>
      <c r="UDY142" s="350"/>
      <c r="UDZ142" s="350"/>
      <c r="UEA142" s="348"/>
      <c r="UEB142" s="348"/>
      <c r="UEC142" s="348"/>
      <c r="UED142" s="349"/>
      <c r="UEF142" s="347"/>
      <c r="UEG142" s="350"/>
      <c r="UEH142" s="350"/>
      <c r="UEI142" s="348"/>
      <c r="UEJ142" s="348"/>
      <c r="UEK142" s="348"/>
      <c r="UEL142" s="349"/>
      <c r="UEN142" s="347"/>
      <c r="UEO142" s="350"/>
      <c r="UEP142" s="350"/>
      <c r="UEQ142" s="348"/>
      <c r="UER142" s="348"/>
      <c r="UES142" s="348"/>
      <c r="UET142" s="349"/>
      <c r="UEV142" s="347"/>
      <c r="UEW142" s="350"/>
      <c r="UEX142" s="350"/>
      <c r="UEY142" s="348"/>
      <c r="UEZ142" s="348"/>
      <c r="UFA142" s="348"/>
      <c r="UFB142" s="349"/>
      <c r="UFD142" s="347"/>
      <c r="UFE142" s="350"/>
      <c r="UFF142" s="350"/>
      <c r="UFG142" s="348"/>
      <c r="UFH142" s="348"/>
      <c r="UFI142" s="348"/>
      <c r="UFJ142" s="349"/>
      <c r="UFL142" s="347"/>
      <c r="UFM142" s="350"/>
      <c r="UFN142" s="350"/>
      <c r="UFO142" s="348"/>
      <c r="UFP142" s="348"/>
      <c r="UFQ142" s="348"/>
      <c r="UFR142" s="349"/>
      <c r="UFT142" s="347"/>
      <c r="UFU142" s="350"/>
      <c r="UFV142" s="350"/>
      <c r="UFW142" s="348"/>
      <c r="UFX142" s="348"/>
      <c r="UFY142" s="348"/>
      <c r="UFZ142" s="349"/>
      <c r="UGB142" s="347"/>
      <c r="UGC142" s="350"/>
      <c r="UGD142" s="350"/>
      <c r="UGE142" s="348"/>
      <c r="UGF142" s="348"/>
      <c r="UGG142" s="348"/>
      <c r="UGH142" s="349"/>
      <c r="UGJ142" s="347"/>
      <c r="UGK142" s="350"/>
      <c r="UGL142" s="350"/>
      <c r="UGM142" s="348"/>
      <c r="UGN142" s="348"/>
      <c r="UGO142" s="348"/>
      <c r="UGP142" s="349"/>
      <c r="UGR142" s="347"/>
      <c r="UGS142" s="350"/>
      <c r="UGT142" s="350"/>
      <c r="UGU142" s="348"/>
      <c r="UGV142" s="348"/>
      <c r="UGW142" s="348"/>
      <c r="UGX142" s="349"/>
      <c r="UGZ142" s="347"/>
      <c r="UHA142" s="350"/>
      <c r="UHB142" s="350"/>
      <c r="UHC142" s="348"/>
      <c r="UHD142" s="348"/>
      <c r="UHE142" s="348"/>
      <c r="UHF142" s="349"/>
      <c r="UHH142" s="347"/>
      <c r="UHI142" s="350"/>
      <c r="UHJ142" s="350"/>
      <c r="UHK142" s="348"/>
      <c r="UHL142" s="348"/>
      <c r="UHM142" s="348"/>
      <c r="UHN142" s="349"/>
      <c r="UHP142" s="347"/>
      <c r="UHQ142" s="350"/>
      <c r="UHR142" s="350"/>
      <c r="UHS142" s="348"/>
      <c r="UHT142" s="348"/>
      <c r="UHU142" s="348"/>
      <c r="UHV142" s="349"/>
      <c r="UHX142" s="347"/>
      <c r="UHY142" s="350"/>
      <c r="UHZ142" s="350"/>
      <c r="UIA142" s="348"/>
      <c r="UIB142" s="348"/>
      <c r="UIC142" s="348"/>
      <c r="UID142" s="349"/>
      <c r="UIF142" s="347"/>
      <c r="UIG142" s="350"/>
      <c r="UIH142" s="350"/>
      <c r="UII142" s="348"/>
      <c r="UIJ142" s="348"/>
      <c r="UIK142" s="348"/>
      <c r="UIL142" s="349"/>
      <c r="UIN142" s="347"/>
      <c r="UIO142" s="350"/>
      <c r="UIP142" s="350"/>
      <c r="UIQ142" s="348"/>
      <c r="UIR142" s="348"/>
      <c r="UIS142" s="348"/>
      <c r="UIT142" s="349"/>
      <c r="UIV142" s="347"/>
      <c r="UIW142" s="350"/>
      <c r="UIX142" s="350"/>
      <c r="UIY142" s="348"/>
      <c r="UIZ142" s="348"/>
      <c r="UJA142" s="348"/>
      <c r="UJB142" s="349"/>
      <c r="UJD142" s="347"/>
      <c r="UJE142" s="350"/>
      <c r="UJF142" s="350"/>
      <c r="UJG142" s="348"/>
      <c r="UJH142" s="348"/>
      <c r="UJI142" s="348"/>
      <c r="UJJ142" s="349"/>
      <c r="UJL142" s="347"/>
      <c r="UJM142" s="350"/>
      <c r="UJN142" s="350"/>
      <c r="UJO142" s="348"/>
      <c r="UJP142" s="348"/>
      <c r="UJQ142" s="348"/>
      <c r="UJR142" s="349"/>
      <c r="UJT142" s="347"/>
      <c r="UJU142" s="350"/>
      <c r="UJV142" s="350"/>
      <c r="UJW142" s="348"/>
      <c r="UJX142" s="348"/>
      <c r="UJY142" s="348"/>
      <c r="UJZ142" s="349"/>
      <c r="UKB142" s="347"/>
      <c r="UKC142" s="350"/>
      <c r="UKD142" s="350"/>
      <c r="UKE142" s="348"/>
      <c r="UKF142" s="348"/>
      <c r="UKG142" s="348"/>
      <c r="UKH142" s="349"/>
      <c r="UKJ142" s="347"/>
      <c r="UKK142" s="350"/>
      <c r="UKL142" s="350"/>
      <c r="UKM142" s="348"/>
      <c r="UKN142" s="348"/>
      <c r="UKO142" s="348"/>
      <c r="UKP142" s="349"/>
      <c r="UKR142" s="347"/>
      <c r="UKS142" s="350"/>
      <c r="UKT142" s="350"/>
      <c r="UKU142" s="348"/>
      <c r="UKV142" s="348"/>
      <c r="UKW142" s="348"/>
      <c r="UKX142" s="349"/>
      <c r="UKZ142" s="347"/>
      <c r="ULA142" s="350"/>
      <c r="ULB142" s="350"/>
      <c r="ULC142" s="348"/>
      <c r="ULD142" s="348"/>
      <c r="ULE142" s="348"/>
      <c r="ULF142" s="349"/>
      <c r="ULH142" s="347"/>
      <c r="ULI142" s="350"/>
      <c r="ULJ142" s="350"/>
      <c r="ULK142" s="348"/>
      <c r="ULL142" s="348"/>
      <c r="ULM142" s="348"/>
      <c r="ULN142" s="349"/>
      <c r="ULP142" s="347"/>
      <c r="ULQ142" s="350"/>
      <c r="ULR142" s="350"/>
      <c r="ULS142" s="348"/>
      <c r="ULT142" s="348"/>
      <c r="ULU142" s="348"/>
      <c r="ULV142" s="349"/>
      <c r="ULX142" s="347"/>
      <c r="ULY142" s="350"/>
      <c r="ULZ142" s="350"/>
      <c r="UMA142" s="348"/>
      <c r="UMB142" s="348"/>
      <c r="UMC142" s="348"/>
      <c r="UMD142" s="349"/>
      <c r="UMF142" s="347"/>
      <c r="UMG142" s="350"/>
      <c r="UMH142" s="350"/>
      <c r="UMI142" s="348"/>
      <c r="UMJ142" s="348"/>
      <c r="UMK142" s="348"/>
      <c r="UML142" s="349"/>
      <c r="UMN142" s="347"/>
      <c r="UMO142" s="350"/>
      <c r="UMP142" s="350"/>
      <c r="UMQ142" s="348"/>
      <c r="UMR142" s="348"/>
      <c r="UMS142" s="348"/>
      <c r="UMT142" s="349"/>
      <c r="UMV142" s="347"/>
      <c r="UMW142" s="350"/>
      <c r="UMX142" s="350"/>
      <c r="UMY142" s="348"/>
      <c r="UMZ142" s="348"/>
      <c r="UNA142" s="348"/>
      <c r="UNB142" s="349"/>
      <c r="UND142" s="347"/>
      <c r="UNE142" s="350"/>
      <c r="UNF142" s="350"/>
      <c r="UNG142" s="348"/>
      <c r="UNH142" s="348"/>
      <c r="UNI142" s="348"/>
      <c r="UNJ142" s="349"/>
      <c r="UNL142" s="347"/>
      <c r="UNM142" s="350"/>
      <c r="UNN142" s="350"/>
      <c r="UNO142" s="348"/>
      <c r="UNP142" s="348"/>
      <c r="UNQ142" s="348"/>
      <c r="UNR142" s="349"/>
      <c r="UNT142" s="347"/>
      <c r="UNU142" s="350"/>
      <c r="UNV142" s="350"/>
      <c r="UNW142" s="348"/>
      <c r="UNX142" s="348"/>
      <c r="UNY142" s="348"/>
      <c r="UNZ142" s="349"/>
      <c r="UOB142" s="347"/>
      <c r="UOC142" s="350"/>
      <c r="UOD142" s="350"/>
      <c r="UOE142" s="348"/>
      <c r="UOF142" s="348"/>
      <c r="UOG142" s="348"/>
      <c r="UOH142" s="349"/>
      <c r="UOJ142" s="347"/>
      <c r="UOK142" s="350"/>
      <c r="UOL142" s="350"/>
      <c r="UOM142" s="348"/>
      <c r="UON142" s="348"/>
      <c r="UOO142" s="348"/>
      <c r="UOP142" s="349"/>
      <c r="UOR142" s="347"/>
      <c r="UOS142" s="350"/>
      <c r="UOT142" s="350"/>
      <c r="UOU142" s="348"/>
      <c r="UOV142" s="348"/>
      <c r="UOW142" s="348"/>
      <c r="UOX142" s="349"/>
      <c r="UOZ142" s="347"/>
      <c r="UPA142" s="350"/>
      <c r="UPB142" s="350"/>
      <c r="UPC142" s="348"/>
      <c r="UPD142" s="348"/>
      <c r="UPE142" s="348"/>
      <c r="UPF142" s="349"/>
      <c r="UPH142" s="347"/>
      <c r="UPI142" s="350"/>
      <c r="UPJ142" s="350"/>
      <c r="UPK142" s="348"/>
      <c r="UPL142" s="348"/>
      <c r="UPM142" s="348"/>
      <c r="UPN142" s="349"/>
      <c r="UPP142" s="347"/>
      <c r="UPQ142" s="350"/>
      <c r="UPR142" s="350"/>
      <c r="UPS142" s="348"/>
      <c r="UPT142" s="348"/>
      <c r="UPU142" s="348"/>
      <c r="UPV142" s="349"/>
      <c r="UPX142" s="347"/>
      <c r="UPY142" s="350"/>
      <c r="UPZ142" s="350"/>
      <c r="UQA142" s="348"/>
      <c r="UQB142" s="348"/>
      <c r="UQC142" s="348"/>
      <c r="UQD142" s="349"/>
      <c r="UQF142" s="347"/>
      <c r="UQG142" s="350"/>
      <c r="UQH142" s="350"/>
      <c r="UQI142" s="348"/>
      <c r="UQJ142" s="348"/>
      <c r="UQK142" s="348"/>
      <c r="UQL142" s="349"/>
      <c r="UQN142" s="347"/>
      <c r="UQO142" s="350"/>
      <c r="UQP142" s="350"/>
      <c r="UQQ142" s="348"/>
      <c r="UQR142" s="348"/>
      <c r="UQS142" s="348"/>
      <c r="UQT142" s="349"/>
      <c r="UQV142" s="347"/>
      <c r="UQW142" s="350"/>
      <c r="UQX142" s="350"/>
      <c r="UQY142" s="348"/>
      <c r="UQZ142" s="348"/>
      <c r="URA142" s="348"/>
      <c r="URB142" s="349"/>
      <c r="URD142" s="347"/>
      <c r="URE142" s="350"/>
      <c r="URF142" s="350"/>
      <c r="URG142" s="348"/>
      <c r="URH142" s="348"/>
      <c r="URI142" s="348"/>
      <c r="URJ142" s="349"/>
      <c r="URL142" s="347"/>
      <c r="URM142" s="350"/>
      <c r="URN142" s="350"/>
      <c r="URO142" s="348"/>
      <c r="URP142" s="348"/>
      <c r="URQ142" s="348"/>
      <c r="URR142" s="349"/>
      <c r="URT142" s="347"/>
      <c r="URU142" s="350"/>
      <c r="URV142" s="350"/>
      <c r="URW142" s="348"/>
      <c r="URX142" s="348"/>
      <c r="URY142" s="348"/>
      <c r="URZ142" s="349"/>
      <c r="USB142" s="347"/>
      <c r="USC142" s="350"/>
      <c r="USD142" s="350"/>
      <c r="USE142" s="348"/>
      <c r="USF142" s="348"/>
      <c r="USG142" s="348"/>
      <c r="USH142" s="349"/>
      <c r="USJ142" s="347"/>
      <c r="USK142" s="350"/>
      <c r="USL142" s="350"/>
      <c r="USM142" s="348"/>
      <c r="USN142" s="348"/>
      <c r="USO142" s="348"/>
      <c r="USP142" s="349"/>
      <c r="USR142" s="347"/>
      <c r="USS142" s="350"/>
      <c r="UST142" s="350"/>
      <c r="USU142" s="348"/>
      <c r="USV142" s="348"/>
      <c r="USW142" s="348"/>
      <c r="USX142" s="349"/>
      <c r="USZ142" s="347"/>
      <c r="UTA142" s="350"/>
      <c r="UTB142" s="350"/>
      <c r="UTC142" s="348"/>
      <c r="UTD142" s="348"/>
      <c r="UTE142" s="348"/>
      <c r="UTF142" s="349"/>
      <c r="UTH142" s="347"/>
      <c r="UTI142" s="350"/>
      <c r="UTJ142" s="350"/>
      <c r="UTK142" s="348"/>
      <c r="UTL142" s="348"/>
      <c r="UTM142" s="348"/>
      <c r="UTN142" s="349"/>
      <c r="UTP142" s="347"/>
      <c r="UTQ142" s="350"/>
      <c r="UTR142" s="350"/>
      <c r="UTS142" s="348"/>
      <c r="UTT142" s="348"/>
      <c r="UTU142" s="348"/>
      <c r="UTV142" s="349"/>
      <c r="UTX142" s="347"/>
      <c r="UTY142" s="350"/>
      <c r="UTZ142" s="350"/>
      <c r="UUA142" s="348"/>
      <c r="UUB142" s="348"/>
      <c r="UUC142" s="348"/>
      <c r="UUD142" s="349"/>
      <c r="UUF142" s="347"/>
      <c r="UUG142" s="350"/>
      <c r="UUH142" s="350"/>
      <c r="UUI142" s="348"/>
      <c r="UUJ142" s="348"/>
      <c r="UUK142" s="348"/>
      <c r="UUL142" s="349"/>
      <c r="UUN142" s="347"/>
      <c r="UUO142" s="350"/>
      <c r="UUP142" s="350"/>
      <c r="UUQ142" s="348"/>
      <c r="UUR142" s="348"/>
      <c r="UUS142" s="348"/>
      <c r="UUT142" s="349"/>
      <c r="UUV142" s="347"/>
      <c r="UUW142" s="350"/>
      <c r="UUX142" s="350"/>
      <c r="UUY142" s="348"/>
      <c r="UUZ142" s="348"/>
      <c r="UVA142" s="348"/>
      <c r="UVB142" s="349"/>
      <c r="UVD142" s="347"/>
      <c r="UVE142" s="350"/>
      <c r="UVF142" s="350"/>
      <c r="UVG142" s="348"/>
      <c r="UVH142" s="348"/>
      <c r="UVI142" s="348"/>
      <c r="UVJ142" s="349"/>
      <c r="UVL142" s="347"/>
      <c r="UVM142" s="350"/>
      <c r="UVN142" s="350"/>
      <c r="UVO142" s="348"/>
      <c r="UVP142" s="348"/>
      <c r="UVQ142" s="348"/>
      <c r="UVR142" s="349"/>
      <c r="UVT142" s="347"/>
      <c r="UVU142" s="350"/>
      <c r="UVV142" s="350"/>
      <c r="UVW142" s="348"/>
      <c r="UVX142" s="348"/>
      <c r="UVY142" s="348"/>
      <c r="UVZ142" s="349"/>
      <c r="UWB142" s="347"/>
      <c r="UWC142" s="350"/>
      <c r="UWD142" s="350"/>
      <c r="UWE142" s="348"/>
      <c r="UWF142" s="348"/>
      <c r="UWG142" s="348"/>
      <c r="UWH142" s="349"/>
      <c r="UWJ142" s="347"/>
      <c r="UWK142" s="350"/>
      <c r="UWL142" s="350"/>
      <c r="UWM142" s="348"/>
      <c r="UWN142" s="348"/>
      <c r="UWO142" s="348"/>
      <c r="UWP142" s="349"/>
      <c r="UWR142" s="347"/>
      <c r="UWS142" s="350"/>
      <c r="UWT142" s="350"/>
      <c r="UWU142" s="348"/>
      <c r="UWV142" s="348"/>
      <c r="UWW142" s="348"/>
      <c r="UWX142" s="349"/>
      <c r="UWZ142" s="347"/>
      <c r="UXA142" s="350"/>
      <c r="UXB142" s="350"/>
      <c r="UXC142" s="348"/>
      <c r="UXD142" s="348"/>
      <c r="UXE142" s="348"/>
      <c r="UXF142" s="349"/>
      <c r="UXH142" s="347"/>
      <c r="UXI142" s="350"/>
      <c r="UXJ142" s="350"/>
      <c r="UXK142" s="348"/>
      <c r="UXL142" s="348"/>
      <c r="UXM142" s="348"/>
      <c r="UXN142" s="349"/>
      <c r="UXP142" s="347"/>
      <c r="UXQ142" s="350"/>
      <c r="UXR142" s="350"/>
      <c r="UXS142" s="348"/>
      <c r="UXT142" s="348"/>
      <c r="UXU142" s="348"/>
      <c r="UXV142" s="349"/>
      <c r="UXX142" s="347"/>
      <c r="UXY142" s="350"/>
      <c r="UXZ142" s="350"/>
      <c r="UYA142" s="348"/>
      <c r="UYB142" s="348"/>
      <c r="UYC142" s="348"/>
      <c r="UYD142" s="349"/>
      <c r="UYF142" s="347"/>
      <c r="UYG142" s="350"/>
      <c r="UYH142" s="350"/>
      <c r="UYI142" s="348"/>
      <c r="UYJ142" s="348"/>
      <c r="UYK142" s="348"/>
      <c r="UYL142" s="349"/>
      <c r="UYN142" s="347"/>
      <c r="UYO142" s="350"/>
      <c r="UYP142" s="350"/>
      <c r="UYQ142" s="348"/>
      <c r="UYR142" s="348"/>
      <c r="UYS142" s="348"/>
      <c r="UYT142" s="349"/>
      <c r="UYV142" s="347"/>
      <c r="UYW142" s="350"/>
      <c r="UYX142" s="350"/>
      <c r="UYY142" s="348"/>
      <c r="UYZ142" s="348"/>
      <c r="UZA142" s="348"/>
      <c r="UZB142" s="349"/>
      <c r="UZD142" s="347"/>
      <c r="UZE142" s="350"/>
      <c r="UZF142" s="350"/>
      <c r="UZG142" s="348"/>
      <c r="UZH142" s="348"/>
      <c r="UZI142" s="348"/>
      <c r="UZJ142" s="349"/>
      <c r="UZL142" s="347"/>
      <c r="UZM142" s="350"/>
      <c r="UZN142" s="350"/>
      <c r="UZO142" s="348"/>
      <c r="UZP142" s="348"/>
      <c r="UZQ142" s="348"/>
      <c r="UZR142" s="349"/>
      <c r="UZT142" s="347"/>
      <c r="UZU142" s="350"/>
      <c r="UZV142" s="350"/>
      <c r="UZW142" s="348"/>
      <c r="UZX142" s="348"/>
      <c r="UZY142" s="348"/>
      <c r="UZZ142" s="349"/>
      <c r="VAB142" s="347"/>
      <c r="VAC142" s="350"/>
      <c r="VAD142" s="350"/>
      <c r="VAE142" s="348"/>
      <c r="VAF142" s="348"/>
      <c r="VAG142" s="348"/>
      <c r="VAH142" s="349"/>
      <c r="VAJ142" s="347"/>
      <c r="VAK142" s="350"/>
      <c r="VAL142" s="350"/>
      <c r="VAM142" s="348"/>
      <c r="VAN142" s="348"/>
      <c r="VAO142" s="348"/>
      <c r="VAP142" s="349"/>
      <c r="VAR142" s="347"/>
      <c r="VAS142" s="350"/>
      <c r="VAT142" s="350"/>
      <c r="VAU142" s="348"/>
      <c r="VAV142" s="348"/>
      <c r="VAW142" s="348"/>
      <c r="VAX142" s="349"/>
      <c r="VAZ142" s="347"/>
      <c r="VBA142" s="350"/>
      <c r="VBB142" s="350"/>
      <c r="VBC142" s="348"/>
      <c r="VBD142" s="348"/>
      <c r="VBE142" s="348"/>
      <c r="VBF142" s="349"/>
      <c r="VBH142" s="347"/>
      <c r="VBI142" s="350"/>
      <c r="VBJ142" s="350"/>
      <c r="VBK142" s="348"/>
      <c r="VBL142" s="348"/>
      <c r="VBM142" s="348"/>
      <c r="VBN142" s="349"/>
      <c r="VBP142" s="347"/>
      <c r="VBQ142" s="350"/>
      <c r="VBR142" s="350"/>
      <c r="VBS142" s="348"/>
      <c r="VBT142" s="348"/>
      <c r="VBU142" s="348"/>
      <c r="VBV142" s="349"/>
      <c r="VBX142" s="347"/>
      <c r="VBY142" s="350"/>
      <c r="VBZ142" s="350"/>
      <c r="VCA142" s="348"/>
      <c r="VCB142" s="348"/>
      <c r="VCC142" s="348"/>
      <c r="VCD142" s="349"/>
      <c r="VCF142" s="347"/>
      <c r="VCG142" s="350"/>
      <c r="VCH142" s="350"/>
      <c r="VCI142" s="348"/>
      <c r="VCJ142" s="348"/>
      <c r="VCK142" s="348"/>
      <c r="VCL142" s="349"/>
      <c r="VCN142" s="347"/>
      <c r="VCO142" s="350"/>
      <c r="VCP142" s="350"/>
      <c r="VCQ142" s="348"/>
      <c r="VCR142" s="348"/>
      <c r="VCS142" s="348"/>
      <c r="VCT142" s="349"/>
      <c r="VCV142" s="347"/>
      <c r="VCW142" s="350"/>
      <c r="VCX142" s="350"/>
      <c r="VCY142" s="348"/>
      <c r="VCZ142" s="348"/>
      <c r="VDA142" s="348"/>
      <c r="VDB142" s="349"/>
      <c r="VDD142" s="347"/>
      <c r="VDE142" s="350"/>
      <c r="VDF142" s="350"/>
      <c r="VDG142" s="348"/>
      <c r="VDH142" s="348"/>
      <c r="VDI142" s="348"/>
      <c r="VDJ142" s="349"/>
      <c r="VDL142" s="347"/>
      <c r="VDM142" s="350"/>
      <c r="VDN142" s="350"/>
      <c r="VDO142" s="348"/>
      <c r="VDP142" s="348"/>
      <c r="VDQ142" s="348"/>
      <c r="VDR142" s="349"/>
      <c r="VDT142" s="347"/>
      <c r="VDU142" s="350"/>
      <c r="VDV142" s="350"/>
      <c r="VDW142" s="348"/>
      <c r="VDX142" s="348"/>
      <c r="VDY142" s="348"/>
      <c r="VDZ142" s="349"/>
      <c r="VEB142" s="347"/>
      <c r="VEC142" s="350"/>
      <c r="VED142" s="350"/>
      <c r="VEE142" s="348"/>
      <c r="VEF142" s="348"/>
      <c r="VEG142" s="348"/>
      <c r="VEH142" s="349"/>
      <c r="VEJ142" s="347"/>
      <c r="VEK142" s="350"/>
      <c r="VEL142" s="350"/>
      <c r="VEM142" s="348"/>
      <c r="VEN142" s="348"/>
      <c r="VEO142" s="348"/>
      <c r="VEP142" s="349"/>
      <c r="VER142" s="347"/>
      <c r="VES142" s="350"/>
      <c r="VET142" s="350"/>
      <c r="VEU142" s="348"/>
      <c r="VEV142" s="348"/>
      <c r="VEW142" s="348"/>
      <c r="VEX142" s="349"/>
      <c r="VEZ142" s="347"/>
      <c r="VFA142" s="350"/>
      <c r="VFB142" s="350"/>
      <c r="VFC142" s="348"/>
      <c r="VFD142" s="348"/>
      <c r="VFE142" s="348"/>
      <c r="VFF142" s="349"/>
      <c r="VFH142" s="347"/>
      <c r="VFI142" s="350"/>
      <c r="VFJ142" s="350"/>
      <c r="VFK142" s="348"/>
      <c r="VFL142" s="348"/>
      <c r="VFM142" s="348"/>
      <c r="VFN142" s="349"/>
      <c r="VFP142" s="347"/>
      <c r="VFQ142" s="350"/>
      <c r="VFR142" s="350"/>
      <c r="VFS142" s="348"/>
      <c r="VFT142" s="348"/>
      <c r="VFU142" s="348"/>
      <c r="VFV142" s="349"/>
      <c r="VFX142" s="347"/>
      <c r="VFY142" s="350"/>
      <c r="VFZ142" s="350"/>
      <c r="VGA142" s="348"/>
      <c r="VGB142" s="348"/>
      <c r="VGC142" s="348"/>
      <c r="VGD142" s="349"/>
      <c r="VGF142" s="347"/>
      <c r="VGG142" s="350"/>
      <c r="VGH142" s="350"/>
      <c r="VGI142" s="348"/>
      <c r="VGJ142" s="348"/>
      <c r="VGK142" s="348"/>
      <c r="VGL142" s="349"/>
      <c r="VGN142" s="347"/>
      <c r="VGO142" s="350"/>
      <c r="VGP142" s="350"/>
      <c r="VGQ142" s="348"/>
      <c r="VGR142" s="348"/>
      <c r="VGS142" s="348"/>
      <c r="VGT142" s="349"/>
      <c r="VGV142" s="347"/>
      <c r="VGW142" s="350"/>
      <c r="VGX142" s="350"/>
      <c r="VGY142" s="348"/>
      <c r="VGZ142" s="348"/>
      <c r="VHA142" s="348"/>
      <c r="VHB142" s="349"/>
      <c r="VHD142" s="347"/>
      <c r="VHE142" s="350"/>
      <c r="VHF142" s="350"/>
      <c r="VHG142" s="348"/>
      <c r="VHH142" s="348"/>
      <c r="VHI142" s="348"/>
      <c r="VHJ142" s="349"/>
      <c r="VHL142" s="347"/>
      <c r="VHM142" s="350"/>
      <c r="VHN142" s="350"/>
      <c r="VHO142" s="348"/>
      <c r="VHP142" s="348"/>
      <c r="VHQ142" s="348"/>
      <c r="VHR142" s="349"/>
      <c r="VHT142" s="347"/>
      <c r="VHU142" s="350"/>
      <c r="VHV142" s="350"/>
      <c r="VHW142" s="348"/>
      <c r="VHX142" s="348"/>
      <c r="VHY142" s="348"/>
      <c r="VHZ142" s="349"/>
      <c r="VIB142" s="347"/>
      <c r="VIC142" s="350"/>
      <c r="VID142" s="350"/>
      <c r="VIE142" s="348"/>
      <c r="VIF142" s="348"/>
      <c r="VIG142" s="348"/>
      <c r="VIH142" s="349"/>
      <c r="VIJ142" s="347"/>
      <c r="VIK142" s="350"/>
      <c r="VIL142" s="350"/>
      <c r="VIM142" s="348"/>
      <c r="VIN142" s="348"/>
      <c r="VIO142" s="348"/>
      <c r="VIP142" s="349"/>
      <c r="VIR142" s="347"/>
      <c r="VIS142" s="350"/>
      <c r="VIT142" s="350"/>
      <c r="VIU142" s="348"/>
      <c r="VIV142" s="348"/>
      <c r="VIW142" s="348"/>
      <c r="VIX142" s="349"/>
      <c r="VIZ142" s="347"/>
      <c r="VJA142" s="350"/>
      <c r="VJB142" s="350"/>
      <c r="VJC142" s="348"/>
      <c r="VJD142" s="348"/>
      <c r="VJE142" s="348"/>
      <c r="VJF142" s="349"/>
      <c r="VJH142" s="347"/>
      <c r="VJI142" s="350"/>
      <c r="VJJ142" s="350"/>
      <c r="VJK142" s="348"/>
      <c r="VJL142" s="348"/>
      <c r="VJM142" s="348"/>
      <c r="VJN142" s="349"/>
      <c r="VJP142" s="347"/>
      <c r="VJQ142" s="350"/>
      <c r="VJR142" s="350"/>
      <c r="VJS142" s="348"/>
      <c r="VJT142" s="348"/>
      <c r="VJU142" s="348"/>
      <c r="VJV142" s="349"/>
      <c r="VJX142" s="347"/>
      <c r="VJY142" s="350"/>
      <c r="VJZ142" s="350"/>
      <c r="VKA142" s="348"/>
      <c r="VKB142" s="348"/>
      <c r="VKC142" s="348"/>
      <c r="VKD142" s="349"/>
      <c r="VKF142" s="347"/>
      <c r="VKG142" s="350"/>
      <c r="VKH142" s="350"/>
      <c r="VKI142" s="348"/>
      <c r="VKJ142" s="348"/>
      <c r="VKK142" s="348"/>
      <c r="VKL142" s="349"/>
      <c r="VKN142" s="347"/>
      <c r="VKO142" s="350"/>
      <c r="VKP142" s="350"/>
      <c r="VKQ142" s="348"/>
      <c r="VKR142" s="348"/>
      <c r="VKS142" s="348"/>
      <c r="VKT142" s="349"/>
      <c r="VKV142" s="347"/>
      <c r="VKW142" s="350"/>
      <c r="VKX142" s="350"/>
      <c r="VKY142" s="348"/>
      <c r="VKZ142" s="348"/>
      <c r="VLA142" s="348"/>
      <c r="VLB142" s="349"/>
      <c r="VLD142" s="347"/>
      <c r="VLE142" s="350"/>
      <c r="VLF142" s="350"/>
      <c r="VLG142" s="348"/>
      <c r="VLH142" s="348"/>
      <c r="VLI142" s="348"/>
      <c r="VLJ142" s="349"/>
      <c r="VLL142" s="347"/>
      <c r="VLM142" s="350"/>
      <c r="VLN142" s="350"/>
      <c r="VLO142" s="348"/>
      <c r="VLP142" s="348"/>
      <c r="VLQ142" s="348"/>
      <c r="VLR142" s="349"/>
      <c r="VLT142" s="347"/>
      <c r="VLU142" s="350"/>
      <c r="VLV142" s="350"/>
      <c r="VLW142" s="348"/>
      <c r="VLX142" s="348"/>
      <c r="VLY142" s="348"/>
      <c r="VLZ142" s="349"/>
      <c r="VMB142" s="347"/>
      <c r="VMC142" s="350"/>
      <c r="VMD142" s="350"/>
      <c r="VME142" s="348"/>
      <c r="VMF142" s="348"/>
      <c r="VMG142" s="348"/>
      <c r="VMH142" s="349"/>
      <c r="VMJ142" s="347"/>
      <c r="VMK142" s="350"/>
      <c r="VML142" s="350"/>
      <c r="VMM142" s="348"/>
      <c r="VMN142" s="348"/>
      <c r="VMO142" s="348"/>
      <c r="VMP142" s="349"/>
      <c r="VMR142" s="347"/>
      <c r="VMS142" s="350"/>
      <c r="VMT142" s="350"/>
      <c r="VMU142" s="348"/>
      <c r="VMV142" s="348"/>
      <c r="VMW142" s="348"/>
      <c r="VMX142" s="349"/>
      <c r="VMZ142" s="347"/>
      <c r="VNA142" s="350"/>
      <c r="VNB142" s="350"/>
      <c r="VNC142" s="348"/>
      <c r="VND142" s="348"/>
      <c r="VNE142" s="348"/>
      <c r="VNF142" s="349"/>
      <c r="VNH142" s="347"/>
      <c r="VNI142" s="350"/>
      <c r="VNJ142" s="350"/>
      <c r="VNK142" s="348"/>
      <c r="VNL142" s="348"/>
      <c r="VNM142" s="348"/>
      <c r="VNN142" s="349"/>
      <c r="VNP142" s="347"/>
      <c r="VNQ142" s="350"/>
      <c r="VNR142" s="350"/>
      <c r="VNS142" s="348"/>
      <c r="VNT142" s="348"/>
      <c r="VNU142" s="348"/>
      <c r="VNV142" s="349"/>
      <c r="VNX142" s="347"/>
      <c r="VNY142" s="350"/>
      <c r="VNZ142" s="350"/>
      <c r="VOA142" s="348"/>
      <c r="VOB142" s="348"/>
      <c r="VOC142" s="348"/>
      <c r="VOD142" s="349"/>
      <c r="VOF142" s="347"/>
      <c r="VOG142" s="350"/>
      <c r="VOH142" s="350"/>
      <c r="VOI142" s="348"/>
      <c r="VOJ142" s="348"/>
      <c r="VOK142" s="348"/>
      <c r="VOL142" s="349"/>
      <c r="VON142" s="347"/>
      <c r="VOO142" s="350"/>
      <c r="VOP142" s="350"/>
      <c r="VOQ142" s="348"/>
      <c r="VOR142" s="348"/>
      <c r="VOS142" s="348"/>
      <c r="VOT142" s="349"/>
      <c r="VOV142" s="347"/>
      <c r="VOW142" s="350"/>
      <c r="VOX142" s="350"/>
      <c r="VOY142" s="348"/>
      <c r="VOZ142" s="348"/>
      <c r="VPA142" s="348"/>
      <c r="VPB142" s="349"/>
      <c r="VPD142" s="347"/>
      <c r="VPE142" s="350"/>
      <c r="VPF142" s="350"/>
      <c r="VPG142" s="348"/>
      <c r="VPH142" s="348"/>
      <c r="VPI142" s="348"/>
      <c r="VPJ142" s="349"/>
      <c r="VPL142" s="347"/>
      <c r="VPM142" s="350"/>
      <c r="VPN142" s="350"/>
      <c r="VPO142" s="348"/>
      <c r="VPP142" s="348"/>
      <c r="VPQ142" s="348"/>
      <c r="VPR142" s="349"/>
      <c r="VPT142" s="347"/>
      <c r="VPU142" s="350"/>
      <c r="VPV142" s="350"/>
      <c r="VPW142" s="348"/>
      <c r="VPX142" s="348"/>
      <c r="VPY142" s="348"/>
      <c r="VPZ142" s="349"/>
      <c r="VQB142" s="347"/>
      <c r="VQC142" s="350"/>
      <c r="VQD142" s="350"/>
      <c r="VQE142" s="348"/>
      <c r="VQF142" s="348"/>
      <c r="VQG142" s="348"/>
      <c r="VQH142" s="349"/>
      <c r="VQJ142" s="347"/>
      <c r="VQK142" s="350"/>
      <c r="VQL142" s="350"/>
      <c r="VQM142" s="348"/>
      <c r="VQN142" s="348"/>
      <c r="VQO142" s="348"/>
      <c r="VQP142" s="349"/>
      <c r="VQR142" s="347"/>
      <c r="VQS142" s="350"/>
      <c r="VQT142" s="350"/>
      <c r="VQU142" s="348"/>
      <c r="VQV142" s="348"/>
      <c r="VQW142" s="348"/>
      <c r="VQX142" s="349"/>
      <c r="VQZ142" s="347"/>
      <c r="VRA142" s="350"/>
      <c r="VRB142" s="350"/>
      <c r="VRC142" s="348"/>
      <c r="VRD142" s="348"/>
      <c r="VRE142" s="348"/>
      <c r="VRF142" s="349"/>
      <c r="VRH142" s="347"/>
      <c r="VRI142" s="350"/>
      <c r="VRJ142" s="350"/>
      <c r="VRK142" s="348"/>
      <c r="VRL142" s="348"/>
      <c r="VRM142" s="348"/>
      <c r="VRN142" s="349"/>
      <c r="VRP142" s="347"/>
      <c r="VRQ142" s="350"/>
      <c r="VRR142" s="350"/>
      <c r="VRS142" s="348"/>
      <c r="VRT142" s="348"/>
      <c r="VRU142" s="348"/>
      <c r="VRV142" s="349"/>
      <c r="VRX142" s="347"/>
      <c r="VRY142" s="350"/>
      <c r="VRZ142" s="350"/>
      <c r="VSA142" s="348"/>
      <c r="VSB142" s="348"/>
      <c r="VSC142" s="348"/>
      <c r="VSD142" s="349"/>
      <c r="VSF142" s="347"/>
      <c r="VSG142" s="350"/>
      <c r="VSH142" s="350"/>
      <c r="VSI142" s="348"/>
      <c r="VSJ142" s="348"/>
      <c r="VSK142" s="348"/>
      <c r="VSL142" s="349"/>
      <c r="VSN142" s="347"/>
      <c r="VSO142" s="350"/>
      <c r="VSP142" s="350"/>
      <c r="VSQ142" s="348"/>
      <c r="VSR142" s="348"/>
      <c r="VSS142" s="348"/>
      <c r="VST142" s="349"/>
      <c r="VSV142" s="347"/>
      <c r="VSW142" s="350"/>
      <c r="VSX142" s="350"/>
      <c r="VSY142" s="348"/>
      <c r="VSZ142" s="348"/>
      <c r="VTA142" s="348"/>
      <c r="VTB142" s="349"/>
      <c r="VTD142" s="347"/>
      <c r="VTE142" s="350"/>
      <c r="VTF142" s="350"/>
      <c r="VTG142" s="348"/>
      <c r="VTH142" s="348"/>
      <c r="VTI142" s="348"/>
      <c r="VTJ142" s="349"/>
      <c r="VTL142" s="347"/>
      <c r="VTM142" s="350"/>
      <c r="VTN142" s="350"/>
      <c r="VTO142" s="348"/>
      <c r="VTP142" s="348"/>
      <c r="VTQ142" s="348"/>
      <c r="VTR142" s="349"/>
      <c r="VTT142" s="347"/>
      <c r="VTU142" s="350"/>
      <c r="VTV142" s="350"/>
      <c r="VTW142" s="348"/>
      <c r="VTX142" s="348"/>
      <c r="VTY142" s="348"/>
      <c r="VTZ142" s="349"/>
      <c r="VUB142" s="347"/>
      <c r="VUC142" s="350"/>
      <c r="VUD142" s="350"/>
      <c r="VUE142" s="348"/>
      <c r="VUF142" s="348"/>
      <c r="VUG142" s="348"/>
      <c r="VUH142" s="349"/>
      <c r="VUJ142" s="347"/>
      <c r="VUK142" s="350"/>
      <c r="VUL142" s="350"/>
      <c r="VUM142" s="348"/>
      <c r="VUN142" s="348"/>
      <c r="VUO142" s="348"/>
      <c r="VUP142" s="349"/>
      <c r="VUR142" s="347"/>
      <c r="VUS142" s="350"/>
      <c r="VUT142" s="350"/>
      <c r="VUU142" s="348"/>
      <c r="VUV142" s="348"/>
      <c r="VUW142" s="348"/>
      <c r="VUX142" s="349"/>
      <c r="VUZ142" s="347"/>
      <c r="VVA142" s="350"/>
      <c r="VVB142" s="350"/>
      <c r="VVC142" s="348"/>
      <c r="VVD142" s="348"/>
      <c r="VVE142" s="348"/>
      <c r="VVF142" s="349"/>
      <c r="VVH142" s="347"/>
      <c r="VVI142" s="350"/>
      <c r="VVJ142" s="350"/>
      <c r="VVK142" s="348"/>
      <c r="VVL142" s="348"/>
      <c r="VVM142" s="348"/>
      <c r="VVN142" s="349"/>
      <c r="VVP142" s="347"/>
      <c r="VVQ142" s="350"/>
      <c r="VVR142" s="350"/>
      <c r="VVS142" s="348"/>
      <c r="VVT142" s="348"/>
      <c r="VVU142" s="348"/>
      <c r="VVV142" s="349"/>
      <c r="VVX142" s="347"/>
      <c r="VVY142" s="350"/>
      <c r="VVZ142" s="350"/>
      <c r="VWA142" s="348"/>
      <c r="VWB142" s="348"/>
      <c r="VWC142" s="348"/>
      <c r="VWD142" s="349"/>
      <c r="VWF142" s="347"/>
      <c r="VWG142" s="350"/>
      <c r="VWH142" s="350"/>
      <c r="VWI142" s="348"/>
      <c r="VWJ142" s="348"/>
      <c r="VWK142" s="348"/>
      <c r="VWL142" s="349"/>
      <c r="VWN142" s="347"/>
      <c r="VWO142" s="350"/>
      <c r="VWP142" s="350"/>
      <c r="VWQ142" s="348"/>
      <c r="VWR142" s="348"/>
      <c r="VWS142" s="348"/>
      <c r="VWT142" s="349"/>
      <c r="VWV142" s="347"/>
      <c r="VWW142" s="350"/>
      <c r="VWX142" s="350"/>
      <c r="VWY142" s="348"/>
      <c r="VWZ142" s="348"/>
      <c r="VXA142" s="348"/>
      <c r="VXB142" s="349"/>
      <c r="VXD142" s="347"/>
      <c r="VXE142" s="350"/>
      <c r="VXF142" s="350"/>
      <c r="VXG142" s="348"/>
      <c r="VXH142" s="348"/>
      <c r="VXI142" s="348"/>
      <c r="VXJ142" s="349"/>
      <c r="VXL142" s="347"/>
      <c r="VXM142" s="350"/>
      <c r="VXN142" s="350"/>
      <c r="VXO142" s="348"/>
      <c r="VXP142" s="348"/>
      <c r="VXQ142" s="348"/>
      <c r="VXR142" s="349"/>
      <c r="VXT142" s="347"/>
      <c r="VXU142" s="350"/>
      <c r="VXV142" s="350"/>
      <c r="VXW142" s="348"/>
      <c r="VXX142" s="348"/>
      <c r="VXY142" s="348"/>
      <c r="VXZ142" s="349"/>
      <c r="VYB142" s="347"/>
      <c r="VYC142" s="350"/>
      <c r="VYD142" s="350"/>
      <c r="VYE142" s="348"/>
      <c r="VYF142" s="348"/>
      <c r="VYG142" s="348"/>
      <c r="VYH142" s="349"/>
      <c r="VYJ142" s="347"/>
      <c r="VYK142" s="350"/>
      <c r="VYL142" s="350"/>
      <c r="VYM142" s="348"/>
      <c r="VYN142" s="348"/>
      <c r="VYO142" s="348"/>
      <c r="VYP142" s="349"/>
      <c r="VYR142" s="347"/>
      <c r="VYS142" s="350"/>
      <c r="VYT142" s="350"/>
      <c r="VYU142" s="348"/>
      <c r="VYV142" s="348"/>
      <c r="VYW142" s="348"/>
      <c r="VYX142" s="349"/>
      <c r="VYZ142" s="347"/>
      <c r="VZA142" s="350"/>
      <c r="VZB142" s="350"/>
      <c r="VZC142" s="348"/>
      <c r="VZD142" s="348"/>
      <c r="VZE142" s="348"/>
      <c r="VZF142" s="349"/>
      <c r="VZH142" s="347"/>
      <c r="VZI142" s="350"/>
      <c r="VZJ142" s="350"/>
      <c r="VZK142" s="348"/>
      <c r="VZL142" s="348"/>
      <c r="VZM142" s="348"/>
      <c r="VZN142" s="349"/>
      <c r="VZP142" s="347"/>
      <c r="VZQ142" s="350"/>
      <c r="VZR142" s="350"/>
      <c r="VZS142" s="348"/>
      <c r="VZT142" s="348"/>
      <c r="VZU142" s="348"/>
      <c r="VZV142" s="349"/>
      <c r="VZX142" s="347"/>
      <c r="VZY142" s="350"/>
      <c r="VZZ142" s="350"/>
      <c r="WAA142" s="348"/>
      <c r="WAB142" s="348"/>
      <c r="WAC142" s="348"/>
      <c r="WAD142" s="349"/>
      <c r="WAF142" s="347"/>
      <c r="WAG142" s="350"/>
      <c r="WAH142" s="350"/>
      <c r="WAI142" s="348"/>
      <c r="WAJ142" s="348"/>
      <c r="WAK142" s="348"/>
      <c r="WAL142" s="349"/>
      <c r="WAN142" s="347"/>
      <c r="WAO142" s="350"/>
      <c r="WAP142" s="350"/>
      <c r="WAQ142" s="348"/>
      <c r="WAR142" s="348"/>
      <c r="WAS142" s="348"/>
      <c r="WAT142" s="349"/>
      <c r="WAV142" s="347"/>
      <c r="WAW142" s="350"/>
      <c r="WAX142" s="350"/>
      <c r="WAY142" s="348"/>
      <c r="WAZ142" s="348"/>
      <c r="WBA142" s="348"/>
      <c r="WBB142" s="349"/>
      <c r="WBD142" s="347"/>
      <c r="WBE142" s="350"/>
      <c r="WBF142" s="350"/>
      <c r="WBG142" s="348"/>
      <c r="WBH142" s="348"/>
      <c r="WBI142" s="348"/>
      <c r="WBJ142" s="349"/>
      <c r="WBL142" s="347"/>
      <c r="WBM142" s="350"/>
      <c r="WBN142" s="350"/>
      <c r="WBO142" s="348"/>
      <c r="WBP142" s="348"/>
      <c r="WBQ142" s="348"/>
      <c r="WBR142" s="349"/>
      <c r="WBT142" s="347"/>
      <c r="WBU142" s="350"/>
      <c r="WBV142" s="350"/>
      <c r="WBW142" s="348"/>
      <c r="WBX142" s="348"/>
      <c r="WBY142" s="348"/>
      <c r="WBZ142" s="349"/>
      <c r="WCB142" s="347"/>
      <c r="WCC142" s="350"/>
      <c r="WCD142" s="350"/>
      <c r="WCE142" s="348"/>
      <c r="WCF142" s="348"/>
      <c r="WCG142" s="348"/>
      <c r="WCH142" s="349"/>
      <c r="WCJ142" s="347"/>
      <c r="WCK142" s="350"/>
      <c r="WCL142" s="350"/>
      <c r="WCM142" s="348"/>
      <c r="WCN142" s="348"/>
      <c r="WCO142" s="348"/>
      <c r="WCP142" s="349"/>
      <c r="WCR142" s="347"/>
      <c r="WCS142" s="350"/>
      <c r="WCT142" s="350"/>
      <c r="WCU142" s="348"/>
      <c r="WCV142" s="348"/>
      <c r="WCW142" s="348"/>
      <c r="WCX142" s="349"/>
      <c r="WCZ142" s="347"/>
      <c r="WDA142" s="350"/>
      <c r="WDB142" s="350"/>
      <c r="WDC142" s="348"/>
      <c r="WDD142" s="348"/>
      <c r="WDE142" s="348"/>
      <c r="WDF142" s="349"/>
      <c r="WDH142" s="347"/>
      <c r="WDI142" s="350"/>
      <c r="WDJ142" s="350"/>
      <c r="WDK142" s="348"/>
      <c r="WDL142" s="348"/>
      <c r="WDM142" s="348"/>
      <c r="WDN142" s="349"/>
      <c r="WDP142" s="347"/>
      <c r="WDQ142" s="350"/>
      <c r="WDR142" s="350"/>
      <c r="WDS142" s="348"/>
      <c r="WDT142" s="348"/>
      <c r="WDU142" s="348"/>
      <c r="WDV142" s="349"/>
      <c r="WDX142" s="347"/>
      <c r="WDY142" s="350"/>
      <c r="WDZ142" s="350"/>
      <c r="WEA142" s="348"/>
      <c r="WEB142" s="348"/>
      <c r="WEC142" s="348"/>
      <c r="WED142" s="349"/>
      <c r="WEF142" s="347"/>
      <c r="WEG142" s="350"/>
      <c r="WEH142" s="350"/>
      <c r="WEI142" s="348"/>
      <c r="WEJ142" s="348"/>
      <c r="WEK142" s="348"/>
      <c r="WEL142" s="349"/>
      <c r="WEN142" s="347"/>
      <c r="WEO142" s="350"/>
      <c r="WEP142" s="350"/>
      <c r="WEQ142" s="348"/>
      <c r="WER142" s="348"/>
      <c r="WES142" s="348"/>
      <c r="WET142" s="349"/>
      <c r="WEV142" s="347"/>
      <c r="WEW142" s="350"/>
      <c r="WEX142" s="350"/>
      <c r="WEY142" s="348"/>
      <c r="WEZ142" s="348"/>
      <c r="WFA142" s="348"/>
      <c r="WFB142" s="349"/>
      <c r="WFD142" s="347"/>
      <c r="WFE142" s="350"/>
      <c r="WFF142" s="350"/>
      <c r="WFG142" s="348"/>
      <c r="WFH142" s="348"/>
      <c r="WFI142" s="348"/>
      <c r="WFJ142" s="349"/>
      <c r="WFL142" s="347"/>
      <c r="WFM142" s="350"/>
      <c r="WFN142" s="350"/>
      <c r="WFO142" s="348"/>
      <c r="WFP142" s="348"/>
      <c r="WFQ142" s="348"/>
      <c r="WFR142" s="349"/>
      <c r="WFT142" s="347"/>
      <c r="WFU142" s="350"/>
      <c r="WFV142" s="350"/>
      <c r="WFW142" s="348"/>
      <c r="WFX142" s="348"/>
      <c r="WFY142" s="348"/>
      <c r="WFZ142" s="349"/>
      <c r="WGB142" s="347"/>
      <c r="WGC142" s="350"/>
      <c r="WGD142" s="350"/>
      <c r="WGE142" s="348"/>
      <c r="WGF142" s="348"/>
      <c r="WGG142" s="348"/>
      <c r="WGH142" s="349"/>
      <c r="WGJ142" s="347"/>
      <c r="WGK142" s="350"/>
      <c r="WGL142" s="350"/>
      <c r="WGM142" s="348"/>
      <c r="WGN142" s="348"/>
      <c r="WGO142" s="348"/>
      <c r="WGP142" s="349"/>
      <c r="WGR142" s="347"/>
      <c r="WGS142" s="350"/>
      <c r="WGT142" s="350"/>
      <c r="WGU142" s="348"/>
      <c r="WGV142" s="348"/>
      <c r="WGW142" s="348"/>
      <c r="WGX142" s="349"/>
      <c r="WGZ142" s="347"/>
      <c r="WHA142" s="350"/>
      <c r="WHB142" s="350"/>
      <c r="WHC142" s="348"/>
      <c r="WHD142" s="348"/>
      <c r="WHE142" s="348"/>
      <c r="WHF142" s="349"/>
      <c r="WHH142" s="347"/>
      <c r="WHI142" s="350"/>
      <c r="WHJ142" s="350"/>
      <c r="WHK142" s="348"/>
      <c r="WHL142" s="348"/>
      <c r="WHM142" s="348"/>
      <c r="WHN142" s="349"/>
      <c r="WHP142" s="347"/>
      <c r="WHQ142" s="350"/>
      <c r="WHR142" s="350"/>
      <c r="WHS142" s="348"/>
      <c r="WHT142" s="348"/>
      <c r="WHU142" s="348"/>
      <c r="WHV142" s="349"/>
      <c r="WHX142" s="347"/>
      <c r="WHY142" s="350"/>
      <c r="WHZ142" s="350"/>
      <c r="WIA142" s="348"/>
      <c r="WIB142" s="348"/>
      <c r="WIC142" s="348"/>
      <c r="WID142" s="349"/>
      <c r="WIF142" s="347"/>
      <c r="WIG142" s="350"/>
      <c r="WIH142" s="350"/>
      <c r="WII142" s="348"/>
      <c r="WIJ142" s="348"/>
      <c r="WIK142" s="348"/>
      <c r="WIL142" s="349"/>
      <c r="WIN142" s="347"/>
      <c r="WIO142" s="350"/>
      <c r="WIP142" s="350"/>
      <c r="WIQ142" s="348"/>
      <c r="WIR142" s="348"/>
      <c r="WIS142" s="348"/>
      <c r="WIT142" s="349"/>
      <c r="WIV142" s="347"/>
      <c r="WIW142" s="350"/>
      <c r="WIX142" s="350"/>
      <c r="WIY142" s="348"/>
      <c r="WIZ142" s="348"/>
      <c r="WJA142" s="348"/>
      <c r="WJB142" s="349"/>
      <c r="WJD142" s="347"/>
      <c r="WJE142" s="350"/>
      <c r="WJF142" s="350"/>
      <c r="WJG142" s="348"/>
      <c r="WJH142" s="348"/>
      <c r="WJI142" s="348"/>
      <c r="WJJ142" s="349"/>
      <c r="WJL142" s="347"/>
      <c r="WJM142" s="350"/>
      <c r="WJN142" s="350"/>
      <c r="WJO142" s="348"/>
      <c r="WJP142" s="348"/>
      <c r="WJQ142" s="348"/>
      <c r="WJR142" s="349"/>
      <c r="WJT142" s="347"/>
      <c r="WJU142" s="350"/>
      <c r="WJV142" s="350"/>
      <c r="WJW142" s="348"/>
      <c r="WJX142" s="348"/>
      <c r="WJY142" s="348"/>
      <c r="WJZ142" s="349"/>
      <c r="WKB142" s="347"/>
      <c r="WKC142" s="350"/>
      <c r="WKD142" s="350"/>
      <c r="WKE142" s="348"/>
      <c r="WKF142" s="348"/>
      <c r="WKG142" s="348"/>
      <c r="WKH142" s="349"/>
      <c r="WKJ142" s="347"/>
      <c r="WKK142" s="350"/>
      <c r="WKL142" s="350"/>
      <c r="WKM142" s="348"/>
      <c r="WKN142" s="348"/>
      <c r="WKO142" s="348"/>
      <c r="WKP142" s="349"/>
      <c r="WKR142" s="347"/>
      <c r="WKS142" s="350"/>
      <c r="WKT142" s="350"/>
      <c r="WKU142" s="348"/>
      <c r="WKV142" s="348"/>
      <c r="WKW142" s="348"/>
      <c r="WKX142" s="349"/>
      <c r="WKZ142" s="347"/>
      <c r="WLA142" s="350"/>
      <c r="WLB142" s="350"/>
      <c r="WLC142" s="348"/>
      <c r="WLD142" s="348"/>
      <c r="WLE142" s="348"/>
      <c r="WLF142" s="349"/>
      <c r="WLH142" s="347"/>
      <c r="WLI142" s="350"/>
      <c r="WLJ142" s="350"/>
      <c r="WLK142" s="348"/>
      <c r="WLL142" s="348"/>
      <c r="WLM142" s="348"/>
      <c r="WLN142" s="349"/>
      <c r="WLP142" s="347"/>
      <c r="WLQ142" s="350"/>
      <c r="WLR142" s="350"/>
      <c r="WLS142" s="348"/>
      <c r="WLT142" s="348"/>
      <c r="WLU142" s="348"/>
      <c r="WLV142" s="349"/>
      <c r="WLX142" s="347"/>
      <c r="WLY142" s="350"/>
      <c r="WLZ142" s="350"/>
      <c r="WMA142" s="348"/>
      <c r="WMB142" s="348"/>
      <c r="WMC142" s="348"/>
      <c r="WMD142" s="349"/>
      <c r="WMF142" s="347"/>
      <c r="WMG142" s="350"/>
      <c r="WMH142" s="350"/>
      <c r="WMI142" s="348"/>
      <c r="WMJ142" s="348"/>
      <c r="WMK142" s="348"/>
      <c r="WML142" s="349"/>
      <c r="WMN142" s="347"/>
      <c r="WMO142" s="350"/>
      <c r="WMP142" s="350"/>
      <c r="WMQ142" s="348"/>
      <c r="WMR142" s="348"/>
      <c r="WMS142" s="348"/>
      <c r="WMT142" s="349"/>
      <c r="WMV142" s="347"/>
      <c r="WMW142" s="350"/>
      <c r="WMX142" s="350"/>
      <c r="WMY142" s="348"/>
      <c r="WMZ142" s="348"/>
      <c r="WNA142" s="348"/>
      <c r="WNB142" s="349"/>
      <c r="WND142" s="347"/>
      <c r="WNE142" s="350"/>
      <c r="WNF142" s="350"/>
      <c r="WNG142" s="348"/>
      <c r="WNH142" s="348"/>
      <c r="WNI142" s="348"/>
      <c r="WNJ142" s="349"/>
      <c r="WNL142" s="347"/>
      <c r="WNM142" s="350"/>
      <c r="WNN142" s="350"/>
      <c r="WNO142" s="348"/>
      <c r="WNP142" s="348"/>
      <c r="WNQ142" s="348"/>
      <c r="WNR142" s="349"/>
      <c r="WNT142" s="347"/>
      <c r="WNU142" s="350"/>
      <c r="WNV142" s="350"/>
      <c r="WNW142" s="348"/>
      <c r="WNX142" s="348"/>
      <c r="WNY142" s="348"/>
      <c r="WNZ142" s="349"/>
      <c r="WOB142" s="347"/>
      <c r="WOC142" s="350"/>
      <c r="WOD142" s="350"/>
      <c r="WOE142" s="348"/>
      <c r="WOF142" s="348"/>
      <c r="WOG142" s="348"/>
      <c r="WOH142" s="349"/>
      <c r="WOJ142" s="347"/>
      <c r="WOK142" s="350"/>
      <c r="WOL142" s="350"/>
      <c r="WOM142" s="348"/>
      <c r="WON142" s="348"/>
      <c r="WOO142" s="348"/>
      <c r="WOP142" s="349"/>
      <c r="WOR142" s="347"/>
      <c r="WOS142" s="350"/>
      <c r="WOT142" s="350"/>
      <c r="WOU142" s="348"/>
      <c r="WOV142" s="348"/>
      <c r="WOW142" s="348"/>
      <c r="WOX142" s="349"/>
      <c r="WOZ142" s="347"/>
      <c r="WPA142" s="350"/>
      <c r="WPB142" s="350"/>
      <c r="WPC142" s="348"/>
      <c r="WPD142" s="348"/>
      <c r="WPE142" s="348"/>
      <c r="WPF142" s="349"/>
      <c r="WPH142" s="347"/>
      <c r="WPI142" s="350"/>
      <c r="WPJ142" s="350"/>
      <c r="WPK142" s="348"/>
      <c r="WPL142" s="348"/>
      <c r="WPM142" s="348"/>
      <c r="WPN142" s="349"/>
      <c r="WPP142" s="347"/>
      <c r="WPQ142" s="350"/>
      <c r="WPR142" s="350"/>
      <c r="WPS142" s="348"/>
      <c r="WPT142" s="348"/>
      <c r="WPU142" s="348"/>
      <c r="WPV142" s="349"/>
      <c r="WPX142" s="347"/>
      <c r="WPY142" s="350"/>
      <c r="WPZ142" s="350"/>
      <c r="WQA142" s="348"/>
      <c r="WQB142" s="348"/>
      <c r="WQC142" s="348"/>
      <c r="WQD142" s="349"/>
      <c r="WQF142" s="347"/>
      <c r="WQG142" s="350"/>
      <c r="WQH142" s="350"/>
      <c r="WQI142" s="348"/>
      <c r="WQJ142" s="348"/>
      <c r="WQK142" s="348"/>
      <c r="WQL142" s="349"/>
      <c r="WQN142" s="347"/>
      <c r="WQO142" s="350"/>
      <c r="WQP142" s="350"/>
      <c r="WQQ142" s="348"/>
      <c r="WQR142" s="348"/>
      <c r="WQS142" s="348"/>
      <c r="WQT142" s="349"/>
      <c r="WQV142" s="347"/>
      <c r="WQW142" s="350"/>
      <c r="WQX142" s="350"/>
      <c r="WQY142" s="348"/>
      <c r="WQZ142" s="348"/>
      <c r="WRA142" s="348"/>
      <c r="WRB142" s="349"/>
      <c r="WRD142" s="347"/>
      <c r="WRE142" s="350"/>
      <c r="WRF142" s="350"/>
      <c r="WRG142" s="348"/>
      <c r="WRH142" s="348"/>
      <c r="WRI142" s="348"/>
      <c r="WRJ142" s="349"/>
      <c r="WRL142" s="347"/>
      <c r="WRM142" s="350"/>
      <c r="WRN142" s="350"/>
      <c r="WRO142" s="348"/>
      <c r="WRP142" s="348"/>
      <c r="WRQ142" s="348"/>
      <c r="WRR142" s="349"/>
      <c r="WRT142" s="347"/>
      <c r="WRU142" s="350"/>
      <c r="WRV142" s="350"/>
      <c r="WRW142" s="348"/>
      <c r="WRX142" s="348"/>
      <c r="WRY142" s="348"/>
      <c r="WRZ142" s="349"/>
      <c r="WSB142" s="347"/>
      <c r="WSC142" s="350"/>
      <c r="WSD142" s="350"/>
      <c r="WSE142" s="348"/>
      <c r="WSF142" s="348"/>
      <c r="WSG142" s="348"/>
      <c r="WSH142" s="349"/>
      <c r="WSJ142" s="347"/>
      <c r="WSK142" s="350"/>
      <c r="WSL142" s="350"/>
      <c r="WSM142" s="348"/>
      <c r="WSN142" s="348"/>
      <c r="WSO142" s="348"/>
      <c r="WSP142" s="349"/>
      <c r="WSR142" s="347"/>
      <c r="WSS142" s="350"/>
      <c r="WST142" s="350"/>
      <c r="WSU142" s="348"/>
      <c r="WSV142" s="348"/>
      <c r="WSW142" s="348"/>
      <c r="WSX142" s="349"/>
      <c r="WSZ142" s="347"/>
      <c r="WTA142" s="350"/>
      <c r="WTB142" s="350"/>
      <c r="WTC142" s="348"/>
      <c r="WTD142" s="348"/>
      <c r="WTE142" s="348"/>
      <c r="WTF142" s="349"/>
      <c r="WTH142" s="347"/>
      <c r="WTI142" s="350"/>
      <c r="WTJ142" s="350"/>
      <c r="WTK142" s="348"/>
      <c r="WTL142" s="348"/>
      <c r="WTM142" s="348"/>
      <c r="WTN142" s="349"/>
      <c r="WTP142" s="347"/>
      <c r="WTQ142" s="350"/>
      <c r="WTR142" s="350"/>
      <c r="WTS142" s="348"/>
      <c r="WTT142" s="348"/>
      <c r="WTU142" s="348"/>
      <c r="WTV142" s="349"/>
      <c r="WTX142" s="347"/>
      <c r="WTY142" s="350"/>
      <c r="WTZ142" s="350"/>
      <c r="WUA142" s="348"/>
      <c r="WUB142" s="348"/>
      <c r="WUC142" s="348"/>
      <c r="WUD142" s="349"/>
      <c r="WUF142" s="347"/>
      <c r="WUG142" s="350"/>
      <c r="WUH142" s="350"/>
      <c r="WUI142" s="348"/>
      <c r="WUJ142" s="348"/>
      <c r="WUK142" s="348"/>
      <c r="WUL142" s="349"/>
      <c r="WUN142" s="347"/>
      <c r="WUO142" s="350"/>
      <c r="WUP142" s="350"/>
      <c r="WUQ142" s="348"/>
      <c r="WUR142" s="348"/>
      <c r="WUS142" s="348"/>
      <c r="WUT142" s="349"/>
      <c r="WUV142" s="347"/>
      <c r="WUW142" s="350"/>
      <c r="WUX142" s="350"/>
      <c r="WUY142" s="348"/>
      <c r="WUZ142" s="348"/>
      <c r="WVA142" s="348"/>
      <c r="WVB142" s="349"/>
      <c r="WVD142" s="347"/>
      <c r="WVE142" s="350"/>
      <c r="WVF142" s="350"/>
      <c r="WVG142" s="348"/>
      <c r="WVH142" s="348"/>
      <c r="WVI142" s="348"/>
      <c r="WVJ142" s="349"/>
      <c r="WVL142" s="347"/>
      <c r="WVM142" s="350"/>
      <c r="WVN142" s="350"/>
      <c r="WVO142" s="348"/>
      <c r="WVP142" s="348"/>
      <c r="WVQ142" s="348"/>
      <c r="WVR142" s="349"/>
      <c r="WVT142" s="347"/>
      <c r="WVU142" s="350"/>
      <c r="WVV142" s="350"/>
      <c r="WVW142" s="348"/>
      <c r="WVX142" s="348"/>
      <c r="WVY142" s="348"/>
      <c r="WVZ142" s="349"/>
      <c r="WWB142" s="347"/>
      <c r="WWC142" s="350"/>
      <c r="WWD142" s="350"/>
      <c r="WWE142" s="348"/>
      <c r="WWF142" s="348"/>
      <c r="WWG142" s="348"/>
      <c r="WWH142" s="349"/>
      <c r="WWJ142" s="347"/>
      <c r="WWK142" s="350"/>
      <c r="WWL142" s="350"/>
      <c r="WWM142" s="348"/>
      <c r="WWN142" s="348"/>
      <c r="WWO142" s="348"/>
      <c r="WWP142" s="349"/>
      <c r="WWR142" s="347"/>
      <c r="WWS142" s="350"/>
      <c r="WWT142" s="350"/>
      <c r="WWU142" s="348"/>
      <c r="WWV142" s="348"/>
      <c r="WWW142" s="348"/>
      <c r="WWX142" s="349"/>
      <c r="WWZ142" s="347"/>
      <c r="WXA142" s="350"/>
      <c r="WXB142" s="350"/>
      <c r="WXC142" s="348"/>
      <c r="WXD142" s="348"/>
      <c r="WXE142" s="348"/>
      <c r="WXF142" s="349"/>
      <c r="WXH142" s="347"/>
      <c r="WXI142" s="350"/>
      <c r="WXJ142" s="350"/>
      <c r="WXK142" s="348"/>
      <c r="WXL142" s="348"/>
      <c r="WXM142" s="348"/>
      <c r="WXN142" s="349"/>
      <c r="WXP142" s="347"/>
      <c r="WXQ142" s="350"/>
      <c r="WXR142" s="350"/>
      <c r="WXS142" s="348"/>
      <c r="WXT142" s="348"/>
      <c r="WXU142" s="348"/>
      <c r="WXV142" s="349"/>
      <c r="WXX142" s="347"/>
      <c r="WXY142" s="350"/>
      <c r="WXZ142" s="350"/>
      <c r="WYA142" s="348"/>
      <c r="WYB142" s="348"/>
      <c r="WYC142" s="348"/>
      <c r="WYD142" s="349"/>
      <c r="WYF142" s="347"/>
      <c r="WYG142" s="350"/>
      <c r="WYH142" s="350"/>
      <c r="WYI142" s="348"/>
      <c r="WYJ142" s="348"/>
      <c r="WYK142" s="348"/>
      <c r="WYL142" s="349"/>
      <c r="WYN142" s="347"/>
      <c r="WYO142" s="350"/>
      <c r="WYP142" s="350"/>
      <c r="WYQ142" s="348"/>
      <c r="WYR142" s="348"/>
      <c r="WYS142" s="348"/>
      <c r="WYT142" s="349"/>
      <c r="WYV142" s="347"/>
      <c r="WYW142" s="350"/>
      <c r="WYX142" s="350"/>
      <c r="WYY142" s="348"/>
      <c r="WYZ142" s="348"/>
      <c r="WZA142" s="348"/>
      <c r="WZB142" s="349"/>
      <c r="WZD142" s="347"/>
      <c r="WZE142" s="350"/>
      <c r="WZF142" s="350"/>
      <c r="WZG142" s="348"/>
      <c r="WZH142" s="348"/>
      <c r="WZI142" s="348"/>
      <c r="WZJ142" s="349"/>
      <c r="WZL142" s="347"/>
      <c r="WZM142" s="350"/>
      <c r="WZN142" s="350"/>
      <c r="WZO142" s="348"/>
      <c r="WZP142" s="348"/>
      <c r="WZQ142" s="348"/>
      <c r="WZR142" s="349"/>
      <c r="WZT142" s="347"/>
      <c r="WZU142" s="350"/>
      <c r="WZV142" s="350"/>
      <c r="WZW142" s="348"/>
      <c r="WZX142" s="348"/>
      <c r="WZY142" s="348"/>
      <c r="WZZ142" s="349"/>
      <c r="XAB142" s="347"/>
      <c r="XAC142" s="350"/>
      <c r="XAD142" s="350"/>
      <c r="XAE142" s="348"/>
      <c r="XAF142" s="348"/>
      <c r="XAG142" s="348"/>
      <c r="XAH142" s="349"/>
      <c r="XAJ142" s="347"/>
      <c r="XAK142" s="350"/>
      <c r="XAL142" s="350"/>
      <c r="XAM142" s="348"/>
      <c r="XAN142" s="348"/>
      <c r="XAO142" s="348"/>
      <c r="XAP142" s="349"/>
      <c r="XAR142" s="347"/>
      <c r="XAS142" s="350"/>
      <c r="XAT142" s="350"/>
      <c r="XAU142" s="348"/>
      <c r="XAV142" s="348"/>
      <c r="XAW142" s="348"/>
      <c r="XAX142" s="349"/>
      <c r="XAZ142" s="347"/>
      <c r="XBA142" s="350"/>
      <c r="XBB142" s="350"/>
      <c r="XBC142" s="348"/>
      <c r="XBD142" s="348"/>
      <c r="XBE142" s="348"/>
      <c r="XBF142" s="349"/>
      <c r="XBH142" s="347"/>
      <c r="XBI142" s="350"/>
      <c r="XBJ142" s="350"/>
      <c r="XBK142" s="348"/>
      <c r="XBL142" s="348"/>
      <c r="XBM142" s="348"/>
      <c r="XBN142" s="349"/>
      <c r="XBP142" s="347"/>
      <c r="XBQ142" s="350"/>
      <c r="XBR142" s="350"/>
      <c r="XBS142" s="348"/>
      <c r="XBT142" s="348"/>
      <c r="XBU142" s="348"/>
      <c r="XBV142" s="349"/>
      <c r="XBX142" s="347"/>
      <c r="XBY142" s="350"/>
      <c r="XBZ142" s="350"/>
      <c r="XCA142" s="348"/>
      <c r="XCB142" s="348"/>
      <c r="XCC142" s="348"/>
      <c r="XCD142" s="349"/>
      <c r="XCF142" s="347"/>
      <c r="XCG142" s="350"/>
      <c r="XCH142" s="350"/>
      <c r="XCI142" s="348"/>
      <c r="XCJ142" s="348"/>
      <c r="XCK142" s="348"/>
      <c r="XCL142" s="349"/>
      <c r="XCN142" s="347"/>
      <c r="XCO142" s="350"/>
      <c r="XCP142" s="350"/>
      <c r="XCQ142" s="348"/>
      <c r="XCR142" s="348"/>
      <c r="XCS142" s="348"/>
      <c r="XCT142" s="349"/>
      <c r="XCV142" s="347"/>
      <c r="XCW142" s="350"/>
      <c r="XCX142" s="350"/>
      <c r="XCY142" s="348"/>
      <c r="XCZ142" s="348"/>
      <c r="XDA142" s="348"/>
      <c r="XDB142" s="349"/>
      <c r="XDD142" s="347"/>
      <c r="XDE142" s="350"/>
      <c r="XDF142" s="350"/>
      <c r="XDG142" s="348"/>
      <c r="XDH142" s="348"/>
      <c r="XDI142" s="348"/>
      <c r="XDJ142" s="349"/>
      <c r="XDL142" s="347"/>
      <c r="XDM142" s="350"/>
      <c r="XDN142" s="350"/>
      <c r="XDO142" s="348"/>
      <c r="XDP142" s="348"/>
      <c r="XDQ142" s="348"/>
      <c r="XDR142" s="349"/>
      <c r="XDT142" s="347"/>
      <c r="XDU142" s="350"/>
      <c r="XDV142" s="350"/>
      <c r="XDW142" s="348"/>
      <c r="XDX142" s="348"/>
      <c r="XDY142" s="348"/>
      <c r="XDZ142" s="349"/>
      <c r="XEB142" s="347"/>
      <c r="XEC142" s="350"/>
      <c r="XED142" s="350"/>
      <c r="XEE142" s="348"/>
      <c r="XEF142" s="348"/>
      <c r="XEG142" s="348"/>
      <c r="XEH142" s="349"/>
      <c r="XEJ142" s="347"/>
      <c r="XEK142" s="350"/>
      <c r="XEL142" s="350"/>
      <c r="XEM142" s="348"/>
      <c r="XEN142" s="348"/>
      <c r="XEO142" s="348"/>
      <c r="XEP142" s="349"/>
      <c r="XER142" s="347"/>
      <c r="XES142" s="350"/>
      <c r="XET142" s="350"/>
      <c r="XEU142" s="348"/>
      <c r="XEV142" s="348"/>
      <c r="XEW142" s="348"/>
      <c r="XEX142" s="349"/>
      <c r="XEZ142" s="347"/>
      <c r="XFA142" s="350"/>
      <c r="XFB142" s="350"/>
      <c r="XFC142" s="348"/>
      <c r="XFD142" s="348"/>
    </row>
    <row r="143" spans="1:16384" ht="23.45" customHeight="1">
      <c r="A143" s="390">
        <f t="shared" si="85"/>
        <v>143</v>
      </c>
      <c r="B143" s="1208"/>
      <c r="C143" s="1217"/>
      <c r="D143" s="1167" t="s">
        <v>394</v>
      </c>
      <c r="E143" s="1147"/>
      <c r="F143" s="1148"/>
      <c r="G143" s="355"/>
      <c r="H143" s="355"/>
      <c r="I143" s="355"/>
      <c r="J143" s="343">
        <f t="shared" ca="1" si="89"/>
        <v>0</v>
      </c>
      <c r="K143" s="345">
        <f t="shared" ca="1" si="90"/>
        <v>0</v>
      </c>
      <c r="L143" s="347"/>
      <c r="M143" s="345">
        <f ca="1">ABS(ROUND(SUMIFS('BP FISCAL'!$C:$C,'BP FISCAL'!$E:$E,CELL("contenido",A143),'BP FISCAL'!$D:$D,CELL("contenido",D143)),0))</f>
        <v>0</v>
      </c>
      <c r="N143" s="348"/>
      <c r="O143" s="345"/>
      <c r="P143" s="348"/>
      <c r="Q143" s="345">
        <f t="shared" ca="1" si="91"/>
        <v>0</v>
      </c>
      <c r="R143" s="339"/>
      <c r="S143" s="345"/>
      <c r="T143" s="348"/>
      <c r="U143" s="345"/>
      <c r="V143" s="348"/>
      <c r="W143" s="345"/>
      <c r="X143" s="348"/>
      <c r="Y143" s="348"/>
      <c r="Z143" s="349"/>
      <c r="AB143" s="347"/>
      <c r="AC143" s="350"/>
      <c r="AD143" s="350"/>
      <c r="AE143" s="348"/>
      <c r="AF143" s="348"/>
      <c r="AG143" s="348"/>
      <c r="AH143" s="349"/>
      <c r="AJ143" s="347"/>
      <c r="AK143" s="350"/>
      <c r="AL143" s="350"/>
      <c r="AM143" s="348"/>
      <c r="AN143" s="348"/>
      <c r="AO143" s="348"/>
      <c r="AP143" s="349"/>
      <c r="AR143" s="347"/>
      <c r="AS143" s="350"/>
      <c r="AT143" s="350"/>
      <c r="AU143" s="348"/>
      <c r="AV143" s="348"/>
      <c r="AW143" s="348"/>
      <c r="AX143" s="349"/>
      <c r="AZ143" s="347"/>
      <c r="BA143" s="350"/>
      <c r="BB143" s="350"/>
      <c r="BC143" s="348"/>
      <c r="BD143" s="348"/>
      <c r="BE143" s="348"/>
      <c r="BF143" s="349"/>
      <c r="BH143" s="347"/>
      <c r="BI143" s="350"/>
      <c r="BJ143" s="350"/>
      <c r="BK143" s="348"/>
      <c r="BL143" s="348"/>
      <c r="BM143" s="348"/>
      <c r="BN143" s="349"/>
      <c r="BP143" s="347"/>
      <c r="BQ143" s="350"/>
      <c r="BR143" s="350"/>
      <c r="BS143" s="348"/>
      <c r="BT143" s="348"/>
      <c r="BU143" s="348"/>
      <c r="BV143" s="349"/>
      <c r="BX143" s="347"/>
      <c r="BY143" s="350"/>
      <c r="BZ143" s="350"/>
      <c r="CA143" s="348"/>
      <c r="CB143" s="348"/>
      <c r="CC143" s="348"/>
      <c r="CD143" s="349"/>
      <c r="CF143" s="347"/>
      <c r="CG143" s="350"/>
      <c r="CH143" s="350"/>
      <c r="CI143" s="348"/>
      <c r="CJ143" s="348"/>
      <c r="CK143" s="348"/>
      <c r="CL143" s="349"/>
      <c r="CN143" s="347"/>
      <c r="CO143" s="350"/>
      <c r="CP143" s="350"/>
      <c r="CQ143" s="348"/>
      <c r="CR143" s="348"/>
      <c r="CS143" s="348"/>
      <c r="CT143" s="349"/>
      <c r="CV143" s="347"/>
      <c r="CW143" s="350"/>
      <c r="CX143" s="350"/>
      <c r="CY143" s="348"/>
      <c r="CZ143" s="348"/>
      <c r="DA143" s="348"/>
      <c r="DB143" s="349"/>
      <c r="DD143" s="347"/>
      <c r="DE143" s="350"/>
      <c r="DF143" s="350"/>
      <c r="DG143" s="348"/>
      <c r="DH143" s="348"/>
      <c r="DI143" s="348"/>
      <c r="DJ143" s="349"/>
      <c r="DL143" s="347"/>
      <c r="DM143" s="350"/>
      <c r="DN143" s="350"/>
      <c r="DO143" s="348"/>
      <c r="DP143" s="348"/>
      <c r="DQ143" s="348"/>
      <c r="DR143" s="349"/>
      <c r="DT143" s="347"/>
      <c r="DU143" s="350"/>
      <c r="DV143" s="350"/>
      <c r="DW143" s="348"/>
      <c r="DX143" s="348"/>
      <c r="DY143" s="348"/>
      <c r="DZ143" s="349"/>
      <c r="EB143" s="347"/>
      <c r="EC143" s="350"/>
      <c r="ED143" s="350"/>
      <c r="EE143" s="348"/>
      <c r="EF143" s="348"/>
      <c r="EG143" s="348"/>
      <c r="EH143" s="349"/>
      <c r="EJ143" s="347"/>
      <c r="EK143" s="350"/>
      <c r="EL143" s="350"/>
      <c r="EM143" s="348"/>
      <c r="EN143" s="348"/>
      <c r="EO143" s="348"/>
      <c r="EP143" s="349"/>
      <c r="ER143" s="347"/>
      <c r="ES143" s="350"/>
      <c r="ET143" s="350"/>
      <c r="EU143" s="348"/>
      <c r="EV143" s="348"/>
      <c r="EW143" s="348"/>
      <c r="EX143" s="349"/>
      <c r="EZ143" s="347"/>
      <c r="FA143" s="350"/>
      <c r="FB143" s="350"/>
      <c r="FC143" s="348"/>
      <c r="FD143" s="348"/>
      <c r="FE143" s="348"/>
      <c r="FF143" s="349"/>
      <c r="FH143" s="347"/>
      <c r="FI143" s="350"/>
      <c r="FJ143" s="350"/>
      <c r="FK143" s="348"/>
      <c r="FL143" s="348"/>
      <c r="FM143" s="348"/>
      <c r="FN143" s="349"/>
      <c r="FP143" s="347"/>
      <c r="FQ143" s="350"/>
      <c r="FR143" s="350"/>
      <c r="FS143" s="348"/>
      <c r="FT143" s="348"/>
      <c r="FU143" s="348"/>
      <c r="FV143" s="349"/>
      <c r="FX143" s="347"/>
      <c r="FY143" s="350"/>
      <c r="FZ143" s="350"/>
      <c r="GA143" s="348"/>
      <c r="GB143" s="348"/>
      <c r="GC143" s="348"/>
      <c r="GD143" s="349"/>
      <c r="GF143" s="347"/>
      <c r="GG143" s="350"/>
      <c r="GH143" s="350"/>
      <c r="GI143" s="348"/>
      <c r="GJ143" s="348"/>
      <c r="GK143" s="348"/>
      <c r="GL143" s="349"/>
      <c r="GN143" s="347"/>
      <c r="GO143" s="350"/>
      <c r="GP143" s="350"/>
      <c r="GQ143" s="348"/>
      <c r="GR143" s="348"/>
      <c r="GS143" s="348"/>
      <c r="GT143" s="349"/>
      <c r="GV143" s="347"/>
      <c r="GW143" s="350"/>
      <c r="GX143" s="350"/>
      <c r="GY143" s="348"/>
      <c r="GZ143" s="348"/>
      <c r="HA143" s="348"/>
      <c r="HB143" s="349"/>
      <c r="HD143" s="347"/>
      <c r="HE143" s="350"/>
      <c r="HF143" s="350"/>
      <c r="HG143" s="348"/>
      <c r="HH143" s="348"/>
      <c r="HI143" s="348"/>
      <c r="HJ143" s="349"/>
      <c r="HL143" s="347"/>
      <c r="HM143" s="350"/>
      <c r="HN143" s="350"/>
      <c r="HO143" s="348"/>
      <c r="HP143" s="348"/>
      <c r="HQ143" s="348"/>
      <c r="HR143" s="349"/>
      <c r="HT143" s="347"/>
      <c r="HU143" s="350"/>
      <c r="HV143" s="350"/>
      <c r="HW143" s="348"/>
      <c r="HX143" s="348"/>
      <c r="HY143" s="348"/>
      <c r="HZ143" s="349"/>
      <c r="IB143" s="347"/>
      <c r="IC143" s="350"/>
      <c r="ID143" s="350"/>
      <c r="IE143" s="348"/>
      <c r="IF143" s="348"/>
      <c r="IG143" s="348"/>
      <c r="IH143" s="349"/>
      <c r="IJ143" s="347"/>
      <c r="IK143" s="350"/>
      <c r="IL143" s="350"/>
      <c r="IM143" s="348"/>
      <c r="IN143" s="348"/>
      <c r="IO143" s="348"/>
      <c r="IP143" s="349"/>
      <c r="IR143" s="347"/>
      <c r="IS143" s="350"/>
      <c r="IT143" s="350"/>
      <c r="IU143" s="348"/>
      <c r="IV143" s="348"/>
      <c r="IW143" s="348"/>
      <c r="IX143" s="349"/>
      <c r="IZ143" s="347"/>
      <c r="JA143" s="350"/>
      <c r="JB143" s="350"/>
      <c r="JC143" s="348"/>
      <c r="JD143" s="348"/>
      <c r="JE143" s="348"/>
      <c r="JF143" s="349"/>
      <c r="JH143" s="347"/>
      <c r="JI143" s="350"/>
      <c r="JJ143" s="350"/>
      <c r="JK143" s="348"/>
      <c r="JL143" s="348"/>
      <c r="JM143" s="348"/>
      <c r="JN143" s="349"/>
      <c r="JP143" s="347"/>
      <c r="JQ143" s="350"/>
      <c r="JR143" s="350"/>
      <c r="JS143" s="348"/>
      <c r="JT143" s="348"/>
      <c r="JU143" s="348"/>
      <c r="JV143" s="349"/>
      <c r="JX143" s="347"/>
      <c r="JY143" s="350"/>
      <c r="JZ143" s="350"/>
      <c r="KA143" s="348"/>
      <c r="KB143" s="348"/>
      <c r="KC143" s="348"/>
      <c r="KD143" s="349"/>
      <c r="KF143" s="347"/>
      <c r="KG143" s="350"/>
      <c r="KH143" s="350"/>
      <c r="KI143" s="348"/>
      <c r="KJ143" s="348"/>
      <c r="KK143" s="348"/>
      <c r="KL143" s="349"/>
      <c r="KN143" s="347"/>
      <c r="KO143" s="350"/>
      <c r="KP143" s="350"/>
      <c r="KQ143" s="348"/>
      <c r="KR143" s="348"/>
      <c r="KS143" s="348"/>
      <c r="KT143" s="349"/>
      <c r="KV143" s="347"/>
      <c r="KW143" s="350"/>
      <c r="KX143" s="350"/>
      <c r="KY143" s="348"/>
      <c r="KZ143" s="348"/>
      <c r="LA143" s="348"/>
      <c r="LB143" s="349"/>
      <c r="LD143" s="347"/>
      <c r="LE143" s="350"/>
      <c r="LF143" s="350"/>
      <c r="LG143" s="348"/>
      <c r="LH143" s="348"/>
      <c r="LI143" s="348"/>
      <c r="LJ143" s="349"/>
      <c r="LL143" s="347"/>
      <c r="LM143" s="350"/>
      <c r="LN143" s="350"/>
      <c r="LO143" s="348"/>
      <c r="LP143" s="348"/>
      <c r="LQ143" s="348"/>
      <c r="LR143" s="349"/>
      <c r="LT143" s="347"/>
      <c r="LU143" s="350"/>
      <c r="LV143" s="350"/>
      <c r="LW143" s="348"/>
      <c r="LX143" s="348"/>
      <c r="LY143" s="348"/>
      <c r="LZ143" s="349"/>
      <c r="MB143" s="347"/>
      <c r="MC143" s="350"/>
      <c r="MD143" s="350"/>
      <c r="ME143" s="348"/>
      <c r="MF143" s="348"/>
      <c r="MG143" s="348"/>
      <c r="MH143" s="349"/>
      <c r="MJ143" s="347"/>
      <c r="MK143" s="350"/>
      <c r="ML143" s="350"/>
      <c r="MM143" s="348"/>
      <c r="MN143" s="348"/>
      <c r="MO143" s="348"/>
      <c r="MP143" s="349"/>
      <c r="MR143" s="347"/>
      <c r="MS143" s="350"/>
      <c r="MT143" s="350"/>
      <c r="MU143" s="348"/>
      <c r="MV143" s="348"/>
      <c r="MW143" s="348"/>
      <c r="MX143" s="349"/>
      <c r="MZ143" s="347"/>
      <c r="NA143" s="350"/>
      <c r="NB143" s="350"/>
      <c r="NC143" s="348"/>
      <c r="ND143" s="348"/>
      <c r="NE143" s="348"/>
      <c r="NF143" s="349"/>
      <c r="NH143" s="347"/>
      <c r="NI143" s="350"/>
      <c r="NJ143" s="350"/>
      <c r="NK143" s="348"/>
      <c r="NL143" s="348"/>
      <c r="NM143" s="348"/>
      <c r="NN143" s="349"/>
      <c r="NP143" s="347"/>
      <c r="NQ143" s="350"/>
      <c r="NR143" s="350"/>
      <c r="NS143" s="348"/>
      <c r="NT143" s="348"/>
      <c r="NU143" s="348"/>
      <c r="NV143" s="349"/>
      <c r="NX143" s="347"/>
      <c r="NY143" s="350"/>
      <c r="NZ143" s="350"/>
      <c r="OA143" s="348"/>
      <c r="OB143" s="348"/>
      <c r="OC143" s="348"/>
      <c r="OD143" s="349"/>
      <c r="OF143" s="347"/>
      <c r="OG143" s="350"/>
      <c r="OH143" s="350"/>
      <c r="OI143" s="348"/>
      <c r="OJ143" s="348"/>
      <c r="OK143" s="348"/>
      <c r="OL143" s="349"/>
      <c r="ON143" s="347"/>
      <c r="OO143" s="350"/>
      <c r="OP143" s="350"/>
      <c r="OQ143" s="348"/>
      <c r="OR143" s="348"/>
      <c r="OS143" s="348"/>
      <c r="OT143" s="349"/>
      <c r="OV143" s="347"/>
      <c r="OW143" s="350"/>
      <c r="OX143" s="350"/>
      <c r="OY143" s="348"/>
      <c r="OZ143" s="348"/>
      <c r="PA143" s="348"/>
      <c r="PB143" s="349"/>
      <c r="PD143" s="347"/>
      <c r="PE143" s="350"/>
      <c r="PF143" s="350"/>
      <c r="PG143" s="348"/>
      <c r="PH143" s="348"/>
      <c r="PI143" s="348"/>
      <c r="PJ143" s="349"/>
      <c r="PL143" s="347"/>
      <c r="PM143" s="350"/>
      <c r="PN143" s="350"/>
      <c r="PO143" s="348"/>
      <c r="PP143" s="348"/>
      <c r="PQ143" s="348"/>
      <c r="PR143" s="349"/>
      <c r="PT143" s="347"/>
      <c r="PU143" s="350"/>
      <c r="PV143" s="350"/>
      <c r="PW143" s="348"/>
      <c r="PX143" s="348"/>
      <c r="PY143" s="348"/>
      <c r="PZ143" s="349"/>
      <c r="QB143" s="347"/>
      <c r="QC143" s="350"/>
      <c r="QD143" s="350"/>
      <c r="QE143" s="348"/>
      <c r="QF143" s="348"/>
      <c r="QG143" s="348"/>
      <c r="QH143" s="349"/>
      <c r="QJ143" s="347"/>
      <c r="QK143" s="350"/>
      <c r="QL143" s="350"/>
      <c r="QM143" s="348"/>
      <c r="QN143" s="348"/>
      <c r="QO143" s="348"/>
      <c r="QP143" s="349"/>
      <c r="QR143" s="347"/>
      <c r="QS143" s="350"/>
      <c r="QT143" s="350"/>
      <c r="QU143" s="348"/>
      <c r="QV143" s="348"/>
      <c r="QW143" s="348"/>
      <c r="QX143" s="349"/>
      <c r="QZ143" s="347"/>
      <c r="RA143" s="350"/>
      <c r="RB143" s="350"/>
      <c r="RC143" s="348"/>
      <c r="RD143" s="348"/>
      <c r="RE143" s="348"/>
      <c r="RF143" s="349"/>
      <c r="RH143" s="347"/>
      <c r="RI143" s="350"/>
      <c r="RJ143" s="350"/>
      <c r="RK143" s="348"/>
      <c r="RL143" s="348"/>
      <c r="RM143" s="348"/>
      <c r="RN143" s="349"/>
      <c r="RP143" s="347"/>
      <c r="RQ143" s="350"/>
      <c r="RR143" s="350"/>
      <c r="RS143" s="348"/>
      <c r="RT143" s="348"/>
      <c r="RU143" s="348"/>
      <c r="RV143" s="349"/>
      <c r="RX143" s="347"/>
      <c r="RY143" s="350"/>
      <c r="RZ143" s="350"/>
      <c r="SA143" s="348"/>
      <c r="SB143" s="348"/>
      <c r="SC143" s="348"/>
      <c r="SD143" s="349"/>
      <c r="SF143" s="347"/>
      <c r="SG143" s="350"/>
      <c r="SH143" s="350"/>
      <c r="SI143" s="348"/>
      <c r="SJ143" s="348"/>
      <c r="SK143" s="348"/>
      <c r="SL143" s="349"/>
      <c r="SN143" s="347"/>
      <c r="SO143" s="350"/>
      <c r="SP143" s="350"/>
      <c r="SQ143" s="348"/>
      <c r="SR143" s="348"/>
      <c r="SS143" s="348"/>
      <c r="ST143" s="349"/>
      <c r="SV143" s="347"/>
      <c r="SW143" s="350"/>
      <c r="SX143" s="350"/>
      <c r="SY143" s="348"/>
      <c r="SZ143" s="348"/>
      <c r="TA143" s="348"/>
      <c r="TB143" s="349"/>
      <c r="TD143" s="347"/>
      <c r="TE143" s="350"/>
      <c r="TF143" s="350"/>
      <c r="TG143" s="348"/>
      <c r="TH143" s="348"/>
      <c r="TI143" s="348"/>
      <c r="TJ143" s="349"/>
      <c r="TL143" s="347"/>
      <c r="TM143" s="350"/>
      <c r="TN143" s="350"/>
      <c r="TO143" s="348"/>
      <c r="TP143" s="348"/>
      <c r="TQ143" s="348"/>
      <c r="TR143" s="349"/>
      <c r="TT143" s="347"/>
      <c r="TU143" s="350"/>
      <c r="TV143" s="350"/>
      <c r="TW143" s="348"/>
      <c r="TX143" s="348"/>
      <c r="TY143" s="348"/>
      <c r="TZ143" s="349"/>
      <c r="UB143" s="347"/>
      <c r="UC143" s="350"/>
      <c r="UD143" s="350"/>
      <c r="UE143" s="348"/>
      <c r="UF143" s="348"/>
      <c r="UG143" s="348"/>
      <c r="UH143" s="349"/>
      <c r="UJ143" s="347"/>
      <c r="UK143" s="350"/>
      <c r="UL143" s="350"/>
      <c r="UM143" s="348"/>
      <c r="UN143" s="348"/>
      <c r="UO143" s="348"/>
      <c r="UP143" s="349"/>
      <c r="UR143" s="347"/>
      <c r="US143" s="350"/>
      <c r="UT143" s="350"/>
      <c r="UU143" s="348"/>
      <c r="UV143" s="348"/>
      <c r="UW143" s="348"/>
      <c r="UX143" s="349"/>
      <c r="UZ143" s="347"/>
      <c r="VA143" s="350"/>
      <c r="VB143" s="350"/>
      <c r="VC143" s="348"/>
      <c r="VD143" s="348"/>
      <c r="VE143" s="348"/>
      <c r="VF143" s="349"/>
      <c r="VH143" s="347"/>
      <c r="VI143" s="350"/>
      <c r="VJ143" s="350"/>
      <c r="VK143" s="348"/>
      <c r="VL143" s="348"/>
      <c r="VM143" s="348"/>
      <c r="VN143" s="349"/>
      <c r="VP143" s="347"/>
      <c r="VQ143" s="350"/>
      <c r="VR143" s="350"/>
      <c r="VS143" s="348"/>
      <c r="VT143" s="348"/>
      <c r="VU143" s="348"/>
      <c r="VV143" s="349"/>
      <c r="VX143" s="347"/>
      <c r="VY143" s="350"/>
      <c r="VZ143" s="350"/>
      <c r="WA143" s="348"/>
      <c r="WB143" s="348"/>
      <c r="WC143" s="348"/>
      <c r="WD143" s="349"/>
      <c r="WF143" s="347"/>
      <c r="WG143" s="350"/>
      <c r="WH143" s="350"/>
      <c r="WI143" s="348"/>
      <c r="WJ143" s="348"/>
      <c r="WK143" s="348"/>
      <c r="WL143" s="349"/>
      <c r="WN143" s="347"/>
      <c r="WO143" s="350"/>
      <c r="WP143" s="350"/>
      <c r="WQ143" s="348"/>
      <c r="WR143" s="348"/>
      <c r="WS143" s="348"/>
      <c r="WT143" s="349"/>
      <c r="WV143" s="347"/>
      <c r="WW143" s="350"/>
      <c r="WX143" s="350"/>
      <c r="WY143" s="348"/>
      <c r="WZ143" s="348"/>
      <c r="XA143" s="348"/>
      <c r="XB143" s="349"/>
      <c r="XD143" s="347"/>
      <c r="XE143" s="350"/>
      <c r="XF143" s="350"/>
      <c r="XG143" s="348"/>
      <c r="XH143" s="348"/>
      <c r="XI143" s="348"/>
      <c r="XJ143" s="349"/>
      <c r="XL143" s="347"/>
      <c r="XM143" s="350"/>
      <c r="XN143" s="350"/>
      <c r="XO143" s="348"/>
      <c r="XP143" s="348"/>
      <c r="XQ143" s="348"/>
      <c r="XR143" s="349"/>
      <c r="XT143" s="347"/>
      <c r="XU143" s="350"/>
      <c r="XV143" s="350"/>
      <c r="XW143" s="348"/>
      <c r="XX143" s="348"/>
      <c r="XY143" s="348"/>
      <c r="XZ143" s="349"/>
      <c r="YB143" s="347"/>
      <c r="YC143" s="350"/>
      <c r="YD143" s="350"/>
      <c r="YE143" s="348"/>
      <c r="YF143" s="348"/>
      <c r="YG143" s="348"/>
      <c r="YH143" s="349"/>
      <c r="YJ143" s="347"/>
      <c r="YK143" s="350"/>
      <c r="YL143" s="350"/>
      <c r="YM143" s="348"/>
      <c r="YN143" s="348"/>
      <c r="YO143" s="348"/>
      <c r="YP143" s="349"/>
      <c r="YR143" s="347"/>
      <c r="YS143" s="350"/>
      <c r="YT143" s="350"/>
      <c r="YU143" s="348"/>
      <c r="YV143" s="348"/>
      <c r="YW143" s="348"/>
      <c r="YX143" s="349"/>
      <c r="YZ143" s="347"/>
      <c r="ZA143" s="350"/>
      <c r="ZB143" s="350"/>
      <c r="ZC143" s="348"/>
      <c r="ZD143" s="348"/>
      <c r="ZE143" s="348"/>
      <c r="ZF143" s="349"/>
      <c r="ZH143" s="347"/>
      <c r="ZI143" s="350"/>
      <c r="ZJ143" s="350"/>
      <c r="ZK143" s="348"/>
      <c r="ZL143" s="348"/>
      <c r="ZM143" s="348"/>
      <c r="ZN143" s="349"/>
      <c r="ZP143" s="347"/>
      <c r="ZQ143" s="350"/>
      <c r="ZR143" s="350"/>
      <c r="ZS143" s="348"/>
      <c r="ZT143" s="348"/>
      <c r="ZU143" s="348"/>
      <c r="ZV143" s="349"/>
      <c r="ZX143" s="347"/>
      <c r="ZY143" s="350"/>
      <c r="ZZ143" s="350"/>
      <c r="AAA143" s="348"/>
      <c r="AAB143" s="348"/>
      <c r="AAC143" s="348"/>
      <c r="AAD143" s="349"/>
      <c r="AAF143" s="347"/>
      <c r="AAG143" s="350"/>
      <c r="AAH143" s="350"/>
      <c r="AAI143" s="348"/>
      <c r="AAJ143" s="348"/>
      <c r="AAK143" s="348"/>
      <c r="AAL143" s="349"/>
      <c r="AAN143" s="347"/>
      <c r="AAO143" s="350"/>
      <c r="AAP143" s="350"/>
      <c r="AAQ143" s="348"/>
      <c r="AAR143" s="348"/>
      <c r="AAS143" s="348"/>
      <c r="AAT143" s="349"/>
      <c r="AAV143" s="347"/>
      <c r="AAW143" s="350"/>
      <c r="AAX143" s="350"/>
      <c r="AAY143" s="348"/>
      <c r="AAZ143" s="348"/>
      <c r="ABA143" s="348"/>
      <c r="ABB143" s="349"/>
      <c r="ABD143" s="347"/>
      <c r="ABE143" s="350"/>
      <c r="ABF143" s="350"/>
      <c r="ABG143" s="348"/>
      <c r="ABH143" s="348"/>
      <c r="ABI143" s="348"/>
      <c r="ABJ143" s="349"/>
      <c r="ABL143" s="347"/>
      <c r="ABM143" s="350"/>
      <c r="ABN143" s="350"/>
      <c r="ABO143" s="348"/>
      <c r="ABP143" s="348"/>
      <c r="ABQ143" s="348"/>
      <c r="ABR143" s="349"/>
      <c r="ABT143" s="347"/>
      <c r="ABU143" s="350"/>
      <c r="ABV143" s="350"/>
      <c r="ABW143" s="348"/>
      <c r="ABX143" s="348"/>
      <c r="ABY143" s="348"/>
      <c r="ABZ143" s="349"/>
      <c r="ACB143" s="347"/>
      <c r="ACC143" s="350"/>
      <c r="ACD143" s="350"/>
      <c r="ACE143" s="348"/>
      <c r="ACF143" s="348"/>
      <c r="ACG143" s="348"/>
      <c r="ACH143" s="349"/>
      <c r="ACJ143" s="347"/>
      <c r="ACK143" s="350"/>
      <c r="ACL143" s="350"/>
      <c r="ACM143" s="348"/>
      <c r="ACN143" s="348"/>
      <c r="ACO143" s="348"/>
      <c r="ACP143" s="349"/>
      <c r="ACR143" s="347"/>
      <c r="ACS143" s="350"/>
      <c r="ACT143" s="350"/>
      <c r="ACU143" s="348"/>
      <c r="ACV143" s="348"/>
      <c r="ACW143" s="348"/>
      <c r="ACX143" s="349"/>
      <c r="ACZ143" s="347"/>
      <c r="ADA143" s="350"/>
      <c r="ADB143" s="350"/>
      <c r="ADC143" s="348"/>
      <c r="ADD143" s="348"/>
      <c r="ADE143" s="348"/>
      <c r="ADF143" s="349"/>
      <c r="ADH143" s="347"/>
      <c r="ADI143" s="350"/>
      <c r="ADJ143" s="350"/>
      <c r="ADK143" s="348"/>
      <c r="ADL143" s="348"/>
      <c r="ADM143" s="348"/>
      <c r="ADN143" s="349"/>
      <c r="ADP143" s="347"/>
      <c r="ADQ143" s="350"/>
      <c r="ADR143" s="350"/>
      <c r="ADS143" s="348"/>
      <c r="ADT143" s="348"/>
      <c r="ADU143" s="348"/>
      <c r="ADV143" s="349"/>
      <c r="ADX143" s="347"/>
      <c r="ADY143" s="350"/>
      <c r="ADZ143" s="350"/>
      <c r="AEA143" s="348"/>
      <c r="AEB143" s="348"/>
      <c r="AEC143" s="348"/>
      <c r="AED143" s="349"/>
      <c r="AEF143" s="347"/>
      <c r="AEG143" s="350"/>
      <c r="AEH143" s="350"/>
      <c r="AEI143" s="348"/>
      <c r="AEJ143" s="348"/>
      <c r="AEK143" s="348"/>
      <c r="AEL143" s="349"/>
      <c r="AEN143" s="347"/>
      <c r="AEO143" s="350"/>
      <c r="AEP143" s="350"/>
      <c r="AEQ143" s="348"/>
      <c r="AER143" s="348"/>
      <c r="AES143" s="348"/>
      <c r="AET143" s="349"/>
      <c r="AEV143" s="347"/>
      <c r="AEW143" s="350"/>
      <c r="AEX143" s="350"/>
      <c r="AEY143" s="348"/>
      <c r="AEZ143" s="348"/>
      <c r="AFA143" s="348"/>
      <c r="AFB143" s="349"/>
      <c r="AFD143" s="347"/>
      <c r="AFE143" s="350"/>
      <c r="AFF143" s="350"/>
      <c r="AFG143" s="348"/>
      <c r="AFH143" s="348"/>
      <c r="AFI143" s="348"/>
      <c r="AFJ143" s="349"/>
      <c r="AFL143" s="347"/>
      <c r="AFM143" s="350"/>
      <c r="AFN143" s="350"/>
      <c r="AFO143" s="348"/>
      <c r="AFP143" s="348"/>
      <c r="AFQ143" s="348"/>
      <c r="AFR143" s="349"/>
      <c r="AFT143" s="347"/>
      <c r="AFU143" s="350"/>
      <c r="AFV143" s="350"/>
      <c r="AFW143" s="348"/>
      <c r="AFX143" s="348"/>
      <c r="AFY143" s="348"/>
      <c r="AFZ143" s="349"/>
      <c r="AGB143" s="347"/>
      <c r="AGC143" s="350"/>
      <c r="AGD143" s="350"/>
      <c r="AGE143" s="348"/>
      <c r="AGF143" s="348"/>
      <c r="AGG143" s="348"/>
      <c r="AGH143" s="349"/>
      <c r="AGJ143" s="347"/>
      <c r="AGK143" s="350"/>
      <c r="AGL143" s="350"/>
      <c r="AGM143" s="348"/>
      <c r="AGN143" s="348"/>
      <c r="AGO143" s="348"/>
      <c r="AGP143" s="349"/>
      <c r="AGR143" s="347"/>
      <c r="AGS143" s="350"/>
      <c r="AGT143" s="350"/>
      <c r="AGU143" s="348"/>
      <c r="AGV143" s="348"/>
      <c r="AGW143" s="348"/>
      <c r="AGX143" s="349"/>
      <c r="AGZ143" s="347"/>
      <c r="AHA143" s="350"/>
      <c r="AHB143" s="350"/>
      <c r="AHC143" s="348"/>
      <c r="AHD143" s="348"/>
      <c r="AHE143" s="348"/>
      <c r="AHF143" s="349"/>
      <c r="AHH143" s="347"/>
      <c r="AHI143" s="350"/>
      <c r="AHJ143" s="350"/>
      <c r="AHK143" s="348"/>
      <c r="AHL143" s="348"/>
      <c r="AHM143" s="348"/>
      <c r="AHN143" s="349"/>
      <c r="AHP143" s="347"/>
      <c r="AHQ143" s="350"/>
      <c r="AHR143" s="350"/>
      <c r="AHS143" s="348"/>
      <c r="AHT143" s="348"/>
      <c r="AHU143" s="348"/>
      <c r="AHV143" s="349"/>
      <c r="AHX143" s="347"/>
      <c r="AHY143" s="350"/>
      <c r="AHZ143" s="350"/>
      <c r="AIA143" s="348"/>
      <c r="AIB143" s="348"/>
      <c r="AIC143" s="348"/>
      <c r="AID143" s="349"/>
      <c r="AIF143" s="347"/>
      <c r="AIG143" s="350"/>
      <c r="AIH143" s="350"/>
      <c r="AII143" s="348"/>
      <c r="AIJ143" s="348"/>
      <c r="AIK143" s="348"/>
      <c r="AIL143" s="349"/>
      <c r="AIN143" s="347"/>
      <c r="AIO143" s="350"/>
      <c r="AIP143" s="350"/>
      <c r="AIQ143" s="348"/>
      <c r="AIR143" s="348"/>
      <c r="AIS143" s="348"/>
      <c r="AIT143" s="349"/>
      <c r="AIV143" s="347"/>
      <c r="AIW143" s="350"/>
      <c r="AIX143" s="350"/>
      <c r="AIY143" s="348"/>
      <c r="AIZ143" s="348"/>
      <c r="AJA143" s="348"/>
      <c r="AJB143" s="349"/>
      <c r="AJD143" s="347"/>
      <c r="AJE143" s="350"/>
      <c r="AJF143" s="350"/>
      <c r="AJG143" s="348"/>
      <c r="AJH143" s="348"/>
      <c r="AJI143" s="348"/>
      <c r="AJJ143" s="349"/>
      <c r="AJL143" s="347"/>
      <c r="AJM143" s="350"/>
      <c r="AJN143" s="350"/>
      <c r="AJO143" s="348"/>
      <c r="AJP143" s="348"/>
      <c r="AJQ143" s="348"/>
      <c r="AJR143" s="349"/>
      <c r="AJT143" s="347"/>
      <c r="AJU143" s="350"/>
      <c r="AJV143" s="350"/>
      <c r="AJW143" s="348"/>
      <c r="AJX143" s="348"/>
      <c r="AJY143" s="348"/>
      <c r="AJZ143" s="349"/>
      <c r="AKB143" s="347"/>
      <c r="AKC143" s="350"/>
      <c r="AKD143" s="350"/>
      <c r="AKE143" s="348"/>
      <c r="AKF143" s="348"/>
      <c r="AKG143" s="348"/>
      <c r="AKH143" s="349"/>
      <c r="AKJ143" s="347"/>
      <c r="AKK143" s="350"/>
      <c r="AKL143" s="350"/>
      <c r="AKM143" s="348"/>
      <c r="AKN143" s="348"/>
      <c r="AKO143" s="348"/>
      <c r="AKP143" s="349"/>
      <c r="AKR143" s="347"/>
      <c r="AKS143" s="350"/>
      <c r="AKT143" s="350"/>
      <c r="AKU143" s="348"/>
      <c r="AKV143" s="348"/>
      <c r="AKW143" s="348"/>
      <c r="AKX143" s="349"/>
      <c r="AKZ143" s="347"/>
      <c r="ALA143" s="350"/>
      <c r="ALB143" s="350"/>
      <c r="ALC143" s="348"/>
      <c r="ALD143" s="348"/>
      <c r="ALE143" s="348"/>
      <c r="ALF143" s="349"/>
      <c r="ALH143" s="347"/>
      <c r="ALI143" s="350"/>
      <c r="ALJ143" s="350"/>
      <c r="ALK143" s="348"/>
      <c r="ALL143" s="348"/>
      <c r="ALM143" s="348"/>
      <c r="ALN143" s="349"/>
      <c r="ALP143" s="347"/>
      <c r="ALQ143" s="350"/>
      <c r="ALR143" s="350"/>
      <c r="ALS143" s="348"/>
      <c r="ALT143" s="348"/>
      <c r="ALU143" s="348"/>
      <c r="ALV143" s="349"/>
      <c r="ALX143" s="347"/>
      <c r="ALY143" s="350"/>
      <c r="ALZ143" s="350"/>
      <c r="AMA143" s="348"/>
      <c r="AMB143" s="348"/>
      <c r="AMC143" s="348"/>
      <c r="AMD143" s="349"/>
      <c r="AMF143" s="347"/>
      <c r="AMG143" s="350"/>
      <c r="AMH143" s="350"/>
      <c r="AMI143" s="348"/>
      <c r="AMJ143" s="348"/>
      <c r="AMK143" s="348"/>
      <c r="AML143" s="349"/>
      <c r="AMN143" s="347"/>
      <c r="AMO143" s="350"/>
      <c r="AMP143" s="350"/>
      <c r="AMQ143" s="348"/>
      <c r="AMR143" s="348"/>
      <c r="AMS143" s="348"/>
      <c r="AMT143" s="349"/>
      <c r="AMV143" s="347"/>
      <c r="AMW143" s="350"/>
      <c r="AMX143" s="350"/>
      <c r="AMY143" s="348"/>
      <c r="AMZ143" s="348"/>
      <c r="ANA143" s="348"/>
      <c r="ANB143" s="349"/>
      <c r="AND143" s="347"/>
      <c r="ANE143" s="350"/>
      <c r="ANF143" s="350"/>
      <c r="ANG143" s="348"/>
      <c r="ANH143" s="348"/>
      <c r="ANI143" s="348"/>
      <c r="ANJ143" s="349"/>
      <c r="ANL143" s="347"/>
      <c r="ANM143" s="350"/>
      <c r="ANN143" s="350"/>
      <c r="ANO143" s="348"/>
      <c r="ANP143" s="348"/>
      <c r="ANQ143" s="348"/>
      <c r="ANR143" s="349"/>
      <c r="ANT143" s="347"/>
      <c r="ANU143" s="350"/>
      <c r="ANV143" s="350"/>
      <c r="ANW143" s="348"/>
      <c r="ANX143" s="348"/>
      <c r="ANY143" s="348"/>
      <c r="ANZ143" s="349"/>
      <c r="AOB143" s="347"/>
      <c r="AOC143" s="350"/>
      <c r="AOD143" s="350"/>
      <c r="AOE143" s="348"/>
      <c r="AOF143" s="348"/>
      <c r="AOG143" s="348"/>
      <c r="AOH143" s="349"/>
      <c r="AOJ143" s="347"/>
      <c r="AOK143" s="350"/>
      <c r="AOL143" s="350"/>
      <c r="AOM143" s="348"/>
      <c r="AON143" s="348"/>
      <c r="AOO143" s="348"/>
      <c r="AOP143" s="349"/>
      <c r="AOR143" s="347"/>
      <c r="AOS143" s="350"/>
      <c r="AOT143" s="350"/>
      <c r="AOU143" s="348"/>
      <c r="AOV143" s="348"/>
      <c r="AOW143" s="348"/>
      <c r="AOX143" s="349"/>
      <c r="AOZ143" s="347"/>
      <c r="APA143" s="350"/>
      <c r="APB143" s="350"/>
      <c r="APC143" s="348"/>
      <c r="APD143" s="348"/>
      <c r="APE143" s="348"/>
      <c r="APF143" s="349"/>
      <c r="APH143" s="347"/>
      <c r="API143" s="350"/>
      <c r="APJ143" s="350"/>
      <c r="APK143" s="348"/>
      <c r="APL143" s="348"/>
      <c r="APM143" s="348"/>
      <c r="APN143" s="349"/>
      <c r="APP143" s="347"/>
      <c r="APQ143" s="350"/>
      <c r="APR143" s="350"/>
      <c r="APS143" s="348"/>
      <c r="APT143" s="348"/>
      <c r="APU143" s="348"/>
      <c r="APV143" s="349"/>
      <c r="APX143" s="347"/>
      <c r="APY143" s="350"/>
      <c r="APZ143" s="350"/>
      <c r="AQA143" s="348"/>
      <c r="AQB143" s="348"/>
      <c r="AQC143" s="348"/>
      <c r="AQD143" s="349"/>
      <c r="AQF143" s="347"/>
      <c r="AQG143" s="350"/>
      <c r="AQH143" s="350"/>
      <c r="AQI143" s="348"/>
      <c r="AQJ143" s="348"/>
      <c r="AQK143" s="348"/>
      <c r="AQL143" s="349"/>
      <c r="AQN143" s="347"/>
      <c r="AQO143" s="350"/>
      <c r="AQP143" s="350"/>
      <c r="AQQ143" s="348"/>
      <c r="AQR143" s="348"/>
      <c r="AQS143" s="348"/>
      <c r="AQT143" s="349"/>
      <c r="AQV143" s="347"/>
      <c r="AQW143" s="350"/>
      <c r="AQX143" s="350"/>
      <c r="AQY143" s="348"/>
      <c r="AQZ143" s="348"/>
      <c r="ARA143" s="348"/>
      <c r="ARB143" s="349"/>
      <c r="ARD143" s="347"/>
      <c r="ARE143" s="350"/>
      <c r="ARF143" s="350"/>
      <c r="ARG143" s="348"/>
      <c r="ARH143" s="348"/>
      <c r="ARI143" s="348"/>
      <c r="ARJ143" s="349"/>
      <c r="ARL143" s="347"/>
      <c r="ARM143" s="350"/>
      <c r="ARN143" s="350"/>
      <c r="ARO143" s="348"/>
      <c r="ARP143" s="348"/>
      <c r="ARQ143" s="348"/>
      <c r="ARR143" s="349"/>
      <c r="ART143" s="347"/>
      <c r="ARU143" s="350"/>
      <c r="ARV143" s="350"/>
      <c r="ARW143" s="348"/>
      <c r="ARX143" s="348"/>
      <c r="ARY143" s="348"/>
      <c r="ARZ143" s="349"/>
      <c r="ASB143" s="347"/>
      <c r="ASC143" s="350"/>
      <c r="ASD143" s="350"/>
      <c r="ASE143" s="348"/>
      <c r="ASF143" s="348"/>
      <c r="ASG143" s="348"/>
      <c r="ASH143" s="349"/>
      <c r="ASJ143" s="347"/>
      <c r="ASK143" s="350"/>
      <c r="ASL143" s="350"/>
      <c r="ASM143" s="348"/>
      <c r="ASN143" s="348"/>
      <c r="ASO143" s="348"/>
      <c r="ASP143" s="349"/>
      <c r="ASR143" s="347"/>
      <c r="ASS143" s="350"/>
      <c r="AST143" s="350"/>
      <c r="ASU143" s="348"/>
      <c r="ASV143" s="348"/>
      <c r="ASW143" s="348"/>
      <c r="ASX143" s="349"/>
      <c r="ASZ143" s="347"/>
      <c r="ATA143" s="350"/>
      <c r="ATB143" s="350"/>
      <c r="ATC143" s="348"/>
      <c r="ATD143" s="348"/>
      <c r="ATE143" s="348"/>
      <c r="ATF143" s="349"/>
      <c r="ATH143" s="347"/>
      <c r="ATI143" s="350"/>
      <c r="ATJ143" s="350"/>
      <c r="ATK143" s="348"/>
      <c r="ATL143" s="348"/>
      <c r="ATM143" s="348"/>
      <c r="ATN143" s="349"/>
      <c r="ATP143" s="347"/>
      <c r="ATQ143" s="350"/>
      <c r="ATR143" s="350"/>
      <c r="ATS143" s="348"/>
      <c r="ATT143" s="348"/>
      <c r="ATU143" s="348"/>
      <c r="ATV143" s="349"/>
      <c r="ATX143" s="347"/>
      <c r="ATY143" s="350"/>
      <c r="ATZ143" s="350"/>
      <c r="AUA143" s="348"/>
      <c r="AUB143" s="348"/>
      <c r="AUC143" s="348"/>
      <c r="AUD143" s="349"/>
      <c r="AUF143" s="347"/>
      <c r="AUG143" s="350"/>
      <c r="AUH143" s="350"/>
      <c r="AUI143" s="348"/>
      <c r="AUJ143" s="348"/>
      <c r="AUK143" s="348"/>
      <c r="AUL143" s="349"/>
      <c r="AUN143" s="347"/>
      <c r="AUO143" s="350"/>
      <c r="AUP143" s="350"/>
      <c r="AUQ143" s="348"/>
      <c r="AUR143" s="348"/>
      <c r="AUS143" s="348"/>
      <c r="AUT143" s="349"/>
      <c r="AUV143" s="347"/>
      <c r="AUW143" s="350"/>
      <c r="AUX143" s="350"/>
      <c r="AUY143" s="348"/>
      <c r="AUZ143" s="348"/>
      <c r="AVA143" s="348"/>
      <c r="AVB143" s="349"/>
      <c r="AVD143" s="347"/>
      <c r="AVE143" s="350"/>
      <c r="AVF143" s="350"/>
      <c r="AVG143" s="348"/>
      <c r="AVH143" s="348"/>
      <c r="AVI143" s="348"/>
      <c r="AVJ143" s="349"/>
      <c r="AVL143" s="347"/>
      <c r="AVM143" s="350"/>
      <c r="AVN143" s="350"/>
      <c r="AVO143" s="348"/>
      <c r="AVP143" s="348"/>
      <c r="AVQ143" s="348"/>
      <c r="AVR143" s="349"/>
      <c r="AVT143" s="347"/>
      <c r="AVU143" s="350"/>
      <c r="AVV143" s="350"/>
      <c r="AVW143" s="348"/>
      <c r="AVX143" s="348"/>
      <c r="AVY143" s="348"/>
      <c r="AVZ143" s="349"/>
      <c r="AWB143" s="347"/>
      <c r="AWC143" s="350"/>
      <c r="AWD143" s="350"/>
      <c r="AWE143" s="348"/>
      <c r="AWF143" s="348"/>
      <c r="AWG143" s="348"/>
      <c r="AWH143" s="349"/>
      <c r="AWJ143" s="347"/>
      <c r="AWK143" s="350"/>
      <c r="AWL143" s="350"/>
      <c r="AWM143" s="348"/>
      <c r="AWN143" s="348"/>
      <c r="AWO143" s="348"/>
      <c r="AWP143" s="349"/>
      <c r="AWR143" s="347"/>
      <c r="AWS143" s="350"/>
      <c r="AWT143" s="350"/>
      <c r="AWU143" s="348"/>
      <c r="AWV143" s="348"/>
      <c r="AWW143" s="348"/>
      <c r="AWX143" s="349"/>
      <c r="AWZ143" s="347"/>
      <c r="AXA143" s="350"/>
      <c r="AXB143" s="350"/>
      <c r="AXC143" s="348"/>
      <c r="AXD143" s="348"/>
      <c r="AXE143" s="348"/>
      <c r="AXF143" s="349"/>
      <c r="AXH143" s="347"/>
      <c r="AXI143" s="350"/>
      <c r="AXJ143" s="350"/>
      <c r="AXK143" s="348"/>
      <c r="AXL143" s="348"/>
      <c r="AXM143" s="348"/>
      <c r="AXN143" s="349"/>
      <c r="AXP143" s="347"/>
      <c r="AXQ143" s="350"/>
      <c r="AXR143" s="350"/>
      <c r="AXS143" s="348"/>
      <c r="AXT143" s="348"/>
      <c r="AXU143" s="348"/>
      <c r="AXV143" s="349"/>
      <c r="AXX143" s="347"/>
      <c r="AXY143" s="350"/>
      <c r="AXZ143" s="350"/>
      <c r="AYA143" s="348"/>
      <c r="AYB143" s="348"/>
      <c r="AYC143" s="348"/>
      <c r="AYD143" s="349"/>
      <c r="AYF143" s="347"/>
      <c r="AYG143" s="350"/>
      <c r="AYH143" s="350"/>
      <c r="AYI143" s="348"/>
      <c r="AYJ143" s="348"/>
      <c r="AYK143" s="348"/>
      <c r="AYL143" s="349"/>
      <c r="AYN143" s="347"/>
      <c r="AYO143" s="350"/>
      <c r="AYP143" s="350"/>
      <c r="AYQ143" s="348"/>
      <c r="AYR143" s="348"/>
      <c r="AYS143" s="348"/>
      <c r="AYT143" s="349"/>
      <c r="AYV143" s="347"/>
      <c r="AYW143" s="350"/>
      <c r="AYX143" s="350"/>
      <c r="AYY143" s="348"/>
      <c r="AYZ143" s="348"/>
      <c r="AZA143" s="348"/>
      <c r="AZB143" s="349"/>
      <c r="AZD143" s="347"/>
      <c r="AZE143" s="350"/>
      <c r="AZF143" s="350"/>
      <c r="AZG143" s="348"/>
      <c r="AZH143" s="348"/>
      <c r="AZI143" s="348"/>
      <c r="AZJ143" s="349"/>
      <c r="AZL143" s="347"/>
      <c r="AZM143" s="350"/>
      <c r="AZN143" s="350"/>
      <c r="AZO143" s="348"/>
      <c r="AZP143" s="348"/>
      <c r="AZQ143" s="348"/>
      <c r="AZR143" s="349"/>
      <c r="AZT143" s="347"/>
      <c r="AZU143" s="350"/>
      <c r="AZV143" s="350"/>
      <c r="AZW143" s="348"/>
      <c r="AZX143" s="348"/>
      <c r="AZY143" s="348"/>
      <c r="AZZ143" s="349"/>
      <c r="BAB143" s="347"/>
      <c r="BAC143" s="350"/>
      <c r="BAD143" s="350"/>
      <c r="BAE143" s="348"/>
      <c r="BAF143" s="348"/>
      <c r="BAG143" s="348"/>
      <c r="BAH143" s="349"/>
      <c r="BAJ143" s="347"/>
      <c r="BAK143" s="350"/>
      <c r="BAL143" s="350"/>
      <c r="BAM143" s="348"/>
      <c r="BAN143" s="348"/>
      <c r="BAO143" s="348"/>
      <c r="BAP143" s="349"/>
      <c r="BAR143" s="347"/>
      <c r="BAS143" s="350"/>
      <c r="BAT143" s="350"/>
      <c r="BAU143" s="348"/>
      <c r="BAV143" s="348"/>
      <c r="BAW143" s="348"/>
      <c r="BAX143" s="349"/>
      <c r="BAZ143" s="347"/>
      <c r="BBA143" s="350"/>
      <c r="BBB143" s="350"/>
      <c r="BBC143" s="348"/>
      <c r="BBD143" s="348"/>
      <c r="BBE143" s="348"/>
      <c r="BBF143" s="349"/>
      <c r="BBH143" s="347"/>
      <c r="BBI143" s="350"/>
      <c r="BBJ143" s="350"/>
      <c r="BBK143" s="348"/>
      <c r="BBL143" s="348"/>
      <c r="BBM143" s="348"/>
      <c r="BBN143" s="349"/>
      <c r="BBP143" s="347"/>
      <c r="BBQ143" s="350"/>
      <c r="BBR143" s="350"/>
      <c r="BBS143" s="348"/>
      <c r="BBT143" s="348"/>
      <c r="BBU143" s="348"/>
      <c r="BBV143" s="349"/>
      <c r="BBX143" s="347"/>
      <c r="BBY143" s="350"/>
      <c r="BBZ143" s="350"/>
      <c r="BCA143" s="348"/>
      <c r="BCB143" s="348"/>
      <c r="BCC143" s="348"/>
      <c r="BCD143" s="349"/>
      <c r="BCF143" s="347"/>
      <c r="BCG143" s="350"/>
      <c r="BCH143" s="350"/>
      <c r="BCI143" s="348"/>
      <c r="BCJ143" s="348"/>
      <c r="BCK143" s="348"/>
      <c r="BCL143" s="349"/>
      <c r="BCN143" s="347"/>
      <c r="BCO143" s="350"/>
      <c r="BCP143" s="350"/>
      <c r="BCQ143" s="348"/>
      <c r="BCR143" s="348"/>
      <c r="BCS143" s="348"/>
      <c r="BCT143" s="349"/>
      <c r="BCV143" s="347"/>
      <c r="BCW143" s="350"/>
      <c r="BCX143" s="350"/>
      <c r="BCY143" s="348"/>
      <c r="BCZ143" s="348"/>
      <c r="BDA143" s="348"/>
      <c r="BDB143" s="349"/>
      <c r="BDD143" s="347"/>
      <c r="BDE143" s="350"/>
      <c r="BDF143" s="350"/>
      <c r="BDG143" s="348"/>
      <c r="BDH143" s="348"/>
      <c r="BDI143" s="348"/>
      <c r="BDJ143" s="349"/>
      <c r="BDL143" s="347"/>
      <c r="BDM143" s="350"/>
      <c r="BDN143" s="350"/>
      <c r="BDO143" s="348"/>
      <c r="BDP143" s="348"/>
      <c r="BDQ143" s="348"/>
      <c r="BDR143" s="349"/>
      <c r="BDT143" s="347"/>
      <c r="BDU143" s="350"/>
      <c r="BDV143" s="350"/>
      <c r="BDW143" s="348"/>
      <c r="BDX143" s="348"/>
      <c r="BDY143" s="348"/>
      <c r="BDZ143" s="349"/>
      <c r="BEB143" s="347"/>
      <c r="BEC143" s="350"/>
      <c r="BED143" s="350"/>
      <c r="BEE143" s="348"/>
      <c r="BEF143" s="348"/>
      <c r="BEG143" s="348"/>
      <c r="BEH143" s="349"/>
      <c r="BEJ143" s="347"/>
      <c r="BEK143" s="350"/>
      <c r="BEL143" s="350"/>
      <c r="BEM143" s="348"/>
      <c r="BEN143" s="348"/>
      <c r="BEO143" s="348"/>
      <c r="BEP143" s="349"/>
      <c r="BER143" s="347"/>
      <c r="BES143" s="350"/>
      <c r="BET143" s="350"/>
      <c r="BEU143" s="348"/>
      <c r="BEV143" s="348"/>
      <c r="BEW143" s="348"/>
      <c r="BEX143" s="349"/>
      <c r="BEZ143" s="347"/>
      <c r="BFA143" s="350"/>
      <c r="BFB143" s="350"/>
      <c r="BFC143" s="348"/>
      <c r="BFD143" s="348"/>
      <c r="BFE143" s="348"/>
      <c r="BFF143" s="349"/>
      <c r="BFH143" s="347"/>
      <c r="BFI143" s="350"/>
      <c r="BFJ143" s="350"/>
      <c r="BFK143" s="348"/>
      <c r="BFL143" s="348"/>
      <c r="BFM143" s="348"/>
      <c r="BFN143" s="349"/>
      <c r="BFP143" s="347"/>
      <c r="BFQ143" s="350"/>
      <c r="BFR143" s="350"/>
      <c r="BFS143" s="348"/>
      <c r="BFT143" s="348"/>
      <c r="BFU143" s="348"/>
      <c r="BFV143" s="349"/>
      <c r="BFX143" s="347"/>
      <c r="BFY143" s="350"/>
      <c r="BFZ143" s="350"/>
      <c r="BGA143" s="348"/>
      <c r="BGB143" s="348"/>
      <c r="BGC143" s="348"/>
      <c r="BGD143" s="349"/>
      <c r="BGF143" s="347"/>
      <c r="BGG143" s="350"/>
      <c r="BGH143" s="350"/>
      <c r="BGI143" s="348"/>
      <c r="BGJ143" s="348"/>
      <c r="BGK143" s="348"/>
      <c r="BGL143" s="349"/>
      <c r="BGN143" s="347"/>
      <c r="BGO143" s="350"/>
      <c r="BGP143" s="350"/>
      <c r="BGQ143" s="348"/>
      <c r="BGR143" s="348"/>
      <c r="BGS143" s="348"/>
      <c r="BGT143" s="349"/>
      <c r="BGV143" s="347"/>
      <c r="BGW143" s="350"/>
      <c r="BGX143" s="350"/>
      <c r="BGY143" s="348"/>
      <c r="BGZ143" s="348"/>
      <c r="BHA143" s="348"/>
      <c r="BHB143" s="349"/>
      <c r="BHD143" s="347"/>
      <c r="BHE143" s="350"/>
      <c r="BHF143" s="350"/>
      <c r="BHG143" s="348"/>
      <c r="BHH143" s="348"/>
      <c r="BHI143" s="348"/>
      <c r="BHJ143" s="349"/>
      <c r="BHL143" s="347"/>
      <c r="BHM143" s="350"/>
      <c r="BHN143" s="350"/>
      <c r="BHO143" s="348"/>
      <c r="BHP143" s="348"/>
      <c r="BHQ143" s="348"/>
      <c r="BHR143" s="349"/>
      <c r="BHT143" s="347"/>
      <c r="BHU143" s="350"/>
      <c r="BHV143" s="350"/>
      <c r="BHW143" s="348"/>
      <c r="BHX143" s="348"/>
      <c r="BHY143" s="348"/>
      <c r="BHZ143" s="349"/>
      <c r="BIB143" s="347"/>
      <c r="BIC143" s="350"/>
      <c r="BID143" s="350"/>
      <c r="BIE143" s="348"/>
      <c r="BIF143" s="348"/>
      <c r="BIG143" s="348"/>
      <c r="BIH143" s="349"/>
      <c r="BIJ143" s="347"/>
      <c r="BIK143" s="350"/>
      <c r="BIL143" s="350"/>
      <c r="BIM143" s="348"/>
      <c r="BIN143" s="348"/>
      <c r="BIO143" s="348"/>
      <c r="BIP143" s="349"/>
      <c r="BIR143" s="347"/>
      <c r="BIS143" s="350"/>
      <c r="BIT143" s="350"/>
      <c r="BIU143" s="348"/>
      <c r="BIV143" s="348"/>
      <c r="BIW143" s="348"/>
      <c r="BIX143" s="349"/>
      <c r="BIZ143" s="347"/>
      <c r="BJA143" s="350"/>
      <c r="BJB143" s="350"/>
      <c r="BJC143" s="348"/>
      <c r="BJD143" s="348"/>
      <c r="BJE143" s="348"/>
      <c r="BJF143" s="349"/>
      <c r="BJH143" s="347"/>
      <c r="BJI143" s="350"/>
      <c r="BJJ143" s="350"/>
      <c r="BJK143" s="348"/>
      <c r="BJL143" s="348"/>
      <c r="BJM143" s="348"/>
      <c r="BJN143" s="349"/>
      <c r="BJP143" s="347"/>
      <c r="BJQ143" s="350"/>
      <c r="BJR143" s="350"/>
      <c r="BJS143" s="348"/>
      <c r="BJT143" s="348"/>
      <c r="BJU143" s="348"/>
      <c r="BJV143" s="349"/>
      <c r="BJX143" s="347"/>
      <c r="BJY143" s="350"/>
      <c r="BJZ143" s="350"/>
      <c r="BKA143" s="348"/>
      <c r="BKB143" s="348"/>
      <c r="BKC143" s="348"/>
      <c r="BKD143" s="349"/>
      <c r="BKF143" s="347"/>
      <c r="BKG143" s="350"/>
      <c r="BKH143" s="350"/>
      <c r="BKI143" s="348"/>
      <c r="BKJ143" s="348"/>
      <c r="BKK143" s="348"/>
      <c r="BKL143" s="349"/>
      <c r="BKN143" s="347"/>
      <c r="BKO143" s="350"/>
      <c r="BKP143" s="350"/>
      <c r="BKQ143" s="348"/>
      <c r="BKR143" s="348"/>
      <c r="BKS143" s="348"/>
      <c r="BKT143" s="349"/>
      <c r="BKV143" s="347"/>
      <c r="BKW143" s="350"/>
      <c r="BKX143" s="350"/>
      <c r="BKY143" s="348"/>
      <c r="BKZ143" s="348"/>
      <c r="BLA143" s="348"/>
      <c r="BLB143" s="349"/>
      <c r="BLD143" s="347"/>
      <c r="BLE143" s="350"/>
      <c r="BLF143" s="350"/>
      <c r="BLG143" s="348"/>
      <c r="BLH143" s="348"/>
      <c r="BLI143" s="348"/>
      <c r="BLJ143" s="349"/>
      <c r="BLL143" s="347"/>
      <c r="BLM143" s="350"/>
      <c r="BLN143" s="350"/>
      <c r="BLO143" s="348"/>
      <c r="BLP143" s="348"/>
      <c r="BLQ143" s="348"/>
      <c r="BLR143" s="349"/>
      <c r="BLT143" s="347"/>
      <c r="BLU143" s="350"/>
      <c r="BLV143" s="350"/>
      <c r="BLW143" s="348"/>
      <c r="BLX143" s="348"/>
      <c r="BLY143" s="348"/>
      <c r="BLZ143" s="349"/>
      <c r="BMB143" s="347"/>
      <c r="BMC143" s="350"/>
      <c r="BMD143" s="350"/>
      <c r="BME143" s="348"/>
      <c r="BMF143" s="348"/>
      <c r="BMG143" s="348"/>
      <c r="BMH143" s="349"/>
      <c r="BMJ143" s="347"/>
      <c r="BMK143" s="350"/>
      <c r="BML143" s="350"/>
      <c r="BMM143" s="348"/>
      <c r="BMN143" s="348"/>
      <c r="BMO143" s="348"/>
      <c r="BMP143" s="349"/>
      <c r="BMR143" s="347"/>
      <c r="BMS143" s="350"/>
      <c r="BMT143" s="350"/>
      <c r="BMU143" s="348"/>
      <c r="BMV143" s="348"/>
      <c r="BMW143" s="348"/>
      <c r="BMX143" s="349"/>
      <c r="BMZ143" s="347"/>
      <c r="BNA143" s="350"/>
      <c r="BNB143" s="350"/>
      <c r="BNC143" s="348"/>
      <c r="BND143" s="348"/>
      <c r="BNE143" s="348"/>
      <c r="BNF143" s="349"/>
      <c r="BNH143" s="347"/>
      <c r="BNI143" s="350"/>
      <c r="BNJ143" s="350"/>
      <c r="BNK143" s="348"/>
      <c r="BNL143" s="348"/>
      <c r="BNM143" s="348"/>
      <c r="BNN143" s="349"/>
      <c r="BNP143" s="347"/>
      <c r="BNQ143" s="350"/>
      <c r="BNR143" s="350"/>
      <c r="BNS143" s="348"/>
      <c r="BNT143" s="348"/>
      <c r="BNU143" s="348"/>
      <c r="BNV143" s="349"/>
      <c r="BNX143" s="347"/>
      <c r="BNY143" s="350"/>
      <c r="BNZ143" s="350"/>
      <c r="BOA143" s="348"/>
      <c r="BOB143" s="348"/>
      <c r="BOC143" s="348"/>
      <c r="BOD143" s="349"/>
      <c r="BOF143" s="347"/>
      <c r="BOG143" s="350"/>
      <c r="BOH143" s="350"/>
      <c r="BOI143" s="348"/>
      <c r="BOJ143" s="348"/>
      <c r="BOK143" s="348"/>
      <c r="BOL143" s="349"/>
      <c r="BON143" s="347"/>
      <c r="BOO143" s="350"/>
      <c r="BOP143" s="350"/>
      <c r="BOQ143" s="348"/>
      <c r="BOR143" s="348"/>
      <c r="BOS143" s="348"/>
      <c r="BOT143" s="349"/>
      <c r="BOV143" s="347"/>
      <c r="BOW143" s="350"/>
      <c r="BOX143" s="350"/>
      <c r="BOY143" s="348"/>
      <c r="BOZ143" s="348"/>
      <c r="BPA143" s="348"/>
      <c r="BPB143" s="349"/>
      <c r="BPD143" s="347"/>
      <c r="BPE143" s="350"/>
      <c r="BPF143" s="350"/>
      <c r="BPG143" s="348"/>
      <c r="BPH143" s="348"/>
      <c r="BPI143" s="348"/>
      <c r="BPJ143" s="349"/>
      <c r="BPL143" s="347"/>
      <c r="BPM143" s="350"/>
      <c r="BPN143" s="350"/>
      <c r="BPO143" s="348"/>
      <c r="BPP143" s="348"/>
      <c r="BPQ143" s="348"/>
      <c r="BPR143" s="349"/>
      <c r="BPT143" s="347"/>
      <c r="BPU143" s="350"/>
      <c r="BPV143" s="350"/>
      <c r="BPW143" s="348"/>
      <c r="BPX143" s="348"/>
      <c r="BPY143" s="348"/>
      <c r="BPZ143" s="349"/>
      <c r="BQB143" s="347"/>
      <c r="BQC143" s="350"/>
      <c r="BQD143" s="350"/>
      <c r="BQE143" s="348"/>
      <c r="BQF143" s="348"/>
      <c r="BQG143" s="348"/>
      <c r="BQH143" s="349"/>
      <c r="BQJ143" s="347"/>
      <c r="BQK143" s="350"/>
      <c r="BQL143" s="350"/>
      <c r="BQM143" s="348"/>
      <c r="BQN143" s="348"/>
      <c r="BQO143" s="348"/>
      <c r="BQP143" s="349"/>
      <c r="BQR143" s="347"/>
      <c r="BQS143" s="350"/>
      <c r="BQT143" s="350"/>
      <c r="BQU143" s="348"/>
      <c r="BQV143" s="348"/>
      <c r="BQW143" s="348"/>
      <c r="BQX143" s="349"/>
      <c r="BQZ143" s="347"/>
      <c r="BRA143" s="350"/>
      <c r="BRB143" s="350"/>
      <c r="BRC143" s="348"/>
      <c r="BRD143" s="348"/>
      <c r="BRE143" s="348"/>
      <c r="BRF143" s="349"/>
      <c r="BRH143" s="347"/>
      <c r="BRI143" s="350"/>
      <c r="BRJ143" s="350"/>
      <c r="BRK143" s="348"/>
      <c r="BRL143" s="348"/>
      <c r="BRM143" s="348"/>
      <c r="BRN143" s="349"/>
      <c r="BRP143" s="347"/>
      <c r="BRQ143" s="350"/>
      <c r="BRR143" s="350"/>
      <c r="BRS143" s="348"/>
      <c r="BRT143" s="348"/>
      <c r="BRU143" s="348"/>
      <c r="BRV143" s="349"/>
      <c r="BRX143" s="347"/>
      <c r="BRY143" s="350"/>
      <c r="BRZ143" s="350"/>
      <c r="BSA143" s="348"/>
      <c r="BSB143" s="348"/>
      <c r="BSC143" s="348"/>
      <c r="BSD143" s="349"/>
      <c r="BSF143" s="347"/>
      <c r="BSG143" s="350"/>
      <c r="BSH143" s="350"/>
      <c r="BSI143" s="348"/>
      <c r="BSJ143" s="348"/>
      <c r="BSK143" s="348"/>
      <c r="BSL143" s="349"/>
      <c r="BSN143" s="347"/>
      <c r="BSO143" s="350"/>
      <c r="BSP143" s="350"/>
      <c r="BSQ143" s="348"/>
      <c r="BSR143" s="348"/>
      <c r="BSS143" s="348"/>
      <c r="BST143" s="349"/>
      <c r="BSV143" s="347"/>
      <c r="BSW143" s="350"/>
      <c r="BSX143" s="350"/>
      <c r="BSY143" s="348"/>
      <c r="BSZ143" s="348"/>
      <c r="BTA143" s="348"/>
      <c r="BTB143" s="349"/>
      <c r="BTD143" s="347"/>
      <c r="BTE143" s="350"/>
      <c r="BTF143" s="350"/>
      <c r="BTG143" s="348"/>
      <c r="BTH143" s="348"/>
      <c r="BTI143" s="348"/>
      <c r="BTJ143" s="349"/>
      <c r="BTL143" s="347"/>
      <c r="BTM143" s="350"/>
      <c r="BTN143" s="350"/>
      <c r="BTO143" s="348"/>
      <c r="BTP143" s="348"/>
      <c r="BTQ143" s="348"/>
      <c r="BTR143" s="349"/>
      <c r="BTT143" s="347"/>
      <c r="BTU143" s="350"/>
      <c r="BTV143" s="350"/>
      <c r="BTW143" s="348"/>
      <c r="BTX143" s="348"/>
      <c r="BTY143" s="348"/>
      <c r="BTZ143" s="349"/>
      <c r="BUB143" s="347"/>
      <c r="BUC143" s="350"/>
      <c r="BUD143" s="350"/>
      <c r="BUE143" s="348"/>
      <c r="BUF143" s="348"/>
      <c r="BUG143" s="348"/>
      <c r="BUH143" s="349"/>
      <c r="BUJ143" s="347"/>
      <c r="BUK143" s="350"/>
      <c r="BUL143" s="350"/>
      <c r="BUM143" s="348"/>
      <c r="BUN143" s="348"/>
      <c r="BUO143" s="348"/>
      <c r="BUP143" s="349"/>
      <c r="BUR143" s="347"/>
      <c r="BUS143" s="350"/>
      <c r="BUT143" s="350"/>
      <c r="BUU143" s="348"/>
      <c r="BUV143" s="348"/>
      <c r="BUW143" s="348"/>
      <c r="BUX143" s="349"/>
      <c r="BUZ143" s="347"/>
      <c r="BVA143" s="350"/>
      <c r="BVB143" s="350"/>
      <c r="BVC143" s="348"/>
      <c r="BVD143" s="348"/>
      <c r="BVE143" s="348"/>
      <c r="BVF143" s="349"/>
      <c r="BVH143" s="347"/>
      <c r="BVI143" s="350"/>
      <c r="BVJ143" s="350"/>
      <c r="BVK143" s="348"/>
      <c r="BVL143" s="348"/>
      <c r="BVM143" s="348"/>
      <c r="BVN143" s="349"/>
      <c r="BVP143" s="347"/>
      <c r="BVQ143" s="350"/>
      <c r="BVR143" s="350"/>
      <c r="BVS143" s="348"/>
      <c r="BVT143" s="348"/>
      <c r="BVU143" s="348"/>
      <c r="BVV143" s="349"/>
      <c r="BVX143" s="347"/>
      <c r="BVY143" s="350"/>
      <c r="BVZ143" s="350"/>
      <c r="BWA143" s="348"/>
      <c r="BWB143" s="348"/>
      <c r="BWC143" s="348"/>
      <c r="BWD143" s="349"/>
      <c r="BWF143" s="347"/>
      <c r="BWG143" s="350"/>
      <c r="BWH143" s="350"/>
      <c r="BWI143" s="348"/>
      <c r="BWJ143" s="348"/>
      <c r="BWK143" s="348"/>
      <c r="BWL143" s="349"/>
      <c r="BWN143" s="347"/>
      <c r="BWO143" s="350"/>
      <c r="BWP143" s="350"/>
      <c r="BWQ143" s="348"/>
      <c r="BWR143" s="348"/>
      <c r="BWS143" s="348"/>
      <c r="BWT143" s="349"/>
      <c r="BWV143" s="347"/>
      <c r="BWW143" s="350"/>
      <c r="BWX143" s="350"/>
      <c r="BWY143" s="348"/>
      <c r="BWZ143" s="348"/>
      <c r="BXA143" s="348"/>
      <c r="BXB143" s="349"/>
      <c r="BXD143" s="347"/>
      <c r="BXE143" s="350"/>
      <c r="BXF143" s="350"/>
      <c r="BXG143" s="348"/>
      <c r="BXH143" s="348"/>
      <c r="BXI143" s="348"/>
      <c r="BXJ143" s="349"/>
      <c r="BXL143" s="347"/>
      <c r="BXM143" s="350"/>
      <c r="BXN143" s="350"/>
      <c r="BXO143" s="348"/>
      <c r="BXP143" s="348"/>
      <c r="BXQ143" s="348"/>
      <c r="BXR143" s="349"/>
      <c r="BXT143" s="347"/>
      <c r="BXU143" s="350"/>
      <c r="BXV143" s="350"/>
      <c r="BXW143" s="348"/>
      <c r="BXX143" s="348"/>
      <c r="BXY143" s="348"/>
      <c r="BXZ143" s="349"/>
      <c r="BYB143" s="347"/>
      <c r="BYC143" s="350"/>
      <c r="BYD143" s="350"/>
      <c r="BYE143" s="348"/>
      <c r="BYF143" s="348"/>
      <c r="BYG143" s="348"/>
      <c r="BYH143" s="349"/>
      <c r="BYJ143" s="347"/>
      <c r="BYK143" s="350"/>
      <c r="BYL143" s="350"/>
      <c r="BYM143" s="348"/>
      <c r="BYN143" s="348"/>
      <c r="BYO143" s="348"/>
      <c r="BYP143" s="349"/>
      <c r="BYR143" s="347"/>
      <c r="BYS143" s="350"/>
      <c r="BYT143" s="350"/>
      <c r="BYU143" s="348"/>
      <c r="BYV143" s="348"/>
      <c r="BYW143" s="348"/>
      <c r="BYX143" s="349"/>
      <c r="BYZ143" s="347"/>
      <c r="BZA143" s="350"/>
      <c r="BZB143" s="350"/>
      <c r="BZC143" s="348"/>
      <c r="BZD143" s="348"/>
      <c r="BZE143" s="348"/>
      <c r="BZF143" s="349"/>
      <c r="BZH143" s="347"/>
      <c r="BZI143" s="350"/>
      <c r="BZJ143" s="350"/>
      <c r="BZK143" s="348"/>
      <c r="BZL143" s="348"/>
      <c r="BZM143" s="348"/>
      <c r="BZN143" s="349"/>
      <c r="BZP143" s="347"/>
      <c r="BZQ143" s="350"/>
      <c r="BZR143" s="350"/>
      <c r="BZS143" s="348"/>
      <c r="BZT143" s="348"/>
      <c r="BZU143" s="348"/>
      <c r="BZV143" s="349"/>
      <c r="BZX143" s="347"/>
      <c r="BZY143" s="350"/>
      <c r="BZZ143" s="350"/>
      <c r="CAA143" s="348"/>
      <c r="CAB143" s="348"/>
      <c r="CAC143" s="348"/>
      <c r="CAD143" s="349"/>
      <c r="CAF143" s="347"/>
      <c r="CAG143" s="350"/>
      <c r="CAH143" s="350"/>
      <c r="CAI143" s="348"/>
      <c r="CAJ143" s="348"/>
      <c r="CAK143" s="348"/>
      <c r="CAL143" s="349"/>
      <c r="CAN143" s="347"/>
      <c r="CAO143" s="350"/>
      <c r="CAP143" s="350"/>
      <c r="CAQ143" s="348"/>
      <c r="CAR143" s="348"/>
      <c r="CAS143" s="348"/>
      <c r="CAT143" s="349"/>
      <c r="CAV143" s="347"/>
      <c r="CAW143" s="350"/>
      <c r="CAX143" s="350"/>
      <c r="CAY143" s="348"/>
      <c r="CAZ143" s="348"/>
      <c r="CBA143" s="348"/>
      <c r="CBB143" s="349"/>
      <c r="CBD143" s="347"/>
      <c r="CBE143" s="350"/>
      <c r="CBF143" s="350"/>
      <c r="CBG143" s="348"/>
      <c r="CBH143" s="348"/>
      <c r="CBI143" s="348"/>
      <c r="CBJ143" s="349"/>
      <c r="CBL143" s="347"/>
      <c r="CBM143" s="350"/>
      <c r="CBN143" s="350"/>
      <c r="CBO143" s="348"/>
      <c r="CBP143" s="348"/>
      <c r="CBQ143" s="348"/>
      <c r="CBR143" s="349"/>
      <c r="CBT143" s="347"/>
      <c r="CBU143" s="350"/>
      <c r="CBV143" s="350"/>
      <c r="CBW143" s="348"/>
      <c r="CBX143" s="348"/>
      <c r="CBY143" s="348"/>
      <c r="CBZ143" s="349"/>
      <c r="CCB143" s="347"/>
      <c r="CCC143" s="350"/>
      <c r="CCD143" s="350"/>
      <c r="CCE143" s="348"/>
      <c r="CCF143" s="348"/>
      <c r="CCG143" s="348"/>
      <c r="CCH143" s="349"/>
      <c r="CCJ143" s="347"/>
      <c r="CCK143" s="350"/>
      <c r="CCL143" s="350"/>
      <c r="CCM143" s="348"/>
      <c r="CCN143" s="348"/>
      <c r="CCO143" s="348"/>
      <c r="CCP143" s="349"/>
      <c r="CCR143" s="347"/>
      <c r="CCS143" s="350"/>
      <c r="CCT143" s="350"/>
      <c r="CCU143" s="348"/>
      <c r="CCV143" s="348"/>
      <c r="CCW143" s="348"/>
      <c r="CCX143" s="349"/>
      <c r="CCZ143" s="347"/>
      <c r="CDA143" s="350"/>
      <c r="CDB143" s="350"/>
      <c r="CDC143" s="348"/>
      <c r="CDD143" s="348"/>
      <c r="CDE143" s="348"/>
      <c r="CDF143" s="349"/>
      <c r="CDH143" s="347"/>
      <c r="CDI143" s="350"/>
      <c r="CDJ143" s="350"/>
      <c r="CDK143" s="348"/>
      <c r="CDL143" s="348"/>
      <c r="CDM143" s="348"/>
      <c r="CDN143" s="349"/>
      <c r="CDP143" s="347"/>
      <c r="CDQ143" s="350"/>
      <c r="CDR143" s="350"/>
      <c r="CDS143" s="348"/>
      <c r="CDT143" s="348"/>
      <c r="CDU143" s="348"/>
      <c r="CDV143" s="349"/>
      <c r="CDX143" s="347"/>
      <c r="CDY143" s="350"/>
      <c r="CDZ143" s="350"/>
      <c r="CEA143" s="348"/>
      <c r="CEB143" s="348"/>
      <c r="CEC143" s="348"/>
      <c r="CED143" s="349"/>
      <c r="CEF143" s="347"/>
      <c r="CEG143" s="350"/>
      <c r="CEH143" s="350"/>
      <c r="CEI143" s="348"/>
      <c r="CEJ143" s="348"/>
      <c r="CEK143" s="348"/>
      <c r="CEL143" s="349"/>
      <c r="CEN143" s="347"/>
      <c r="CEO143" s="350"/>
      <c r="CEP143" s="350"/>
      <c r="CEQ143" s="348"/>
      <c r="CER143" s="348"/>
      <c r="CES143" s="348"/>
      <c r="CET143" s="349"/>
      <c r="CEV143" s="347"/>
      <c r="CEW143" s="350"/>
      <c r="CEX143" s="350"/>
      <c r="CEY143" s="348"/>
      <c r="CEZ143" s="348"/>
      <c r="CFA143" s="348"/>
      <c r="CFB143" s="349"/>
      <c r="CFD143" s="347"/>
      <c r="CFE143" s="350"/>
      <c r="CFF143" s="350"/>
      <c r="CFG143" s="348"/>
      <c r="CFH143" s="348"/>
      <c r="CFI143" s="348"/>
      <c r="CFJ143" s="349"/>
      <c r="CFL143" s="347"/>
      <c r="CFM143" s="350"/>
      <c r="CFN143" s="350"/>
      <c r="CFO143" s="348"/>
      <c r="CFP143" s="348"/>
      <c r="CFQ143" s="348"/>
      <c r="CFR143" s="349"/>
      <c r="CFT143" s="347"/>
      <c r="CFU143" s="350"/>
      <c r="CFV143" s="350"/>
      <c r="CFW143" s="348"/>
      <c r="CFX143" s="348"/>
      <c r="CFY143" s="348"/>
      <c r="CFZ143" s="349"/>
      <c r="CGB143" s="347"/>
      <c r="CGC143" s="350"/>
      <c r="CGD143" s="350"/>
      <c r="CGE143" s="348"/>
      <c r="CGF143" s="348"/>
      <c r="CGG143" s="348"/>
      <c r="CGH143" s="349"/>
      <c r="CGJ143" s="347"/>
      <c r="CGK143" s="350"/>
      <c r="CGL143" s="350"/>
      <c r="CGM143" s="348"/>
      <c r="CGN143" s="348"/>
      <c r="CGO143" s="348"/>
      <c r="CGP143" s="349"/>
      <c r="CGR143" s="347"/>
      <c r="CGS143" s="350"/>
      <c r="CGT143" s="350"/>
      <c r="CGU143" s="348"/>
      <c r="CGV143" s="348"/>
      <c r="CGW143" s="348"/>
      <c r="CGX143" s="349"/>
      <c r="CGZ143" s="347"/>
      <c r="CHA143" s="350"/>
      <c r="CHB143" s="350"/>
      <c r="CHC143" s="348"/>
      <c r="CHD143" s="348"/>
      <c r="CHE143" s="348"/>
      <c r="CHF143" s="349"/>
      <c r="CHH143" s="347"/>
      <c r="CHI143" s="350"/>
      <c r="CHJ143" s="350"/>
      <c r="CHK143" s="348"/>
      <c r="CHL143" s="348"/>
      <c r="CHM143" s="348"/>
      <c r="CHN143" s="349"/>
      <c r="CHP143" s="347"/>
      <c r="CHQ143" s="350"/>
      <c r="CHR143" s="350"/>
      <c r="CHS143" s="348"/>
      <c r="CHT143" s="348"/>
      <c r="CHU143" s="348"/>
      <c r="CHV143" s="349"/>
      <c r="CHX143" s="347"/>
      <c r="CHY143" s="350"/>
      <c r="CHZ143" s="350"/>
      <c r="CIA143" s="348"/>
      <c r="CIB143" s="348"/>
      <c r="CIC143" s="348"/>
      <c r="CID143" s="349"/>
      <c r="CIF143" s="347"/>
      <c r="CIG143" s="350"/>
      <c r="CIH143" s="350"/>
      <c r="CII143" s="348"/>
      <c r="CIJ143" s="348"/>
      <c r="CIK143" s="348"/>
      <c r="CIL143" s="349"/>
      <c r="CIN143" s="347"/>
      <c r="CIO143" s="350"/>
      <c r="CIP143" s="350"/>
      <c r="CIQ143" s="348"/>
      <c r="CIR143" s="348"/>
      <c r="CIS143" s="348"/>
      <c r="CIT143" s="349"/>
      <c r="CIV143" s="347"/>
      <c r="CIW143" s="350"/>
      <c r="CIX143" s="350"/>
      <c r="CIY143" s="348"/>
      <c r="CIZ143" s="348"/>
      <c r="CJA143" s="348"/>
      <c r="CJB143" s="349"/>
      <c r="CJD143" s="347"/>
      <c r="CJE143" s="350"/>
      <c r="CJF143" s="350"/>
      <c r="CJG143" s="348"/>
      <c r="CJH143" s="348"/>
      <c r="CJI143" s="348"/>
      <c r="CJJ143" s="349"/>
      <c r="CJL143" s="347"/>
      <c r="CJM143" s="350"/>
      <c r="CJN143" s="350"/>
      <c r="CJO143" s="348"/>
      <c r="CJP143" s="348"/>
      <c r="CJQ143" s="348"/>
      <c r="CJR143" s="349"/>
      <c r="CJT143" s="347"/>
      <c r="CJU143" s="350"/>
      <c r="CJV143" s="350"/>
      <c r="CJW143" s="348"/>
      <c r="CJX143" s="348"/>
      <c r="CJY143" s="348"/>
      <c r="CJZ143" s="349"/>
      <c r="CKB143" s="347"/>
      <c r="CKC143" s="350"/>
      <c r="CKD143" s="350"/>
      <c r="CKE143" s="348"/>
      <c r="CKF143" s="348"/>
      <c r="CKG143" s="348"/>
      <c r="CKH143" s="349"/>
      <c r="CKJ143" s="347"/>
      <c r="CKK143" s="350"/>
      <c r="CKL143" s="350"/>
      <c r="CKM143" s="348"/>
      <c r="CKN143" s="348"/>
      <c r="CKO143" s="348"/>
      <c r="CKP143" s="349"/>
      <c r="CKR143" s="347"/>
      <c r="CKS143" s="350"/>
      <c r="CKT143" s="350"/>
      <c r="CKU143" s="348"/>
      <c r="CKV143" s="348"/>
      <c r="CKW143" s="348"/>
      <c r="CKX143" s="349"/>
      <c r="CKZ143" s="347"/>
      <c r="CLA143" s="350"/>
      <c r="CLB143" s="350"/>
      <c r="CLC143" s="348"/>
      <c r="CLD143" s="348"/>
      <c r="CLE143" s="348"/>
      <c r="CLF143" s="349"/>
      <c r="CLH143" s="347"/>
      <c r="CLI143" s="350"/>
      <c r="CLJ143" s="350"/>
      <c r="CLK143" s="348"/>
      <c r="CLL143" s="348"/>
      <c r="CLM143" s="348"/>
      <c r="CLN143" s="349"/>
      <c r="CLP143" s="347"/>
      <c r="CLQ143" s="350"/>
      <c r="CLR143" s="350"/>
      <c r="CLS143" s="348"/>
      <c r="CLT143" s="348"/>
      <c r="CLU143" s="348"/>
      <c r="CLV143" s="349"/>
      <c r="CLX143" s="347"/>
      <c r="CLY143" s="350"/>
      <c r="CLZ143" s="350"/>
      <c r="CMA143" s="348"/>
      <c r="CMB143" s="348"/>
      <c r="CMC143" s="348"/>
      <c r="CMD143" s="349"/>
      <c r="CMF143" s="347"/>
      <c r="CMG143" s="350"/>
      <c r="CMH143" s="350"/>
      <c r="CMI143" s="348"/>
      <c r="CMJ143" s="348"/>
      <c r="CMK143" s="348"/>
      <c r="CML143" s="349"/>
      <c r="CMN143" s="347"/>
      <c r="CMO143" s="350"/>
      <c r="CMP143" s="350"/>
      <c r="CMQ143" s="348"/>
      <c r="CMR143" s="348"/>
      <c r="CMS143" s="348"/>
      <c r="CMT143" s="349"/>
      <c r="CMV143" s="347"/>
      <c r="CMW143" s="350"/>
      <c r="CMX143" s="350"/>
      <c r="CMY143" s="348"/>
      <c r="CMZ143" s="348"/>
      <c r="CNA143" s="348"/>
      <c r="CNB143" s="349"/>
      <c r="CND143" s="347"/>
      <c r="CNE143" s="350"/>
      <c r="CNF143" s="350"/>
      <c r="CNG143" s="348"/>
      <c r="CNH143" s="348"/>
      <c r="CNI143" s="348"/>
      <c r="CNJ143" s="349"/>
      <c r="CNL143" s="347"/>
      <c r="CNM143" s="350"/>
      <c r="CNN143" s="350"/>
      <c r="CNO143" s="348"/>
      <c r="CNP143" s="348"/>
      <c r="CNQ143" s="348"/>
      <c r="CNR143" s="349"/>
      <c r="CNT143" s="347"/>
      <c r="CNU143" s="350"/>
      <c r="CNV143" s="350"/>
      <c r="CNW143" s="348"/>
      <c r="CNX143" s="348"/>
      <c r="CNY143" s="348"/>
      <c r="CNZ143" s="349"/>
      <c r="COB143" s="347"/>
      <c r="COC143" s="350"/>
      <c r="COD143" s="350"/>
      <c r="COE143" s="348"/>
      <c r="COF143" s="348"/>
      <c r="COG143" s="348"/>
      <c r="COH143" s="349"/>
      <c r="COJ143" s="347"/>
      <c r="COK143" s="350"/>
      <c r="COL143" s="350"/>
      <c r="COM143" s="348"/>
      <c r="CON143" s="348"/>
      <c r="COO143" s="348"/>
      <c r="COP143" s="349"/>
      <c r="COR143" s="347"/>
      <c r="COS143" s="350"/>
      <c r="COT143" s="350"/>
      <c r="COU143" s="348"/>
      <c r="COV143" s="348"/>
      <c r="COW143" s="348"/>
      <c r="COX143" s="349"/>
      <c r="COZ143" s="347"/>
      <c r="CPA143" s="350"/>
      <c r="CPB143" s="350"/>
      <c r="CPC143" s="348"/>
      <c r="CPD143" s="348"/>
      <c r="CPE143" s="348"/>
      <c r="CPF143" s="349"/>
      <c r="CPH143" s="347"/>
      <c r="CPI143" s="350"/>
      <c r="CPJ143" s="350"/>
      <c r="CPK143" s="348"/>
      <c r="CPL143" s="348"/>
      <c r="CPM143" s="348"/>
      <c r="CPN143" s="349"/>
      <c r="CPP143" s="347"/>
      <c r="CPQ143" s="350"/>
      <c r="CPR143" s="350"/>
      <c r="CPS143" s="348"/>
      <c r="CPT143" s="348"/>
      <c r="CPU143" s="348"/>
      <c r="CPV143" s="349"/>
      <c r="CPX143" s="347"/>
      <c r="CPY143" s="350"/>
      <c r="CPZ143" s="350"/>
      <c r="CQA143" s="348"/>
      <c r="CQB143" s="348"/>
      <c r="CQC143" s="348"/>
      <c r="CQD143" s="349"/>
      <c r="CQF143" s="347"/>
      <c r="CQG143" s="350"/>
      <c r="CQH143" s="350"/>
      <c r="CQI143" s="348"/>
      <c r="CQJ143" s="348"/>
      <c r="CQK143" s="348"/>
      <c r="CQL143" s="349"/>
      <c r="CQN143" s="347"/>
      <c r="CQO143" s="350"/>
      <c r="CQP143" s="350"/>
      <c r="CQQ143" s="348"/>
      <c r="CQR143" s="348"/>
      <c r="CQS143" s="348"/>
      <c r="CQT143" s="349"/>
      <c r="CQV143" s="347"/>
      <c r="CQW143" s="350"/>
      <c r="CQX143" s="350"/>
      <c r="CQY143" s="348"/>
      <c r="CQZ143" s="348"/>
      <c r="CRA143" s="348"/>
      <c r="CRB143" s="349"/>
      <c r="CRD143" s="347"/>
      <c r="CRE143" s="350"/>
      <c r="CRF143" s="350"/>
      <c r="CRG143" s="348"/>
      <c r="CRH143" s="348"/>
      <c r="CRI143" s="348"/>
      <c r="CRJ143" s="349"/>
      <c r="CRL143" s="347"/>
      <c r="CRM143" s="350"/>
      <c r="CRN143" s="350"/>
      <c r="CRO143" s="348"/>
      <c r="CRP143" s="348"/>
      <c r="CRQ143" s="348"/>
      <c r="CRR143" s="349"/>
      <c r="CRT143" s="347"/>
      <c r="CRU143" s="350"/>
      <c r="CRV143" s="350"/>
      <c r="CRW143" s="348"/>
      <c r="CRX143" s="348"/>
      <c r="CRY143" s="348"/>
      <c r="CRZ143" s="349"/>
      <c r="CSB143" s="347"/>
      <c r="CSC143" s="350"/>
      <c r="CSD143" s="350"/>
      <c r="CSE143" s="348"/>
      <c r="CSF143" s="348"/>
      <c r="CSG143" s="348"/>
      <c r="CSH143" s="349"/>
      <c r="CSJ143" s="347"/>
      <c r="CSK143" s="350"/>
      <c r="CSL143" s="350"/>
      <c r="CSM143" s="348"/>
      <c r="CSN143" s="348"/>
      <c r="CSO143" s="348"/>
      <c r="CSP143" s="349"/>
      <c r="CSR143" s="347"/>
      <c r="CSS143" s="350"/>
      <c r="CST143" s="350"/>
      <c r="CSU143" s="348"/>
      <c r="CSV143" s="348"/>
      <c r="CSW143" s="348"/>
      <c r="CSX143" s="349"/>
      <c r="CSZ143" s="347"/>
      <c r="CTA143" s="350"/>
      <c r="CTB143" s="350"/>
      <c r="CTC143" s="348"/>
      <c r="CTD143" s="348"/>
      <c r="CTE143" s="348"/>
      <c r="CTF143" s="349"/>
      <c r="CTH143" s="347"/>
      <c r="CTI143" s="350"/>
      <c r="CTJ143" s="350"/>
      <c r="CTK143" s="348"/>
      <c r="CTL143" s="348"/>
      <c r="CTM143" s="348"/>
      <c r="CTN143" s="349"/>
      <c r="CTP143" s="347"/>
      <c r="CTQ143" s="350"/>
      <c r="CTR143" s="350"/>
      <c r="CTS143" s="348"/>
      <c r="CTT143" s="348"/>
      <c r="CTU143" s="348"/>
      <c r="CTV143" s="349"/>
      <c r="CTX143" s="347"/>
      <c r="CTY143" s="350"/>
      <c r="CTZ143" s="350"/>
      <c r="CUA143" s="348"/>
      <c r="CUB143" s="348"/>
      <c r="CUC143" s="348"/>
      <c r="CUD143" s="349"/>
      <c r="CUF143" s="347"/>
      <c r="CUG143" s="350"/>
      <c r="CUH143" s="350"/>
      <c r="CUI143" s="348"/>
      <c r="CUJ143" s="348"/>
      <c r="CUK143" s="348"/>
      <c r="CUL143" s="349"/>
      <c r="CUN143" s="347"/>
      <c r="CUO143" s="350"/>
      <c r="CUP143" s="350"/>
      <c r="CUQ143" s="348"/>
      <c r="CUR143" s="348"/>
      <c r="CUS143" s="348"/>
      <c r="CUT143" s="349"/>
      <c r="CUV143" s="347"/>
      <c r="CUW143" s="350"/>
      <c r="CUX143" s="350"/>
      <c r="CUY143" s="348"/>
      <c r="CUZ143" s="348"/>
      <c r="CVA143" s="348"/>
      <c r="CVB143" s="349"/>
      <c r="CVD143" s="347"/>
      <c r="CVE143" s="350"/>
      <c r="CVF143" s="350"/>
      <c r="CVG143" s="348"/>
      <c r="CVH143" s="348"/>
      <c r="CVI143" s="348"/>
      <c r="CVJ143" s="349"/>
      <c r="CVL143" s="347"/>
      <c r="CVM143" s="350"/>
      <c r="CVN143" s="350"/>
      <c r="CVO143" s="348"/>
      <c r="CVP143" s="348"/>
      <c r="CVQ143" s="348"/>
      <c r="CVR143" s="349"/>
      <c r="CVT143" s="347"/>
      <c r="CVU143" s="350"/>
      <c r="CVV143" s="350"/>
      <c r="CVW143" s="348"/>
      <c r="CVX143" s="348"/>
      <c r="CVY143" s="348"/>
      <c r="CVZ143" s="349"/>
      <c r="CWB143" s="347"/>
      <c r="CWC143" s="350"/>
      <c r="CWD143" s="350"/>
      <c r="CWE143" s="348"/>
      <c r="CWF143" s="348"/>
      <c r="CWG143" s="348"/>
      <c r="CWH143" s="349"/>
      <c r="CWJ143" s="347"/>
      <c r="CWK143" s="350"/>
      <c r="CWL143" s="350"/>
      <c r="CWM143" s="348"/>
      <c r="CWN143" s="348"/>
      <c r="CWO143" s="348"/>
      <c r="CWP143" s="349"/>
      <c r="CWR143" s="347"/>
      <c r="CWS143" s="350"/>
      <c r="CWT143" s="350"/>
      <c r="CWU143" s="348"/>
      <c r="CWV143" s="348"/>
      <c r="CWW143" s="348"/>
      <c r="CWX143" s="349"/>
      <c r="CWZ143" s="347"/>
      <c r="CXA143" s="350"/>
      <c r="CXB143" s="350"/>
      <c r="CXC143" s="348"/>
      <c r="CXD143" s="348"/>
      <c r="CXE143" s="348"/>
      <c r="CXF143" s="349"/>
      <c r="CXH143" s="347"/>
      <c r="CXI143" s="350"/>
      <c r="CXJ143" s="350"/>
      <c r="CXK143" s="348"/>
      <c r="CXL143" s="348"/>
      <c r="CXM143" s="348"/>
      <c r="CXN143" s="349"/>
      <c r="CXP143" s="347"/>
      <c r="CXQ143" s="350"/>
      <c r="CXR143" s="350"/>
      <c r="CXS143" s="348"/>
      <c r="CXT143" s="348"/>
      <c r="CXU143" s="348"/>
      <c r="CXV143" s="349"/>
      <c r="CXX143" s="347"/>
      <c r="CXY143" s="350"/>
      <c r="CXZ143" s="350"/>
      <c r="CYA143" s="348"/>
      <c r="CYB143" s="348"/>
      <c r="CYC143" s="348"/>
      <c r="CYD143" s="349"/>
      <c r="CYF143" s="347"/>
      <c r="CYG143" s="350"/>
      <c r="CYH143" s="350"/>
      <c r="CYI143" s="348"/>
      <c r="CYJ143" s="348"/>
      <c r="CYK143" s="348"/>
      <c r="CYL143" s="349"/>
      <c r="CYN143" s="347"/>
      <c r="CYO143" s="350"/>
      <c r="CYP143" s="350"/>
      <c r="CYQ143" s="348"/>
      <c r="CYR143" s="348"/>
      <c r="CYS143" s="348"/>
      <c r="CYT143" s="349"/>
      <c r="CYV143" s="347"/>
      <c r="CYW143" s="350"/>
      <c r="CYX143" s="350"/>
      <c r="CYY143" s="348"/>
      <c r="CYZ143" s="348"/>
      <c r="CZA143" s="348"/>
      <c r="CZB143" s="349"/>
      <c r="CZD143" s="347"/>
      <c r="CZE143" s="350"/>
      <c r="CZF143" s="350"/>
      <c r="CZG143" s="348"/>
      <c r="CZH143" s="348"/>
      <c r="CZI143" s="348"/>
      <c r="CZJ143" s="349"/>
      <c r="CZL143" s="347"/>
      <c r="CZM143" s="350"/>
      <c r="CZN143" s="350"/>
      <c r="CZO143" s="348"/>
      <c r="CZP143" s="348"/>
      <c r="CZQ143" s="348"/>
      <c r="CZR143" s="349"/>
      <c r="CZT143" s="347"/>
      <c r="CZU143" s="350"/>
      <c r="CZV143" s="350"/>
      <c r="CZW143" s="348"/>
      <c r="CZX143" s="348"/>
      <c r="CZY143" s="348"/>
      <c r="CZZ143" s="349"/>
      <c r="DAB143" s="347"/>
      <c r="DAC143" s="350"/>
      <c r="DAD143" s="350"/>
      <c r="DAE143" s="348"/>
      <c r="DAF143" s="348"/>
      <c r="DAG143" s="348"/>
      <c r="DAH143" s="349"/>
      <c r="DAJ143" s="347"/>
      <c r="DAK143" s="350"/>
      <c r="DAL143" s="350"/>
      <c r="DAM143" s="348"/>
      <c r="DAN143" s="348"/>
      <c r="DAO143" s="348"/>
      <c r="DAP143" s="349"/>
      <c r="DAR143" s="347"/>
      <c r="DAS143" s="350"/>
      <c r="DAT143" s="350"/>
      <c r="DAU143" s="348"/>
      <c r="DAV143" s="348"/>
      <c r="DAW143" s="348"/>
      <c r="DAX143" s="349"/>
      <c r="DAZ143" s="347"/>
      <c r="DBA143" s="350"/>
      <c r="DBB143" s="350"/>
      <c r="DBC143" s="348"/>
      <c r="DBD143" s="348"/>
      <c r="DBE143" s="348"/>
      <c r="DBF143" s="349"/>
      <c r="DBH143" s="347"/>
      <c r="DBI143" s="350"/>
      <c r="DBJ143" s="350"/>
      <c r="DBK143" s="348"/>
      <c r="DBL143" s="348"/>
      <c r="DBM143" s="348"/>
      <c r="DBN143" s="349"/>
      <c r="DBP143" s="347"/>
      <c r="DBQ143" s="350"/>
      <c r="DBR143" s="350"/>
      <c r="DBS143" s="348"/>
      <c r="DBT143" s="348"/>
      <c r="DBU143" s="348"/>
      <c r="DBV143" s="349"/>
      <c r="DBX143" s="347"/>
      <c r="DBY143" s="350"/>
      <c r="DBZ143" s="350"/>
      <c r="DCA143" s="348"/>
      <c r="DCB143" s="348"/>
      <c r="DCC143" s="348"/>
      <c r="DCD143" s="349"/>
      <c r="DCF143" s="347"/>
      <c r="DCG143" s="350"/>
      <c r="DCH143" s="350"/>
      <c r="DCI143" s="348"/>
      <c r="DCJ143" s="348"/>
      <c r="DCK143" s="348"/>
      <c r="DCL143" s="349"/>
      <c r="DCN143" s="347"/>
      <c r="DCO143" s="350"/>
      <c r="DCP143" s="350"/>
      <c r="DCQ143" s="348"/>
      <c r="DCR143" s="348"/>
      <c r="DCS143" s="348"/>
      <c r="DCT143" s="349"/>
      <c r="DCV143" s="347"/>
      <c r="DCW143" s="350"/>
      <c r="DCX143" s="350"/>
      <c r="DCY143" s="348"/>
      <c r="DCZ143" s="348"/>
      <c r="DDA143" s="348"/>
      <c r="DDB143" s="349"/>
      <c r="DDD143" s="347"/>
      <c r="DDE143" s="350"/>
      <c r="DDF143" s="350"/>
      <c r="DDG143" s="348"/>
      <c r="DDH143" s="348"/>
      <c r="DDI143" s="348"/>
      <c r="DDJ143" s="349"/>
      <c r="DDL143" s="347"/>
      <c r="DDM143" s="350"/>
      <c r="DDN143" s="350"/>
      <c r="DDO143" s="348"/>
      <c r="DDP143" s="348"/>
      <c r="DDQ143" s="348"/>
      <c r="DDR143" s="349"/>
      <c r="DDT143" s="347"/>
      <c r="DDU143" s="350"/>
      <c r="DDV143" s="350"/>
      <c r="DDW143" s="348"/>
      <c r="DDX143" s="348"/>
      <c r="DDY143" s="348"/>
      <c r="DDZ143" s="349"/>
      <c r="DEB143" s="347"/>
      <c r="DEC143" s="350"/>
      <c r="DED143" s="350"/>
      <c r="DEE143" s="348"/>
      <c r="DEF143" s="348"/>
      <c r="DEG143" s="348"/>
      <c r="DEH143" s="349"/>
      <c r="DEJ143" s="347"/>
      <c r="DEK143" s="350"/>
      <c r="DEL143" s="350"/>
      <c r="DEM143" s="348"/>
      <c r="DEN143" s="348"/>
      <c r="DEO143" s="348"/>
      <c r="DEP143" s="349"/>
      <c r="DER143" s="347"/>
      <c r="DES143" s="350"/>
      <c r="DET143" s="350"/>
      <c r="DEU143" s="348"/>
      <c r="DEV143" s="348"/>
      <c r="DEW143" s="348"/>
      <c r="DEX143" s="349"/>
      <c r="DEZ143" s="347"/>
      <c r="DFA143" s="350"/>
      <c r="DFB143" s="350"/>
      <c r="DFC143" s="348"/>
      <c r="DFD143" s="348"/>
      <c r="DFE143" s="348"/>
      <c r="DFF143" s="349"/>
      <c r="DFH143" s="347"/>
      <c r="DFI143" s="350"/>
      <c r="DFJ143" s="350"/>
      <c r="DFK143" s="348"/>
      <c r="DFL143" s="348"/>
      <c r="DFM143" s="348"/>
      <c r="DFN143" s="349"/>
      <c r="DFP143" s="347"/>
      <c r="DFQ143" s="350"/>
      <c r="DFR143" s="350"/>
      <c r="DFS143" s="348"/>
      <c r="DFT143" s="348"/>
      <c r="DFU143" s="348"/>
      <c r="DFV143" s="349"/>
      <c r="DFX143" s="347"/>
      <c r="DFY143" s="350"/>
      <c r="DFZ143" s="350"/>
      <c r="DGA143" s="348"/>
      <c r="DGB143" s="348"/>
      <c r="DGC143" s="348"/>
      <c r="DGD143" s="349"/>
      <c r="DGF143" s="347"/>
      <c r="DGG143" s="350"/>
      <c r="DGH143" s="350"/>
      <c r="DGI143" s="348"/>
      <c r="DGJ143" s="348"/>
      <c r="DGK143" s="348"/>
      <c r="DGL143" s="349"/>
      <c r="DGN143" s="347"/>
      <c r="DGO143" s="350"/>
      <c r="DGP143" s="350"/>
      <c r="DGQ143" s="348"/>
      <c r="DGR143" s="348"/>
      <c r="DGS143" s="348"/>
      <c r="DGT143" s="349"/>
      <c r="DGV143" s="347"/>
      <c r="DGW143" s="350"/>
      <c r="DGX143" s="350"/>
      <c r="DGY143" s="348"/>
      <c r="DGZ143" s="348"/>
      <c r="DHA143" s="348"/>
      <c r="DHB143" s="349"/>
      <c r="DHD143" s="347"/>
      <c r="DHE143" s="350"/>
      <c r="DHF143" s="350"/>
      <c r="DHG143" s="348"/>
      <c r="DHH143" s="348"/>
      <c r="DHI143" s="348"/>
      <c r="DHJ143" s="349"/>
      <c r="DHL143" s="347"/>
      <c r="DHM143" s="350"/>
      <c r="DHN143" s="350"/>
      <c r="DHO143" s="348"/>
      <c r="DHP143" s="348"/>
      <c r="DHQ143" s="348"/>
      <c r="DHR143" s="349"/>
      <c r="DHT143" s="347"/>
      <c r="DHU143" s="350"/>
      <c r="DHV143" s="350"/>
      <c r="DHW143" s="348"/>
      <c r="DHX143" s="348"/>
      <c r="DHY143" s="348"/>
      <c r="DHZ143" s="349"/>
      <c r="DIB143" s="347"/>
      <c r="DIC143" s="350"/>
      <c r="DID143" s="350"/>
      <c r="DIE143" s="348"/>
      <c r="DIF143" s="348"/>
      <c r="DIG143" s="348"/>
      <c r="DIH143" s="349"/>
      <c r="DIJ143" s="347"/>
      <c r="DIK143" s="350"/>
      <c r="DIL143" s="350"/>
      <c r="DIM143" s="348"/>
      <c r="DIN143" s="348"/>
      <c r="DIO143" s="348"/>
      <c r="DIP143" s="349"/>
      <c r="DIR143" s="347"/>
      <c r="DIS143" s="350"/>
      <c r="DIT143" s="350"/>
      <c r="DIU143" s="348"/>
      <c r="DIV143" s="348"/>
      <c r="DIW143" s="348"/>
      <c r="DIX143" s="349"/>
      <c r="DIZ143" s="347"/>
      <c r="DJA143" s="350"/>
      <c r="DJB143" s="350"/>
      <c r="DJC143" s="348"/>
      <c r="DJD143" s="348"/>
      <c r="DJE143" s="348"/>
      <c r="DJF143" s="349"/>
      <c r="DJH143" s="347"/>
      <c r="DJI143" s="350"/>
      <c r="DJJ143" s="350"/>
      <c r="DJK143" s="348"/>
      <c r="DJL143" s="348"/>
      <c r="DJM143" s="348"/>
      <c r="DJN143" s="349"/>
      <c r="DJP143" s="347"/>
      <c r="DJQ143" s="350"/>
      <c r="DJR143" s="350"/>
      <c r="DJS143" s="348"/>
      <c r="DJT143" s="348"/>
      <c r="DJU143" s="348"/>
      <c r="DJV143" s="349"/>
      <c r="DJX143" s="347"/>
      <c r="DJY143" s="350"/>
      <c r="DJZ143" s="350"/>
      <c r="DKA143" s="348"/>
      <c r="DKB143" s="348"/>
      <c r="DKC143" s="348"/>
      <c r="DKD143" s="349"/>
      <c r="DKF143" s="347"/>
      <c r="DKG143" s="350"/>
      <c r="DKH143" s="350"/>
      <c r="DKI143" s="348"/>
      <c r="DKJ143" s="348"/>
      <c r="DKK143" s="348"/>
      <c r="DKL143" s="349"/>
      <c r="DKN143" s="347"/>
      <c r="DKO143" s="350"/>
      <c r="DKP143" s="350"/>
      <c r="DKQ143" s="348"/>
      <c r="DKR143" s="348"/>
      <c r="DKS143" s="348"/>
      <c r="DKT143" s="349"/>
      <c r="DKV143" s="347"/>
      <c r="DKW143" s="350"/>
      <c r="DKX143" s="350"/>
      <c r="DKY143" s="348"/>
      <c r="DKZ143" s="348"/>
      <c r="DLA143" s="348"/>
      <c r="DLB143" s="349"/>
      <c r="DLD143" s="347"/>
      <c r="DLE143" s="350"/>
      <c r="DLF143" s="350"/>
      <c r="DLG143" s="348"/>
      <c r="DLH143" s="348"/>
      <c r="DLI143" s="348"/>
      <c r="DLJ143" s="349"/>
      <c r="DLL143" s="347"/>
      <c r="DLM143" s="350"/>
      <c r="DLN143" s="350"/>
      <c r="DLO143" s="348"/>
      <c r="DLP143" s="348"/>
      <c r="DLQ143" s="348"/>
      <c r="DLR143" s="349"/>
      <c r="DLT143" s="347"/>
      <c r="DLU143" s="350"/>
      <c r="DLV143" s="350"/>
      <c r="DLW143" s="348"/>
      <c r="DLX143" s="348"/>
      <c r="DLY143" s="348"/>
      <c r="DLZ143" s="349"/>
      <c r="DMB143" s="347"/>
      <c r="DMC143" s="350"/>
      <c r="DMD143" s="350"/>
      <c r="DME143" s="348"/>
      <c r="DMF143" s="348"/>
      <c r="DMG143" s="348"/>
      <c r="DMH143" s="349"/>
      <c r="DMJ143" s="347"/>
      <c r="DMK143" s="350"/>
      <c r="DML143" s="350"/>
      <c r="DMM143" s="348"/>
      <c r="DMN143" s="348"/>
      <c r="DMO143" s="348"/>
      <c r="DMP143" s="349"/>
      <c r="DMR143" s="347"/>
      <c r="DMS143" s="350"/>
      <c r="DMT143" s="350"/>
      <c r="DMU143" s="348"/>
      <c r="DMV143" s="348"/>
      <c r="DMW143" s="348"/>
      <c r="DMX143" s="349"/>
      <c r="DMZ143" s="347"/>
      <c r="DNA143" s="350"/>
      <c r="DNB143" s="350"/>
      <c r="DNC143" s="348"/>
      <c r="DND143" s="348"/>
      <c r="DNE143" s="348"/>
      <c r="DNF143" s="349"/>
      <c r="DNH143" s="347"/>
      <c r="DNI143" s="350"/>
      <c r="DNJ143" s="350"/>
      <c r="DNK143" s="348"/>
      <c r="DNL143" s="348"/>
      <c r="DNM143" s="348"/>
      <c r="DNN143" s="349"/>
      <c r="DNP143" s="347"/>
      <c r="DNQ143" s="350"/>
      <c r="DNR143" s="350"/>
      <c r="DNS143" s="348"/>
      <c r="DNT143" s="348"/>
      <c r="DNU143" s="348"/>
      <c r="DNV143" s="349"/>
      <c r="DNX143" s="347"/>
      <c r="DNY143" s="350"/>
      <c r="DNZ143" s="350"/>
      <c r="DOA143" s="348"/>
      <c r="DOB143" s="348"/>
      <c r="DOC143" s="348"/>
      <c r="DOD143" s="349"/>
      <c r="DOF143" s="347"/>
      <c r="DOG143" s="350"/>
      <c r="DOH143" s="350"/>
      <c r="DOI143" s="348"/>
      <c r="DOJ143" s="348"/>
      <c r="DOK143" s="348"/>
      <c r="DOL143" s="349"/>
      <c r="DON143" s="347"/>
      <c r="DOO143" s="350"/>
      <c r="DOP143" s="350"/>
      <c r="DOQ143" s="348"/>
      <c r="DOR143" s="348"/>
      <c r="DOS143" s="348"/>
      <c r="DOT143" s="349"/>
      <c r="DOV143" s="347"/>
      <c r="DOW143" s="350"/>
      <c r="DOX143" s="350"/>
      <c r="DOY143" s="348"/>
      <c r="DOZ143" s="348"/>
      <c r="DPA143" s="348"/>
      <c r="DPB143" s="349"/>
      <c r="DPD143" s="347"/>
      <c r="DPE143" s="350"/>
      <c r="DPF143" s="350"/>
      <c r="DPG143" s="348"/>
      <c r="DPH143" s="348"/>
      <c r="DPI143" s="348"/>
      <c r="DPJ143" s="349"/>
      <c r="DPL143" s="347"/>
      <c r="DPM143" s="350"/>
      <c r="DPN143" s="350"/>
      <c r="DPO143" s="348"/>
      <c r="DPP143" s="348"/>
      <c r="DPQ143" s="348"/>
      <c r="DPR143" s="349"/>
      <c r="DPT143" s="347"/>
      <c r="DPU143" s="350"/>
      <c r="DPV143" s="350"/>
      <c r="DPW143" s="348"/>
      <c r="DPX143" s="348"/>
      <c r="DPY143" s="348"/>
      <c r="DPZ143" s="349"/>
      <c r="DQB143" s="347"/>
      <c r="DQC143" s="350"/>
      <c r="DQD143" s="350"/>
      <c r="DQE143" s="348"/>
      <c r="DQF143" s="348"/>
      <c r="DQG143" s="348"/>
      <c r="DQH143" s="349"/>
      <c r="DQJ143" s="347"/>
      <c r="DQK143" s="350"/>
      <c r="DQL143" s="350"/>
      <c r="DQM143" s="348"/>
      <c r="DQN143" s="348"/>
      <c r="DQO143" s="348"/>
      <c r="DQP143" s="349"/>
      <c r="DQR143" s="347"/>
      <c r="DQS143" s="350"/>
      <c r="DQT143" s="350"/>
      <c r="DQU143" s="348"/>
      <c r="DQV143" s="348"/>
      <c r="DQW143" s="348"/>
      <c r="DQX143" s="349"/>
      <c r="DQZ143" s="347"/>
      <c r="DRA143" s="350"/>
      <c r="DRB143" s="350"/>
      <c r="DRC143" s="348"/>
      <c r="DRD143" s="348"/>
      <c r="DRE143" s="348"/>
      <c r="DRF143" s="349"/>
      <c r="DRH143" s="347"/>
      <c r="DRI143" s="350"/>
      <c r="DRJ143" s="350"/>
      <c r="DRK143" s="348"/>
      <c r="DRL143" s="348"/>
      <c r="DRM143" s="348"/>
      <c r="DRN143" s="349"/>
      <c r="DRP143" s="347"/>
      <c r="DRQ143" s="350"/>
      <c r="DRR143" s="350"/>
      <c r="DRS143" s="348"/>
      <c r="DRT143" s="348"/>
      <c r="DRU143" s="348"/>
      <c r="DRV143" s="349"/>
      <c r="DRX143" s="347"/>
      <c r="DRY143" s="350"/>
      <c r="DRZ143" s="350"/>
      <c r="DSA143" s="348"/>
      <c r="DSB143" s="348"/>
      <c r="DSC143" s="348"/>
      <c r="DSD143" s="349"/>
      <c r="DSF143" s="347"/>
      <c r="DSG143" s="350"/>
      <c r="DSH143" s="350"/>
      <c r="DSI143" s="348"/>
      <c r="DSJ143" s="348"/>
      <c r="DSK143" s="348"/>
      <c r="DSL143" s="349"/>
      <c r="DSN143" s="347"/>
      <c r="DSO143" s="350"/>
      <c r="DSP143" s="350"/>
      <c r="DSQ143" s="348"/>
      <c r="DSR143" s="348"/>
      <c r="DSS143" s="348"/>
      <c r="DST143" s="349"/>
      <c r="DSV143" s="347"/>
      <c r="DSW143" s="350"/>
      <c r="DSX143" s="350"/>
      <c r="DSY143" s="348"/>
      <c r="DSZ143" s="348"/>
      <c r="DTA143" s="348"/>
      <c r="DTB143" s="349"/>
      <c r="DTD143" s="347"/>
      <c r="DTE143" s="350"/>
      <c r="DTF143" s="350"/>
      <c r="DTG143" s="348"/>
      <c r="DTH143" s="348"/>
      <c r="DTI143" s="348"/>
      <c r="DTJ143" s="349"/>
      <c r="DTL143" s="347"/>
      <c r="DTM143" s="350"/>
      <c r="DTN143" s="350"/>
      <c r="DTO143" s="348"/>
      <c r="DTP143" s="348"/>
      <c r="DTQ143" s="348"/>
      <c r="DTR143" s="349"/>
      <c r="DTT143" s="347"/>
      <c r="DTU143" s="350"/>
      <c r="DTV143" s="350"/>
      <c r="DTW143" s="348"/>
      <c r="DTX143" s="348"/>
      <c r="DTY143" s="348"/>
      <c r="DTZ143" s="349"/>
      <c r="DUB143" s="347"/>
      <c r="DUC143" s="350"/>
      <c r="DUD143" s="350"/>
      <c r="DUE143" s="348"/>
      <c r="DUF143" s="348"/>
      <c r="DUG143" s="348"/>
      <c r="DUH143" s="349"/>
      <c r="DUJ143" s="347"/>
      <c r="DUK143" s="350"/>
      <c r="DUL143" s="350"/>
      <c r="DUM143" s="348"/>
      <c r="DUN143" s="348"/>
      <c r="DUO143" s="348"/>
      <c r="DUP143" s="349"/>
      <c r="DUR143" s="347"/>
      <c r="DUS143" s="350"/>
      <c r="DUT143" s="350"/>
      <c r="DUU143" s="348"/>
      <c r="DUV143" s="348"/>
      <c r="DUW143" s="348"/>
      <c r="DUX143" s="349"/>
      <c r="DUZ143" s="347"/>
      <c r="DVA143" s="350"/>
      <c r="DVB143" s="350"/>
      <c r="DVC143" s="348"/>
      <c r="DVD143" s="348"/>
      <c r="DVE143" s="348"/>
      <c r="DVF143" s="349"/>
      <c r="DVH143" s="347"/>
      <c r="DVI143" s="350"/>
      <c r="DVJ143" s="350"/>
      <c r="DVK143" s="348"/>
      <c r="DVL143" s="348"/>
      <c r="DVM143" s="348"/>
      <c r="DVN143" s="349"/>
      <c r="DVP143" s="347"/>
      <c r="DVQ143" s="350"/>
      <c r="DVR143" s="350"/>
      <c r="DVS143" s="348"/>
      <c r="DVT143" s="348"/>
      <c r="DVU143" s="348"/>
      <c r="DVV143" s="349"/>
      <c r="DVX143" s="347"/>
      <c r="DVY143" s="350"/>
      <c r="DVZ143" s="350"/>
      <c r="DWA143" s="348"/>
      <c r="DWB143" s="348"/>
      <c r="DWC143" s="348"/>
      <c r="DWD143" s="349"/>
      <c r="DWF143" s="347"/>
      <c r="DWG143" s="350"/>
      <c r="DWH143" s="350"/>
      <c r="DWI143" s="348"/>
      <c r="DWJ143" s="348"/>
      <c r="DWK143" s="348"/>
      <c r="DWL143" s="349"/>
      <c r="DWN143" s="347"/>
      <c r="DWO143" s="350"/>
      <c r="DWP143" s="350"/>
      <c r="DWQ143" s="348"/>
      <c r="DWR143" s="348"/>
      <c r="DWS143" s="348"/>
      <c r="DWT143" s="349"/>
      <c r="DWV143" s="347"/>
      <c r="DWW143" s="350"/>
      <c r="DWX143" s="350"/>
      <c r="DWY143" s="348"/>
      <c r="DWZ143" s="348"/>
      <c r="DXA143" s="348"/>
      <c r="DXB143" s="349"/>
      <c r="DXD143" s="347"/>
      <c r="DXE143" s="350"/>
      <c r="DXF143" s="350"/>
      <c r="DXG143" s="348"/>
      <c r="DXH143" s="348"/>
      <c r="DXI143" s="348"/>
      <c r="DXJ143" s="349"/>
      <c r="DXL143" s="347"/>
      <c r="DXM143" s="350"/>
      <c r="DXN143" s="350"/>
      <c r="DXO143" s="348"/>
      <c r="DXP143" s="348"/>
      <c r="DXQ143" s="348"/>
      <c r="DXR143" s="349"/>
      <c r="DXT143" s="347"/>
      <c r="DXU143" s="350"/>
      <c r="DXV143" s="350"/>
      <c r="DXW143" s="348"/>
      <c r="DXX143" s="348"/>
      <c r="DXY143" s="348"/>
      <c r="DXZ143" s="349"/>
      <c r="DYB143" s="347"/>
      <c r="DYC143" s="350"/>
      <c r="DYD143" s="350"/>
      <c r="DYE143" s="348"/>
      <c r="DYF143" s="348"/>
      <c r="DYG143" s="348"/>
      <c r="DYH143" s="349"/>
      <c r="DYJ143" s="347"/>
      <c r="DYK143" s="350"/>
      <c r="DYL143" s="350"/>
      <c r="DYM143" s="348"/>
      <c r="DYN143" s="348"/>
      <c r="DYO143" s="348"/>
      <c r="DYP143" s="349"/>
      <c r="DYR143" s="347"/>
      <c r="DYS143" s="350"/>
      <c r="DYT143" s="350"/>
      <c r="DYU143" s="348"/>
      <c r="DYV143" s="348"/>
      <c r="DYW143" s="348"/>
      <c r="DYX143" s="349"/>
      <c r="DYZ143" s="347"/>
      <c r="DZA143" s="350"/>
      <c r="DZB143" s="350"/>
      <c r="DZC143" s="348"/>
      <c r="DZD143" s="348"/>
      <c r="DZE143" s="348"/>
      <c r="DZF143" s="349"/>
      <c r="DZH143" s="347"/>
      <c r="DZI143" s="350"/>
      <c r="DZJ143" s="350"/>
      <c r="DZK143" s="348"/>
      <c r="DZL143" s="348"/>
      <c r="DZM143" s="348"/>
      <c r="DZN143" s="349"/>
      <c r="DZP143" s="347"/>
      <c r="DZQ143" s="350"/>
      <c r="DZR143" s="350"/>
      <c r="DZS143" s="348"/>
      <c r="DZT143" s="348"/>
      <c r="DZU143" s="348"/>
      <c r="DZV143" s="349"/>
      <c r="DZX143" s="347"/>
      <c r="DZY143" s="350"/>
      <c r="DZZ143" s="350"/>
      <c r="EAA143" s="348"/>
      <c r="EAB143" s="348"/>
      <c r="EAC143" s="348"/>
      <c r="EAD143" s="349"/>
      <c r="EAF143" s="347"/>
      <c r="EAG143" s="350"/>
      <c r="EAH143" s="350"/>
      <c r="EAI143" s="348"/>
      <c r="EAJ143" s="348"/>
      <c r="EAK143" s="348"/>
      <c r="EAL143" s="349"/>
      <c r="EAN143" s="347"/>
      <c r="EAO143" s="350"/>
      <c r="EAP143" s="350"/>
      <c r="EAQ143" s="348"/>
      <c r="EAR143" s="348"/>
      <c r="EAS143" s="348"/>
      <c r="EAT143" s="349"/>
      <c r="EAV143" s="347"/>
      <c r="EAW143" s="350"/>
      <c r="EAX143" s="350"/>
      <c r="EAY143" s="348"/>
      <c r="EAZ143" s="348"/>
      <c r="EBA143" s="348"/>
      <c r="EBB143" s="349"/>
      <c r="EBD143" s="347"/>
      <c r="EBE143" s="350"/>
      <c r="EBF143" s="350"/>
      <c r="EBG143" s="348"/>
      <c r="EBH143" s="348"/>
      <c r="EBI143" s="348"/>
      <c r="EBJ143" s="349"/>
      <c r="EBL143" s="347"/>
      <c r="EBM143" s="350"/>
      <c r="EBN143" s="350"/>
      <c r="EBO143" s="348"/>
      <c r="EBP143" s="348"/>
      <c r="EBQ143" s="348"/>
      <c r="EBR143" s="349"/>
      <c r="EBT143" s="347"/>
      <c r="EBU143" s="350"/>
      <c r="EBV143" s="350"/>
      <c r="EBW143" s="348"/>
      <c r="EBX143" s="348"/>
      <c r="EBY143" s="348"/>
      <c r="EBZ143" s="349"/>
      <c r="ECB143" s="347"/>
      <c r="ECC143" s="350"/>
      <c r="ECD143" s="350"/>
      <c r="ECE143" s="348"/>
      <c r="ECF143" s="348"/>
      <c r="ECG143" s="348"/>
      <c r="ECH143" s="349"/>
      <c r="ECJ143" s="347"/>
      <c r="ECK143" s="350"/>
      <c r="ECL143" s="350"/>
      <c r="ECM143" s="348"/>
      <c r="ECN143" s="348"/>
      <c r="ECO143" s="348"/>
      <c r="ECP143" s="349"/>
      <c r="ECR143" s="347"/>
      <c r="ECS143" s="350"/>
      <c r="ECT143" s="350"/>
      <c r="ECU143" s="348"/>
      <c r="ECV143" s="348"/>
      <c r="ECW143" s="348"/>
      <c r="ECX143" s="349"/>
      <c r="ECZ143" s="347"/>
      <c r="EDA143" s="350"/>
      <c r="EDB143" s="350"/>
      <c r="EDC143" s="348"/>
      <c r="EDD143" s="348"/>
      <c r="EDE143" s="348"/>
      <c r="EDF143" s="349"/>
      <c r="EDH143" s="347"/>
      <c r="EDI143" s="350"/>
      <c r="EDJ143" s="350"/>
      <c r="EDK143" s="348"/>
      <c r="EDL143" s="348"/>
      <c r="EDM143" s="348"/>
      <c r="EDN143" s="349"/>
      <c r="EDP143" s="347"/>
      <c r="EDQ143" s="350"/>
      <c r="EDR143" s="350"/>
      <c r="EDS143" s="348"/>
      <c r="EDT143" s="348"/>
      <c r="EDU143" s="348"/>
      <c r="EDV143" s="349"/>
      <c r="EDX143" s="347"/>
      <c r="EDY143" s="350"/>
      <c r="EDZ143" s="350"/>
      <c r="EEA143" s="348"/>
      <c r="EEB143" s="348"/>
      <c r="EEC143" s="348"/>
      <c r="EED143" s="349"/>
      <c r="EEF143" s="347"/>
      <c r="EEG143" s="350"/>
      <c r="EEH143" s="350"/>
      <c r="EEI143" s="348"/>
      <c r="EEJ143" s="348"/>
      <c r="EEK143" s="348"/>
      <c r="EEL143" s="349"/>
      <c r="EEN143" s="347"/>
      <c r="EEO143" s="350"/>
      <c r="EEP143" s="350"/>
      <c r="EEQ143" s="348"/>
      <c r="EER143" s="348"/>
      <c r="EES143" s="348"/>
      <c r="EET143" s="349"/>
      <c r="EEV143" s="347"/>
      <c r="EEW143" s="350"/>
      <c r="EEX143" s="350"/>
      <c r="EEY143" s="348"/>
      <c r="EEZ143" s="348"/>
      <c r="EFA143" s="348"/>
      <c r="EFB143" s="349"/>
      <c r="EFD143" s="347"/>
      <c r="EFE143" s="350"/>
      <c r="EFF143" s="350"/>
      <c r="EFG143" s="348"/>
      <c r="EFH143" s="348"/>
      <c r="EFI143" s="348"/>
      <c r="EFJ143" s="349"/>
      <c r="EFL143" s="347"/>
      <c r="EFM143" s="350"/>
      <c r="EFN143" s="350"/>
      <c r="EFO143" s="348"/>
      <c r="EFP143" s="348"/>
      <c r="EFQ143" s="348"/>
      <c r="EFR143" s="349"/>
      <c r="EFT143" s="347"/>
      <c r="EFU143" s="350"/>
      <c r="EFV143" s="350"/>
      <c r="EFW143" s="348"/>
      <c r="EFX143" s="348"/>
      <c r="EFY143" s="348"/>
      <c r="EFZ143" s="349"/>
      <c r="EGB143" s="347"/>
      <c r="EGC143" s="350"/>
      <c r="EGD143" s="350"/>
      <c r="EGE143" s="348"/>
      <c r="EGF143" s="348"/>
      <c r="EGG143" s="348"/>
      <c r="EGH143" s="349"/>
      <c r="EGJ143" s="347"/>
      <c r="EGK143" s="350"/>
      <c r="EGL143" s="350"/>
      <c r="EGM143" s="348"/>
      <c r="EGN143" s="348"/>
      <c r="EGO143" s="348"/>
      <c r="EGP143" s="349"/>
      <c r="EGR143" s="347"/>
      <c r="EGS143" s="350"/>
      <c r="EGT143" s="350"/>
      <c r="EGU143" s="348"/>
      <c r="EGV143" s="348"/>
      <c r="EGW143" s="348"/>
      <c r="EGX143" s="349"/>
      <c r="EGZ143" s="347"/>
      <c r="EHA143" s="350"/>
      <c r="EHB143" s="350"/>
      <c r="EHC143" s="348"/>
      <c r="EHD143" s="348"/>
      <c r="EHE143" s="348"/>
      <c r="EHF143" s="349"/>
      <c r="EHH143" s="347"/>
      <c r="EHI143" s="350"/>
      <c r="EHJ143" s="350"/>
      <c r="EHK143" s="348"/>
      <c r="EHL143" s="348"/>
      <c r="EHM143" s="348"/>
      <c r="EHN143" s="349"/>
      <c r="EHP143" s="347"/>
      <c r="EHQ143" s="350"/>
      <c r="EHR143" s="350"/>
      <c r="EHS143" s="348"/>
      <c r="EHT143" s="348"/>
      <c r="EHU143" s="348"/>
      <c r="EHV143" s="349"/>
      <c r="EHX143" s="347"/>
      <c r="EHY143" s="350"/>
      <c r="EHZ143" s="350"/>
      <c r="EIA143" s="348"/>
      <c r="EIB143" s="348"/>
      <c r="EIC143" s="348"/>
      <c r="EID143" s="349"/>
      <c r="EIF143" s="347"/>
      <c r="EIG143" s="350"/>
      <c r="EIH143" s="350"/>
      <c r="EII143" s="348"/>
      <c r="EIJ143" s="348"/>
      <c r="EIK143" s="348"/>
      <c r="EIL143" s="349"/>
      <c r="EIN143" s="347"/>
      <c r="EIO143" s="350"/>
      <c r="EIP143" s="350"/>
      <c r="EIQ143" s="348"/>
      <c r="EIR143" s="348"/>
      <c r="EIS143" s="348"/>
      <c r="EIT143" s="349"/>
      <c r="EIV143" s="347"/>
      <c r="EIW143" s="350"/>
      <c r="EIX143" s="350"/>
      <c r="EIY143" s="348"/>
      <c r="EIZ143" s="348"/>
      <c r="EJA143" s="348"/>
      <c r="EJB143" s="349"/>
      <c r="EJD143" s="347"/>
      <c r="EJE143" s="350"/>
      <c r="EJF143" s="350"/>
      <c r="EJG143" s="348"/>
      <c r="EJH143" s="348"/>
      <c r="EJI143" s="348"/>
      <c r="EJJ143" s="349"/>
      <c r="EJL143" s="347"/>
      <c r="EJM143" s="350"/>
      <c r="EJN143" s="350"/>
      <c r="EJO143" s="348"/>
      <c r="EJP143" s="348"/>
      <c r="EJQ143" s="348"/>
      <c r="EJR143" s="349"/>
      <c r="EJT143" s="347"/>
      <c r="EJU143" s="350"/>
      <c r="EJV143" s="350"/>
      <c r="EJW143" s="348"/>
      <c r="EJX143" s="348"/>
      <c r="EJY143" s="348"/>
      <c r="EJZ143" s="349"/>
      <c r="EKB143" s="347"/>
      <c r="EKC143" s="350"/>
      <c r="EKD143" s="350"/>
      <c r="EKE143" s="348"/>
      <c r="EKF143" s="348"/>
      <c r="EKG143" s="348"/>
      <c r="EKH143" s="349"/>
      <c r="EKJ143" s="347"/>
      <c r="EKK143" s="350"/>
      <c r="EKL143" s="350"/>
      <c r="EKM143" s="348"/>
      <c r="EKN143" s="348"/>
      <c r="EKO143" s="348"/>
      <c r="EKP143" s="349"/>
      <c r="EKR143" s="347"/>
      <c r="EKS143" s="350"/>
      <c r="EKT143" s="350"/>
      <c r="EKU143" s="348"/>
      <c r="EKV143" s="348"/>
      <c r="EKW143" s="348"/>
      <c r="EKX143" s="349"/>
      <c r="EKZ143" s="347"/>
      <c r="ELA143" s="350"/>
      <c r="ELB143" s="350"/>
      <c r="ELC143" s="348"/>
      <c r="ELD143" s="348"/>
      <c r="ELE143" s="348"/>
      <c r="ELF143" s="349"/>
      <c r="ELH143" s="347"/>
      <c r="ELI143" s="350"/>
      <c r="ELJ143" s="350"/>
      <c r="ELK143" s="348"/>
      <c r="ELL143" s="348"/>
      <c r="ELM143" s="348"/>
      <c r="ELN143" s="349"/>
      <c r="ELP143" s="347"/>
      <c r="ELQ143" s="350"/>
      <c r="ELR143" s="350"/>
      <c r="ELS143" s="348"/>
      <c r="ELT143" s="348"/>
      <c r="ELU143" s="348"/>
      <c r="ELV143" s="349"/>
      <c r="ELX143" s="347"/>
      <c r="ELY143" s="350"/>
      <c r="ELZ143" s="350"/>
      <c r="EMA143" s="348"/>
      <c r="EMB143" s="348"/>
      <c r="EMC143" s="348"/>
      <c r="EMD143" s="349"/>
      <c r="EMF143" s="347"/>
      <c r="EMG143" s="350"/>
      <c r="EMH143" s="350"/>
      <c r="EMI143" s="348"/>
      <c r="EMJ143" s="348"/>
      <c r="EMK143" s="348"/>
      <c r="EML143" s="349"/>
      <c r="EMN143" s="347"/>
      <c r="EMO143" s="350"/>
      <c r="EMP143" s="350"/>
      <c r="EMQ143" s="348"/>
      <c r="EMR143" s="348"/>
      <c r="EMS143" s="348"/>
      <c r="EMT143" s="349"/>
      <c r="EMV143" s="347"/>
      <c r="EMW143" s="350"/>
      <c r="EMX143" s="350"/>
      <c r="EMY143" s="348"/>
      <c r="EMZ143" s="348"/>
      <c r="ENA143" s="348"/>
      <c r="ENB143" s="349"/>
      <c r="END143" s="347"/>
      <c r="ENE143" s="350"/>
      <c r="ENF143" s="350"/>
      <c r="ENG143" s="348"/>
      <c r="ENH143" s="348"/>
      <c r="ENI143" s="348"/>
      <c r="ENJ143" s="349"/>
      <c r="ENL143" s="347"/>
      <c r="ENM143" s="350"/>
      <c r="ENN143" s="350"/>
      <c r="ENO143" s="348"/>
      <c r="ENP143" s="348"/>
      <c r="ENQ143" s="348"/>
      <c r="ENR143" s="349"/>
      <c r="ENT143" s="347"/>
      <c r="ENU143" s="350"/>
      <c r="ENV143" s="350"/>
      <c r="ENW143" s="348"/>
      <c r="ENX143" s="348"/>
      <c r="ENY143" s="348"/>
      <c r="ENZ143" s="349"/>
      <c r="EOB143" s="347"/>
      <c r="EOC143" s="350"/>
      <c r="EOD143" s="350"/>
      <c r="EOE143" s="348"/>
      <c r="EOF143" s="348"/>
      <c r="EOG143" s="348"/>
      <c r="EOH143" s="349"/>
      <c r="EOJ143" s="347"/>
      <c r="EOK143" s="350"/>
      <c r="EOL143" s="350"/>
      <c r="EOM143" s="348"/>
      <c r="EON143" s="348"/>
      <c r="EOO143" s="348"/>
      <c r="EOP143" s="349"/>
      <c r="EOR143" s="347"/>
      <c r="EOS143" s="350"/>
      <c r="EOT143" s="350"/>
      <c r="EOU143" s="348"/>
      <c r="EOV143" s="348"/>
      <c r="EOW143" s="348"/>
      <c r="EOX143" s="349"/>
      <c r="EOZ143" s="347"/>
      <c r="EPA143" s="350"/>
      <c r="EPB143" s="350"/>
      <c r="EPC143" s="348"/>
      <c r="EPD143" s="348"/>
      <c r="EPE143" s="348"/>
      <c r="EPF143" s="349"/>
      <c r="EPH143" s="347"/>
      <c r="EPI143" s="350"/>
      <c r="EPJ143" s="350"/>
      <c r="EPK143" s="348"/>
      <c r="EPL143" s="348"/>
      <c r="EPM143" s="348"/>
      <c r="EPN143" s="349"/>
      <c r="EPP143" s="347"/>
      <c r="EPQ143" s="350"/>
      <c r="EPR143" s="350"/>
      <c r="EPS143" s="348"/>
      <c r="EPT143" s="348"/>
      <c r="EPU143" s="348"/>
      <c r="EPV143" s="349"/>
      <c r="EPX143" s="347"/>
      <c r="EPY143" s="350"/>
      <c r="EPZ143" s="350"/>
      <c r="EQA143" s="348"/>
      <c r="EQB143" s="348"/>
      <c r="EQC143" s="348"/>
      <c r="EQD143" s="349"/>
      <c r="EQF143" s="347"/>
      <c r="EQG143" s="350"/>
      <c r="EQH143" s="350"/>
      <c r="EQI143" s="348"/>
      <c r="EQJ143" s="348"/>
      <c r="EQK143" s="348"/>
      <c r="EQL143" s="349"/>
      <c r="EQN143" s="347"/>
      <c r="EQO143" s="350"/>
      <c r="EQP143" s="350"/>
      <c r="EQQ143" s="348"/>
      <c r="EQR143" s="348"/>
      <c r="EQS143" s="348"/>
      <c r="EQT143" s="349"/>
      <c r="EQV143" s="347"/>
      <c r="EQW143" s="350"/>
      <c r="EQX143" s="350"/>
      <c r="EQY143" s="348"/>
      <c r="EQZ143" s="348"/>
      <c r="ERA143" s="348"/>
      <c r="ERB143" s="349"/>
      <c r="ERD143" s="347"/>
      <c r="ERE143" s="350"/>
      <c r="ERF143" s="350"/>
      <c r="ERG143" s="348"/>
      <c r="ERH143" s="348"/>
      <c r="ERI143" s="348"/>
      <c r="ERJ143" s="349"/>
      <c r="ERL143" s="347"/>
      <c r="ERM143" s="350"/>
      <c r="ERN143" s="350"/>
      <c r="ERO143" s="348"/>
      <c r="ERP143" s="348"/>
      <c r="ERQ143" s="348"/>
      <c r="ERR143" s="349"/>
      <c r="ERT143" s="347"/>
      <c r="ERU143" s="350"/>
      <c r="ERV143" s="350"/>
      <c r="ERW143" s="348"/>
      <c r="ERX143" s="348"/>
      <c r="ERY143" s="348"/>
      <c r="ERZ143" s="349"/>
      <c r="ESB143" s="347"/>
      <c r="ESC143" s="350"/>
      <c r="ESD143" s="350"/>
      <c r="ESE143" s="348"/>
      <c r="ESF143" s="348"/>
      <c r="ESG143" s="348"/>
      <c r="ESH143" s="349"/>
      <c r="ESJ143" s="347"/>
      <c r="ESK143" s="350"/>
      <c r="ESL143" s="350"/>
      <c r="ESM143" s="348"/>
      <c r="ESN143" s="348"/>
      <c r="ESO143" s="348"/>
      <c r="ESP143" s="349"/>
      <c r="ESR143" s="347"/>
      <c r="ESS143" s="350"/>
      <c r="EST143" s="350"/>
      <c r="ESU143" s="348"/>
      <c r="ESV143" s="348"/>
      <c r="ESW143" s="348"/>
      <c r="ESX143" s="349"/>
      <c r="ESZ143" s="347"/>
      <c r="ETA143" s="350"/>
      <c r="ETB143" s="350"/>
      <c r="ETC143" s="348"/>
      <c r="ETD143" s="348"/>
      <c r="ETE143" s="348"/>
      <c r="ETF143" s="349"/>
      <c r="ETH143" s="347"/>
      <c r="ETI143" s="350"/>
      <c r="ETJ143" s="350"/>
      <c r="ETK143" s="348"/>
      <c r="ETL143" s="348"/>
      <c r="ETM143" s="348"/>
      <c r="ETN143" s="349"/>
      <c r="ETP143" s="347"/>
      <c r="ETQ143" s="350"/>
      <c r="ETR143" s="350"/>
      <c r="ETS143" s="348"/>
      <c r="ETT143" s="348"/>
      <c r="ETU143" s="348"/>
      <c r="ETV143" s="349"/>
      <c r="ETX143" s="347"/>
      <c r="ETY143" s="350"/>
      <c r="ETZ143" s="350"/>
      <c r="EUA143" s="348"/>
      <c r="EUB143" s="348"/>
      <c r="EUC143" s="348"/>
      <c r="EUD143" s="349"/>
      <c r="EUF143" s="347"/>
      <c r="EUG143" s="350"/>
      <c r="EUH143" s="350"/>
      <c r="EUI143" s="348"/>
      <c r="EUJ143" s="348"/>
      <c r="EUK143" s="348"/>
      <c r="EUL143" s="349"/>
      <c r="EUN143" s="347"/>
      <c r="EUO143" s="350"/>
      <c r="EUP143" s="350"/>
      <c r="EUQ143" s="348"/>
      <c r="EUR143" s="348"/>
      <c r="EUS143" s="348"/>
      <c r="EUT143" s="349"/>
      <c r="EUV143" s="347"/>
      <c r="EUW143" s="350"/>
      <c r="EUX143" s="350"/>
      <c r="EUY143" s="348"/>
      <c r="EUZ143" s="348"/>
      <c r="EVA143" s="348"/>
      <c r="EVB143" s="349"/>
      <c r="EVD143" s="347"/>
      <c r="EVE143" s="350"/>
      <c r="EVF143" s="350"/>
      <c r="EVG143" s="348"/>
      <c r="EVH143" s="348"/>
      <c r="EVI143" s="348"/>
      <c r="EVJ143" s="349"/>
      <c r="EVL143" s="347"/>
      <c r="EVM143" s="350"/>
      <c r="EVN143" s="350"/>
      <c r="EVO143" s="348"/>
      <c r="EVP143" s="348"/>
      <c r="EVQ143" s="348"/>
      <c r="EVR143" s="349"/>
      <c r="EVT143" s="347"/>
      <c r="EVU143" s="350"/>
      <c r="EVV143" s="350"/>
      <c r="EVW143" s="348"/>
      <c r="EVX143" s="348"/>
      <c r="EVY143" s="348"/>
      <c r="EVZ143" s="349"/>
      <c r="EWB143" s="347"/>
      <c r="EWC143" s="350"/>
      <c r="EWD143" s="350"/>
      <c r="EWE143" s="348"/>
      <c r="EWF143" s="348"/>
      <c r="EWG143" s="348"/>
      <c r="EWH143" s="349"/>
      <c r="EWJ143" s="347"/>
      <c r="EWK143" s="350"/>
      <c r="EWL143" s="350"/>
      <c r="EWM143" s="348"/>
      <c r="EWN143" s="348"/>
      <c r="EWO143" s="348"/>
      <c r="EWP143" s="349"/>
      <c r="EWR143" s="347"/>
      <c r="EWS143" s="350"/>
      <c r="EWT143" s="350"/>
      <c r="EWU143" s="348"/>
      <c r="EWV143" s="348"/>
      <c r="EWW143" s="348"/>
      <c r="EWX143" s="349"/>
      <c r="EWZ143" s="347"/>
      <c r="EXA143" s="350"/>
      <c r="EXB143" s="350"/>
      <c r="EXC143" s="348"/>
      <c r="EXD143" s="348"/>
      <c r="EXE143" s="348"/>
      <c r="EXF143" s="349"/>
      <c r="EXH143" s="347"/>
      <c r="EXI143" s="350"/>
      <c r="EXJ143" s="350"/>
      <c r="EXK143" s="348"/>
      <c r="EXL143" s="348"/>
      <c r="EXM143" s="348"/>
      <c r="EXN143" s="349"/>
      <c r="EXP143" s="347"/>
      <c r="EXQ143" s="350"/>
      <c r="EXR143" s="350"/>
      <c r="EXS143" s="348"/>
      <c r="EXT143" s="348"/>
      <c r="EXU143" s="348"/>
      <c r="EXV143" s="349"/>
      <c r="EXX143" s="347"/>
      <c r="EXY143" s="350"/>
      <c r="EXZ143" s="350"/>
      <c r="EYA143" s="348"/>
      <c r="EYB143" s="348"/>
      <c r="EYC143" s="348"/>
      <c r="EYD143" s="349"/>
      <c r="EYF143" s="347"/>
      <c r="EYG143" s="350"/>
      <c r="EYH143" s="350"/>
      <c r="EYI143" s="348"/>
      <c r="EYJ143" s="348"/>
      <c r="EYK143" s="348"/>
      <c r="EYL143" s="349"/>
      <c r="EYN143" s="347"/>
      <c r="EYO143" s="350"/>
      <c r="EYP143" s="350"/>
      <c r="EYQ143" s="348"/>
      <c r="EYR143" s="348"/>
      <c r="EYS143" s="348"/>
      <c r="EYT143" s="349"/>
      <c r="EYV143" s="347"/>
      <c r="EYW143" s="350"/>
      <c r="EYX143" s="350"/>
      <c r="EYY143" s="348"/>
      <c r="EYZ143" s="348"/>
      <c r="EZA143" s="348"/>
      <c r="EZB143" s="349"/>
      <c r="EZD143" s="347"/>
      <c r="EZE143" s="350"/>
      <c r="EZF143" s="350"/>
      <c r="EZG143" s="348"/>
      <c r="EZH143" s="348"/>
      <c r="EZI143" s="348"/>
      <c r="EZJ143" s="349"/>
      <c r="EZL143" s="347"/>
      <c r="EZM143" s="350"/>
      <c r="EZN143" s="350"/>
      <c r="EZO143" s="348"/>
      <c r="EZP143" s="348"/>
      <c r="EZQ143" s="348"/>
      <c r="EZR143" s="349"/>
      <c r="EZT143" s="347"/>
      <c r="EZU143" s="350"/>
      <c r="EZV143" s="350"/>
      <c r="EZW143" s="348"/>
      <c r="EZX143" s="348"/>
      <c r="EZY143" s="348"/>
      <c r="EZZ143" s="349"/>
      <c r="FAB143" s="347"/>
      <c r="FAC143" s="350"/>
      <c r="FAD143" s="350"/>
      <c r="FAE143" s="348"/>
      <c r="FAF143" s="348"/>
      <c r="FAG143" s="348"/>
      <c r="FAH143" s="349"/>
      <c r="FAJ143" s="347"/>
      <c r="FAK143" s="350"/>
      <c r="FAL143" s="350"/>
      <c r="FAM143" s="348"/>
      <c r="FAN143" s="348"/>
      <c r="FAO143" s="348"/>
      <c r="FAP143" s="349"/>
      <c r="FAR143" s="347"/>
      <c r="FAS143" s="350"/>
      <c r="FAT143" s="350"/>
      <c r="FAU143" s="348"/>
      <c r="FAV143" s="348"/>
      <c r="FAW143" s="348"/>
      <c r="FAX143" s="349"/>
      <c r="FAZ143" s="347"/>
      <c r="FBA143" s="350"/>
      <c r="FBB143" s="350"/>
      <c r="FBC143" s="348"/>
      <c r="FBD143" s="348"/>
      <c r="FBE143" s="348"/>
      <c r="FBF143" s="349"/>
      <c r="FBH143" s="347"/>
      <c r="FBI143" s="350"/>
      <c r="FBJ143" s="350"/>
      <c r="FBK143" s="348"/>
      <c r="FBL143" s="348"/>
      <c r="FBM143" s="348"/>
      <c r="FBN143" s="349"/>
      <c r="FBP143" s="347"/>
      <c r="FBQ143" s="350"/>
      <c r="FBR143" s="350"/>
      <c r="FBS143" s="348"/>
      <c r="FBT143" s="348"/>
      <c r="FBU143" s="348"/>
      <c r="FBV143" s="349"/>
      <c r="FBX143" s="347"/>
      <c r="FBY143" s="350"/>
      <c r="FBZ143" s="350"/>
      <c r="FCA143" s="348"/>
      <c r="FCB143" s="348"/>
      <c r="FCC143" s="348"/>
      <c r="FCD143" s="349"/>
      <c r="FCF143" s="347"/>
      <c r="FCG143" s="350"/>
      <c r="FCH143" s="350"/>
      <c r="FCI143" s="348"/>
      <c r="FCJ143" s="348"/>
      <c r="FCK143" s="348"/>
      <c r="FCL143" s="349"/>
      <c r="FCN143" s="347"/>
      <c r="FCO143" s="350"/>
      <c r="FCP143" s="350"/>
      <c r="FCQ143" s="348"/>
      <c r="FCR143" s="348"/>
      <c r="FCS143" s="348"/>
      <c r="FCT143" s="349"/>
      <c r="FCV143" s="347"/>
      <c r="FCW143" s="350"/>
      <c r="FCX143" s="350"/>
      <c r="FCY143" s="348"/>
      <c r="FCZ143" s="348"/>
      <c r="FDA143" s="348"/>
      <c r="FDB143" s="349"/>
      <c r="FDD143" s="347"/>
      <c r="FDE143" s="350"/>
      <c r="FDF143" s="350"/>
      <c r="FDG143" s="348"/>
      <c r="FDH143" s="348"/>
      <c r="FDI143" s="348"/>
      <c r="FDJ143" s="349"/>
      <c r="FDL143" s="347"/>
      <c r="FDM143" s="350"/>
      <c r="FDN143" s="350"/>
      <c r="FDO143" s="348"/>
      <c r="FDP143" s="348"/>
      <c r="FDQ143" s="348"/>
      <c r="FDR143" s="349"/>
      <c r="FDT143" s="347"/>
      <c r="FDU143" s="350"/>
      <c r="FDV143" s="350"/>
      <c r="FDW143" s="348"/>
      <c r="FDX143" s="348"/>
      <c r="FDY143" s="348"/>
      <c r="FDZ143" s="349"/>
      <c r="FEB143" s="347"/>
      <c r="FEC143" s="350"/>
      <c r="FED143" s="350"/>
      <c r="FEE143" s="348"/>
      <c r="FEF143" s="348"/>
      <c r="FEG143" s="348"/>
      <c r="FEH143" s="349"/>
      <c r="FEJ143" s="347"/>
      <c r="FEK143" s="350"/>
      <c r="FEL143" s="350"/>
      <c r="FEM143" s="348"/>
      <c r="FEN143" s="348"/>
      <c r="FEO143" s="348"/>
      <c r="FEP143" s="349"/>
      <c r="FER143" s="347"/>
      <c r="FES143" s="350"/>
      <c r="FET143" s="350"/>
      <c r="FEU143" s="348"/>
      <c r="FEV143" s="348"/>
      <c r="FEW143" s="348"/>
      <c r="FEX143" s="349"/>
      <c r="FEZ143" s="347"/>
      <c r="FFA143" s="350"/>
      <c r="FFB143" s="350"/>
      <c r="FFC143" s="348"/>
      <c r="FFD143" s="348"/>
      <c r="FFE143" s="348"/>
      <c r="FFF143" s="349"/>
      <c r="FFH143" s="347"/>
      <c r="FFI143" s="350"/>
      <c r="FFJ143" s="350"/>
      <c r="FFK143" s="348"/>
      <c r="FFL143" s="348"/>
      <c r="FFM143" s="348"/>
      <c r="FFN143" s="349"/>
      <c r="FFP143" s="347"/>
      <c r="FFQ143" s="350"/>
      <c r="FFR143" s="350"/>
      <c r="FFS143" s="348"/>
      <c r="FFT143" s="348"/>
      <c r="FFU143" s="348"/>
      <c r="FFV143" s="349"/>
      <c r="FFX143" s="347"/>
      <c r="FFY143" s="350"/>
      <c r="FFZ143" s="350"/>
      <c r="FGA143" s="348"/>
      <c r="FGB143" s="348"/>
      <c r="FGC143" s="348"/>
      <c r="FGD143" s="349"/>
      <c r="FGF143" s="347"/>
      <c r="FGG143" s="350"/>
      <c r="FGH143" s="350"/>
      <c r="FGI143" s="348"/>
      <c r="FGJ143" s="348"/>
      <c r="FGK143" s="348"/>
      <c r="FGL143" s="349"/>
      <c r="FGN143" s="347"/>
      <c r="FGO143" s="350"/>
      <c r="FGP143" s="350"/>
      <c r="FGQ143" s="348"/>
      <c r="FGR143" s="348"/>
      <c r="FGS143" s="348"/>
      <c r="FGT143" s="349"/>
      <c r="FGV143" s="347"/>
      <c r="FGW143" s="350"/>
      <c r="FGX143" s="350"/>
      <c r="FGY143" s="348"/>
      <c r="FGZ143" s="348"/>
      <c r="FHA143" s="348"/>
      <c r="FHB143" s="349"/>
      <c r="FHD143" s="347"/>
      <c r="FHE143" s="350"/>
      <c r="FHF143" s="350"/>
      <c r="FHG143" s="348"/>
      <c r="FHH143" s="348"/>
      <c r="FHI143" s="348"/>
      <c r="FHJ143" s="349"/>
      <c r="FHL143" s="347"/>
      <c r="FHM143" s="350"/>
      <c r="FHN143" s="350"/>
      <c r="FHO143" s="348"/>
      <c r="FHP143" s="348"/>
      <c r="FHQ143" s="348"/>
      <c r="FHR143" s="349"/>
      <c r="FHT143" s="347"/>
      <c r="FHU143" s="350"/>
      <c r="FHV143" s="350"/>
      <c r="FHW143" s="348"/>
      <c r="FHX143" s="348"/>
      <c r="FHY143" s="348"/>
      <c r="FHZ143" s="349"/>
      <c r="FIB143" s="347"/>
      <c r="FIC143" s="350"/>
      <c r="FID143" s="350"/>
      <c r="FIE143" s="348"/>
      <c r="FIF143" s="348"/>
      <c r="FIG143" s="348"/>
      <c r="FIH143" s="349"/>
      <c r="FIJ143" s="347"/>
      <c r="FIK143" s="350"/>
      <c r="FIL143" s="350"/>
      <c r="FIM143" s="348"/>
      <c r="FIN143" s="348"/>
      <c r="FIO143" s="348"/>
      <c r="FIP143" s="349"/>
      <c r="FIR143" s="347"/>
      <c r="FIS143" s="350"/>
      <c r="FIT143" s="350"/>
      <c r="FIU143" s="348"/>
      <c r="FIV143" s="348"/>
      <c r="FIW143" s="348"/>
      <c r="FIX143" s="349"/>
      <c r="FIZ143" s="347"/>
      <c r="FJA143" s="350"/>
      <c r="FJB143" s="350"/>
      <c r="FJC143" s="348"/>
      <c r="FJD143" s="348"/>
      <c r="FJE143" s="348"/>
      <c r="FJF143" s="349"/>
      <c r="FJH143" s="347"/>
      <c r="FJI143" s="350"/>
      <c r="FJJ143" s="350"/>
      <c r="FJK143" s="348"/>
      <c r="FJL143" s="348"/>
      <c r="FJM143" s="348"/>
      <c r="FJN143" s="349"/>
      <c r="FJP143" s="347"/>
      <c r="FJQ143" s="350"/>
      <c r="FJR143" s="350"/>
      <c r="FJS143" s="348"/>
      <c r="FJT143" s="348"/>
      <c r="FJU143" s="348"/>
      <c r="FJV143" s="349"/>
      <c r="FJX143" s="347"/>
      <c r="FJY143" s="350"/>
      <c r="FJZ143" s="350"/>
      <c r="FKA143" s="348"/>
      <c r="FKB143" s="348"/>
      <c r="FKC143" s="348"/>
      <c r="FKD143" s="349"/>
      <c r="FKF143" s="347"/>
      <c r="FKG143" s="350"/>
      <c r="FKH143" s="350"/>
      <c r="FKI143" s="348"/>
      <c r="FKJ143" s="348"/>
      <c r="FKK143" s="348"/>
      <c r="FKL143" s="349"/>
      <c r="FKN143" s="347"/>
      <c r="FKO143" s="350"/>
      <c r="FKP143" s="350"/>
      <c r="FKQ143" s="348"/>
      <c r="FKR143" s="348"/>
      <c r="FKS143" s="348"/>
      <c r="FKT143" s="349"/>
      <c r="FKV143" s="347"/>
      <c r="FKW143" s="350"/>
      <c r="FKX143" s="350"/>
      <c r="FKY143" s="348"/>
      <c r="FKZ143" s="348"/>
      <c r="FLA143" s="348"/>
      <c r="FLB143" s="349"/>
      <c r="FLD143" s="347"/>
      <c r="FLE143" s="350"/>
      <c r="FLF143" s="350"/>
      <c r="FLG143" s="348"/>
      <c r="FLH143" s="348"/>
      <c r="FLI143" s="348"/>
      <c r="FLJ143" s="349"/>
      <c r="FLL143" s="347"/>
      <c r="FLM143" s="350"/>
      <c r="FLN143" s="350"/>
      <c r="FLO143" s="348"/>
      <c r="FLP143" s="348"/>
      <c r="FLQ143" s="348"/>
      <c r="FLR143" s="349"/>
      <c r="FLT143" s="347"/>
      <c r="FLU143" s="350"/>
      <c r="FLV143" s="350"/>
      <c r="FLW143" s="348"/>
      <c r="FLX143" s="348"/>
      <c r="FLY143" s="348"/>
      <c r="FLZ143" s="349"/>
      <c r="FMB143" s="347"/>
      <c r="FMC143" s="350"/>
      <c r="FMD143" s="350"/>
      <c r="FME143" s="348"/>
      <c r="FMF143" s="348"/>
      <c r="FMG143" s="348"/>
      <c r="FMH143" s="349"/>
      <c r="FMJ143" s="347"/>
      <c r="FMK143" s="350"/>
      <c r="FML143" s="350"/>
      <c r="FMM143" s="348"/>
      <c r="FMN143" s="348"/>
      <c r="FMO143" s="348"/>
      <c r="FMP143" s="349"/>
      <c r="FMR143" s="347"/>
      <c r="FMS143" s="350"/>
      <c r="FMT143" s="350"/>
      <c r="FMU143" s="348"/>
      <c r="FMV143" s="348"/>
      <c r="FMW143" s="348"/>
      <c r="FMX143" s="349"/>
      <c r="FMZ143" s="347"/>
      <c r="FNA143" s="350"/>
      <c r="FNB143" s="350"/>
      <c r="FNC143" s="348"/>
      <c r="FND143" s="348"/>
      <c r="FNE143" s="348"/>
      <c r="FNF143" s="349"/>
      <c r="FNH143" s="347"/>
      <c r="FNI143" s="350"/>
      <c r="FNJ143" s="350"/>
      <c r="FNK143" s="348"/>
      <c r="FNL143" s="348"/>
      <c r="FNM143" s="348"/>
      <c r="FNN143" s="349"/>
      <c r="FNP143" s="347"/>
      <c r="FNQ143" s="350"/>
      <c r="FNR143" s="350"/>
      <c r="FNS143" s="348"/>
      <c r="FNT143" s="348"/>
      <c r="FNU143" s="348"/>
      <c r="FNV143" s="349"/>
      <c r="FNX143" s="347"/>
      <c r="FNY143" s="350"/>
      <c r="FNZ143" s="350"/>
      <c r="FOA143" s="348"/>
      <c r="FOB143" s="348"/>
      <c r="FOC143" s="348"/>
      <c r="FOD143" s="349"/>
      <c r="FOF143" s="347"/>
      <c r="FOG143" s="350"/>
      <c r="FOH143" s="350"/>
      <c r="FOI143" s="348"/>
      <c r="FOJ143" s="348"/>
      <c r="FOK143" s="348"/>
      <c r="FOL143" s="349"/>
      <c r="FON143" s="347"/>
      <c r="FOO143" s="350"/>
      <c r="FOP143" s="350"/>
      <c r="FOQ143" s="348"/>
      <c r="FOR143" s="348"/>
      <c r="FOS143" s="348"/>
      <c r="FOT143" s="349"/>
      <c r="FOV143" s="347"/>
      <c r="FOW143" s="350"/>
      <c r="FOX143" s="350"/>
      <c r="FOY143" s="348"/>
      <c r="FOZ143" s="348"/>
      <c r="FPA143" s="348"/>
      <c r="FPB143" s="349"/>
      <c r="FPD143" s="347"/>
      <c r="FPE143" s="350"/>
      <c r="FPF143" s="350"/>
      <c r="FPG143" s="348"/>
      <c r="FPH143" s="348"/>
      <c r="FPI143" s="348"/>
      <c r="FPJ143" s="349"/>
      <c r="FPL143" s="347"/>
      <c r="FPM143" s="350"/>
      <c r="FPN143" s="350"/>
      <c r="FPO143" s="348"/>
      <c r="FPP143" s="348"/>
      <c r="FPQ143" s="348"/>
      <c r="FPR143" s="349"/>
      <c r="FPT143" s="347"/>
      <c r="FPU143" s="350"/>
      <c r="FPV143" s="350"/>
      <c r="FPW143" s="348"/>
      <c r="FPX143" s="348"/>
      <c r="FPY143" s="348"/>
      <c r="FPZ143" s="349"/>
      <c r="FQB143" s="347"/>
      <c r="FQC143" s="350"/>
      <c r="FQD143" s="350"/>
      <c r="FQE143" s="348"/>
      <c r="FQF143" s="348"/>
      <c r="FQG143" s="348"/>
      <c r="FQH143" s="349"/>
      <c r="FQJ143" s="347"/>
      <c r="FQK143" s="350"/>
      <c r="FQL143" s="350"/>
      <c r="FQM143" s="348"/>
      <c r="FQN143" s="348"/>
      <c r="FQO143" s="348"/>
      <c r="FQP143" s="349"/>
      <c r="FQR143" s="347"/>
      <c r="FQS143" s="350"/>
      <c r="FQT143" s="350"/>
      <c r="FQU143" s="348"/>
      <c r="FQV143" s="348"/>
      <c r="FQW143" s="348"/>
      <c r="FQX143" s="349"/>
      <c r="FQZ143" s="347"/>
      <c r="FRA143" s="350"/>
      <c r="FRB143" s="350"/>
      <c r="FRC143" s="348"/>
      <c r="FRD143" s="348"/>
      <c r="FRE143" s="348"/>
      <c r="FRF143" s="349"/>
      <c r="FRH143" s="347"/>
      <c r="FRI143" s="350"/>
      <c r="FRJ143" s="350"/>
      <c r="FRK143" s="348"/>
      <c r="FRL143" s="348"/>
      <c r="FRM143" s="348"/>
      <c r="FRN143" s="349"/>
      <c r="FRP143" s="347"/>
      <c r="FRQ143" s="350"/>
      <c r="FRR143" s="350"/>
      <c r="FRS143" s="348"/>
      <c r="FRT143" s="348"/>
      <c r="FRU143" s="348"/>
      <c r="FRV143" s="349"/>
      <c r="FRX143" s="347"/>
      <c r="FRY143" s="350"/>
      <c r="FRZ143" s="350"/>
      <c r="FSA143" s="348"/>
      <c r="FSB143" s="348"/>
      <c r="FSC143" s="348"/>
      <c r="FSD143" s="349"/>
      <c r="FSF143" s="347"/>
      <c r="FSG143" s="350"/>
      <c r="FSH143" s="350"/>
      <c r="FSI143" s="348"/>
      <c r="FSJ143" s="348"/>
      <c r="FSK143" s="348"/>
      <c r="FSL143" s="349"/>
      <c r="FSN143" s="347"/>
      <c r="FSO143" s="350"/>
      <c r="FSP143" s="350"/>
      <c r="FSQ143" s="348"/>
      <c r="FSR143" s="348"/>
      <c r="FSS143" s="348"/>
      <c r="FST143" s="349"/>
      <c r="FSV143" s="347"/>
      <c r="FSW143" s="350"/>
      <c r="FSX143" s="350"/>
      <c r="FSY143" s="348"/>
      <c r="FSZ143" s="348"/>
      <c r="FTA143" s="348"/>
      <c r="FTB143" s="349"/>
      <c r="FTD143" s="347"/>
      <c r="FTE143" s="350"/>
      <c r="FTF143" s="350"/>
      <c r="FTG143" s="348"/>
      <c r="FTH143" s="348"/>
      <c r="FTI143" s="348"/>
      <c r="FTJ143" s="349"/>
      <c r="FTL143" s="347"/>
      <c r="FTM143" s="350"/>
      <c r="FTN143" s="350"/>
      <c r="FTO143" s="348"/>
      <c r="FTP143" s="348"/>
      <c r="FTQ143" s="348"/>
      <c r="FTR143" s="349"/>
      <c r="FTT143" s="347"/>
      <c r="FTU143" s="350"/>
      <c r="FTV143" s="350"/>
      <c r="FTW143" s="348"/>
      <c r="FTX143" s="348"/>
      <c r="FTY143" s="348"/>
      <c r="FTZ143" s="349"/>
      <c r="FUB143" s="347"/>
      <c r="FUC143" s="350"/>
      <c r="FUD143" s="350"/>
      <c r="FUE143" s="348"/>
      <c r="FUF143" s="348"/>
      <c r="FUG143" s="348"/>
      <c r="FUH143" s="349"/>
      <c r="FUJ143" s="347"/>
      <c r="FUK143" s="350"/>
      <c r="FUL143" s="350"/>
      <c r="FUM143" s="348"/>
      <c r="FUN143" s="348"/>
      <c r="FUO143" s="348"/>
      <c r="FUP143" s="349"/>
      <c r="FUR143" s="347"/>
      <c r="FUS143" s="350"/>
      <c r="FUT143" s="350"/>
      <c r="FUU143" s="348"/>
      <c r="FUV143" s="348"/>
      <c r="FUW143" s="348"/>
      <c r="FUX143" s="349"/>
      <c r="FUZ143" s="347"/>
      <c r="FVA143" s="350"/>
      <c r="FVB143" s="350"/>
      <c r="FVC143" s="348"/>
      <c r="FVD143" s="348"/>
      <c r="FVE143" s="348"/>
      <c r="FVF143" s="349"/>
      <c r="FVH143" s="347"/>
      <c r="FVI143" s="350"/>
      <c r="FVJ143" s="350"/>
      <c r="FVK143" s="348"/>
      <c r="FVL143" s="348"/>
      <c r="FVM143" s="348"/>
      <c r="FVN143" s="349"/>
      <c r="FVP143" s="347"/>
      <c r="FVQ143" s="350"/>
      <c r="FVR143" s="350"/>
      <c r="FVS143" s="348"/>
      <c r="FVT143" s="348"/>
      <c r="FVU143" s="348"/>
      <c r="FVV143" s="349"/>
      <c r="FVX143" s="347"/>
      <c r="FVY143" s="350"/>
      <c r="FVZ143" s="350"/>
      <c r="FWA143" s="348"/>
      <c r="FWB143" s="348"/>
      <c r="FWC143" s="348"/>
      <c r="FWD143" s="349"/>
      <c r="FWF143" s="347"/>
      <c r="FWG143" s="350"/>
      <c r="FWH143" s="350"/>
      <c r="FWI143" s="348"/>
      <c r="FWJ143" s="348"/>
      <c r="FWK143" s="348"/>
      <c r="FWL143" s="349"/>
      <c r="FWN143" s="347"/>
      <c r="FWO143" s="350"/>
      <c r="FWP143" s="350"/>
      <c r="FWQ143" s="348"/>
      <c r="FWR143" s="348"/>
      <c r="FWS143" s="348"/>
      <c r="FWT143" s="349"/>
      <c r="FWV143" s="347"/>
      <c r="FWW143" s="350"/>
      <c r="FWX143" s="350"/>
      <c r="FWY143" s="348"/>
      <c r="FWZ143" s="348"/>
      <c r="FXA143" s="348"/>
      <c r="FXB143" s="349"/>
      <c r="FXD143" s="347"/>
      <c r="FXE143" s="350"/>
      <c r="FXF143" s="350"/>
      <c r="FXG143" s="348"/>
      <c r="FXH143" s="348"/>
      <c r="FXI143" s="348"/>
      <c r="FXJ143" s="349"/>
      <c r="FXL143" s="347"/>
      <c r="FXM143" s="350"/>
      <c r="FXN143" s="350"/>
      <c r="FXO143" s="348"/>
      <c r="FXP143" s="348"/>
      <c r="FXQ143" s="348"/>
      <c r="FXR143" s="349"/>
      <c r="FXT143" s="347"/>
      <c r="FXU143" s="350"/>
      <c r="FXV143" s="350"/>
      <c r="FXW143" s="348"/>
      <c r="FXX143" s="348"/>
      <c r="FXY143" s="348"/>
      <c r="FXZ143" s="349"/>
      <c r="FYB143" s="347"/>
      <c r="FYC143" s="350"/>
      <c r="FYD143" s="350"/>
      <c r="FYE143" s="348"/>
      <c r="FYF143" s="348"/>
      <c r="FYG143" s="348"/>
      <c r="FYH143" s="349"/>
      <c r="FYJ143" s="347"/>
      <c r="FYK143" s="350"/>
      <c r="FYL143" s="350"/>
      <c r="FYM143" s="348"/>
      <c r="FYN143" s="348"/>
      <c r="FYO143" s="348"/>
      <c r="FYP143" s="349"/>
      <c r="FYR143" s="347"/>
      <c r="FYS143" s="350"/>
      <c r="FYT143" s="350"/>
      <c r="FYU143" s="348"/>
      <c r="FYV143" s="348"/>
      <c r="FYW143" s="348"/>
      <c r="FYX143" s="349"/>
      <c r="FYZ143" s="347"/>
      <c r="FZA143" s="350"/>
      <c r="FZB143" s="350"/>
      <c r="FZC143" s="348"/>
      <c r="FZD143" s="348"/>
      <c r="FZE143" s="348"/>
      <c r="FZF143" s="349"/>
      <c r="FZH143" s="347"/>
      <c r="FZI143" s="350"/>
      <c r="FZJ143" s="350"/>
      <c r="FZK143" s="348"/>
      <c r="FZL143" s="348"/>
      <c r="FZM143" s="348"/>
      <c r="FZN143" s="349"/>
      <c r="FZP143" s="347"/>
      <c r="FZQ143" s="350"/>
      <c r="FZR143" s="350"/>
      <c r="FZS143" s="348"/>
      <c r="FZT143" s="348"/>
      <c r="FZU143" s="348"/>
      <c r="FZV143" s="349"/>
      <c r="FZX143" s="347"/>
      <c r="FZY143" s="350"/>
      <c r="FZZ143" s="350"/>
      <c r="GAA143" s="348"/>
      <c r="GAB143" s="348"/>
      <c r="GAC143" s="348"/>
      <c r="GAD143" s="349"/>
      <c r="GAF143" s="347"/>
      <c r="GAG143" s="350"/>
      <c r="GAH143" s="350"/>
      <c r="GAI143" s="348"/>
      <c r="GAJ143" s="348"/>
      <c r="GAK143" s="348"/>
      <c r="GAL143" s="349"/>
      <c r="GAN143" s="347"/>
      <c r="GAO143" s="350"/>
      <c r="GAP143" s="350"/>
      <c r="GAQ143" s="348"/>
      <c r="GAR143" s="348"/>
      <c r="GAS143" s="348"/>
      <c r="GAT143" s="349"/>
      <c r="GAV143" s="347"/>
      <c r="GAW143" s="350"/>
      <c r="GAX143" s="350"/>
      <c r="GAY143" s="348"/>
      <c r="GAZ143" s="348"/>
      <c r="GBA143" s="348"/>
      <c r="GBB143" s="349"/>
      <c r="GBD143" s="347"/>
      <c r="GBE143" s="350"/>
      <c r="GBF143" s="350"/>
      <c r="GBG143" s="348"/>
      <c r="GBH143" s="348"/>
      <c r="GBI143" s="348"/>
      <c r="GBJ143" s="349"/>
      <c r="GBL143" s="347"/>
      <c r="GBM143" s="350"/>
      <c r="GBN143" s="350"/>
      <c r="GBO143" s="348"/>
      <c r="GBP143" s="348"/>
      <c r="GBQ143" s="348"/>
      <c r="GBR143" s="349"/>
      <c r="GBT143" s="347"/>
      <c r="GBU143" s="350"/>
      <c r="GBV143" s="350"/>
      <c r="GBW143" s="348"/>
      <c r="GBX143" s="348"/>
      <c r="GBY143" s="348"/>
      <c r="GBZ143" s="349"/>
      <c r="GCB143" s="347"/>
      <c r="GCC143" s="350"/>
      <c r="GCD143" s="350"/>
      <c r="GCE143" s="348"/>
      <c r="GCF143" s="348"/>
      <c r="GCG143" s="348"/>
      <c r="GCH143" s="349"/>
      <c r="GCJ143" s="347"/>
      <c r="GCK143" s="350"/>
      <c r="GCL143" s="350"/>
      <c r="GCM143" s="348"/>
      <c r="GCN143" s="348"/>
      <c r="GCO143" s="348"/>
      <c r="GCP143" s="349"/>
      <c r="GCR143" s="347"/>
      <c r="GCS143" s="350"/>
      <c r="GCT143" s="350"/>
      <c r="GCU143" s="348"/>
      <c r="GCV143" s="348"/>
      <c r="GCW143" s="348"/>
      <c r="GCX143" s="349"/>
      <c r="GCZ143" s="347"/>
      <c r="GDA143" s="350"/>
      <c r="GDB143" s="350"/>
      <c r="GDC143" s="348"/>
      <c r="GDD143" s="348"/>
      <c r="GDE143" s="348"/>
      <c r="GDF143" s="349"/>
      <c r="GDH143" s="347"/>
      <c r="GDI143" s="350"/>
      <c r="GDJ143" s="350"/>
      <c r="GDK143" s="348"/>
      <c r="GDL143" s="348"/>
      <c r="GDM143" s="348"/>
      <c r="GDN143" s="349"/>
      <c r="GDP143" s="347"/>
      <c r="GDQ143" s="350"/>
      <c r="GDR143" s="350"/>
      <c r="GDS143" s="348"/>
      <c r="GDT143" s="348"/>
      <c r="GDU143" s="348"/>
      <c r="GDV143" s="349"/>
      <c r="GDX143" s="347"/>
      <c r="GDY143" s="350"/>
      <c r="GDZ143" s="350"/>
      <c r="GEA143" s="348"/>
      <c r="GEB143" s="348"/>
      <c r="GEC143" s="348"/>
      <c r="GED143" s="349"/>
      <c r="GEF143" s="347"/>
      <c r="GEG143" s="350"/>
      <c r="GEH143" s="350"/>
      <c r="GEI143" s="348"/>
      <c r="GEJ143" s="348"/>
      <c r="GEK143" s="348"/>
      <c r="GEL143" s="349"/>
      <c r="GEN143" s="347"/>
      <c r="GEO143" s="350"/>
      <c r="GEP143" s="350"/>
      <c r="GEQ143" s="348"/>
      <c r="GER143" s="348"/>
      <c r="GES143" s="348"/>
      <c r="GET143" s="349"/>
      <c r="GEV143" s="347"/>
      <c r="GEW143" s="350"/>
      <c r="GEX143" s="350"/>
      <c r="GEY143" s="348"/>
      <c r="GEZ143" s="348"/>
      <c r="GFA143" s="348"/>
      <c r="GFB143" s="349"/>
      <c r="GFD143" s="347"/>
      <c r="GFE143" s="350"/>
      <c r="GFF143" s="350"/>
      <c r="GFG143" s="348"/>
      <c r="GFH143" s="348"/>
      <c r="GFI143" s="348"/>
      <c r="GFJ143" s="349"/>
      <c r="GFL143" s="347"/>
      <c r="GFM143" s="350"/>
      <c r="GFN143" s="350"/>
      <c r="GFO143" s="348"/>
      <c r="GFP143" s="348"/>
      <c r="GFQ143" s="348"/>
      <c r="GFR143" s="349"/>
      <c r="GFT143" s="347"/>
      <c r="GFU143" s="350"/>
      <c r="GFV143" s="350"/>
      <c r="GFW143" s="348"/>
      <c r="GFX143" s="348"/>
      <c r="GFY143" s="348"/>
      <c r="GFZ143" s="349"/>
      <c r="GGB143" s="347"/>
      <c r="GGC143" s="350"/>
      <c r="GGD143" s="350"/>
      <c r="GGE143" s="348"/>
      <c r="GGF143" s="348"/>
      <c r="GGG143" s="348"/>
      <c r="GGH143" s="349"/>
      <c r="GGJ143" s="347"/>
      <c r="GGK143" s="350"/>
      <c r="GGL143" s="350"/>
      <c r="GGM143" s="348"/>
      <c r="GGN143" s="348"/>
      <c r="GGO143" s="348"/>
      <c r="GGP143" s="349"/>
      <c r="GGR143" s="347"/>
      <c r="GGS143" s="350"/>
      <c r="GGT143" s="350"/>
      <c r="GGU143" s="348"/>
      <c r="GGV143" s="348"/>
      <c r="GGW143" s="348"/>
      <c r="GGX143" s="349"/>
      <c r="GGZ143" s="347"/>
      <c r="GHA143" s="350"/>
      <c r="GHB143" s="350"/>
      <c r="GHC143" s="348"/>
      <c r="GHD143" s="348"/>
      <c r="GHE143" s="348"/>
      <c r="GHF143" s="349"/>
      <c r="GHH143" s="347"/>
      <c r="GHI143" s="350"/>
      <c r="GHJ143" s="350"/>
      <c r="GHK143" s="348"/>
      <c r="GHL143" s="348"/>
      <c r="GHM143" s="348"/>
      <c r="GHN143" s="349"/>
      <c r="GHP143" s="347"/>
      <c r="GHQ143" s="350"/>
      <c r="GHR143" s="350"/>
      <c r="GHS143" s="348"/>
      <c r="GHT143" s="348"/>
      <c r="GHU143" s="348"/>
      <c r="GHV143" s="349"/>
      <c r="GHX143" s="347"/>
      <c r="GHY143" s="350"/>
      <c r="GHZ143" s="350"/>
      <c r="GIA143" s="348"/>
      <c r="GIB143" s="348"/>
      <c r="GIC143" s="348"/>
      <c r="GID143" s="349"/>
      <c r="GIF143" s="347"/>
      <c r="GIG143" s="350"/>
      <c r="GIH143" s="350"/>
      <c r="GII143" s="348"/>
      <c r="GIJ143" s="348"/>
      <c r="GIK143" s="348"/>
      <c r="GIL143" s="349"/>
      <c r="GIN143" s="347"/>
      <c r="GIO143" s="350"/>
      <c r="GIP143" s="350"/>
      <c r="GIQ143" s="348"/>
      <c r="GIR143" s="348"/>
      <c r="GIS143" s="348"/>
      <c r="GIT143" s="349"/>
      <c r="GIV143" s="347"/>
      <c r="GIW143" s="350"/>
      <c r="GIX143" s="350"/>
      <c r="GIY143" s="348"/>
      <c r="GIZ143" s="348"/>
      <c r="GJA143" s="348"/>
      <c r="GJB143" s="349"/>
      <c r="GJD143" s="347"/>
      <c r="GJE143" s="350"/>
      <c r="GJF143" s="350"/>
      <c r="GJG143" s="348"/>
      <c r="GJH143" s="348"/>
      <c r="GJI143" s="348"/>
      <c r="GJJ143" s="349"/>
      <c r="GJL143" s="347"/>
      <c r="GJM143" s="350"/>
      <c r="GJN143" s="350"/>
      <c r="GJO143" s="348"/>
      <c r="GJP143" s="348"/>
      <c r="GJQ143" s="348"/>
      <c r="GJR143" s="349"/>
      <c r="GJT143" s="347"/>
      <c r="GJU143" s="350"/>
      <c r="GJV143" s="350"/>
      <c r="GJW143" s="348"/>
      <c r="GJX143" s="348"/>
      <c r="GJY143" s="348"/>
      <c r="GJZ143" s="349"/>
      <c r="GKB143" s="347"/>
      <c r="GKC143" s="350"/>
      <c r="GKD143" s="350"/>
      <c r="GKE143" s="348"/>
      <c r="GKF143" s="348"/>
      <c r="GKG143" s="348"/>
      <c r="GKH143" s="349"/>
      <c r="GKJ143" s="347"/>
      <c r="GKK143" s="350"/>
      <c r="GKL143" s="350"/>
      <c r="GKM143" s="348"/>
      <c r="GKN143" s="348"/>
      <c r="GKO143" s="348"/>
      <c r="GKP143" s="349"/>
      <c r="GKR143" s="347"/>
      <c r="GKS143" s="350"/>
      <c r="GKT143" s="350"/>
      <c r="GKU143" s="348"/>
      <c r="GKV143" s="348"/>
      <c r="GKW143" s="348"/>
      <c r="GKX143" s="349"/>
      <c r="GKZ143" s="347"/>
      <c r="GLA143" s="350"/>
      <c r="GLB143" s="350"/>
      <c r="GLC143" s="348"/>
      <c r="GLD143" s="348"/>
      <c r="GLE143" s="348"/>
      <c r="GLF143" s="349"/>
      <c r="GLH143" s="347"/>
      <c r="GLI143" s="350"/>
      <c r="GLJ143" s="350"/>
      <c r="GLK143" s="348"/>
      <c r="GLL143" s="348"/>
      <c r="GLM143" s="348"/>
      <c r="GLN143" s="349"/>
      <c r="GLP143" s="347"/>
      <c r="GLQ143" s="350"/>
      <c r="GLR143" s="350"/>
      <c r="GLS143" s="348"/>
      <c r="GLT143" s="348"/>
      <c r="GLU143" s="348"/>
      <c r="GLV143" s="349"/>
      <c r="GLX143" s="347"/>
      <c r="GLY143" s="350"/>
      <c r="GLZ143" s="350"/>
      <c r="GMA143" s="348"/>
      <c r="GMB143" s="348"/>
      <c r="GMC143" s="348"/>
      <c r="GMD143" s="349"/>
      <c r="GMF143" s="347"/>
      <c r="GMG143" s="350"/>
      <c r="GMH143" s="350"/>
      <c r="GMI143" s="348"/>
      <c r="GMJ143" s="348"/>
      <c r="GMK143" s="348"/>
      <c r="GML143" s="349"/>
      <c r="GMN143" s="347"/>
      <c r="GMO143" s="350"/>
      <c r="GMP143" s="350"/>
      <c r="GMQ143" s="348"/>
      <c r="GMR143" s="348"/>
      <c r="GMS143" s="348"/>
      <c r="GMT143" s="349"/>
      <c r="GMV143" s="347"/>
      <c r="GMW143" s="350"/>
      <c r="GMX143" s="350"/>
      <c r="GMY143" s="348"/>
      <c r="GMZ143" s="348"/>
      <c r="GNA143" s="348"/>
      <c r="GNB143" s="349"/>
      <c r="GND143" s="347"/>
      <c r="GNE143" s="350"/>
      <c r="GNF143" s="350"/>
      <c r="GNG143" s="348"/>
      <c r="GNH143" s="348"/>
      <c r="GNI143" s="348"/>
      <c r="GNJ143" s="349"/>
      <c r="GNL143" s="347"/>
      <c r="GNM143" s="350"/>
      <c r="GNN143" s="350"/>
      <c r="GNO143" s="348"/>
      <c r="GNP143" s="348"/>
      <c r="GNQ143" s="348"/>
      <c r="GNR143" s="349"/>
      <c r="GNT143" s="347"/>
      <c r="GNU143" s="350"/>
      <c r="GNV143" s="350"/>
      <c r="GNW143" s="348"/>
      <c r="GNX143" s="348"/>
      <c r="GNY143" s="348"/>
      <c r="GNZ143" s="349"/>
      <c r="GOB143" s="347"/>
      <c r="GOC143" s="350"/>
      <c r="GOD143" s="350"/>
      <c r="GOE143" s="348"/>
      <c r="GOF143" s="348"/>
      <c r="GOG143" s="348"/>
      <c r="GOH143" s="349"/>
      <c r="GOJ143" s="347"/>
      <c r="GOK143" s="350"/>
      <c r="GOL143" s="350"/>
      <c r="GOM143" s="348"/>
      <c r="GON143" s="348"/>
      <c r="GOO143" s="348"/>
      <c r="GOP143" s="349"/>
      <c r="GOR143" s="347"/>
      <c r="GOS143" s="350"/>
      <c r="GOT143" s="350"/>
      <c r="GOU143" s="348"/>
      <c r="GOV143" s="348"/>
      <c r="GOW143" s="348"/>
      <c r="GOX143" s="349"/>
      <c r="GOZ143" s="347"/>
      <c r="GPA143" s="350"/>
      <c r="GPB143" s="350"/>
      <c r="GPC143" s="348"/>
      <c r="GPD143" s="348"/>
      <c r="GPE143" s="348"/>
      <c r="GPF143" s="349"/>
      <c r="GPH143" s="347"/>
      <c r="GPI143" s="350"/>
      <c r="GPJ143" s="350"/>
      <c r="GPK143" s="348"/>
      <c r="GPL143" s="348"/>
      <c r="GPM143" s="348"/>
      <c r="GPN143" s="349"/>
      <c r="GPP143" s="347"/>
      <c r="GPQ143" s="350"/>
      <c r="GPR143" s="350"/>
      <c r="GPS143" s="348"/>
      <c r="GPT143" s="348"/>
      <c r="GPU143" s="348"/>
      <c r="GPV143" s="349"/>
      <c r="GPX143" s="347"/>
      <c r="GPY143" s="350"/>
      <c r="GPZ143" s="350"/>
      <c r="GQA143" s="348"/>
      <c r="GQB143" s="348"/>
      <c r="GQC143" s="348"/>
      <c r="GQD143" s="349"/>
      <c r="GQF143" s="347"/>
      <c r="GQG143" s="350"/>
      <c r="GQH143" s="350"/>
      <c r="GQI143" s="348"/>
      <c r="GQJ143" s="348"/>
      <c r="GQK143" s="348"/>
      <c r="GQL143" s="349"/>
      <c r="GQN143" s="347"/>
      <c r="GQO143" s="350"/>
      <c r="GQP143" s="350"/>
      <c r="GQQ143" s="348"/>
      <c r="GQR143" s="348"/>
      <c r="GQS143" s="348"/>
      <c r="GQT143" s="349"/>
      <c r="GQV143" s="347"/>
      <c r="GQW143" s="350"/>
      <c r="GQX143" s="350"/>
      <c r="GQY143" s="348"/>
      <c r="GQZ143" s="348"/>
      <c r="GRA143" s="348"/>
      <c r="GRB143" s="349"/>
      <c r="GRD143" s="347"/>
      <c r="GRE143" s="350"/>
      <c r="GRF143" s="350"/>
      <c r="GRG143" s="348"/>
      <c r="GRH143" s="348"/>
      <c r="GRI143" s="348"/>
      <c r="GRJ143" s="349"/>
      <c r="GRL143" s="347"/>
      <c r="GRM143" s="350"/>
      <c r="GRN143" s="350"/>
      <c r="GRO143" s="348"/>
      <c r="GRP143" s="348"/>
      <c r="GRQ143" s="348"/>
      <c r="GRR143" s="349"/>
      <c r="GRT143" s="347"/>
      <c r="GRU143" s="350"/>
      <c r="GRV143" s="350"/>
      <c r="GRW143" s="348"/>
      <c r="GRX143" s="348"/>
      <c r="GRY143" s="348"/>
      <c r="GRZ143" s="349"/>
      <c r="GSB143" s="347"/>
      <c r="GSC143" s="350"/>
      <c r="GSD143" s="350"/>
      <c r="GSE143" s="348"/>
      <c r="GSF143" s="348"/>
      <c r="GSG143" s="348"/>
      <c r="GSH143" s="349"/>
      <c r="GSJ143" s="347"/>
      <c r="GSK143" s="350"/>
      <c r="GSL143" s="350"/>
      <c r="GSM143" s="348"/>
      <c r="GSN143" s="348"/>
      <c r="GSO143" s="348"/>
      <c r="GSP143" s="349"/>
      <c r="GSR143" s="347"/>
      <c r="GSS143" s="350"/>
      <c r="GST143" s="350"/>
      <c r="GSU143" s="348"/>
      <c r="GSV143" s="348"/>
      <c r="GSW143" s="348"/>
      <c r="GSX143" s="349"/>
      <c r="GSZ143" s="347"/>
      <c r="GTA143" s="350"/>
      <c r="GTB143" s="350"/>
      <c r="GTC143" s="348"/>
      <c r="GTD143" s="348"/>
      <c r="GTE143" s="348"/>
      <c r="GTF143" s="349"/>
      <c r="GTH143" s="347"/>
      <c r="GTI143" s="350"/>
      <c r="GTJ143" s="350"/>
      <c r="GTK143" s="348"/>
      <c r="GTL143" s="348"/>
      <c r="GTM143" s="348"/>
      <c r="GTN143" s="349"/>
      <c r="GTP143" s="347"/>
      <c r="GTQ143" s="350"/>
      <c r="GTR143" s="350"/>
      <c r="GTS143" s="348"/>
      <c r="GTT143" s="348"/>
      <c r="GTU143" s="348"/>
      <c r="GTV143" s="349"/>
      <c r="GTX143" s="347"/>
      <c r="GTY143" s="350"/>
      <c r="GTZ143" s="350"/>
      <c r="GUA143" s="348"/>
      <c r="GUB143" s="348"/>
      <c r="GUC143" s="348"/>
      <c r="GUD143" s="349"/>
      <c r="GUF143" s="347"/>
      <c r="GUG143" s="350"/>
      <c r="GUH143" s="350"/>
      <c r="GUI143" s="348"/>
      <c r="GUJ143" s="348"/>
      <c r="GUK143" s="348"/>
      <c r="GUL143" s="349"/>
      <c r="GUN143" s="347"/>
      <c r="GUO143" s="350"/>
      <c r="GUP143" s="350"/>
      <c r="GUQ143" s="348"/>
      <c r="GUR143" s="348"/>
      <c r="GUS143" s="348"/>
      <c r="GUT143" s="349"/>
      <c r="GUV143" s="347"/>
      <c r="GUW143" s="350"/>
      <c r="GUX143" s="350"/>
      <c r="GUY143" s="348"/>
      <c r="GUZ143" s="348"/>
      <c r="GVA143" s="348"/>
      <c r="GVB143" s="349"/>
      <c r="GVD143" s="347"/>
      <c r="GVE143" s="350"/>
      <c r="GVF143" s="350"/>
      <c r="GVG143" s="348"/>
      <c r="GVH143" s="348"/>
      <c r="GVI143" s="348"/>
      <c r="GVJ143" s="349"/>
      <c r="GVL143" s="347"/>
      <c r="GVM143" s="350"/>
      <c r="GVN143" s="350"/>
      <c r="GVO143" s="348"/>
      <c r="GVP143" s="348"/>
      <c r="GVQ143" s="348"/>
      <c r="GVR143" s="349"/>
      <c r="GVT143" s="347"/>
      <c r="GVU143" s="350"/>
      <c r="GVV143" s="350"/>
      <c r="GVW143" s="348"/>
      <c r="GVX143" s="348"/>
      <c r="GVY143" s="348"/>
      <c r="GVZ143" s="349"/>
      <c r="GWB143" s="347"/>
      <c r="GWC143" s="350"/>
      <c r="GWD143" s="350"/>
      <c r="GWE143" s="348"/>
      <c r="GWF143" s="348"/>
      <c r="GWG143" s="348"/>
      <c r="GWH143" s="349"/>
      <c r="GWJ143" s="347"/>
      <c r="GWK143" s="350"/>
      <c r="GWL143" s="350"/>
      <c r="GWM143" s="348"/>
      <c r="GWN143" s="348"/>
      <c r="GWO143" s="348"/>
      <c r="GWP143" s="349"/>
      <c r="GWR143" s="347"/>
      <c r="GWS143" s="350"/>
      <c r="GWT143" s="350"/>
      <c r="GWU143" s="348"/>
      <c r="GWV143" s="348"/>
      <c r="GWW143" s="348"/>
      <c r="GWX143" s="349"/>
      <c r="GWZ143" s="347"/>
      <c r="GXA143" s="350"/>
      <c r="GXB143" s="350"/>
      <c r="GXC143" s="348"/>
      <c r="GXD143" s="348"/>
      <c r="GXE143" s="348"/>
      <c r="GXF143" s="349"/>
      <c r="GXH143" s="347"/>
      <c r="GXI143" s="350"/>
      <c r="GXJ143" s="350"/>
      <c r="GXK143" s="348"/>
      <c r="GXL143" s="348"/>
      <c r="GXM143" s="348"/>
      <c r="GXN143" s="349"/>
      <c r="GXP143" s="347"/>
      <c r="GXQ143" s="350"/>
      <c r="GXR143" s="350"/>
      <c r="GXS143" s="348"/>
      <c r="GXT143" s="348"/>
      <c r="GXU143" s="348"/>
      <c r="GXV143" s="349"/>
      <c r="GXX143" s="347"/>
      <c r="GXY143" s="350"/>
      <c r="GXZ143" s="350"/>
      <c r="GYA143" s="348"/>
      <c r="GYB143" s="348"/>
      <c r="GYC143" s="348"/>
      <c r="GYD143" s="349"/>
      <c r="GYF143" s="347"/>
      <c r="GYG143" s="350"/>
      <c r="GYH143" s="350"/>
      <c r="GYI143" s="348"/>
      <c r="GYJ143" s="348"/>
      <c r="GYK143" s="348"/>
      <c r="GYL143" s="349"/>
      <c r="GYN143" s="347"/>
      <c r="GYO143" s="350"/>
      <c r="GYP143" s="350"/>
      <c r="GYQ143" s="348"/>
      <c r="GYR143" s="348"/>
      <c r="GYS143" s="348"/>
      <c r="GYT143" s="349"/>
      <c r="GYV143" s="347"/>
      <c r="GYW143" s="350"/>
      <c r="GYX143" s="350"/>
      <c r="GYY143" s="348"/>
      <c r="GYZ143" s="348"/>
      <c r="GZA143" s="348"/>
      <c r="GZB143" s="349"/>
      <c r="GZD143" s="347"/>
      <c r="GZE143" s="350"/>
      <c r="GZF143" s="350"/>
      <c r="GZG143" s="348"/>
      <c r="GZH143" s="348"/>
      <c r="GZI143" s="348"/>
      <c r="GZJ143" s="349"/>
      <c r="GZL143" s="347"/>
      <c r="GZM143" s="350"/>
      <c r="GZN143" s="350"/>
      <c r="GZO143" s="348"/>
      <c r="GZP143" s="348"/>
      <c r="GZQ143" s="348"/>
      <c r="GZR143" s="349"/>
      <c r="GZT143" s="347"/>
      <c r="GZU143" s="350"/>
      <c r="GZV143" s="350"/>
      <c r="GZW143" s="348"/>
      <c r="GZX143" s="348"/>
      <c r="GZY143" s="348"/>
      <c r="GZZ143" s="349"/>
      <c r="HAB143" s="347"/>
      <c r="HAC143" s="350"/>
      <c r="HAD143" s="350"/>
      <c r="HAE143" s="348"/>
      <c r="HAF143" s="348"/>
      <c r="HAG143" s="348"/>
      <c r="HAH143" s="349"/>
      <c r="HAJ143" s="347"/>
      <c r="HAK143" s="350"/>
      <c r="HAL143" s="350"/>
      <c r="HAM143" s="348"/>
      <c r="HAN143" s="348"/>
      <c r="HAO143" s="348"/>
      <c r="HAP143" s="349"/>
      <c r="HAR143" s="347"/>
      <c r="HAS143" s="350"/>
      <c r="HAT143" s="350"/>
      <c r="HAU143" s="348"/>
      <c r="HAV143" s="348"/>
      <c r="HAW143" s="348"/>
      <c r="HAX143" s="349"/>
      <c r="HAZ143" s="347"/>
      <c r="HBA143" s="350"/>
      <c r="HBB143" s="350"/>
      <c r="HBC143" s="348"/>
      <c r="HBD143" s="348"/>
      <c r="HBE143" s="348"/>
      <c r="HBF143" s="349"/>
      <c r="HBH143" s="347"/>
      <c r="HBI143" s="350"/>
      <c r="HBJ143" s="350"/>
      <c r="HBK143" s="348"/>
      <c r="HBL143" s="348"/>
      <c r="HBM143" s="348"/>
      <c r="HBN143" s="349"/>
      <c r="HBP143" s="347"/>
      <c r="HBQ143" s="350"/>
      <c r="HBR143" s="350"/>
      <c r="HBS143" s="348"/>
      <c r="HBT143" s="348"/>
      <c r="HBU143" s="348"/>
      <c r="HBV143" s="349"/>
      <c r="HBX143" s="347"/>
      <c r="HBY143" s="350"/>
      <c r="HBZ143" s="350"/>
      <c r="HCA143" s="348"/>
      <c r="HCB143" s="348"/>
      <c r="HCC143" s="348"/>
      <c r="HCD143" s="349"/>
      <c r="HCF143" s="347"/>
      <c r="HCG143" s="350"/>
      <c r="HCH143" s="350"/>
      <c r="HCI143" s="348"/>
      <c r="HCJ143" s="348"/>
      <c r="HCK143" s="348"/>
      <c r="HCL143" s="349"/>
      <c r="HCN143" s="347"/>
      <c r="HCO143" s="350"/>
      <c r="HCP143" s="350"/>
      <c r="HCQ143" s="348"/>
      <c r="HCR143" s="348"/>
      <c r="HCS143" s="348"/>
      <c r="HCT143" s="349"/>
      <c r="HCV143" s="347"/>
      <c r="HCW143" s="350"/>
      <c r="HCX143" s="350"/>
      <c r="HCY143" s="348"/>
      <c r="HCZ143" s="348"/>
      <c r="HDA143" s="348"/>
      <c r="HDB143" s="349"/>
      <c r="HDD143" s="347"/>
      <c r="HDE143" s="350"/>
      <c r="HDF143" s="350"/>
      <c r="HDG143" s="348"/>
      <c r="HDH143" s="348"/>
      <c r="HDI143" s="348"/>
      <c r="HDJ143" s="349"/>
      <c r="HDL143" s="347"/>
      <c r="HDM143" s="350"/>
      <c r="HDN143" s="350"/>
      <c r="HDO143" s="348"/>
      <c r="HDP143" s="348"/>
      <c r="HDQ143" s="348"/>
      <c r="HDR143" s="349"/>
      <c r="HDT143" s="347"/>
      <c r="HDU143" s="350"/>
      <c r="HDV143" s="350"/>
      <c r="HDW143" s="348"/>
      <c r="HDX143" s="348"/>
      <c r="HDY143" s="348"/>
      <c r="HDZ143" s="349"/>
      <c r="HEB143" s="347"/>
      <c r="HEC143" s="350"/>
      <c r="HED143" s="350"/>
      <c r="HEE143" s="348"/>
      <c r="HEF143" s="348"/>
      <c r="HEG143" s="348"/>
      <c r="HEH143" s="349"/>
      <c r="HEJ143" s="347"/>
      <c r="HEK143" s="350"/>
      <c r="HEL143" s="350"/>
      <c r="HEM143" s="348"/>
      <c r="HEN143" s="348"/>
      <c r="HEO143" s="348"/>
      <c r="HEP143" s="349"/>
      <c r="HER143" s="347"/>
      <c r="HES143" s="350"/>
      <c r="HET143" s="350"/>
      <c r="HEU143" s="348"/>
      <c r="HEV143" s="348"/>
      <c r="HEW143" s="348"/>
      <c r="HEX143" s="349"/>
      <c r="HEZ143" s="347"/>
      <c r="HFA143" s="350"/>
      <c r="HFB143" s="350"/>
      <c r="HFC143" s="348"/>
      <c r="HFD143" s="348"/>
      <c r="HFE143" s="348"/>
      <c r="HFF143" s="349"/>
      <c r="HFH143" s="347"/>
      <c r="HFI143" s="350"/>
      <c r="HFJ143" s="350"/>
      <c r="HFK143" s="348"/>
      <c r="HFL143" s="348"/>
      <c r="HFM143" s="348"/>
      <c r="HFN143" s="349"/>
      <c r="HFP143" s="347"/>
      <c r="HFQ143" s="350"/>
      <c r="HFR143" s="350"/>
      <c r="HFS143" s="348"/>
      <c r="HFT143" s="348"/>
      <c r="HFU143" s="348"/>
      <c r="HFV143" s="349"/>
      <c r="HFX143" s="347"/>
      <c r="HFY143" s="350"/>
      <c r="HFZ143" s="350"/>
      <c r="HGA143" s="348"/>
      <c r="HGB143" s="348"/>
      <c r="HGC143" s="348"/>
      <c r="HGD143" s="349"/>
      <c r="HGF143" s="347"/>
      <c r="HGG143" s="350"/>
      <c r="HGH143" s="350"/>
      <c r="HGI143" s="348"/>
      <c r="HGJ143" s="348"/>
      <c r="HGK143" s="348"/>
      <c r="HGL143" s="349"/>
      <c r="HGN143" s="347"/>
      <c r="HGO143" s="350"/>
      <c r="HGP143" s="350"/>
      <c r="HGQ143" s="348"/>
      <c r="HGR143" s="348"/>
      <c r="HGS143" s="348"/>
      <c r="HGT143" s="349"/>
      <c r="HGV143" s="347"/>
      <c r="HGW143" s="350"/>
      <c r="HGX143" s="350"/>
      <c r="HGY143" s="348"/>
      <c r="HGZ143" s="348"/>
      <c r="HHA143" s="348"/>
      <c r="HHB143" s="349"/>
      <c r="HHD143" s="347"/>
      <c r="HHE143" s="350"/>
      <c r="HHF143" s="350"/>
      <c r="HHG143" s="348"/>
      <c r="HHH143" s="348"/>
      <c r="HHI143" s="348"/>
      <c r="HHJ143" s="349"/>
      <c r="HHL143" s="347"/>
      <c r="HHM143" s="350"/>
      <c r="HHN143" s="350"/>
      <c r="HHO143" s="348"/>
      <c r="HHP143" s="348"/>
      <c r="HHQ143" s="348"/>
      <c r="HHR143" s="349"/>
      <c r="HHT143" s="347"/>
      <c r="HHU143" s="350"/>
      <c r="HHV143" s="350"/>
      <c r="HHW143" s="348"/>
      <c r="HHX143" s="348"/>
      <c r="HHY143" s="348"/>
      <c r="HHZ143" s="349"/>
      <c r="HIB143" s="347"/>
      <c r="HIC143" s="350"/>
      <c r="HID143" s="350"/>
      <c r="HIE143" s="348"/>
      <c r="HIF143" s="348"/>
      <c r="HIG143" s="348"/>
      <c r="HIH143" s="349"/>
      <c r="HIJ143" s="347"/>
      <c r="HIK143" s="350"/>
      <c r="HIL143" s="350"/>
      <c r="HIM143" s="348"/>
      <c r="HIN143" s="348"/>
      <c r="HIO143" s="348"/>
      <c r="HIP143" s="349"/>
      <c r="HIR143" s="347"/>
      <c r="HIS143" s="350"/>
      <c r="HIT143" s="350"/>
      <c r="HIU143" s="348"/>
      <c r="HIV143" s="348"/>
      <c r="HIW143" s="348"/>
      <c r="HIX143" s="349"/>
      <c r="HIZ143" s="347"/>
      <c r="HJA143" s="350"/>
      <c r="HJB143" s="350"/>
      <c r="HJC143" s="348"/>
      <c r="HJD143" s="348"/>
      <c r="HJE143" s="348"/>
      <c r="HJF143" s="349"/>
      <c r="HJH143" s="347"/>
      <c r="HJI143" s="350"/>
      <c r="HJJ143" s="350"/>
      <c r="HJK143" s="348"/>
      <c r="HJL143" s="348"/>
      <c r="HJM143" s="348"/>
      <c r="HJN143" s="349"/>
      <c r="HJP143" s="347"/>
      <c r="HJQ143" s="350"/>
      <c r="HJR143" s="350"/>
      <c r="HJS143" s="348"/>
      <c r="HJT143" s="348"/>
      <c r="HJU143" s="348"/>
      <c r="HJV143" s="349"/>
      <c r="HJX143" s="347"/>
      <c r="HJY143" s="350"/>
      <c r="HJZ143" s="350"/>
      <c r="HKA143" s="348"/>
      <c r="HKB143" s="348"/>
      <c r="HKC143" s="348"/>
      <c r="HKD143" s="349"/>
      <c r="HKF143" s="347"/>
      <c r="HKG143" s="350"/>
      <c r="HKH143" s="350"/>
      <c r="HKI143" s="348"/>
      <c r="HKJ143" s="348"/>
      <c r="HKK143" s="348"/>
      <c r="HKL143" s="349"/>
      <c r="HKN143" s="347"/>
      <c r="HKO143" s="350"/>
      <c r="HKP143" s="350"/>
      <c r="HKQ143" s="348"/>
      <c r="HKR143" s="348"/>
      <c r="HKS143" s="348"/>
      <c r="HKT143" s="349"/>
      <c r="HKV143" s="347"/>
      <c r="HKW143" s="350"/>
      <c r="HKX143" s="350"/>
      <c r="HKY143" s="348"/>
      <c r="HKZ143" s="348"/>
      <c r="HLA143" s="348"/>
      <c r="HLB143" s="349"/>
      <c r="HLD143" s="347"/>
      <c r="HLE143" s="350"/>
      <c r="HLF143" s="350"/>
      <c r="HLG143" s="348"/>
      <c r="HLH143" s="348"/>
      <c r="HLI143" s="348"/>
      <c r="HLJ143" s="349"/>
      <c r="HLL143" s="347"/>
      <c r="HLM143" s="350"/>
      <c r="HLN143" s="350"/>
      <c r="HLO143" s="348"/>
      <c r="HLP143" s="348"/>
      <c r="HLQ143" s="348"/>
      <c r="HLR143" s="349"/>
      <c r="HLT143" s="347"/>
      <c r="HLU143" s="350"/>
      <c r="HLV143" s="350"/>
      <c r="HLW143" s="348"/>
      <c r="HLX143" s="348"/>
      <c r="HLY143" s="348"/>
      <c r="HLZ143" s="349"/>
      <c r="HMB143" s="347"/>
      <c r="HMC143" s="350"/>
      <c r="HMD143" s="350"/>
      <c r="HME143" s="348"/>
      <c r="HMF143" s="348"/>
      <c r="HMG143" s="348"/>
      <c r="HMH143" s="349"/>
      <c r="HMJ143" s="347"/>
      <c r="HMK143" s="350"/>
      <c r="HML143" s="350"/>
      <c r="HMM143" s="348"/>
      <c r="HMN143" s="348"/>
      <c r="HMO143" s="348"/>
      <c r="HMP143" s="349"/>
      <c r="HMR143" s="347"/>
      <c r="HMS143" s="350"/>
      <c r="HMT143" s="350"/>
      <c r="HMU143" s="348"/>
      <c r="HMV143" s="348"/>
      <c r="HMW143" s="348"/>
      <c r="HMX143" s="349"/>
      <c r="HMZ143" s="347"/>
      <c r="HNA143" s="350"/>
      <c r="HNB143" s="350"/>
      <c r="HNC143" s="348"/>
      <c r="HND143" s="348"/>
      <c r="HNE143" s="348"/>
      <c r="HNF143" s="349"/>
      <c r="HNH143" s="347"/>
      <c r="HNI143" s="350"/>
      <c r="HNJ143" s="350"/>
      <c r="HNK143" s="348"/>
      <c r="HNL143" s="348"/>
      <c r="HNM143" s="348"/>
      <c r="HNN143" s="349"/>
      <c r="HNP143" s="347"/>
      <c r="HNQ143" s="350"/>
      <c r="HNR143" s="350"/>
      <c r="HNS143" s="348"/>
      <c r="HNT143" s="348"/>
      <c r="HNU143" s="348"/>
      <c r="HNV143" s="349"/>
      <c r="HNX143" s="347"/>
      <c r="HNY143" s="350"/>
      <c r="HNZ143" s="350"/>
      <c r="HOA143" s="348"/>
      <c r="HOB143" s="348"/>
      <c r="HOC143" s="348"/>
      <c r="HOD143" s="349"/>
      <c r="HOF143" s="347"/>
      <c r="HOG143" s="350"/>
      <c r="HOH143" s="350"/>
      <c r="HOI143" s="348"/>
      <c r="HOJ143" s="348"/>
      <c r="HOK143" s="348"/>
      <c r="HOL143" s="349"/>
      <c r="HON143" s="347"/>
      <c r="HOO143" s="350"/>
      <c r="HOP143" s="350"/>
      <c r="HOQ143" s="348"/>
      <c r="HOR143" s="348"/>
      <c r="HOS143" s="348"/>
      <c r="HOT143" s="349"/>
      <c r="HOV143" s="347"/>
      <c r="HOW143" s="350"/>
      <c r="HOX143" s="350"/>
      <c r="HOY143" s="348"/>
      <c r="HOZ143" s="348"/>
      <c r="HPA143" s="348"/>
      <c r="HPB143" s="349"/>
      <c r="HPD143" s="347"/>
      <c r="HPE143" s="350"/>
      <c r="HPF143" s="350"/>
      <c r="HPG143" s="348"/>
      <c r="HPH143" s="348"/>
      <c r="HPI143" s="348"/>
      <c r="HPJ143" s="349"/>
      <c r="HPL143" s="347"/>
      <c r="HPM143" s="350"/>
      <c r="HPN143" s="350"/>
      <c r="HPO143" s="348"/>
      <c r="HPP143" s="348"/>
      <c r="HPQ143" s="348"/>
      <c r="HPR143" s="349"/>
      <c r="HPT143" s="347"/>
      <c r="HPU143" s="350"/>
      <c r="HPV143" s="350"/>
      <c r="HPW143" s="348"/>
      <c r="HPX143" s="348"/>
      <c r="HPY143" s="348"/>
      <c r="HPZ143" s="349"/>
      <c r="HQB143" s="347"/>
      <c r="HQC143" s="350"/>
      <c r="HQD143" s="350"/>
      <c r="HQE143" s="348"/>
      <c r="HQF143" s="348"/>
      <c r="HQG143" s="348"/>
      <c r="HQH143" s="349"/>
      <c r="HQJ143" s="347"/>
      <c r="HQK143" s="350"/>
      <c r="HQL143" s="350"/>
      <c r="HQM143" s="348"/>
      <c r="HQN143" s="348"/>
      <c r="HQO143" s="348"/>
      <c r="HQP143" s="349"/>
      <c r="HQR143" s="347"/>
      <c r="HQS143" s="350"/>
      <c r="HQT143" s="350"/>
      <c r="HQU143" s="348"/>
      <c r="HQV143" s="348"/>
      <c r="HQW143" s="348"/>
      <c r="HQX143" s="349"/>
      <c r="HQZ143" s="347"/>
      <c r="HRA143" s="350"/>
      <c r="HRB143" s="350"/>
      <c r="HRC143" s="348"/>
      <c r="HRD143" s="348"/>
      <c r="HRE143" s="348"/>
      <c r="HRF143" s="349"/>
      <c r="HRH143" s="347"/>
      <c r="HRI143" s="350"/>
      <c r="HRJ143" s="350"/>
      <c r="HRK143" s="348"/>
      <c r="HRL143" s="348"/>
      <c r="HRM143" s="348"/>
      <c r="HRN143" s="349"/>
      <c r="HRP143" s="347"/>
      <c r="HRQ143" s="350"/>
      <c r="HRR143" s="350"/>
      <c r="HRS143" s="348"/>
      <c r="HRT143" s="348"/>
      <c r="HRU143" s="348"/>
      <c r="HRV143" s="349"/>
      <c r="HRX143" s="347"/>
      <c r="HRY143" s="350"/>
      <c r="HRZ143" s="350"/>
      <c r="HSA143" s="348"/>
      <c r="HSB143" s="348"/>
      <c r="HSC143" s="348"/>
      <c r="HSD143" s="349"/>
      <c r="HSF143" s="347"/>
      <c r="HSG143" s="350"/>
      <c r="HSH143" s="350"/>
      <c r="HSI143" s="348"/>
      <c r="HSJ143" s="348"/>
      <c r="HSK143" s="348"/>
      <c r="HSL143" s="349"/>
      <c r="HSN143" s="347"/>
      <c r="HSO143" s="350"/>
      <c r="HSP143" s="350"/>
      <c r="HSQ143" s="348"/>
      <c r="HSR143" s="348"/>
      <c r="HSS143" s="348"/>
      <c r="HST143" s="349"/>
      <c r="HSV143" s="347"/>
      <c r="HSW143" s="350"/>
      <c r="HSX143" s="350"/>
      <c r="HSY143" s="348"/>
      <c r="HSZ143" s="348"/>
      <c r="HTA143" s="348"/>
      <c r="HTB143" s="349"/>
      <c r="HTD143" s="347"/>
      <c r="HTE143" s="350"/>
      <c r="HTF143" s="350"/>
      <c r="HTG143" s="348"/>
      <c r="HTH143" s="348"/>
      <c r="HTI143" s="348"/>
      <c r="HTJ143" s="349"/>
      <c r="HTL143" s="347"/>
      <c r="HTM143" s="350"/>
      <c r="HTN143" s="350"/>
      <c r="HTO143" s="348"/>
      <c r="HTP143" s="348"/>
      <c r="HTQ143" s="348"/>
      <c r="HTR143" s="349"/>
      <c r="HTT143" s="347"/>
      <c r="HTU143" s="350"/>
      <c r="HTV143" s="350"/>
      <c r="HTW143" s="348"/>
      <c r="HTX143" s="348"/>
      <c r="HTY143" s="348"/>
      <c r="HTZ143" s="349"/>
      <c r="HUB143" s="347"/>
      <c r="HUC143" s="350"/>
      <c r="HUD143" s="350"/>
      <c r="HUE143" s="348"/>
      <c r="HUF143" s="348"/>
      <c r="HUG143" s="348"/>
      <c r="HUH143" s="349"/>
      <c r="HUJ143" s="347"/>
      <c r="HUK143" s="350"/>
      <c r="HUL143" s="350"/>
      <c r="HUM143" s="348"/>
      <c r="HUN143" s="348"/>
      <c r="HUO143" s="348"/>
      <c r="HUP143" s="349"/>
      <c r="HUR143" s="347"/>
      <c r="HUS143" s="350"/>
      <c r="HUT143" s="350"/>
      <c r="HUU143" s="348"/>
      <c r="HUV143" s="348"/>
      <c r="HUW143" s="348"/>
      <c r="HUX143" s="349"/>
      <c r="HUZ143" s="347"/>
      <c r="HVA143" s="350"/>
      <c r="HVB143" s="350"/>
      <c r="HVC143" s="348"/>
      <c r="HVD143" s="348"/>
      <c r="HVE143" s="348"/>
      <c r="HVF143" s="349"/>
      <c r="HVH143" s="347"/>
      <c r="HVI143" s="350"/>
      <c r="HVJ143" s="350"/>
      <c r="HVK143" s="348"/>
      <c r="HVL143" s="348"/>
      <c r="HVM143" s="348"/>
      <c r="HVN143" s="349"/>
      <c r="HVP143" s="347"/>
      <c r="HVQ143" s="350"/>
      <c r="HVR143" s="350"/>
      <c r="HVS143" s="348"/>
      <c r="HVT143" s="348"/>
      <c r="HVU143" s="348"/>
      <c r="HVV143" s="349"/>
      <c r="HVX143" s="347"/>
      <c r="HVY143" s="350"/>
      <c r="HVZ143" s="350"/>
      <c r="HWA143" s="348"/>
      <c r="HWB143" s="348"/>
      <c r="HWC143" s="348"/>
      <c r="HWD143" s="349"/>
      <c r="HWF143" s="347"/>
      <c r="HWG143" s="350"/>
      <c r="HWH143" s="350"/>
      <c r="HWI143" s="348"/>
      <c r="HWJ143" s="348"/>
      <c r="HWK143" s="348"/>
      <c r="HWL143" s="349"/>
      <c r="HWN143" s="347"/>
      <c r="HWO143" s="350"/>
      <c r="HWP143" s="350"/>
      <c r="HWQ143" s="348"/>
      <c r="HWR143" s="348"/>
      <c r="HWS143" s="348"/>
      <c r="HWT143" s="349"/>
      <c r="HWV143" s="347"/>
      <c r="HWW143" s="350"/>
      <c r="HWX143" s="350"/>
      <c r="HWY143" s="348"/>
      <c r="HWZ143" s="348"/>
      <c r="HXA143" s="348"/>
      <c r="HXB143" s="349"/>
      <c r="HXD143" s="347"/>
      <c r="HXE143" s="350"/>
      <c r="HXF143" s="350"/>
      <c r="HXG143" s="348"/>
      <c r="HXH143" s="348"/>
      <c r="HXI143" s="348"/>
      <c r="HXJ143" s="349"/>
      <c r="HXL143" s="347"/>
      <c r="HXM143" s="350"/>
      <c r="HXN143" s="350"/>
      <c r="HXO143" s="348"/>
      <c r="HXP143" s="348"/>
      <c r="HXQ143" s="348"/>
      <c r="HXR143" s="349"/>
      <c r="HXT143" s="347"/>
      <c r="HXU143" s="350"/>
      <c r="HXV143" s="350"/>
      <c r="HXW143" s="348"/>
      <c r="HXX143" s="348"/>
      <c r="HXY143" s="348"/>
      <c r="HXZ143" s="349"/>
      <c r="HYB143" s="347"/>
      <c r="HYC143" s="350"/>
      <c r="HYD143" s="350"/>
      <c r="HYE143" s="348"/>
      <c r="HYF143" s="348"/>
      <c r="HYG143" s="348"/>
      <c r="HYH143" s="349"/>
      <c r="HYJ143" s="347"/>
      <c r="HYK143" s="350"/>
      <c r="HYL143" s="350"/>
      <c r="HYM143" s="348"/>
      <c r="HYN143" s="348"/>
      <c r="HYO143" s="348"/>
      <c r="HYP143" s="349"/>
      <c r="HYR143" s="347"/>
      <c r="HYS143" s="350"/>
      <c r="HYT143" s="350"/>
      <c r="HYU143" s="348"/>
      <c r="HYV143" s="348"/>
      <c r="HYW143" s="348"/>
      <c r="HYX143" s="349"/>
      <c r="HYZ143" s="347"/>
      <c r="HZA143" s="350"/>
      <c r="HZB143" s="350"/>
      <c r="HZC143" s="348"/>
      <c r="HZD143" s="348"/>
      <c r="HZE143" s="348"/>
      <c r="HZF143" s="349"/>
      <c r="HZH143" s="347"/>
      <c r="HZI143" s="350"/>
      <c r="HZJ143" s="350"/>
      <c r="HZK143" s="348"/>
      <c r="HZL143" s="348"/>
      <c r="HZM143" s="348"/>
      <c r="HZN143" s="349"/>
      <c r="HZP143" s="347"/>
      <c r="HZQ143" s="350"/>
      <c r="HZR143" s="350"/>
      <c r="HZS143" s="348"/>
      <c r="HZT143" s="348"/>
      <c r="HZU143" s="348"/>
      <c r="HZV143" s="349"/>
      <c r="HZX143" s="347"/>
      <c r="HZY143" s="350"/>
      <c r="HZZ143" s="350"/>
      <c r="IAA143" s="348"/>
      <c r="IAB143" s="348"/>
      <c r="IAC143" s="348"/>
      <c r="IAD143" s="349"/>
      <c r="IAF143" s="347"/>
      <c r="IAG143" s="350"/>
      <c r="IAH143" s="350"/>
      <c r="IAI143" s="348"/>
      <c r="IAJ143" s="348"/>
      <c r="IAK143" s="348"/>
      <c r="IAL143" s="349"/>
      <c r="IAN143" s="347"/>
      <c r="IAO143" s="350"/>
      <c r="IAP143" s="350"/>
      <c r="IAQ143" s="348"/>
      <c r="IAR143" s="348"/>
      <c r="IAS143" s="348"/>
      <c r="IAT143" s="349"/>
      <c r="IAV143" s="347"/>
      <c r="IAW143" s="350"/>
      <c r="IAX143" s="350"/>
      <c r="IAY143" s="348"/>
      <c r="IAZ143" s="348"/>
      <c r="IBA143" s="348"/>
      <c r="IBB143" s="349"/>
      <c r="IBD143" s="347"/>
      <c r="IBE143" s="350"/>
      <c r="IBF143" s="350"/>
      <c r="IBG143" s="348"/>
      <c r="IBH143" s="348"/>
      <c r="IBI143" s="348"/>
      <c r="IBJ143" s="349"/>
      <c r="IBL143" s="347"/>
      <c r="IBM143" s="350"/>
      <c r="IBN143" s="350"/>
      <c r="IBO143" s="348"/>
      <c r="IBP143" s="348"/>
      <c r="IBQ143" s="348"/>
      <c r="IBR143" s="349"/>
      <c r="IBT143" s="347"/>
      <c r="IBU143" s="350"/>
      <c r="IBV143" s="350"/>
      <c r="IBW143" s="348"/>
      <c r="IBX143" s="348"/>
      <c r="IBY143" s="348"/>
      <c r="IBZ143" s="349"/>
      <c r="ICB143" s="347"/>
      <c r="ICC143" s="350"/>
      <c r="ICD143" s="350"/>
      <c r="ICE143" s="348"/>
      <c r="ICF143" s="348"/>
      <c r="ICG143" s="348"/>
      <c r="ICH143" s="349"/>
      <c r="ICJ143" s="347"/>
      <c r="ICK143" s="350"/>
      <c r="ICL143" s="350"/>
      <c r="ICM143" s="348"/>
      <c r="ICN143" s="348"/>
      <c r="ICO143" s="348"/>
      <c r="ICP143" s="349"/>
      <c r="ICR143" s="347"/>
      <c r="ICS143" s="350"/>
      <c r="ICT143" s="350"/>
      <c r="ICU143" s="348"/>
      <c r="ICV143" s="348"/>
      <c r="ICW143" s="348"/>
      <c r="ICX143" s="349"/>
      <c r="ICZ143" s="347"/>
      <c r="IDA143" s="350"/>
      <c r="IDB143" s="350"/>
      <c r="IDC143" s="348"/>
      <c r="IDD143" s="348"/>
      <c r="IDE143" s="348"/>
      <c r="IDF143" s="349"/>
      <c r="IDH143" s="347"/>
      <c r="IDI143" s="350"/>
      <c r="IDJ143" s="350"/>
      <c r="IDK143" s="348"/>
      <c r="IDL143" s="348"/>
      <c r="IDM143" s="348"/>
      <c r="IDN143" s="349"/>
      <c r="IDP143" s="347"/>
      <c r="IDQ143" s="350"/>
      <c r="IDR143" s="350"/>
      <c r="IDS143" s="348"/>
      <c r="IDT143" s="348"/>
      <c r="IDU143" s="348"/>
      <c r="IDV143" s="349"/>
      <c r="IDX143" s="347"/>
      <c r="IDY143" s="350"/>
      <c r="IDZ143" s="350"/>
      <c r="IEA143" s="348"/>
      <c r="IEB143" s="348"/>
      <c r="IEC143" s="348"/>
      <c r="IED143" s="349"/>
      <c r="IEF143" s="347"/>
      <c r="IEG143" s="350"/>
      <c r="IEH143" s="350"/>
      <c r="IEI143" s="348"/>
      <c r="IEJ143" s="348"/>
      <c r="IEK143" s="348"/>
      <c r="IEL143" s="349"/>
      <c r="IEN143" s="347"/>
      <c r="IEO143" s="350"/>
      <c r="IEP143" s="350"/>
      <c r="IEQ143" s="348"/>
      <c r="IER143" s="348"/>
      <c r="IES143" s="348"/>
      <c r="IET143" s="349"/>
      <c r="IEV143" s="347"/>
      <c r="IEW143" s="350"/>
      <c r="IEX143" s="350"/>
      <c r="IEY143" s="348"/>
      <c r="IEZ143" s="348"/>
      <c r="IFA143" s="348"/>
      <c r="IFB143" s="349"/>
      <c r="IFD143" s="347"/>
      <c r="IFE143" s="350"/>
      <c r="IFF143" s="350"/>
      <c r="IFG143" s="348"/>
      <c r="IFH143" s="348"/>
      <c r="IFI143" s="348"/>
      <c r="IFJ143" s="349"/>
      <c r="IFL143" s="347"/>
      <c r="IFM143" s="350"/>
      <c r="IFN143" s="350"/>
      <c r="IFO143" s="348"/>
      <c r="IFP143" s="348"/>
      <c r="IFQ143" s="348"/>
      <c r="IFR143" s="349"/>
      <c r="IFT143" s="347"/>
      <c r="IFU143" s="350"/>
      <c r="IFV143" s="350"/>
      <c r="IFW143" s="348"/>
      <c r="IFX143" s="348"/>
      <c r="IFY143" s="348"/>
      <c r="IFZ143" s="349"/>
      <c r="IGB143" s="347"/>
      <c r="IGC143" s="350"/>
      <c r="IGD143" s="350"/>
      <c r="IGE143" s="348"/>
      <c r="IGF143" s="348"/>
      <c r="IGG143" s="348"/>
      <c r="IGH143" s="349"/>
      <c r="IGJ143" s="347"/>
      <c r="IGK143" s="350"/>
      <c r="IGL143" s="350"/>
      <c r="IGM143" s="348"/>
      <c r="IGN143" s="348"/>
      <c r="IGO143" s="348"/>
      <c r="IGP143" s="349"/>
      <c r="IGR143" s="347"/>
      <c r="IGS143" s="350"/>
      <c r="IGT143" s="350"/>
      <c r="IGU143" s="348"/>
      <c r="IGV143" s="348"/>
      <c r="IGW143" s="348"/>
      <c r="IGX143" s="349"/>
      <c r="IGZ143" s="347"/>
      <c r="IHA143" s="350"/>
      <c r="IHB143" s="350"/>
      <c r="IHC143" s="348"/>
      <c r="IHD143" s="348"/>
      <c r="IHE143" s="348"/>
      <c r="IHF143" s="349"/>
      <c r="IHH143" s="347"/>
      <c r="IHI143" s="350"/>
      <c r="IHJ143" s="350"/>
      <c r="IHK143" s="348"/>
      <c r="IHL143" s="348"/>
      <c r="IHM143" s="348"/>
      <c r="IHN143" s="349"/>
      <c r="IHP143" s="347"/>
      <c r="IHQ143" s="350"/>
      <c r="IHR143" s="350"/>
      <c r="IHS143" s="348"/>
      <c r="IHT143" s="348"/>
      <c r="IHU143" s="348"/>
      <c r="IHV143" s="349"/>
      <c r="IHX143" s="347"/>
      <c r="IHY143" s="350"/>
      <c r="IHZ143" s="350"/>
      <c r="IIA143" s="348"/>
      <c r="IIB143" s="348"/>
      <c r="IIC143" s="348"/>
      <c r="IID143" s="349"/>
      <c r="IIF143" s="347"/>
      <c r="IIG143" s="350"/>
      <c r="IIH143" s="350"/>
      <c r="III143" s="348"/>
      <c r="IIJ143" s="348"/>
      <c r="IIK143" s="348"/>
      <c r="IIL143" s="349"/>
      <c r="IIN143" s="347"/>
      <c r="IIO143" s="350"/>
      <c r="IIP143" s="350"/>
      <c r="IIQ143" s="348"/>
      <c r="IIR143" s="348"/>
      <c r="IIS143" s="348"/>
      <c r="IIT143" s="349"/>
      <c r="IIV143" s="347"/>
      <c r="IIW143" s="350"/>
      <c r="IIX143" s="350"/>
      <c r="IIY143" s="348"/>
      <c r="IIZ143" s="348"/>
      <c r="IJA143" s="348"/>
      <c r="IJB143" s="349"/>
      <c r="IJD143" s="347"/>
      <c r="IJE143" s="350"/>
      <c r="IJF143" s="350"/>
      <c r="IJG143" s="348"/>
      <c r="IJH143" s="348"/>
      <c r="IJI143" s="348"/>
      <c r="IJJ143" s="349"/>
      <c r="IJL143" s="347"/>
      <c r="IJM143" s="350"/>
      <c r="IJN143" s="350"/>
      <c r="IJO143" s="348"/>
      <c r="IJP143" s="348"/>
      <c r="IJQ143" s="348"/>
      <c r="IJR143" s="349"/>
      <c r="IJT143" s="347"/>
      <c r="IJU143" s="350"/>
      <c r="IJV143" s="350"/>
      <c r="IJW143" s="348"/>
      <c r="IJX143" s="348"/>
      <c r="IJY143" s="348"/>
      <c r="IJZ143" s="349"/>
      <c r="IKB143" s="347"/>
      <c r="IKC143" s="350"/>
      <c r="IKD143" s="350"/>
      <c r="IKE143" s="348"/>
      <c r="IKF143" s="348"/>
      <c r="IKG143" s="348"/>
      <c r="IKH143" s="349"/>
      <c r="IKJ143" s="347"/>
      <c r="IKK143" s="350"/>
      <c r="IKL143" s="350"/>
      <c r="IKM143" s="348"/>
      <c r="IKN143" s="348"/>
      <c r="IKO143" s="348"/>
      <c r="IKP143" s="349"/>
      <c r="IKR143" s="347"/>
      <c r="IKS143" s="350"/>
      <c r="IKT143" s="350"/>
      <c r="IKU143" s="348"/>
      <c r="IKV143" s="348"/>
      <c r="IKW143" s="348"/>
      <c r="IKX143" s="349"/>
      <c r="IKZ143" s="347"/>
      <c r="ILA143" s="350"/>
      <c r="ILB143" s="350"/>
      <c r="ILC143" s="348"/>
      <c r="ILD143" s="348"/>
      <c r="ILE143" s="348"/>
      <c r="ILF143" s="349"/>
      <c r="ILH143" s="347"/>
      <c r="ILI143" s="350"/>
      <c r="ILJ143" s="350"/>
      <c r="ILK143" s="348"/>
      <c r="ILL143" s="348"/>
      <c r="ILM143" s="348"/>
      <c r="ILN143" s="349"/>
      <c r="ILP143" s="347"/>
      <c r="ILQ143" s="350"/>
      <c r="ILR143" s="350"/>
      <c r="ILS143" s="348"/>
      <c r="ILT143" s="348"/>
      <c r="ILU143" s="348"/>
      <c r="ILV143" s="349"/>
      <c r="ILX143" s="347"/>
      <c r="ILY143" s="350"/>
      <c r="ILZ143" s="350"/>
      <c r="IMA143" s="348"/>
      <c r="IMB143" s="348"/>
      <c r="IMC143" s="348"/>
      <c r="IMD143" s="349"/>
      <c r="IMF143" s="347"/>
      <c r="IMG143" s="350"/>
      <c r="IMH143" s="350"/>
      <c r="IMI143" s="348"/>
      <c r="IMJ143" s="348"/>
      <c r="IMK143" s="348"/>
      <c r="IML143" s="349"/>
      <c r="IMN143" s="347"/>
      <c r="IMO143" s="350"/>
      <c r="IMP143" s="350"/>
      <c r="IMQ143" s="348"/>
      <c r="IMR143" s="348"/>
      <c r="IMS143" s="348"/>
      <c r="IMT143" s="349"/>
      <c r="IMV143" s="347"/>
      <c r="IMW143" s="350"/>
      <c r="IMX143" s="350"/>
      <c r="IMY143" s="348"/>
      <c r="IMZ143" s="348"/>
      <c r="INA143" s="348"/>
      <c r="INB143" s="349"/>
      <c r="IND143" s="347"/>
      <c r="INE143" s="350"/>
      <c r="INF143" s="350"/>
      <c r="ING143" s="348"/>
      <c r="INH143" s="348"/>
      <c r="INI143" s="348"/>
      <c r="INJ143" s="349"/>
      <c r="INL143" s="347"/>
      <c r="INM143" s="350"/>
      <c r="INN143" s="350"/>
      <c r="INO143" s="348"/>
      <c r="INP143" s="348"/>
      <c r="INQ143" s="348"/>
      <c r="INR143" s="349"/>
      <c r="INT143" s="347"/>
      <c r="INU143" s="350"/>
      <c r="INV143" s="350"/>
      <c r="INW143" s="348"/>
      <c r="INX143" s="348"/>
      <c r="INY143" s="348"/>
      <c r="INZ143" s="349"/>
      <c r="IOB143" s="347"/>
      <c r="IOC143" s="350"/>
      <c r="IOD143" s="350"/>
      <c r="IOE143" s="348"/>
      <c r="IOF143" s="348"/>
      <c r="IOG143" s="348"/>
      <c r="IOH143" s="349"/>
      <c r="IOJ143" s="347"/>
      <c r="IOK143" s="350"/>
      <c r="IOL143" s="350"/>
      <c r="IOM143" s="348"/>
      <c r="ION143" s="348"/>
      <c r="IOO143" s="348"/>
      <c r="IOP143" s="349"/>
      <c r="IOR143" s="347"/>
      <c r="IOS143" s="350"/>
      <c r="IOT143" s="350"/>
      <c r="IOU143" s="348"/>
      <c r="IOV143" s="348"/>
      <c r="IOW143" s="348"/>
      <c r="IOX143" s="349"/>
      <c r="IOZ143" s="347"/>
      <c r="IPA143" s="350"/>
      <c r="IPB143" s="350"/>
      <c r="IPC143" s="348"/>
      <c r="IPD143" s="348"/>
      <c r="IPE143" s="348"/>
      <c r="IPF143" s="349"/>
      <c r="IPH143" s="347"/>
      <c r="IPI143" s="350"/>
      <c r="IPJ143" s="350"/>
      <c r="IPK143" s="348"/>
      <c r="IPL143" s="348"/>
      <c r="IPM143" s="348"/>
      <c r="IPN143" s="349"/>
      <c r="IPP143" s="347"/>
      <c r="IPQ143" s="350"/>
      <c r="IPR143" s="350"/>
      <c r="IPS143" s="348"/>
      <c r="IPT143" s="348"/>
      <c r="IPU143" s="348"/>
      <c r="IPV143" s="349"/>
      <c r="IPX143" s="347"/>
      <c r="IPY143" s="350"/>
      <c r="IPZ143" s="350"/>
      <c r="IQA143" s="348"/>
      <c r="IQB143" s="348"/>
      <c r="IQC143" s="348"/>
      <c r="IQD143" s="349"/>
      <c r="IQF143" s="347"/>
      <c r="IQG143" s="350"/>
      <c r="IQH143" s="350"/>
      <c r="IQI143" s="348"/>
      <c r="IQJ143" s="348"/>
      <c r="IQK143" s="348"/>
      <c r="IQL143" s="349"/>
      <c r="IQN143" s="347"/>
      <c r="IQO143" s="350"/>
      <c r="IQP143" s="350"/>
      <c r="IQQ143" s="348"/>
      <c r="IQR143" s="348"/>
      <c r="IQS143" s="348"/>
      <c r="IQT143" s="349"/>
      <c r="IQV143" s="347"/>
      <c r="IQW143" s="350"/>
      <c r="IQX143" s="350"/>
      <c r="IQY143" s="348"/>
      <c r="IQZ143" s="348"/>
      <c r="IRA143" s="348"/>
      <c r="IRB143" s="349"/>
      <c r="IRD143" s="347"/>
      <c r="IRE143" s="350"/>
      <c r="IRF143" s="350"/>
      <c r="IRG143" s="348"/>
      <c r="IRH143" s="348"/>
      <c r="IRI143" s="348"/>
      <c r="IRJ143" s="349"/>
      <c r="IRL143" s="347"/>
      <c r="IRM143" s="350"/>
      <c r="IRN143" s="350"/>
      <c r="IRO143" s="348"/>
      <c r="IRP143" s="348"/>
      <c r="IRQ143" s="348"/>
      <c r="IRR143" s="349"/>
      <c r="IRT143" s="347"/>
      <c r="IRU143" s="350"/>
      <c r="IRV143" s="350"/>
      <c r="IRW143" s="348"/>
      <c r="IRX143" s="348"/>
      <c r="IRY143" s="348"/>
      <c r="IRZ143" s="349"/>
      <c r="ISB143" s="347"/>
      <c r="ISC143" s="350"/>
      <c r="ISD143" s="350"/>
      <c r="ISE143" s="348"/>
      <c r="ISF143" s="348"/>
      <c r="ISG143" s="348"/>
      <c r="ISH143" s="349"/>
      <c r="ISJ143" s="347"/>
      <c r="ISK143" s="350"/>
      <c r="ISL143" s="350"/>
      <c r="ISM143" s="348"/>
      <c r="ISN143" s="348"/>
      <c r="ISO143" s="348"/>
      <c r="ISP143" s="349"/>
      <c r="ISR143" s="347"/>
      <c r="ISS143" s="350"/>
      <c r="IST143" s="350"/>
      <c r="ISU143" s="348"/>
      <c r="ISV143" s="348"/>
      <c r="ISW143" s="348"/>
      <c r="ISX143" s="349"/>
      <c r="ISZ143" s="347"/>
      <c r="ITA143" s="350"/>
      <c r="ITB143" s="350"/>
      <c r="ITC143" s="348"/>
      <c r="ITD143" s="348"/>
      <c r="ITE143" s="348"/>
      <c r="ITF143" s="349"/>
      <c r="ITH143" s="347"/>
      <c r="ITI143" s="350"/>
      <c r="ITJ143" s="350"/>
      <c r="ITK143" s="348"/>
      <c r="ITL143" s="348"/>
      <c r="ITM143" s="348"/>
      <c r="ITN143" s="349"/>
      <c r="ITP143" s="347"/>
      <c r="ITQ143" s="350"/>
      <c r="ITR143" s="350"/>
      <c r="ITS143" s="348"/>
      <c r="ITT143" s="348"/>
      <c r="ITU143" s="348"/>
      <c r="ITV143" s="349"/>
      <c r="ITX143" s="347"/>
      <c r="ITY143" s="350"/>
      <c r="ITZ143" s="350"/>
      <c r="IUA143" s="348"/>
      <c r="IUB143" s="348"/>
      <c r="IUC143" s="348"/>
      <c r="IUD143" s="349"/>
      <c r="IUF143" s="347"/>
      <c r="IUG143" s="350"/>
      <c r="IUH143" s="350"/>
      <c r="IUI143" s="348"/>
      <c r="IUJ143" s="348"/>
      <c r="IUK143" s="348"/>
      <c r="IUL143" s="349"/>
      <c r="IUN143" s="347"/>
      <c r="IUO143" s="350"/>
      <c r="IUP143" s="350"/>
      <c r="IUQ143" s="348"/>
      <c r="IUR143" s="348"/>
      <c r="IUS143" s="348"/>
      <c r="IUT143" s="349"/>
      <c r="IUV143" s="347"/>
      <c r="IUW143" s="350"/>
      <c r="IUX143" s="350"/>
      <c r="IUY143" s="348"/>
      <c r="IUZ143" s="348"/>
      <c r="IVA143" s="348"/>
      <c r="IVB143" s="349"/>
      <c r="IVD143" s="347"/>
      <c r="IVE143" s="350"/>
      <c r="IVF143" s="350"/>
      <c r="IVG143" s="348"/>
      <c r="IVH143" s="348"/>
      <c r="IVI143" s="348"/>
      <c r="IVJ143" s="349"/>
      <c r="IVL143" s="347"/>
      <c r="IVM143" s="350"/>
      <c r="IVN143" s="350"/>
      <c r="IVO143" s="348"/>
      <c r="IVP143" s="348"/>
      <c r="IVQ143" s="348"/>
      <c r="IVR143" s="349"/>
      <c r="IVT143" s="347"/>
      <c r="IVU143" s="350"/>
      <c r="IVV143" s="350"/>
      <c r="IVW143" s="348"/>
      <c r="IVX143" s="348"/>
      <c r="IVY143" s="348"/>
      <c r="IVZ143" s="349"/>
      <c r="IWB143" s="347"/>
      <c r="IWC143" s="350"/>
      <c r="IWD143" s="350"/>
      <c r="IWE143" s="348"/>
      <c r="IWF143" s="348"/>
      <c r="IWG143" s="348"/>
      <c r="IWH143" s="349"/>
      <c r="IWJ143" s="347"/>
      <c r="IWK143" s="350"/>
      <c r="IWL143" s="350"/>
      <c r="IWM143" s="348"/>
      <c r="IWN143" s="348"/>
      <c r="IWO143" s="348"/>
      <c r="IWP143" s="349"/>
      <c r="IWR143" s="347"/>
      <c r="IWS143" s="350"/>
      <c r="IWT143" s="350"/>
      <c r="IWU143" s="348"/>
      <c r="IWV143" s="348"/>
      <c r="IWW143" s="348"/>
      <c r="IWX143" s="349"/>
      <c r="IWZ143" s="347"/>
      <c r="IXA143" s="350"/>
      <c r="IXB143" s="350"/>
      <c r="IXC143" s="348"/>
      <c r="IXD143" s="348"/>
      <c r="IXE143" s="348"/>
      <c r="IXF143" s="349"/>
      <c r="IXH143" s="347"/>
      <c r="IXI143" s="350"/>
      <c r="IXJ143" s="350"/>
      <c r="IXK143" s="348"/>
      <c r="IXL143" s="348"/>
      <c r="IXM143" s="348"/>
      <c r="IXN143" s="349"/>
      <c r="IXP143" s="347"/>
      <c r="IXQ143" s="350"/>
      <c r="IXR143" s="350"/>
      <c r="IXS143" s="348"/>
      <c r="IXT143" s="348"/>
      <c r="IXU143" s="348"/>
      <c r="IXV143" s="349"/>
      <c r="IXX143" s="347"/>
      <c r="IXY143" s="350"/>
      <c r="IXZ143" s="350"/>
      <c r="IYA143" s="348"/>
      <c r="IYB143" s="348"/>
      <c r="IYC143" s="348"/>
      <c r="IYD143" s="349"/>
      <c r="IYF143" s="347"/>
      <c r="IYG143" s="350"/>
      <c r="IYH143" s="350"/>
      <c r="IYI143" s="348"/>
      <c r="IYJ143" s="348"/>
      <c r="IYK143" s="348"/>
      <c r="IYL143" s="349"/>
      <c r="IYN143" s="347"/>
      <c r="IYO143" s="350"/>
      <c r="IYP143" s="350"/>
      <c r="IYQ143" s="348"/>
      <c r="IYR143" s="348"/>
      <c r="IYS143" s="348"/>
      <c r="IYT143" s="349"/>
      <c r="IYV143" s="347"/>
      <c r="IYW143" s="350"/>
      <c r="IYX143" s="350"/>
      <c r="IYY143" s="348"/>
      <c r="IYZ143" s="348"/>
      <c r="IZA143" s="348"/>
      <c r="IZB143" s="349"/>
      <c r="IZD143" s="347"/>
      <c r="IZE143" s="350"/>
      <c r="IZF143" s="350"/>
      <c r="IZG143" s="348"/>
      <c r="IZH143" s="348"/>
      <c r="IZI143" s="348"/>
      <c r="IZJ143" s="349"/>
      <c r="IZL143" s="347"/>
      <c r="IZM143" s="350"/>
      <c r="IZN143" s="350"/>
      <c r="IZO143" s="348"/>
      <c r="IZP143" s="348"/>
      <c r="IZQ143" s="348"/>
      <c r="IZR143" s="349"/>
      <c r="IZT143" s="347"/>
      <c r="IZU143" s="350"/>
      <c r="IZV143" s="350"/>
      <c r="IZW143" s="348"/>
      <c r="IZX143" s="348"/>
      <c r="IZY143" s="348"/>
      <c r="IZZ143" s="349"/>
      <c r="JAB143" s="347"/>
      <c r="JAC143" s="350"/>
      <c r="JAD143" s="350"/>
      <c r="JAE143" s="348"/>
      <c r="JAF143" s="348"/>
      <c r="JAG143" s="348"/>
      <c r="JAH143" s="349"/>
      <c r="JAJ143" s="347"/>
      <c r="JAK143" s="350"/>
      <c r="JAL143" s="350"/>
      <c r="JAM143" s="348"/>
      <c r="JAN143" s="348"/>
      <c r="JAO143" s="348"/>
      <c r="JAP143" s="349"/>
      <c r="JAR143" s="347"/>
      <c r="JAS143" s="350"/>
      <c r="JAT143" s="350"/>
      <c r="JAU143" s="348"/>
      <c r="JAV143" s="348"/>
      <c r="JAW143" s="348"/>
      <c r="JAX143" s="349"/>
      <c r="JAZ143" s="347"/>
      <c r="JBA143" s="350"/>
      <c r="JBB143" s="350"/>
      <c r="JBC143" s="348"/>
      <c r="JBD143" s="348"/>
      <c r="JBE143" s="348"/>
      <c r="JBF143" s="349"/>
      <c r="JBH143" s="347"/>
      <c r="JBI143" s="350"/>
      <c r="JBJ143" s="350"/>
      <c r="JBK143" s="348"/>
      <c r="JBL143" s="348"/>
      <c r="JBM143" s="348"/>
      <c r="JBN143" s="349"/>
      <c r="JBP143" s="347"/>
      <c r="JBQ143" s="350"/>
      <c r="JBR143" s="350"/>
      <c r="JBS143" s="348"/>
      <c r="JBT143" s="348"/>
      <c r="JBU143" s="348"/>
      <c r="JBV143" s="349"/>
      <c r="JBX143" s="347"/>
      <c r="JBY143" s="350"/>
      <c r="JBZ143" s="350"/>
      <c r="JCA143" s="348"/>
      <c r="JCB143" s="348"/>
      <c r="JCC143" s="348"/>
      <c r="JCD143" s="349"/>
      <c r="JCF143" s="347"/>
      <c r="JCG143" s="350"/>
      <c r="JCH143" s="350"/>
      <c r="JCI143" s="348"/>
      <c r="JCJ143" s="348"/>
      <c r="JCK143" s="348"/>
      <c r="JCL143" s="349"/>
      <c r="JCN143" s="347"/>
      <c r="JCO143" s="350"/>
      <c r="JCP143" s="350"/>
      <c r="JCQ143" s="348"/>
      <c r="JCR143" s="348"/>
      <c r="JCS143" s="348"/>
      <c r="JCT143" s="349"/>
      <c r="JCV143" s="347"/>
      <c r="JCW143" s="350"/>
      <c r="JCX143" s="350"/>
      <c r="JCY143" s="348"/>
      <c r="JCZ143" s="348"/>
      <c r="JDA143" s="348"/>
      <c r="JDB143" s="349"/>
      <c r="JDD143" s="347"/>
      <c r="JDE143" s="350"/>
      <c r="JDF143" s="350"/>
      <c r="JDG143" s="348"/>
      <c r="JDH143" s="348"/>
      <c r="JDI143" s="348"/>
      <c r="JDJ143" s="349"/>
      <c r="JDL143" s="347"/>
      <c r="JDM143" s="350"/>
      <c r="JDN143" s="350"/>
      <c r="JDO143" s="348"/>
      <c r="JDP143" s="348"/>
      <c r="JDQ143" s="348"/>
      <c r="JDR143" s="349"/>
      <c r="JDT143" s="347"/>
      <c r="JDU143" s="350"/>
      <c r="JDV143" s="350"/>
      <c r="JDW143" s="348"/>
      <c r="JDX143" s="348"/>
      <c r="JDY143" s="348"/>
      <c r="JDZ143" s="349"/>
      <c r="JEB143" s="347"/>
      <c r="JEC143" s="350"/>
      <c r="JED143" s="350"/>
      <c r="JEE143" s="348"/>
      <c r="JEF143" s="348"/>
      <c r="JEG143" s="348"/>
      <c r="JEH143" s="349"/>
      <c r="JEJ143" s="347"/>
      <c r="JEK143" s="350"/>
      <c r="JEL143" s="350"/>
      <c r="JEM143" s="348"/>
      <c r="JEN143" s="348"/>
      <c r="JEO143" s="348"/>
      <c r="JEP143" s="349"/>
      <c r="JER143" s="347"/>
      <c r="JES143" s="350"/>
      <c r="JET143" s="350"/>
      <c r="JEU143" s="348"/>
      <c r="JEV143" s="348"/>
      <c r="JEW143" s="348"/>
      <c r="JEX143" s="349"/>
      <c r="JEZ143" s="347"/>
      <c r="JFA143" s="350"/>
      <c r="JFB143" s="350"/>
      <c r="JFC143" s="348"/>
      <c r="JFD143" s="348"/>
      <c r="JFE143" s="348"/>
      <c r="JFF143" s="349"/>
      <c r="JFH143" s="347"/>
      <c r="JFI143" s="350"/>
      <c r="JFJ143" s="350"/>
      <c r="JFK143" s="348"/>
      <c r="JFL143" s="348"/>
      <c r="JFM143" s="348"/>
      <c r="JFN143" s="349"/>
      <c r="JFP143" s="347"/>
      <c r="JFQ143" s="350"/>
      <c r="JFR143" s="350"/>
      <c r="JFS143" s="348"/>
      <c r="JFT143" s="348"/>
      <c r="JFU143" s="348"/>
      <c r="JFV143" s="349"/>
      <c r="JFX143" s="347"/>
      <c r="JFY143" s="350"/>
      <c r="JFZ143" s="350"/>
      <c r="JGA143" s="348"/>
      <c r="JGB143" s="348"/>
      <c r="JGC143" s="348"/>
      <c r="JGD143" s="349"/>
      <c r="JGF143" s="347"/>
      <c r="JGG143" s="350"/>
      <c r="JGH143" s="350"/>
      <c r="JGI143" s="348"/>
      <c r="JGJ143" s="348"/>
      <c r="JGK143" s="348"/>
      <c r="JGL143" s="349"/>
      <c r="JGN143" s="347"/>
      <c r="JGO143" s="350"/>
      <c r="JGP143" s="350"/>
      <c r="JGQ143" s="348"/>
      <c r="JGR143" s="348"/>
      <c r="JGS143" s="348"/>
      <c r="JGT143" s="349"/>
      <c r="JGV143" s="347"/>
      <c r="JGW143" s="350"/>
      <c r="JGX143" s="350"/>
      <c r="JGY143" s="348"/>
      <c r="JGZ143" s="348"/>
      <c r="JHA143" s="348"/>
      <c r="JHB143" s="349"/>
      <c r="JHD143" s="347"/>
      <c r="JHE143" s="350"/>
      <c r="JHF143" s="350"/>
      <c r="JHG143" s="348"/>
      <c r="JHH143" s="348"/>
      <c r="JHI143" s="348"/>
      <c r="JHJ143" s="349"/>
      <c r="JHL143" s="347"/>
      <c r="JHM143" s="350"/>
      <c r="JHN143" s="350"/>
      <c r="JHO143" s="348"/>
      <c r="JHP143" s="348"/>
      <c r="JHQ143" s="348"/>
      <c r="JHR143" s="349"/>
      <c r="JHT143" s="347"/>
      <c r="JHU143" s="350"/>
      <c r="JHV143" s="350"/>
      <c r="JHW143" s="348"/>
      <c r="JHX143" s="348"/>
      <c r="JHY143" s="348"/>
      <c r="JHZ143" s="349"/>
      <c r="JIB143" s="347"/>
      <c r="JIC143" s="350"/>
      <c r="JID143" s="350"/>
      <c r="JIE143" s="348"/>
      <c r="JIF143" s="348"/>
      <c r="JIG143" s="348"/>
      <c r="JIH143" s="349"/>
      <c r="JIJ143" s="347"/>
      <c r="JIK143" s="350"/>
      <c r="JIL143" s="350"/>
      <c r="JIM143" s="348"/>
      <c r="JIN143" s="348"/>
      <c r="JIO143" s="348"/>
      <c r="JIP143" s="349"/>
      <c r="JIR143" s="347"/>
      <c r="JIS143" s="350"/>
      <c r="JIT143" s="350"/>
      <c r="JIU143" s="348"/>
      <c r="JIV143" s="348"/>
      <c r="JIW143" s="348"/>
      <c r="JIX143" s="349"/>
      <c r="JIZ143" s="347"/>
      <c r="JJA143" s="350"/>
      <c r="JJB143" s="350"/>
      <c r="JJC143" s="348"/>
      <c r="JJD143" s="348"/>
      <c r="JJE143" s="348"/>
      <c r="JJF143" s="349"/>
      <c r="JJH143" s="347"/>
      <c r="JJI143" s="350"/>
      <c r="JJJ143" s="350"/>
      <c r="JJK143" s="348"/>
      <c r="JJL143" s="348"/>
      <c r="JJM143" s="348"/>
      <c r="JJN143" s="349"/>
      <c r="JJP143" s="347"/>
      <c r="JJQ143" s="350"/>
      <c r="JJR143" s="350"/>
      <c r="JJS143" s="348"/>
      <c r="JJT143" s="348"/>
      <c r="JJU143" s="348"/>
      <c r="JJV143" s="349"/>
      <c r="JJX143" s="347"/>
      <c r="JJY143" s="350"/>
      <c r="JJZ143" s="350"/>
      <c r="JKA143" s="348"/>
      <c r="JKB143" s="348"/>
      <c r="JKC143" s="348"/>
      <c r="JKD143" s="349"/>
      <c r="JKF143" s="347"/>
      <c r="JKG143" s="350"/>
      <c r="JKH143" s="350"/>
      <c r="JKI143" s="348"/>
      <c r="JKJ143" s="348"/>
      <c r="JKK143" s="348"/>
      <c r="JKL143" s="349"/>
      <c r="JKN143" s="347"/>
      <c r="JKO143" s="350"/>
      <c r="JKP143" s="350"/>
      <c r="JKQ143" s="348"/>
      <c r="JKR143" s="348"/>
      <c r="JKS143" s="348"/>
      <c r="JKT143" s="349"/>
      <c r="JKV143" s="347"/>
      <c r="JKW143" s="350"/>
      <c r="JKX143" s="350"/>
      <c r="JKY143" s="348"/>
      <c r="JKZ143" s="348"/>
      <c r="JLA143" s="348"/>
      <c r="JLB143" s="349"/>
      <c r="JLD143" s="347"/>
      <c r="JLE143" s="350"/>
      <c r="JLF143" s="350"/>
      <c r="JLG143" s="348"/>
      <c r="JLH143" s="348"/>
      <c r="JLI143" s="348"/>
      <c r="JLJ143" s="349"/>
      <c r="JLL143" s="347"/>
      <c r="JLM143" s="350"/>
      <c r="JLN143" s="350"/>
      <c r="JLO143" s="348"/>
      <c r="JLP143" s="348"/>
      <c r="JLQ143" s="348"/>
      <c r="JLR143" s="349"/>
      <c r="JLT143" s="347"/>
      <c r="JLU143" s="350"/>
      <c r="JLV143" s="350"/>
      <c r="JLW143" s="348"/>
      <c r="JLX143" s="348"/>
      <c r="JLY143" s="348"/>
      <c r="JLZ143" s="349"/>
      <c r="JMB143" s="347"/>
      <c r="JMC143" s="350"/>
      <c r="JMD143" s="350"/>
      <c r="JME143" s="348"/>
      <c r="JMF143" s="348"/>
      <c r="JMG143" s="348"/>
      <c r="JMH143" s="349"/>
      <c r="JMJ143" s="347"/>
      <c r="JMK143" s="350"/>
      <c r="JML143" s="350"/>
      <c r="JMM143" s="348"/>
      <c r="JMN143" s="348"/>
      <c r="JMO143" s="348"/>
      <c r="JMP143" s="349"/>
      <c r="JMR143" s="347"/>
      <c r="JMS143" s="350"/>
      <c r="JMT143" s="350"/>
      <c r="JMU143" s="348"/>
      <c r="JMV143" s="348"/>
      <c r="JMW143" s="348"/>
      <c r="JMX143" s="349"/>
      <c r="JMZ143" s="347"/>
      <c r="JNA143" s="350"/>
      <c r="JNB143" s="350"/>
      <c r="JNC143" s="348"/>
      <c r="JND143" s="348"/>
      <c r="JNE143" s="348"/>
      <c r="JNF143" s="349"/>
      <c r="JNH143" s="347"/>
      <c r="JNI143" s="350"/>
      <c r="JNJ143" s="350"/>
      <c r="JNK143" s="348"/>
      <c r="JNL143" s="348"/>
      <c r="JNM143" s="348"/>
      <c r="JNN143" s="349"/>
      <c r="JNP143" s="347"/>
      <c r="JNQ143" s="350"/>
      <c r="JNR143" s="350"/>
      <c r="JNS143" s="348"/>
      <c r="JNT143" s="348"/>
      <c r="JNU143" s="348"/>
      <c r="JNV143" s="349"/>
      <c r="JNX143" s="347"/>
      <c r="JNY143" s="350"/>
      <c r="JNZ143" s="350"/>
      <c r="JOA143" s="348"/>
      <c r="JOB143" s="348"/>
      <c r="JOC143" s="348"/>
      <c r="JOD143" s="349"/>
      <c r="JOF143" s="347"/>
      <c r="JOG143" s="350"/>
      <c r="JOH143" s="350"/>
      <c r="JOI143" s="348"/>
      <c r="JOJ143" s="348"/>
      <c r="JOK143" s="348"/>
      <c r="JOL143" s="349"/>
      <c r="JON143" s="347"/>
      <c r="JOO143" s="350"/>
      <c r="JOP143" s="350"/>
      <c r="JOQ143" s="348"/>
      <c r="JOR143" s="348"/>
      <c r="JOS143" s="348"/>
      <c r="JOT143" s="349"/>
      <c r="JOV143" s="347"/>
      <c r="JOW143" s="350"/>
      <c r="JOX143" s="350"/>
      <c r="JOY143" s="348"/>
      <c r="JOZ143" s="348"/>
      <c r="JPA143" s="348"/>
      <c r="JPB143" s="349"/>
      <c r="JPD143" s="347"/>
      <c r="JPE143" s="350"/>
      <c r="JPF143" s="350"/>
      <c r="JPG143" s="348"/>
      <c r="JPH143" s="348"/>
      <c r="JPI143" s="348"/>
      <c r="JPJ143" s="349"/>
      <c r="JPL143" s="347"/>
      <c r="JPM143" s="350"/>
      <c r="JPN143" s="350"/>
      <c r="JPO143" s="348"/>
      <c r="JPP143" s="348"/>
      <c r="JPQ143" s="348"/>
      <c r="JPR143" s="349"/>
      <c r="JPT143" s="347"/>
      <c r="JPU143" s="350"/>
      <c r="JPV143" s="350"/>
      <c r="JPW143" s="348"/>
      <c r="JPX143" s="348"/>
      <c r="JPY143" s="348"/>
      <c r="JPZ143" s="349"/>
      <c r="JQB143" s="347"/>
      <c r="JQC143" s="350"/>
      <c r="JQD143" s="350"/>
      <c r="JQE143" s="348"/>
      <c r="JQF143" s="348"/>
      <c r="JQG143" s="348"/>
      <c r="JQH143" s="349"/>
      <c r="JQJ143" s="347"/>
      <c r="JQK143" s="350"/>
      <c r="JQL143" s="350"/>
      <c r="JQM143" s="348"/>
      <c r="JQN143" s="348"/>
      <c r="JQO143" s="348"/>
      <c r="JQP143" s="349"/>
      <c r="JQR143" s="347"/>
      <c r="JQS143" s="350"/>
      <c r="JQT143" s="350"/>
      <c r="JQU143" s="348"/>
      <c r="JQV143" s="348"/>
      <c r="JQW143" s="348"/>
      <c r="JQX143" s="349"/>
      <c r="JQZ143" s="347"/>
      <c r="JRA143" s="350"/>
      <c r="JRB143" s="350"/>
      <c r="JRC143" s="348"/>
      <c r="JRD143" s="348"/>
      <c r="JRE143" s="348"/>
      <c r="JRF143" s="349"/>
      <c r="JRH143" s="347"/>
      <c r="JRI143" s="350"/>
      <c r="JRJ143" s="350"/>
      <c r="JRK143" s="348"/>
      <c r="JRL143" s="348"/>
      <c r="JRM143" s="348"/>
      <c r="JRN143" s="349"/>
      <c r="JRP143" s="347"/>
      <c r="JRQ143" s="350"/>
      <c r="JRR143" s="350"/>
      <c r="JRS143" s="348"/>
      <c r="JRT143" s="348"/>
      <c r="JRU143" s="348"/>
      <c r="JRV143" s="349"/>
      <c r="JRX143" s="347"/>
      <c r="JRY143" s="350"/>
      <c r="JRZ143" s="350"/>
      <c r="JSA143" s="348"/>
      <c r="JSB143" s="348"/>
      <c r="JSC143" s="348"/>
      <c r="JSD143" s="349"/>
      <c r="JSF143" s="347"/>
      <c r="JSG143" s="350"/>
      <c r="JSH143" s="350"/>
      <c r="JSI143" s="348"/>
      <c r="JSJ143" s="348"/>
      <c r="JSK143" s="348"/>
      <c r="JSL143" s="349"/>
      <c r="JSN143" s="347"/>
      <c r="JSO143" s="350"/>
      <c r="JSP143" s="350"/>
      <c r="JSQ143" s="348"/>
      <c r="JSR143" s="348"/>
      <c r="JSS143" s="348"/>
      <c r="JST143" s="349"/>
      <c r="JSV143" s="347"/>
      <c r="JSW143" s="350"/>
      <c r="JSX143" s="350"/>
      <c r="JSY143" s="348"/>
      <c r="JSZ143" s="348"/>
      <c r="JTA143" s="348"/>
      <c r="JTB143" s="349"/>
      <c r="JTD143" s="347"/>
      <c r="JTE143" s="350"/>
      <c r="JTF143" s="350"/>
      <c r="JTG143" s="348"/>
      <c r="JTH143" s="348"/>
      <c r="JTI143" s="348"/>
      <c r="JTJ143" s="349"/>
      <c r="JTL143" s="347"/>
      <c r="JTM143" s="350"/>
      <c r="JTN143" s="350"/>
      <c r="JTO143" s="348"/>
      <c r="JTP143" s="348"/>
      <c r="JTQ143" s="348"/>
      <c r="JTR143" s="349"/>
      <c r="JTT143" s="347"/>
      <c r="JTU143" s="350"/>
      <c r="JTV143" s="350"/>
      <c r="JTW143" s="348"/>
      <c r="JTX143" s="348"/>
      <c r="JTY143" s="348"/>
      <c r="JTZ143" s="349"/>
      <c r="JUB143" s="347"/>
      <c r="JUC143" s="350"/>
      <c r="JUD143" s="350"/>
      <c r="JUE143" s="348"/>
      <c r="JUF143" s="348"/>
      <c r="JUG143" s="348"/>
      <c r="JUH143" s="349"/>
      <c r="JUJ143" s="347"/>
      <c r="JUK143" s="350"/>
      <c r="JUL143" s="350"/>
      <c r="JUM143" s="348"/>
      <c r="JUN143" s="348"/>
      <c r="JUO143" s="348"/>
      <c r="JUP143" s="349"/>
      <c r="JUR143" s="347"/>
      <c r="JUS143" s="350"/>
      <c r="JUT143" s="350"/>
      <c r="JUU143" s="348"/>
      <c r="JUV143" s="348"/>
      <c r="JUW143" s="348"/>
      <c r="JUX143" s="349"/>
      <c r="JUZ143" s="347"/>
      <c r="JVA143" s="350"/>
      <c r="JVB143" s="350"/>
      <c r="JVC143" s="348"/>
      <c r="JVD143" s="348"/>
      <c r="JVE143" s="348"/>
      <c r="JVF143" s="349"/>
      <c r="JVH143" s="347"/>
      <c r="JVI143" s="350"/>
      <c r="JVJ143" s="350"/>
      <c r="JVK143" s="348"/>
      <c r="JVL143" s="348"/>
      <c r="JVM143" s="348"/>
      <c r="JVN143" s="349"/>
      <c r="JVP143" s="347"/>
      <c r="JVQ143" s="350"/>
      <c r="JVR143" s="350"/>
      <c r="JVS143" s="348"/>
      <c r="JVT143" s="348"/>
      <c r="JVU143" s="348"/>
      <c r="JVV143" s="349"/>
      <c r="JVX143" s="347"/>
      <c r="JVY143" s="350"/>
      <c r="JVZ143" s="350"/>
      <c r="JWA143" s="348"/>
      <c r="JWB143" s="348"/>
      <c r="JWC143" s="348"/>
      <c r="JWD143" s="349"/>
      <c r="JWF143" s="347"/>
      <c r="JWG143" s="350"/>
      <c r="JWH143" s="350"/>
      <c r="JWI143" s="348"/>
      <c r="JWJ143" s="348"/>
      <c r="JWK143" s="348"/>
      <c r="JWL143" s="349"/>
      <c r="JWN143" s="347"/>
      <c r="JWO143" s="350"/>
      <c r="JWP143" s="350"/>
      <c r="JWQ143" s="348"/>
      <c r="JWR143" s="348"/>
      <c r="JWS143" s="348"/>
      <c r="JWT143" s="349"/>
      <c r="JWV143" s="347"/>
      <c r="JWW143" s="350"/>
      <c r="JWX143" s="350"/>
      <c r="JWY143" s="348"/>
      <c r="JWZ143" s="348"/>
      <c r="JXA143" s="348"/>
      <c r="JXB143" s="349"/>
      <c r="JXD143" s="347"/>
      <c r="JXE143" s="350"/>
      <c r="JXF143" s="350"/>
      <c r="JXG143" s="348"/>
      <c r="JXH143" s="348"/>
      <c r="JXI143" s="348"/>
      <c r="JXJ143" s="349"/>
      <c r="JXL143" s="347"/>
      <c r="JXM143" s="350"/>
      <c r="JXN143" s="350"/>
      <c r="JXO143" s="348"/>
      <c r="JXP143" s="348"/>
      <c r="JXQ143" s="348"/>
      <c r="JXR143" s="349"/>
      <c r="JXT143" s="347"/>
      <c r="JXU143" s="350"/>
      <c r="JXV143" s="350"/>
      <c r="JXW143" s="348"/>
      <c r="JXX143" s="348"/>
      <c r="JXY143" s="348"/>
      <c r="JXZ143" s="349"/>
      <c r="JYB143" s="347"/>
      <c r="JYC143" s="350"/>
      <c r="JYD143" s="350"/>
      <c r="JYE143" s="348"/>
      <c r="JYF143" s="348"/>
      <c r="JYG143" s="348"/>
      <c r="JYH143" s="349"/>
      <c r="JYJ143" s="347"/>
      <c r="JYK143" s="350"/>
      <c r="JYL143" s="350"/>
      <c r="JYM143" s="348"/>
      <c r="JYN143" s="348"/>
      <c r="JYO143" s="348"/>
      <c r="JYP143" s="349"/>
      <c r="JYR143" s="347"/>
      <c r="JYS143" s="350"/>
      <c r="JYT143" s="350"/>
      <c r="JYU143" s="348"/>
      <c r="JYV143" s="348"/>
      <c r="JYW143" s="348"/>
      <c r="JYX143" s="349"/>
      <c r="JYZ143" s="347"/>
      <c r="JZA143" s="350"/>
      <c r="JZB143" s="350"/>
      <c r="JZC143" s="348"/>
      <c r="JZD143" s="348"/>
      <c r="JZE143" s="348"/>
      <c r="JZF143" s="349"/>
      <c r="JZH143" s="347"/>
      <c r="JZI143" s="350"/>
      <c r="JZJ143" s="350"/>
      <c r="JZK143" s="348"/>
      <c r="JZL143" s="348"/>
      <c r="JZM143" s="348"/>
      <c r="JZN143" s="349"/>
      <c r="JZP143" s="347"/>
      <c r="JZQ143" s="350"/>
      <c r="JZR143" s="350"/>
      <c r="JZS143" s="348"/>
      <c r="JZT143" s="348"/>
      <c r="JZU143" s="348"/>
      <c r="JZV143" s="349"/>
      <c r="JZX143" s="347"/>
      <c r="JZY143" s="350"/>
      <c r="JZZ143" s="350"/>
      <c r="KAA143" s="348"/>
      <c r="KAB143" s="348"/>
      <c r="KAC143" s="348"/>
      <c r="KAD143" s="349"/>
      <c r="KAF143" s="347"/>
      <c r="KAG143" s="350"/>
      <c r="KAH143" s="350"/>
      <c r="KAI143" s="348"/>
      <c r="KAJ143" s="348"/>
      <c r="KAK143" s="348"/>
      <c r="KAL143" s="349"/>
      <c r="KAN143" s="347"/>
      <c r="KAO143" s="350"/>
      <c r="KAP143" s="350"/>
      <c r="KAQ143" s="348"/>
      <c r="KAR143" s="348"/>
      <c r="KAS143" s="348"/>
      <c r="KAT143" s="349"/>
      <c r="KAV143" s="347"/>
      <c r="KAW143" s="350"/>
      <c r="KAX143" s="350"/>
      <c r="KAY143" s="348"/>
      <c r="KAZ143" s="348"/>
      <c r="KBA143" s="348"/>
      <c r="KBB143" s="349"/>
      <c r="KBD143" s="347"/>
      <c r="KBE143" s="350"/>
      <c r="KBF143" s="350"/>
      <c r="KBG143" s="348"/>
      <c r="KBH143" s="348"/>
      <c r="KBI143" s="348"/>
      <c r="KBJ143" s="349"/>
      <c r="KBL143" s="347"/>
      <c r="KBM143" s="350"/>
      <c r="KBN143" s="350"/>
      <c r="KBO143" s="348"/>
      <c r="KBP143" s="348"/>
      <c r="KBQ143" s="348"/>
      <c r="KBR143" s="349"/>
      <c r="KBT143" s="347"/>
      <c r="KBU143" s="350"/>
      <c r="KBV143" s="350"/>
      <c r="KBW143" s="348"/>
      <c r="KBX143" s="348"/>
      <c r="KBY143" s="348"/>
      <c r="KBZ143" s="349"/>
      <c r="KCB143" s="347"/>
      <c r="KCC143" s="350"/>
      <c r="KCD143" s="350"/>
      <c r="KCE143" s="348"/>
      <c r="KCF143" s="348"/>
      <c r="KCG143" s="348"/>
      <c r="KCH143" s="349"/>
      <c r="KCJ143" s="347"/>
      <c r="KCK143" s="350"/>
      <c r="KCL143" s="350"/>
      <c r="KCM143" s="348"/>
      <c r="KCN143" s="348"/>
      <c r="KCO143" s="348"/>
      <c r="KCP143" s="349"/>
      <c r="KCR143" s="347"/>
      <c r="KCS143" s="350"/>
      <c r="KCT143" s="350"/>
      <c r="KCU143" s="348"/>
      <c r="KCV143" s="348"/>
      <c r="KCW143" s="348"/>
      <c r="KCX143" s="349"/>
      <c r="KCZ143" s="347"/>
      <c r="KDA143" s="350"/>
      <c r="KDB143" s="350"/>
      <c r="KDC143" s="348"/>
      <c r="KDD143" s="348"/>
      <c r="KDE143" s="348"/>
      <c r="KDF143" s="349"/>
      <c r="KDH143" s="347"/>
      <c r="KDI143" s="350"/>
      <c r="KDJ143" s="350"/>
      <c r="KDK143" s="348"/>
      <c r="KDL143" s="348"/>
      <c r="KDM143" s="348"/>
      <c r="KDN143" s="349"/>
      <c r="KDP143" s="347"/>
      <c r="KDQ143" s="350"/>
      <c r="KDR143" s="350"/>
      <c r="KDS143" s="348"/>
      <c r="KDT143" s="348"/>
      <c r="KDU143" s="348"/>
      <c r="KDV143" s="349"/>
      <c r="KDX143" s="347"/>
      <c r="KDY143" s="350"/>
      <c r="KDZ143" s="350"/>
      <c r="KEA143" s="348"/>
      <c r="KEB143" s="348"/>
      <c r="KEC143" s="348"/>
      <c r="KED143" s="349"/>
      <c r="KEF143" s="347"/>
      <c r="KEG143" s="350"/>
      <c r="KEH143" s="350"/>
      <c r="KEI143" s="348"/>
      <c r="KEJ143" s="348"/>
      <c r="KEK143" s="348"/>
      <c r="KEL143" s="349"/>
      <c r="KEN143" s="347"/>
      <c r="KEO143" s="350"/>
      <c r="KEP143" s="350"/>
      <c r="KEQ143" s="348"/>
      <c r="KER143" s="348"/>
      <c r="KES143" s="348"/>
      <c r="KET143" s="349"/>
      <c r="KEV143" s="347"/>
      <c r="KEW143" s="350"/>
      <c r="KEX143" s="350"/>
      <c r="KEY143" s="348"/>
      <c r="KEZ143" s="348"/>
      <c r="KFA143" s="348"/>
      <c r="KFB143" s="349"/>
      <c r="KFD143" s="347"/>
      <c r="KFE143" s="350"/>
      <c r="KFF143" s="350"/>
      <c r="KFG143" s="348"/>
      <c r="KFH143" s="348"/>
      <c r="KFI143" s="348"/>
      <c r="KFJ143" s="349"/>
      <c r="KFL143" s="347"/>
      <c r="KFM143" s="350"/>
      <c r="KFN143" s="350"/>
      <c r="KFO143" s="348"/>
      <c r="KFP143" s="348"/>
      <c r="KFQ143" s="348"/>
      <c r="KFR143" s="349"/>
      <c r="KFT143" s="347"/>
      <c r="KFU143" s="350"/>
      <c r="KFV143" s="350"/>
      <c r="KFW143" s="348"/>
      <c r="KFX143" s="348"/>
      <c r="KFY143" s="348"/>
      <c r="KFZ143" s="349"/>
      <c r="KGB143" s="347"/>
      <c r="KGC143" s="350"/>
      <c r="KGD143" s="350"/>
      <c r="KGE143" s="348"/>
      <c r="KGF143" s="348"/>
      <c r="KGG143" s="348"/>
      <c r="KGH143" s="349"/>
      <c r="KGJ143" s="347"/>
      <c r="KGK143" s="350"/>
      <c r="KGL143" s="350"/>
      <c r="KGM143" s="348"/>
      <c r="KGN143" s="348"/>
      <c r="KGO143" s="348"/>
      <c r="KGP143" s="349"/>
      <c r="KGR143" s="347"/>
      <c r="KGS143" s="350"/>
      <c r="KGT143" s="350"/>
      <c r="KGU143" s="348"/>
      <c r="KGV143" s="348"/>
      <c r="KGW143" s="348"/>
      <c r="KGX143" s="349"/>
      <c r="KGZ143" s="347"/>
      <c r="KHA143" s="350"/>
      <c r="KHB143" s="350"/>
      <c r="KHC143" s="348"/>
      <c r="KHD143" s="348"/>
      <c r="KHE143" s="348"/>
      <c r="KHF143" s="349"/>
      <c r="KHH143" s="347"/>
      <c r="KHI143" s="350"/>
      <c r="KHJ143" s="350"/>
      <c r="KHK143" s="348"/>
      <c r="KHL143" s="348"/>
      <c r="KHM143" s="348"/>
      <c r="KHN143" s="349"/>
      <c r="KHP143" s="347"/>
      <c r="KHQ143" s="350"/>
      <c r="KHR143" s="350"/>
      <c r="KHS143" s="348"/>
      <c r="KHT143" s="348"/>
      <c r="KHU143" s="348"/>
      <c r="KHV143" s="349"/>
      <c r="KHX143" s="347"/>
      <c r="KHY143" s="350"/>
      <c r="KHZ143" s="350"/>
      <c r="KIA143" s="348"/>
      <c r="KIB143" s="348"/>
      <c r="KIC143" s="348"/>
      <c r="KID143" s="349"/>
      <c r="KIF143" s="347"/>
      <c r="KIG143" s="350"/>
      <c r="KIH143" s="350"/>
      <c r="KII143" s="348"/>
      <c r="KIJ143" s="348"/>
      <c r="KIK143" s="348"/>
      <c r="KIL143" s="349"/>
      <c r="KIN143" s="347"/>
      <c r="KIO143" s="350"/>
      <c r="KIP143" s="350"/>
      <c r="KIQ143" s="348"/>
      <c r="KIR143" s="348"/>
      <c r="KIS143" s="348"/>
      <c r="KIT143" s="349"/>
      <c r="KIV143" s="347"/>
      <c r="KIW143" s="350"/>
      <c r="KIX143" s="350"/>
      <c r="KIY143" s="348"/>
      <c r="KIZ143" s="348"/>
      <c r="KJA143" s="348"/>
      <c r="KJB143" s="349"/>
      <c r="KJD143" s="347"/>
      <c r="KJE143" s="350"/>
      <c r="KJF143" s="350"/>
      <c r="KJG143" s="348"/>
      <c r="KJH143" s="348"/>
      <c r="KJI143" s="348"/>
      <c r="KJJ143" s="349"/>
      <c r="KJL143" s="347"/>
      <c r="KJM143" s="350"/>
      <c r="KJN143" s="350"/>
      <c r="KJO143" s="348"/>
      <c r="KJP143" s="348"/>
      <c r="KJQ143" s="348"/>
      <c r="KJR143" s="349"/>
      <c r="KJT143" s="347"/>
      <c r="KJU143" s="350"/>
      <c r="KJV143" s="350"/>
      <c r="KJW143" s="348"/>
      <c r="KJX143" s="348"/>
      <c r="KJY143" s="348"/>
      <c r="KJZ143" s="349"/>
      <c r="KKB143" s="347"/>
      <c r="KKC143" s="350"/>
      <c r="KKD143" s="350"/>
      <c r="KKE143" s="348"/>
      <c r="KKF143" s="348"/>
      <c r="KKG143" s="348"/>
      <c r="KKH143" s="349"/>
      <c r="KKJ143" s="347"/>
      <c r="KKK143" s="350"/>
      <c r="KKL143" s="350"/>
      <c r="KKM143" s="348"/>
      <c r="KKN143" s="348"/>
      <c r="KKO143" s="348"/>
      <c r="KKP143" s="349"/>
      <c r="KKR143" s="347"/>
      <c r="KKS143" s="350"/>
      <c r="KKT143" s="350"/>
      <c r="KKU143" s="348"/>
      <c r="KKV143" s="348"/>
      <c r="KKW143" s="348"/>
      <c r="KKX143" s="349"/>
      <c r="KKZ143" s="347"/>
      <c r="KLA143" s="350"/>
      <c r="KLB143" s="350"/>
      <c r="KLC143" s="348"/>
      <c r="KLD143" s="348"/>
      <c r="KLE143" s="348"/>
      <c r="KLF143" s="349"/>
      <c r="KLH143" s="347"/>
      <c r="KLI143" s="350"/>
      <c r="KLJ143" s="350"/>
      <c r="KLK143" s="348"/>
      <c r="KLL143" s="348"/>
      <c r="KLM143" s="348"/>
      <c r="KLN143" s="349"/>
      <c r="KLP143" s="347"/>
      <c r="KLQ143" s="350"/>
      <c r="KLR143" s="350"/>
      <c r="KLS143" s="348"/>
      <c r="KLT143" s="348"/>
      <c r="KLU143" s="348"/>
      <c r="KLV143" s="349"/>
      <c r="KLX143" s="347"/>
      <c r="KLY143" s="350"/>
      <c r="KLZ143" s="350"/>
      <c r="KMA143" s="348"/>
      <c r="KMB143" s="348"/>
      <c r="KMC143" s="348"/>
      <c r="KMD143" s="349"/>
      <c r="KMF143" s="347"/>
      <c r="KMG143" s="350"/>
      <c r="KMH143" s="350"/>
      <c r="KMI143" s="348"/>
      <c r="KMJ143" s="348"/>
      <c r="KMK143" s="348"/>
      <c r="KML143" s="349"/>
      <c r="KMN143" s="347"/>
      <c r="KMO143" s="350"/>
      <c r="KMP143" s="350"/>
      <c r="KMQ143" s="348"/>
      <c r="KMR143" s="348"/>
      <c r="KMS143" s="348"/>
      <c r="KMT143" s="349"/>
      <c r="KMV143" s="347"/>
      <c r="KMW143" s="350"/>
      <c r="KMX143" s="350"/>
      <c r="KMY143" s="348"/>
      <c r="KMZ143" s="348"/>
      <c r="KNA143" s="348"/>
      <c r="KNB143" s="349"/>
      <c r="KND143" s="347"/>
      <c r="KNE143" s="350"/>
      <c r="KNF143" s="350"/>
      <c r="KNG143" s="348"/>
      <c r="KNH143" s="348"/>
      <c r="KNI143" s="348"/>
      <c r="KNJ143" s="349"/>
      <c r="KNL143" s="347"/>
      <c r="KNM143" s="350"/>
      <c r="KNN143" s="350"/>
      <c r="KNO143" s="348"/>
      <c r="KNP143" s="348"/>
      <c r="KNQ143" s="348"/>
      <c r="KNR143" s="349"/>
      <c r="KNT143" s="347"/>
      <c r="KNU143" s="350"/>
      <c r="KNV143" s="350"/>
      <c r="KNW143" s="348"/>
      <c r="KNX143" s="348"/>
      <c r="KNY143" s="348"/>
      <c r="KNZ143" s="349"/>
      <c r="KOB143" s="347"/>
      <c r="KOC143" s="350"/>
      <c r="KOD143" s="350"/>
      <c r="KOE143" s="348"/>
      <c r="KOF143" s="348"/>
      <c r="KOG143" s="348"/>
      <c r="KOH143" s="349"/>
      <c r="KOJ143" s="347"/>
      <c r="KOK143" s="350"/>
      <c r="KOL143" s="350"/>
      <c r="KOM143" s="348"/>
      <c r="KON143" s="348"/>
      <c r="KOO143" s="348"/>
      <c r="KOP143" s="349"/>
      <c r="KOR143" s="347"/>
      <c r="KOS143" s="350"/>
      <c r="KOT143" s="350"/>
      <c r="KOU143" s="348"/>
      <c r="KOV143" s="348"/>
      <c r="KOW143" s="348"/>
      <c r="KOX143" s="349"/>
      <c r="KOZ143" s="347"/>
      <c r="KPA143" s="350"/>
      <c r="KPB143" s="350"/>
      <c r="KPC143" s="348"/>
      <c r="KPD143" s="348"/>
      <c r="KPE143" s="348"/>
      <c r="KPF143" s="349"/>
      <c r="KPH143" s="347"/>
      <c r="KPI143" s="350"/>
      <c r="KPJ143" s="350"/>
      <c r="KPK143" s="348"/>
      <c r="KPL143" s="348"/>
      <c r="KPM143" s="348"/>
      <c r="KPN143" s="349"/>
      <c r="KPP143" s="347"/>
      <c r="KPQ143" s="350"/>
      <c r="KPR143" s="350"/>
      <c r="KPS143" s="348"/>
      <c r="KPT143" s="348"/>
      <c r="KPU143" s="348"/>
      <c r="KPV143" s="349"/>
      <c r="KPX143" s="347"/>
      <c r="KPY143" s="350"/>
      <c r="KPZ143" s="350"/>
      <c r="KQA143" s="348"/>
      <c r="KQB143" s="348"/>
      <c r="KQC143" s="348"/>
      <c r="KQD143" s="349"/>
      <c r="KQF143" s="347"/>
      <c r="KQG143" s="350"/>
      <c r="KQH143" s="350"/>
      <c r="KQI143" s="348"/>
      <c r="KQJ143" s="348"/>
      <c r="KQK143" s="348"/>
      <c r="KQL143" s="349"/>
      <c r="KQN143" s="347"/>
      <c r="KQO143" s="350"/>
      <c r="KQP143" s="350"/>
      <c r="KQQ143" s="348"/>
      <c r="KQR143" s="348"/>
      <c r="KQS143" s="348"/>
      <c r="KQT143" s="349"/>
      <c r="KQV143" s="347"/>
      <c r="KQW143" s="350"/>
      <c r="KQX143" s="350"/>
      <c r="KQY143" s="348"/>
      <c r="KQZ143" s="348"/>
      <c r="KRA143" s="348"/>
      <c r="KRB143" s="349"/>
      <c r="KRD143" s="347"/>
      <c r="KRE143" s="350"/>
      <c r="KRF143" s="350"/>
      <c r="KRG143" s="348"/>
      <c r="KRH143" s="348"/>
      <c r="KRI143" s="348"/>
      <c r="KRJ143" s="349"/>
      <c r="KRL143" s="347"/>
      <c r="KRM143" s="350"/>
      <c r="KRN143" s="350"/>
      <c r="KRO143" s="348"/>
      <c r="KRP143" s="348"/>
      <c r="KRQ143" s="348"/>
      <c r="KRR143" s="349"/>
      <c r="KRT143" s="347"/>
      <c r="KRU143" s="350"/>
      <c r="KRV143" s="350"/>
      <c r="KRW143" s="348"/>
      <c r="KRX143" s="348"/>
      <c r="KRY143" s="348"/>
      <c r="KRZ143" s="349"/>
      <c r="KSB143" s="347"/>
      <c r="KSC143" s="350"/>
      <c r="KSD143" s="350"/>
      <c r="KSE143" s="348"/>
      <c r="KSF143" s="348"/>
      <c r="KSG143" s="348"/>
      <c r="KSH143" s="349"/>
      <c r="KSJ143" s="347"/>
      <c r="KSK143" s="350"/>
      <c r="KSL143" s="350"/>
      <c r="KSM143" s="348"/>
      <c r="KSN143" s="348"/>
      <c r="KSO143" s="348"/>
      <c r="KSP143" s="349"/>
      <c r="KSR143" s="347"/>
      <c r="KSS143" s="350"/>
      <c r="KST143" s="350"/>
      <c r="KSU143" s="348"/>
      <c r="KSV143" s="348"/>
      <c r="KSW143" s="348"/>
      <c r="KSX143" s="349"/>
      <c r="KSZ143" s="347"/>
      <c r="KTA143" s="350"/>
      <c r="KTB143" s="350"/>
      <c r="KTC143" s="348"/>
      <c r="KTD143" s="348"/>
      <c r="KTE143" s="348"/>
      <c r="KTF143" s="349"/>
      <c r="KTH143" s="347"/>
      <c r="KTI143" s="350"/>
      <c r="KTJ143" s="350"/>
      <c r="KTK143" s="348"/>
      <c r="KTL143" s="348"/>
      <c r="KTM143" s="348"/>
      <c r="KTN143" s="349"/>
      <c r="KTP143" s="347"/>
      <c r="KTQ143" s="350"/>
      <c r="KTR143" s="350"/>
      <c r="KTS143" s="348"/>
      <c r="KTT143" s="348"/>
      <c r="KTU143" s="348"/>
      <c r="KTV143" s="349"/>
      <c r="KTX143" s="347"/>
      <c r="KTY143" s="350"/>
      <c r="KTZ143" s="350"/>
      <c r="KUA143" s="348"/>
      <c r="KUB143" s="348"/>
      <c r="KUC143" s="348"/>
      <c r="KUD143" s="349"/>
      <c r="KUF143" s="347"/>
      <c r="KUG143" s="350"/>
      <c r="KUH143" s="350"/>
      <c r="KUI143" s="348"/>
      <c r="KUJ143" s="348"/>
      <c r="KUK143" s="348"/>
      <c r="KUL143" s="349"/>
      <c r="KUN143" s="347"/>
      <c r="KUO143" s="350"/>
      <c r="KUP143" s="350"/>
      <c r="KUQ143" s="348"/>
      <c r="KUR143" s="348"/>
      <c r="KUS143" s="348"/>
      <c r="KUT143" s="349"/>
      <c r="KUV143" s="347"/>
      <c r="KUW143" s="350"/>
      <c r="KUX143" s="350"/>
      <c r="KUY143" s="348"/>
      <c r="KUZ143" s="348"/>
      <c r="KVA143" s="348"/>
      <c r="KVB143" s="349"/>
      <c r="KVD143" s="347"/>
      <c r="KVE143" s="350"/>
      <c r="KVF143" s="350"/>
      <c r="KVG143" s="348"/>
      <c r="KVH143" s="348"/>
      <c r="KVI143" s="348"/>
      <c r="KVJ143" s="349"/>
      <c r="KVL143" s="347"/>
      <c r="KVM143" s="350"/>
      <c r="KVN143" s="350"/>
      <c r="KVO143" s="348"/>
      <c r="KVP143" s="348"/>
      <c r="KVQ143" s="348"/>
      <c r="KVR143" s="349"/>
      <c r="KVT143" s="347"/>
      <c r="KVU143" s="350"/>
      <c r="KVV143" s="350"/>
      <c r="KVW143" s="348"/>
      <c r="KVX143" s="348"/>
      <c r="KVY143" s="348"/>
      <c r="KVZ143" s="349"/>
      <c r="KWB143" s="347"/>
      <c r="KWC143" s="350"/>
      <c r="KWD143" s="350"/>
      <c r="KWE143" s="348"/>
      <c r="KWF143" s="348"/>
      <c r="KWG143" s="348"/>
      <c r="KWH143" s="349"/>
      <c r="KWJ143" s="347"/>
      <c r="KWK143" s="350"/>
      <c r="KWL143" s="350"/>
      <c r="KWM143" s="348"/>
      <c r="KWN143" s="348"/>
      <c r="KWO143" s="348"/>
      <c r="KWP143" s="349"/>
      <c r="KWR143" s="347"/>
      <c r="KWS143" s="350"/>
      <c r="KWT143" s="350"/>
      <c r="KWU143" s="348"/>
      <c r="KWV143" s="348"/>
      <c r="KWW143" s="348"/>
      <c r="KWX143" s="349"/>
      <c r="KWZ143" s="347"/>
      <c r="KXA143" s="350"/>
      <c r="KXB143" s="350"/>
      <c r="KXC143" s="348"/>
      <c r="KXD143" s="348"/>
      <c r="KXE143" s="348"/>
      <c r="KXF143" s="349"/>
      <c r="KXH143" s="347"/>
      <c r="KXI143" s="350"/>
      <c r="KXJ143" s="350"/>
      <c r="KXK143" s="348"/>
      <c r="KXL143" s="348"/>
      <c r="KXM143" s="348"/>
      <c r="KXN143" s="349"/>
      <c r="KXP143" s="347"/>
      <c r="KXQ143" s="350"/>
      <c r="KXR143" s="350"/>
      <c r="KXS143" s="348"/>
      <c r="KXT143" s="348"/>
      <c r="KXU143" s="348"/>
      <c r="KXV143" s="349"/>
      <c r="KXX143" s="347"/>
      <c r="KXY143" s="350"/>
      <c r="KXZ143" s="350"/>
      <c r="KYA143" s="348"/>
      <c r="KYB143" s="348"/>
      <c r="KYC143" s="348"/>
      <c r="KYD143" s="349"/>
      <c r="KYF143" s="347"/>
      <c r="KYG143" s="350"/>
      <c r="KYH143" s="350"/>
      <c r="KYI143" s="348"/>
      <c r="KYJ143" s="348"/>
      <c r="KYK143" s="348"/>
      <c r="KYL143" s="349"/>
      <c r="KYN143" s="347"/>
      <c r="KYO143" s="350"/>
      <c r="KYP143" s="350"/>
      <c r="KYQ143" s="348"/>
      <c r="KYR143" s="348"/>
      <c r="KYS143" s="348"/>
      <c r="KYT143" s="349"/>
      <c r="KYV143" s="347"/>
      <c r="KYW143" s="350"/>
      <c r="KYX143" s="350"/>
      <c r="KYY143" s="348"/>
      <c r="KYZ143" s="348"/>
      <c r="KZA143" s="348"/>
      <c r="KZB143" s="349"/>
      <c r="KZD143" s="347"/>
      <c r="KZE143" s="350"/>
      <c r="KZF143" s="350"/>
      <c r="KZG143" s="348"/>
      <c r="KZH143" s="348"/>
      <c r="KZI143" s="348"/>
      <c r="KZJ143" s="349"/>
      <c r="KZL143" s="347"/>
      <c r="KZM143" s="350"/>
      <c r="KZN143" s="350"/>
      <c r="KZO143" s="348"/>
      <c r="KZP143" s="348"/>
      <c r="KZQ143" s="348"/>
      <c r="KZR143" s="349"/>
      <c r="KZT143" s="347"/>
      <c r="KZU143" s="350"/>
      <c r="KZV143" s="350"/>
      <c r="KZW143" s="348"/>
      <c r="KZX143" s="348"/>
      <c r="KZY143" s="348"/>
      <c r="KZZ143" s="349"/>
      <c r="LAB143" s="347"/>
      <c r="LAC143" s="350"/>
      <c r="LAD143" s="350"/>
      <c r="LAE143" s="348"/>
      <c r="LAF143" s="348"/>
      <c r="LAG143" s="348"/>
      <c r="LAH143" s="349"/>
      <c r="LAJ143" s="347"/>
      <c r="LAK143" s="350"/>
      <c r="LAL143" s="350"/>
      <c r="LAM143" s="348"/>
      <c r="LAN143" s="348"/>
      <c r="LAO143" s="348"/>
      <c r="LAP143" s="349"/>
      <c r="LAR143" s="347"/>
      <c r="LAS143" s="350"/>
      <c r="LAT143" s="350"/>
      <c r="LAU143" s="348"/>
      <c r="LAV143" s="348"/>
      <c r="LAW143" s="348"/>
      <c r="LAX143" s="349"/>
      <c r="LAZ143" s="347"/>
      <c r="LBA143" s="350"/>
      <c r="LBB143" s="350"/>
      <c r="LBC143" s="348"/>
      <c r="LBD143" s="348"/>
      <c r="LBE143" s="348"/>
      <c r="LBF143" s="349"/>
      <c r="LBH143" s="347"/>
      <c r="LBI143" s="350"/>
      <c r="LBJ143" s="350"/>
      <c r="LBK143" s="348"/>
      <c r="LBL143" s="348"/>
      <c r="LBM143" s="348"/>
      <c r="LBN143" s="349"/>
      <c r="LBP143" s="347"/>
      <c r="LBQ143" s="350"/>
      <c r="LBR143" s="350"/>
      <c r="LBS143" s="348"/>
      <c r="LBT143" s="348"/>
      <c r="LBU143" s="348"/>
      <c r="LBV143" s="349"/>
      <c r="LBX143" s="347"/>
      <c r="LBY143" s="350"/>
      <c r="LBZ143" s="350"/>
      <c r="LCA143" s="348"/>
      <c r="LCB143" s="348"/>
      <c r="LCC143" s="348"/>
      <c r="LCD143" s="349"/>
      <c r="LCF143" s="347"/>
      <c r="LCG143" s="350"/>
      <c r="LCH143" s="350"/>
      <c r="LCI143" s="348"/>
      <c r="LCJ143" s="348"/>
      <c r="LCK143" s="348"/>
      <c r="LCL143" s="349"/>
      <c r="LCN143" s="347"/>
      <c r="LCO143" s="350"/>
      <c r="LCP143" s="350"/>
      <c r="LCQ143" s="348"/>
      <c r="LCR143" s="348"/>
      <c r="LCS143" s="348"/>
      <c r="LCT143" s="349"/>
      <c r="LCV143" s="347"/>
      <c r="LCW143" s="350"/>
      <c r="LCX143" s="350"/>
      <c r="LCY143" s="348"/>
      <c r="LCZ143" s="348"/>
      <c r="LDA143" s="348"/>
      <c r="LDB143" s="349"/>
      <c r="LDD143" s="347"/>
      <c r="LDE143" s="350"/>
      <c r="LDF143" s="350"/>
      <c r="LDG143" s="348"/>
      <c r="LDH143" s="348"/>
      <c r="LDI143" s="348"/>
      <c r="LDJ143" s="349"/>
      <c r="LDL143" s="347"/>
      <c r="LDM143" s="350"/>
      <c r="LDN143" s="350"/>
      <c r="LDO143" s="348"/>
      <c r="LDP143" s="348"/>
      <c r="LDQ143" s="348"/>
      <c r="LDR143" s="349"/>
      <c r="LDT143" s="347"/>
      <c r="LDU143" s="350"/>
      <c r="LDV143" s="350"/>
      <c r="LDW143" s="348"/>
      <c r="LDX143" s="348"/>
      <c r="LDY143" s="348"/>
      <c r="LDZ143" s="349"/>
      <c r="LEB143" s="347"/>
      <c r="LEC143" s="350"/>
      <c r="LED143" s="350"/>
      <c r="LEE143" s="348"/>
      <c r="LEF143" s="348"/>
      <c r="LEG143" s="348"/>
      <c r="LEH143" s="349"/>
      <c r="LEJ143" s="347"/>
      <c r="LEK143" s="350"/>
      <c r="LEL143" s="350"/>
      <c r="LEM143" s="348"/>
      <c r="LEN143" s="348"/>
      <c r="LEO143" s="348"/>
      <c r="LEP143" s="349"/>
      <c r="LER143" s="347"/>
      <c r="LES143" s="350"/>
      <c r="LET143" s="350"/>
      <c r="LEU143" s="348"/>
      <c r="LEV143" s="348"/>
      <c r="LEW143" s="348"/>
      <c r="LEX143" s="349"/>
      <c r="LEZ143" s="347"/>
      <c r="LFA143" s="350"/>
      <c r="LFB143" s="350"/>
      <c r="LFC143" s="348"/>
      <c r="LFD143" s="348"/>
      <c r="LFE143" s="348"/>
      <c r="LFF143" s="349"/>
      <c r="LFH143" s="347"/>
      <c r="LFI143" s="350"/>
      <c r="LFJ143" s="350"/>
      <c r="LFK143" s="348"/>
      <c r="LFL143" s="348"/>
      <c r="LFM143" s="348"/>
      <c r="LFN143" s="349"/>
      <c r="LFP143" s="347"/>
      <c r="LFQ143" s="350"/>
      <c r="LFR143" s="350"/>
      <c r="LFS143" s="348"/>
      <c r="LFT143" s="348"/>
      <c r="LFU143" s="348"/>
      <c r="LFV143" s="349"/>
      <c r="LFX143" s="347"/>
      <c r="LFY143" s="350"/>
      <c r="LFZ143" s="350"/>
      <c r="LGA143" s="348"/>
      <c r="LGB143" s="348"/>
      <c r="LGC143" s="348"/>
      <c r="LGD143" s="349"/>
      <c r="LGF143" s="347"/>
      <c r="LGG143" s="350"/>
      <c r="LGH143" s="350"/>
      <c r="LGI143" s="348"/>
      <c r="LGJ143" s="348"/>
      <c r="LGK143" s="348"/>
      <c r="LGL143" s="349"/>
      <c r="LGN143" s="347"/>
      <c r="LGO143" s="350"/>
      <c r="LGP143" s="350"/>
      <c r="LGQ143" s="348"/>
      <c r="LGR143" s="348"/>
      <c r="LGS143" s="348"/>
      <c r="LGT143" s="349"/>
      <c r="LGV143" s="347"/>
      <c r="LGW143" s="350"/>
      <c r="LGX143" s="350"/>
      <c r="LGY143" s="348"/>
      <c r="LGZ143" s="348"/>
      <c r="LHA143" s="348"/>
      <c r="LHB143" s="349"/>
      <c r="LHD143" s="347"/>
      <c r="LHE143" s="350"/>
      <c r="LHF143" s="350"/>
      <c r="LHG143" s="348"/>
      <c r="LHH143" s="348"/>
      <c r="LHI143" s="348"/>
      <c r="LHJ143" s="349"/>
      <c r="LHL143" s="347"/>
      <c r="LHM143" s="350"/>
      <c r="LHN143" s="350"/>
      <c r="LHO143" s="348"/>
      <c r="LHP143" s="348"/>
      <c r="LHQ143" s="348"/>
      <c r="LHR143" s="349"/>
      <c r="LHT143" s="347"/>
      <c r="LHU143" s="350"/>
      <c r="LHV143" s="350"/>
      <c r="LHW143" s="348"/>
      <c r="LHX143" s="348"/>
      <c r="LHY143" s="348"/>
      <c r="LHZ143" s="349"/>
      <c r="LIB143" s="347"/>
      <c r="LIC143" s="350"/>
      <c r="LID143" s="350"/>
      <c r="LIE143" s="348"/>
      <c r="LIF143" s="348"/>
      <c r="LIG143" s="348"/>
      <c r="LIH143" s="349"/>
      <c r="LIJ143" s="347"/>
      <c r="LIK143" s="350"/>
      <c r="LIL143" s="350"/>
      <c r="LIM143" s="348"/>
      <c r="LIN143" s="348"/>
      <c r="LIO143" s="348"/>
      <c r="LIP143" s="349"/>
      <c r="LIR143" s="347"/>
      <c r="LIS143" s="350"/>
      <c r="LIT143" s="350"/>
      <c r="LIU143" s="348"/>
      <c r="LIV143" s="348"/>
      <c r="LIW143" s="348"/>
      <c r="LIX143" s="349"/>
      <c r="LIZ143" s="347"/>
      <c r="LJA143" s="350"/>
      <c r="LJB143" s="350"/>
      <c r="LJC143" s="348"/>
      <c r="LJD143" s="348"/>
      <c r="LJE143" s="348"/>
      <c r="LJF143" s="349"/>
      <c r="LJH143" s="347"/>
      <c r="LJI143" s="350"/>
      <c r="LJJ143" s="350"/>
      <c r="LJK143" s="348"/>
      <c r="LJL143" s="348"/>
      <c r="LJM143" s="348"/>
      <c r="LJN143" s="349"/>
      <c r="LJP143" s="347"/>
      <c r="LJQ143" s="350"/>
      <c r="LJR143" s="350"/>
      <c r="LJS143" s="348"/>
      <c r="LJT143" s="348"/>
      <c r="LJU143" s="348"/>
      <c r="LJV143" s="349"/>
      <c r="LJX143" s="347"/>
      <c r="LJY143" s="350"/>
      <c r="LJZ143" s="350"/>
      <c r="LKA143" s="348"/>
      <c r="LKB143" s="348"/>
      <c r="LKC143" s="348"/>
      <c r="LKD143" s="349"/>
      <c r="LKF143" s="347"/>
      <c r="LKG143" s="350"/>
      <c r="LKH143" s="350"/>
      <c r="LKI143" s="348"/>
      <c r="LKJ143" s="348"/>
      <c r="LKK143" s="348"/>
      <c r="LKL143" s="349"/>
      <c r="LKN143" s="347"/>
      <c r="LKO143" s="350"/>
      <c r="LKP143" s="350"/>
      <c r="LKQ143" s="348"/>
      <c r="LKR143" s="348"/>
      <c r="LKS143" s="348"/>
      <c r="LKT143" s="349"/>
      <c r="LKV143" s="347"/>
      <c r="LKW143" s="350"/>
      <c r="LKX143" s="350"/>
      <c r="LKY143" s="348"/>
      <c r="LKZ143" s="348"/>
      <c r="LLA143" s="348"/>
      <c r="LLB143" s="349"/>
      <c r="LLD143" s="347"/>
      <c r="LLE143" s="350"/>
      <c r="LLF143" s="350"/>
      <c r="LLG143" s="348"/>
      <c r="LLH143" s="348"/>
      <c r="LLI143" s="348"/>
      <c r="LLJ143" s="349"/>
      <c r="LLL143" s="347"/>
      <c r="LLM143" s="350"/>
      <c r="LLN143" s="350"/>
      <c r="LLO143" s="348"/>
      <c r="LLP143" s="348"/>
      <c r="LLQ143" s="348"/>
      <c r="LLR143" s="349"/>
      <c r="LLT143" s="347"/>
      <c r="LLU143" s="350"/>
      <c r="LLV143" s="350"/>
      <c r="LLW143" s="348"/>
      <c r="LLX143" s="348"/>
      <c r="LLY143" s="348"/>
      <c r="LLZ143" s="349"/>
      <c r="LMB143" s="347"/>
      <c r="LMC143" s="350"/>
      <c r="LMD143" s="350"/>
      <c r="LME143" s="348"/>
      <c r="LMF143" s="348"/>
      <c r="LMG143" s="348"/>
      <c r="LMH143" s="349"/>
      <c r="LMJ143" s="347"/>
      <c r="LMK143" s="350"/>
      <c r="LML143" s="350"/>
      <c r="LMM143" s="348"/>
      <c r="LMN143" s="348"/>
      <c r="LMO143" s="348"/>
      <c r="LMP143" s="349"/>
      <c r="LMR143" s="347"/>
      <c r="LMS143" s="350"/>
      <c r="LMT143" s="350"/>
      <c r="LMU143" s="348"/>
      <c r="LMV143" s="348"/>
      <c r="LMW143" s="348"/>
      <c r="LMX143" s="349"/>
      <c r="LMZ143" s="347"/>
      <c r="LNA143" s="350"/>
      <c r="LNB143" s="350"/>
      <c r="LNC143" s="348"/>
      <c r="LND143" s="348"/>
      <c r="LNE143" s="348"/>
      <c r="LNF143" s="349"/>
      <c r="LNH143" s="347"/>
      <c r="LNI143" s="350"/>
      <c r="LNJ143" s="350"/>
      <c r="LNK143" s="348"/>
      <c r="LNL143" s="348"/>
      <c r="LNM143" s="348"/>
      <c r="LNN143" s="349"/>
      <c r="LNP143" s="347"/>
      <c r="LNQ143" s="350"/>
      <c r="LNR143" s="350"/>
      <c r="LNS143" s="348"/>
      <c r="LNT143" s="348"/>
      <c r="LNU143" s="348"/>
      <c r="LNV143" s="349"/>
      <c r="LNX143" s="347"/>
      <c r="LNY143" s="350"/>
      <c r="LNZ143" s="350"/>
      <c r="LOA143" s="348"/>
      <c r="LOB143" s="348"/>
      <c r="LOC143" s="348"/>
      <c r="LOD143" s="349"/>
      <c r="LOF143" s="347"/>
      <c r="LOG143" s="350"/>
      <c r="LOH143" s="350"/>
      <c r="LOI143" s="348"/>
      <c r="LOJ143" s="348"/>
      <c r="LOK143" s="348"/>
      <c r="LOL143" s="349"/>
      <c r="LON143" s="347"/>
      <c r="LOO143" s="350"/>
      <c r="LOP143" s="350"/>
      <c r="LOQ143" s="348"/>
      <c r="LOR143" s="348"/>
      <c r="LOS143" s="348"/>
      <c r="LOT143" s="349"/>
      <c r="LOV143" s="347"/>
      <c r="LOW143" s="350"/>
      <c r="LOX143" s="350"/>
      <c r="LOY143" s="348"/>
      <c r="LOZ143" s="348"/>
      <c r="LPA143" s="348"/>
      <c r="LPB143" s="349"/>
      <c r="LPD143" s="347"/>
      <c r="LPE143" s="350"/>
      <c r="LPF143" s="350"/>
      <c r="LPG143" s="348"/>
      <c r="LPH143" s="348"/>
      <c r="LPI143" s="348"/>
      <c r="LPJ143" s="349"/>
      <c r="LPL143" s="347"/>
      <c r="LPM143" s="350"/>
      <c r="LPN143" s="350"/>
      <c r="LPO143" s="348"/>
      <c r="LPP143" s="348"/>
      <c r="LPQ143" s="348"/>
      <c r="LPR143" s="349"/>
      <c r="LPT143" s="347"/>
      <c r="LPU143" s="350"/>
      <c r="LPV143" s="350"/>
      <c r="LPW143" s="348"/>
      <c r="LPX143" s="348"/>
      <c r="LPY143" s="348"/>
      <c r="LPZ143" s="349"/>
      <c r="LQB143" s="347"/>
      <c r="LQC143" s="350"/>
      <c r="LQD143" s="350"/>
      <c r="LQE143" s="348"/>
      <c r="LQF143" s="348"/>
      <c r="LQG143" s="348"/>
      <c r="LQH143" s="349"/>
      <c r="LQJ143" s="347"/>
      <c r="LQK143" s="350"/>
      <c r="LQL143" s="350"/>
      <c r="LQM143" s="348"/>
      <c r="LQN143" s="348"/>
      <c r="LQO143" s="348"/>
      <c r="LQP143" s="349"/>
      <c r="LQR143" s="347"/>
      <c r="LQS143" s="350"/>
      <c r="LQT143" s="350"/>
      <c r="LQU143" s="348"/>
      <c r="LQV143" s="348"/>
      <c r="LQW143" s="348"/>
      <c r="LQX143" s="349"/>
      <c r="LQZ143" s="347"/>
      <c r="LRA143" s="350"/>
      <c r="LRB143" s="350"/>
      <c r="LRC143" s="348"/>
      <c r="LRD143" s="348"/>
      <c r="LRE143" s="348"/>
      <c r="LRF143" s="349"/>
      <c r="LRH143" s="347"/>
      <c r="LRI143" s="350"/>
      <c r="LRJ143" s="350"/>
      <c r="LRK143" s="348"/>
      <c r="LRL143" s="348"/>
      <c r="LRM143" s="348"/>
      <c r="LRN143" s="349"/>
      <c r="LRP143" s="347"/>
      <c r="LRQ143" s="350"/>
      <c r="LRR143" s="350"/>
      <c r="LRS143" s="348"/>
      <c r="LRT143" s="348"/>
      <c r="LRU143" s="348"/>
      <c r="LRV143" s="349"/>
      <c r="LRX143" s="347"/>
      <c r="LRY143" s="350"/>
      <c r="LRZ143" s="350"/>
      <c r="LSA143" s="348"/>
      <c r="LSB143" s="348"/>
      <c r="LSC143" s="348"/>
      <c r="LSD143" s="349"/>
      <c r="LSF143" s="347"/>
      <c r="LSG143" s="350"/>
      <c r="LSH143" s="350"/>
      <c r="LSI143" s="348"/>
      <c r="LSJ143" s="348"/>
      <c r="LSK143" s="348"/>
      <c r="LSL143" s="349"/>
      <c r="LSN143" s="347"/>
      <c r="LSO143" s="350"/>
      <c r="LSP143" s="350"/>
      <c r="LSQ143" s="348"/>
      <c r="LSR143" s="348"/>
      <c r="LSS143" s="348"/>
      <c r="LST143" s="349"/>
      <c r="LSV143" s="347"/>
      <c r="LSW143" s="350"/>
      <c r="LSX143" s="350"/>
      <c r="LSY143" s="348"/>
      <c r="LSZ143" s="348"/>
      <c r="LTA143" s="348"/>
      <c r="LTB143" s="349"/>
      <c r="LTD143" s="347"/>
      <c r="LTE143" s="350"/>
      <c r="LTF143" s="350"/>
      <c r="LTG143" s="348"/>
      <c r="LTH143" s="348"/>
      <c r="LTI143" s="348"/>
      <c r="LTJ143" s="349"/>
      <c r="LTL143" s="347"/>
      <c r="LTM143" s="350"/>
      <c r="LTN143" s="350"/>
      <c r="LTO143" s="348"/>
      <c r="LTP143" s="348"/>
      <c r="LTQ143" s="348"/>
      <c r="LTR143" s="349"/>
      <c r="LTT143" s="347"/>
      <c r="LTU143" s="350"/>
      <c r="LTV143" s="350"/>
      <c r="LTW143" s="348"/>
      <c r="LTX143" s="348"/>
      <c r="LTY143" s="348"/>
      <c r="LTZ143" s="349"/>
      <c r="LUB143" s="347"/>
      <c r="LUC143" s="350"/>
      <c r="LUD143" s="350"/>
      <c r="LUE143" s="348"/>
      <c r="LUF143" s="348"/>
      <c r="LUG143" s="348"/>
      <c r="LUH143" s="349"/>
      <c r="LUJ143" s="347"/>
      <c r="LUK143" s="350"/>
      <c r="LUL143" s="350"/>
      <c r="LUM143" s="348"/>
      <c r="LUN143" s="348"/>
      <c r="LUO143" s="348"/>
      <c r="LUP143" s="349"/>
      <c r="LUR143" s="347"/>
      <c r="LUS143" s="350"/>
      <c r="LUT143" s="350"/>
      <c r="LUU143" s="348"/>
      <c r="LUV143" s="348"/>
      <c r="LUW143" s="348"/>
      <c r="LUX143" s="349"/>
      <c r="LUZ143" s="347"/>
      <c r="LVA143" s="350"/>
      <c r="LVB143" s="350"/>
      <c r="LVC143" s="348"/>
      <c r="LVD143" s="348"/>
      <c r="LVE143" s="348"/>
      <c r="LVF143" s="349"/>
      <c r="LVH143" s="347"/>
      <c r="LVI143" s="350"/>
      <c r="LVJ143" s="350"/>
      <c r="LVK143" s="348"/>
      <c r="LVL143" s="348"/>
      <c r="LVM143" s="348"/>
      <c r="LVN143" s="349"/>
      <c r="LVP143" s="347"/>
      <c r="LVQ143" s="350"/>
      <c r="LVR143" s="350"/>
      <c r="LVS143" s="348"/>
      <c r="LVT143" s="348"/>
      <c r="LVU143" s="348"/>
      <c r="LVV143" s="349"/>
      <c r="LVX143" s="347"/>
      <c r="LVY143" s="350"/>
      <c r="LVZ143" s="350"/>
      <c r="LWA143" s="348"/>
      <c r="LWB143" s="348"/>
      <c r="LWC143" s="348"/>
      <c r="LWD143" s="349"/>
      <c r="LWF143" s="347"/>
      <c r="LWG143" s="350"/>
      <c r="LWH143" s="350"/>
      <c r="LWI143" s="348"/>
      <c r="LWJ143" s="348"/>
      <c r="LWK143" s="348"/>
      <c r="LWL143" s="349"/>
      <c r="LWN143" s="347"/>
      <c r="LWO143" s="350"/>
      <c r="LWP143" s="350"/>
      <c r="LWQ143" s="348"/>
      <c r="LWR143" s="348"/>
      <c r="LWS143" s="348"/>
      <c r="LWT143" s="349"/>
      <c r="LWV143" s="347"/>
      <c r="LWW143" s="350"/>
      <c r="LWX143" s="350"/>
      <c r="LWY143" s="348"/>
      <c r="LWZ143" s="348"/>
      <c r="LXA143" s="348"/>
      <c r="LXB143" s="349"/>
      <c r="LXD143" s="347"/>
      <c r="LXE143" s="350"/>
      <c r="LXF143" s="350"/>
      <c r="LXG143" s="348"/>
      <c r="LXH143" s="348"/>
      <c r="LXI143" s="348"/>
      <c r="LXJ143" s="349"/>
      <c r="LXL143" s="347"/>
      <c r="LXM143" s="350"/>
      <c r="LXN143" s="350"/>
      <c r="LXO143" s="348"/>
      <c r="LXP143" s="348"/>
      <c r="LXQ143" s="348"/>
      <c r="LXR143" s="349"/>
      <c r="LXT143" s="347"/>
      <c r="LXU143" s="350"/>
      <c r="LXV143" s="350"/>
      <c r="LXW143" s="348"/>
      <c r="LXX143" s="348"/>
      <c r="LXY143" s="348"/>
      <c r="LXZ143" s="349"/>
      <c r="LYB143" s="347"/>
      <c r="LYC143" s="350"/>
      <c r="LYD143" s="350"/>
      <c r="LYE143" s="348"/>
      <c r="LYF143" s="348"/>
      <c r="LYG143" s="348"/>
      <c r="LYH143" s="349"/>
      <c r="LYJ143" s="347"/>
      <c r="LYK143" s="350"/>
      <c r="LYL143" s="350"/>
      <c r="LYM143" s="348"/>
      <c r="LYN143" s="348"/>
      <c r="LYO143" s="348"/>
      <c r="LYP143" s="349"/>
      <c r="LYR143" s="347"/>
      <c r="LYS143" s="350"/>
      <c r="LYT143" s="350"/>
      <c r="LYU143" s="348"/>
      <c r="LYV143" s="348"/>
      <c r="LYW143" s="348"/>
      <c r="LYX143" s="349"/>
      <c r="LYZ143" s="347"/>
      <c r="LZA143" s="350"/>
      <c r="LZB143" s="350"/>
      <c r="LZC143" s="348"/>
      <c r="LZD143" s="348"/>
      <c r="LZE143" s="348"/>
      <c r="LZF143" s="349"/>
      <c r="LZH143" s="347"/>
      <c r="LZI143" s="350"/>
      <c r="LZJ143" s="350"/>
      <c r="LZK143" s="348"/>
      <c r="LZL143" s="348"/>
      <c r="LZM143" s="348"/>
      <c r="LZN143" s="349"/>
      <c r="LZP143" s="347"/>
      <c r="LZQ143" s="350"/>
      <c r="LZR143" s="350"/>
      <c r="LZS143" s="348"/>
      <c r="LZT143" s="348"/>
      <c r="LZU143" s="348"/>
      <c r="LZV143" s="349"/>
      <c r="LZX143" s="347"/>
      <c r="LZY143" s="350"/>
      <c r="LZZ143" s="350"/>
      <c r="MAA143" s="348"/>
      <c r="MAB143" s="348"/>
      <c r="MAC143" s="348"/>
      <c r="MAD143" s="349"/>
      <c r="MAF143" s="347"/>
      <c r="MAG143" s="350"/>
      <c r="MAH143" s="350"/>
      <c r="MAI143" s="348"/>
      <c r="MAJ143" s="348"/>
      <c r="MAK143" s="348"/>
      <c r="MAL143" s="349"/>
      <c r="MAN143" s="347"/>
      <c r="MAO143" s="350"/>
      <c r="MAP143" s="350"/>
      <c r="MAQ143" s="348"/>
      <c r="MAR143" s="348"/>
      <c r="MAS143" s="348"/>
      <c r="MAT143" s="349"/>
      <c r="MAV143" s="347"/>
      <c r="MAW143" s="350"/>
      <c r="MAX143" s="350"/>
      <c r="MAY143" s="348"/>
      <c r="MAZ143" s="348"/>
      <c r="MBA143" s="348"/>
      <c r="MBB143" s="349"/>
      <c r="MBD143" s="347"/>
      <c r="MBE143" s="350"/>
      <c r="MBF143" s="350"/>
      <c r="MBG143" s="348"/>
      <c r="MBH143" s="348"/>
      <c r="MBI143" s="348"/>
      <c r="MBJ143" s="349"/>
      <c r="MBL143" s="347"/>
      <c r="MBM143" s="350"/>
      <c r="MBN143" s="350"/>
      <c r="MBO143" s="348"/>
      <c r="MBP143" s="348"/>
      <c r="MBQ143" s="348"/>
      <c r="MBR143" s="349"/>
      <c r="MBT143" s="347"/>
      <c r="MBU143" s="350"/>
      <c r="MBV143" s="350"/>
      <c r="MBW143" s="348"/>
      <c r="MBX143" s="348"/>
      <c r="MBY143" s="348"/>
      <c r="MBZ143" s="349"/>
      <c r="MCB143" s="347"/>
      <c r="MCC143" s="350"/>
      <c r="MCD143" s="350"/>
      <c r="MCE143" s="348"/>
      <c r="MCF143" s="348"/>
      <c r="MCG143" s="348"/>
      <c r="MCH143" s="349"/>
      <c r="MCJ143" s="347"/>
      <c r="MCK143" s="350"/>
      <c r="MCL143" s="350"/>
      <c r="MCM143" s="348"/>
      <c r="MCN143" s="348"/>
      <c r="MCO143" s="348"/>
      <c r="MCP143" s="349"/>
      <c r="MCR143" s="347"/>
      <c r="MCS143" s="350"/>
      <c r="MCT143" s="350"/>
      <c r="MCU143" s="348"/>
      <c r="MCV143" s="348"/>
      <c r="MCW143" s="348"/>
      <c r="MCX143" s="349"/>
      <c r="MCZ143" s="347"/>
      <c r="MDA143" s="350"/>
      <c r="MDB143" s="350"/>
      <c r="MDC143" s="348"/>
      <c r="MDD143" s="348"/>
      <c r="MDE143" s="348"/>
      <c r="MDF143" s="349"/>
      <c r="MDH143" s="347"/>
      <c r="MDI143" s="350"/>
      <c r="MDJ143" s="350"/>
      <c r="MDK143" s="348"/>
      <c r="MDL143" s="348"/>
      <c r="MDM143" s="348"/>
      <c r="MDN143" s="349"/>
      <c r="MDP143" s="347"/>
      <c r="MDQ143" s="350"/>
      <c r="MDR143" s="350"/>
      <c r="MDS143" s="348"/>
      <c r="MDT143" s="348"/>
      <c r="MDU143" s="348"/>
      <c r="MDV143" s="349"/>
      <c r="MDX143" s="347"/>
      <c r="MDY143" s="350"/>
      <c r="MDZ143" s="350"/>
      <c r="MEA143" s="348"/>
      <c r="MEB143" s="348"/>
      <c r="MEC143" s="348"/>
      <c r="MED143" s="349"/>
      <c r="MEF143" s="347"/>
      <c r="MEG143" s="350"/>
      <c r="MEH143" s="350"/>
      <c r="MEI143" s="348"/>
      <c r="MEJ143" s="348"/>
      <c r="MEK143" s="348"/>
      <c r="MEL143" s="349"/>
      <c r="MEN143" s="347"/>
      <c r="MEO143" s="350"/>
      <c r="MEP143" s="350"/>
      <c r="MEQ143" s="348"/>
      <c r="MER143" s="348"/>
      <c r="MES143" s="348"/>
      <c r="MET143" s="349"/>
      <c r="MEV143" s="347"/>
      <c r="MEW143" s="350"/>
      <c r="MEX143" s="350"/>
      <c r="MEY143" s="348"/>
      <c r="MEZ143" s="348"/>
      <c r="MFA143" s="348"/>
      <c r="MFB143" s="349"/>
      <c r="MFD143" s="347"/>
      <c r="MFE143" s="350"/>
      <c r="MFF143" s="350"/>
      <c r="MFG143" s="348"/>
      <c r="MFH143" s="348"/>
      <c r="MFI143" s="348"/>
      <c r="MFJ143" s="349"/>
      <c r="MFL143" s="347"/>
      <c r="MFM143" s="350"/>
      <c r="MFN143" s="350"/>
      <c r="MFO143" s="348"/>
      <c r="MFP143" s="348"/>
      <c r="MFQ143" s="348"/>
      <c r="MFR143" s="349"/>
      <c r="MFT143" s="347"/>
      <c r="MFU143" s="350"/>
      <c r="MFV143" s="350"/>
      <c r="MFW143" s="348"/>
      <c r="MFX143" s="348"/>
      <c r="MFY143" s="348"/>
      <c r="MFZ143" s="349"/>
      <c r="MGB143" s="347"/>
      <c r="MGC143" s="350"/>
      <c r="MGD143" s="350"/>
      <c r="MGE143" s="348"/>
      <c r="MGF143" s="348"/>
      <c r="MGG143" s="348"/>
      <c r="MGH143" s="349"/>
      <c r="MGJ143" s="347"/>
      <c r="MGK143" s="350"/>
      <c r="MGL143" s="350"/>
      <c r="MGM143" s="348"/>
      <c r="MGN143" s="348"/>
      <c r="MGO143" s="348"/>
      <c r="MGP143" s="349"/>
      <c r="MGR143" s="347"/>
      <c r="MGS143" s="350"/>
      <c r="MGT143" s="350"/>
      <c r="MGU143" s="348"/>
      <c r="MGV143" s="348"/>
      <c r="MGW143" s="348"/>
      <c r="MGX143" s="349"/>
      <c r="MGZ143" s="347"/>
      <c r="MHA143" s="350"/>
      <c r="MHB143" s="350"/>
      <c r="MHC143" s="348"/>
      <c r="MHD143" s="348"/>
      <c r="MHE143" s="348"/>
      <c r="MHF143" s="349"/>
      <c r="MHH143" s="347"/>
      <c r="MHI143" s="350"/>
      <c r="MHJ143" s="350"/>
      <c r="MHK143" s="348"/>
      <c r="MHL143" s="348"/>
      <c r="MHM143" s="348"/>
      <c r="MHN143" s="349"/>
      <c r="MHP143" s="347"/>
      <c r="MHQ143" s="350"/>
      <c r="MHR143" s="350"/>
      <c r="MHS143" s="348"/>
      <c r="MHT143" s="348"/>
      <c r="MHU143" s="348"/>
      <c r="MHV143" s="349"/>
      <c r="MHX143" s="347"/>
      <c r="MHY143" s="350"/>
      <c r="MHZ143" s="350"/>
      <c r="MIA143" s="348"/>
      <c r="MIB143" s="348"/>
      <c r="MIC143" s="348"/>
      <c r="MID143" s="349"/>
      <c r="MIF143" s="347"/>
      <c r="MIG143" s="350"/>
      <c r="MIH143" s="350"/>
      <c r="MII143" s="348"/>
      <c r="MIJ143" s="348"/>
      <c r="MIK143" s="348"/>
      <c r="MIL143" s="349"/>
      <c r="MIN143" s="347"/>
      <c r="MIO143" s="350"/>
      <c r="MIP143" s="350"/>
      <c r="MIQ143" s="348"/>
      <c r="MIR143" s="348"/>
      <c r="MIS143" s="348"/>
      <c r="MIT143" s="349"/>
      <c r="MIV143" s="347"/>
      <c r="MIW143" s="350"/>
      <c r="MIX143" s="350"/>
      <c r="MIY143" s="348"/>
      <c r="MIZ143" s="348"/>
      <c r="MJA143" s="348"/>
      <c r="MJB143" s="349"/>
      <c r="MJD143" s="347"/>
      <c r="MJE143" s="350"/>
      <c r="MJF143" s="350"/>
      <c r="MJG143" s="348"/>
      <c r="MJH143" s="348"/>
      <c r="MJI143" s="348"/>
      <c r="MJJ143" s="349"/>
      <c r="MJL143" s="347"/>
      <c r="MJM143" s="350"/>
      <c r="MJN143" s="350"/>
      <c r="MJO143" s="348"/>
      <c r="MJP143" s="348"/>
      <c r="MJQ143" s="348"/>
      <c r="MJR143" s="349"/>
      <c r="MJT143" s="347"/>
      <c r="MJU143" s="350"/>
      <c r="MJV143" s="350"/>
      <c r="MJW143" s="348"/>
      <c r="MJX143" s="348"/>
      <c r="MJY143" s="348"/>
      <c r="MJZ143" s="349"/>
      <c r="MKB143" s="347"/>
      <c r="MKC143" s="350"/>
      <c r="MKD143" s="350"/>
      <c r="MKE143" s="348"/>
      <c r="MKF143" s="348"/>
      <c r="MKG143" s="348"/>
      <c r="MKH143" s="349"/>
      <c r="MKJ143" s="347"/>
      <c r="MKK143" s="350"/>
      <c r="MKL143" s="350"/>
      <c r="MKM143" s="348"/>
      <c r="MKN143" s="348"/>
      <c r="MKO143" s="348"/>
      <c r="MKP143" s="349"/>
      <c r="MKR143" s="347"/>
      <c r="MKS143" s="350"/>
      <c r="MKT143" s="350"/>
      <c r="MKU143" s="348"/>
      <c r="MKV143" s="348"/>
      <c r="MKW143" s="348"/>
      <c r="MKX143" s="349"/>
      <c r="MKZ143" s="347"/>
      <c r="MLA143" s="350"/>
      <c r="MLB143" s="350"/>
      <c r="MLC143" s="348"/>
      <c r="MLD143" s="348"/>
      <c r="MLE143" s="348"/>
      <c r="MLF143" s="349"/>
      <c r="MLH143" s="347"/>
      <c r="MLI143" s="350"/>
      <c r="MLJ143" s="350"/>
      <c r="MLK143" s="348"/>
      <c r="MLL143" s="348"/>
      <c r="MLM143" s="348"/>
      <c r="MLN143" s="349"/>
      <c r="MLP143" s="347"/>
      <c r="MLQ143" s="350"/>
      <c r="MLR143" s="350"/>
      <c r="MLS143" s="348"/>
      <c r="MLT143" s="348"/>
      <c r="MLU143" s="348"/>
      <c r="MLV143" s="349"/>
      <c r="MLX143" s="347"/>
      <c r="MLY143" s="350"/>
      <c r="MLZ143" s="350"/>
      <c r="MMA143" s="348"/>
      <c r="MMB143" s="348"/>
      <c r="MMC143" s="348"/>
      <c r="MMD143" s="349"/>
      <c r="MMF143" s="347"/>
      <c r="MMG143" s="350"/>
      <c r="MMH143" s="350"/>
      <c r="MMI143" s="348"/>
      <c r="MMJ143" s="348"/>
      <c r="MMK143" s="348"/>
      <c r="MML143" s="349"/>
      <c r="MMN143" s="347"/>
      <c r="MMO143" s="350"/>
      <c r="MMP143" s="350"/>
      <c r="MMQ143" s="348"/>
      <c r="MMR143" s="348"/>
      <c r="MMS143" s="348"/>
      <c r="MMT143" s="349"/>
      <c r="MMV143" s="347"/>
      <c r="MMW143" s="350"/>
      <c r="MMX143" s="350"/>
      <c r="MMY143" s="348"/>
      <c r="MMZ143" s="348"/>
      <c r="MNA143" s="348"/>
      <c r="MNB143" s="349"/>
      <c r="MND143" s="347"/>
      <c r="MNE143" s="350"/>
      <c r="MNF143" s="350"/>
      <c r="MNG143" s="348"/>
      <c r="MNH143" s="348"/>
      <c r="MNI143" s="348"/>
      <c r="MNJ143" s="349"/>
      <c r="MNL143" s="347"/>
      <c r="MNM143" s="350"/>
      <c r="MNN143" s="350"/>
      <c r="MNO143" s="348"/>
      <c r="MNP143" s="348"/>
      <c r="MNQ143" s="348"/>
      <c r="MNR143" s="349"/>
      <c r="MNT143" s="347"/>
      <c r="MNU143" s="350"/>
      <c r="MNV143" s="350"/>
      <c r="MNW143" s="348"/>
      <c r="MNX143" s="348"/>
      <c r="MNY143" s="348"/>
      <c r="MNZ143" s="349"/>
      <c r="MOB143" s="347"/>
      <c r="MOC143" s="350"/>
      <c r="MOD143" s="350"/>
      <c r="MOE143" s="348"/>
      <c r="MOF143" s="348"/>
      <c r="MOG143" s="348"/>
      <c r="MOH143" s="349"/>
      <c r="MOJ143" s="347"/>
      <c r="MOK143" s="350"/>
      <c r="MOL143" s="350"/>
      <c r="MOM143" s="348"/>
      <c r="MON143" s="348"/>
      <c r="MOO143" s="348"/>
      <c r="MOP143" s="349"/>
      <c r="MOR143" s="347"/>
      <c r="MOS143" s="350"/>
      <c r="MOT143" s="350"/>
      <c r="MOU143" s="348"/>
      <c r="MOV143" s="348"/>
      <c r="MOW143" s="348"/>
      <c r="MOX143" s="349"/>
      <c r="MOZ143" s="347"/>
      <c r="MPA143" s="350"/>
      <c r="MPB143" s="350"/>
      <c r="MPC143" s="348"/>
      <c r="MPD143" s="348"/>
      <c r="MPE143" s="348"/>
      <c r="MPF143" s="349"/>
      <c r="MPH143" s="347"/>
      <c r="MPI143" s="350"/>
      <c r="MPJ143" s="350"/>
      <c r="MPK143" s="348"/>
      <c r="MPL143" s="348"/>
      <c r="MPM143" s="348"/>
      <c r="MPN143" s="349"/>
      <c r="MPP143" s="347"/>
      <c r="MPQ143" s="350"/>
      <c r="MPR143" s="350"/>
      <c r="MPS143" s="348"/>
      <c r="MPT143" s="348"/>
      <c r="MPU143" s="348"/>
      <c r="MPV143" s="349"/>
      <c r="MPX143" s="347"/>
      <c r="MPY143" s="350"/>
      <c r="MPZ143" s="350"/>
      <c r="MQA143" s="348"/>
      <c r="MQB143" s="348"/>
      <c r="MQC143" s="348"/>
      <c r="MQD143" s="349"/>
      <c r="MQF143" s="347"/>
      <c r="MQG143" s="350"/>
      <c r="MQH143" s="350"/>
      <c r="MQI143" s="348"/>
      <c r="MQJ143" s="348"/>
      <c r="MQK143" s="348"/>
      <c r="MQL143" s="349"/>
      <c r="MQN143" s="347"/>
      <c r="MQO143" s="350"/>
      <c r="MQP143" s="350"/>
      <c r="MQQ143" s="348"/>
      <c r="MQR143" s="348"/>
      <c r="MQS143" s="348"/>
      <c r="MQT143" s="349"/>
      <c r="MQV143" s="347"/>
      <c r="MQW143" s="350"/>
      <c r="MQX143" s="350"/>
      <c r="MQY143" s="348"/>
      <c r="MQZ143" s="348"/>
      <c r="MRA143" s="348"/>
      <c r="MRB143" s="349"/>
      <c r="MRD143" s="347"/>
      <c r="MRE143" s="350"/>
      <c r="MRF143" s="350"/>
      <c r="MRG143" s="348"/>
      <c r="MRH143" s="348"/>
      <c r="MRI143" s="348"/>
      <c r="MRJ143" s="349"/>
      <c r="MRL143" s="347"/>
      <c r="MRM143" s="350"/>
      <c r="MRN143" s="350"/>
      <c r="MRO143" s="348"/>
      <c r="MRP143" s="348"/>
      <c r="MRQ143" s="348"/>
      <c r="MRR143" s="349"/>
      <c r="MRT143" s="347"/>
      <c r="MRU143" s="350"/>
      <c r="MRV143" s="350"/>
      <c r="MRW143" s="348"/>
      <c r="MRX143" s="348"/>
      <c r="MRY143" s="348"/>
      <c r="MRZ143" s="349"/>
      <c r="MSB143" s="347"/>
      <c r="MSC143" s="350"/>
      <c r="MSD143" s="350"/>
      <c r="MSE143" s="348"/>
      <c r="MSF143" s="348"/>
      <c r="MSG143" s="348"/>
      <c r="MSH143" s="349"/>
      <c r="MSJ143" s="347"/>
      <c r="MSK143" s="350"/>
      <c r="MSL143" s="350"/>
      <c r="MSM143" s="348"/>
      <c r="MSN143" s="348"/>
      <c r="MSO143" s="348"/>
      <c r="MSP143" s="349"/>
      <c r="MSR143" s="347"/>
      <c r="MSS143" s="350"/>
      <c r="MST143" s="350"/>
      <c r="MSU143" s="348"/>
      <c r="MSV143" s="348"/>
      <c r="MSW143" s="348"/>
      <c r="MSX143" s="349"/>
      <c r="MSZ143" s="347"/>
      <c r="MTA143" s="350"/>
      <c r="MTB143" s="350"/>
      <c r="MTC143" s="348"/>
      <c r="MTD143" s="348"/>
      <c r="MTE143" s="348"/>
      <c r="MTF143" s="349"/>
      <c r="MTH143" s="347"/>
      <c r="MTI143" s="350"/>
      <c r="MTJ143" s="350"/>
      <c r="MTK143" s="348"/>
      <c r="MTL143" s="348"/>
      <c r="MTM143" s="348"/>
      <c r="MTN143" s="349"/>
      <c r="MTP143" s="347"/>
      <c r="MTQ143" s="350"/>
      <c r="MTR143" s="350"/>
      <c r="MTS143" s="348"/>
      <c r="MTT143" s="348"/>
      <c r="MTU143" s="348"/>
      <c r="MTV143" s="349"/>
      <c r="MTX143" s="347"/>
      <c r="MTY143" s="350"/>
      <c r="MTZ143" s="350"/>
      <c r="MUA143" s="348"/>
      <c r="MUB143" s="348"/>
      <c r="MUC143" s="348"/>
      <c r="MUD143" s="349"/>
      <c r="MUF143" s="347"/>
      <c r="MUG143" s="350"/>
      <c r="MUH143" s="350"/>
      <c r="MUI143" s="348"/>
      <c r="MUJ143" s="348"/>
      <c r="MUK143" s="348"/>
      <c r="MUL143" s="349"/>
      <c r="MUN143" s="347"/>
      <c r="MUO143" s="350"/>
      <c r="MUP143" s="350"/>
      <c r="MUQ143" s="348"/>
      <c r="MUR143" s="348"/>
      <c r="MUS143" s="348"/>
      <c r="MUT143" s="349"/>
      <c r="MUV143" s="347"/>
      <c r="MUW143" s="350"/>
      <c r="MUX143" s="350"/>
      <c r="MUY143" s="348"/>
      <c r="MUZ143" s="348"/>
      <c r="MVA143" s="348"/>
      <c r="MVB143" s="349"/>
      <c r="MVD143" s="347"/>
      <c r="MVE143" s="350"/>
      <c r="MVF143" s="350"/>
      <c r="MVG143" s="348"/>
      <c r="MVH143" s="348"/>
      <c r="MVI143" s="348"/>
      <c r="MVJ143" s="349"/>
      <c r="MVL143" s="347"/>
      <c r="MVM143" s="350"/>
      <c r="MVN143" s="350"/>
      <c r="MVO143" s="348"/>
      <c r="MVP143" s="348"/>
      <c r="MVQ143" s="348"/>
      <c r="MVR143" s="349"/>
      <c r="MVT143" s="347"/>
      <c r="MVU143" s="350"/>
      <c r="MVV143" s="350"/>
      <c r="MVW143" s="348"/>
      <c r="MVX143" s="348"/>
      <c r="MVY143" s="348"/>
      <c r="MVZ143" s="349"/>
      <c r="MWB143" s="347"/>
      <c r="MWC143" s="350"/>
      <c r="MWD143" s="350"/>
      <c r="MWE143" s="348"/>
      <c r="MWF143" s="348"/>
      <c r="MWG143" s="348"/>
      <c r="MWH143" s="349"/>
      <c r="MWJ143" s="347"/>
      <c r="MWK143" s="350"/>
      <c r="MWL143" s="350"/>
      <c r="MWM143" s="348"/>
      <c r="MWN143" s="348"/>
      <c r="MWO143" s="348"/>
      <c r="MWP143" s="349"/>
      <c r="MWR143" s="347"/>
      <c r="MWS143" s="350"/>
      <c r="MWT143" s="350"/>
      <c r="MWU143" s="348"/>
      <c r="MWV143" s="348"/>
      <c r="MWW143" s="348"/>
      <c r="MWX143" s="349"/>
      <c r="MWZ143" s="347"/>
      <c r="MXA143" s="350"/>
      <c r="MXB143" s="350"/>
      <c r="MXC143" s="348"/>
      <c r="MXD143" s="348"/>
      <c r="MXE143" s="348"/>
      <c r="MXF143" s="349"/>
      <c r="MXH143" s="347"/>
      <c r="MXI143" s="350"/>
      <c r="MXJ143" s="350"/>
      <c r="MXK143" s="348"/>
      <c r="MXL143" s="348"/>
      <c r="MXM143" s="348"/>
      <c r="MXN143" s="349"/>
      <c r="MXP143" s="347"/>
      <c r="MXQ143" s="350"/>
      <c r="MXR143" s="350"/>
      <c r="MXS143" s="348"/>
      <c r="MXT143" s="348"/>
      <c r="MXU143" s="348"/>
      <c r="MXV143" s="349"/>
      <c r="MXX143" s="347"/>
      <c r="MXY143" s="350"/>
      <c r="MXZ143" s="350"/>
      <c r="MYA143" s="348"/>
      <c r="MYB143" s="348"/>
      <c r="MYC143" s="348"/>
      <c r="MYD143" s="349"/>
      <c r="MYF143" s="347"/>
      <c r="MYG143" s="350"/>
      <c r="MYH143" s="350"/>
      <c r="MYI143" s="348"/>
      <c r="MYJ143" s="348"/>
      <c r="MYK143" s="348"/>
      <c r="MYL143" s="349"/>
      <c r="MYN143" s="347"/>
      <c r="MYO143" s="350"/>
      <c r="MYP143" s="350"/>
      <c r="MYQ143" s="348"/>
      <c r="MYR143" s="348"/>
      <c r="MYS143" s="348"/>
      <c r="MYT143" s="349"/>
      <c r="MYV143" s="347"/>
      <c r="MYW143" s="350"/>
      <c r="MYX143" s="350"/>
      <c r="MYY143" s="348"/>
      <c r="MYZ143" s="348"/>
      <c r="MZA143" s="348"/>
      <c r="MZB143" s="349"/>
      <c r="MZD143" s="347"/>
      <c r="MZE143" s="350"/>
      <c r="MZF143" s="350"/>
      <c r="MZG143" s="348"/>
      <c r="MZH143" s="348"/>
      <c r="MZI143" s="348"/>
      <c r="MZJ143" s="349"/>
      <c r="MZL143" s="347"/>
      <c r="MZM143" s="350"/>
      <c r="MZN143" s="350"/>
      <c r="MZO143" s="348"/>
      <c r="MZP143" s="348"/>
      <c r="MZQ143" s="348"/>
      <c r="MZR143" s="349"/>
      <c r="MZT143" s="347"/>
      <c r="MZU143" s="350"/>
      <c r="MZV143" s="350"/>
      <c r="MZW143" s="348"/>
      <c r="MZX143" s="348"/>
      <c r="MZY143" s="348"/>
      <c r="MZZ143" s="349"/>
      <c r="NAB143" s="347"/>
      <c r="NAC143" s="350"/>
      <c r="NAD143" s="350"/>
      <c r="NAE143" s="348"/>
      <c r="NAF143" s="348"/>
      <c r="NAG143" s="348"/>
      <c r="NAH143" s="349"/>
      <c r="NAJ143" s="347"/>
      <c r="NAK143" s="350"/>
      <c r="NAL143" s="350"/>
      <c r="NAM143" s="348"/>
      <c r="NAN143" s="348"/>
      <c r="NAO143" s="348"/>
      <c r="NAP143" s="349"/>
      <c r="NAR143" s="347"/>
      <c r="NAS143" s="350"/>
      <c r="NAT143" s="350"/>
      <c r="NAU143" s="348"/>
      <c r="NAV143" s="348"/>
      <c r="NAW143" s="348"/>
      <c r="NAX143" s="349"/>
      <c r="NAZ143" s="347"/>
      <c r="NBA143" s="350"/>
      <c r="NBB143" s="350"/>
      <c r="NBC143" s="348"/>
      <c r="NBD143" s="348"/>
      <c r="NBE143" s="348"/>
      <c r="NBF143" s="349"/>
      <c r="NBH143" s="347"/>
      <c r="NBI143" s="350"/>
      <c r="NBJ143" s="350"/>
      <c r="NBK143" s="348"/>
      <c r="NBL143" s="348"/>
      <c r="NBM143" s="348"/>
      <c r="NBN143" s="349"/>
      <c r="NBP143" s="347"/>
      <c r="NBQ143" s="350"/>
      <c r="NBR143" s="350"/>
      <c r="NBS143" s="348"/>
      <c r="NBT143" s="348"/>
      <c r="NBU143" s="348"/>
      <c r="NBV143" s="349"/>
      <c r="NBX143" s="347"/>
      <c r="NBY143" s="350"/>
      <c r="NBZ143" s="350"/>
      <c r="NCA143" s="348"/>
      <c r="NCB143" s="348"/>
      <c r="NCC143" s="348"/>
      <c r="NCD143" s="349"/>
      <c r="NCF143" s="347"/>
      <c r="NCG143" s="350"/>
      <c r="NCH143" s="350"/>
      <c r="NCI143" s="348"/>
      <c r="NCJ143" s="348"/>
      <c r="NCK143" s="348"/>
      <c r="NCL143" s="349"/>
      <c r="NCN143" s="347"/>
      <c r="NCO143" s="350"/>
      <c r="NCP143" s="350"/>
      <c r="NCQ143" s="348"/>
      <c r="NCR143" s="348"/>
      <c r="NCS143" s="348"/>
      <c r="NCT143" s="349"/>
      <c r="NCV143" s="347"/>
      <c r="NCW143" s="350"/>
      <c r="NCX143" s="350"/>
      <c r="NCY143" s="348"/>
      <c r="NCZ143" s="348"/>
      <c r="NDA143" s="348"/>
      <c r="NDB143" s="349"/>
      <c r="NDD143" s="347"/>
      <c r="NDE143" s="350"/>
      <c r="NDF143" s="350"/>
      <c r="NDG143" s="348"/>
      <c r="NDH143" s="348"/>
      <c r="NDI143" s="348"/>
      <c r="NDJ143" s="349"/>
      <c r="NDL143" s="347"/>
      <c r="NDM143" s="350"/>
      <c r="NDN143" s="350"/>
      <c r="NDO143" s="348"/>
      <c r="NDP143" s="348"/>
      <c r="NDQ143" s="348"/>
      <c r="NDR143" s="349"/>
      <c r="NDT143" s="347"/>
      <c r="NDU143" s="350"/>
      <c r="NDV143" s="350"/>
      <c r="NDW143" s="348"/>
      <c r="NDX143" s="348"/>
      <c r="NDY143" s="348"/>
      <c r="NDZ143" s="349"/>
      <c r="NEB143" s="347"/>
      <c r="NEC143" s="350"/>
      <c r="NED143" s="350"/>
      <c r="NEE143" s="348"/>
      <c r="NEF143" s="348"/>
      <c r="NEG143" s="348"/>
      <c r="NEH143" s="349"/>
      <c r="NEJ143" s="347"/>
      <c r="NEK143" s="350"/>
      <c r="NEL143" s="350"/>
      <c r="NEM143" s="348"/>
      <c r="NEN143" s="348"/>
      <c r="NEO143" s="348"/>
      <c r="NEP143" s="349"/>
      <c r="NER143" s="347"/>
      <c r="NES143" s="350"/>
      <c r="NET143" s="350"/>
      <c r="NEU143" s="348"/>
      <c r="NEV143" s="348"/>
      <c r="NEW143" s="348"/>
      <c r="NEX143" s="349"/>
      <c r="NEZ143" s="347"/>
      <c r="NFA143" s="350"/>
      <c r="NFB143" s="350"/>
      <c r="NFC143" s="348"/>
      <c r="NFD143" s="348"/>
      <c r="NFE143" s="348"/>
      <c r="NFF143" s="349"/>
      <c r="NFH143" s="347"/>
      <c r="NFI143" s="350"/>
      <c r="NFJ143" s="350"/>
      <c r="NFK143" s="348"/>
      <c r="NFL143" s="348"/>
      <c r="NFM143" s="348"/>
      <c r="NFN143" s="349"/>
      <c r="NFP143" s="347"/>
      <c r="NFQ143" s="350"/>
      <c r="NFR143" s="350"/>
      <c r="NFS143" s="348"/>
      <c r="NFT143" s="348"/>
      <c r="NFU143" s="348"/>
      <c r="NFV143" s="349"/>
      <c r="NFX143" s="347"/>
      <c r="NFY143" s="350"/>
      <c r="NFZ143" s="350"/>
      <c r="NGA143" s="348"/>
      <c r="NGB143" s="348"/>
      <c r="NGC143" s="348"/>
      <c r="NGD143" s="349"/>
      <c r="NGF143" s="347"/>
      <c r="NGG143" s="350"/>
      <c r="NGH143" s="350"/>
      <c r="NGI143" s="348"/>
      <c r="NGJ143" s="348"/>
      <c r="NGK143" s="348"/>
      <c r="NGL143" s="349"/>
      <c r="NGN143" s="347"/>
      <c r="NGO143" s="350"/>
      <c r="NGP143" s="350"/>
      <c r="NGQ143" s="348"/>
      <c r="NGR143" s="348"/>
      <c r="NGS143" s="348"/>
      <c r="NGT143" s="349"/>
      <c r="NGV143" s="347"/>
      <c r="NGW143" s="350"/>
      <c r="NGX143" s="350"/>
      <c r="NGY143" s="348"/>
      <c r="NGZ143" s="348"/>
      <c r="NHA143" s="348"/>
      <c r="NHB143" s="349"/>
      <c r="NHD143" s="347"/>
      <c r="NHE143" s="350"/>
      <c r="NHF143" s="350"/>
      <c r="NHG143" s="348"/>
      <c r="NHH143" s="348"/>
      <c r="NHI143" s="348"/>
      <c r="NHJ143" s="349"/>
      <c r="NHL143" s="347"/>
      <c r="NHM143" s="350"/>
      <c r="NHN143" s="350"/>
      <c r="NHO143" s="348"/>
      <c r="NHP143" s="348"/>
      <c r="NHQ143" s="348"/>
      <c r="NHR143" s="349"/>
      <c r="NHT143" s="347"/>
      <c r="NHU143" s="350"/>
      <c r="NHV143" s="350"/>
      <c r="NHW143" s="348"/>
      <c r="NHX143" s="348"/>
      <c r="NHY143" s="348"/>
      <c r="NHZ143" s="349"/>
      <c r="NIB143" s="347"/>
      <c r="NIC143" s="350"/>
      <c r="NID143" s="350"/>
      <c r="NIE143" s="348"/>
      <c r="NIF143" s="348"/>
      <c r="NIG143" s="348"/>
      <c r="NIH143" s="349"/>
      <c r="NIJ143" s="347"/>
      <c r="NIK143" s="350"/>
      <c r="NIL143" s="350"/>
      <c r="NIM143" s="348"/>
      <c r="NIN143" s="348"/>
      <c r="NIO143" s="348"/>
      <c r="NIP143" s="349"/>
      <c r="NIR143" s="347"/>
      <c r="NIS143" s="350"/>
      <c r="NIT143" s="350"/>
      <c r="NIU143" s="348"/>
      <c r="NIV143" s="348"/>
      <c r="NIW143" s="348"/>
      <c r="NIX143" s="349"/>
      <c r="NIZ143" s="347"/>
      <c r="NJA143" s="350"/>
      <c r="NJB143" s="350"/>
      <c r="NJC143" s="348"/>
      <c r="NJD143" s="348"/>
      <c r="NJE143" s="348"/>
      <c r="NJF143" s="349"/>
      <c r="NJH143" s="347"/>
      <c r="NJI143" s="350"/>
      <c r="NJJ143" s="350"/>
      <c r="NJK143" s="348"/>
      <c r="NJL143" s="348"/>
      <c r="NJM143" s="348"/>
      <c r="NJN143" s="349"/>
      <c r="NJP143" s="347"/>
      <c r="NJQ143" s="350"/>
      <c r="NJR143" s="350"/>
      <c r="NJS143" s="348"/>
      <c r="NJT143" s="348"/>
      <c r="NJU143" s="348"/>
      <c r="NJV143" s="349"/>
      <c r="NJX143" s="347"/>
      <c r="NJY143" s="350"/>
      <c r="NJZ143" s="350"/>
      <c r="NKA143" s="348"/>
      <c r="NKB143" s="348"/>
      <c r="NKC143" s="348"/>
      <c r="NKD143" s="349"/>
      <c r="NKF143" s="347"/>
      <c r="NKG143" s="350"/>
      <c r="NKH143" s="350"/>
      <c r="NKI143" s="348"/>
      <c r="NKJ143" s="348"/>
      <c r="NKK143" s="348"/>
      <c r="NKL143" s="349"/>
      <c r="NKN143" s="347"/>
      <c r="NKO143" s="350"/>
      <c r="NKP143" s="350"/>
      <c r="NKQ143" s="348"/>
      <c r="NKR143" s="348"/>
      <c r="NKS143" s="348"/>
      <c r="NKT143" s="349"/>
      <c r="NKV143" s="347"/>
      <c r="NKW143" s="350"/>
      <c r="NKX143" s="350"/>
      <c r="NKY143" s="348"/>
      <c r="NKZ143" s="348"/>
      <c r="NLA143" s="348"/>
      <c r="NLB143" s="349"/>
      <c r="NLD143" s="347"/>
      <c r="NLE143" s="350"/>
      <c r="NLF143" s="350"/>
      <c r="NLG143" s="348"/>
      <c r="NLH143" s="348"/>
      <c r="NLI143" s="348"/>
      <c r="NLJ143" s="349"/>
      <c r="NLL143" s="347"/>
      <c r="NLM143" s="350"/>
      <c r="NLN143" s="350"/>
      <c r="NLO143" s="348"/>
      <c r="NLP143" s="348"/>
      <c r="NLQ143" s="348"/>
      <c r="NLR143" s="349"/>
      <c r="NLT143" s="347"/>
      <c r="NLU143" s="350"/>
      <c r="NLV143" s="350"/>
      <c r="NLW143" s="348"/>
      <c r="NLX143" s="348"/>
      <c r="NLY143" s="348"/>
      <c r="NLZ143" s="349"/>
      <c r="NMB143" s="347"/>
      <c r="NMC143" s="350"/>
      <c r="NMD143" s="350"/>
      <c r="NME143" s="348"/>
      <c r="NMF143" s="348"/>
      <c r="NMG143" s="348"/>
      <c r="NMH143" s="349"/>
      <c r="NMJ143" s="347"/>
      <c r="NMK143" s="350"/>
      <c r="NML143" s="350"/>
      <c r="NMM143" s="348"/>
      <c r="NMN143" s="348"/>
      <c r="NMO143" s="348"/>
      <c r="NMP143" s="349"/>
      <c r="NMR143" s="347"/>
      <c r="NMS143" s="350"/>
      <c r="NMT143" s="350"/>
      <c r="NMU143" s="348"/>
      <c r="NMV143" s="348"/>
      <c r="NMW143" s="348"/>
      <c r="NMX143" s="349"/>
      <c r="NMZ143" s="347"/>
      <c r="NNA143" s="350"/>
      <c r="NNB143" s="350"/>
      <c r="NNC143" s="348"/>
      <c r="NND143" s="348"/>
      <c r="NNE143" s="348"/>
      <c r="NNF143" s="349"/>
      <c r="NNH143" s="347"/>
      <c r="NNI143" s="350"/>
      <c r="NNJ143" s="350"/>
      <c r="NNK143" s="348"/>
      <c r="NNL143" s="348"/>
      <c r="NNM143" s="348"/>
      <c r="NNN143" s="349"/>
      <c r="NNP143" s="347"/>
      <c r="NNQ143" s="350"/>
      <c r="NNR143" s="350"/>
      <c r="NNS143" s="348"/>
      <c r="NNT143" s="348"/>
      <c r="NNU143" s="348"/>
      <c r="NNV143" s="349"/>
      <c r="NNX143" s="347"/>
      <c r="NNY143" s="350"/>
      <c r="NNZ143" s="350"/>
      <c r="NOA143" s="348"/>
      <c r="NOB143" s="348"/>
      <c r="NOC143" s="348"/>
      <c r="NOD143" s="349"/>
      <c r="NOF143" s="347"/>
      <c r="NOG143" s="350"/>
      <c r="NOH143" s="350"/>
      <c r="NOI143" s="348"/>
      <c r="NOJ143" s="348"/>
      <c r="NOK143" s="348"/>
      <c r="NOL143" s="349"/>
      <c r="NON143" s="347"/>
      <c r="NOO143" s="350"/>
      <c r="NOP143" s="350"/>
      <c r="NOQ143" s="348"/>
      <c r="NOR143" s="348"/>
      <c r="NOS143" s="348"/>
      <c r="NOT143" s="349"/>
      <c r="NOV143" s="347"/>
      <c r="NOW143" s="350"/>
      <c r="NOX143" s="350"/>
      <c r="NOY143" s="348"/>
      <c r="NOZ143" s="348"/>
      <c r="NPA143" s="348"/>
      <c r="NPB143" s="349"/>
      <c r="NPD143" s="347"/>
      <c r="NPE143" s="350"/>
      <c r="NPF143" s="350"/>
      <c r="NPG143" s="348"/>
      <c r="NPH143" s="348"/>
      <c r="NPI143" s="348"/>
      <c r="NPJ143" s="349"/>
      <c r="NPL143" s="347"/>
      <c r="NPM143" s="350"/>
      <c r="NPN143" s="350"/>
      <c r="NPO143" s="348"/>
      <c r="NPP143" s="348"/>
      <c r="NPQ143" s="348"/>
      <c r="NPR143" s="349"/>
      <c r="NPT143" s="347"/>
      <c r="NPU143" s="350"/>
      <c r="NPV143" s="350"/>
      <c r="NPW143" s="348"/>
      <c r="NPX143" s="348"/>
      <c r="NPY143" s="348"/>
      <c r="NPZ143" s="349"/>
      <c r="NQB143" s="347"/>
      <c r="NQC143" s="350"/>
      <c r="NQD143" s="350"/>
      <c r="NQE143" s="348"/>
      <c r="NQF143" s="348"/>
      <c r="NQG143" s="348"/>
      <c r="NQH143" s="349"/>
      <c r="NQJ143" s="347"/>
      <c r="NQK143" s="350"/>
      <c r="NQL143" s="350"/>
      <c r="NQM143" s="348"/>
      <c r="NQN143" s="348"/>
      <c r="NQO143" s="348"/>
      <c r="NQP143" s="349"/>
      <c r="NQR143" s="347"/>
      <c r="NQS143" s="350"/>
      <c r="NQT143" s="350"/>
      <c r="NQU143" s="348"/>
      <c r="NQV143" s="348"/>
      <c r="NQW143" s="348"/>
      <c r="NQX143" s="349"/>
      <c r="NQZ143" s="347"/>
      <c r="NRA143" s="350"/>
      <c r="NRB143" s="350"/>
      <c r="NRC143" s="348"/>
      <c r="NRD143" s="348"/>
      <c r="NRE143" s="348"/>
      <c r="NRF143" s="349"/>
      <c r="NRH143" s="347"/>
      <c r="NRI143" s="350"/>
      <c r="NRJ143" s="350"/>
      <c r="NRK143" s="348"/>
      <c r="NRL143" s="348"/>
      <c r="NRM143" s="348"/>
      <c r="NRN143" s="349"/>
      <c r="NRP143" s="347"/>
      <c r="NRQ143" s="350"/>
      <c r="NRR143" s="350"/>
      <c r="NRS143" s="348"/>
      <c r="NRT143" s="348"/>
      <c r="NRU143" s="348"/>
      <c r="NRV143" s="349"/>
      <c r="NRX143" s="347"/>
      <c r="NRY143" s="350"/>
      <c r="NRZ143" s="350"/>
      <c r="NSA143" s="348"/>
      <c r="NSB143" s="348"/>
      <c r="NSC143" s="348"/>
      <c r="NSD143" s="349"/>
      <c r="NSF143" s="347"/>
      <c r="NSG143" s="350"/>
      <c r="NSH143" s="350"/>
      <c r="NSI143" s="348"/>
      <c r="NSJ143" s="348"/>
      <c r="NSK143" s="348"/>
      <c r="NSL143" s="349"/>
      <c r="NSN143" s="347"/>
      <c r="NSO143" s="350"/>
      <c r="NSP143" s="350"/>
      <c r="NSQ143" s="348"/>
      <c r="NSR143" s="348"/>
      <c r="NSS143" s="348"/>
      <c r="NST143" s="349"/>
      <c r="NSV143" s="347"/>
      <c r="NSW143" s="350"/>
      <c r="NSX143" s="350"/>
      <c r="NSY143" s="348"/>
      <c r="NSZ143" s="348"/>
      <c r="NTA143" s="348"/>
      <c r="NTB143" s="349"/>
      <c r="NTD143" s="347"/>
      <c r="NTE143" s="350"/>
      <c r="NTF143" s="350"/>
      <c r="NTG143" s="348"/>
      <c r="NTH143" s="348"/>
      <c r="NTI143" s="348"/>
      <c r="NTJ143" s="349"/>
      <c r="NTL143" s="347"/>
      <c r="NTM143" s="350"/>
      <c r="NTN143" s="350"/>
      <c r="NTO143" s="348"/>
      <c r="NTP143" s="348"/>
      <c r="NTQ143" s="348"/>
      <c r="NTR143" s="349"/>
      <c r="NTT143" s="347"/>
      <c r="NTU143" s="350"/>
      <c r="NTV143" s="350"/>
      <c r="NTW143" s="348"/>
      <c r="NTX143" s="348"/>
      <c r="NTY143" s="348"/>
      <c r="NTZ143" s="349"/>
      <c r="NUB143" s="347"/>
      <c r="NUC143" s="350"/>
      <c r="NUD143" s="350"/>
      <c r="NUE143" s="348"/>
      <c r="NUF143" s="348"/>
      <c r="NUG143" s="348"/>
      <c r="NUH143" s="349"/>
      <c r="NUJ143" s="347"/>
      <c r="NUK143" s="350"/>
      <c r="NUL143" s="350"/>
      <c r="NUM143" s="348"/>
      <c r="NUN143" s="348"/>
      <c r="NUO143" s="348"/>
      <c r="NUP143" s="349"/>
      <c r="NUR143" s="347"/>
      <c r="NUS143" s="350"/>
      <c r="NUT143" s="350"/>
      <c r="NUU143" s="348"/>
      <c r="NUV143" s="348"/>
      <c r="NUW143" s="348"/>
      <c r="NUX143" s="349"/>
      <c r="NUZ143" s="347"/>
      <c r="NVA143" s="350"/>
      <c r="NVB143" s="350"/>
      <c r="NVC143" s="348"/>
      <c r="NVD143" s="348"/>
      <c r="NVE143" s="348"/>
      <c r="NVF143" s="349"/>
      <c r="NVH143" s="347"/>
      <c r="NVI143" s="350"/>
      <c r="NVJ143" s="350"/>
      <c r="NVK143" s="348"/>
      <c r="NVL143" s="348"/>
      <c r="NVM143" s="348"/>
      <c r="NVN143" s="349"/>
      <c r="NVP143" s="347"/>
      <c r="NVQ143" s="350"/>
      <c r="NVR143" s="350"/>
      <c r="NVS143" s="348"/>
      <c r="NVT143" s="348"/>
      <c r="NVU143" s="348"/>
      <c r="NVV143" s="349"/>
      <c r="NVX143" s="347"/>
      <c r="NVY143" s="350"/>
      <c r="NVZ143" s="350"/>
      <c r="NWA143" s="348"/>
      <c r="NWB143" s="348"/>
      <c r="NWC143" s="348"/>
      <c r="NWD143" s="349"/>
      <c r="NWF143" s="347"/>
      <c r="NWG143" s="350"/>
      <c r="NWH143" s="350"/>
      <c r="NWI143" s="348"/>
      <c r="NWJ143" s="348"/>
      <c r="NWK143" s="348"/>
      <c r="NWL143" s="349"/>
      <c r="NWN143" s="347"/>
      <c r="NWO143" s="350"/>
      <c r="NWP143" s="350"/>
      <c r="NWQ143" s="348"/>
      <c r="NWR143" s="348"/>
      <c r="NWS143" s="348"/>
      <c r="NWT143" s="349"/>
      <c r="NWV143" s="347"/>
      <c r="NWW143" s="350"/>
      <c r="NWX143" s="350"/>
      <c r="NWY143" s="348"/>
      <c r="NWZ143" s="348"/>
      <c r="NXA143" s="348"/>
      <c r="NXB143" s="349"/>
      <c r="NXD143" s="347"/>
      <c r="NXE143" s="350"/>
      <c r="NXF143" s="350"/>
      <c r="NXG143" s="348"/>
      <c r="NXH143" s="348"/>
      <c r="NXI143" s="348"/>
      <c r="NXJ143" s="349"/>
      <c r="NXL143" s="347"/>
      <c r="NXM143" s="350"/>
      <c r="NXN143" s="350"/>
      <c r="NXO143" s="348"/>
      <c r="NXP143" s="348"/>
      <c r="NXQ143" s="348"/>
      <c r="NXR143" s="349"/>
      <c r="NXT143" s="347"/>
      <c r="NXU143" s="350"/>
      <c r="NXV143" s="350"/>
      <c r="NXW143" s="348"/>
      <c r="NXX143" s="348"/>
      <c r="NXY143" s="348"/>
      <c r="NXZ143" s="349"/>
      <c r="NYB143" s="347"/>
      <c r="NYC143" s="350"/>
      <c r="NYD143" s="350"/>
      <c r="NYE143" s="348"/>
      <c r="NYF143" s="348"/>
      <c r="NYG143" s="348"/>
      <c r="NYH143" s="349"/>
      <c r="NYJ143" s="347"/>
      <c r="NYK143" s="350"/>
      <c r="NYL143" s="350"/>
      <c r="NYM143" s="348"/>
      <c r="NYN143" s="348"/>
      <c r="NYO143" s="348"/>
      <c r="NYP143" s="349"/>
      <c r="NYR143" s="347"/>
      <c r="NYS143" s="350"/>
      <c r="NYT143" s="350"/>
      <c r="NYU143" s="348"/>
      <c r="NYV143" s="348"/>
      <c r="NYW143" s="348"/>
      <c r="NYX143" s="349"/>
      <c r="NYZ143" s="347"/>
      <c r="NZA143" s="350"/>
      <c r="NZB143" s="350"/>
      <c r="NZC143" s="348"/>
      <c r="NZD143" s="348"/>
      <c r="NZE143" s="348"/>
      <c r="NZF143" s="349"/>
      <c r="NZH143" s="347"/>
      <c r="NZI143" s="350"/>
      <c r="NZJ143" s="350"/>
      <c r="NZK143" s="348"/>
      <c r="NZL143" s="348"/>
      <c r="NZM143" s="348"/>
      <c r="NZN143" s="349"/>
      <c r="NZP143" s="347"/>
      <c r="NZQ143" s="350"/>
      <c r="NZR143" s="350"/>
      <c r="NZS143" s="348"/>
      <c r="NZT143" s="348"/>
      <c r="NZU143" s="348"/>
      <c r="NZV143" s="349"/>
      <c r="NZX143" s="347"/>
      <c r="NZY143" s="350"/>
      <c r="NZZ143" s="350"/>
      <c r="OAA143" s="348"/>
      <c r="OAB143" s="348"/>
      <c r="OAC143" s="348"/>
      <c r="OAD143" s="349"/>
      <c r="OAF143" s="347"/>
      <c r="OAG143" s="350"/>
      <c r="OAH143" s="350"/>
      <c r="OAI143" s="348"/>
      <c r="OAJ143" s="348"/>
      <c r="OAK143" s="348"/>
      <c r="OAL143" s="349"/>
      <c r="OAN143" s="347"/>
      <c r="OAO143" s="350"/>
      <c r="OAP143" s="350"/>
      <c r="OAQ143" s="348"/>
      <c r="OAR143" s="348"/>
      <c r="OAS143" s="348"/>
      <c r="OAT143" s="349"/>
      <c r="OAV143" s="347"/>
      <c r="OAW143" s="350"/>
      <c r="OAX143" s="350"/>
      <c r="OAY143" s="348"/>
      <c r="OAZ143" s="348"/>
      <c r="OBA143" s="348"/>
      <c r="OBB143" s="349"/>
      <c r="OBD143" s="347"/>
      <c r="OBE143" s="350"/>
      <c r="OBF143" s="350"/>
      <c r="OBG143" s="348"/>
      <c r="OBH143" s="348"/>
      <c r="OBI143" s="348"/>
      <c r="OBJ143" s="349"/>
      <c r="OBL143" s="347"/>
      <c r="OBM143" s="350"/>
      <c r="OBN143" s="350"/>
      <c r="OBO143" s="348"/>
      <c r="OBP143" s="348"/>
      <c r="OBQ143" s="348"/>
      <c r="OBR143" s="349"/>
      <c r="OBT143" s="347"/>
      <c r="OBU143" s="350"/>
      <c r="OBV143" s="350"/>
      <c r="OBW143" s="348"/>
      <c r="OBX143" s="348"/>
      <c r="OBY143" s="348"/>
      <c r="OBZ143" s="349"/>
      <c r="OCB143" s="347"/>
      <c r="OCC143" s="350"/>
      <c r="OCD143" s="350"/>
      <c r="OCE143" s="348"/>
      <c r="OCF143" s="348"/>
      <c r="OCG143" s="348"/>
      <c r="OCH143" s="349"/>
      <c r="OCJ143" s="347"/>
      <c r="OCK143" s="350"/>
      <c r="OCL143" s="350"/>
      <c r="OCM143" s="348"/>
      <c r="OCN143" s="348"/>
      <c r="OCO143" s="348"/>
      <c r="OCP143" s="349"/>
      <c r="OCR143" s="347"/>
      <c r="OCS143" s="350"/>
      <c r="OCT143" s="350"/>
      <c r="OCU143" s="348"/>
      <c r="OCV143" s="348"/>
      <c r="OCW143" s="348"/>
      <c r="OCX143" s="349"/>
      <c r="OCZ143" s="347"/>
      <c r="ODA143" s="350"/>
      <c r="ODB143" s="350"/>
      <c r="ODC143" s="348"/>
      <c r="ODD143" s="348"/>
      <c r="ODE143" s="348"/>
      <c r="ODF143" s="349"/>
      <c r="ODH143" s="347"/>
      <c r="ODI143" s="350"/>
      <c r="ODJ143" s="350"/>
      <c r="ODK143" s="348"/>
      <c r="ODL143" s="348"/>
      <c r="ODM143" s="348"/>
      <c r="ODN143" s="349"/>
      <c r="ODP143" s="347"/>
      <c r="ODQ143" s="350"/>
      <c r="ODR143" s="350"/>
      <c r="ODS143" s="348"/>
      <c r="ODT143" s="348"/>
      <c r="ODU143" s="348"/>
      <c r="ODV143" s="349"/>
      <c r="ODX143" s="347"/>
      <c r="ODY143" s="350"/>
      <c r="ODZ143" s="350"/>
      <c r="OEA143" s="348"/>
      <c r="OEB143" s="348"/>
      <c r="OEC143" s="348"/>
      <c r="OED143" s="349"/>
      <c r="OEF143" s="347"/>
      <c r="OEG143" s="350"/>
      <c r="OEH143" s="350"/>
      <c r="OEI143" s="348"/>
      <c r="OEJ143" s="348"/>
      <c r="OEK143" s="348"/>
      <c r="OEL143" s="349"/>
      <c r="OEN143" s="347"/>
      <c r="OEO143" s="350"/>
      <c r="OEP143" s="350"/>
      <c r="OEQ143" s="348"/>
      <c r="OER143" s="348"/>
      <c r="OES143" s="348"/>
      <c r="OET143" s="349"/>
      <c r="OEV143" s="347"/>
      <c r="OEW143" s="350"/>
      <c r="OEX143" s="350"/>
      <c r="OEY143" s="348"/>
      <c r="OEZ143" s="348"/>
      <c r="OFA143" s="348"/>
      <c r="OFB143" s="349"/>
      <c r="OFD143" s="347"/>
      <c r="OFE143" s="350"/>
      <c r="OFF143" s="350"/>
      <c r="OFG143" s="348"/>
      <c r="OFH143" s="348"/>
      <c r="OFI143" s="348"/>
      <c r="OFJ143" s="349"/>
      <c r="OFL143" s="347"/>
      <c r="OFM143" s="350"/>
      <c r="OFN143" s="350"/>
      <c r="OFO143" s="348"/>
      <c r="OFP143" s="348"/>
      <c r="OFQ143" s="348"/>
      <c r="OFR143" s="349"/>
      <c r="OFT143" s="347"/>
      <c r="OFU143" s="350"/>
      <c r="OFV143" s="350"/>
      <c r="OFW143" s="348"/>
      <c r="OFX143" s="348"/>
      <c r="OFY143" s="348"/>
      <c r="OFZ143" s="349"/>
      <c r="OGB143" s="347"/>
      <c r="OGC143" s="350"/>
      <c r="OGD143" s="350"/>
      <c r="OGE143" s="348"/>
      <c r="OGF143" s="348"/>
      <c r="OGG143" s="348"/>
      <c r="OGH143" s="349"/>
      <c r="OGJ143" s="347"/>
      <c r="OGK143" s="350"/>
      <c r="OGL143" s="350"/>
      <c r="OGM143" s="348"/>
      <c r="OGN143" s="348"/>
      <c r="OGO143" s="348"/>
      <c r="OGP143" s="349"/>
      <c r="OGR143" s="347"/>
      <c r="OGS143" s="350"/>
      <c r="OGT143" s="350"/>
      <c r="OGU143" s="348"/>
      <c r="OGV143" s="348"/>
      <c r="OGW143" s="348"/>
      <c r="OGX143" s="349"/>
      <c r="OGZ143" s="347"/>
      <c r="OHA143" s="350"/>
      <c r="OHB143" s="350"/>
      <c r="OHC143" s="348"/>
      <c r="OHD143" s="348"/>
      <c r="OHE143" s="348"/>
      <c r="OHF143" s="349"/>
      <c r="OHH143" s="347"/>
      <c r="OHI143" s="350"/>
      <c r="OHJ143" s="350"/>
      <c r="OHK143" s="348"/>
      <c r="OHL143" s="348"/>
      <c r="OHM143" s="348"/>
      <c r="OHN143" s="349"/>
      <c r="OHP143" s="347"/>
      <c r="OHQ143" s="350"/>
      <c r="OHR143" s="350"/>
      <c r="OHS143" s="348"/>
      <c r="OHT143" s="348"/>
      <c r="OHU143" s="348"/>
      <c r="OHV143" s="349"/>
      <c r="OHX143" s="347"/>
      <c r="OHY143" s="350"/>
      <c r="OHZ143" s="350"/>
      <c r="OIA143" s="348"/>
      <c r="OIB143" s="348"/>
      <c r="OIC143" s="348"/>
      <c r="OID143" s="349"/>
      <c r="OIF143" s="347"/>
      <c r="OIG143" s="350"/>
      <c r="OIH143" s="350"/>
      <c r="OII143" s="348"/>
      <c r="OIJ143" s="348"/>
      <c r="OIK143" s="348"/>
      <c r="OIL143" s="349"/>
      <c r="OIN143" s="347"/>
      <c r="OIO143" s="350"/>
      <c r="OIP143" s="350"/>
      <c r="OIQ143" s="348"/>
      <c r="OIR143" s="348"/>
      <c r="OIS143" s="348"/>
      <c r="OIT143" s="349"/>
      <c r="OIV143" s="347"/>
      <c r="OIW143" s="350"/>
      <c r="OIX143" s="350"/>
      <c r="OIY143" s="348"/>
      <c r="OIZ143" s="348"/>
      <c r="OJA143" s="348"/>
      <c r="OJB143" s="349"/>
      <c r="OJD143" s="347"/>
      <c r="OJE143" s="350"/>
      <c r="OJF143" s="350"/>
      <c r="OJG143" s="348"/>
      <c r="OJH143" s="348"/>
      <c r="OJI143" s="348"/>
      <c r="OJJ143" s="349"/>
      <c r="OJL143" s="347"/>
      <c r="OJM143" s="350"/>
      <c r="OJN143" s="350"/>
      <c r="OJO143" s="348"/>
      <c r="OJP143" s="348"/>
      <c r="OJQ143" s="348"/>
      <c r="OJR143" s="349"/>
      <c r="OJT143" s="347"/>
      <c r="OJU143" s="350"/>
      <c r="OJV143" s="350"/>
      <c r="OJW143" s="348"/>
      <c r="OJX143" s="348"/>
      <c r="OJY143" s="348"/>
      <c r="OJZ143" s="349"/>
      <c r="OKB143" s="347"/>
      <c r="OKC143" s="350"/>
      <c r="OKD143" s="350"/>
      <c r="OKE143" s="348"/>
      <c r="OKF143" s="348"/>
      <c r="OKG143" s="348"/>
      <c r="OKH143" s="349"/>
      <c r="OKJ143" s="347"/>
      <c r="OKK143" s="350"/>
      <c r="OKL143" s="350"/>
      <c r="OKM143" s="348"/>
      <c r="OKN143" s="348"/>
      <c r="OKO143" s="348"/>
      <c r="OKP143" s="349"/>
      <c r="OKR143" s="347"/>
      <c r="OKS143" s="350"/>
      <c r="OKT143" s="350"/>
      <c r="OKU143" s="348"/>
      <c r="OKV143" s="348"/>
      <c r="OKW143" s="348"/>
      <c r="OKX143" s="349"/>
      <c r="OKZ143" s="347"/>
      <c r="OLA143" s="350"/>
      <c r="OLB143" s="350"/>
      <c r="OLC143" s="348"/>
      <c r="OLD143" s="348"/>
      <c r="OLE143" s="348"/>
      <c r="OLF143" s="349"/>
      <c r="OLH143" s="347"/>
      <c r="OLI143" s="350"/>
      <c r="OLJ143" s="350"/>
      <c r="OLK143" s="348"/>
      <c r="OLL143" s="348"/>
      <c r="OLM143" s="348"/>
      <c r="OLN143" s="349"/>
      <c r="OLP143" s="347"/>
      <c r="OLQ143" s="350"/>
      <c r="OLR143" s="350"/>
      <c r="OLS143" s="348"/>
      <c r="OLT143" s="348"/>
      <c r="OLU143" s="348"/>
      <c r="OLV143" s="349"/>
      <c r="OLX143" s="347"/>
      <c r="OLY143" s="350"/>
      <c r="OLZ143" s="350"/>
      <c r="OMA143" s="348"/>
      <c r="OMB143" s="348"/>
      <c r="OMC143" s="348"/>
      <c r="OMD143" s="349"/>
      <c r="OMF143" s="347"/>
      <c r="OMG143" s="350"/>
      <c r="OMH143" s="350"/>
      <c r="OMI143" s="348"/>
      <c r="OMJ143" s="348"/>
      <c r="OMK143" s="348"/>
      <c r="OML143" s="349"/>
      <c r="OMN143" s="347"/>
      <c r="OMO143" s="350"/>
      <c r="OMP143" s="350"/>
      <c r="OMQ143" s="348"/>
      <c r="OMR143" s="348"/>
      <c r="OMS143" s="348"/>
      <c r="OMT143" s="349"/>
      <c r="OMV143" s="347"/>
      <c r="OMW143" s="350"/>
      <c r="OMX143" s="350"/>
      <c r="OMY143" s="348"/>
      <c r="OMZ143" s="348"/>
      <c r="ONA143" s="348"/>
      <c r="ONB143" s="349"/>
      <c r="OND143" s="347"/>
      <c r="ONE143" s="350"/>
      <c r="ONF143" s="350"/>
      <c r="ONG143" s="348"/>
      <c r="ONH143" s="348"/>
      <c r="ONI143" s="348"/>
      <c r="ONJ143" s="349"/>
      <c r="ONL143" s="347"/>
      <c r="ONM143" s="350"/>
      <c r="ONN143" s="350"/>
      <c r="ONO143" s="348"/>
      <c r="ONP143" s="348"/>
      <c r="ONQ143" s="348"/>
      <c r="ONR143" s="349"/>
      <c r="ONT143" s="347"/>
      <c r="ONU143" s="350"/>
      <c r="ONV143" s="350"/>
      <c r="ONW143" s="348"/>
      <c r="ONX143" s="348"/>
      <c r="ONY143" s="348"/>
      <c r="ONZ143" s="349"/>
      <c r="OOB143" s="347"/>
      <c r="OOC143" s="350"/>
      <c r="OOD143" s="350"/>
      <c r="OOE143" s="348"/>
      <c r="OOF143" s="348"/>
      <c r="OOG143" s="348"/>
      <c r="OOH143" s="349"/>
      <c r="OOJ143" s="347"/>
      <c r="OOK143" s="350"/>
      <c r="OOL143" s="350"/>
      <c r="OOM143" s="348"/>
      <c r="OON143" s="348"/>
      <c r="OOO143" s="348"/>
      <c r="OOP143" s="349"/>
      <c r="OOR143" s="347"/>
      <c r="OOS143" s="350"/>
      <c r="OOT143" s="350"/>
      <c r="OOU143" s="348"/>
      <c r="OOV143" s="348"/>
      <c r="OOW143" s="348"/>
      <c r="OOX143" s="349"/>
      <c r="OOZ143" s="347"/>
      <c r="OPA143" s="350"/>
      <c r="OPB143" s="350"/>
      <c r="OPC143" s="348"/>
      <c r="OPD143" s="348"/>
      <c r="OPE143" s="348"/>
      <c r="OPF143" s="349"/>
      <c r="OPH143" s="347"/>
      <c r="OPI143" s="350"/>
      <c r="OPJ143" s="350"/>
      <c r="OPK143" s="348"/>
      <c r="OPL143" s="348"/>
      <c r="OPM143" s="348"/>
      <c r="OPN143" s="349"/>
      <c r="OPP143" s="347"/>
      <c r="OPQ143" s="350"/>
      <c r="OPR143" s="350"/>
      <c r="OPS143" s="348"/>
      <c r="OPT143" s="348"/>
      <c r="OPU143" s="348"/>
      <c r="OPV143" s="349"/>
      <c r="OPX143" s="347"/>
      <c r="OPY143" s="350"/>
      <c r="OPZ143" s="350"/>
      <c r="OQA143" s="348"/>
      <c r="OQB143" s="348"/>
      <c r="OQC143" s="348"/>
      <c r="OQD143" s="349"/>
      <c r="OQF143" s="347"/>
      <c r="OQG143" s="350"/>
      <c r="OQH143" s="350"/>
      <c r="OQI143" s="348"/>
      <c r="OQJ143" s="348"/>
      <c r="OQK143" s="348"/>
      <c r="OQL143" s="349"/>
      <c r="OQN143" s="347"/>
      <c r="OQO143" s="350"/>
      <c r="OQP143" s="350"/>
      <c r="OQQ143" s="348"/>
      <c r="OQR143" s="348"/>
      <c r="OQS143" s="348"/>
      <c r="OQT143" s="349"/>
      <c r="OQV143" s="347"/>
      <c r="OQW143" s="350"/>
      <c r="OQX143" s="350"/>
      <c r="OQY143" s="348"/>
      <c r="OQZ143" s="348"/>
      <c r="ORA143" s="348"/>
      <c r="ORB143" s="349"/>
      <c r="ORD143" s="347"/>
      <c r="ORE143" s="350"/>
      <c r="ORF143" s="350"/>
      <c r="ORG143" s="348"/>
      <c r="ORH143" s="348"/>
      <c r="ORI143" s="348"/>
      <c r="ORJ143" s="349"/>
      <c r="ORL143" s="347"/>
      <c r="ORM143" s="350"/>
      <c r="ORN143" s="350"/>
      <c r="ORO143" s="348"/>
      <c r="ORP143" s="348"/>
      <c r="ORQ143" s="348"/>
      <c r="ORR143" s="349"/>
      <c r="ORT143" s="347"/>
      <c r="ORU143" s="350"/>
      <c r="ORV143" s="350"/>
      <c r="ORW143" s="348"/>
      <c r="ORX143" s="348"/>
      <c r="ORY143" s="348"/>
      <c r="ORZ143" s="349"/>
      <c r="OSB143" s="347"/>
      <c r="OSC143" s="350"/>
      <c r="OSD143" s="350"/>
      <c r="OSE143" s="348"/>
      <c r="OSF143" s="348"/>
      <c r="OSG143" s="348"/>
      <c r="OSH143" s="349"/>
      <c r="OSJ143" s="347"/>
      <c r="OSK143" s="350"/>
      <c r="OSL143" s="350"/>
      <c r="OSM143" s="348"/>
      <c r="OSN143" s="348"/>
      <c r="OSO143" s="348"/>
      <c r="OSP143" s="349"/>
      <c r="OSR143" s="347"/>
      <c r="OSS143" s="350"/>
      <c r="OST143" s="350"/>
      <c r="OSU143" s="348"/>
      <c r="OSV143" s="348"/>
      <c r="OSW143" s="348"/>
      <c r="OSX143" s="349"/>
      <c r="OSZ143" s="347"/>
      <c r="OTA143" s="350"/>
      <c r="OTB143" s="350"/>
      <c r="OTC143" s="348"/>
      <c r="OTD143" s="348"/>
      <c r="OTE143" s="348"/>
      <c r="OTF143" s="349"/>
      <c r="OTH143" s="347"/>
      <c r="OTI143" s="350"/>
      <c r="OTJ143" s="350"/>
      <c r="OTK143" s="348"/>
      <c r="OTL143" s="348"/>
      <c r="OTM143" s="348"/>
      <c r="OTN143" s="349"/>
      <c r="OTP143" s="347"/>
      <c r="OTQ143" s="350"/>
      <c r="OTR143" s="350"/>
      <c r="OTS143" s="348"/>
      <c r="OTT143" s="348"/>
      <c r="OTU143" s="348"/>
      <c r="OTV143" s="349"/>
      <c r="OTX143" s="347"/>
      <c r="OTY143" s="350"/>
      <c r="OTZ143" s="350"/>
      <c r="OUA143" s="348"/>
      <c r="OUB143" s="348"/>
      <c r="OUC143" s="348"/>
      <c r="OUD143" s="349"/>
      <c r="OUF143" s="347"/>
      <c r="OUG143" s="350"/>
      <c r="OUH143" s="350"/>
      <c r="OUI143" s="348"/>
      <c r="OUJ143" s="348"/>
      <c r="OUK143" s="348"/>
      <c r="OUL143" s="349"/>
      <c r="OUN143" s="347"/>
      <c r="OUO143" s="350"/>
      <c r="OUP143" s="350"/>
      <c r="OUQ143" s="348"/>
      <c r="OUR143" s="348"/>
      <c r="OUS143" s="348"/>
      <c r="OUT143" s="349"/>
      <c r="OUV143" s="347"/>
      <c r="OUW143" s="350"/>
      <c r="OUX143" s="350"/>
      <c r="OUY143" s="348"/>
      <c r="OUZ143" s="348"/>
      <c r="OVA143" s="348"/>
      <c r="OVB143" s="349"/>
      <c r="OVD143" s="347"/>
      <c r="OVE143" s="350"/>
      <c r="OVF143" s="350"/>
      <c r="OVG143" s="348"/>
      <c r="OVH143" s="348"/>
      <c r="OVI143" s="348"/>
      <c r="OVJ143" s="349"/>
      <c r="OVL143" s="347"/>
      <c r="OVM143" s="350"/>
      <c r="OVN143" s="350"/>
      <c r="OVO143" s="348"/>
      <c r="OVP143" s="348"/>
      <c r="OVQ143" s="348"/>
      <c r="OVR143" s="349"/>
      <c r="OVT143" s="347"/>
      <c r="OVU143" s="350"/>
      <c r="OVV143" s="350"/>
      <c r="OVW143" s="348"/>
      <c r="OVX143" s="348"/>
      <c r="OVY143" s="348"/>
      <c r="OVZ143" s="349"/>
      <c r="OWB143" s="347"/>
      <c r="OWC143" s="350"/>
      <c r="OWD143" s="350"/>
      <c r="OWE143" s="348"/>
      <c r="OWF143" s="348"/>
      <c r="OWG143" s="348"/>
      <c r="OWH143" s="349"/>
      <c r="OWJ143" s="347"/>
      <c r="OWK143" s="350"/>
      <c r="OWL143" s="350"/>
      <c r="OWM143" s="348"/>
      <c r="OWN143" s="348"/>
      <c r="OWO143" s="348"/>
      <c r="OWP143" s="349"/>
      <c r="OWR143" s="347"/>
      <c r="OWS143" s="350"/>
      <c r="OWT143" s="350"/>
      <c r="OWU143" s="348"/>
      <c r="OWV143" s="348"/>
      <c r="OWW143" s="348"/>
      <c r="OWX143" s="349"/>
      <c r="OWZ143" s="347"/>
      <c r="OXA143" s="350"/>
      <c r="OXB143" s="350"/>
      <c r="OXC143" s="348"/>
      <c r="OXD143" s="348"/>
      <c r="OXE143" s="348"/>
      <c r="OXF143" s="349"/>
      <c r="OXH143" s="347"/>
      <c r="OXI143" s="350"/>
      <c r="OXJ143" s="350"/>
      <c r="OXK143" s="348"/>
      <c r="OXL143" s="348"/>
      <c r="OXM143" s="348"/>
      <c r="OXN143" s="349"/>
      <c r="OXP143" s="347"/>
      <c r="OXQ143" s="350"/>
      <c r="OXR143" s="350"/>
      <c r="OXS143" s="348"/>
      <c r="OXT143" s="348"/>
      <c r="OXU143" s="348"/>
      <c r="OXV143" s="349"/>
      <c r="OXX143" s="347"/>
      <c r="OXY143" s="350"/>
      <c r="OXZ143" s="350"/>
      <c r="OYA143" s="348"/>
      <c r="OYB143" s="348"/>
      <c r="OYC143" s="348"/>
      <c r="OYD143" s="349"/>
      <c r="OYF143" s="347"/>
      <c r="OYG143" s="350"/>
      <c r="OYH143" s="350"/>
      <c r="OYI143" s="348"/>
      <c r="OYJ143" s="348"/>
      <c r="OYK143" s="348"/>
      <c r="OYL143" s="349"/>
      <c r="OYN143" s="347"/>
      <c r="OYO143" s="350"/>
      <c r="OYP143" s="350"/>
      <c r="OYQ143" s="348"/>
      <c r="OYR143" s="348"/>
      <c r="OYS143" s="348"/>
      <c r="OYT143" s="349"/>
      <c r="OYV143" s="347"/>
      <c r="OYW143" s="350"/>
      <c r="OYX143" s="350"/>
      <c r="OYY143" s="348"/>
      <c r="OYZ143" s="348"/>
      <c r="OZA143" s="348"/>
      <c r="OZB143" s="349"/>
      <c r="OZD143" s="347"/>
      <c r="OZE143" s="350"/>
      <c r="OZF143" s="350"/>
      <c r="OZG143" s="348"/>
      <c r="OZH143" s="348"/>
      <c r="OZI143" s="348"/>
      <c r="OZJ143" s="349"/>
      <c r="OZL143" s="347"/>
      <c r="OZM143" s="350"/>
      <c r="OZN143" s="350"/>
      <c r="OZO143" s="348"/>
      <c r="OZP143" s="348"/>
      <c r="OZQ143" s="348"/>
      <c r="OZR143" s="349"/>
      <c r="OZT143" s="347"/>
      <c r="OZU143" s="350"/>
      <c r="OZV143" s="350"/>
      <c r="OZW143" s="348"/>
      <c r="OZX143" s="348"/>
      <c r="OZY143" s="348"/>
      <c r="OZZ143" s="349"/>
      <c r="PAB143" s="347"/>
      <c r="PAC143" s="350"/>
      <c r="PAD143" s="350"/>
      <c r="PAE143" s="348"/>
      <c r="PAF143" s="348"/>
      <c r="PAG143" s="348"/>
      <c r="PAH143" s="349"/>
      <c r="PAJ143" s="347"/>
      <c r="PAK143" s="350"/>
      <c r="PAL143" s="350"/>
      <c r="PAM143" s="348"/>
      <c r="PAN143" s="348"/>
      <c r="PAO143" s="348"/>
      <c r="PAP143" s="349"/>
      <c r="PAR143" s="347"/>
      <c r="PAS143" s="350"/>
      <c r="PAT143" s="350"/>
      <c r="PAU143" s="348"/>
      <c r="PAV143" s="348"/>
      <c r="PAW143" s="348"/>
      <c r="PAX143" s="349"/>
      <c r="PAZ143" s="347"/>
      <c r="PBA143" s="350"/>
      <c r="PBB143" s="350"/>
      <c r="PBC143" s="348"/>
      <c r="PBD143" s="348"/>
      <c r="PBE143" s="348"/>
      <c r="PBF143" s="349"/>
      <c r="PBH143" s="347"/>
      <c r="PBI143" s="350"/>
      <c r="PBJ143" s="350"/>
      <c r="PBK143" s="348"/>
      <c r="PBL143" s="348"/>
      <c r="PBM143" s="348"/>
      <c r="PBN143" s="349"/>
      <c r="PBP143" s="347"/>
      <c r="PBQ143" s="350"/>
      <c r="PBR143" s="350"/>
      <c r="PBS143" s="348"/>
      <c r="PBT143" s="348"/>
      <c r="PBU143" s="348"/>
      <c r="PBV143" s="349"/>
      <c r="PBX143" s="347"/>
      <c r="PBY143" s="350"/>
      <c r="PBZ143" s="350"/>
      <c r="PCA143" s="348"/>
      <c r="PCB143" s="348"/>
      <c r="PCC143" s="348"/>
      <c r="PCD143" s="349"/>
      <c r="PCF143" s="347"/>
      <c r="PCG143" s="350"/>
      <c r="PCH143" s="350"/>
      <c r="PCI143" s="348"/>
      <c r="PCJ143" s="348"/>
      <c r="PCK143" s="348"/>
      <c r="PCL143" s="349"/>
      <c r="PCN143" s="347"/>
      <c r="PCO143" s="350"/>
      <c r="PCP143" s="350"/>
      <c r="PCQ143" s="348"/>
      <c r="PCR143" s="348"/>
      <c r="PCS143" s="348"/>
      <c r="PCT143" s="349"/>
      <c r="PCV143" s="347"/>
      <c r="PCW143" s="350"/>
      <c r="PCX143" s="350"/>
      <c r="PCY143" s="348"/>
      <c r="PCZ143" s="348"/>
      <c r="PDA143" s="348"/>
      <c r="PDB143" s="349"/>
      <c r="PDD143" s="347"/>
      <c r="PDE143" s="350"/>
      <c r="PDF143" s="350"/>
      <c r="PDG143" s="348"/>
      <c r="PDH143" s="348"/>
      <c r="PDI143" s="348"/>
      <c r="PDJ143" s="349"/>
      <c r="PDL143" s="347"/>
      <c r="PDM143" s="350"/>
      <c r="PDN143" s="350"/>
      <c r="PDO143" s="348"/>
      <c r="PDP143" s="348"/>
      <c r="PDQ143" s="348"/>
      <c r="PDR143" s="349"/>
      <c r="PDT143" s="347"/>
      <c r="PDU143" s="350"/>
      <c r="PDV143" s="350"/>
      <c r="PDW143" s="348"/>
      <c r="PDX143" s="348"/>
      <c r="PDY143" s="348"/>
      <c r="PDZ143" s="349"/>
      <c r="PEB143" s="347"/>
      <c r="PEC143" s="350"/>
      <c r="PED143" s="350"/>
      <c r="PEE143" s="348"/>
      <c r="PEF143" s="348"/>
      <c r="PEG143" s="348"/>
      <c r="PEH143" s="349"/>
      <c r="PEJ143" s="347"/>
      <c r="PEK143" s="350"/>
      <c r="PEL143" s="350"/>
      <c r="PEM143" s="348"/>
      <c r="PEN143" s="348"/>
      <c r="PEO143" s="348"/>
      <c r="PEP143" s="349"/>
      <c r="PER143" s="347"/>
      <c r="PES143" s="350"/>
      <c r="PET143" s="350"/>
      <c r="PEU143" s="348"/>
      <c r="PEV143" s="348"/>
      <c r="PEW143" s="348"/>
      <c r="PEX143" s="349"/>
      <c r="PEZ143" s="347"/>
      <c r="PFA143" s="350"/>
      <c r="PFB143" s="350"/>
      <c r="PFC143" s="348"/>
      <c r="PFD143" s="348"/>
      <c r="PFE143" s="348"/>
      <c r="PFF143" s="349"/>
      <c r="PFH143" s="347"/>
      <c r="PFI143" s="350"/>
      <c r="PFJ143" s="350"/>
      <c r="PFK143" s="348"/>
      <c r="PFL143" s="348"/>
      <c r="PFM143" s="348"/>
      <c r="PFN143" s="349"/>
      <c r="PFP143" s="347"/>
      <c r="PFQ143" s="350"/>
      <c r="PFR143" s="350"/>
      <c r="PFS143" s="348"/>
      <c r="PFT143" s="348"/>
      <c r="PFU143" s="348"/>
      <c r="PFV143" s="349"/>
      <c r="PFX143" s="347"/>
      <c r="PFY143" s="350"/>
      <c r="PFZ143" s="350"/>
      <c r="PGA143" s="348"/>
      <c r="PGB143" s="348"/>
      <c r="PGC143" s="348"/>
      <c r="PGD143" s="349"/>
      <c r="PGF143" s="347"/>
      <c r="PGG143" s="350"/>
      <c r="PGH143" s="350"/>
      <c r="PGI143" s="348"/>
      <c r="PGJ143" s="348"/>
      <c r="PGK143" s="348"/>
      <c r="PGL143" s="349"/>
      <c r="PGN143" s="347"/>
      <c r="PGO143" s="350"/>
      <c r="PGP143" s="350"/>
      <c r="PGQ143" s="348"/>
      <c r="PGR143" s="348"/>
      <c r="PGS143" s="348"/>
      <c r="PGT143" s="349"/>
      <c r="PGV143" s="347"/>
      <c r="PGW143" s="350"/>
      <c r="PGX143" s="350"/>
      <c r="PGY143" s="348"/>
      <c r="PGZ143" s="348"/>
      <c r="PHA143" s="348"/>
      <c r="PHB143" s="349"/>
      <c r="PHD143" s="347"/>
      <c r="PHE143" s="350"/>
      <c r="PHF143" s="350"/>
      <c r="PHG143" s="348"/>
      <c r="PHH143" s="348"/>
      <c r="PHI143" s="348"/>
      <c r="PHJ143" s="349"/>
      <c r="PHL143" s="347"/>
      <c r="PHM143" s="350"/>
      <c r="PHN143" s="350"/>
      <c r="PHO143" s="348"/>
      <c r="PHP143" s="348"/>
      <c r="PHQ143" s="348"/>
      <c r="PHR143" s="349"/>
      <c r="PHT143" s="347"/>
      <c r="PHU143" s="350"/>
      <c r="PHV143" s="350"/>
      <c r="PHW143" s="348"/>
      <c r="PHX143" s="348"/>
      <c r="PHY143" s="348"/>
      <c r="PHZ143" s="349"/>
      <c r="PIB143" s="347"/>
      <c r="PIC143" s="350"/>
      <c r="PID143" s="350"/>
      <c r="PIE143" s="348"/>
      <c r="PIF143" s="348"/>
      <c r="PIG143" s="348"/>
      <c r="PIH143" s="349"/>
      <c r="PIJ143" s="347"/>
      <c r="PIK143" s="350"/>
      <c r="PIL143" s="350"/>
      <c r="PIM143" s="348"/>
      <c r="PIN143" s="348"/>
      <c r="PIO143" s="348"/>
      <c r="PIP143" s="349"/>
      <c r="PIR143" s="347"/>
      <c r="PIS143" s="350"/>
      <c r="PIT143" s="350"/>
      <c r="PIU143" s="348"/>
      <c r="PIV143" s="348"/>
      <c r="PIW143" s="348"/>
      <c r="PIX143" s="349"/>
      <c r="PIZ143" s="347"/>
      <c r="PJA143" s="350"/>
      <c r="PJB143" s="350"/>
      <c r="PJC143" s="348"/>
      <c r="PJD143" s="348"/>
      <c r="PJE143" s="348"/>
      <c r="PJF143" s="349"/>
      <c r="PJH143" s="347"/>
      <c r="PJI143" s="350"/>
      <c r="PJJ143" s="350"/>
      <c r="PJK143" s="348"/>
      <c r="PJL143" s="348"/>
      <c r="PJM143" s="348"/>
      <c r="PJN143" s="349"/>
      <c r="PJP143" s="347"/>
      <c r="PJQ143" s="350"/>
      <c r="PJR143" s="350"/>
      <c r="PJS143" s="348"/>
      <c r="PJT143" s="348"/>
      <c r="PJU143" s="348"/>
      <c r="PJV143" s="349"/>
      <c r="PJX143" s="347"/>
      <c r="PJY143" s="350"/>
      <c r="PJZ143" s="350"/>
      <c r="PKA143" s="348"/>
      <c r="PKB143" s="348"/>
      <c r="PKC143" s="348"/>
      <c r="PKD143" s="349"/>
      <c r="PKF143" s="347"/>
      <c r="PKG143" s="350"/>
      <c r="PKH143" s="350"/>
      <c r="PKI143" s="348"/>
      <c r="PKJ143" s="348"/>
      <c r="PKK143" s="348"/>
      <c r="PKL143" s="349"/>
      <c r="PKN143" s="347"/>
      <c r="PKO143" s="350"/>
      <c r="PKP143" s="350"/>
      <c r="PKQ143" s="348"/>
      <c r="PKR143" s="348"/>
      <c r="PKS143" s="348"/>
      <c r="PKT143" s="349"/>
      <c r="PKV143" s="347"/>
      <c r="PKW143" s="350"/>
      <c r="PKX143" s="350"/>
      <c r="PKY143" s="348"/>
      <c r="PKZ143" s="348"/>
      <c r="PLA143" s="348"/>
      <c r="PLB143" s="349"/>
      <c r="PLD143" s="347"/>
      <c r="PLE143" s="350"/>
      <c r="PLF143" s="350"/>
      <c r="PLG143" s="348"/>
      <c r="PLH143" s="348"/>
      <c r="PLI143" s="348"/>
      <c r="PLJ143" s="349"/>
      <c r="PLL143" s="347"/>
      <c r="PLM143" s="350"/>
      <c r="PLN143" s="350"/>
      <c r="PLO143" s="348"/>
      <c r="PLP143" s="348"/>
      <c r="PLQ143" s="348"/>
      <c r="PLR143" s="349"/>
      <c r="PLT143" s="347"/>
      <c r="PLU143" s="350"/>
      <c r="PLV143" s="350"/>
      <c r="PLW143" s="348"/>
      <c r="PLX143" s="348"/>
      <c r="PLY143" s="348"/>
      <c r="PLZ143" s="349"/>
      <c r="PMB143" s="347"/>
      <c r="PMC143" s="350"/>
      <c r="PMD143" s="350"/>
      <c r="PME143" s="348"/>
      <c r="PMF143" s="348"/>
      <c r="PMG143" s="348"/>
      <c r="PMH143" s="349"/>
      <c r="PMJ143" s="347"/>
      <c r="PMK143" s="350"/>
      <c r="PML143" s="350"/>
      <c r="PMM143" s="348"/>
      <c r="PMN143" s="348"/>
      <c r="PMO143" s="348"/>
      <c r="PMP143" s="349"/>
      <c r="PMR143" s="347"/>
      <c r="PMS143" s="350"/>
      <c r="PMT143" s="350"/>
      <c r="PMU143" s="348"/>
      <c r="PMV143" s="348"/>
      <c r="PMW143" s="348"/>
      <c r="PMX143" s="349"/>
      <c r="PMZ143" s="347"/>
      <c r="PNA143" s="350"/>
      <c r="PNB143" s="350"/>
      <c r="PNC143" s="348"/>
      <c r="PND143" s="348"/>
      <c r="PNE143" s="348"/>
      <c r="PNF143" s="349"/>
      <c r="PNH143" s="347"/>
      <c r="PNI143" s="350"/>
      <c r="PNJ143" s="350"/>
      <c r="PNK143" s="348"/>
      <c r="PNL143" s="348"/>
      <c r="PNM143" s="348"/>
      <c r="PNN143" s="349"/>
      <c r="PNP143" s="347"/>
      <c r="PNQ143" s="350"/>
      <c r="PNR143" s="350"/>
      <c r="PNS143" s="348"/>
      <c r="PNT143" s="348"/>
      <c r="PNU143" s="348"/>
      <c r="PNV143" s="349"/>
      <c r="PNX143" s="347"/>
      <c r="PNY143" s="350"/>
      <c r="PNZ143" s="350"/>
      <c r="POA143" s="348"/>
      <c r="POB143" s="348"/>
      <c r="POC143" s="348"/>
      <c r="POD143" s="349"/>
      <c r="POF143" s="347"/>
      <c r="POG143" s="350"/>
      <c r="POH143" s="350"/>
      <c r="POI143" s="348"/>
      <c r="POJ143" s="348"/>
      <c r="POK143" s="348"/>
      <c r="POL143" s="349"/>
      <c r="PON143" s="347"/>
      <c r="POO143" s="350"/>
      <c r="POP143" s="350"/>
      <c r="POQ143" s="348"/>
      <c r="POR143" s="348"/>
      <c r="POS143" s="348"/>
      <c r="POT143" s="349"/>
      <c r="POV143" s="347"/>
      <c r="POW143" s="350"/>
      <c r="POX143" s="350"/>
      <c r="POY143" s="348"/>
      <c r="POZ143" s="348"/>
      <c r="PPA143" s="348"/>
      <c r="PPB143" s="349"/>
      <c r="PPD143" s="347"/>
      <c r="PPE143" s="350"/>
      <c r="PPF143" s="350"/>
      <c r="PPG143" s="348"/>
      <c r="PPH143" s="348"/>
      <c r="PPI143" s="348"/>
      <c r="PPJ143" s="349"/>
      <c r="PPL143" s="347"/>
      <c r="PPM143" s="350"/>
      <c r="PPN143" s="350"/>
      <c r="PPO143" s="348"/>
      <c r="PPP143" s="348"/>
      <c r="PPQ143" s="348"/>
      <c r="PPR143" s="349"/>
      <c r="PPT143" s="347"/>
      <c r="PPU143" s="350"/>
      <c r="PPV143" s="350"/>
      <c r="PPW143" s="348"/>
      <c r="PPX143" s="348"/>
      <c r="PPY143" s="348"/>
      <c r="PPZ143" s="349"/>
      <c r="PQB143" s="347"/>
      <c r="PQC143" s="350"/>
      <c r="PQD143" s="350"/>
      <c r="PQE143" s="348"/>
      <c r="PQF143" s="348"/>
      <c r="PQG143" s="348"/>
      <c r="PQH143" s="349"/>
      <c r="PQJ143" s="347"/>
      <c r="PQK143" s="350"/>
      <c r="PQL143" s="350"/>
      <c r="PQM143" s="348"/>
      <c r="PQN143" s="348"/>
      <c r="PQO143" s="348"/>
      <c r="PQP143" s="349"/>
      <c r="PQR143" s="347"/>
      <c r="PQS143" s="350"/>
      <c r="PQT143" s="350"/>
      <c r="PQU143" s="348"/>
      <c r="PQV143" s="348"/>
      <c r="PQW143" s="348"/>
      <c r="PQX143" s="349"/>
      <c r="PQZ143" s="347"/>
      <c r="PRA143" s="350"/>
      <c r="PRB143" s="350"/>
      <c r="PRC143" s="348"/>
      <c r="PRD143" s="348"/>
      <c r="PRE143" s="348"/>
      <c r="PRF143" s="349"/>
      <c r="PRH143" s="347"/>
      <c r="PRI143" s="350"/>
      <c r="PRJ143" s="350"/>
      <c r="PRK143" s="348"/>
      <c r="PRL143" s="348"/>
      <c r="PRM143" s="348"/>
      <c r="PRN143" s="349"/>
      <c r="PRP143" s="347"/>
      <c r="PRQ143" s="350"/>
      <c r="PRR143" s="350"/>
      <c r="PRS143" s="348"/>
      <c r="PRT143" s="348"/>
      <c r="PRU143" s="348"/>
      <c r="PRV143" s="349"/>
      <c r="PRX143" s="347"/>
      <c r="PRY143" s="350"/>
      <c r="PRZ143" s="350"/>
      <c r="PSA143" s="348"/>
      <c r="PSB143" s="348"/>
      <c r="PSC143" s="348"/>
      <c r="PSD143" s="349"/>
      <c r="PSF143" s="347"/>
      <c r="PSG143" s="350"/>
      <c r="PSH143" s="350"/>
      <c r="PSI143" s="348"/>
      <c r="PSJ143" s="348"/>
      <c r="PSK143" s="348"/>
      <c r="PSL143" s="349"/>
      <c r="PSN143" s="347"/>
      <c r="PSO143" s="350"/>
      <c r="PSP143" s="350"/>
      <c r="PSQ143" s="348"/>
      <c r="PSR143" s="348"/>
      <c r="PSS143" s="348"/>
      <c r="PST143" s="349"/>
      <c r="PSV143" s="347"/>
      <c r="PSW143" s="350"/>
      <c r="PSX143" s="350"/>
      <c r="PSY143" s="348"/>
      <c r="PSZ143" s="348"/>
      <c r="PTA143" s="348"/>
      <c r="PTB143" s="349"/>
      <c r="PTD143" s="347"/>
      <c r="PTE143" s="350"/>
      <c r="PTF143" s="350"/>
      <c r="PTG143" s="348"/>
      <c r="PTH143" s="348"/>
      <c r="PTI143" s="348"/>
      <c r="PTJ143" s="349"/>
      <c r="PTL143" s="347"/>
      <c r="PTM143" s="350"/>
      <c r="PTN143" s="350"/>
      <c r="PTO143" s="348"/>
      <c r="PTP143" s="348"/>
      <c r="PTQ143" s="348"/>
      <c r="PTR143" s="349"/>
      <c r="PTT143" s="347"/>
      <c r="PTU143" s="350"/>
      <c r="PTV143" s="350"/>
      <c r="PTW143" s="348"/>
      <c r="PTX143" s="348"/>
      <c r="PTY143" s="348"/>
      <c r="PTZ143" s="349"/>
      <c r="PUB143" s="347"/>
      <c r="PUC143" s="350"/>
      <c r="PUD143" s="350"/>
      <c r="PUE143" s="348"/>
      <c r="PUF143" s="348"/>
      <c r="PUG143" s="348"/>
      <c r="PUH143" s="349"/>
      <c r="PUJ143" s="347"/>
      <c r="PUK143" s="350"/>
      <c r="PUL143" s="350"/>
      <c r="PUM143" s="348"/>
      <c r="PUN143" s="348"/>
      <c r="PUO143" s="348"/>
      <c r="PUP143" s="349"/>
      <c r="PUR143" s="347"/>
      <c r="PUS143" s="350"/>
      <c r="PUT143" s="350"/>
      <c r="PUU143" s="348"/>
      <c r="PUV143" s="348"/>
      <c r="PUW143" s="348"/>
      <c r="PUX143" s="349"/>
      <c r="PUZ143" s="347"/>
      <c r="PVA143" s="350"/>
      <c r="PVB143" s="350"/>
      <c r="PVC143" s="348"/>
      <c r="PVD143" s="348"/>
      <c r="PVE143" s="348"/>
      <c r="PVF143" s="349"/>
      <c r="PVH143" s="347"/>
      <c r="PVI143" s="350"/>
      <c r="PVJ143" s="350"/>
      <c r="PVK143" s="348"/>
      <c r="PVL143" s="348"/>
      <c r="PVM143" s="348"/>
      <c r="PVN143" s="349"/>
      <c r="PVP143" s="347"/>
      <c r="PVQ143" s="350"/>
      <c r="PVR143" s="350"/>
      <c r="PVS143" s="348"/>
      <c r="PVT143" s="348"/>
      <c r="PVU143" s="348"/>
      <c r="PVV143" s="349"/>
      <c r="PVX143" s="347"/>
      <c r="PVY143" s="350"/>
      <c r="PVZ143" s="350"/>
      <c r="PWA143" s="348"/>
      <c r="PWB143" s="348"/>
      <c r="PWC143" s="348"/>
      <c r="PWD143" s="349"/>
      <c r="PWF143" s="347"/>
      <c r="PWG143" s="350"/>
      <c r="PWH143" s="350"/>
      <c r="PWI143" s="348"/>
      <c r="PWJ143" s="348"/>
      <c r="PWK143" s="348"/>
      <c r="PWL143" s="349"/>
      <c r="PWN143" s="347"/>
      <c r="PWO143" s="350"/>
      <c r="PWP143" s="350"/>
      <c r="PWQ143" s="348"/>
      <c r="PWR143" s="348"/>
      <c r="PWS143" s="348"/>
      <c r="PWT143" s="349"/>
      <c r="PWV143" s="347"/>
      <c r="PWW143" s="350"/>
      <c r="PWX143" s="350"/>
      <c r="PWY143" s="348"/>
      <c r="PWZ143" s="348"/>
      <c r="PXA143" s="348"/>
      <c r="PXB143" s="349"/>
      <c r="PXD143" s="347"/>
      <c r="PXE143" s="350"/>
      <c r="PXF143" s="350"/>
      <c r="PXG143" s="348"/>
      <c r="PXH143" s="348"/>
      <c r="PXI143" s="348"/>
      <c r="PXJ143" s="349"/>
      <c r="PXL143" s="347"/>
      <c r="PXM143" s="350"/>
      <c r="PXN143" s="350"/>
      <c r="PXO143" s="348"/>
      <c r="PXP143" s="348"/>
      <c r="PXQ143" s="348"/>
      <c r="PXR143" s="349"/>
      <c r="PXT143" s="347"/>
      <c r="PXU143" s="350"/>
      <c r="PXV143" s="350"/>
      <c r="PXW143" s="348"/>
      <c r="PXX143" s="348"/>
      <c r="PXY143" s="348"/>
      <c r="PXZ143" s="349"/>
      <c r="PYB143" s="347"/>
      <c r="PYC143" s="350"/>
      <c r="PYD143" s="350"/>
      <c r="PYE143" s="348"/>
      <c r="PYF143" s="348"/>
      <c r="PYG143" s="348"/>
      <c r="PYH143" s="349"/>
      <c r="PYJ143" s="347"/>
      <c r="PYK143" s="350"/>
      <c r="PYL143" s="350"/>
      <c r="PYM143" s="348"/>
      <c r="PYN143" s="348"/>
      <c r="PYO143" s="348"/>
      <c r="PYP143" s="349"/>
      <c r="PYR143" s="347"/>
      <c r="PYS143" s="350"/>
      <c r="PYT143" s="350"/>
      <c r="PYU143" s="348"/>
      <c r="PYV143" s="348"/>
      <c r="PYW143" s="348"/>
      <c r="PYX143" s="349"/>
      <c r="PYZ143" s="347"/>
      <c r="PZA143" s="350"/>
      <c r="PZB143" s="350"/>
      <c r="PZC143" s="348"/>
      <c r="PZD143" s="348"/>
      <c r="PZE143" s="348"/>
      <c r="PZF143" s="349"/>
      <c r="PZH143" s="347"/>
      <c r="PZI143" s="350"/>
      <c r="PZJ143" s="350"/>
      <c r="PZK143" s="348"/>
      <c r="PZL143" s="348"/>
      <c r="PZM143" s="348"/>
      <c r="PZN143" s="349"/>
      <c r="PZP143" s="347"/>
      <c r="PZQ143" s="350"/>
      <c r="PZR143" s="350"/>
      <c r="PZS143" s="348"/>
      <c r="PZT143" s="348"/>
      <c r="PZU143" s="348"/>
      <c r="PZV143" s="349"/>
      <c r="PZX143" s="347"/>
      <c r="PZY143" s="350"/>
      <c r="PZZ143" s="350"/>
      <c r="QAA143" s="348"/>
      <c r="QAB143" s="348"/>
      <c r="QAC143" s="348"/>
      <c r="QAD143" s="349"/>
      <c r="QAF143" s="347"/>
      <c r="QAG143" s="350"/>
      <c r="QAH143" s="350"/>
      <c r="QAI143" s="348"/>
      <c r="QAJ143" s="348"/>
      <c r="QAK143" s="348"/>
      <c r="QAL143" s="349"/>
      <c r="QAN143" s="347"/>
      <c r="QAO143" s="350"/>
      <c r="QAP143" s="350"/>
      <c r="QAQ143" s="348"/>
      <c r="QAR143" s="348"/>
      <c r="QAS143" s="348"/>
      <c r="QAT143" s="349"/>
      <c r="QAV143" s="347"/>
      <c r="QAW143" s="350"/>
      <c r="QAX143" s="350"/>
      <c r="QAY143" s="348"/>
      <c r="QAZ143" s="348"/>
      <c r="QBA143" s="348"/>
      <c r="QBB143" s="349"/>
      <c r="QBD143" s="347"/>
      <c r="QBE143" s="350"/>
      <c r="QBF143" s="350"/>
      <c r="QBG143" s="348"/>
      <c r="QBH143" s="348"/>
      <c r="QBI143" s="348"/>
      <c r="QBJ143" s="349"/>
      <c r="QBL143" s="347"/>
      <c r="QBM143" s="350"/>
      <c r="QBN143" s="350"/>
      <c r="QBO143" s="348"/>
      <c r="QBP143" s="348"/>
      <c r="QBQ143" s="348"/>
      <c r="QBR143" s="349"/>
      <c r="QBT143" s="347"/>
      <c r="QBU143" s="350"/>
      <c r="QBV143" s="350"/>
      <c r="QBW143" s="348"/>
      <c r="QBX143" s="348"/>
      <c r="QBY143" s="348"/>
      <c r="QBZ143" s="349"/>
      <c r="QCB143" s="347"/>
      <c r="QCC143" s="350"/>
      <c r="QCD143" s="350"/>
      <c r="QCE143" s="348"/>
      <c r="QCF143" s="348"/>
      <c r="QCG143" s="348"/>
      <c r="QCH143" s="349"/>
      <c r="QCJ143" s="347"/>
      <c r="QCK143" s="350"/>
      <c r="QCL143" s="350"/>
      <c r="QCM143" s="348"/>
      <c r="QCN143" s="348"/>
      <c r="QCO143" s="348"/>
      <c r="QCP143" s="349"/>
      <c r="QCR143" s="347"/>
      <c r="QCS143" s="350"/>
      <c r="QCT143" s="350"/>
      <c r="QCU143" s="348"/>
      <c r="QCV143" s="348"/>
      <c r="QCW143" s="348"/>
      <c r="QCX143" s="349"/>
      <c r="QCZ143" s="347"/>
      <c r="QDA143" s="350"/>
      <c r="QDB143" s="350"/>
      <c r="QDC143" s="348"/>
      <c r="QDD143" s="348"/>
      <c r="QDE143" s="348"/>
      <c r="QDF143" s="349"/>
      <c r="QDH143" s="347"/>
      <c r="QDI143" s="350"/>
      <c r="QDJ143" s="350"/>
      <c r="QDK143" s="348"/>
      <c r="QDL143" s="348"/>
      <c r="QDM143" s="348"/>
      <c r="QDN143" s="349"/>
      <c r="QDP143" s="347"/>
      <c r="QDQ143" s="350"/>
      <c r="QDR143" s="350"/>
      <c r="QDS143" s="348"/>
      <c r="QDT143" s="348"/>
      <c r="QDU143" s="348"/>
      <c r="QDV143" s="349"/>
      <c r="QDX143" s="347"/>
      <c r="QDY143" s="350"/>
      <c r="QDZ143" s="350"/>
      <c r="QEA143" s="348"/>
      <c r="QEB143" s="348"/>
      <c r="QEC143" s="348"/>
      <c r="QED143" s="349"/>
      <c r="QEF143" s="347"/>
      <c r="QEG143" s="350"/>
      <c r="QEH143" s="350"/>
      <c r="QEI143" s="348"/>
      <c r="QEJ143" s="348"/>
      <c r="QEK143" s="348"/>
      <c r="QEL143" s="349"/>
      <c r="QEN143" s="347"/>
      <c r="QEO143" s="350"/>
      <c r="QEP143" s="350"/>
      <c r="QEQ143" s="348"/>
      <c r="QER143" s="348"/>
      <c r="QES143" s="348"/>
      <c r="QET143" s="349"/>
      <c r="QEV143" s="347"/>
      <c r="QEW143" s="350"/>
      <c r="QEX143" s="350"/>
      <c r="QEY143" s="348"/>
      <c r="QEZ143" s="348"/>
      <c r="QFA143" s="348"/>
      <c r="QFB143" s="349"/>
      <c r="QFD143" s="347"/>
      <c r="QFE143" s="350"/>
      <c r="QFF143" s="350"/>
      <c r="QFG143" s="348"/>
      <c r="QFH143" s="348"/>
      <c r="QFI143" s="348"/>
      <c r="QFJ143" s="349"/>
      <c r="QFL143" s="347"/>
      <c r="QFM143" s="350"/>
      <c r="QFN143" s="350"/>
      <c r="QFO143" s="348"/>
      <c r="QFP143" s="348"/>
      <c r="QFQ143" s="348"/>
      <c r="QFR143" s="349"/>
      <c r="QFT143" s="347"/>
      <c r="QFU143" s="350"/>
      <c r="QFV143" s="350"/>
      <c r="QFW143" s="348"/>
      <c r="QFX143" s="348"/>
      <c r="QFY143" s="348"/>
      <c r="QFZ143" s="349"/>
      <c r="QGB143" s="347"/>
      <c r="QGC143" s="350"/>
      <c r="QGD143" s="350"/>
      <c r="QGE143" s="348"/>
      <c r="QGF143" s="348"/>
      <c r="QGG143" s="348"/>
      <c r="QGH143" s="349"/>
      <c r="QGJ143" s="347"/>
      <c r="QGK143" s="350"/>
      <c r="QGL143" s="350"/>
      <c r="QGM143" s="348"/>
      <c r="QGN143" s="348"/>
      <c r="QGO143" s="348"/>
      <c r="QGP143" s="349"/>
      <c r="QGR143" s="347"/>
      <c r="QGS143" s="350"/>
      <c r="QGT143" s="350"/>
      <c r="QGU143" s="348"/>
      <c r="QGV143" s="348"/>
      <c r="QGW143" s="348"/>
      <c r="QGX143" s="349"/>
      <c r="QGZ143" s="347"/>
      <c r="QHA143" s="350"/>
      <c r="QHB143" s="350"/>
      <c r="QHC143" s="348"/>
      <c r="QHD143" s="348"/>
      <c r="QHE143" s="348"/>
      <c r="QHF143" s="349"/>
      <c r="QHH143" s="347"/>
      <c r="QHI143" s="350"/>
      <c r="QHJ143" s="350"/>
      <c r="QHK143" s="348"/>
      <c r="QHL143" s="348"/>
      <c r="QHM143" s="348"/>
      <c r="QHN143" s="349"/>
      <c r="QHP143" s="347"/>
      <c r="QHQ143" s="350"/>
      <c r="QHR143" s="350"/>
      <c r="QHS143" s="348"/>
      <c r="QHT143" s="348"/>
      <c r="QHU143" s="348"/>
      <c r="QHV143" s="349"/>
      <c r="QHX143" s="347"/>
      <c r="QHY143" s="350"/>
      <c r="QHZ143" s="350"/>
      <c r="QIA143" s="348"/>
      <c r="QIB143" s="348"/>
      <c r="QIC143" s="348"/>
      <c r="QID143" s="349"/>
      <c r="QIF143" s="347"/>
      <c r="QIG143" s="350"/>
      <c r="QIH143" s="350"/>
      <c r="QII143" s="348"/>
      <c r="QIJ143" s="348"/>
      <c r="QIK143" s="348"/>
      <c r="QIL143" s="349"/>
      <c r="QIN143" s="347"/>
      <c r="QIO143" s="350"/>
      <c r="QIP143" s="350"/>
      <c r="QIQ143" s="348"/>
      <c r="QIR143" s="348"/>
      <c r="QIS143" s="348"/>
      <c r="QIT143" s="349"/>
      <c r="QIV143" s="347"/>
      <c r="QIW143" s="350"/>
      <c r="QIX143" s="350"/>
      <c r="QIY143" s="348"/>
      <c r="QIZ143" s="348"/>
      <c r="QJA143" s="348"/>
      <c r="QJB143" s="349"/>
      <c r="QJD143" s="347"/>
      <c r="QJE143" s="350"/>
      <c r="QJF143" s="350"/>
      <c r="QJG143" s="348"/>
      <c r="QJH143" s="348"/>
      <c r="QJI143" s="348"/>
      <c r="QJJ143" s="349"/>
      <c r="QJL143" s="347"/>
      <c r="QJM143" s="350"/>
      <c r="QJN143" s="350"/>
      <c r="QJO143" s="348"/>
      <c r="QJP143" s="348"/>
      <c r="QJQ143" s="348"/>
      <c r="QJR143" s="349"/>
      <c r="QJT143" s="347"/>
      <c r="QJU143" s="350"/>
      <c r="QJV143" s="350"/>
      <c r="QJW143" s="348"/>
      <c r="QJX143" s="348"/>
      <c r="QJY143" s="348"/>
      <c r="QJZ143" s="349"/>
      <c r="QKB143" s="347"/>
      <c r="QKC143" s="350"/>
      <c r="QKD143" s="350"/>
      <c r="QKE143" s="348"/>
      <c r="QKF143" s="348"/>
      <c r="QKG143" s="348"/>
      <c r="QKH143" s="349"/>
      <c r="QKJ143" s="347"/>
      <c r="QKK143" s="350"/>
      <c r="QKL143" s="350"/>
      <c r="QKM143" s="348"/>
      <c r="QKN143" s="348"/>
      <c r="QKO143" s="348"/>
      <c r="QKP143" s="349"/>
      <c r="QKR143" s="347"/>
      <c r="QKS143" s="350"/>
      <c r="QKT143" s="350"/>
      <c r="QKU143" s="348"/>
      <c r="QKV143" s="348"/>
      <c r="QKW143" s="348"/>
      <c r="QKX143" s="349"/>
      <c r="QKZ143" s="347"/>
      <c r="QLA143" s="350"/>
      <c r="QLB143" s="350"/>
      <c r="QLC143" s="348"/>
      <c r="QLD143" s="348"/>
      <c r="QLE143" s="348"/>
      <c r="QLF143" s="349"/>
      <c r="QLH143" s="347"/>
      <c r="QLI143" s="350"/>
      <c r="QLJ143" s="350"/>
      <c r="QLK143" s="348"/>
      <c r="QLL143" s="348"/>
      <c r="QLM143" s="348"/>
      <c r="QLN143" s="349"/>
      <c r="QLP143" s="347"/>
      <c r="QLQ143" s="350"/>
      <c r="QLR143" s="350"/>
      <c r="QLS143" s="348"/>
      <c r="QLT143" s="348"/>
      <c r="QLU143" s="348"/>
      <c r="QLV143" s="349"/>
      <c r="QLX143" s="347"/>
      <c r="QLY143" s="350"/>
      <c r="QLZ143" s="350"/>
      <c r="QMA143" s="348"/>
      <c r="QMB143" s="348"/>
      <c r="QMC143" s="348"/>
      <c r="QMD143" s="349"/>
      <c r="QMF143" s="347"/>
      <c r="QMG143" s="350"/>
      <c r="QMH143" s="350"/>
      <c r="QMI143" s="348"/>
      <c r="QMJ143" s="348"/>
      <c r="QMK143" s="348"/>
      <c r="QML143" s="349"/>
      <c r="QMN143" s="347"/>
      <c r="QMO143" s="350"/>
      <c r="QMP143" s="350"/>
      <c r="QMQ143" s="348"/>
      <c r="QMR143" s="348"/>
      <c r="QMS143" s="348"/>
      <c r="QMT143" s="349"/>
      <c r="QMV143" s="347"/>
      <c r="QMW143" s="350"/>
      <c r="QMX143" s="350"/>
      <c r="QMY143" s="348"/>
      <c r="QMZ143" s="348"/>
      <c r="QNA143" s="348"/>
      <c r="QNB143" s="349"/>
      <c r="QND143" s="347"/>
      <c r="QNE143" s="350"/>
      <c r="QNF143" s="350"/>
      <c r="QNG143" s="348"/>
      <c r="QNH143" s="348"/>
      <c r="QNI143" s="348"/>
      <c r="QNJ143" s="349"/>
      <c r="QNL143" s="347"/>
      <c r="QNM143" s="350"/>
      <c r="QNN143" s="350"/>
      <c r="QNO143" s="348"/>
      <c r="QNP143" s="348"/>
      <c r="QNQ143" s="348"/>
      <c r="QNR143" s="349"/>
      <c r="QNT143" s="347"/>
      <c r="QNU143" s="350"/>
      <c r="QNV143" s="350"/>
      <c r="QNW143" s="348"/>
      <c r="QNX143" s="348"/>
      <c r="QNY143" s="348"/>
      <c r="QNZ143" s="349"/>
      <c r="QOB143" s="347"/>
      <c r="QOC143" s="350"/>
      <c r="QOD143" s="350"/>
      <c r="QOE143" s="348"/>
      <c r="QOF143" s="348"/>
      <c r="QOG143" s="348"/>
      <c r="QOH143" s="349"/>
      <c r="QOJ143" s="347"/>
      <c r="QOK143" s="350"/>
      <c r="QOL143" s="350"/>
      <c r="QOM143" s="348"/>
      <c r="QON143" s="348"/>
      <c r="QOO143" s="348"/>
      <c r="QOP143" s="349"/>
      <c r="QOR143" s="347"/>
      <c r="QOS143" s="350"/>
      <c r="QOT143" s="350"/>
      <c r="QOU143" s="348"/>
      <c r="QOV143" s="348"/>
      <c r="QOW143" s="348"/>
      <c r="QOX143" s="349"/>
      <c r="QOZ143" s="347"/>
      <c r="QPA143" s="350"/>
      <c r="QPB143" s="350"/>
      <c r="QPC143" s="348"/>
      <c r="QPD143" s="348"/>
      <c r="QPE143" s="348"/>
      <c r="QPF143" s="349"/>
      <c r="QPH143" s="347"/>
      <c r="QPI143" s="350"/>
      <c r="QPJ143" s="350"/>
      <c r="QPK143" s="348"/>
      <c r="QPL143" s="348"/>
      <c r="QPM143" s="348"/>
      <c r="QPN143" s="349"/>
      <c r="QPP143" s="347"/>
      <c r="QPQ143" s="350"/>
      <c r="QPR143" s="350"/>
      <c r="QPS143" s="348"/>
      <c r="QPT143" s="348"/>
      <c r="QPU143" s="348"/>
      <c r="QPV143" s="349"/>
      <c r="QPX143" s="347"/>
      <c r="QPY143" s="350"/>
      <c r="QPZ143" s="350"/>
      <c r="QQA143" s="348"/>
      <c r="QQB143" s="348"/>
      <c r="QQC143" s="348"/>
      <c r="QQD143" s="349"/>
      <c r="QQF143" s="347"/>
      <c r="QQG143" s="350"/>
      <c r="QQH143" s="350"/>
      <c r="QQI143" s="348"/>
      <c r="QQJ143" s="348"/>
      <c r="QQK143" s="348"/>
      <c r="QQL143" s="349"/>
      <c r="QQN143" s="347"/>
      <c r="QQO143" s="350"/>
      <c r="QQP143" s="350"/>
      <c r="QQQ143" s="348"/>
      <c r="QQR143" s="348"/>
      <c r="QQS143" s="348"/>
      <c r="QQT143" s="349"/>
      <c r="QQV143" s="347"/>
      <c r="QQW143" s="350"/>
      <c r="QQX143" s="350"/>
      <c r="QQY143" s="348"/>
      <c r="QQZ143" s="348"/>
      <c r="QRA143" s="348"/>
      <c r="QRB143" s="349"/>
      <c r="QRD143" s="347"/>
      <c r="QRE143" s="350"/>
      <c r="QRF143" s="350"/>
      <c r="QRG143" s="348"/>
      <c r="QRH143" s="348"/>
      <c r="QRI143" s="348"/>
      <c r="QRJ143" s="349"/>
      <c r="QRL143" s="347"/>
      <c r="QRM143" s="350"/>
      <c r="QRN143" s="350"/>
      <c r="QRO143" s="348"/>
      <c r="QRP143" s="348"/>
      <c r="QRQ143" s="348"/>
      <c r="QRR143" s="349"/>
      <c r="QRT143" s="347"/>
      <c r="QRU143" s="350"/>
      <c r="QRV143" s="350"/>
      <c r="QRW143" s="348"/>
      <c r="QRX143" s="348"/>
      <c r="QRY143" s="348"/>
      <c r="QRZ143" s="349"/>
      <c r="QSB143" s="347"/>
      <c r="QSC143" s="350"/>
      <c r="QSD143" s="350"/>
      <c r="QSE143" s="348"/>
      <c r="QSF143" s="348"/>
      <c r="QSG143" s="348"/>
      <c r="QSH143" s="349"/>
      <c r="QSJ143" s="347"/>
      <c r="QSK143" s="350"/>
      <c r="QSL143" s="350"/>
      <c r="QSM143" s="348"/>
      <c r="QSN143" s="348"/>
      <c r="QSO143" s="348"/>
      <c r="QSP143" s="349"/>
      <c r="QSR143" s="347"/>
      <c r="QSS143" s="350"/>
      <c r="QST143" s="350"/>
      <c r="QSU143" s="348"/>
      <c r="QSV143" s="348"/>
      <c r="QSW143" s="348"/>
      <c r="QSX143" s="349"/>
      <c r="QSZ143" s="347"/>
      <c r="QTA143" s="350"/>
      <c r="QTB143" s="350"/>
      <c r="QTC143" s="348"/>
      <c r="QTD143" s="348"/>
      <c r="QTE143" s="348"/>
      <c r="QTF143" s="349"/>
      <c r="QTH143" s="347"/>
      <c r="QTI143" s="350"/>
      <c r="QTJ143" s="350"/>
      <c r="QTK143" s="348"/>
      <c r="QTL143" s="348"/>
      <c r="QTM143" s="348"/>
      <c r="QTN143" s="349"/>
      <c r="QTP143" s="347"/>
      <c r="QTQ143" s="350"/>
      <c r="QTR143" s="350"/>
      <c r="QTS143" s="348"/>
      <c r="QTT143" s="348"/>
      <c r="QTU143" s="348"/>
      <c r="QTV143" s="349"/>
      <c r="QTX143" s="347"/>
      <c r="QTY143" s="350"/>
      <c r="QTZ143" s="350"/>
      <c r="QUA143" s="348"/>
      <c r="QUB143" s="348"/>
      <c r="QUC143" s="348"/>
      <c r="QUD143" s="349"/>
      <c r="QUF143" s="347"/>
      <c r="QUG143" s="350"/>
      <c r="QUH143" s="350"/>
      <c r="QUI143" s="348"/>
      <c r="QUJ143" s="348"/>
      <c r="QUK143" s="348"/>
      <c r="QUL143" s="349"/>
      <c r="QUN143" s="347"/>
      <c r="QUO143" s="350"/>
      <c r="QUP143" s="350"/>
      <c r="QUQ143" s="348"/>
      <c r="QUR143" s="348"/>
      <c r="QUS143" s="348"/>
      <c r="QUT143" s="349"/>
      <c r="QUV143" s="347"/>
      <c r="QUW143" s="350"/>
      <c r="QUX143" s="350"/>
      <c r="QUY143" s="348"/>
      <c r="QUZ143" s="348"/>
      <c r="QVA143" s="348"/>
      <c r="QVB143" s="349"/>
      <c r="QVD143" s="347"/>
      <c r="QVE143" s="350"/>
      <c r="QVF143" s="350"/>
      <c r="QVG143" s="348"/>
      <c r="QVH143" s="348"/>
      <c r="QVI143" s="348"/>
      <c r="QVJ143" s="349"/>
      <c r="QVL143" s="347"/>
      <c r="QVM143" s="350"/>
      <c r="QVN143" s="350"/>
      <c r="QVO143" s="348"/>
      <c r="QVP143" s="348"/>
      <c r="QVQ143" s="348"/>
      <c r="QVR143" s="349"/>
      <c r="QVT143" s="347"/>
      <c r="QVU143" s="350"/>
      <c r="QVV143" s="350"/>
      <c r="QVW143" s="348"/>
      <c r="QVX143" s="348"/>
      <c r="QVY143" s="348"/>
      <c r="QVZ143" s="349"/>
      <c r="QWB143" s="347"/>
      <c r="QWC143" s="350"/>
      <c r="QWD143" s="350"/>
      <c r="QWE143" s="348"/>
      <c r="QWF143" s="348"/>
      <c r="QWG143" s="348"/>
      <c r="QWH143" s="349"/>
      <c r="QWJ143" s="347"/>
      <c r="QWK143" s="350"/>
      <c r="QWL143" s="350"/>
      <c r="QWM143" s="348"/>
      <c r="QWN143" s="348"/>
      <c r="QWO143" s="348"/>
      <c r="QWP143" s="349"/>
      <c r="QWR143" s="347"/>
      <c r="QWS143" s="350"/>
      <c r="QWT143" s="350"/>
      <c r="QWU143" s="348"/>
      <c r="QWV143" s="348"/>
      <c r="QWW143" s="348"/>
      <c r="QWX143" s="349"/>
      <c r="QWZ143" s="347"/>
      <c r="QXA143" s="350"/>
      <c r="QXB143" s="350"/>
      <c r="QXC143" s="348"/>
      <c r="QXD143" s="348"/>
      <c r="QXE143" s="348"/>
      <c r="QXF143" s="349"/>
      <c r="QXH143" s="347"/>
      <c r="QXI143" s="350"/>
      <c r="QXJ143" s="350"/>
      <c r="QXK143" s="348"/>
      <c r="QXL143" s="348"/>
      <c r="QXM143" s="348"/>
      <c r="QXN143" s="349"/>
      <c r="QXP143" s="347"/>
      <c r="QXQ143" s="350"/>
      <c r="QXR143" s="350"/>
      <c r="QXS143" s="348"/>
      <c r="QXT143" s="348"/>
      <c r="QXU143" s="348"/>
      <c r="QXV143" s="349"/>
      <c r="QXX143" s="347"/>
      <c r="QXY143" s="350"/>
      <c r="QXZ143" s="350"/>
      <c r="QYA143" s="348"/>
      <c r="QYB143" s="348"/>
      <c r="QYC143" s="348"/>
      <c r="QYD143" s="349"/>
      <c r="QYF143" s="347"/>
      <c r="QYG143" s="350"/>
      <c r="QYH143" s="350"/>
      <c r="QYI143" s="348"/>
      <c r="QYJ143" s="348"/>
      <c r="QYK143" s="348"/>
      <c r="QYL143" s="349"/>
      <c r="QYN143" s="347"/>
      <c r="QYO143" s="350"/>
      <c r="QYP143" s="350"/>
      <c r="QYQ143" s="348"/>
      <c r="QYR143" s="348"/>
      <c r="QYS143" s="348"/>
      <c r="QYT143" s="349"/>
      <c r="QYV143" s="347"/>
      <c r="QYW143" s="350"/>
      <c r="QYX143" s="350"/>
      <c r="QYY143" s="348"/>
      <c r="QYZ143" s="348"/>
      <c r="QZA143" s="348"/>
      <c r="QZB143" s="349"/>
      <c r="QZD143" s="347"/>
      <c r="QZE143" s="350"/>
      <c r="QZF143" s="350"/>
      <c r="QZG143" s="348"/>
      <c r="QZH143" s="348"/>
      <c r="QZI143" s="348"/>
      <c r="QZJ143" s="349"/>
      <c r="QZL143" s="347"/>
      <c r="QZM143" s="350"/>
      <c r="QZN143" s="350"/>
      <c r="QZO143" s="348"/>
      <c r="QZP143" s="348"/>
      <c r="QZQ143" s="348"/>
      <c r="QZR143" s="349"/>
      <c r="QZT143" s="347"/>
      <c r="QZU143" s="350"/>
      <c r="QZV143" s="350"/>
      <c r="QZW143" s="348"/>
      <c r="QZX143" s="348"/>
      <c r="QZY143" s="348"/>
      <c r="QZZ143" s="349"/>
      <c r="RAB143" s="347"/>
      <c r="RAC143" s="350"/>
      <c r="RAD143" s="350"/>
      <c r="RAE143" s="348"/>
      <c r="RAF143" s="348"/>
      <c r="RAG143" s="348"/>
      <c r="RAH143" s="349"/>
      <c r="RAJ143" s="347"/>
      <c r="RAK143" s="350"/>
      <c r="RAL143" s="350"/>
      <c r="RAM143" s="348"/>
      <c r="RAN143" s="348"/>
      <c r="RAO143" s="348"/>
      <c r="RAP143" s="349"/>
      <c r="RAR143" s="347"/>
      <c r="RAS143" s="350"/>
      <c r="RAT143" s="350"/>
      <c r="RAU143" s="348"/>
      <c r="RAV143" s="348"/>
      <c r="RAW143" s="348"/>
      <c r="RAX143" s="349"/>
      <c r="RAZ143" s="347"/>
      <c r="RBA143" s="350"/>
      <c r="RBB143" s="350"/>
      <c r="RBC143" s="348"/>
      <c r="RBD143" s="348"/>
      <c r="RBE143" s="348"/>
      <c r="RBF143" s="349"/>
      <c r="RBH143" s="347"/>
      <c r="RBI143" s="350"/>
      <c r="RBJ143" s="350"/>
      <c r="RBK143" s="348"/>
      <c r="RBL143" s="348"/>
      <c r="RBM143" s="348"/>
      <c r="RBN143" s="349"/>
      <c r="RBP143" s="347"/>
      <c r="RBQ143" s="350"/>
      <c r="RBR143" s="350"/>
      <c r="RBS143" s="348"/>
      <c r="RBT143" s="348"/>
      <c r="RBU143" s="348"/>
      <c r="RBV143" s="349"/>
      <c r="RBX143" s="347"/>
      <c r="RBY143" s="350"/>
      <c r="RBZ143" s="350"/>
      <c r="RCA143" s="348"/>
      <c r="RCB143" s="348"/>
      <c r="RCC143" s="348"/>
      <c r="RCD143" s="349"/>
      <c r="RCF143" s="347"/>
      <c r="RCG143" s="350"/>
      <c r="RCH143" s="350"/>
      <c r="RCI143" s="348"/>
      <c r="RCJ143" s="348"/>
      <c r="RCK143" s="348"/>
      <c r="RCL143" s="349"/>
      <c r="RCN143" s="347"/>
      <c r="RCO143" s="350"/>
      <c r="RCP143" s="350"/>
      <c r="RCQ143" s="348"/>
      <c r="RCR143" s="348"/>
      <c r="RCS143" s="348"/>
      <c r="RCT143" s="349"/>
      <c r="RCV143" s="347"/>
      <c r="RCW143" s="350"/>
      <c r="RCX143" s="350"/>
      <c r="RCY143" s="348"/>
      <c r="RCZ143" s="348"/>
      <c r="RDA143" s="348"/>
      <c r="RDB143" s="349"/>
      <c r="RDD143" s="347"/>
      <c r="RDE143" s="350"/>
      <c r="RDF143" s="350"/>
      <c r="RDG143" s="348"/>
      <c r="RDH143" s="348"/>
      <c r="RDI143" s="348"/>
      <c r="RDJ143" s="349"/>
      <c r="RDL143" s="347"/>
      <c r="RDM143" s="350"/>
      <c r="RDN143" s="350"/>
      <c r="RDO143" s="348"/>
      <c r="RDP143" s="348"/>
      <c r="RDQ143" s="348"/>
      <c r="RDR143" s="349"/>
      <c r="RDT143" s="347"/>
      <c r="RDU143" s="350"/>
      <c r="RDV143" s="350"/>
      <c r="RDW143" s="348"/>
      <c r="RDX143" s="348"/>
      <c r="RDY143" s="348"/>
      <c r="RDZ143" s="349"/>
      <c r="REB143" s="347"/>
      <c r="REC143" s="350"/>
      <c r="RED143" s="350"/>
      <c r="REE143" s="348"/>
      <c r="REF143" s="348"/>
      <c r="REG143" s="348"/>
      <c r="REH143" s="349"/>
      <c r="REJ143" s="347"/>
      <c r="REK143" s="350"/>
      <c r="REL143" s="350"/>
      <c r="REM143" s="348"/>
      <c r="REN143" s="348"/>
      <c r="REO143" s="348"/>
      <c r="REP143" s="349"/>
      <c r="RER143" s="347"/>
      <c r="RES143" s="350"/>
      <c r="RET143" s="350"/>
      <c r="REU143" s="348"/>
      <c r="REV143" s="348"/>
      <c r="REW143" s="348"/>
      <c r="REX143" s="349"/>
      <c r="REZ143" s="347"/>
      <c r="RFA143" s="350"/>
      <c r="RFB143" s="350"/>
      <c r="RFC143" s="348"/>
      <c r="RFD143" s="348"/>
      <c r="RFE143" s="348"/>
      <c r="RFF143" s="349"/>
      <c r="RFH143" s="347"/>
      <c r="RFI143" s="350"/>
      <c r="RFJ143" s="350"/>
      <c r="RFK143" s="348"/>
      <c r="RFL143" s="348"/>
      <c r="RFM143" s="348"/>
      <c r="RFN143" s="349"/>
      <c r="RFP143" s="347"/>
      <c r="RFQ143" s="350"/>
      <c r="RFR143" s="350"/>
      <c r="RFS143" s="348"/>
      <c r="RFT143" s="348"/>
      <c r="RFU143" s="348"/>
      <c r="RFV143" s="349"/>
      <c r="RFX143" s="347"/>
      <c r="RFY143" s="350"/>
      <c r="RFZ143" s="350"/>
      <c r="RGA143" s="348"/>
      <c r="RGB143" s="348"/>
      <c r="RGC143" s="348"/>
      <c r="RGD143" s="349"/>
      <c r="RGF143" s="347"/>
      <c r="RGG143" s="350"/>
      <c r="RGH143" s="350"/>
      <c r="RGI143" s="348"/>
      <c r="RGJ143" s="348"/>
      <c r="RGK143" s="348"/>
      <c r="RGL143" s="349"/>
      <c r="RGN143" s="347"/>
      <c r="RGO143" s="350"/>
      <c r="RGP143" s="350"/>
      <c r="RGQ143" s="348"/>
      <c r="RGR143" s="348"/>
      <c r="RGS143" s="348"/>
      <c r="RGT143" s="349"/>
      <c r="RGV143" s="347"/>
      <c r="RGW143" s="350"/>
      <c r="RGX143" s="350"/>
      <c r="RGY143" s="348"/>
      <c r="RGZ143" s="348"/>
      <c r="RHA143" s="348"/>
      <c r="RHB143" s="349"/>
      <c r="RHD143" s="347"/>
      <c r="RHE143" s="350"/>
      <c r="RHF143" s="350"/>
      <c r="RHG143" s="348"/>
      <c r="RHH143" s="348"/>
      <c r="RHI143" s="348"/>
      <c r="RHJ143" s="349"/>
      <c r="RHL143" s="347"/>
      <c r="RHM143" s="350"/>
      <c r="RHN143" s="350"/>
      <c r="RHO143" s="348"/>
      <c r="RHP143" s="348"/>
      <c r="RHQ143" s="348"/>
      <c r="RHR143" s="349"/>
      <c r="RHT143" s="347"/>
      <c r="RHU143" s="350"/>
      <c r="RHV143" s="350"/>
      <c r="RHW143" s="348"/>
      <c r="RHX143" s="348"/>
      <c r="RHY143" s="348"/>
      <c r="RHZ143" s="349"/>
      <c r="RIB143" s="347"/>
      <c r="RIC143" s="350"/>
      <c r="RID143" s="350"/>
      <c r="RIE143" s="348"/>
      <c r="RIF143" s="348"/>
      <c r="RIG143" s="348"/>
      <c r="RIH143" s="349"/>
      <c r="RIJ143" s="347"/>
      <c r="RIK143" s="350"/>
      <c r="RIL143" s="350"/>
      <c r="RIM143" s="348"/>
      <c r="RIN143" s="348"/>
      <c r="RIO143" s="348"/>
      <c r="RIP143" s="349"/>
      <c r="RIR143" s="347"/>
      <c r="RIS143" s="350"/>
      <c r="RIT143" s="350"/>
      <c r="RIU143" s="348"/>
      <c r="RIV143" s="348"/>
      <c r="RIW143" s="348"/>
      <c r="RIX143" s="349"/>
      <c r="RIZ143" s="347"/>
      <c r="RJA143" s="350"/>
      <c r="RJB143" s="350"/>
      <c r="RJC143" s="348"/>
      <c r="RJD143" s="348"/>
      <c r="RJE143" s="348"/>
      <c r="RJF143" s="349"/>
      <c r="RJH143" s="347"/>
      <c r="RJI143" s="350"/>
      <c r="RJJ143" s="350"/>
      <c r="RJK143" s="348"/>
      <c r="RJL143" s="348"/>
      <c r="RJM143" s="348"/>
      <c r="RJN143" s="349"/>
      <c r="RJP143" s="347"/>
      <c r="RJQ143" s="350"/>
      <c r="RJR143" s="350"/>
      <c r="RJS143" s="348"/>
      <c r="RJT143" s="348"/>
      <c r="RJU143" s="348"/>
      <c r="RJV143" s="349"/>
      <c r="RJX143" s="347"/>
      <c r="RJY143" s="350"/>
      <c r="RJZ143" s="350"/>
      <c r="RKA143" s="348"/>
      <c r="RKB143" s="348"/>
      <c r="RKC143" s="348"/>
      <c r="RKD143" s="349"/>
      <c r="RKF143" s="347"/>
      <c r="RKG143" s="350"/>
      <c r="RKH143" s="350"/>
      <c r="RKI143" s="348"/>
      <c r="RKJ143" s="348"/>
      <c r="RKK143" s="348"/>
      <c r="RKL143" s="349"/>
      <c r="RKN143" s="347"/>
      <c r="RKO143" s="350"/>
      <c r="RKP143" s="350"/>
      <c r="RKQ143" s="348"/>
      <c r="RKR143" s="348"/>
      <c r="RKS143" s="348"/>
      <c r="RKT143" s="349"/>
      <c r="RKV143" s="347"/>
      <c r="RKW143" s="350"/>
      <c r="RKX143" s="350"/>
      <c r="RKY143" s="348"/>
      <c r="RKZ143" s="348"/>
      <c r="RLA143" s="348"/>
      <c r="RLB143" s="349"/>
      <c r="RLD143" s="347"/>
      <c r="RLE143" s="350"/>
      <c r="RLF143" s="350"/>
      <c r="RLG143" s="348"/>
      <c r="RLH143" s="348"/>
      <c r="RLI143" s="348"/>
      <c r="RLJ143" s="349"/>
      <c r="RLL143" s="347"/>
      <c r="RLM143" s="350"/>
      <c r="RLN143" s="350"/>
      <c r="RLO143" s="348"/>
      <c r="RLP143" s="348"/>
      <c r="RLQ143" s="348"/>
      <c r="RLR143" s="349"/>
      <c r="RLT143" s="347"/>
      <c r="RLU143" s="350"/>
      <c r="RLV143" s="350"/>
      <c r="RLW143" s="348"/>
      <c r="RLX143" s="348"/>
      <c r="RLY143" s="348"/>
      <c r="RLZ143" s="349"/>
      <c r="RMB143" s="347"/>
      <c r="RMC143" s="350"/>
      <c r="RMD143" s="350"/>
      <c r="RME143" s="348"/>
      <c r="RMF143" s="348"/>
      <c r="RMG143" s="348"/>
      <c r="RMH143" s="349"/>
      <c r="RMJ143" s="347"/>
      <c r="RMK143" s="350"/>
      <c r="RML143" s="350"/>
      <c r="RMM143" s="348"/>
      <c r="RMN143" s="348"/>
      <c r="RMO143" s="348"/>
      <c r="RMP143" s="349"/>
      <c r="RMR143" s="347"/>
      <c r="RMS143" s="350"/>
      <c r="RMT143" s="350"/>
      <c r="RMU143" s="348"/>
      <c r="RMV143" s="348"/>
      <c r="RMW143" s="348"/>
      <c r="RMX143" s="349"/>
      <c r="RMZ143" s="347"/>
      <c r="RNA143" s="350"/>
      <c r="RNB143" s="350"/>
      <c r="RNC143" s="348"/>
      <c r="RND143" s="348"/>
      <c r="RNE143" s="348"/>
      <c r="RNF143" s="349"/>
      <c r="RNH143" s="347"/>
      <c r="RNI143" s="350"/>
      <c r="RNJ143" s="350"/>
      <c r="RNK143" s="348"/>
      <c r="RNL143" s="348"/>
      <c r="RNM143" s="348"/>
      <c r="RNN143" s="349"/>
      <c r="RNP143" s="347"/>
      <c r="RNQ143" s="350"/>
      <c r="RNR143" s="350"/>
      <c r="RNS143" s="348"/>
      <c r="RNT143" s="348"/>
      <c r="RNU143" s="348"/>
      <c r="RNV143" s="349"/>
      <c r="RNX143" s="347"/>
      <c r="RNY143" s="350"/>
      <c r="RNZ143" s="350"/>
      <c r="ROA143" s="348"/>
      <c r="ROB143" s="348"/>
      <c r="ROC143" s="348"/>
      <c r="ROD143" s="349"/>
      <c r="ROF143" s="347"/>
      <c r="ROG143" s="350"/>
      <c r="ROH143" s="350"/>
      <c r="ROI143" s="348"/>
      <c r="ROJ143" s="348"/>
      <c r="ROK143" s="348"/>
      <c r="ROL143" s="349"/>
      <c r="RON143" s="347"/>
      <c r="ROO143" s="350"/>
      <c r="ROP143" s="350"/>
      <c r="ROQ143" s="348"/>
      <c r="ROR143" s="348"/>
      <c r="ROS143" s="348"/>
      <c r="ROT143" s="349"/>
      <c r="ROV143" s="347"/>
      <c r="ROW143" s="350"/>
      <c r="ROX143" s="350"/>
      <c r="ROY143" s="348"/>
      <c r="ROZ143" s="348"/>
      <c r="RPA143" s="348"/>
      <c r="RPB143" s="349"/>
      <c r="RPD143" s="347"/>
      <c r="RPE143" s="350"/>
      <c r="RPF143" s="350"/>
      <c r="RPG143" s="348"/>
      <c r="RPH143" s="348"/>
      <c r="RPI143" s="348"/>
      <c r="RPJ143" s="349"/>
      <c r="RPL143" s="347"/>
      <c r="RPM143" s="350"/>
      <c r="RPN143" s="350"/>
      <c r="RPO143" s="348"/>
      <c r="RPP143" s="348"/>
      <c r="RPQ143" s="348"/>
      <c r="RPR143" s="349"/>
      <c r="RPT143" s="347"/>
      <c r="RPU143" s="350"/>
      <c r="RPV143" s="350"/>
      <c r="RPW143" s="348"/>
      <c r="RPX143" s="348"/>
      <c r="RPY143" s="348"/>
      <c r="RPZ143" s="349"/>
      <c r="RQB143" s="347"/>
      <c r="RQC143" s="350"/>
      <c r="RQD143" s="350"/>
      <c r="RQE143" s="348"/>
      <c r="RQF143" s="348"/>
      <c r="RQG143" s="348"/>
      <c r="RQH143" s="349"/>
      <c r="RQJ143" s="347"/>
      <c r="RQK143" s="350"/>
      <c r="RQL143" s="350"/>
      <c r="RQM143" s="348"/>
      <c r="RQN143" s="348"/>
      <c r="RQO143" s="348"/>
      <c r="RQP143" s="349"/>
      <c r="RQR143" s="347"/>
      <c r="RQS143" s="350"/>
      <c r="RQT143" s="350"/>
      <c r="RQU143" s="348"/>
      <c r="RQV143" s="348"/>
      <c r="RQW143" s="348"/>
      <c r="RQX143" s="349"/>
      <c r="RQZ143" s="347"/>
      <c r="RRA143" s="350"/>
      <c r="RRB143" s="350"/>
      <c r="RRC143" s="348"/>
      <c r="RRD143" s="348"/>
      <c r="RRE143" s="348"/>
      <c r="RRF143" s="349"/>
      <c r="RRH143" s="347"/>
      <c r="RRI143" s="350"/>
      <c r="RRJ143" s="350"/>
      <c r="RRK143" s="348"/>
      <c r="RRL143" s="348"/>
      <c r="RRM143" s="348"/>
      <c r="RRN143" s="349"/>
      <c r="RRP143" s="347"/>
      <c r="RRQ143" s="350"/>
      <c r="RRR143" s="350"/>
      <c r="RRS143" s="348"/>
      <c r="RRT143" s="348"/>
      <c r="RRU143" s="348"/>
      <c r="RRV143" s="349"/>
      <c r="RRX143" s="347"/>
      <c r="RRY143" s="350"/>
      <c r="RRZ143" s="350"/>
      <c r="RSA143" s="348"/>
      <c r="RSB143" s="348"/>
      <c r="RSC143" s="348"/>
      <c r="RSD143" s="349"/>
      <c r="RSF143" s="347"/>
      <c r="RSG143" s="350"/>
      <c r="RSH143" s="350"/>
      <c r="RSI143" s="348"/>
      <c r="RSJ143" s="348"/>
      <c r="RSK143" s="348"/>
      <c r="RSL143" s="349"/>
      <c r="RSN143" s="347"/>
      <c r="RSO143" s="350"/>
      <c r="RSP143" s="350"/>
      <c r="RSQ143" s="348"/>
      <c r="RSR143" s="348"/>
      <c r="RSS143" s="348"/>
      <c r="RST143" s="349"/>
      <c r="RSV143" s="347"/>
      <c r="RSW143" s="350"/>
      <c r="RSX143" s="350"/>
      <c r="RSY143" s="348"/>
      <c r="RSZ143" s="348"/>
      <c r="RTA143" s="348"/>
      <c r="RTB143" s="349"/>
      <c r="RTD143" s="347"/>
      <c r="RTE143" s="350"/>
      <c r="RTF143" s="350"/>
      <c r="RTG143" s="348"/>
      <c r="RTH143" s="348"/>
      <c r="RTI143" s="348"/>
      <c r="RTJ143" s="349"/>
      <c r="RTL143" s="347"/>
      <c r="RTM143" s="350"/>
      <c r="RTN143" s="350"/>
      <c r="RTO143" s="348"/>
      <c r="RTP143" s="348"/>
      <c r="RTQ143" s="348"/>
      <c r="RTR143" s="349"/>
      <c r="RTT143" s="347"/>
      <c r="RTU143" s="350"/>
      <c r="RTV143" s="350"/>
      <c r="RTW143" s="348"/>
      <c r="RTX143" s="348"/>
      <c r="RTY143" s="348"/>
      <c r="RTZ143" s="349"/>
      <c r="RUB143" s="347"/>
      <c r="RUC143" s="350"/>
      <c r="RUD143" s="350"/>
      <c r="RUE143" s="348"/>
      <c r="RUF143" s="348"/>
      <c r="RUG143" s="348"/>
      <c r="RUH143" s="349"/>
      <c r="RUJ143" s="347"/>
      <c r="RUK143" s="350"/>
      <c r="RUL143" s="350"/>
      <c r="RUM143" s="348"/>
      <c r="RUN143" s="348"/>
      <c r="RUO143" s="348"/>
      <c r="RUP143" s="349"/>
      <c r="RUR143" s="347"/>
      <c r="RUS143" s="350"/>
      <c r="RUT143" s="350"/>
      <c r="RUU143" s="348"/>
      <c r="RUV143" s="348"/>
      <c r="RUW143" s="348"/>
      <c r="RUX143" s="349"/>
      <c r="RUZ143" s="347"/>
      <c r="RVA143" s="350"/>
      <c r="RVB143" s="350"/>
      <c r="RVC143" s="348"/>
      <c r="RVD143" s="348"/>
      <c r="RVE143" s="348"/>
      <c r="RVF143" s="349"/>
      <c r="RVH143" s="347"/>
      <c r="RVI143" s="350"/>
      <c r="RVJ143" s="350"/>
      <c r="RVK143" s="348"/>
      <c r="RVL143" s="348"/>
      <c r="RVM143" s="348"/>
      <c r="RVN143" s="349"/>
      <c r="RVP143" s="347"/>
      <c r="RVQ143" s="350"/>
      <c r="RVR143" s="350"/>
      <c r="RVS143" s="348"/>
      <c r="RVT143" s="348"/>
      <c r="RVU143" s="348"/>
      <c r="RVV143" s="349"/>
      <c r="RVX143" s="347"/>
      <c r="RVY143" s="350"/>
      <c r="RVZ143" s="350"/>
      <c r="RWA143" s="348"/>
      <c r="RWB143" s="348"/>
      <c r="RWC143" s="348"/>
      <c r="RWD143" s="349"/>
      <c r="RWF143" s="347"/>
      <c r="RWG143" s="350"/>
      <c r="RWH143" s="350"/>
      <c r="RWI143" s="348"/>
      <c r="RWJ143" s="348"/>
      <c r="RWK143" s="348"/>
      <c r="RWL143" s="349"/>
      <c r="RWN143" s="347"/>
      <c r="RWO143" s="350"/>
      <c r="RWP143" s="350"/>
      <c r="RWQ143" s="348"/>
      <c r="RWR143" s="348"/>
      <c r="RWS143" s="348"/>
      <c r="RWT143" s="349"/>
      <c r="RWV143" s="347"/>
      <c r="RWW143" s="350"/>
      <c r="RWX143" s="350"/>
      <c r="RWY143" s="348"/>
      <c r="RWZ143" s="348"/>
      <c r="RXA143" s="348"/>
      <c r="RXB143" s="349"/>
      <c r="RXD143" s="347"/>
      <c r="RXE143" s="350"/>
      <c r="RXF143" s="350"/>
      <c r="RXG143" s="348"/>
      <c r="RXH143" s="348"/>
      <c r="RXI143" s="348"/>
      <c r="RXJ143" s="349"/>
      <c r="RXL143" s="347"/>
      <c r="RXM143" s="350"/>
      <c r="RXN143" s="350"/>
      <c r="RXO143" s="348"/>
      <c r="RXP143" s="348"/>
      <c r="RXQ143" s="348"/>
      <c r="RXR143" s="349"/>
      <c r="RXT143" s="347"/>
      <c r="RXU143" s="350"/>
      <c r="RXV143" s="350"/>
      <c r="RXW143" s="348"/>
      <c r="RXX143" s="348"/>
      <c r="RXY143" s="348"/>
      <c r="RXZ143" s="349"/>
      <c r="RYB143" s="347"/>
      <c r="RYC143" s="350"/>
      <c r="RYD143" s="350"/>
      <c r="RYE143" s="348"/>
      <c r="RYF143" s="348"/>
      <c r="RYG143" s="348"/>
      <c r="RYH143" s="349"/>
      <c r="RYJ143" s="347"/>
      <c r="RYK143" s="350"/>
      <c r="RYL143" s="350"/>
      <c r="RYM143" s="348"/>
      <c r="RYN143" s="348"/>
      <c r="RYO143" s="348"/>
      <c r="RYP143" s="349"/>
      <c r="RYR143" s="347"/>
      <c r="RYS143" s="350"/>
      <c r="RYT143" s="350"/>
      <c r="RYU143" s="348"/>
      <c r="RYV143" s="348"/>
      <c r="RYW143" s="348"/>
      <c r="RYX143" s="349"/>
      <c r="RYZ143" s="347"/>
      <c r="RZA143" s="350"/>
      <c r="RZB143" s="350"/>
      <c r="RZC143" s="348"/>
      <c r="RZD143" s="348"/>
      <c r="RZE143" s="348"/>
      <c r="RZF143" s="349"/>
      <c r="RZH143" s="347"/>
      <c r="RZI143" s="350"/>
      <c r="RZJ143" s="350"/>
      <c r="RZK143" s="348"/>
      <c r="RZL143" s="348"/>
      <c r="RZM143" s="348"/>
      <c r="RZN143" s="349"/>
      <c r="RZP143" s="347"/>
      <c r="RZQ143" s="350"/>
      <c r="RZR143" s="350"/>
      <c r="RZS143" s="348"/>
      <c r="RZT143" s="348"/>
      <c r="RZU143" s="348"/>
      <c r="RZV143" s="349"/>
      <c r="RZX143" s="347"/>
      <c r="RZY143" s="350"/>
      <c r="RZZ143" s="350"/>
      <c r="SAA143" s="348"/>
      <c r="SAB143" s="348"/>
      <c r="SAC143" s="348"/>
      <c r="SAD143" s="349"/>
      <c r="SAF143" s="347"/>
      <c r="SAG143" s="350"/>
      <c r="SAH143" s="350"/>
      <c r="SAI143" s="348"/>
      <c r="SAJ143" s="348"/>
      <c r="SAK143" s="348"/>
      <c r="SAL143" s="349"/>
      <c r="SAN143" s="347"/>
      <c r="SAO143" s="350"/>
      <c r="SAP143" s="350"/>
      <c r="SAQ143" s="348"/>
      <c r="SAR143" s="348"/>
      <c r="SAS143" s="348"/>
      <c r="SAT143" s="349"/>
      <c r="SAV143" s="347"/>
      <c r="SAW143" s="350"/>
      <c r="SAX143" s="350"/>
      <c r="SAY143" s="348"/>
      <c r="SAZ143" s="348"/>
      <c r="SBA143" s="348"/>
      <c r="SBB143" s="349"/>
      <c r="SBD143" s="347"/>
      <c r="SBE143" s="350"/>
      <c r="SBF143" s="350"/>
      <c r="SBG143" s="348"/>
      <c r="SBH143" s="348"/>
      <c r="SBI143" s="348"/>
      <c r="SBJ143" s="349"/>
      <c r="SBL143" s="347"/>
      <c r="SBM143" s="350"/>
      <c r="SBN143" s="350"/>
      <c r="SBO143" s="348"/>
      <c r="SBP143" s="348"/>
      <c r="SBQ143" s="348"/>
      <c r="SBR143" s="349"/>
      <c r="SBT143" s="347"/>
      <c r="SBU143" s="350"/>
      <c r="SBV143" s="350"/>
      <c r="SBW143" s="348"/>
      <c r="SBX143" s="348"/>
      <c r="SBY143" s="348"/>
      <c r="SBZ143" s="349"/>
      <c r="SCB143" s="347"/>
      <c r="SCC143" s="350"/>
      <c r="SCD143" s="350"/>
      <c r="SCE143" s="348"/>
      <c r="SCF143" s="348"/>
      <c r="SCG143" s="348"/>
      <c r="SCH143" s="349"/>
      <c r="SCJ143" s="347"/>
      <c r="SCK143" s="350"/>
      <c r="SCL143" s="350"/>
      <c r="SCM143" s="348"/>
      <c r="SCN143" s="348"/>
      <c r="SCO143" s="348"/>
      <c r="SCP143" s="349"/>
      <c r="SCR143" s="347"/>
      <c r="SCS143" s="350"/>
      <c r="SCT143" s="350"/>
      <c r="SCU143" s="348"/>
      <c r="SCV143" s="348"/>
      <c r="SCW143" s="348"/>
      <c r="SCX143" s="349"/>
      <c r="SCZ143" s="347"/>
      <c r="SDA143" s="350"/>
      <c r="SDB143" s="350"/>
      <c r="SDC143" s="348"/>
      <c r="SDD143" s="348"/>
      <c r="SDE143" s="348"/>
      <c r="SDF143" s="349"/>
      <c r="SDH143" s="347"/>
      <c r="SDI143" s="350"/>
      <c r="SDJ143" s="350"/>
      <c r="SDK143" s="348"/>
      <c r="SDL143" s="348"/>
      <c r="SDM143" s="348"/>
      <c r="SDN143" s="349"/>
      <c r="SDP143" s="347"/>
      <c r="SDQ143" s="350"/>
      <c r="SDR143" s="350"/>
      <c r="SDS143" s="348"/>
      <c r="SDT143" s="348"/>
      <c r="SDU143" s="348"/>
      <c r="SDV143" s="349"/>
      <c r="SDX143" s="347"/>
      <c r="SDY143" s="350"/>
      <c r="SDZ143" s="350"/>
      <c r="SEA143" s="348"/>
      <c r="SEB143" s="348"/>
      <c r="SEC143" s="348"/>
      <c r="SED143" s="349"/>
      <c r="SEF143" s="347"/>
      <c r="SEG143" s="350"/>
      <c r="SEH143" s="350"/>
      <c r="SEI143" s="348"/>
      <c r="SEJ143" s="348"/>
      <c r="SEK143" s="348"/>
      <c r="SEL143" s="349"/>
      <c r="SEN143" s="347"/>
      <c r="SEO143" s="350"/>
      <c r="SEP143" s="350"/>
      <c r="SEQ143" s="348"/>
      <c r="SER143" s="348"/>
      <c r="SES143" s="348"/>
      <c r="SET143" s="349"/>
      <c r="SEV143" s="347"/>
      <c r="SEW143" s="350"/>
      <c r="SEX143" s="350"/>
      <c r="SEY143" s="348"/>
      <c r="SEZ143" s="348"/>
      <c r="SFA143" s="348"/>
      <c r="SFB143" s="349"/>
      <c r="SFD143" s="347"/>
      <c r="SFE143" s="350"/>
      <c r="SFF143" s="350"/>
      <c r="SFG143" s="348"/>
      <c r="SFH143" s="348"/>
      <c r="SFI143" s="348"/>
      <c r="SFJ143" s="349"/>
      <c r="SFL143" s="347"/>
      <c r="SFM143" s="350"/>
      <c r="SFN143" s="350"/>
      <c r="SFO143" s="348"/>
      <c r="SFP143" s="348"/>
      <c r="SFQ143" s="348"/>
      <c r="SFR143" s="349"/>
      <c r="SFT143" s="347"/>
      <c r="SFU143" s="350"/>
      <c r="SFV143" s="350"/>
      <c r="SFW143" s="348"/>
      <c r="SFX143" s="348"/>
      <c r="SFY143" s="348"/>
      <c r="SFZ143" s="349"/>
      <c r="SGB143" s="347"/>
      <c r="SGC143" s="350"/>
      <c r="SGD143" s="350"/>
      <c r="SGE143" s="348"/>
      <c r="SGF143" s="348"/>
      <c r="SGG143" s="348"/>
      <c r="SGH143" s="349"/>
      <c r="SGJ143" s="347"/>
      <c r="SGK143" s="350"/>
      <c r="SGL143" s="350"/>
      <c r="SGM143" s="348"/>
      <c r="SGN143" s="348"/>
      <c r="SGO143" s="348"/>
      <c r="SGP143" s="349"/>
      <c r="SGR143" s="347"/>
      <c r="SGS143" s="350"/>
      <c r="SGT143" s="350"/>
      <c r="SGU143" s="348"/>
      <c r="SGV143" s="348"/>
      <c r="SGW143" s="348"/>
      <c r="SGX143" s="349"/>
      <c r="SGZ143" s="347"/>
      <c r="SHA143" s="350"/>
      <c r="SHB143" s="350"/>
      <c r="SHC143" s="348"/>
      <c r="SHD143" s="348"/>
      <c r="SHE143" s="348"/>
      <c r="SHF143" s="349"/>
      <c r="SHH143" s="347"/>
      <c r="SHI143" s="350"/>
      <c r="SHJ143" s="350"/>
      <c r="SHK143" s="348"/>
      <c r="SHL143" s="348"/>
      <c r="SHM143" s="348"/>
      <c r="SHN143" s="349"/>
      <c r="SHP143" s="347"/>
      <c r="SHQ143" s="350"/>
      <c r="SHR143" s="350"/>
      <c r="SHS143" s="348"/>
      <c r="SHT143" s="348"/>
      <c r="SHU143" s="348"/>
      <c r="SHV143" s="349"/>
      <c r="SHX143" s="347"/>
      <c r="SHY143" s="350"/>
      <c r="SHZ143" s="350"/>
      <c r="SIA143" s="348"/>
      <c r="SIB143" s="348"/>
      <c r="SIC143" s="348"/>
      <c r="SID143" s="349"/>
      <c r="SIF143" s="347"/>
      <c r="SIG143" s="350"/>
      <c r="SIH143" s="350"/>
      <c r="SII143" s="348"/>
      <c r="SIJ143" s="348"/>
      <c r="SIK143" s="348"/>
      <c r="SIL143" s="349"/>
      <c r="SIN143" s="347"/>
      <c r="SIO143" s="350"/>
      <c r="SIP143" s="350"/>
      <c r="SIQ143" s="348"/>
      <c r="SIR143" s="348"/>
      <c r="SIS143" s="348"/>
      <c r="SIT143" s="349"/>
      <c r="SIV143" s="347"/>
      <c r="SIW143" s="350"/>
      <c r="SIX143" s="350"/>
      <c r="SIY143" s="348"/>
      <c r="SIZ143" s="348"/>
      <c r="SJA143" s="348"/>
      <c r="SJB143" s="349"/>
      <c r="SJD143" s="347"/>
      <c r="SJE143" s="350"/>
      <c r="SJF143" s="350"/>
      <c r="SJG143" s="348"/>
      <c r="SJH143" s="348"/>
      <c r="SJI143" s="348"/>
      <c r="SJJ143" s="349"/>
      <c r="SJL143" s="347"/>
      <c r="SJM143" s="350"/>
      <c r="SJN143" s="350"/>
      <c r="SJO143" s="348"/>
      <c r="SJP143" s="348"/>
      <c r="SJQ143" s="348"/>
      <c r="SJR143" s="349"/>
      <c r="SJT143" s="347"/>
      <c r="SJU143" s="350"/>
      <c r="SJV143" s="350"/>
      <c r="SJW143" s="348"/>
      <c r="SJX143" s="348"/>
      <c r="SJY143" s="348"/>
      <c r="SJZ143" s="349"/>
      <c r="SKB143" s="347"/>
      <c r="SKC143" s="350"/>
      <c r="SKD143" s="350"/>
      <c r="SKE143" s="348"/>
      <c r="SKF143" s="348"/>
      <c r="SKG143" s="348"/>
      <c r="SKH143" s="349"/>
      <c r="SKJ143" s="347"/>
      <c r="SKK143" s="350"/>
      <c r="SKL143" s="350"/>
      <c r="SKM143" s="348"/>
      <c r="SKN143" s="348"/>
      <c r="SKO143" s="348"/>
      <c r="SKP143" s="349"/>
      <c r="SKR143" s="347"/>
      <c r="SKS143" s="350"/>
      <c r="SKT143" s="350"/>
      <c r="SKU143" s="348"/>
      <c r="SKV143" s="348"/>
      <c r="SKW143" s="348"/>
      <c r="SKX143" s="349"/>
      <c r="SKZ143" s="347"/>
      <c r="SLA143" s="350"/>
      <c r="SLB143" s="350"/>
      <c r="SLC143" s="348"/>
      <c r="SLD143" s="348"/>
      <c r="SLE143" s="348"/>
      <c r="SLF143" s="349"/>
      <c r="SLH143" s="347"/>
      <c r="SLI143" s="350"/>
      <c r="SLJ143" s="350"/>
      <c r="SLK143" s="348"/>
      <c r="SLL143" s="348"/>
      <c r="SLM143" s="348"/>
      <c r="SLN143" s="349"/>
      <c r="SLP143" s="347"/>
      <c r="SLQ143" s="350"/>
      <c r="SLR143" s="350"/>
      <c r="SLS143" s="348"/>
      <c r="SLT143" s="348"/>
      <c r="SLU143" s="348"/>
      <c r="SLV143" s="349"/>
      <c r="SLX143" s="347"/>
      <c r="SLY143" s="350"/>
      <c r="SLZ143" s="350"/>
      <c r="SMA143" s="348"/>
      <c r="SMB143" s="348"/>
      <c r="SMC143" s="348"/>
      <c r="SMD143" s="349"/>
      <c r="SMF143" s="347"/>
      <c r="SMG143" s="350"/>
      <c r="SMH143" s="350"/>
      <c r="SMI143" s="348"/>
      <c r="SMJ143" s="348"/>
      <c r="SMK143" s="348"/>
      <c r="SML143" s="349"/>
      <c r="SMN143" s="347"/>
      <c r="SMO143" s="350"/>
      <c r="SMP143" s="350"/>
      <c r="SMQ143" s="348"/>
      <c r="SMR143" s="348"/>
      <c r="SMS143" s="348"/>
      <c r="SMT143" s="349"/>
      <c r="SMV143" s="347"/>
      <c r="SMW143" s="350"/>
      <c r="SMX143" s="350"/>
      <c r="SMY143" s="348"/>
      <c r="SMZ143" s="348"/>
      <c r="SNA143" s="348"/>
      <c r="SNB143" s="349"/>
      <c r="SND143" s="347"/>
      <c r="SNE143" s="350"/>
      <c r="SNF143" s="350"/>
      <c r="SNG143" s="348"/>
      <c r="SNH143" s="348"/>
      <c r="SNI143" s="348"/>
      <c r="SNJ143" s="349"/>
      <c r="SNL143" s="347"/>
      <c r="SNM143" s="350"/>
      <c r="SNN143" s="350"/>
      <c r="SNO143" s="348"/>
      <c r="SNP143" s="348"/>
      <c r="SNQ143" s="348"/>
      <c r="SNR143" s="349"/>
      <c r="SNT143" s="347"/>
      <c r="SNU143" s="350"/>
      <c r="SNV143" s="350"/>
      <c r="SNW143" s="348"/>
      <c r="SNX143" s="348"/>
      <c r="SNY143" s="348"/>
      <c r="SNZ143" s="349"/>
      <c r="SOB143" s="347"/>
      <c r="SOC143" s="350"/>
      <c r="SOD143" s="350"/>
      <c r="SOE143" s="348"/>
      <c r="SOF143" s="348"/>
      <c r="SOG143" s="348"/>
      <c r="SOH143" s="349"/>
      <c r="SOJ143" s="347"/>
      <c r="SOK143" s="350"/>
      <c r="SOL143" s="350"/>
      <c r="SOM143" s="348"/>
      <c r="SON143" s="348"/>
      <c r="SOO143" s="348"/>
      <c r="SOP143" s="349"/>
      <c r="SOR143" s="347"/>
      <c r="SOS143" s="350"/>
      <c r="SOT143" s="350"/>
      <c r="SOU143" s="348"/>
      <c r="SOV143" s="348"/>
      <c r="SOW143" s="348"/>
      <c r="SOX143" s="349"/>
      <c r="SOZ143" s="347"/>
      <c r="SPA143" s="350"/>
      <c r="SPB143" s="350"/>
      <c r="SPC143" s="348"/>
      <c r="SPD143" s="348"/>
      <c r="SPE143" s="348"/>
      <c r="SPF143" s="349"/>
      <c r="SPH143" s="347"/>
      <c r="SPI143" s="350"/>
      <c r="SPJ143" s="350"/>
      <c r="SPK143" s="348"/>
      <c r="SPL143" s="348"/>
      <c r="SPM143" s="348"/>
      <c r="SPN143" s="349"/>
      <c r="SPP143" s="347"/>
      <c r="SPQ143" s="350"/>
      <c r="SPR143" s="350"/>
      <c r="SPS143" s="348"/>
      <c r="SPT143" s="348"/>
      <c r="SPU143" s="348"/>
      <c r="SPV143" s="349"/>
      <c r="SPX143" s="347"/>
      <c r="SPY143" s="350"/>
      <c r="SPZ143" s="350"/>
      <c r="SQA143" s="348"/>
      <c r="SQB143" s="348"/>
      <c r="SQC143" s="348"/>
      <c r="SQD143" s="349"/>
      <c r="SQF143" s="347"/>
      <c r="SQG143" s="350"/>
      <c r="SQH143" s="350"/>
      <c r="SQI143" s="348"/>
      <c r="SQJ143" s="348"/>
      <c r="SQK143" s="348"/>
      <c r="SQL143" s="349"/>
      <c r="SQN143" s="347"/>
      <c r="SQO143" s="350"/>
      <c r="SQP143" s="350"/>
      <c r="SQQ143" s="348"/>
      <c r="SQR143" s="348"/>
      <c r="SQS143" s="348"/>
      <c r="SQT143" s="349"/>
      <c r="SQV143" s="347"/>
      <c r="SQW143" s="350"/>
      <c r="SQX143" s="350"/>
      <c r="SQY143" s="348"/>
      <c r="SQZ143" s="348"/>
      <c r="SRA143" s="348"/>
      <c r="SRB143" s="349"/>
      <c r="SRD143" s="347"/>
      <c r="SRE143" s="350"/>
      <c r="SRF143" s="350"/>
      <c r="SRG143" s="348"/>
      <c r="SRH143" s="348"/>
      <c r="SRI143" s="348"/>
      <c r="SRJ143" s="349"/>
      <c r="SRL143" s="347"/>
      <c r="SRM143" s="350"/>
      <c r="SRN143" s="350"/>
      <c r="SRO143" s="348"/>
      <c r="SRP143" s="348"/>
      <c r="SRQ143" s="348"/>
      <c r="SRR143" s="349"/>
      <c r="SRT143" s="347"/>
      <c r="SRU143" s="350"/>
      <c r="SRV143" s="350"/>
      <c r="SRW143" s="348"/>
      <c r="SRX143" s="348"/>
      <c r="SRY143" s="348"/>
      <c r="SRZ143" s="349"/>
      <c r="SSB143" s="347"/>
      <c r="SSC143" s="350"/>
      <c r="SSD143" s="350"/>
      <c r="SSE143" s="348"/>
      <c r="SSF143" s="348"/>
      <c r="SSG143" s="348"/>
      <c r="SSH143" s="349"/>
      <c r="SSJ143" s="347"/>
      <c r="SSK143" s="350"/>
      <c r="SSL143" s="350"/>
      <c r="SSM143" s="348"/>
      <c r="SSN143" s="348"/>
      <c r="SSO143" s="348"/>
      <c r="SSP143" s="349"/>
      <c r="SSR143" s="347"/>
      <c r="SSS143" s="350"/>
      <c r="SST143" s="350"/>
      <c r="SSU143" s="348"/>
      <c r="SSV143" s="348"/>
      <c r="SSW143" s="348"/>
      <c r="SSX143" s="349"/>
      <c r="SSZ143" s="347"/>
      <c r="STA143" s="350"/>
      <c r="STB143" s="350"/>
      <c r="STC143" s="348"/>
      <c r="STD143" s="348"/>
      <c r="STE143" s="348"/>
      <c r="STF143" s="349"/>
      <c r="STH143" s="347"/>
      <c r="STI143" s="350"/>
      <c r="STJ143" s="350"/>
      <c r="STK143" s="348"/>
      <c r="STL143" s="348"/>
      <c r="STM143" s="348"/>
      <c r="STN143" s="349"/>
      <c r="STP143" s="347"/>
      <c r="STQ143" s="350"/>
      <c r="STR143" s="350"/>
      <c r="STS143" s="348"/>
      <c r="STT143" s="348"/>
      <c r="STU143" s="348"/>
      <c r="STV143" s="349"/>
      <c r="STX143" s="347"/>
      <c r="STY143" s="350"/>
      <c r="STZ143" s="350"/>
      <c r="SUA143" s="348"/>
      <c r="SUB143" s="348"/>
      <c r="SUC143" s="348"/>
      <c r="SUD143" s="349"/>
      <c r="SUF143" s="347"/>
      <c r="SUG143" s="350"/>
      <c r="SUH143" s="350"/>
      <c r="SUI143" s="348"/>
      <c r="SUJ143" s="348"/>
      <c r="SUK143" s="348"/>
      <c r="SUL143" s="349"/>
      <c r="SUN143" s="347"/>
      <c r="SUO143" s="350"/>
      <c r="SUP143" s="350"/>
      <c r="SUQ143" s="348"/>
      <c r="SUR143" s="348"/>
      <c r="SUS143" s="348"/>
      <c r="SUT143" s="349"/>
      <c r="SUV143" s="347"/>
      <c r="SUW143" s="350"/>
      <c r="SUX143" s="350"/>
      <c r="SUY143" s="348"/>
      <c r="SUZ143" s="348"/>
      <c r="SVA143" s="348"/>
      <c r="SVB143" s="349"/>
      <c r="SVD143" s="347"/>
      <c r="SVE143" s="350"/>
      <c r="SVF143" s="350"/>
      <c r="SVG143" s="348"/>
      <c r="SVH143" s="348"/>
      <c r="SVI143" s="348"/>
      <c r="SVJ143" s="349"/>
      <c r="SVL143" s="347"/>
      <c r="SVM143" s="350"/>
      <c r="SVN143" s="350"/>
      <c r="SVO143" s="348"/>
      <c r="SVP143" s="348"/>
      <c r="SVQ143" s="348"/>
      <c r="SVR143" s="349"/>
      <c r="SVT143" s="347"/>
      <c r="SVU143" s="350"/>
      <c r="SVV143" s="350"/>
      <c r="SVW143" s="348"/>
      <c r="SVX143" s="348"/>
      <c r="SVY143" s="348"/>
      <c r="SVZ143" s="349"/>
      <c r="SWB143" s="347"/>
      <c r="SWC143" s="350"/>
      <c r="SWD143" s="350"/>
      <c r="SWE143" s="348"/>
      <c r="SWF143" s="348"/>
      <c r="SWG143" s="348"/>
      <c r="SWH143" s="349"/>
      <c r="SWJ143" s="347"/>
      <c r="SWK143" s="350"/>
      <c r="SWL143" s="350"/>
      <c r="SWM143" s="348"/>
      <c r="SWN143" s="348"/>
      <c r="SWO143" s="348"/>
      <c r="SWP143" s="349"/>
      <c r="SWR143" s="347"/>
      <c r="SWS143" s="350"/>
      <c r="SWT143" s="350"/>
      <c r="SWU143" s="348"/>
      <c r="SWV143" s="348"/>
      <c r="SWW143" s="348"/>
      <c r="SWX143" s="349"/>
      <c r="SWZ143" s="347"/>
      <c r="SXA143" s="350"/>
      <c r="SXB143" s="350"/>
      <c r="SXC143" s="348"/>
      <c r="SXD143" s="348"/>
      <c r="SXE143" s="348"/>
      <c r="SXF143" s="349"/>
      <c r="SXH143" s="347"/>
      <c r="SXI143" s="350"/>
      <c r="SXJ143" s="350"/>
      <c r="SXK143" s="348"/>
      <c r="SXL143" s="348"/>
      <c r="SXM143" s="348"/>
      <c r="SXN143" s="349"/>
      <c r="SXP143" s="347"/>
      <c r="SXQ143" s="350"/>
      <c r="SXR143" s="350"/>
      <c r="SXS143" s="348"/>
      <c r="SXT143" s="348"/>
      <c r="SXU143" s="348"/>
      <c r="SXV143" s="349"/>
      <c r="SXX143" s="347"/>
      <c r="SXY143" s="350"/>
      <c r="SXZ143" s="350"/>
      <c r="SYA143" s="348"/>
      <c r="SYB143" s="348"/>
      <c r="SYC143" s="348"/>
      <c r="SYD143" s="349"/>
      <c r="SYF143" s="347"/>
      <c r="SYG143" s="350"/>
      <c r="SYH143" s="350"/>
      <c r="SYI143" s="348"/>
      <c r="SYJ143" s="348"/>
      <c r="SYK143" s="348"/>
      <c r="SYL143" s="349"/>
      <c r="SYN143" s="347"/>
      <c r="SYO143" s="350"/>
      <c r="SYP143" s="350"/>
      <c r="SYQ143" s="348"/>
      <c r="SYR143" s="348"/>
      <c r="SYS143" s="348"/>
      <c r="SYT143" s="349"/>
      <c r="SYV143" s="347"/>
      <c r="SYW143" s="350"/>
      <c r="SYX143" s="350"/>
      <c r="SYY143" s="348"/>
      <c r="SYZ143" s="348"/>
      <c r="SZA143" s="348"/>
      <c r="SZB143" s="349"/>
      <c r="SZD143" s="347"/>
      <c r="SZE143" s="350"/>
      <c r="SZF143" s="350"/>
      <c r="SZG143" s="348"/>
      <c r="SZH143" s="348"/>
      <c r="SZI143" s="348"/>
      <c r="SZJ143" s="349"/>
      <c r="SZL143" s="347"/>
      <c r="SZM143" s="350"/>
      <c r="SZN143" s="350"/>
      <c r="SZO143" s="348"/>
      <c r="SZP143" s="348"/>
      <c r="SZQ143" s="348"/>
      <c r="SZR143" s="349"/>
      <c r="SZT143" s="347"/>
      <c r="SZU143" s="350"/>
      <c r="SZV143" s="350"/>
      <c r="SZW143" s="348"/>
      <c r="SZX143" s="348"/>
      <c r="SZY143" s="348"/>
      <c r="SZZ143" s="349"/>
      <c r="TAB143" s="347"/>
      <c r="TAC143" s="350"/>
      <c r="TAD143" s="350"/>
      <c r="TAE143" s="348"/>
      <c r="TAF143" s="348"/>
      <c r="TAG143" s="348"/>
      <c r="TAH143" s="349"/>
      <c r="TAJ143" s="347"/>
      <c r="TAK143" s="350"/>
      <c r="TAL143" s="350"/>
      <c r="TAM143" s="348"/>
      <c r="TAN143" s="348"/>
      <c r="TAO143" s="348"/>
      <c r="TAP143" s="349"/>
      <c r="TAR143" s="347"/>
      <c r="TAS143" s="350"/>
      <c r="TAT143" s="350"/>
      <c r="TAU143" s="348"/>
      <c r="TAV143" s="348"/>
      <c r="TAW143" s="348"/>
      <c r="TAX143" s="349"/>
      <c r="TAZ143" s="347"/>
      <c r="TBA143" s="350"/>
      <c r="TBB143" s="350"/>
      <c r="TBC143" s="348"/>
      <c r="TBD143" s="348"/>
      <c r="TBE143" s="348"/>
      <c r="TBF143" s="349"/>
      <c r="TBH143" s="347"/>
      <c r="TBI143" s="350"/>
      <c r="TBJ143" s="350"/>
      <c r="TBK143" s="348"/>
      <c r="TBL143" s="348"/>
      <c r="TBM143" s="348"/>
      <c r="TBN143" s="349"/>
      <c r="TBP143" s="347"/>
      <c r="TBQ143" s="350"/>
      <c r="TBR143" s="350"/>
      <c r="TBS143" s="348"/>
      <c r="TBT143" s="348"/>
      <c r="TBU143" s="348"/>
      <c r="TBV143" s="349"/>
      <c r="TBX143" s="347"/>
      <c r="TBY143" s="350"/>
      <c r="TBZ143" s="350"/>
      <c r="TCA143" s="348"/>
      <c r="TCB143" s="348"/>
      <c r="TCC143" s="348"/>
      <c r="TCD143" s="349"/>
      <c r="TCF143" s="347"/>
      <c r="TCG143" s="350"/>
      <c r="TCH143" s="350"/>
      <c r="TCI143" s="348"/>
      <c r="TCJ143" s="348"/>
      <c r="TCK143" s="348"/>
      <c r="TCL143" s="349"/>
      <c r="TCN143" s="347"/>
      <c r="TCO143" s="350"/>
      <c r="TCP143" s="350"/>
      <c r="TCQ143" s="348"/>
      <c r="TCR143" s="348"/>
      <c r="TCS143" s="348"/>
      <c r="TCT143" s="349"/>
      <c r="TCV143" s="347"/>
      <c r="TCW143" s="350"/>
      <c r="TCX143" s="350"/>
      <c r="TCY143" s="348"/>
      <c r="TCZ143" s="348"/>
      <c r="TDA143" s="348"/>
      <c r="TDB143" s="349"/>
      <c r="TDD143" s="347"/>
      <c r="TDE143" s="350"/>
      <c r="TDF143" s="350"/>
      <c r="TDG143" s="348"/>
      <c r="TDH143" s="348"/>
      <c r="TDI143" s="348"/>
      <c r="TDJ143" s="349"/>
      <c r="TDL143" s="347"/>
      <c r="TDM143" s="350"/>
      <c r="TDN143" s="350"/>
      <c r="TDO143" s="348"/>
      <c r="TDP143" s="348"/>
      <c r="TDQ143" s="348"/>
      <c r="TDR143" s="349"/>
      <c r="TDT143" s="347"/>
      <c r="TDU143" s="350"/>
      <c r="TDV143" s="350"/>
      <c r="TDW143" s="348"/>
      <c r="TDX143" s="348"/>
      <c r="TDY143" s="348"/>
      <c r="TDZ143" s="349"/>
      <c r="TEB143" s="347"/>
      <c r="TEC143" s="350"/>
      <c r="TED143" s="350"/>
      <c r="TEE143" s="348"/>
      <c r="TEF143" s="348"/>
      <c r="TEG143" s="348"/>
      <c r="TEH143" s="349"/>
      <c r="TEJ143" s="347"/>
      <c r="TEK143" s="350"/>
      <c r="TEL143" s="350"/>
      <c r="TEM143" s="348"/>
      <c r="TEN143" s="348"/>
      <c r="TEO143" s="348"/>
      <c r="TEP143" s="349"/>
      <c r="TER143" s="347"/>
      <c r="TES143" s="350"/>
      <c r="TET143" s="350"/>
      <c r="TEU143" s="348"/>
      <c r="TEV143" s="348"/>
      <c r="TEW143" s="348"/>
      <c r="TEX143" s="349"/>
      <c r="TEZ143" s="347"/>
      <c r="TFA143" s="350"/>
      <c r="TFB143" s="350"/>
      <c r="TFC143" s="348"/>
      <c r="TFD143" s="348"/>
      <c r="TFE143" s="348"/>
      <c r="TFF143" s="349"/>
      <c r="TFH143" s="347"/>
      <c r="TFI143" s="350"/>
      <c r="TFJ143" s="350"/>
      <c r="TFK143" s="348"/>
      <c r="TFL143" s="348"/>
      <c r="TFM143" s="348"/>
      <c r="TFN143" s="349"/>
      <c r="TFP143" s="347"/>
      <c r="TFQ143" s="350"/>
      <c r="TFR143" s="350"/>
      <c r="TFS143" s="348"/>
      <c r="TFT143" s="348"/>
      <c r="TFU143" s="348"/>
      <c r="TFV143" s="349"/>
      <c r="TFX143" s="347"/>
      <c r="TFY143" s="350"/>
      <c r="TFZ143" s="350"/>
      <c r="TGA143" s="348"/>
      <c r="TGB143" s="348"/>
      <c r="TGC143" s="348"/>
      <c r="TGD143" s="349"/>
      <c r="TGF143" s="347"/>
      <c r="TGG143" s="350"/>
      <c r="TGH143" s="350"/>
      <c r="TGI143" s="348"/>
      <c r="TGJ143" s="348"/>
      <c r="TGK143" s="348"/>
      <c r="TGL143" s="349"/>
      <c r="TGN143" s="347"/>
      <c r="TGO143" s="350"/>
      <c r="TGP143" s="350"/>
      <c r="TGQ143" s="348"/>
      <c r="TGR143" s="348"/>
      <c r="TGS143" s="348"/>
      <c r="TGT143" s="349"/>
      <c r="TGV143" s="347"/>
      <c r="TGW143" s="350"/>
      <c r="TGX143" s="350"/>
      <c r="TGY143" s="348"/>
      <c r="TGZ143" s="348"/>
      <c r="THA143" s="348"/>
      <c r="THB143" s="349"/>
      <c r="THD143" s="347"/>
      <c r="THE143" s="350"/>
      <c r="THF143" s="350"/>
      <c r="THG143" s="348"/>
      <c r="THH143" s="348"/>
      <c r="THI143" s="348"/>
      <c r="THJ143" s="349"/>
      <c r="THL143" s="347"/>
      <c r="THM143" s="350"/>
      <c r="THN143" s="350"/>
      <c r="THO143" s="348"/>
      <c r="THP143" s="348"/>
      <c r="THQ143" s="348"/>
      <c r="THR143" s="349"/>
      <c r="THT143" s="347"/>
      <c r="THU143" s="350"/>
      <c r="THV143" s="350"/>
      <c r="THW143" s="348"/>
      <c r="THX143" s="348"/>
      <c r="THY143" s="348"/>
      <c r="THZ143" s="349"/>
      <c r="TIB143" s="347"/>
      <c r="TIC143" s="350"/>
      <c r="TID143" s="350"/>
      <c r="TIE143" s="348"/>
      <c r="TIF143" s="348"/>
      <c r="TIG143" s="348"/>
      <c r="TIH143" s="349"/>
      <c r="TIJ143" s="347"/>
      <c r="TIK143" s="350"/>
      <c r="TIL143" s="350"/>
      <c r="TIM143" s="348"/>
      <c r="TIN143" s="348"/>
      <c r="TIO143" s="348"/>
      <c r="TIP143" s="349"/>
      <c r="TIR143" s="347"/>
      <c r="TIS143" s="350"/>
      <c r="TIT143" s="350"/>
      <c r="TIU143" s="348"/>
      <c r="TIV143" s="348"/>
      <c r="TIW143" s="348"/>
      <c r="TIX143" s="349"/>
      <c r="TIZ143" s="347"/>
      <c r="TJA143" s="350"/>
      <c r="TJB143" s="350"/>
      <c r="TJC143" s="348"/>
      <c r="TJD143" s="348"/>
      <c r="TJE143" s="348"/>
      <c r="TJF143" s="349"/>
      <c r="TJH143" s="347"/>
      <c r="TJI143" s="350"/>
      <c r="TJJ143" s="350"/>
      <c r="TJK143" s="348"/>
      <c r="TJL143" s="348"/>
      <c r="TJM143" s="348"/>
      <c r="TJN143" s="349"/>
      <c r="TJP143" s="347"/>
      <c r="TJQ143" s="350"/>
      <c r="TJR143" s="350"/>
      <c r="TJS143" s="348"/>
      <c r="TJT143" s="348"/>
      <c r="TJU143" s="348"/>
      <c r="TJV143" s="349"/>
      <c r="TJX143" s="347"/>
      <c r="TJY143" s="350"/>
      <c r="TJZ143" s="350"/>
      <c r="TKA143" s="348"/>
      <c r="TKB143" s="348"/>
      <c r="TKC143" s="348"/>
      <c r="TKD143" s="349"/>
      <c r="TKF143" s="347"/>
      <c r="TKG143" s="350"/>
      <c r="TKH143" s="350"/>
      <c r="TKI143" s="348"/>
      <c r="TKJ143" s="348"/>
      <c r="TKK143" s="348"/>
      <c r="TKL143" s="349"/>
      <c r="TKN143" s="347"/>
      <c r="TKO143" s="350"/>
      <c r="TKP143" s="350"/>
      <c r="TKQ143" s="348"/>
      <c r="TKR143" s="348"/>
      <c r="TKS143" s="348"/>
      <c r="TKT143" s="349"/>
      <c r="TKV143" s="347"/>
      <c r="TKW143" s="350"/>
      <c r="TKX143" s="350"/>
      <c r="TKY143" s="348"/>
      <c r="TKZ143" s="348"/>
      <c r="TLA143" s="348"/>
      <c r="TLB143" s="349"/>
      <c r="TLD143" s="347"/>
      <c r="TLE143" s="350"/>
      <c r="TLF143" s="350"/>
      <c r="TLG143" s="348"/>
      <c r="TLH143" s="348"/>
      <c r="TLI143" s="348"/>
      <c r="TLJ143" s="349"/>
      <c r="TLL143" s="347"/>
      <c r="TLM143" s="350"/>
      <c r="TLN143" s="350"/>
      <c r="TLO143" s="348"/>
      <c r="TLP143" s="348"/>
      <c r="TLQ143" s="348"/>
      <c r="TLR143" s="349"/>
      <c r="TLT143" s="347"/>
      <c r="TLU143" s="350"/>
      <c r="TLV143" s="350"/>
      <c r="TLW143" s="348"/>
      <c r="TLX143" s="348"/>
      <c r="TLY143" s="348"/>
      <c r="TLZ143" s="349"/>
      <c r="TMB143" s="347"/>
      <c r="TMC143" s="350"/>
      <c r="TMD143" s="350"/>
      <c r="TME143" s="348"/>
      <c r="TMF143" s="348"/>
      <c r="TMG143" s="348"/>
      <c r="TMH143" s="349"/>
      <c r="TMJ143" s="347"/>
      <c r="TMK143" s="350"/>
      <c r="TML143" s="350"/>
      <c r="TMM143" s="348"/>
      <c r="TMN143" s="348"/>
      <c r="TMO143" s="348"/>
      <c r="TMP143" s="349"/>
      <c r="TMR143" s="347"/>
      <c r="TMS143" s="350"/>
      <c r="TMT143" s="350"/>
      <c r="TMU143" s="348"/>
      <c r="TMV143" s="348"/>
      <c r="TMW143" s="348"/>
      <c r="TMX143" s="349"/>
      <c r="TMZ143" s="347"/>
      <c r="TNA143" s="350"/>
      <c r="TNB143" s="350"/>
      <c r="TNC143" s="348"/>
      <c r="TND143" s="348"/>
      <c r="TNE143" s="348"/>
      <c r="TNF143" s="349"/>
      <c r="TNH143" s="347"/>
      <c r="TNI143" s="350"/>
      <c r="TNJ143" s="350"/>
      <c r="TNK143" s="348"/>
      <c r="TNL143" s="348"/>
      <c r="TNM143" s="348"/>
      <c r="TNN143" s="349"/>
      <c r="TNP143" s="347"/>
      <c r="TNQ143" s="350"/>
      <c r="TNR143" s="350"/>
      <c r="TNS143" s="348"/>
      <c r="TNT143" s="348"/>
      <c r="TNU143" s="348"/>
      <c r="TNV143" s="349"/>
      <c r="TNX143" s="347"/>
      <c r="TNY143" s="350"/>
      <c r="TNZ143" s="350"/>
      <c r="TOA143" s="348"/>
      <c r="TOB143" s="348"/>
      <c r="TOC143" s="348"/>
      <c r="TOD143" s="349"/>
      <c r="TOF143" s="347"/>
      <c r="TOG143" s="350"/>
      <c r="TOH143" s="350"/>
      <c r="TOI143" s="348"/>
      <c r="TOJ143" s="348"/>
      <c r="TOK143" s="348"/>
      <c r="TOL143" s="349"/>
      <c r="TON143" s="347"/>
      <c r="TOO143" s="350"/>
      <c r="TOP143" s="350"/>
      <c r="TOQ143" s="348"/>
      <c r="TOR143" s="348"/>
      <c r="TOS143" s="348"/>
      <c r="TOT143" s="349"/>
      <c r="TOV143" s="347"/>
      <c r="TOW143" s="350"/>
      <c r="TOX143" s="350"/>
      <c r="TOY143" s="348"/>
      <c r="TOZ143" s="348"/>
      <c r="TPA143" s="348"/>
      <c r="TPB143" s="349"/>
      <c r="TPD143" s="347"/>
      <c r="TPE143" s="350"/>
      <c r="TPF143" s="350"/>
      <c r="TPG143" s="348"/>
      <c r="TPH143" s="348"/>
      <c r="TPI143" s="348"/>
      <c r="TPJ143" s="349"/>
      <c r="TPL143" s="347"/>
      <c r="TPM143" s="350"/>
      <c r="TPN143" s="350"/>
      <c r="TPO143" s="348"/>
      <c r="TPP143" s="348"/>
      <c r="TPQ143" s="348"/>
      <c r="TPR143" s="349"/>
      <c r="TPT143" s="347"/>
      <c r="TPU143" s="350"/>
      <c r="TPV143" s="350"/>
      <c r="TPW143" s="348"/>
      <c r="TPX143" s="348"/>
      <c r="TPY143" s="348"/>
      <c r="TPZ143" s="349"/>
      <c r="TQB143" s="347"/>
      <c r="TQC143" s="350"/>
      <c r="TQD143" s="350"/>
      <c r="TQE143" s="348"/>
      <c r="TQF143" s="348"/>
      <c r="TQG143" s="348"/>
      <c r="TQH143" s="349"/>
      <c r="TQJ143" s="347"/>
      <c r="TQK143" s="350"/>
      <c r="TQL143" s="350"/>
      <c r="TQM143" s="348"/>
      <c r="TQN143" s="348"/>
      <c r="TQO143" s="348"/>
      <c r="TQP143" s="349"/>
      <c r="TQR143" s="347"/>
      <c r="TQS143" s="350"/>
      <c r="TQT143" s="350"/>
      <c r="TQU143" s="348"/>
      <c r="TQV143" s="348"/>
      <c r="TQW143" s="348"/>
      <c r="TQX143" s="349"/>
      <c r="TQZ143" s="347"/>
      <c r="TRA143" s="350"/>
      <c r="TRB143" s="350"/>
      <c r="TRC143" s="348"/>
      <c r="TRD143" s="348"/>
      <c r="TRE143" s="348"/>
      <c r="TRF143" s="349"/>
      <c r="TRH143" s="347"/>
      <c r="TRI143" s="350"/>
      <c r="TRJ143" s="350"/>
      <c r="TRK143" s="348"/>
      <c r="TRL143" s="348"/>
      <c r="TRM143" s="348"/>
      <c r="TRN143" s="349"/>
      <c r="TRP143" s="347"/>
      <c r="TRQ143" s="350"/>
      <c r="TRR143" s="350"/>
      <c r="TRS143" s="348"/>
      <c r="TRT143" s="348"/>
      <c r="TRU143" s="348"/>
      <c r="TRV143" s="349"/>
      <c r="TRX143" s="347"/>
      <c r="TRY143" s="350"/>
      <c r="TRZ143" s="350"/>
      <c r="TSA143" s="348"/>
      <c r="TSB143" s="348"/>
      <c r="TSC143" s="348"/>
      <c r="TSD143" s="349"/>
      <c r="TSF143" s="347"/>
      <c r="TSG143" s="350"/>
      <c r="TSH143" s="350"/>
      <c r="TSI143" s="348"/>
      <c r="TSJ143" s="348"/>
      <c r="TSK143" s="348"/>
      <c r="TSL143" s="349"/>
      <c r="TSN143" s="347"/>
      <c r="TSO143" s="350"/>
      <c r="TSP143" s="350"/>
      <c r="TSQ143" s="348"/>
      <c r="TSR143" s="348"/>
      <c r="TSS143" s="348"/>
      <c r="TST143" s="349"/>
      <c r="TSV143" s="347"/>
      <c r="TSW143" s="350"/>
      <c r="TSX143" s="350"/>
      <c r="TSY143" s="348"/>
      <c r="TSZ143" s="348"/>
      <c r="TTA143" s="348"/>
      <c r="TTB143" s="349"/>
      <c r="TTD143" s="347"/>
      <c r="TTE143" s="350"/>
      <c r="TTF143" s="350"/>
      <c r="TTG143" s="348"/>
      <c r="TTH143" s="348"/>
      <c r="TTI143" s="348"/>
      <c r="TTJ143" s="349"/>
      <c r="TTL143" s="347"/>
      <c r="TTM143" s="350"/>
      <c r="TTN143" s="350"/>
      <c r="TTO143" s="348"/>
      <c r="TTP143" s="348"/>
      <c r="TTQ143" s="348"/>
      <c r="TTR143" s="349"/>
      <c r="TTT143" s="347"/>
      <c r="TTU143" s="350"/>
      <c r="TTV143" s="350"/>
      <c r="TTW143" s="348"/>
      <c r="TTX143" s="348"/>
      <c r="TTY143" s="348"/>
      <c r="TTZ143" s="349"/>
      <c r="TUB143" s="347"/>
      <c r="TUC143" s="350"/>
      <c r="TUD143" s="350"/>
      <c r="TUE143" s="348"/>
      <c r="TUF143" s="348"/>
      <c r="TUG143" s="348"/>
      <c r="TUH143" s="349"/>
      <c r="TUJ143" s="347"/>
      <c r="TUK143" s="350"/>
      <c r="TUL143" s="350"/>
      <c r="TUM143" s="348"/>
      <c r="TUN143" s="348"/>
      <c r="TUO143" s="348"/>
      <c r="TUP143" s="349"/>
      <c r="TUR143" s="347"/>
      <c r="TUS143" s="350"/>
      <c r="TUT143" s="350"/>
      <c r="TUU143" s="348"/>
      <c r="TUV143" s="348"/>
      <c r="TUW143" s="348"/>
      <c r="TUX143" s="349"/>
      <c r="TUZ143" s="347"/>
      <c r="TVA143" s="350"/>
      <c r="TVB143" s="350"/>
      <c r="TVC143" s="348"/>
      <c r="TVD143" s="348"/>
      <c r="TVE143" s="348"/>
      <c r="TVF143" s="349"/>
      <c r="TVH143" s="347"/>
      <c r="TVI143" s="350"/>
      <c r="TVJ143" s="350"/>
      <c r="TVK143" s="348"/>
      <c r="TVL143" s="348"/>
      <c r="TVM143" s="348"/>
      <c r="TVN143" s="349"/>
      <c r="TVP143" s="347"/>
      <c r="TVQ143" s="350"/>
      <c r="TVR143" s="350"/>
      <c r="TVS143" s="348"/>
      <c r="TVT143" s="348"/>
      <c r="TVU143" s="348"/>
      <c r="TVV143" s="349"/>
      <c r="TVX143" s="347"/>
      <c r="TVY143" s="350"/>
      <c r="TVZ143" s="350"/>
      <c r="TWA143" s="348"/>
      <c r="TWB143" s="348"/>
      <c r="TWC143" s="348"/>
      <c r="TWD143" s="349"/>
      <c r="TWF143" s="347"/>
      <c r="TWG143" s="350"/>
      <c r="TWH143" s="350"/>
      <c r="TWI143" s="348"/>
      <c r="TWJ143" s="348"/>
      <c r="TWK143" s="348"/>
      <c r="TWL143" s="349"/>
      <c r="TWN143" s="347"/>
      <c r="TWO143" s="350"/>
      <c r="TWP143" s="350"/>
      <c r="TWQ143" s="348"/>
      <c r="TWR143" s="348"/>
      <c r="TWS143" s="348"/>
      <c r="TWT143" s="349"/>
      <c r="TWV143" s="347"/>
      <c r="TWW143" s="350"/>
      <c r="TWX143" s="350"/>
      <c r="TWY143" s="348"/>
      <c r="TWZ143" s="348"/>
      <c r="TXA143" s="348"/>
      <c r="TXB143" s="349"/>
      <c r="TXD143" s="347"/>
      <c r="TXE143" s="350"/>
      <c r="TXF143" s="350"/>
      <c r="TXG143" s="348"/>
      <c r="TXH143" s="348"/>
      <c r="TXI143" s="348"/>
      <c r="TXJ143" s="349"/>
      <c r="TXL143" s="347"/>
      <c r="TXM143" s="350"/>
      <c r="TXN143" s="350"/>
      <c r="TXO143" s="348"/>
      <c r="TXP143" s="348"/>
      <c r="TXQ143" s="348"/>
      <c r="TXR143" s="349"/>
      <c r="TXT143" s="347"/>
      <c r="TXU143" s="350"/>
      <c r="TXV143" s="350"/>
      <c r="TXW143" s="348"/>
      <c r="TXX143" s="348"/>
      <c r="TXY143" s="348"/>
      <c r="TXZ143" s="349"/>
      <c r="TYB143" s="347"/>
      <c r="TYC143" s="350"/>
      <c r="TYD143" s="350"/>
      <c r="TYE143" s="348"/>
      <c r="TYF143" s="348"/>
      <c r="TYG143" s="348"/>
      <c r="TYH143" s="349"/>
      <c r="TYJ143" s="347"/>
      <c r="TYK143" s="350"/>
      <c r="TYL143" s="350"/>
      <c r="TYM143" s="348"/>
      <c r="TYN143" s="348"/>
      <c r="TYO143" s="348"/>
      <c r="TYP143" s="349"/>
      <c r="TYR143" s="347"/>
      <c r="TYS143" s="350"/>
      <c r="TYT143" s="350"/>
      <c r="TYU143" s="348"/>
      <c r="TYV143" s="348"/>
      <c r="TYW143" s="348"/>
      <c r="TYX143" s="349"/>
      <c r="TYZ143" s="347"/>
      <c r="TZA143" s="350"/>
      <c r="TZB143" s="350"/>
      <c r="TZC143" s="348"/>
      <c r="TZD143" s="348"/>
      <c r="TZE143" s="348"/>
      <c r="TZF143" s="349"/>
      <c r="TZH143" s="347"/>
      <c r="TZI143" s="350"/>
      <c r="TZJ143" s="350"/>
      <c r="TZK143" s="348"/>
      <c r="TZL143" s="348"/>
      <c r="TZM143" s="348"/>
      <c r="TZN143" s="349"/>
      <c r="TZP143" s="347"/>
      <c r="TZQ143" s="350"/>
      <c r="TZR143" s="350"/>
      <c r="TZS143" s="348"/>
      <c r="TZT143" s="348"/>
      <c r="TZU143" s="348"/>
      <c r="TZV143" s="349"/>
      <c r="TZX143" s="347"/>
      <c r="TZY143" s="350"/>
      <c r="TZZ143" s="350"/>
      <c r="UAA143" s="348"/>
      <c r="UAB143" s="348"/>
      <c r="UAC143" s="348"/>
      <c r="UAD143" s="349"/>
      <c r="UAF143" s="347"/>
      <c r="UAG143" s="350"/>
      <c r="UAH143" s="350"/>
      <c r="UAI143" s="348"/>
      <c r="UAJ143" s="348"/>
      <c r="UAK143" s="348"/>
      <c r="UAL143" s="349"/>
      <c r="UAN143" s="347"/>
      <c r="UAO143" s="350"/>
      <c r="UAP143" s="350"/>
      <c r="UAQ143" s="348"/>
      <c r="UAR143" s="348"/>
      <c r="UAS143" s="348"/>
      <c r="UAT143" s="349"/>
      <c r="UAV143" s="347"/>
      <c r="UAW143" s="350"/>
      <c r="UAX143" s="350"/>
      <c r="UAY143" s="348"/>
      <c r="UAZ143" s="348"/>
      <c r="UBA143" s="348"/>
      <c r="UBB143" s="349"/>
      <c r="UBD143" s="347"/>
      <c r="UBE143" s="350"/>
      <c r="UBF143" s="350"/>
      <c r="UBG143" s="348"/>
      <c r="UBH143" s="348"/>
      <c r="UBI143" s="348"/>
      <c r="UBJ143" s="349"/>
      <c r="UBL143" s="347"/>
      <c r="UBM143" s="350"/>
      <c r="UBN143" s="350"/>
      <c r="UBO143" s="348"/>
      <c r="UBP143" s="348"/>
      <c r="UBQ143" s="348"/>
      <c r="UBR143" s="349"/>
      <c r="UBT143" s="347"/>
      <c r="UBU143" s="350"/>
      <c r="UBV143" s="350"/>
      <c r="UBW143" s="348"/>
      <c r="UBX143" s="348"/>
      <c r="UBY143" s="348"/>
      <c r="UBZ143" s="349"/>
      <c r="UCB143" s="347"/>
      <c r="UCC143" s="350"/>
      <c r="UCD143" s="350"/>
      <c r="UCE143" s="348"/>
      <c r="UCF143" s="348"/>
      <c r="UCG143" s="348"/>
      <c r="UCH143" s="349"/>
      <c r="UCJ143" s="347"/>
      <c r="UCK143" s="350"/>
      <c r="UCL143" s="350"/>
      <c r="UCM143" s="348"/>
      <c r="UCN143" s="348"/>
      <c r="UCO143" s="348"/>
      <c r="UCP143" s="349"/>
      <c r="UCR143" s="347"/>
      <c r="UCS143" s="350"/>
      <c r="UCT143" s="350"/>
      <c r="UCU143" s="348"/>
      <c r="UCV143" s="348"/>
      <c r="UCW143" s="348"/>
      <c r="UCX143" s="349"/>
      <c r="UCZ143" s="347"/>
      <c r="UDA143" s="350"/>
      <c r="UDB143" s="350"/>
      <c r="UDC143" s="348"/>
      <c r="UDD143" s="348"/>
      <c r="UDE143" s="348"/>
      <c r="UDF143" s="349"/>
      <c r="UDH143" s="347"/>
      <c r="UDI143" s="350"/>
      <c r="UDJ143" s="350"/>
      <c r="UDK143" s="348"/>
      <c r="UDL143" s="348"/>
      <c r="UDM143" s="348"/>
      <c r="UDN143" s="349"/>
      <c r="UDP143" s="347"/>
      <c r="UDQ143" s="350"/>
      <c r="UDR143" s="350"/>
      <c r="UDS143" s="348"/>
      <c r="UDT143" s="348"/>
      <c r="UDU143" s="348"/>
      <c r="UDV143" s="349"/>
      <c r="UDX143" s="347"/>
      <c r="UDY143" s="350"/>
      <c r="UDZ143" s="350"/>
      <c r="UEA143" s="348"/>
      <c r="UEB143" s="348"/>
      <c r="UEC143" s="348"/>
      <c r="UED143" s="349"/>
      <c r="UEF143" s="347"/>
      <c r="UEG143" s="350"/>
      <c r="UEH143" s="350"/>
      <c r="UEI143" s="348"/>
      <c r="UEJ143" s="348"/>
      <c r="UEK143" s="348"/>
      <c r="UEL143" s="349"/>
      <c r="UEN143" s="347"/>
      <c r="UEO143" s="350"/>
      <c r="UEP143" s="350"/>
      <c r="UEQ143" s="348"/>
      <c r="UER143" s="348"/>
      <c r="UES143" s="348"/>
      <c r="UET143" s="349"/>
      <c r="UEV143" s="347"/>
      <c r="UEW143" s="350"/>
      <c r="UEX143" s="350"/>
      <c r="UEY143" s="348"/>
      <c r="UEZ143" s="348"/>
      <c r="UFA143" s="348"/>
      <c r="UFB143" s="349"/>
      <c r="UFD143" s="347"/>
      <c r="UFE143" s="350"/>
      <c r="UFF143" s="350"/>
      <c r="UFG143" s="348"/>
      <c r="UFH143" s="348"/>
      <c r="UFI143" s="348"/>
      <c r="UFJ143" s="349"/>
      <c r="UFL143" s="347"/>
      <c r="UFM143" s="350"/>
      <c r="UFN143" s="350"/>
      <c r="UFO143" s="348"/>
      <c r="UFP143" s="348"/>
      <c r="UFQ143" s="348"/>
      <c r="UFR143" s="349"/>
      <c r="UFT143" s="347"/>
      <c r="UFU143" s="350"/>
      <c r="UFV143" s="350"/>
      <c r="UFW143" s="348"/>
      <c r="UFX143" s="348"/>
      <c r="UFY143" s="348"/>
      <c r="UFZ143" s="349"/>
      <c r="UGB143" s="347"/>
      <c r="UGC143" s="350"/>
      <c r="UGD143" s="350"/>
      <c r="UGE143" s="348"/>
      <c r="UGF143" s="348"/>
      <c r="UGG143" s="348"/>
      <c r="UGH143" s="349"/>
      <c r="UGJ143" s="347"/>
      <c r="UGK143" s="350"/>
      <c r="UGL143" s="350"/>
      <c r="UGM143" s="348"/>
      <c r="UGN143" s="348"/>
      <c r="UGO143" s="348"/>
      <c r="UGP143" s="349"/>
      <c r="UGR143" s="347"/>
      <c r="UGS143" s="350"/>
      <c r="UGT143" s="350"/>
      <c r="UGU143" s="348"/>
      <c r="UGV143" s="348"/>
      <c r="UGW143" s="348"/>
      <c r="UGX143" s="349"/>
      <c r="UGZ143" s="347"/>
      <c r="UHA143" s="350"/>
      <c r="UHB143" s="350"/>
      <c r="UHC143" s="348"/>
      <c r="UHD143" s="348"/>
      <c r="UHE143" s="348"/>
      <c r="UHF143" s="349"/>
      <c r="UHH143" s="347"/>
      <c r="UHI143" s="350"/>
      <c r="UHJ143" s="350"/>
      <c r="UHK143" s="348"/>
      <c r="UHL143" s="348"/>
      <c r="UHM143" s="348"/>
      <c r="UHN143" s="349"/>
      <c r="UHP143" s="347"/>
      <c r="UHQ143" s="350"/>
      <c r="UHR143" s="350"/>
      <c r="UHS143" s="348"/>
      <c r="UHT143" s="348"/>
      <c r="UHU143" s="348"/>
      <c r="UHV143" s="349"/>
      <c r="UHX143" s="347"/>
      <c r="UHY143" s="350"/>
      <c r="UHZ143" s="350"/>
      <c r="UIA143" s="348"/>
      <c r="UIB143" s="348"/>
      <c r="UIC143" s="348"/>
      <c r="UID143" s="349"/>
      <c r="UIF143" s="347"/>
      <c r="UIG143" s="350"/>
      <c r="UIH143" s="350"/>
      <c r="UII143" s="348"/>
      <c r="UIJ143" s="348"/>
      <c r="UIK143" s="348"/>
      <c r="UIL143" s="349"/>
      <c r="UIN143" s="347"/>
      <c r="UIO143" s="350"/>
      <c r="UIP143" s="350"/>
      <c r="UIQ143" s="348"/>
      <c r="UIR143" s="348"/>
      <c r="UIS143" s="348"/>
      <c r="UIT143" s="349"/>
      <c r="UIV143" s="347"/>
      <c r="UIW143" s="350"/>
      <c r="UIX143" s="350"/>
      <c r="UIY143" s="348"/>
      <c r="UIZ143" s="348"/>
      <c r="UJA143" s="348"/>
      <c r="UJB143" s="349"/>
      <c r="UJD143" s="347"/>
      <c r="UJE143" s="350"/>
      <c r="UJF143" s="350"/>
      <c r="UJG143" s="348"/>
      <c r="UJH143" s="348"/>
      <c r="UJI143" s="348"/>
      <c r="UJJ143" s="349"/>
      <c r="UJL143" s="347"/>
      <c r="UJM143" s="350"/>
      <c r="UJN143" s="350"/>
      <c r="UJO143" s="348"/>
      <c r="UJP143" s="348"/>
      <c r="UJQ143" s="348"/>
      <c r="UJR143" s="349"/>
      <c r="UJT143" s="347"/>
      <c r="UJU143" s="350"/>
      <c r="UJV143" s="350"/>
      <c r="UJW143" s="348"/>
      <c r="UJX143" s="348"/>
      <c r="UJY143" s="348"/>
      <c r="UJZ143" s="349"/>
      <c r="UKB143" s="347"/>
      <c r="UKC143" s="350"/>
      <c r="UKD143" s="350"/>
      <c r="UKE143" s="348"/>
      <c r="UKF143" s="348"/>
      <c r="UKG143" s="348"/>
      <c r="UKH143" s="349"/>
      <c r="UKJ143" s="347"/>
      <c r="UKK143" s="350"/>
      <c r="UKL143" s="350"/>
      <c r="UKM143" s="348"/>
      <c r="UKN143" s="348"/>
      <c r="UKO143" s="348"/>
      <c r="UKP143" s="349"/>
      <c r="UKR143" s="347"/>
      <c r="UKS143" s="350"/>
      <c r="UKT143" s="350"/>
      <c r="UKU143" s="348"/>
      <c r="UKV143" s="348"/>
      <c r="UKW143" s="348"/>
      <c r="UKX143" s="349"/>
      <c r="UKZ143" s="347"/>
      <c r="ULA143" s="350"/>
      <c r="ULB143" s="350"/>
      <c r="ULC143" s="348"/>
      <c r="ULD143" s="348"/>
      <c r="ULE143" s="348"/>
      <c r="ULF143" s="349"/>
      <c r="ULH143" s="347"/>
      <c r="ULI143" s="350"/>
      <c r="ULJ143" s="350"/>
      <c r="ULK143" s="348"/>
      <c r="ULL143" s="348"/>
      <c r="ULM143" s="348"/>
      <c r="ULN143" s="349"/>
      <c r="ULP143" s="347"/>
      <c r="ULQ143" s="350"/>
      <c r="ULR143" s="350"/>
      <c r="ULS143" s="348"/>
      <c r="ULT143" s="348"/>
      <c r="ULU143" s="348"/>
      <c r="ULV143" s="349"/>
      <c r="ULX143" s="347"/>
      <c r="ULY143" s="350"/>
      <c r="ULZ143" s="350"/>
      <c r="UMA143" s="348"/>
      <c r="UMB143" s="348"/>
      <c r="UMC143" s="348"/>
      <c r="UMD143" s="349"/>
      <c r="UMF143" s="347"/>
      <c r="UMG143" s="350"/>
      <c r="UMH143" s="350"/>
      <c r="UMI143" s="348"/>
      <c r="UMJ143" s="348"/>
      <c r="UMK143" s="348"/>
      <c r="UML143" s="349"/>
      <c r="UMN143" s="347"/>
      <c r="UMO143" s="350"/>
      <c r="UMP143" s="350"/>
      <c r="UMQ143" s="348"/>
      <c r="UMR143" s="348"/>
      <c r="UMS143" s="348"/>
      <c r="UMT143" s="349"/>
      <c r="UMV143" s="347"/>
      <c r="UMW143" s="350"/>
      <c r="UMX143" s="350"/>
      <c r="UMY143" s="348"/>
      <c r="UMZ143" s="348"/>
      <c r="UNA143" s="348"/>
      <c r="UNB143" s="349"/>
      <c r="UND143" s="347"/>
      <c r="UNE143" s="350"/>
      <c r="UNF143" s="350"/>
      <c r="UNG143" s="348"/>
      <c r="UNH143" s="348"/>
      <c r="UNI143" s="348"/>
      <c r="UNJ143" s="349"/>
      <c r="UNL143" s="347"/>
      <c r="UNM143" s="350"/>
      <c r="UNN143" s="350"/>
      <c r="UNO143" s="348"/>
      <c r="UNP143" s="348"/>
      <c r="UNQ143" s="348"/>
      <c r="UNR143" s="349"/>
      <c r="UNT143" s="347"/>
      <c r="UNU143" s="350"/>
      <c r="UNV143" s="350"/>
      <c r="UNW143" s="348"/>
      <c r="UNX143" s="348"/>
      <c r="UNY143" s="348"/>
      <c r="UNZ143" s="349"/>
      <c r="UOB143" s="347"/>
      <c r="UOC143" s="350"/>
      <c r="UOD143" s="350"/>
      <c r="UOE143" s="348"/>
      <c r="UOF143" s="348"/>
      <c r="UOG143" s="348"/>
      <c r="UOH143" s="349"/>
      <c r="UOJ143" s="347"/>
      <c r="UOK143" s="350"/>
      <c r="UOL143" s="350"/>
      <c r="UOM143" s="348"/>
      <c r="UON143" s="348"/>
      <c r="UOO143" s="348"/>
      <c r="UOP143" s="349"/>
      <c r="UOR143" s="347"/>
      <c r="UOS143" s="350"/>
      <c r="UOT143" s="350"/>
      <c r="UOU143" s="348"/>
      <c r="UOV143" s="348"/>
      <c r="UOW143" s="348"/>
      <c r="UOX143" s="349"/>
      <c r="UOZ143" s="347"/>
      <c r="UPA143" s="350"/>
      <c r="UPB143" s="350"/>
      <c r="UPC143" s="348"/>
      <c r="UPD143" s="348"/>
      <c r="UPE143" s="348"/>
      <c r="UPF143" s="349"/>
      <c r="UPH143" s="347"/>
      <c r="UPI143" s="350"/>
      <c r="UPJ143" s="350"/>
      <c r="UPK143" s="348"/>
      <c r="UPL143" s="348"/>
      <c r="UPM143" s="348"/>
      <c r="UPN143" s="349"/>
      <c r="UPP143" s="347"/>
      <c r="UPQ143" s="350"/>
      <c r="UPR143" s="350"/>
      <c r="UPS143" s="348"/>
      <c r="UPT143" s="348"/>
      <c r="UPU143" s="348"/>
      <c r="UPV143" s="349"/>
      <c r="UPX143" s="347"/>
      <c r="UPY143" s="350"/>
      <c r="UPZ143" s="350"/>
      <c r="UQA143" s="348"/>
      <c r="UQB143" s="348"/>
      <c r="UQC143" s="348"/>
      <c r="UQD143" s="349"/>
      <c r="UQF143" s="347"/>
      <c r="UQG143" s="350"/>
      <c r="UQH143" s="350"/>
      <c r="UQI143" s="348"/>
      <c r="UQJ143" s="348"/>
      <c r="UQK143" s="348"/>
      <c r="UQL143" s="349"/>
      <c r="UQN143" s="347"/>
      <c r="UQO143" s="350"/>
      <c r="UQP143" s="350"/>
      <c r="UQQ143" s="348"/>
      <c r="UQR143" s="348"/>
      <c r="UQS143" s="348"/>
      <c r="UQT143" s="349"/>
      <c r="UQV143" s="347"/>
      <c r="UQW143" s="350"/>
      <c r="UQX143" s="350"/>
      <c r="UQY143" s="348"/>
      <c r="UQZ143" s="348"/>
      <c r="URA143" s="348"/>
      <c r="URB143" s="349"/>
      <c r="URD143" s="347"/>
      <c r="URE143" s="350"/>
      <c r="URF143" s="350"/>
      <c r="URG143" s="348"/>
      <c r="URH143" s="348"/>
      <c r="URI143" s="348"/>
      <c r="URJ143" s="349"/>
      <c r="URL143" s="347"/>
      <c r="URM143" s="350"/>
      <c r="URN143" s="350"/>
      <c r="URO143" s="348"/>
      <c r="URP143" s="348"/>
      <c r="URQ143" s="348"/>
      <c r="URR143" s="349"/>
      <c r="URT143" s="347"/>
      <c r="URU143" s="350"/>
      <c r="URV143" s="350"/>
      <c r="URW143" s="348"/>
      <c r="URX143" s="348"/>
      <c r="URY143" s="348"/>
      <c r="URZ143" s="349"/>
      <c r="USB143" s="347"/>
      <c r="USC143" s="350"/>
      <c r="USD143" s="350"/>
      <c r="USE143" s="348"/>
      <c r="USF143" s="348"/>
      <c r="USG143" s="348"/>
      <c r="USH143" s="349"/>
      <c r="USJ143" s="347"/>
      <c r="USK143" s="350"/>
      <c r="USL143" s="350"/>
      <c r="USM143" s="348"/>
      <c r="USN143" s="348"/>
      <c r="USO143" s="348"/>
      <c r="USP143" s="349"/>
      <c r="USR143" s="347"/>
      <c r="USS143" s="350"/>
      <c r="UST143" s="350"/>
      <c r="USU143" s="348"/>
      <c r="USV143" s="348"/>
      <c r="USW143" s="348"/>
      <c r="USX143" s="349"/>
      <c r="USZ143" s="347"/>
      <c r="UTA143" s="350"/>
      <c r="UTB143" s="350"/>
      <c r="UTC143" s="348"/>
      <c r="UTD143" s="348"/>
      <c r="UTE143" s="348"/>
      <c r="UTF143" s="349"/>
      <c r="UTH143" s="347"/>
      <c r="UTI143" s="350"/>
      <c r="UTJ143" s="350"/>
      <c r="UTK143" s="348"/>
      <c r="UTL143" s="348"/>
      <c r="UTM143" s="348"/>
      <c r="UTN143" s="349"/>
      <c r="UTP143" s="347"/>
      <c r="UTQ143" s="350"/>
      <c r="UTR143" s="350"/>
      <c r="UTS143" s="348"/>
      <c r="UTT143" s="348"/>
      <c r="UTU143" s="348"/>
      <c r="UTV143" s="349"/>
      <c r="UTX143" s="347"/>
      <c r="UTY143" s="350"/>
      <c r="UTZ143" s="350"/>
      <c r="UUA143" s="348"/>
      <c r="UUB143" s="348"/>
      <c r="UUC143" s="348"/>
      <c r="UUD143" s="349"/>
      <c r="UUF143" s="347"/>
      <c r="UUG143" s="350"/>
      <c r="UUH143" s="350"/>
      <c r="UUI143" s="348"/>
      <c r="UUJ143" s="348"/>
      <c r="UUK143" s="348"/>
      <c r="UUL143" s="349"/>
      <c r="UUN143" s="347"/>
      <c r="UUO143" s="350"/>
      <c r="UUP143" s="350"/>
      <c r="UUQ143" s="348"/>
      <c r="UUR143" s="348"/>
      <c r="UUS143" s="348"/>
      <c r="UUT143" s="349"/>
      <c r="UUV143" s="347"/>
      <c r="UUW143" s="350"/>
      <c r="UUX143" s="350"/>
      <c r="UUY143" s="348"/>
      <c r="UUZ143" s="348"/>
      <c r="UVA143" s="348"/>
      <c r="UVB143" s="349"/>
      <c r="UVD143" s="347"/>
      <c r="UVE143" s="350"/>
      <c r="UVF143" s="350"/>
      <c r="UVG143" s="348"/>
      <c r="UVH143" s="348"/>
      <c r="UVI143" s="348"/>
      <c r="UVJ143" s="349"/>
      <c r="UVL143" s="347"/>
      <c r="UVM143" s="350"/>
      <c r="UVN143" s="350"/>
      <c r="UVO143" s="348"/>
      <c r="UVP143" s="348"/>
      <c r="UVQ143" s="348"/>
      <c r="UVR143" s="349"/>
      <c r="UVT143" s="347"/>
      <c r="UVU143" s="350"/>
      <c r="UVV143" s="350"/>
      <c r="UVW143" s="348"/>
      <c r="UVX143" s="348"/>
      <c r="UVY143" s="348"/>
      <c r="UVZ143" s="349"/>
      <c r="UWB143" s="347"/>
      <c r="UWC143" s="350"/>
      <c r="UWD143" s="350"/>
      <c r="UWE143" s="348"/>
      <c r="UWF143" s="348"/>
      <c r="UWG143" s="348"/>
      <c r="UWH143" s="349"/>
      <c r="UWJ143" s="347"/>
      <c r="UWK143" s="350"/>
      <c r="UWL143" s="350"/>
      <c r="UWM143" s="348"/>
      <c r="UWN143" s="348"/>
      <c r="UWO143" s="348"/>
      <c r="UWP143" s="349"/>
      <c r="UWR143" s="347"/>
      <c r="UWS143" s="350"/>
      <c r="UWT143" s="350"/>
      <c r="UWU143" s="348"/>
      <c r="UWV143" s="348"/>
      <c r="UWW143" s="348"/>
      <c r="UWX143" s="349"/>
      <c r="UWZ143" s="347"/>
      <c r="UXA143" s="350"/>
      <c r="UXB143" s="350"/>
      <c r="UXC143" s="348"/>
      <c r="UXD143" s="348"/>
      <c r="UXE143" s="348"/>
      <c r="UXF143" s="349"/>
      <c r="UXH143" s="347"/>
      <c r="UXI143" s="350"/>
      <c r="UXJ143" s="350"/>
      <c r="UXK143" s="348"/>
      <c r="UXL143" s="348"/>
      <c r="UXM143" s="348"/>
      <c r="UXN143" s="349"/>
      <c r="UXP143" s="347"/>
      <c r="UXQ143" s="350"/>
      <c r="UXR143" s="350"/>
      <c r="UXS143" s="348"/>
      <c r="UXT143" s="348"/>
      <c r="UXU143" s="348"/>
      <c r="UXV143" s="349"/>
      <c r="UXX143" s="347"/>
      <c r="UXY143" s="350"/>
      <c r="UXZ143" s="350"/>
      <c r="UYA143" s="348"/>
      <c r="UYB143" s="348"/>
      <c r="UYC143" s="348"/>
      <c r="UYD143" s="349"/>
      <c r="UYF143" s="347"/>
      <c r="UYG143" s="350"/>
      <c r="UYH143" s="350"/>
      <c r="UYI143" s="348"/>
      <c r="UYJ143" s="348"/>
      <c r="UYK143" s="348"/>
      <c r="UYL143" s="349"/>
      <c r="UYN143" s="347"/>
      <c r="UYO143" s="350"/>
      <c r="UYP143" s="350"/>
      <c r="UYQ143" s="348"/>
      <c r="UYR143" s="348"/>
      <c r="UYS143" s="348"/>
      <c r="UYT143" s="349"/>
      <c r="UYV143" s="347"/>
      <c r="UYW143" s="350"/>
      <c r="UYX143" s="350"/>
      <c r="UYY143" s="348"/>
      <c r="UYZ143" s="348"/>
      <c r="UZA143" s="348"/>
      <c r="UZB143" s="349"/>
      <c r="UZD143" s="347"/>
      <c r="UZE143" s="350"/>
      <c r="UZF143" s="350"/>
      <c r="UZG143" s="348"/>
      <c r="UZH143" s="348"/>
      <c r="UZI143" s="348"/>
      <c r="UZJ143" s="349"/>
      <c r="UZL143" s="347"/>
      <c r="UZM143" s="350"/>
      <c r="UZN143" s="350"/>
      <c r="UZO143" s="348"/>
      <c r="UZP143" s="348"/>
      <c r="UZQ143" s="348"/>
      <c r="UZR143" s="349"/>
      <c r="UZT143" s="347"/>
      <c r="UZU143" s="350"/>
      <c r="UZV143" s="350"/>
      <c r="UZW143" s="348"/>
      <c r="UZX143" s="348"/>
      <c r="UZY143" s="348"/>
      <c r="UZZ143" s="349"/>
      <c r="VAB143" s="347"/>
      <c r="VAC143" s="350"/>
      <c r="VAD143" s="350"/>
      <c r="VAE143" s="348"/>
      <c r="VAF143" s="348"/>
      <c r="VAG143" s="348"/>
      <c r="VAH143" s="349"/>
      <c r="VAJ143" s="347"/>
      <c r="VAK143" s="350"/>
      <c r="VAL143" s="350"/>
      <c r="VAM143" s="348"/>
      <c r="VAN143" s="348"/>
      <c r="VAO143" s="348"/>
      <c r="VAP143" s="349"/>
      <c r="VAR143" s="347"/>
      <c r="VAS143" s="350"/>
      <c r="VAT143" s="350"/>
      <c r="VAU143" s="348"/>
      <c r="VAV143" s="348"/>
      <c r="VAW143" s="348"/>
      <c r="VAX143" s="349"/>
      <c r="VAZ143" s="347"/>
      <c r="VBA143" s="350"/>
      <c r="VBB143" s="350"/>
      <c r="VBC143" s="348"/>
      <c r="VBD143" s="348"/>
      <c r="VBE143" s="348"/>
      <c r="VBF143" s="349"/>
      <c r="VBH143" s="347"/>
      <c r="VBI143" s="350"/>
      <c r="VBJ143" s="350"/>
      <c r="VBK143" s="348"/>
      <c r="VBL143" s="348"/>
      <c r="VBM143" s="348"/>
      <c r="VBN143" s="349"/>
      <c r="VBP143" s="347"/>
      <c r="VBQ143" s="350"/>
      <c r="VBR143" s="350"/>
      <c r="VBS143" s="348"/>
      <c r="VBT143" s="348"/>
      <c r="VBU143" s="348"/>
      <c r="VBV143" s="349"/>
      <c r="VBX143" s="347"/>
      <c r="VBY143" s="350"/>
      <c r="VBZ143" s="350"/>
      <c r="VCA143" s="348"/>
      <c r="VCB143" s="348"/>
      <c r="VCC143" s="348"/>
      <c r="VCD143" s="349"/>
      <c r="VCF143" s="347"/>
      <c r="VCG143" s="350"/>
      <c r="VCH143" s="350"/>
      <c r="VCI143" s="348"/>
      <c r="VCJ143" s="348"/>
      <c r="VCK143" s="348"/>
      <c r="VCL143" s="349"/>
      <c r="VCN143" s="347"/>
      <c r="VCO143" s="350"/>
      <c r="VCP143" s="350"/>
      <c r="VCQ143" s="348"/>
      <c r="VCR143" s="348"/>
      <c r="VCS143" s="348"/>
      <c r="VCT143" s="349"/>
      <c r="VCV143" s="347"/>
      <c r="VCW143" s="350"/>
      <c r="VCX143" s="350"/>
      <c r="VCY143" s="348"/>
      <c r="VCZ143" s="348"/>
      <c r="VDA143" s="348"/>
      <c r="VDB143" s="349"/>
      <c r="VDD143" s="347"/>
      <c r="VDE143" s="350"/>
      <c r="VDF143" s="350"/>
      <c r="VDG143" s="348"/>
      <c r="VDH143" s="348"/>
      <c r="VDI143" s="348"/>
      <c r="VDJ143" s="349"/>
      <c r="VDL143" s="347"/>
      <c r="VDM143" s="350"/>
      <c r="VDN143" s="350"/>
      <c r="VDO143" s="348"/>
      <c r="VDP143" s="348"/>
      <c r="VDQ143" s="348"/>
      <c r="VDR143" s="349"/>
      <c r="VDT143" s="347"/>
      <c r="VDU143" s="350"/>
      <c r="VDV143" s="350"/>
      <c r="VDW143" s="348"/>
      <c r="VDX143" s="348"/>
      <c r="VDY143" s="348"/>
      <c r="VDZ143" s="349"/>
      <c r="VEB143" s="347"/>
      <c r="VEC143" s="350"/>
      <c r="VED143" s="350"/>
      <c r="VEE143" s="348"/>
      <c r="VEF143" s="348"/>
      <c r="VEG143" s="348"/>
      <c r="VEH143" s="349"/>
      <c r="VEJ143" s="347"/>
      <c r="VEK143" s="350"/>
      <c r="VEL143" s="350"/>
      <c r="VEM143" s="348"/>
      <c r="VEN143" s="348"/>
      <c r="VEO143" s="348"/>
      <c r="VEP143" s="349"/>
      <c r="VER143" s="347"/>
      <c r="VES143" s="350"/>
      <c r="VET143" s="350"/>
      <c r="VEU143" s="348"/>
      <c r="VEV143" s="348"/>
      <c r="VEW143" s="348"/>
      <c r="VEX143" s="349"/>
      <c r="VEZ143" s="347"/>
      <c r="VFA143" s="350"/>
      <c r="VFB143" s="350"/>
      <c r="VFC143" s="348"/>
      <c r="VFD143" s="348"/>
      <c r="VFE143" s="348"/>
      <c r="VFF143" s="349"/>
      <c r="VFH143" s="347"/>
      <c r="VFI143" s="350"/>
      <c r="VFJ143" s="350"/>
      <c r="VFK143" s="348"/>
      <c r="VFL143" s="348"/>
      <c r="VFM143" s="348"/>
      <c r="VFN143" s="349"/>
      <c r="VFP143" s="347"/>
      <c r="VFQ143" s="350"/>
      <c r="VFR143" s="350"/>
      <c r="VFS143" s="348"/>
      <c r="VFT143" s="348"/>
      <c r="VFU143" s="348"/>
      <c r="VFV143" s="349"/>
      <c r="VFX143" s="347"/>
      <c r="VFY143" s="350"/>
      <c r="VFZ143" s="350"/>
      <c r="VGA143" s="348"/>
      <c r="VGB143" s="348"/>
      <c r="VGC143" s="348"/>
      <c r="VGD143" s="349"/>
      <c r="VGF143" s="347"/>
      <c r="VGG143" s="350"/>
      <c r="VGH143" s="350"/>
      <c r="VGI143" s="348"/>
      <c r="VGJ143" s="348"/>
      <c r="VGK143" s="348"/>
      <c r="VGL143" s="349"/>
      <c r="VGN143" s="347"/>
      <c r="VGO143" s="350"/>
      <c r="VGP143" s="350"/>
      <c r="VGQ143" s="348"/>
      <c r="VGR143" s="348"/>
      <c r="VGS143" s="348"/>
      <c r="VGT143" s="349"/>
      <c r="VGV143" s="347"/>
      <c r="VGW143" s="350"/>
      <c r="VGX143" s="350"/>
      <c r="VGY143" s="348"/>
      <c r="VGZ143" s="348"/>
      <c r="VHA143" s="348"/>
      <c r="VHB143" s="349"/>
      <c r="VHD143" s="347"/>
      <c r="VHE143" s="350"/>
      <c r="VHF143" s="350"/>
      <c r="VHG143" s="348"/>
      <c r="VHH143" s="348"/>
      <c r="VHI143" s="348"/>
      <c r="VHJ143" s="349"/>
      <c r="VHL143" s="347"/>
      <c r="VHM143" s="350"/>
      <c r="VHN143" s="350"/>
      <c r="VHO143" s="348"/>
      <c r="VHP143" s="348"/>
      <c r="VHQ143" s="348"/>
      <c r="VHR143" s="349"/>
      <c r="VHT143" s="347"/>
      <c r="VHU143" s="350"/>
      <c r="VHV143" s="350"/>
      <c r="VHW143" s="348"/>
      <c r="VHX143" s="348"/>
      <c r="VHY143" s="348"/>
      <c r="VHZ143" s="349"/>
      <c r="VIB143" s="347"/>
      <c r="VIC143" s="350"/>
      <c r="VID143" s="350"/>
      <c r="VIE143" s="348"/>
      <c r="VIF143" s="348"/>
      <c r="VIG143" s="348"/>
      <c r="VIH143" s="349"/>
      <c r="VIJ143" s="347"/>
      <c r="VIK143" s="350"/>
      <c r="VIL143" s="350"/>
      <c r="VIM143" s="348"/>
      <c r="VIN143" s="348"/>
      <c r="VIO143" s="348"/>
      <c r="VIP143" s="349"/>
      <c r="VIR143" s="347"/>
      <c r="VIS143" s="350"/>
      <c r="VIT143" s="350"/>
      <c r="VIU143" s="348"/>
      <c r="VIV143" s="348"/>
      <c r="VIW143" s="348"/>
      <c r="VIX143" s="349"/>
      <c r="VIZ143" s="347"/>
      <c r="VJA143" s="350"/>
      <c r="VJB143" s="350"/>
      <c r="VJC143" s="348"/>
      <c r="VJD143" s="348"/>
      <c r="VJE143" s="348"/>
      <c r="VJF143" s="349"/>
      <c r="VJH143" s="347"/>
      <c r="VJI143" s="350"/>
      <c r="VJJ143" s="350"/>
      <c r="VJK143" s="348"/>
      <c r="VJL143" s="348"/>
      <c r="VJM143" s="348"/>
      <c r="VJN143" s="349"/>
      <c r="VJP143" s="347"/>
      <c r="VJQ143" s="350"/>
      <c r="VJR143" s="350"/>
      <c r="VJS143" s="348"/>
      <c r="VJT143" s="348"/>
      <c r="VJU143" s="348"/>
      <c r="VJV143" s="349"/>
      <c r="VJX143" s="347"/>
      <c r="VJY143" s="350"/>
      <c r="VJZ143" s="350"/>
      <c r="VKA143" s="348"/>
      <c r="VKB143" s="348"/>
      <c r="VKC143" s="348"/>
      <c r="VKD143" s="349"/>
      <c r="VKF143" s="347"/>
      <c r="VKG143" s="350"/>
      <c r="VKH143" s="350"/>
      <c r="VKI143" s="348"/>
      <c r="VKJ143" s="348"/>
      <c r="VKK143" s="348"/>
      <c r="VKL143" s="349"/>
      <c r="VKN143" s="347"/>
      <c r="VKO143" s="350"/>
      <c r="VKP143" s="350"/>
      <c r="VKQ143" s="348"/>
      <c r="VKR143" s="348"/>
      <c r="VKS143" s="348"/>
      <c r="VKT143" s="349"/>
      <c r="VKV143" s="347"/>
      <c r="VKW143" s="350"/>
      <c r="VKX143" s="350"/>
      <c r="VKY143" s="348"/>
      <c r="VKZ143" s="348"/>
      <c r="VLA143" s="348"/>
      <c r="VLB143" s="349"/>
      <c r="VLD143" s="347"/>
      <c r="VLE143" s="350"/>
      <c r="VLF143" s="350"/>
      <c r="VLG143" s="348"/>
      <c r="VLH143" s="348"/>
      <c r="VLI143" s="348"/>
      <c r="VLJ143" s="349"/>
      <c r="VLL143" s="347"/>
      <c r="VLM143" s="350"/>
      <c r="VLN143" s="350"/>
      <c r="VLO143" s="348"/>
      <c r="VLP143" s="348"/>
      <c r="VLQ143" s="348"/>
      <c r="VLR143" s="349"/>
      <c r="VLT143" s="347"/>
      <c r="VLU143" s="350"/>
      <c r="VLV143" s="350"/>
      <c r="VLW143" s="348"/>
      <c r="VLX143" s="348"/>
      <c r="VLY143" s="348"/>
      <c r="VLZ143" s="349"/>
      <c r="VMB143" s="347"/>
      <c r="VMC143" s="350"/>
      <c r="VMD143" s="350"/>
      <c r="VME143" s="348"/>
      <c r="VMF143" s="348"/>
      <c r="VMG143" s="348"/>
      <c r="VMH143" s="349"/>
      <c r="VMJ143" s="347"/>
      <c r="VMK143" s="350"/>
      <c r="VML143" s="350"/>
      <c r="VMM143" s="348"/>
      <c r="VMN143" s="348"/>
      <c r="VMO143" s="348"/>
      <c r="VMP143" s="349"/>
      <c r="VMR143" s="347"/>
      <c r="VMS143" s="350"/>
      <c r="VMT143" s="350"/>
      <c r="VMU143" s="348"/>
      <c r="VMV143" s="348"/>
      <c r="VMW143" s="348"/>
      <c r="VMX143" s="349"/>
      <c r="VMZ143" s="347"/>
      <c r="VNA143" s="350"/>
      <c r="VNB143" s="350"/>
      <c r="VNC143" s="348"/>
      <c r="VND143" s="348"/>
      <c r="VNE143" s="348"/>
      <c r="VNF143" s="349"/>
      <c r="VNH143" s="347"/>
      <c r="VNI143" s="350"/>
      <c r="VNJ143" s="350"/>
      <c r="VNK143" s="348"/>
      <c r="VNL143" s="348"/>
      <c r="VNM143" s="348"/>
      <c r="VNN143" s="349"/>
      <c r="VNP143" s="347"/>
      <c r="VNQ143" s="350"/>
      <c r="VNR143" s="350"/>
      <c r="VNS143" s="348"/>
      <c r="VNT143" s="348"/>
      <c r="VNU143" s="348"/>
      <c r="VNV143" s="349"/>
      <c r="VNX143" s="347"/>
      <c r="VNY143" s="350"/>
      <c r="VNZ143" s="350"/>
      <c r="VOA143" s="348"/>
      <c r="VOB143" s="348"/>
      <c r="VOC143" s="348"/>
      <c r="VOD143" s="349"/>
      <c r="VOF143" s="347"/>
      <c r="VOG143" s="350"/>
      <c r="VOH143" s="350"/>
      <c r="VOI143" s="348"/>
      <c r="VOJ143" s="348"/>
      <c r="VOK143" s="348"/>
      <c r="VOL143" s="349"/>
      <c r="VON143" s="347"/>
      <c r="VOO143" s="350"/>
      <c r="VOP143" s="350"/>
      <c r="VOQ143" s="348"/>
      <c r="VOR143" s="348"/>
      <c r="VOS143" s="348"/>
      <c r="VOT143" s="349"/>
      <c r="VOV143" s="347"/>
      <c r="VOW143" s="350"/>
      <c r="VOX143" s="350"/>
      <c r="VOY143" s="348"/>
      <c r="VOZ143" s="348"/>
      <c r="VPA143" s="348"/>
      <c r="VPB143" s="349"/>
      <c r="VPD143" s="347"/>
      <c r="VPE143" s="350"/>
      <c r="VPF143" s="350"/>
      <c r="VPG143" s="348"/>
      <c r="VPH143" s="348"/>
      <c r="VPI143" s="348"/>
      <c r="VPJ143" s="349"/>
      <c r="VPL143" s="347"/>
      <c r="VPM143" s="350"/>
      <c r="VPN143" s="350"/>
      <c r="VPO143" s="348"/>
      <c r="VPP143" s="348"/>
      <c r="VPQ143" s="348"/>
      <c r="VPR143" s="349"/>
      <c r="VPT143" s="347"/>
      <c r="VPU143" s="350"/>
      <c r="VPV143" s="350"/>
      <c r="VPW143" s="348"/>
      <c r="VPX143" s="348"/>
      <c r="VPY143" s="348"/>
      <c r="VPZ143" s="349"/>
      <c r="VQB143" s="347"/>
      <c r="VQC143" s="350"/>
      <c r="VQD143" s="350"/>
      <c r="VQE143" s="348"/>
      <c r="VQF143" s="348"/>
      <c r="VQG143" s="348"/>
      <c r="VQH143" s="349"/>
      <c r="VQJ143" s="347"/>
      <c r="VQK143" s="350"/>
      <c r="VQL143" s="350"/>
      <c r="VQM143" s="348"/>
      <c r="VQN143" s="348"/>
      <c r="VQO143" s="348"/>
      <c r="VQP143" s="349"/>
      <c r="VQR143" s="347"/>
      <c r="VQS143" s="350"/>
      <c r="VQT143" s="350"/>
      <c r="VQU143" s="348"/>
      <c r="VQV143" s="348"/>
      <c r="VQW143" s="348"/>
      <c r="VQX143" s="349"/>
      <c r="VQZ143" s="347"/>
      <c r="VRA143" s="350"/>
      <c r="VRB143" s="350"/>
      <c r="VRC143" s="348"/>
      <c r="VRD143" s="348"/>
      <c r="VRE143" s="348"/>
      <c r="VRF143" s="349"/>
      <c r="VRH143" s="347"/>
      <c r="VRI143" s="350"/>
      <c r="VRJ143" s="350"/>
      <c r="VRK143" s="348"/>
      <c r="VRL143" s="348"/>
      <c r="VRM143" s="348"/>
      <c r="VRN143" s="349"/>
      <c r="VRP143" s="347"/>
      <c r="VRQ143" s="350"/>
      <c r="VRR143" s="350"/>
      <c r="VRS143" s="348"/>
      <c r="VRT143" s="348"/>
      <c r="VRU143" s="348"/>
      <c r="VRV143" s="349"/>
      <c r="VRX143" s="347"/>
      <c r="VRY143" s="350"/>
      <c r="VRZ143" s="350"/>
      <c r="VSA143" s="348"/>
      <c r="VSB143" s="348"/>
      <c r="VSC143" s="348"/>
      <c r="VSD143" s="349"/>
      <c r="VSF143" s="347"/>
      <c r="VSG143" s="350"/>
      <c r="VSH143" s="350"/>
      <c r="VSI143" s="348"/>
      <c r="VSJ143" s="348"/>
      <c r="VSK143" s="348"/>
      <c r="VSL143" s="349"/>
      <c r="VSN143" s="347"/>
      <c r="VSO143" s="350"/>
      <c r="VSP143" s="350"/>
      <c r="VSQ143" s="348"/>
      <c r="VSR143" s="348"/>
      <c r="VSS143" s="348"/>
      <c r="VST143" s="349"/>
      <c r="VSV143" s="347"/>
      <c r="VSW143" s="350"/>
      <c r="VSX143" s="350"/>
      <c r="VSY143" s="348"/>
      <c r="VSZ143" s="348"/>
      <c r="VTA143" s="348"/>
      <c r="VTB143" s="349"/>
      <c r="VTD143" s="347"/>
      <c r="VTE143" s="350"/>
      <c r="VTF143" s="350"/>
      <c r="VTG143" s="348"/>
      <c r="VTH143" s="348"/>
      <c r="VTI143" s="348"/>
      <c r="VTJ143" s="349"/>
      <c r="VTL143" s="347"/>
      <c r="VTM143" s="350"/>
      <c r="VTN143" s="350"/>
      <c r="VTO143" s="348"/>
      <c r="VTP143" s="348"/>
      <c r="VTQ143" s="348"/>
      <c r="VTR143" s="349"/>
      <c r="VTT143" s="347"/>
      <c r="VTU143" s="350"/>
      <c r="VTV143" s="350"/>
      <c r="VTW143" s="348"/>
      <c r="VTX143" s="348"/>
      <c r="VTY143" s="348"/>
      <c r="VTZ143" s="349"/>
      <c r="VUB143" s="347"/>
      <c r="VUC143" s="350"/>
      <c r="VUD143" s="350"/>
      <c r="VUE143" s="348"/>
      <c r="VUF143" s="348"/>
      <c r="VUG143" s="348"/>
      <c r="VUH143" s="349"/>
      <c r="VUJ143" s="347"/>
      <c r="VUK143" s="350"/>
      <c r="VUL143" s="350"/>
      <c r="VUM143" s="348"/>
      <c r="VUN143" s="348"/>
      <c r="VUO143" s="348"/>
      <c r="VUP143" s="349"/>
      <c r="VUR143" s="347"/>
      <c r="VUS143" s="350"/>
      <c r="VUT143" s="350"/>
      <c r="VUU143" s="348"/>
      <c r="VUV143" s="348"/>
      <c r="VUW143" s="348"/>
      <c r="VUX143" s="349"/>
      <c r="VUZ143" s="347"/>
      <c r="VVA143" s="350"/>
      <c r="VVB143" s="350"/>
      <c r="VVC143" s="348"/>
      <c r="VVD143" s="348"/>
      <c r="VVE143" s="348"/>
      <c r="VVF143" s="349"/>
      <c r="VVH143" s="347"/>
      <c r="VVI143" s="350"/>
      <c r="VVJ143" s="350"/>
      <c r="VVK143" s="348"/>
      <c r="VVL143" s="348"/>
      <c r="VVM143" s="348"/>
      <c r="VVN143" s="349"/>
      <c r="VVP143" s="347"/>
      <c r="VVQ143" s="350"/>
      <c r="VVR143" s="350"/>
      <c r="VVS143" s="348"/>
      <c r="VVT143" s="348"/>
      <c r="VVU143" s="348"/>
      <c r="VVV143" s="349"/>
      <c r="VVX143" s="347"/>
      <c r="VVY143" s="350"/>
      <c r="VVZ143" s="350"/>
      <c r="VWA143" s="348"/>
      <c r="VWB143" s="348"/>
      <c r="VWC143" s="348"/>
      <c r="VWD143" s="349"/>
      <c r="VWF143" s="347"/>
      <c r="VWG143" s="350"/>
      <c r="VWH143" s="350"/>
      <c r="VWI143" s="348"/>
      <c r="VWJ143" s="348"/>
      <c r="VWK143" s="348"/>
      <c r="VWL143" s="349"/>
      <c r="VWN143" s="347"/>
      <c r="VWO143" s="350"/>
      <c r="VWP143" s="350"/>
      <c r="VWQ143" s="348"/>
      <c r="VWR143" s="348"/>
      <c r="VWS143" s="348"/>
      <c r="VWT143" s="349"/>
      <c r="VWV143" s="347"/>
      <c r="VWW143" s="350"/>
      <c r="VWX143" s="350"/>
      <c r="VWY143" s="348"/>
      <c r="VWZ143" s="348"/>
      <c r="VXA143" s="348"/>
      <c r="VXB143" s="349"/>
      <c r="VXD143" s="347"/>
      <c r="VXE143" s="350"/>
      <c r="VXF143" s="350"/>
      <c r="VXG143" s="348"/>
      <c r="VXH143" s="348"/>
      <c r="VXI143" s="348"/>
      <c r="VXJ143" s="349"/>
      <c r="VXL143" s="347"/>
      <c r="VXM143" s="350"/>
      <c r="VXN143" s="350"/>
      <c r="VXO143" s="348"/>
      <c r="VXP143" s="348"/>
      <c r="VXQ143" s="348"/>
      <c r="VXR143" s="349"/>
      <c r="VXT143" s="347"/>
      <c r="VXU143" s="350"/>
      <c r="VXV143" s="350"/>
      <c r="VXW143" s="348"/>
      <c r="VXX143" s="348"/>
      <c r="VXY143" s="348"/>
      <c r="VXZ143" s="349"/>
      <c r="VYB143" s="347"/>
      <c r="VYC143" s="350"/>
      <c r="VYD143" s="350"/>
      <c r="VYE143" s="348"/>
      <c r="VYF143" s="348"/>
      <c r="VYG143" s="348"/>
      <c r="VYH143" s="349"/>
      <c r="VYJ143" s="347"/>
      <c r="VYK143" s="350"/>
      <c r="VYL143" s="350"/>
      <c r="VYM143" s="348"/>
      <c r="VYN143" s="348"/>
      <c r="VYO143" s="348"/>
      <c r="VYP143" s="349"/>
      <c r="VYR143" s="347"/>
      <c r="VYS143" s="350"/>
      <c r="VYT143" s="350"/>
      <c r="VYU143" s="348"/>
      <c r="VYV143" s="348"/>
      <c r="VYW143" s="348"/>
      <c r="VYX143" s="349"/>
      <c r="VYZ143" s="347"/>
      <c r="VZA143" s="350"/>
      <c r="VZB143" s="350"/>
      <c r="VZC143" s="348"/>
      <c r="VZD143" s="348"/>
      <c r="VZE143" s="348"/>
      <c r="VZF143" s="349"/>
      <c r="VZH143" s="347"/>
      <c r="VZI143" s="350"/>
      <c r="VZJ143" s="350"/>
      <c r="VZK143" s="348"/>
      <c r="VZL143" s="348"/>
      <c r="VZM143" s="348"/>
      <c r="VZN143" s="349"/>
      <c r="VZP143" s="347"/>
      <c r="VZQ143" s="350"/>
      <c r="VZR143" s="350"/>
      <c r="VZS143" s="348"/>
      <c r="VZT143" s="348"/>
      <c r="VZU143" s="348"/>
      <c r="VZV143" s="349"/>
      <c r="VZX143" s="347"/>
      <c r="VZY143" s="350"/>
      <c r="VZZ143" s="350"/>
      <c r="WAA143" s="348"/>
      <c r="WAB143" s="348"/>
      <c r="WAC143" s="348"/>
      <c r="WAD143" s="349"/>
      <c r="WAF143" s="347"/>
      <c r="WAG143" s="350"/>
      <c r="WAH143" s="350"/>
      <c r="WAI143" s="348"/>
      <c r="WAJ143" s="348"/>
      <c r="WAK143" s="348"/>
      <c r="WAL143" s="349"/>
      <c r="WAN143" s="347"/>
      <c r="WAO143" s="350"/>
      <c r="WAP143" s="350"/>
      <c r="WAQ143" s="348"/>
      <c r="WAR143" s="348"/>
      <c r="WAS143" s="348"/>
      <c r="WAT143" s="349"/>
      <c r="WAV143" s="347"/>
      <c r="WAW143" s="350"/>
      <c r="WAX143" s="350"/>
      <c r="WAY143" s="348"/>
      <c r="WAZ143" s="348"/>
      <c r="WBA143" s="348"/>
      <c r="WBB143" s="349"/>
      <c r="WBD143" s="347"/>
      <c r="WBE143" s="350"/>
      <c r="WBF143" s="350"/>
      <c r="WBG143" s="348"/>
      <c r="WBH143" s="348"/>
      <c r="WBI143" s="348"/>
      <c r="WBJ143" s="349"/>
      <c r="WBL143" s="347"/>
      <c r="WBM143" s="350"/>
      <c r="WBN143" s="350"/>
      <c r="WBO143" s="348"/>
      <c r="WBP143" s="348"/>
      <c r="WBQ143" s="348"/>
      <c r="WBR143" s="349"/>
      <c r="WBT143" s="347"/>
      <c r="WBU143" s="350"/>
      <c r="WBV143" s="350"/>
      <c r="WBW143" s="348"/>
      <c r="WBX143" s="348"/>
      <c r="WBY143" s="348"/>
      <c r="WBZ143" s="349"/>
      <c r="WCB143" s="347"/>
      <c r="WCC143" s="350"/>
      <c r="WCD143" s="350"/>
      <c r="WCE143" s="348"/>
      <c r="WCF143" s="348"/>
      <c r="WCG143" s="348"/>
      <c r="WCH143" s="349"/>
      <c r="WCJ143" s="347"/>
      <c r="WCK143" s="350"/>
      <c r="WCL143" s="350"/>
      <c r="WCM143" s="348"/>
      <c r="WCN143" s="348"/>
      <c r="WCO143" s="348"/>
      <c r="WCP143" s="349"/>
      <c r="WCR143" s="347"/>
      <c r="WCS143" s="350"/>
      <c r="WCT143" s="350"/>
      <c r="WCU143" s="348"/>
      <c r="WCV143" s="348"/>
      <c r="WCW143" s="348"/>
      <c r="WCX143" s="349"/>
      <c r="WCZ143" s="347"/>
      <c r="WDA143" s="350"/>
      <c r="WDB143" s="350"/>
      <c r="WDC143" s="348"/>
      <c r="WDD143" s="348"/>
      <c r="WDE143" s="348"/>
      <c r="WDF143" s="349"/>
      <c r="WDH143" s="347"/>
      <c r="WDI143" s="350"/>
      <c r="WDJ143" s="350"/>
      <c r="WDK143" s="348"/>
      <c r="WDL143" s="348"/>
      <c r="WDM143" s="348"/>
      <c r="WDN143" s="349"/>
      <c r="WDP143" s="347"/>
      <c r="WDQ143" s="350"/>
      <c r="WDR143" s="350"/>
      <c r="WDS143" s="348"/>
      <c r="WDT143" s="348"/>
      <c r="WDU143" s="348"/>
      <c r="WDV143" s="349"/>
      <c r="WDX143" s="347"/>
      <c r="WDY143" s="350"/>
      <c r="WDZ143" s="350"/>
      <c r="WEA143" s="348"/>
      <c r="WEB143" s="348"/>
      <c r="WEC143" s="348"/>
      <c r="WED143" s="349"/>
      <c r="WEF143" s="347"/>
      <c r="WEG143" s="350"/>
      <c r="WEH143" s="350"/>
      <c r="WEI143" s="348"/>
      <c r="WEJ143" s="348"/>
      <c r="WEK143" s="348"/>
      <c r="WEL143" s="349"/>
      <c r="WEN143" s="347"/>
      <c r="WEO143" s="350"/>
      <c r="WEP143" s="350"/>
      <c r="WEQ143" s="348"/>
      <c r="WER143" s="348"/>
      <c r="WES143" s="348"/>
      <c r="WET143" s="349"/>
      <c r="WEV143" s="347"/>
      <c r="WEW143" s="350"/>
      <c r="WEX143" s="350"/>
      <c r="WEY143" s="348"/>
      <c r="WEZ143" s="348"/>
      <c r="WFA143" s="348"/>
      <c r="WFB143" s="349"/>
      <c r="WFD143" s="347"/>
      <c r="WFE143" s="350"/>
      <c r="WFF143" s="350"/>
      <c r="WFG143" s="348"/>
      <c r="WFH143" s="348"/>
      <c r="WFI143" s="348"/>
      <c r="WFJ143" s="349"/>
      <c r="WFL143" s="347"/>
      <c r="WFM143" s="350"/>
      <c r="WFN143" s="350"/>
      <c r="WFO143" s="348"/>
      <c r="WFP143" s="348"/>
      <c r="WFQ143" s="348"/>
      <c r="WFR143" s="349"/>
      <c r="WFT143" s="347"/>
      <c r="WFU143" s="350"/>
      <c r="WFV143" s="350"/>
      <c r="WFW143" s="348"/>
      <c r="WFX143" s="348"/>
      <c r="WFY143" s="348"/>
      <c r="WFZ143" s="349"/>
      <c r="WGB143" s="347"/>
      <c r="WGC143" s="350"/>
      <c r="WGD143" s="350"/>
      <c r="WGE143" s="348"/>
      <c r="WGF143" s="348"/>
      <c r="WGG143" s="348"/>
      <c r="WGH143" s="349"/>
      <c r="WGJ143" s="347"/>
      <c r="WGK143" s="350"/>
      <c r="WGL143" s="350"/>
      <c r="WGM143" s="348"/>
      <c r="WGN143" s="348"/>
      <c r="WGO143" s="348"/>
      <c r="WGP143" s="349"/>
      <c r="WGR143" s="347"/>
      <c r="WGS143" s="350"/>
      <c r="WGT143" s="350"/>
      <c r="WGU143" s="348"/>
      <c r="WGV143" s="348"/>
      <c r="WGW143" s="348"/>
      <c r="WGX143" s="349"/>
      <c r="WGZ143" s="347"/>
      <c r="WHA143" s="350"/>
      <c r="WHB143" s="350"/>
      <c r="WHC143" s="348"/>
      <c r="WHD143" s="348"/>
      <c r="WHE143" s="348"/>
      <c r="WHF143" s="349"/>
      <c r="WHH143" s="347"/>
      <c r="WHI143" s="350"/>
      <c r="WHJ143" s="350"/>
      <c r="WHK143" s="348"/>
      <c r="WHL143" s="348"/>
      <c r="WHM143" s="348"/>
      <c r="WHN143" s="349"/>
      <c r="WHP143" s="347"/>
      <c r="WHQ143" s="350"/>
      <c r="WHR143" s="350"/>
      <c r="WHS143" s="348"/>
      <c r="WHT143" s="348"/>
      <c r="WHU143" s="348"/>
      <c r="WHV143" s="349"/>
      <c r="WHX143" s="347"/>
      <c r="WHY143" s="350"/>
      <c r="WHZ143" s="350"/>
      <c r="WIA143" s="348"/>
      <c r="WIB143" s="348"/>
      <c r="WIC143" s="348"/>
      <c r="WID143" s="349"/>
      <c r="WIF143" s="347"/>
      <c r="WIG143" s="350"/>
      <c r="WIH143" s="350"/>
      <c r="WII143" s="348"/>
      <c r="WIJ143" s="348"/>
      <c r="WIK143" s="348"/>
      <c r="WIL143" s="349"/>
      <c r="WIN143" s="347"/>
      <c r="WIO143" s="350"/>
      <c r="WIP143" s="350"/>
      <c r="WIQ143" s="348"/>
      <c r="WIR143" s="348"/>
      <c r="WIS143" s="348"/>
      <c r="WIT143" s="349"/>
      <c r="WIV143" s="347"/>
      <c r="WIW143" s="350"/>
      <c r="WIX143" s="350"/>
      <c r="WIY143" s="348"/>
      <c r="WIZ143" s="348"/>
      <c r="WJA143" s="348"/>
      <c r="WJB143" s="349"/>
      <c r="WJD143" s="347"/>
      <c r="WJE143" s="350"/>
      <c r="WJF143" s="350"/>
      <c r="WJG143" s="348"/>
      <c r="WJH143" s="348"/>
      <c r="WJI143" s="348"/>
      <c r="WJJ143" s="349"/>
      <c r="WJL143" s="347"/>
      <c r="WJM143" s="350"/>
      <c r="WJN143" s="350"/>
      <c r="WJO143" s="348"/>
      <c r="WJP143" s="348"/>
      <c r="WJQ143" s="348"/>
      <c r="WJR143" s="349"/>
      <c r="WJT143" s="347"/>
      <c r="WJU143" s="350"/>
      <c r="WJV143" s="350"/>
      <c r="WJW143" s="348"/>
      <c r="WJX143" s="348"/>
      <c r="WJY143" s="348"/>
      <c r="WJZ143" s="349"/>
      <c r="WKB143" s="347"/>
      <c r="WKC143" s="350"/>
      <c r="WKD143" s="350"/>
      <c r="WKE143" s="348"/>
      <c r="WKF143" s="348"/>
      <c r="WKG143" s="348"/>
      <c r="WKH143" s="349"/>
      <c r="WKJ143" s="347"/>
      <c r="WKK143" s="350"/>
      <c r="WKL143" s="350"/>
      <c r="WKM143" s="348"/>
      <c r="WKN143" s="348"/>
      <c r="WKO143" s="348"/>
      <c r="WKP143" s="349"/>
      <c r="WKR143" s="347"/>
      <c r="WKS143" s="350"/>
      <c r="WKT143" s="350"/>
      <c r="WKU143" s="348"/>
      <c r="WKV143" s="348"/>
      <c r="WKW143" s="348"/>
      <c r="WKX143" s="349"/>
      <c r="WKZ143" s="347"/>
      <c r="WLA143" s="350"/>
      <c r="WLB143" s="350"/>
      <c r="WLC143" s="348"/>
      <c r="WLD143" s="348"/>
      <c r="WLE143" s="348"/>
      <c r="WLF143" s="349"/>
      <c r="WLH143" s="347"/>
      <c r="WLI143" s="350"/>
      <c r="WLJ143" s="350"/>
      <c r="WLK143" s="348"/>
      <c r="WLL143" s="348"/>
      <c r="WLM143" s="348"/>
      <c r="WLN143" s="349"/>
      <c r="WLP143" s="347"/>
      <c r="WLQ143" s="350"/>
      <c r="WLR143" s="350"/>
      <c r="WLS143" s="348"/>
      <c r="WLT143" s="348"/>
      <c r="WLU143" s="348"/>
      <c r="WLV143" s="349"/>
      <c r="WLX143" s="347"/>
      <c r="WLY143" s="350"/>
      <c r="WLZ143" s="350"/>
      <c r="WMA143" s="348"/>
      <c r="WMB143" s="348"/>
      <c r="WMC143" s="348"/>
      <c r="WMD143" s="349"/>
      <c r="WMF143" s="347"/>
      <c r="WMG143" s="350"/>
      <c r="WMH143" s="350"/>
      <c r="WMI143" s="348"/>
      <c r="WMJ143" s="348"/>
      <c r="WMK143" s="348"/>
      <c r="WML143" s="349"/>
      <c r="WMN143" s="347"/>
      <c r="WMO143" s="350"/>
      <c r="WMP143" s="350"/>
      <c r="WMQ143" s="348"/>
      <c r="WMR143" s="348"/>
      <c r="WMS143" s="348"/>
      <c r="WMT143" s="349"/>
      <c r="WMV143" s="347"/>
      <c r="WMW143" s="350"/>
      <c r="WMX143" s="350"/>
      <c r="WMY143" s="348"/>
      <c r="WMZ143" s="348"/>
      <c r="WNA143" s="348"/>
      <c r="WNB143" s="349"/>
      <c r="WND143" s="347"/>
      <c r="WNE143" s="350"/>
      <c r="WNF143" s="350"/>
      <c r="WNG143" s="348"/>
      <c r="WNH143" s="348"/>
      <c r="WNI143" s="348"/>
      <c r="WNJ143" s="349"/>
      <c r="WNL143" s="347"/>
      <c r="WNM143" s="350"/>
      <c r="WNN143" s="350"/>
      <c r="WNO143" s="348"/>
      <c r="WNP143" s="348"/>
      <c r="WNQ143" s="348"/>
      <c r="WNR143" s="349"/>
      <c r="WNT143" s="347"/>
      <c r="WNU143" s="350"/>
      <c r="WNV143" s="350"/>
      <c r="WNW143" s="348"/>
      <c r="WNX143" s="348"/>
      <c r="WNY143" s="348"/>
      <c r="WNZ143" s="349"/>
      <c r="WOB143" s="347"/>
      <c r="WOC143" s="350"/>
      <c r="WOD143" s="350"/>
      <c r="WOE143" s="348"/>
      <c r="WOF143" s="348"/>
      <c r="WOG143" s="348"/>
      <c r="WOH143" s="349"/>
      <c r="WOJ143" s="347"/>
      <c r="WOK143" s="350"/>
      <c r="WOL143" s="350"/>
      <c r="WOM143" s="348"/>
      <c r="WON143" s="348"/>
      <c r="WOO143" s="348"/>
      <c r="WOP143" s="349"/>
      <c r="WOR143" s="347"/>
      <c r="WOS143" s="350"/>
      <c r="WOT143" s="350"/>
      <c r="WOU143" s="348"/>
      <c r="WOV143" s="348"/>
      <c r="WOW143" s="348"/>
      <c r="WOX143" s="349"/>
      <c r="WOZ143" s="347"/>
      <c r="WPA143" s="350"/>
      <c r="WPB143" s="350"/>
      <c r="WPC143" s="348"/>
      <c r="WPD143" s="348"/>
      <c r="WPE143" s="348"/>
      <c r="WPF143" s="349"/>
      <c r="WPH143" s="347"/>
      <c r="WPI143" s="350"/>
      <c r="WPJ143" s="350"/>
      <c r="WPK143" s="348"/>
      <c r="WPL143" s="348"/>
      <c r="WPM143" s="348"/>
      <c r="WPN143" s="349"/>
      <c r="WPP143" s="347"/>
      <c r="WPQ143" s="350"/>
      <c r="WPR143" s="350"/>
      <c r="WPS143" s="348"/>
      <c r="WPT143" s="348"/>
      <c r="WPU143" s="348"/>
      <c r="WPV143" s="349"/>
      <c r="WPX143" s="347"/>
      <c r="WPY143" s="350"/>
      <c r="WPZ143" s="350"/>
      <c r="WQA143" s="348"/>
      <c r="WQB143" s="348"/>
      <c r="WQC143" s="348"/>
      <c r="WQD143" s="349"/>
      <c r="WQF143" s="347"/>
      <c r="WQG143" s="350"/>
      <c r="WQH143" s="350"/>
      <c r="WQI143" s="348"/>
      <c r="WQJ143" s="348"/>
      <c r="WQK143" s="348"/>
      <c r="WQL143" s="349"/>
      <c r="WQN143" s="347"/>
      <c r="WQO143" s="350"/>
      <c r="WQP143" s="350"/>
      <c r="WQQ143" s="348"/>
      <c r="WQR143" s="348"/>
      <c r="WQS143" s="348"/>
      <c r="WQT143" s="349"/>
      <c r="WQV143" s="347"/>
      <c r="WQW143" s="350"/>
      <c r="WQX143" s="350"/>
      <c r="WQY143" s="348"/>
      <c r="WQZ143" s="348"/>
      <c r="WRA143" s="348"/>
      <c r="WRB143" s="349"/>
      <c r="WRD143" s="347"/>
      <c r="WRE143" s="350"/>
      <c r="WRF143" s="350"/>
      <c r="WRG143" s="348"/>
      <c r="WRH143" s="348"/>
      <c r="WRI143" s="348"/>
      <c r="WRJ143" s="349"/>
      <c r="WRL143" s="347"/>
      <c r="WRM143" s="350"/>
      <c r="WRN143" s="350"/>
      <c r="WRO143" s="348"/>
      <c r="WRP143" s="348"/>
      <c r="WRQ143" s="348"/>
      <c r="WRR143" s="349"/>
      <c r="WRT143" s="347"/>
      <c r="WRU143" s="350"/>
      <c r="WRV143" s="350"/>
      <c r="WRW143" s="348"/>
      <c r="WRX143" s="348"/>
      <c r="WRY143" s="348"/>
      <c r="WRZ143" s="349"/>
      <c r="WSB143" s="347"/>
      <c r="WSC143" s="350"/>
      <c r="WSD143" s="350"/>
      <c r="WSE143" s="348"/>
      <c r="WSF143" s="348"/>
      <c r="WSG143" s="348"/>
      <c r="WSH143" s="349"/>
      <c r="WSJ143" s="347"/>
      <c r="WSK143" s="350"/>
      <c r="WSL143" s="350"/>
      <c r="WSM143" s="348"/>
      <c r="WSN143" s="348"/>
      <c r="WSO143" s="348"/>
      <c r="WSP143" s="349"/>
      <c r="WSR143" s="347"/>
      <c r="WSS143" s="350"/>
      <c r="WST143" s="350"/>
      <c r="WSU143" s="348"/>
      <c r="WSV143" s="348"/>
      <c r="WSW143" s="348"/>
      <c r="WSX143" s="349"/>
      <c r="WSZ143" s="347"/>
      <c r="WTA143" s="350"/>
      <c r="WTB143" s="350"/>
      <c r="WTC143" s="348"/>
      <c r="WTD143" s="348"/>
      <c r="WTE143" s="348"/>
      <c r="WTF143" s="349"/>
      <c r="WTH143" s="347"/>
      <c r="WTI143" s="350"/>
      <c r="WTJ143" s="350"/>
      <c r="WTK143" s="348"/>
      <c r="WTL143" s="348"/>
      <c r="WTM143" s="348"/>
      <c r="WTN143" s="349"/>
      <c r="WTP143" s="347"/>
      <c r="WTQ143" s="350"/>
      <c r="WTR143" s="350"/>
      <c r="WTS143" s="348"/>
      <c r="WTT143" s="348"/>
      <c r="WTU143" s="348"/>
      <c r="WTV143" s="349"/>
      <c r="WTX143" s="347"/>
      <c r="WTY143" s="350"/>
      <c r="WTZ143" s="350"/>
      <c r="WUA143" s="348"/>
      <c r="WUB143" s="348"/>
      <c r="WUC143" s="348"/>
      <c r="WUD143" s="349"/>
      <c r="WUF143" s="347"/>
      <c r="WUG143" s="350"/>
      <c r="WUH143" s="350"/>
      <c r="WUI143" s="348"/>
      <c r="WUJ143" s="348"/>
      <c r="WUK143" s="348"/>
      <c r="WUL143" s="349"/>
      <c r="WUN143" s="347"/>
      <c r="WUO143" s="350"/>
      <c r="WUP143" s="350"/>
      <c r="WUQ143" s="348"/>
      <c r="WUR143" s="348"/>
      <c r="WUS143" s="348"/>
      <c r="WUT143" s="349"/>
      <c r="WUV143" s="347"/>
      <c r="WUW143" s="350"/>
      <c r="WUX143" s="350"/>
      <c r="WUY143" s="348"/>
      <c r="WUZ143" s="348"/>
      <c r="WVA143" s="348"/>
      <c r="WVB143" s="349"/>
      <c r="WVD143" s="347"/>
      <c r="WVE143" s="350"/>
      <c r="WVF143" s="350"/>
      <c r="WVG143" s="348"/>
      <c r="WVH143" s="348"/>
      <c r="WVI143" s="348"/>
      <c r="WVJ143" s="349"/>
      <c r="WVL143" s="347"/>
      <c r="WVM143" s="350"/>
      <c r="WVN143" s="350"/>
      <c r="WVO143" s="348"/>
      <c r="WVP143" s="348"/>
      <c r="WVQ143" s="348"/>
      <c r="WVR143" s="349"/>
      <c r="WVT143" s="347"/>
      <c r="WVU143" s="350"/>
      <c r="WVV143" s="350"/>
      <c r="WVW143" s="348"/>
      <c r="WVX143" s="348"/>
      <c r="WVY143" s="348"/>
      <c r="WVZ143" s="349"/>
      <c r="WWB143" s="347"/>
      <c r="WWC143" s="350"/>
      <c r="WWD143" s="350"/>
      <c r="WWE143" s="348"/>
      <c r="WWF143" s="348"/>
      <c r="WWG143" s="348"/>
      <c r="WWH143" s="349"/>
      <c r="WWJ143" s="347"/>
      <c r="WWK143" s="350"/>
      <c r="WWL143" s="350"/>
      <c r="WWM143" s="348"/>
      <c r="WWN143" s="348"/>
      <c r="WWO143" s="348"/>
      <c r="WWP143" s="349"/>
      <c r="WWR143" s="347"/>
      <c r="WWS143" s="350"/>
      <c r="WWT143" s="350"/>
      <c r="WWU143" s="348"/>
      <c r="WWV143" s="348"/>
      <c r="WWW143" s="348"/>
      <c r="WWX143" s="349"/>
      <c r="WWZ143" s="347"/>
      <c r="WXA143" s="350"/>
      <c r="WXB143" s="350"/>
      <c r="WXC143" s="348"/>
      <c r="WXD143" s="348"/>
      <c r="WXE143" s="348"/>
      <c r="WXF143" s="349"/>
      <c r="WXH143" s="347"/>
      <c r="WXI143" s="350"/>
      <c r="WXJ143" s="350"/>
      <c r="WXK143" s="348"/>
      <c r="WXL143" s="348"/>
      <c r="WXM143" s="348"/>
      <c r="WXN143" s="349"/>
      <c r="WXP143" s="347"/>
      <c r="WXQ143" s="350"/>
      <c r="WXR143" s="350"/>
      <c r="WXS143" s="348"/>
      <c r="WXT143" s="348"/>
      <c r="WXU143" s="348"/>
      <c r="WXV143" s="349"/>
      <c r="WXX143" s="347"/>
      <c r="WXY143" s="350"/>
      <c r="WXZ143" s="350"/>
      <c r="WYA143" s="348"/>
      <c r="WYB143" s="348"/>
      <c r="WYC143" s="348"/>
      <c r="WYD143" s="349"/>
      <c r="WYF143" s="347"/>
      <c r="WYG143" s="350"/>
      <c r="WYH143" s="350"/>
      <c r="WYI143" s="348"/>
      <c r="WYJ143" s="348"/>
      <c r="WYK143" s="348"/>
      <c r="WYL143" s="349"/>
      <c r="WYN143" s="347"/>
      <c r="WYO143" s="350"/>
      <c r="WYP143" s="350"/>
      <c r="WYQ143" s="348"/>
      <c r="WYR143" s="348"/>
      <c r="WYS143" s="348"/>
      <c r="WYT143" s="349"/>
      <c r="WYV143" s="347"/>
      <c r="WYW143" s="350"/>
      <c r="WYX143" s="350"/>
      <c r="WYY143" s="348"/>
      <c r="WYZ143" s="348"/>
      <c r="WZA143" s="348"/>
      <c r="WZB143" s="349"/>
      <c r="WZD143" s="347"/>
      <c r="WZE143" s="350"/>
      <c r="WZF143" s="350"/>
      <c r="WZG143" s="348"/>
      <c r="WZH143" s="348"/>
      <c r="WZI143" s="348"/>
      <c r="WZJ143" s="349"/>
      <c r="WZL143" s="347"/>
      <c r="WZM143" s="350"/>
      <c r="WZN143" s="350"/>
      <c r="WZO143" s="348"/>
      <c r="WZP143" s="348"/>
      <c r="WZQ143" s="348"/>
      <c r="WZR143" s="349"/>
      <c r="WZT143" s="347"/>
      <c r="WZU143" s="350"/>
      <c r="WZV143" s="350"/>
      <c r="WZW143" s="348"/>
      <c r="WZX143" s="348"/>
      <c r="WZY143" s="348"/>
      <c r="WZZ143" s="349"/>
      <c r="XAB143" s="347"/>
      <c r="XAC143" s="350"/>
      <c r="XAD143" s="350"/>
      <c r="XAE143" s="348"/>
      <c r="XAF143" s="348"/>
      <c r="XAG143" s="348"/>
      <c r="XAH143" s="349"/>
      <c r="XAJ143" s="347"/>
      <c r="XAK143" s="350"/>
      <c r="XAL143" s="350"/>
      <c r="XAM143" s="348"/>
      <c r="XAN143" s="348"/>
      <c r="XAO143" s="348"/>
      <c r="XAP143" s="349"/>
      <c r="XAR143" s="347"/>
      <c r="XAS143" s="350"/>
      <c r="XAT143" s="350"/>
      <c r="XAU143" s="348"/>
      <c r="XAV143" s="348"/>
      <c r="XAW143" s="348"/>
      <c r="XAX143" s="349"/>
      <c r="XAZ143" s="347"/>
      <c r="XBA143" s="350"/>
      <c r="XBB143" s="350"/>
      <c r="XBC143" s="348"/>
      <c r="XBD143" s="348"/>
      <c r="XBE143" s="348"/>
      <c r="XBF143" s="349"/>
      <c r="XBH143" s="347"/>
      <c r="XBI143" s="350"/>
      <c r="XBJ143" s="350"/>
      <c r="XBK143" s="348"/>
      <c r="XBL143" s="348"/>
      <c r="XBM143" s="348"/>
      <c r="XBN143" s="349"/>
      <c r="XBP143" s="347"/>
      <c r="XBQ143" s="350"/>
      <c r="XBR143" s="350"/>
      <c r="XBS143" s="348"/>
      <c r="XBT143" s="348"/>
      <c r="XBU143" s="348"/>
      <c r="XBV143" s="349"/>
      <c r="XBX143" s="347"/>
      <c r="XBY143" s="350"/>
      <c r="XBZ143" s="350"/>
      <c r="XCA143" s="348"/>
      <c r="XCB143" s="348"/>
      <c r="XCC143" s="348"/>
      <c r="XCD143" s="349"/>
      <c r="XCF143" s="347"/>
      <c r="XCG143" s="350"/>
      <c r="XCH143" s="350"/>
      <c r="XCI143" s="348"/>
      <c r="XCJ143" s="348"/>
      <c r="XCK143" s="348"/>
      <c r="XCL143" s="349"/>
      <c r="XCN143" s="347"/>
      <c r="XCO143" s="350"/>
      <c r="XCP143" s="350"/>
      <c r="XCQ143" s="348"/>
      <c r="XCR143" s="348"/>
      <c r="XCS143" s="348"/>
      <c r="XCT143" s="349"/>
      <c r="XCV143" s="347"/>
      <c r="XCW143" s="350"/>
      <c r="XCX143" s="350"/>
      <c r="XCY143" s="348"/>
      <c r="XCZ143" s="348"/>
      <c r="XDA143" s="348"/>
      <c r="XDB143" s="349"/>
      <c r="XDD143" s="347"/>
      <c r="XDE143" s="350"/>
      <c r="XDF143" s="350"/>
      <c r="XDG143" s="348"/>
      <c r="XDH143" s="348"/>
      <c r="XDI143" s="348"/>
      <c r="XDJ143" s="349"/>
      <c r="XDL143" s="347"/>
      <c r="XDM143" s="350"/>
      <c r="XDN143" s="350"/>
      <c r="XDO143" s="348"/>
      <c r="XDP143" s="348"/>
      <c r="XDQ143" s="348"/>
      <c r="XDR143" s="349"/>
      <c r="XDT143" s="347"/>
      <c r="XDU143" s="350"/>
      <c r="XDV143" s="350"/>
      <c r="XDW143" s="348"/>
      <c r="XDX143" s="348"/>
      <c r="XDY143" s="348"/>
      <c r="XDZ143" s="349"/>
      <c r="XEB143" s="347"/>
      <c r="XEC143" s="350"/>
      <c r="XED143" s="350"/>
      <c r="XEE143" s="348"/>
      <c r="XEF143" s="348"/>
      <c r="XEG143" s="348"/>
      <c r="XEH143" s="349"/>
      <c r="XEJ143" s="347"/>
      <c r="XEK143" s="350"/>
      <c r="XEL143" s="350"/>
      <c r="XEM143" s="348"/>
      <c r="XEN143" s="348"/>
      <c r="XEO143" s="348"/>
      <c r="XEP143" s="349"/>
      <c r="XER143" s="347"/>
      <c r="XES143" s="350"/>
      <c r="XET143" s="350"/>
      <c r="XEU143" s="348"/>
      <c r="XEV143" s="348"/>
      <c r="XEW143" s="348"/>
      <c r="XEX143" s="349"/>
      <c r="XEZ143" s="347"/>
      <c r="XFA143" s="350"/>
      <c r="XFB143" s="350"/>
      <c r="XFC143" s="348"/>
      <c r="XFD143" s="348"/>
    </row>
    <row r="144" spans="1:16384" s="356" customFormat="1" ht="22.5" customHeight="1">
      <c r="A144" s="390">
        <f t="shared" si="85"/>
        <v>144</v>
      </c>
      <c r="B144" s="1209"/>
      <c r="C144" s="1223" t="s">
        <v>166</v>
      </c>
      <c r="D144" s="1224"/>
      <c r="E144" s="1224"/>
      <c r="F144" s="1225"/>
      <c r="G144" s="386">
        <f ca="1">G11+G15+G38+G61+G73+G78+G83+G84+G94+G113+G118+G123+G140</f>
        <v>3000000</v>
      </c>
      <c r="H144" s="386">
        <f>H11+H15+H38+H61+H73+H78+H83+H84+H94+H113+H118+H123+H140</f>
        <v>0</v>
      </c>
      <c r="I144" s="386">
        <f ca="1">I11+I15+I38+I61+I73+I78+I83+I84+I94+I113+I118+I123+I140</f>
        <v>1000000</v>
      </c>
      <c r="J144" s="386">
        <f ca="1">J11+J15+J38+J61+J73+J78+J83+J84+J94+J113+J118+J123+J140</f>
        <v>0</v>
      </c>
      <c r="K144" s="387">
        <f ca="1">K11+K15+K38+K61+K73+K78+K83+K84+K94+K113+K118+K123+K140</f>
        <v>2000000</v>
      </c>
      <c r="L144" s="324"/>
      <c r="M144" s="387">
        <f ca="1">M11+M15+M38+M61+M73+M78+M83+M84+M94+M113+M118+M123+M140</f>
        <v>2000000</v>
      </c>
      <c r="N144" s="324"/>
      <c r="O144" s="387"/>
      <c r="P144" s="324"/>
      <c r="Q144" s="387"/>
      <c r="R144" s="324"/>
      <c r="S144" s="387"/>
      <c r="T144" s="324"/>
      <c r="U144" s="387"/>
      <c r="W144" s="387"/>
    </row>
    <row r="145" spans="1:23" ht="17.25" customHeight="1">
      <c r="A145" s="390">
        <f t="shared" si="85"/>
        <v>145</v>
      </c>
      <c r="B145" s="1174" t="s">
        <v>13</v>
      </c>
      <c r="C145" s="1129"/>
      <c r="D145" s="1129"/>
      <c r="E145" s="1129"/>
      <c r="F145" s="1129"/>
      <c r="G145" s="357"/>
      <c r="H145" s="357"/>
      <c r="I145" s="357"/>
      <c r="J145" s="357"/>
      <c r="K145" s="358"/>
      <c r="M145" s="358"/>
      <c r="O145" s="358"/>
      <c r="Q145" s="358"/>
      <c r="S145" s="358"/>
      <c r="U145" s="358"/>
      <c r="W145" s="358"/>
    </row>
    <row r="146" spans="1:23" ht="24" customHeight="1">
      <c r="A146" s="390">
        <f t="shared" si="85"/>
        <v>146</v>
      </c>
      <c r="B146" s="1230"/>
      <c r="C146" s="1233" t="s">
        <v>14</v>
      </c>
      <c r="D146" s="1221"/>
      <c r="E146" s="1221"/>
      <c r="F146" s="1221"/>
      <c r="G146" s="364">
        <f ca="1">SUM(G147:G158)</f>
        <v>0</v>
      </c>
      <c r="H146" s="364">
        <f>SUM(H147:H158)</f>
        <v>0</v>
      </c>
      <c r="I146" s="364">
        <f ca="1">SUM(I147:I158)</f>
        <v>0</v>
      </c>
      <c r="J146" s="364">
        <f ca="1">SUM(J147:J158)</f>
        <v>0</v>
      </c>
      <c r="K146" s="364">
        <f ca="1">SUM(K147:K158)</f>
        <v>0</v>
      </c>
      <c r="L146" s="339"/>
      <c r="M146" s="364">
        <f ca="1">SUM(M147:M158)</f>
        <v>0</v>
      </c>
      <c r="N146" s="339"/>
      <c r="O146" s="364"/>
      <c r="P146" s="339"/>
      <c r="Q146" s="364"/>
      <c r="R146" s="339"/>
      <c r="S146" s="364"/>
      <c r="T146" s="339"/>
      <c r="U146" s="364"/>
      <c r="W146" s="364"/>
    </row>
    <row r="147" spans="1:23" ht="17.25" customHeight="1">
      <c r="A147" s="390">
        <f t="shared" si="85"/>
        <v>147</v>
      </c>
      <c r="B147" s="1231"/>
      <c r="C147" s="1162"/>
      <c r="D147" s="1143" t="s">
        <v>293</v>
      </c>
      <c r="E147" s="1173"/>
      <c r="F147" s="1123"/>
      <c r="G147" s="343">
        <f ca="1">ABS(ROUND(SUMIFS('BP CONTABLE'!$C:$C,'BP CONTABLE'!$E:$E,CELL("contenido",A147),'BP CONTABLE'!$D:$D,CELL("contenido",D147)),0))</f>
        <v>0</v>
      </c>
      <c r="H147" s="343"/>
      <c r="I147" s="343">
        <f t="shared" ref="I147:I158" ca="1" si="92">+IF(G147&gt;M147,(G147-M147),0)</f>
        <v>0</v>
      </c>
      <c r="J147" s="343">
        <f t="shared" ref="J147:J158" ca="1" si="93">+IF(G147&lt;M147,(M147-G147),0)</f>
        <v>0</v>
      </c>
      <c r="K147" s="345">
        <f t="shared" ref="K147:K158" ca="1" si="94">G147+H147-I147+J147</f>
        <v>0</v>
      </c>
      <c r="M147" s="345">
        <f ca="1">ABS(ROUND(SUMIFS('BP FISCAL'!$C:$C,'BP FISCAL'!$E:$E,CELL("contenido",A147),'BP FISCAL'!$D:$D,CELL("contenido",D147)),0))</f>
        <v>0</v>
      </c>
      <c r="O147" s="345"/>
      <c r="Q147" s="345">
        <f t="shared" ref="Q147:Q158" ca="1" si="95">+J147-I147</f>
        <v>0</v>
      </c>
      <c r="S147" s="345"/>
      <c r="U147" s="345"/>
      <c r="W147" s="345"/>
    </row>
    <row r="148" spans="1:23" ht="18" customHeight="1">
      <c r="A148" s="390">
        <f t="shared" si="85"/>
        <v>148</v>
      </c>
      <c r="B148" s="1231"/>
      <c r="C148" s="1158"/>
      <c r="D148" s="1143" t="s">
        <v>294</v>
      </c>
      <c r="E148" s="1173"/>
      <c r="F148" s="1123"/>
      <c r="G148" s="343">
        <f ca="1">ABS(ROUND(SUMIFS('BP CONTABLE'!$C:$C,'BP CONTABLE'!$E:$E,CELL("contenido",A148),'BP CONTABLE'!$D:$D,CELL("contenido",D148)),0))</f>
        <v>0</v>
      </c>
      <c r="H148" s="343"/>
      <c r="I148" s="343">
        <f t="shared" ca="1" si="92"/>
        <v>0</v>
      </c>
      <c r="J148" s="343">
        <f t="shared" ca="1" si="93"/>
        <v>0</v>
      </c>
      <c r="K148" s="345">
        <f t="shared" ca="1" si="94"/>
        <v>0</v>
      </c>
      <c r="M148" s="345">
        <f ca="1">ABS(ROUND(SUMIFS('BP FISCAL'!$C:$C,'BP FISCAL'!$E:$E,CELL("contenido",A148),'BP FISCAL'!$D:$D,CELL("contenido",D148)),0))</f>
        <v>0</v>
      </c>
      <c r="O148" s="345"/>
      <c r="Q148" s="345">
        <f t="shared" ca="1" si="95"/>
        <v>0</v>
      </c>
      <c r="S148" s="345"/>
      <c r="U148" s="345"/>
      <c r="W148" s="345"/>
    </row>
    <row r="149" spans="1:23" ht="15.95" customHeight="1">
      <c r="A149" s="390">
        <f t="shared" si="85"/>
        <v>149</v>
      </c>
      <c r="B149" s="1231"/>
      <c r="C149" s="1158"/>
      <c r="D149" s="1143" t="s">
        <v>154</v>
      </c>
      <c r="E149" s="1173"/>
      <c r="F149" s="1123"/>
      <c r="G149" s="343">
        <f ca="1">ABS(ROUND(SUMIFS('BP CONTABLE'!$C:$C,'BP CONTABLE'!$E:$E,CELL("contenido",A149),'BP CONTABLE'!$D:$D,CELL("contenido",D149)),0))</f>
        <v>0</v>
      </c>
      <c r="H149" s="343"/>
      <c r="I149" s="343">
        <f t="shared" ca="1" si="92"/>
        <v>0</v>
      </c>
      <c r="J149" s="343">
        <f t="shared" ca="1" si="93"/>
        <v>0</v>
      </c>
      <c r="K149" s="345">
        <f t="shared" ca="1" si="94"/>
        <v>0</v>
      </c>
      <c r="M149" s="345">
        <f ca="1">ABS(ROUND(SUMIFS('BP FISCAL'!$C:$C,'BP FISCAL'!$E:$E,CELL("contenido",A149),'BP FISCAL'!$D:$D,CELL("contenido",D149)),0))</f>
        <v>0</v>
      </c>
      <c r="O149" s="345"/>
      <c r="Q149" s="345">
        <f t="shared" ca="1" si="95"/>
        <v>0</v>
      </c>
      <c r="S149" s="345"/>
      <c r="U149" s="345"/>
      <c r="W149" s="345"/>
    </row>
    <row r="150" spans="1:23" ht="17.25" customHeight="1">
      <c r="A150" s="390">
        <f t="shared" si="85"/>
        <v>150</v>
      </c>
      <c r="B150" s="1231"/>
      <c r="C150" s="1158"/>
      <c r="D150" s="1143" t="s">
        <v>295</v>
      </c>
      <c r="E150" s="1173"/>
      <c r="F150" s="1123"/>
      <c r="G150" s="343">
        <f ca="1">ABS(ROUND(SUMIFS('BP CONTABLE'!$C:$C,'BP CONTABLE'!$E:$E,CELL("contenido",A150),'BP CONTABLE'!$D:$D,CELL("contenido",D150)),0))</f>
        <v>0</v>
      </c>
      <c r="H150" s="343"/>
      <c r="I150" s="343">
        <f t="shared" ca="1" si="92"/>
        <v>0</v>
      </c>
      <c r="J150" s="343">
        <f t="shared" ca="1" si="93"/>
        <v>0</v>
      </c>
      <c r="K150" s="345">
        <f t="shared" ca="1" si="94"/>
        <v>0</v>
      </c>
      <c r="M150" s="345">
        <f ca="1">ABS(ROUND(SUMIFS('BP FISCAL'!$C:$C,'BP FISCAL'!$E:$E,CELL("contenido",A150),'BP FISCAL'!$D:$D,CELL("contenido",D150)),0))</f>
        <v>0</v>
      </c>
      <c r="O150" s="345"/>
      <c r="Q150" s="345">
        <f t="shared" ca="1" si="95"/>
        <v>0</v>
      </c>
      <c r="S150" s="345"/>
      <c r="U150" s="345"/>
      <c r="W150" s="345"/>
    </row>
    <row r="151" spans="1:23" ht="18" customHeight="1">
      <c r="A151" s="390">
        <f t="shared" si="85"/>
        <v>151</v>
      </c>
      <c r="B151" s="1231"/>
      <c r="C151" s="1158"/>
      <c r="D151" s="1143" t="s">
        <v>296</v>
      </c>
      <c r="E151" s="1173"/>
      <c r="F151" s="1123"/>
      <c r="G151" s="343">
        <f ca="1">ABS(ROUND(SUMIFS('BP CONTABLE'!$C:$C,'BP CONTABLE'!$E:$E,CELL("contenido",A151),'BP CONTABLE'!$D:$D,CELL("contenido",D151)),0))</f>
        <v>0</v>
      </c>
      <c r="H151" s="343"/>
      <c r="I151" s="343">
        <f t="shared" ca="1" si="92"/>
        <v>0</v>
      </c>
      <c r="J151" s="343">
        <f t="shared" ca="1" si="93"/>
        <v>0</v>
      </c>
      <c r="K151" s="345">
        <f t="shared" ca="1" si="94"/>
        <v>0</v>
      </c>
      <c r="M151" s="345">
        <f ca="1">ABS(ROUND(SUMIFS('BP FISCAL'!$C:$C,'BP FISCAL'!$E:$E,CELL("contenido",A151),'BP FISCAL'!$D:$D,CELL("contenido",D151)),0))</f>
        <v>0</v>
      </c>
      <c r="O151" s="345"/>
      <c r="Q151" s="345">
        <f t="shared" ca="1" si="95"/>
        <v>0</v>
      </c>
      <c r="S151" s="345"/>
      <c r="U151" s="345"/>
      <c r="W151" s="345"/>
    </row>
    <row r="152" spans="1:23" ht="20.25" customHeight="1">
      <c r="A152" s="390">
        <f t="shared" si="85"/>
        <v>152</v>
      </c>
      <c r="B152" s="1231"/>
      <c r="C152" s="1158"/>
      <c r="D152" s="1143" t="s">
        <v>15</v>
      </c>
      <c r="E152" s="1173"/>
      <c r="F152" s="1123"/>
      <c r="G152" s="359">
        <f ca="1">ABS(ROUND(SUMIFS('BP CONTABLE'!$C:$C,'BP CONTABLE'!$E:$E,CELL("contenido",A152),'BP CONTABLE'!$D:$D,CELL("contenido",D152)),0))</f>
        <v>0</v>
      </c>
      <c r="H152" s="359"/>
      <c r="I152" s="343">
        <f t="shared" ca="1" si="92"/>
        <v>0</v>
      </c>
      <c r="J152" s="343">
        <f t="shared" ca="1" si="93"/>
        <v>0</v>
      </c>
      <c r="K152" s="345">
        <f t="shared" ca="1" si="94"/>
        <v>0</v>
      </c>
      <c r="M152" s="345">
        <f ca="1">ABS(ROUND(SUMIFS('BP FISCAL'!$C:$C,'BP FISCAL'!$E:$E,CELL("contenido",A152),'BP FISCAL'!$D:$D,CELL("contenido",D152)),0))</f>
        <v>0</v>
      </c>
      <c r="O152" s="345"/>
      <c r="Q152" s="345">
        <f t="shared" ca="1" si="95"/>
        <v>0</v>
      </c>
      <c r="S152" s="345"/>
      <c r="U152" s="345"/>
      <c r="W152" s="345"/>
    </row>
    <row r="153" spans="1:23" ht="19.7" customHeight="1">
      <c r="A153" s="390">
        <f t="shared" si="85"/>
        <v>153</v>
      </c>
      <c r="B153" s="1231"/>
      <c r="C153" s="1158"/>
      <c r="D153" s="1143" t="s">
        <v>155</v>
      </c>
      <c r="E153" s="1173"/>
      <c r="F153" s="1123"/>
      <c r="G153" s="359">
        <f ca="1">ABS(ROUND(SUMIFS('BP CONTABLE'!$C:$C,'BP CONTABLE'!$E:$E,CELL("contenido",A153),'BP CONTABLE'!$D:$D,CELL("contenido",D153)),0))</f>
        <v>0</v>
      </c>
      <c r="H153" s="359"/>
      <c r="I153" s="343">
        <f t="shared" ca="1" si="92"/>
        <v>0</v>
      </c>
      <c r="J153" s="343">
        <f t="shared" ca="1" si="93"/>
        <v>0</v>
      </c>
      <c r="K153" s="345">
        <f t="shared" ca="1" si="94"/>
        <v>0</v>
      </c>
      <c r="M153" s="345">
        <f ca="1">ABS(ROUND(SUMIFS('BP FISCAL'!$C:$C,'BP FISCAL'!$E:$E,CELL("contenido",A153),'BP FISCAL'!$D:$D,CELL("contenido",D153)),0))</f>
        <v>0</v>
      </c>
      <c r="O153" s="345"/>
      <c r="Q153" s="345">
        <f t="shared" ca="1" si="95"/>
        <v>0</v>
      </c>
      <c r="S153" s="345"/>
      <c r="U153" s="345"/>
      <c r="W153" s="345"/>
    </row>
    <row r="154" spans="1:23" ht="33.950000000000003" customHeight="1">
      <c r="A154" s="390">
        <f t="shared" si="85"/>
        <v>154</v>
      </c>
      <c r="B154" s="1231"/>
      <c r="C154" s="1158"/>
      <c r="D154" s="1143" t="s">
        <v>156</v>
      </c>
      <c r="E154" s="1173"/>
      <c r="F154" s="1123"/>
      <c r="G154" s="352">
        <f ca="1">ABS(ROUND(SUMIFS('BP CONTABLE'!$C:$C,'BP CONTABLE'!$E:$E,CELL("contenido",A154),'BP CONTABLE'!$D:$D,CELL("contenido",D154)),0))</f>
        <v>0</v>
      </c>
      <c r="H154" s="352"/>
      <c r="I154" s="343">
        <f t="shared" ca="1" si="92"/>
        <v>0</v>
      </c>
      <c r="J154" s="343">
        <f t="shared" ca="1" si="93"/>
        <v>0</v>
      </c>
      <c r="K154" s="345">
        <f t="shared" ca="1" si="94"/>
        <v>0</v>
      </c>
      <c r="M154" s="345">
        <f ca="1">ABS(ROUND(SUMIFS('BP FISCAL'!$C:$C,'BP FISCAL'!$E:$E,CELL("contenido",A154),'BP FISCAL'!$D:$D,CELL("contenido",D154)),0))</f>
        <v>0</v>
      </c>
      <c r="O154" s="345"/>
      <c r="Q154" s="345">
        <f t="shared" ca="1" si="95"/>
        <v>0</v>
      </c>
      <c r="S154" s="345"/>
      <c r="U154" s="345"/>
      <c r="W154" s="345"/>
    </row>
    <row r="155" spans="1:23" ht="34.5" customHeight="1">
      <c r="A155" s="390">
        <f t="shared" si="85"/>
        <v>155</v>
      </c>
      <c r="B155" s="1231"/>
      <c r="C155" s="1158"/>
      <c r="D155" s="1234" t="s">
        <v>947</v>
      </c>
      <c r="E155" s="1235"/>
      <c r="F155" s="1236"/>
      <c r="G155" s="359">
        <f ca="1">ABS(ROUND(SUMIFS('BP CONTABLE'!$C:$C,'BP CONTABLE'!$E:$E,CELL("contenido",A155),'BP CONTABLE'!$D:$D,CELL("contenido",D155)),0))</f>
        <v>0</v>
      </c>
      <c r="H155" s="359"/>
      <c r="I155" s="343">
        <f t="shared" ca="1" si="92"/>
        <v>0</v>
      </c>
      <c r="J155" s="343">
        <f t="shared" ca="1" si="93"/>
        <v>0</v>
      </c>
      <c r="K155" s="345">
        <f t="shared" ca="1" si="94"/>
        <v>0</v>
      </c>
      <c r="M155" s="345">
        <f ca="1">ABS(ROUND(SUMIFS('BP FISCAL'!$C:$C,'BP FISCAL'!$E:$E,CELL("contenido",A155),'BP FISCAL'!$D:$D,CELL("contenido",D155)),0))</f>
        <v>0</v>
      </c>
      <c r="O155" s="345"/>
      <c r="Q155" s="345">
        <f t="shared" ca="1" si="95"/>
        <v>0</v>
      </c>
      <c r="S155" s="345"/>
      <c r="U155" s="345"/>
      <c r="W155" s="345"/>
    </row>
    <row r="156" spans="1:23" ht="18.75" customHeight="1">
      <c r="A156" s="390">
        <f t="shared" si="85"/>
        <v>156</v>
      </c>
      <c r="B156" s="1231"/>
      <c r="C156" s="1158"/>
      <c r="D156" s="1143" t="s">
        <v>722</v>
      </c>
      <c r="E156" s="1173"/>
      <c r="F156" s="1123"/>
      <c r="G156" s="359">
        <f ca="1">ABS(ROUND(SUMIFS('BP CONTABLE'!$C:$C,'BP CONTABLE'!$E:$E,CELL("contenido",A156),'BP CONTABLE'!$D:$D,CELL("contenido",D156)),0))</f>
        <v>0</v>
      </c>
      <c r="H156" s="359"/>
      <c r="I156" s="343">
        <f t="shared" ca="1" si="92"/>
        <v>0</v>
      </c>
      <c r="J156" s="343">
        <f t="shared" ca="1" si="93"/>
        <v>0</v>
      </c>
      <c r="K156" s="345">
        <f t="shared" ca="1" si="94"/>
        <v>0</v>
      </c>
      <c r="M156" s="345">
        <f ca="1">ABS(ROUND(SUMIFS('BP FISCAL'!$C:$C,'BP FISCAL'!$E:$E,CELL("contenido",A156),'BP FISCAL'!$D:$D,CELL("contenido",D156)),0))</f>
        <v>0</v>
      </c>
      <c r="O156" s="345"/>
      <c r="Q156" s="345">
        <f t="shared" ca="1" si="95"/>
        <v>0</v>
      </c>
      <c r="S156" s="345"/>
      <c r="U156" s="345"/>
      <c r="W156" s="345"/>
    </row>
    <row r="157" spans="1:23" ht="21.75" customHeight="1">
      <c r="A157" s="390">
        <f t="shared" si="85"/>
        <v>157</v>
      </c>
      <c r="B157" s="1231"/>
      <c r="C157" s="1158"/>
      <c r="D157" s="1143" t="s">
        <v>297</v>
      </c>
      <c r="E157" s="1173"/>
      <c r="F157" s="1123"/>
      <c r="G157" s="359">
        <f ca="1">ABS(ROUND(SUMIFS('BP CONTABLE'!$C:$C,'BP CONTABLE'!$E:$E,CELL("contenido",A157),'BP CONTABLE'!$D:$D,CELL("contenido",D157)),0))</f>
        <v>0</v>
      </c>
      <c r="H157" s="359"/>
      <c r="I157" s="343">
        <f t="shared" ca="1" si="92"/>
        <v>0</v>
      </c>
      <c r="J157" s="343">
        <f t="shared" ca="1" si="93"/>
        <v>0</v>
      </c>
      <c r="K157" s="345">
        <f t="shared" ca="1" si="94"/>
        <v>0</v>
      </c>
      <c r="M157" s="345">
        <f ca="1">ABS(ROUND(SUMIFS('BP FISCAL'!$C:$C,'BP FISCAL'!$E:$E,CELL("contenido",A157),'BP FISCAL'!$D:$D,CELL("contenido",D157)),0))</f>
        <v>0</v>
      </c>
      <c r="O157" s="345"/>
      <c r="Q157" s="345">
        <f t="shared" ca="1" si="95"/>
        <v>0</v>
      </c>
      <c r="S157" s="345"/>
      <c r="U157" s="345"/>
      <c r="W157" s="345"/>
    </row>
    <row r="158" spans="1:23" ht="27.2" customHeight="1">
      <c r="A158" s="390">
        <f t="shared" si="85"/>
        <v>158</v>
      </c>
      <c r="B158" s="1231"/>
      <c r="C158" s="1159"/>
      <c r="D158" s="1143" t="s">
        <v>298</v>
      </c>
      <c r="E158" s="1173"/>
      <c r="F158" s="1123"/>
      <c r="G158" s="343">
        <f ca="1">ABS(ROUND(SUMIFS('BP CONTABLE'!$C:$C,'BP CONTABLE'!$E:$E,CELL("contenido",A158),'BP CONTABLE'!$D:$D,CELL("contenido",D158)),0))</f>
        <v>0</v>
      </c>
      <c r="H158" s="343"/>
      <c r="I158" s="343">
        <f t="shared" ca="1" si="92"/>
        <v>0</v>
      </c>
      <c r="J158" s="343">
        <f t="shared" ca="1" si="93"/>
        <v>0</v>
      </c>
      <c r="K158" s="345">
        <f t="shared" ca="1" si="94"/>
        <v>0</v>
      </c>
      <c r="M158" s="345">
        <f ca="1">ABS(ROUND(SUMIFS('BP FISCAL'!$C:$C,'BP FISCAL'!$E:$E,CELL("contenido",A158),'BP FISCAL'!$D:$D,CELL("contenido",D158)),0))</f>
        <v>0</v>
      </c>
      <c r="O158" s="345"/>
      <c r="Q158" s="345">
        <f t="shared" ca="1" si="95"/>
        <v>0</v>
      </c>
      <c r="S158" s="345"/>
      <c r="U158" s="345"/>
      <c r="W158" s="345"/>
    </row>
    <row r="159" spans="1:23" ht="22.5" customHeight="1">
      <c r="A159" s="390">
        <f t="shared" si="85"/>
        <v>159</v>
      </c>
      <c r="B159" s="1231"/>
      <c r="C159" s="1168" t="s">
        <v>395</v>
      </c>
      <c r="D159" s="1129"/>
      <c r="E159" s="1129"/>
      <c r="F159" s="1164"/>
      <c r="G159" s="364">
        <f ca="1">SUM(G160:G162)</f>
        <v>0</v>
      </c>
      <c r="H159" s="364">
        <f>SUM(H160:H162)</f>
        <v>0</v>
      </c>
      <c r="I159" s="364">
        <f t="shared" ref="I159:K159" ca="1" si="96">SUM(I160:I162)</f>
        <v>0</v>
      </c>
      <c r="J159" s="364">
        <f t="shared" ca="1" si="96"/>
        <v>0</v>
      </c>
      <c r="K159" s="364">
        <f t="shared" ca="1" si="96"/>
        <v>0</v>
      </c>
      <c r="M159" s="364">
        <f t="shared" ref="M159" ca="1" si="97">SUM(M160:M162)</f>
        <v>0</v>
      </c>
      <c r="O159" s="364"/>
      <c r="Q159" s="364"/>
      <c r="S159" s="364"/>
      <c r="U159" s="364"/>
      <c r="W159" s="364"/>
    </row>
    <row r="160" spans="1:23" ht="17.25" customHeight="1">
      <c r="A160" s="390">
        <f t="shared" si="85"/>
        <v>160</v>
      </c>
      <c r="B160" s="1231"/>
      <c r="C160" s="1183"/>
      <c r="D160" s="1143" t="s">
        <v>470</v>
      </c>
      <c r="E160" s="1173"/>
      <c r="F160" s="1123"/>
      <c r="G160" s="343">
        <f ca="1">ABS(ROUND(SUMIFS('BP CONTABLE'!$C:$C,'BP CONTABLE'!$E:$E,CELL("contenido",A160),'BP CONTABLE'!$D:$D,CELL("contenido",D160)),0))</f>
        <v>0</v>
      </c>
      <c r="H160" s="343"/>
      <c r="I160" s="343">
        <f t="shared" ref="I160:I162" ca="1" si="98">+IF(G160&gt;M160,(G160-M160),0)</f>
        <v>0</v>
      </c>
      <c r="J160" s="343">
        <f t="shared" ref="J160:J162" ca="1" si="99">+IF(G160&lt;M160,(M160-G160),0)</f>
        <v>0</v>
      </c>
      <c r="K160" s="345">
        <f t="shared" ref="K160:K162" ca="1" si="100">G160+H160-I160+J160</f>
        <v>0</v>
      </c>
      <c r="M160" s="345">
        <f ca="1">ABS(ROUND(SUMIFS('BP FISCAL'!$C:$C,'BP FISCAL'!$E:$E,CELL("contenido",A160),'BP FISCAL'!$D:$D,CELL("contenido",D160)),0))</f>
        <v>0</v>
      </c>
      <c r="O160" s="345"/>
      <c r="Q160" s="345">
        <f t="shared" ref="Q160:Q162" ca="1" si="101">+J160-I160</f>
        <v>0</v>
      </c>
      <c r="S160" s="345"/>
      <c r="U160" s="345"/>
      <c r="W160" s="345"/>
    </row>
    <row r="161" spans="1:23" ht="18" customHeight="1">
      <c r="A161" s="390">
        <f t="shared" si="85"/>
        <v>161</v>
      </c>
      <c r="B161" s="1231"/>
      <c r="C161" s="1175"/>
      <c r="D161" s="1143" t="s">
        <v>471</v>
      </c>
      <c r="E161" s="1173"/>
      <c r="F161" s="1123"/>
      <c r="G161" s="343">
        <f ca="1">ABS(ROUND(SUMIFS('BP CONTABLE'!$C:$C,'BP CONTABLE'!$E:$E,CELL("contenido",A161),'BP CONTABLE'!$D:$D,CELL("contenido",D161)),0))</f>
        <v>0</v>
      </c>
      <c r="H161" s="343"/>
      <c r="I161" s="343">
        <f t="shared" ca="1" si="98"/>
        <v>0</v>
      </c>
      <c r="J161" s="343">
        <f t="shared" ca="1" si="99"/>
        <v>0</v>
      </c>
      <c r="K161" s="345">
        <f t="shared" ca="1" si="100"/>
        <v>0</v>
      </c>
      <c r="M161" s="345">
        <f ca="1">ABS(ROUND(SUMIFS('BP FISCAL'!$C:$C,'BP FISCAL'!$E:$E,CELL("contenido",A161),'BP FISCAL'!$D:$D,CELL("contenido",D161)),0))</f>
        <v>0</v>
      </c>
      <c r="O161" s="345"/>
      <c r="Q161" s="345">
        <f t="shared" ca="1" si="101"/>
        <v>0</v>
      </c>
      <c r="S161" s="345"/>
      <c r="U161" s="345"/>
      <c r="W161" s="345"/>
    </row>
    <row r="162" spans="1:23" ht="15.95" customHeight="1">
      <c r="A162" s="390">
        <f t="shared" si="85"/>
        <v>162</v>
      </c>
      <c r="B162" s="1231"/>
      <c r="C162" s="1176"/>
      <c r="D162" s="1143" t="s">
        <v>472</v>
      </c>
      <c r="E162" s="1173"/>
      <c r="F162" s="1123"/>
      <c r="G162" s="343">
        <f ca="1">ABS(ROUND(SUMIFS('BP CONTABLE'!$C:$C,'BP CONTABLE'!$E:$E,CELL("contenido",A162),'BP CONTABLE'!$D:$D,CELL("contenido",D162)),0))</f>
        <v>0</v>
      </c>
      <c r="H162" s="343"/>
      <c r="I162" s="343">
        <f t="shared" ca="1" si="98"/>
        <v>0</v>
      </c>
      <c r="J162" s="343">
        <f t="shared" ca="1" si="99"/>
        <v>0</v>
      </c>
      <c r="K162" s="345">
        <f t="shared" ca="1" si="100"/>
        <v>0</v>
      </c>
      <c r="M162" s="345">
        <f ca="1">ABS(ROUND(SUMIFS('BP FISCAL'!$C:$C,'BP FISCAL'!$E:$E,CELL("contenido",A162),'BP FISCAL'!$D:$D,CELL("contenido",D162)),0))</f>
        <v>0</v>
      </c>
      <c r="O162" s="345"/>
      <c r="Q162" s="345">
        <f t="shared" ca="1" si="101"/>
        <v>0</v>
      </c>
      <c r="S162" s="345"/>
      <c r="U162" s="345"/>
      <c r="W162" s="345"/>
    </row>
    <row r="163" spans="1:23" ht="20.25" customHeight="1">
      <c r="A163" s="390">
        <f t="shared" si="85"/>
        <v>163</v>
      </c>
      <c r="B163" s="1231"/>
      <c r="C163" s="1168" t="s">
        <v>157</v>
      </c>
      <c r="D163" s="1129"/>
      <c r="E163" s="1129"/>
      <c r="F163" s="1164"/>
      <c r="G163" s="364">
        <f ca="1">SUM(G164:G168)</f>
        <v>0</v>
      </c>
      <c r="H163" s="364">
        <f>SUM(H164:H168)</f>
        <v>0</v>
      </c>
      <c r="I163" s="364">
        <f t="shared" ref="I163:J163" ca="1" si="102">SUM(I164:I168)</f>
        <v>0</v>
      </c>
      <c r="J163" s="364">
        <f t="shared" ca="1" si="102"/>
        <v>0</v>
      </c>
      <c r="K163" s="364">
        <f ca="1">SUM(K164:K168)</f>
        <v>0</v>
      </c>
      <c r="M163" s="364">
        <f ca="1">SUM(M164:M168)</f>
        <v>0</v>
      </c>
      <c r="O163" s="364"/>
      <c r="Q163" s="364"/>
      <c r="S163" s="364"/>
      <c r="U163" s="364"/>
      <c r="W163" s="364"/>
    </row>
    <row r="164" spans="1:23" ht="21" customHeight="1">
      <c r="A164" s="390">
        <f t="shared" si="85"/>
        <v>164</v>
      </c>
      <c r="B164" s="1231"/>
      <c r="C164" s="1237"/>
      <c r="D164" s="1146" t="s">
        <v>20</v>
      </c>
      <c r="E164" s="1147"/>
      <c r="F164" s="1148"/>
      <c r="G164" s="345">
        <f ca="1">ABS(ROUND(SUMIFS('BP CONTABLE'!$C:$C,'BP CONTABLE'!$E:$E,CELL("contenido",A164),'BP CONTABLE'!$D:$D,CELL("contenido",D164)),0))</f>
        <v>0</v>
      </c>
      <c r="H164" s="345"/>
      <c r="I164" s="343">
        <f t="shared" ref="I164:I168" ca="1" si="103">+IF(G164&gt;M164,(G164-M164),0)</f>
        <v>0</v>
      </c>
      <c r="J164" s="343">
        <f t="shared" ref="J164:J168" ca="1" si="104">+IF(G164&lt;M164,(M164-G164),0)</f>
        <v>0</v>
      </c>
      <c r="K164" s="345">
        <f t="shared" ref="K164:K168" ca="1" si="105">G164+H164-I164+J164</f>
        <v>0</v>
      </c>
      <c r="L164" s="339"/>
      <c r="M164" s="345">
        <f ca="1">ABS(ROUND(SUMIFS('BP FISCAL'!$C:$C,'BP FISCAL'!$E:$E,CELL("contenido",A164),'BP FISCAL'!$D:$D,CELL("contenido",D164)),0))</f>
        <v>0</v>
      </c>
      <c r="N164" s="339"/>
      <c r="O164" s="345"/>
      <c r="P164" s="339"/>
      <c r="Q164" s="345">
        <f t="shared" ref="Q164:Q168" ca="1" si="106">+J164-I164</f>
        <v>0</v>
      </c>
      <c r="R164" s="339"/>
      <c r="S164" s="345"/>
      <c r="T164" s="339"/>
      <c r="U164" s="345"/>
      <c r="W164" s="345"/>
    </row>
    <row r="165" spans="1:23" ht="23.45" customHeight="1">
      <c r="A165" s="390">
        <f t="shared" si="85"/>
        <v>165</v>
      </c>
      <c r="B165" s="1231"/>
      <c r="C165" s="1175"/>
      <c r="D165" s="1146" t="s">
        <v>158</v>
      </c>
      <c r="E165" s="1147"/>
      <c r="F165" s="1148"/>
      <c r="G165" s="343">
        <f ca="1">ABS(ROUND(SUMIFS('BP CONTABLE'!$C:$C,'BP CONTABLE'!$E:$E,CELL("contenido",A165),'BP CONTABLE'!$D:$D,CELL("contenido",D165)),0))</f>
        <v>0</v>
      </c>
      <c r="H165" s="343"/>
      <c r="I165" s="343">
        <f t="shared" ca="1" si="103"/>
        <v>0</v>
      </c>
      <c r="J165" s="343">
        <f t="shared" ca="1" si="104"/>
        <v>0</v>
      </c>
      <c r="K165" s="345">
        <f t="shared" ca="1" si="105"/>
        <v>0</v>
      </c>
      <c r="M165" s="345">
        <f ca="1">ABS(ROUND(SUMIFS('BP FISCAL'!$C:$C,'BP FISCAL'!$E:$E,CELL("contenido",A165),'BP FISCAL'!$D:$D,CELL("contenido",D165)),0))</f>
        <v>0</v>
      </c>
      <c r="O165" s="345"/>
      <c r="Q165" s="345">
        <f t="shared" ca="1" si="106"/>
        <v>0</v>
      </c>
      <c r="S165" s="345"/>
      <c r="U165" s="345"/>
      <c r="W165" s="345"/>
    </row>
    <row r="166" spans="1:23" ht="27.75" customHeight="1">
      <c r="A166" s="390">
        <f t="shared" si="85"/>
        <v>166</v>
      </c>
      <c r="B166" s="1231"/>
      <c r="C166" s="1175"/>
      <c r="D166" s="1146" t="s">
        <v>473</v>
      </c>
      <c r="E166" s="1147"/>
      <c r="F166" s="1148"/>
      <c r="G166" s="343">
        <f ca="1">ABS(ROUND(SUMIFS('BP CONTABLE'!$C:$C,'BP CONTABLE'!$E:$E,CELL("contenido",A166),'BP CONTABLE'!$D:$D,CELL("contenido",D166)),0))</f>
        <v>0</v>
      </c>
      <c r="H166" s="343"/>
      <c r="I166" s="343">
        <f t="shared" ca="1" si="103"/>
        <v>0</v>
      </c>
      <c r="J166" s="343">
        <f t="shared" ca="1" si="104"/>
        <v>0</v>
      </c>
      <c r="K166" s="345">
        <f t="shared" ca="1" si="105"/>
        <v>0</v>
      </c>
      <c r="M166" s="345">
        <f ca="1">ABS(ROUND(SUMIFS('BP FISCAL'!$C:$C,'BP FISCAL'!$E:$E,CELL("contenido",A166),'BP FISCAL'!$D:$D,CELL("contenido",D166)),0))</f>
        <v>0</v>
      </c>
      <c r="O166" s="345"/>
      <c r="Q166" s="345">
        <f t="shared" ca="1" si="106"/>
        <v>0</v>
      </c>
      <c r="S166" s="345"/>
      <c r="U166" s="345"/>
      <c r="W166" s="345"/>
    </row>
    <row r="167" spans="1:23" ht="21" customHeight="1">
      <c r="A167" s="390">
        <f t="shared" si="85"/>
        <v>167</v>
      </c>
      <c r="B167" s="1231"/>
      <c r="C167" s="1175"/>
      <c r="D167" s="1146" t="s">
        <v>288</v>
      </c>
      <c r="E167" s="1147"/>
      <c r="F167" s="1148"/>
      <c r="G167" s="343">
        <f ca="1">ABS(ROUND(SUMIFS('BP CONTABLE'!$C:$C,'BP CONTABLE'!$E:$E,CELL("contenido",A167),'BP CONTABLE'!$D:$D,CELL("contenido",D167)),0))</f>
        <v>0</v>
      </c>
      <c r="H167" s="343"/>
      <c r="I167" s="343">
        <f t="shared" ca="1" si="103"/>
        <v>0</v>
      </c>
      <c r="J167" s="343">
        <f t="shared" ca="1" si="104"/>
        <v>0</v>
      </c>
      <c r="K167" s="345">
        <f t="shared" ca="1" si="105"/>
        <v>0</v>
      </c>
      <c r="M167" s="345">
        <f ca="1">ABS(ROUND(SUMIFS('BP FISCAL'!$C:$C,'BP FISCAL'!$E:$E,CELL("contenido",A167),'BP FISCAL'!$D:$D,CELL("contenido",D167)),0))</f>
        <v>0</v>
      </c>
      <c r="O167" s="345"/>
      <c r="Q167" s="345">
        <f t="shared" ca="1" si="106"/>
        <v>0</v>
      </c>
      <c r="S167" s="345"/>
      <c r="U167" s="345"/>
      <c r="W167" s="345"/>
    </row>
    <row r="168" spans="1:23" ht="21" customHeight="1">
      <c r="A168" s="390">
        <f t="shared" si="85"/>
        <v>168</v>
      </c>
      <c r="B168" s="1231"/>
      <c r="C168" s="1176"/>
      <c r="D168" s="1146" t="s">
        <v>157</v>
      </c>
      <c r="E168" s="1147"/>
      <c r="F168" s="1148"/>
      <c r="G168" s="343">
        <f ca="1">ABS(ROUND(SUMIFS('BP CONTABLE'!$C:$C,'BP CONTABLE'!$E:$E,CELL("contenido",A168),'BP CONTABLE'!$D:$D,CELL("contenido",D168)),0))</f>
        <v>0</v>
      </c>
      <c r="H168" s="343"/>
      <c r="I168" s="343">
        <f t="shared" ca="1" si="103"/>
        <v>0</v>
      </c>
      <c r="J168" s="343">
        <f t="shared" ca="1" si="104"/>
        <v>0</v>
      </c>
      <c r="K168" s="345">
        <f t="shared" ca="1" si="105"/>
        <v>0</v>
      </c>
      <c r="M168" s="345">
        <f ca="1">ABS(ROUND(SUMIFS('BP FISCAL'!$C:$C,'BP FISCAL'!$E:$E,CELL("contenido",A168),'BP FISCAL'!$D:$D,CELL("contenido",D168)),0))</f>
        <v>0</v>
      </c>
      <c r="O168" s="345"/>
      <c r="Q168" s="345">
        <f t="shared" ca="1" si="106"/>
        <v>0</v>
      </c>
      <c r="S168" s="345"/>
      <c r="U168" s="345"/>
      <c r="W168" s="345"/>
    </row>
    <row r="169" spans="1:23" ht="21" customHeight="1">
      <c r="A169" s="390">
        <f t="shared" si="85"/>
        <v>169</v>
      </c>
      <c r="B169" s="1231"/>
      <c r="C169" s="1168" t="s">
        <v>168</v>
      </c>
      <c r="D169" s="1129"/>
      <c r="E169" s="1129"/>
      <c r="F169" s="1164"/>
      <c r="G169" s="364">
        <f ca="1">SUM(G170:G172)</f>
        <v>0</v>
      </c>
      <c r="H169" s="364">
        <f>SUM(H170:H172)</f>
        <v>0</v>
      </c>
      <c r="I169" s="364">
        <f t="shared" ref="I169:K169" ca="1" si="107">SUM(I170:I172)</f>
        <v>0</v>
      </c>
      <c r="J169" s="364">
        <f t="shared" ca="1" si="107"/>
        <v>0</v>
      </c>
      <c r="K169" s="364">
        <f t="shared" ca="1" si="107"/>
        <v>0</v>
      </c>
      <c r="M169" s="364">
        <f t="shared" ref="M169" ca="1" si="108">SUM(M170:M172)</f>
        <v>0</v>
      </c>
      <c r="O169" s="364"/>
      <c r="Q169" s="364"/>
      <c r="S169" s="364"/>
      <c r="U169" s="364"/>
      <c r="W169" s="364"/>
    </row>
    <row r="170" spans="1:23" ht="20.25" customHeight="1">
      <c r="A170" s="390">
        <f t="shared" si="85"/>
        <v>170</v>
      </c>
      <c r="B170" s="1231"/>
      <c r="C170" s="1237"/>
      <c r="D170" s="1146" t="s">
        <v>299</v>
      </c>
      <c r="E170" s="1147"/>
      <c r="F170" s="1148"/>
      <c r="G170" s="345">
        <f ca="1">ABS(ROUND(SUMIFS('BP CONTABLE'!$C:$C,'BP CONTABLE'!$E:$E,CELL("contenido",A170),'BP CONTABLE'!$D:$D,CELL("contenido",D170)),0))</f>
        <v>0</v>
      </c>
      <c r="H170" s="345"/>
      <c r="I170" s="343">
        <f t="shared" ref="I170:I173" ca="1" si="109">+IF(G170&gt;M170,(G170-M170),0)</f>
        <v>0</v>
      </c>
      <c r="J170" s="343">
        <f t="shared" ref="J170:J173" ca="1" si="110">+IF(G170&lt;M170,(M170-G170),0)</f>
        <v>0</v>
      </c>
      <c r="K170" s="345">
        <f t="shared" ref="K170:K173" ca="1" si="111">G170+H170-I170+J170</f>
        <v>0</v>
      </c>
      <c r="M170" s="345">
        <f ca="1">ABS(ROUND(SUMIFS('BP FISCAL'!$C:$C,'BP FISCAL'!$E:$E,CELL("contenido",A170),'BP FISCAL'!$D:$D,CELL("contenido",D170)),0))</f>
        <v>0</v>
      </c>
      <c r="O170" s="345"/>
      <c r="Q170" s="345">
        <f t="shared" ref="Q170:Q173" ca="1" si="112">+J170-I170</f>
        <v>0</v>
      </c>
      <c r="S170" s="345"/>
      <c r="U170" s="345"/>
      <c r="W170" s="345"/>
    </row>
    <row r="171" spans="1:23" ht="22.5" customHeight="1">
      <c r="A171" s="390">
        <f t="shared" si="85"/>
        <v>171</v>
      </c>
      <c r="B171" s="1231"/>
      <c r="C171" s="1175"/>
      <c r="D171" s="1146" t="s">
        <v>300</v>
      </c>
      <c r="E171" s="1147"/>
      <c r="F171" s="1148"/>
      <c r="G171" s="345">
        <f ca="1">ABS(ROUND(SUMIFS('BP CONTABLE'!$C:$C,'BP CONTABLE'!$E:$E,CELL("contenido",A171),'BP CONTABLE'!$D:$D,CELL("contenido",D171)),0))</f>
        <v>0</v>
      </c>
      <c r="H171" s="345"/>
      <c r="I171" s="343">
        <f t="shared" ca="1" si="109"/>
        <v>0</v>
      </c>
      <c r="J171" s="343">
        <f t="shared" ca="1" si="110"/>
        <v>0</v>
      </c>
      <c r="K171" s="345">
        <f t="shared" ca="1" si="111"/>
        <v>0</v>
      </c>
      <c r="M171" s="345">
        <f ca="1">ABS(ROUND(SUMIFS('BP FISCAL'!$C:$C,'BP FISCAL'!$E:$E,CELL("contenido",A171),'BP FISCAL'!$D:$D,CELL("contenido",D171)),0))</f>
        <v>0</v>
      </c>
      <c r="O171" s="345"/>
      <c r="Q171" s="345">
        <f t="shared" ca="1" si="112"/>
        <v>0</v>
      </c>
      <c r="S171" s="345"/>
      <c r="U171" s="345"/>
      <c r="W171" s="345"/>
    </row>
    <row r="172" spans="1:23" ht="18" customHeight="1">
      <c r="A172" s="390">
        <f t="shared" si="85"/>
        <v>172</v>
      </c>
      <c r="B172" s="1231"/>
      <c r="C172" s="1176"/>
      <c r="D172" s="1146" t="s">
        <v>167</v>
      </c>
      <c r="E172" s="1147"/>
      <c r="F172" s="1148"/>
      <c r="G172" s="345">
        <f ca="1">ABS(ROUND(SUMIFS('BP CONTABLE'!$C:$C,'BP CONTABLE'!$E:$E,CELL("contenido",A172),'BP CONTABLE'!$D:$D,CELL("contenido",D172)),0))</f>
        <v>0</v>
      </c>
      <c r="H172" s="345"/>
      <c r="I172" s="343">
        <f t="shared" ca="1" si="109"/>
        <v>0</v>
      </c>
      <c r="J172" s="343">
        <f t="shared" ca="1" si="110"/>
        <v>0</v>
      </c>
      <c r="K172" s="345">
        <f t="shared" ca="1" si="111"/>
        <v>0</v>
      </c>
      <c r="M172" s="345">
        <f ca="1">ABS(ROUND(SUMIFS('BP FISCAL'!$C:$C,'BP FISCAL'!$E:$E,CELL("contenido",A172),'BP FISCAL'!$D:$D,CELL("contenido",D172)),0))</f>
        <v>0</v>
      </c>
      <c r="O172" s="345"/>
      <c r="Q172" s="345">
        <f t="shared" ca="1" si="112"/>
        <v>0</v>
      </c>
      <c r="S172" s="345"/>
      <c r="U172" s="345"/>
      <c r="W172" s="345"/>
    </row>
    <row r="173" spans="1:23" ht="24.75" customHeight="1">
      <c r="A173" s="390">
        <f t="shared" si="85"/>
        <v>173</v>
      </c>
      <c r="B173" s="1231"/>
      <c r="C173" s="1167" t="s">
        <v>301</v>
      </c>
      <c r="D173" s="1147"/>
      <c r="E173" s="1147"/>
      <c r="F173" s="1148"/>
      <c r="G173" s="345">
        <f ca="1">ABS(ROUND(SUMIFS('BP CONTABLE'!$C:$C,'BP CONTABLE'!$E:$E,CELL("contenido",A173),'BP CONTABLE'!$D:$D,CELL("contenido",C173)),0))</f>
        <v>0</v>
      </c>
      <c r="H173" s="345"/>
      <c r="I173" s="343">
        <f t="shared" ca="1" si="109"/>
        <v>0</v>
      </c>
      <c r="J173" s="343">
        <f t="shared" ca="1" si="110"/>
        <v>0</v>
      </c>
      <c r="K173" s="345">
        <f t="shared" ca="1" si="111"/>
        <v>0</v>
      </c>
      <c r="M173" s="345">
        <f ca="1">ABS(ROUND(SUMIFS('BP FISCAL'!$C:$C,'BP FISCAL'!$E:$E,CELL("contenido",A173),'BP FISCAL'!$D:$D,CELL("contenido",D173)),0))</f>
        <v>0</v>
      </c>
      <c r="O173" s="345"/>
      <c r="Q173" s="345">
        <f t="shared" ca="1" si="112"/>
        <v>0</v>
      </c>
      <c r="S173" s="345"/>
      <c r="U173" s="345"/>
      <c r="W173" s="345"/>
    </row>
    <row r="174" spans="1:23" ht="23.45" customHeight="1">
      <c r="A174" s="390">
        <f t="shared" si="85"/>
        <v>174</v>
      </c>
      <c r="B174" s="1231"/>
      <c r="C174" s="1168" t="s">
        <v>453</v>
      </c>
      <c r="D174" s="1129"/>
      <c r="E174" s="1129"/>
      <c r="F174" s="1164"/>
      <c r="G174" s="364">
        <f ca="1">SUM(G175:G178)</f>
        <v>0</v>
      </c>
      <c r="H174" s="364">
        <f>SUM(H175:H178)</f>
        <v>0</v>
      </c>
      <c r="I174" s="364">
        <f ca="1">SUM(I175:I178)</f>
        <v>0</v>
      </c>
      <c r="J174" s="364">
        <f ca="1">SUM(J175:J178)</f>
        <v>0</v>
      </c>
      <c r="K174" s="364">
        <f ca="1">SUM(K175:K178)</f>
        <v>0</v>
      </c>
      <c r="M174" s="364">
        <f ca="1">SUM(M175:M178)</f>
        <v>0</v>
      </c>
      <c r="O174" s="364"/>
      <c r="Q174" s="364"/>
      <c r="S174" s="364"/>
      <c r="U174" s="364"/>
      <c r="W174" s="364"/>
    </row>
    <row r="175" spans="1:23" ht="16.5" customHeight="1">
      <c r="A175" s="390">
        <f t="shared" si="85"/>
        <v>175</v>
      </c>
      <c r="B175" s="1231"/>
      <c r="C175" s="1162"/>
      <c r="D175" s="1146" t="s">
        <v>474</v>
      </c>
      <c r="E175" s="1147"/>
      <c r="F175" s="1148"/>
      <c r="G175" s="343">
        <f ca="1">ABS(ROUND(SUMIFS('BP CONTABLE'!$C:$C,'BP CONTABLE'!$E:$E,CELL("contenido",A175),'BP CONTABLE'!$D:$D,CELL("contenido",D175)),0))</f>
        <v>0</v>
      </c>
      <c r="H175" s="343"/>
      <c r="I175" s="343">
        <f t="shared" ref="I175:I178" ca="1" si="113">+IF(G175&gt;M175,(G175-M175),0)</f>
        <v>0</v>
      </c>
      <c r="J175" s="343">
        <f t="shared" ref="J175:J178" ca="1" si="114">+IF(G175&lt;M175,(M175-G175),0)</f>
        <v>0</v>
      </c>
      <c r="K175" s="345">
        <f t="shared" ref="K175:K178" ca="1" si="115">G175+H175-I175+J175</f>
        <v>0</v>
      </c>
      <c r="M175" s="345">
        <f ca="1">ABS(ROUND(SUMIFS('BP FISCAL'!$C:$C,'BP FISCAL'!$E:$E,CELL("contenido",A175),'BP FISCAL'!$D:$D,CELL("contenido",D175)),0))</f>
        <v>0</v>
      </c>
      <c r="O175" s="345"/>
      <c r="Q175" s="345">
        <f t="shared" ref="Q175:Q178" ca="1" si="116">+J175-I175</f>
        <v>0</v>
      </c>
      <c r="S175" s="345"/>
      <c r="U175" s="345"/>
      <c r="W175" s="345"/>
    </row>
    <row r="176" spans="1:23" ht="14.25" customHeight="1">
      <c r="A176" s="390">
        <f t="shared" si="85"/>
        <v>176</v>
      </c>
      <c r="B176" s="1231"/>
      <c r="C176" s="1158"/>
      <c r="D176" s="1146" t="s">
        <v>475</v>
      </c>
      <c r="E176" s="1147"/>
      <c r="F176" s="1148"/>
      <c r="G176" s="343">
        <f ca="1">ABS(ROUND(SUMIFS('BP CONTABLE'!$C:$C,'BP CONTABLE'!$E:$E,CELL("contenido",A176),'BP CONTABLE'!$D:$D,CELL("contenido",D176)),0))</f>
        <v>0</v>
      </c>
      <c r="H176" s="343"/>
      <c r="I176" s="343">
        <f t="shared" ca="1" si="113"/>
        <v>0</v>
      </c>
      <c r="J176" s="343">
        <f t="shared" ca="1" si="114"/>
        <v>0</v>
      </c>
      <c r="K176" s="345">
        <f t="shared" ca="1" si="115"/>
        <v>0</v>
      </c>
      <c r="M176" s="345">
        <f ca="1">ABS(ROUND(SUMIFS('BP FISCAL'!$C:$C,'BP FISCAL'!$E:$E,CELL("contenido",A176),'BP FISCAL'!$D:$D,CELL("contenido",D176)),0))</f>
        <v>0</v>
      </c>
      <c r="O176" s="345"/>
      <c r="Q176" s="345">
        <f t="shared" ca="1" si="116"/>
        <v>0</v>
      </c>
      <c r="S176" s="345"/>
      <c r="U176" s="345"/>
      <c r="W176" s="345"/>
    </row>
    <row r="177" spans="1:23" ht="21" customHeight="1">
      <c r="A177" s="390">
        <f t="shared" si="85"/>
        <v>177</v>
      </c>
      <c r="B177" s="1231"/>
      <c r="C177" s="1158"/>
      <c r="D177" s="1146" t="s">
        <v>476</v>
      </c>
      <c r="E177" s="1147"/>
      <c r="F177" s="1148"/>
      <c r="G177" s="343">
        <f ca="1">ABS(ROUND(SUMIFS('BP CONTABLE'!$C:$C,'BP CONTABLE'!$E:$E,CELL("contenido",A177),'BP CONTABLE'!$D:$D,CELL("contenido",D177)),0))</f>
        <v>0</v>
      </c>
      <c r="H177" s="343"/>
      <c r="I177" s="343">
        <f t="shared" ca="1" si="113"/>
        <v>0</v>
      </c>
      <c r="J177" s="343">
        <f t="shared" ca="1" si="114"/>
        <v>0</v>
      </c>
      <c r="K177" s="345">
        <f t="shared" ca="1" si="115"/>
        <v>0</v>
      </c>
      <c r="M177" s="345">
        <f ca="1">ABS(ROUND(SUMIFS('BP FISCAL'!$C:$C,'BP FISCAL'!$E:$E,CELL("contenido",A177),'BP FISCAL'!$D:$D,CELL("contenido",D177)),0))</f>
        <v>0</v>
      </c>
      <c r="O177" s="345"/>
      <c r="Q177" s="345">
        <f t="shared" ca="1" si="116"/>
        <v>0</v>
      </c>
      <c r="S177" s="345"/>
      <c r="U177" s="345"/>
      <c r="W177" s="345"/>
    </row>
    <row r="178" spans="1:23" ht="16.5" customHeight="1">
      <c r="A178" s="390">
        <f t="shared" si="85"/>
        <v>178</v>
      </c>
      <c r="B178" s="1231"/>
      <c r="C178" s="1158"/>
      <c r="D178" s="1146" t="s">
        <v>743</v>
      </c>
      <c r="E178" s="1147"/>
      <c r="F178" s="1148"/>
      <c r="G178" s="343">
        <f ca="1">ABS(ROUND(SUMIFS('BP CONTABLE'!$C:$C,'BP CONTABLE'!$E:$E,CELL("contenido",A178),'BP CONTABLE'!$D:$D,CELL("contenido",D178)),0))</f>
        <v>0</v>
      </c>
      <c r="H178" s="343"/>
      <c r="I178" s="343">
        <f t="shared" ca="1" si="113"/>
        <v>0</v>
      </c>
      <c r="J178" s="343">
        <f t="shared" ca="1" si="114"/>
        <v>0</v>
      </c>
      <c r="K178" s="345">
        <f t="shared" ca="1" si="115"/>
        <v>0</v>
      </c>
      <c r="M178" s="345">
        <f ca="1">ABS(ROUND(SUMIFS('BP FISCAL'!$C:$C,'BP FISCAL'!$E:$E,CELL("contenido",A178),'BP FISCAL'!$D:$D,CELL("contenido",D178)),0))</f>
        <v>0</v>
      </c>
      <c r="O178" s="345"/>
      <c r="Q178" s="345">
        <f t="shared" ca="1" si="116"/>
        <v>0</v>
      </c>
      <c r="S178" s="345"/>
      <c r="U178" s="345"/>
      <c r="W178" s="345"/>
    </row>
    <row r="179" spans="1:23" ht="18.75" customHeight="1">
      <c r="A179" s="390">
        <f t="shared" si="85"/>
        <v>179</v>
      </c>
      <c r="B179" s="1231"/>
      <c r="C179" s="1168" t="s">
        <v>12</v>
      </c>
      <c r="D179" s="1129"/>
      <c r="E179" s="1129"/>
      <c r="F179" s="1164"/>
      <c r="G179" s="364">
        <f ca="1">SUM(G180:G190)</f>
        <v>0</v>
      </c>
      <c r="H179" s="364">
        <f>SUM(H180:H190)</f>
        <v>0</v>
      </c>
      <c r="I179" s="364">
        <f ca="1">SUM(I180:I190)</f>
        <v>0</v>
      </c>
      <c r="J179" s="364">
        <f ca="1">SUM(J180:J190)</f>
        <v>0</v>
      </c>
      <c r="K179" s="364">
        <f ca="1">SUM(K180:K190)</f>
        <v>0</v>
      </c>
      <c r="M179" s="364">
        <f ca="1">SUM(M180:M190)</f>
        <v>0</v>
      </c>
      <c r="O179" s="364"/>
      <c r="Q179" s="364"/>
      <c r="S179" s="364"/>
      <c r="U179" s="364"/>
      <c r="W179" s="364"/>
    </row>
    <row r="180" spans="1:23" ht="18" customHeight="1">
      <c r="A180" s="390">
        <f t="shared" si="85"/>
        <v>180</v>
      </c>
      <c r="B180" s="1231"/>
      <c r="C180" s="1162"/>
      <c r="D180" s="1146" t="s">
        <v>449</v>
      </c>
      <c r="E180" s="1147"/>
      <c r="F180" s="1148"/>
      <c r="G180" s="343">
        <f ca="1">ABS(ROUND(SUMIFS('BP CONTABLE'!$C:$C,'BP CONTABLE'!$E:$E,CELL("contenido",A180),'BP CONTABLE'!$D:$D,CELL("contenido",D180)),0))</f>
        <v>0</v>
      </c>
      <c r="H180" s="343"/>
      <c r="I180" s="343">
        <f t="shared" ref="I180:I190" ca="1" si="117">+IF(G180&gt;M180,(G180-M180),0)</f>
        <v>0</v>
      </c>
      <c r="J180" s="343">
        <f t="shared" ref="J180:J190" ca="1" si="118">+IF(G180&lt;M180,(M180-G180),0)</f>
        <v>0</v>
      </c>
      <c r="K180" s="345">
        <f t="shared" ref="K180:K190" ca="1" si="119">G180+H180-I180+J180</f>
        <v>0</v>
      </c>
      <c r="M180" s="345">
        <f ca="1">ABS(ROUND(SUMIFS('BP FISCAL'!$C:$C,'BP FISCAL'!$E:$E,CELL("contenido",A180),'BP FISCAL'!$D:$D,CELL("contenido",D180)),0))</f>
        <v>0</v>
      </c>
      <c r="O180" s="345"/>
      <c r="Q180" s="345">
        <f t="shared" ref="Q180:Q190" ca="1" si="120">+J180-I180</f>
        <v>0</v>
      </c>
      <c r="S180" s="345"/>
      <c r="U180" s="345"/>
      <c r="W180" s="345"/>
    </row>
    <row r="181" spans="1:23" ht="18.75" customHeight="1">
      <c r="A181" s="390">
        <f t="shared" si="85"/>
        <v>181</v>
      </c>
      <c r="B181" s="1231"/>
      <c r="C181" s="1158"/>
      <c r="D181" s="1146" t="s">
        <v>450</v>
      </c>
      <c r="E181" s="1147"/>
      <c r="F181" s="1148"/>
      <c r="G181" s="343">
        <f ca="1">ABS(ROUND(SUMIFS('BP CONTABLE'!$C:$C,'BP CONTABLE'!$E:$E,CELL("contenido",A181),'BP CONTABLE'!$D:$D,CELL("contenido",D181)),0))</f>
        <v>0</v>
      </c>
      <c r="H181" s="343"/>
      <c r="I181" s="343">
        <f t="shared" ca="1" si="117"/>
        <v>0</v>
      </c>
      <c r="J181" s="343">
        <f t="shared" ca="1" si="118"/>
        <v>0</v>
      </c>
      <c r="K181" s="345">
        <f t="shared" ca="1" si="119"/>
        <v>0</v>
      </c>
      <c r="M181" s="345">
        <f ca="1">ABS(ROUND(SUMIFS('BP FISCAL'!$C:$C,'BP FISCAL'!$E:$E,CELL("contenido",A181),'BP FISCAL'!$D:$D,CELL("contenido",D181)),0))</f>
        <v>0</v>
      </c>
      <c r="O181" s="345"/>
      <c r="Q181" s="345">
        <f t="shared" ca="1" si="120"/>
        <v>0</v>
      </c>
      <c r="S181" s="345"/>
      <c r="U181" s="345"/>
      <c r="W181" s="345"/>
    </row>
    <row r="182" spans="1:23" ht="18" customHeight="1">
      <c r="A182" s="390">
        <f t="shared" si="85"/>
        <v>182</v>
      </c>
      <c r="B182" s="1231"/>
      <c r="C182" s="1158"/>
      <c r="D182" s="1146" t="s">
        <v>451</v>
      </c>
      <c r="E182" s="1147"/>
      <c r="F182" s="1148"/>
      <c r="G182" s="343">
        <f ca="1">ABS(ROUND(SUMIFS('BP CONTABLE'!$C:$C,'BP CONTABLE'!$E:$E,CELL("contenido",A182),'BP CONTABLE'!$D:$D,CELL("contenido",D182)),0))</f>
        <v>0</v>
      </c>
      <c r="H182" s="343"/>
      <c r="I182" s="343">
        <f t="shared" ca="1" si="117"/>
        <v>0</v>
      </c>
      <c r="J182" s="343">
        <f t="shared" ca="1" si="118"/>
        <v>0</v>
      </c>
      <c r="K182" s="345">
        <f t="shared" ca="1" si="119"/>
        <v>0</v>
      </c>
      <c r="M182" s="345">
        <f ca="1">ABS(ROUND(SUMIFS('BP FISCAL'!$C:$C,'BP FISCAL'!$E:$E,CELL("contenido",A182),'BP FISCAL'!$D:$D,CELL("contenido",D182)),0))</f>
        <v>0</v>
      </c>
      <c r="O182" s="345"/>
      <c r="Q182" s="345">
        <f t="shared" ca="1" si="120"/>
        <v>0</v>
      </c>
      <c r="S182" s="345"/>
      <c r="U182" s="345"/>
      <c r="W182" s="345"/>
    </row>
    <row r="183" spans="1:23" ht="18" customHeight="1">
      <c r="A183" s="390">
        <f t="shared" si="85"/>
        <v>183</v>
      </c>
      <c r="B183" s="1231"/>
      <c r="C183" s="1158"/>
      <c r="D183" s="1146" t="s">
        <v>452</v>
      </c>
      <c r="E183" s="1147"/>
      <c r="F183" s="1148"/>
      <c r="G183" s="343">
        <f ca="1">ABS(ROUND(SUMIFS('BP CONTABLE'!$C:$C,'BP CONTABLE'!$E:$E,CELL("contenido",A183),'BP CONTABLE'!$D:$D,CELL("contenido",D183)),0))</f>
        <v>0</v>
      </c>
      <c r="H183" s="343"/>
      <c r="I183" s="343">
        <f t="shared" ca="1" si="117"/>
        <v>0</v>
      </c>
      <c r="J183" s="343">
        <f t="shared" ca="1" si="118"/>
        <v>0</v>
      </c>
      <c r="K183" s="345">
        <f t="shared" ca="1" si="119"/>
        <v>0</v>
      </c>
      <c r="M183" s="345">
        <f ca="1">ABS(ROUND(SUMIFS('BP FISCAL'!$C:$C,'BP FISCAL'!$E:$E,CELL("contenido",A183),'BP FISCAL'!$D:$D,CELL("contenido",D183)),0))</f>
        <v>0</v>
      </c>
      <c r="O183" s="345"/>
      <c r="Q183" s="345">
        <f t="shared" ca="1" si="120"/>
        <v>0</v>
      </c>
      <c r="S183" s="345"/>
      <c r="U183" s="345"/>
      <c r="W183" s="345"/>
    </row>
    <row r="184" spans="1:23" ht="15.95" customHeight="1">
      <c r="A184" s="390">
        <f t="shared" si="85"/>
        <v>184</v>
      </c>
      <c r="B184" s="1231"/>
      <c r="C184" s="1158"/>
      <c r="D184" s="1146" t="s">
        <v>415</v>
      </c>
      <c r="E184" s="1147"/>
      <c r="F184" s="1148"/>
      <c r="G184" s="343">
        <f ca="1">ABS(ROUND(SUMIFS('BP CONTABLE'!$C:$C,'BP CONTABLE'!$E:$E,CELL("contenido",A184),'BP CONTABLE'!$D:$D,CELL("contenido",D184)),0))</f>
        <v>0</v>
      </c>
      <c r="H184" s="343"/>
      <c r="I184" s="343">
        <f t="shared" ca="1" si="117"/>
        <v>0</v>
      </c>
      <c r="J184" s="343">
        <f t="shared" ca="1" si="118"/>
        <v>0</v>
      </c>
      <c r="K184" s="345">
        <f t="shared" ca="1" si="119"/>
        <v>0</v>
      </c>
      <c r="M184" s="345">
        <f ca="1">ABS(ROUND(SUMIFS('BP FISCAL'!$C:$C,'BP FISCAL'!$E:$E,CELL("contenido",A184),'BP FISCAL'!$D:$D,CELL("contenido",D184)),0))</f>
        <v>0</v>
      </c>
      <c r="O184" s="345"/>
      <c r="Q184" s="345">
        <f t="shared" ca="1" si="120"/>
        <v>0</v>
      </c>
      <c r="S184" s="345"/>
      <c r="U184" s="345"/>
      <c r="W184" s="345"/>
    </row>
    <row r="185" spans="1:23" ht="16.5" customHeight="1">
      <c r="A185" s="390">
        <f t="shared" si="85"/>
        <v>185</v>
      </c>
      <c r="B185" s="1231"/>
      <c r="C185" s="1158"/>
      <c r="D185" s="1146" t="s">
        <v>416</v>
      </c>
      <c r="E185" s="1147"/>
      <c r="F185" s="1148"/>
      <c r="G185" s="343">
        <f ca="1">ABS(ROUND(SUMIFS('BP CONTABLE'!$C:$C,'BP CONTABLE'!$E:$E,CELL("contenido",A185),'BP CONTABLE'!$D:$D,CELL("contenido",D185)),0))</f>
        <v>0</v>
      </c>
      <c r="H185" s="343"/>
      <c r="I185" s="343">
        <f t="shared" ca="1" si="117"/>
        <v>0</v>
      </c>
      <c r="J185" s="343">
        <f t="shared" ca="1" si="118"/>
        <v>0</v>
      </c>
      <c r="K185" s="345">
        <f t="shared" ca="1" si="119"/>
        <v>0</v>
      </c>
      <c r="M185" s="345">
        <f ca="1">ABS(ROUND(SUMIFS('BP FISCAL'!$C:$C,'BP FISCAL'!$E:$E,CELL("contenido",A185),'BP FISCAL'!$D:$D,CELL("contenido",D185)),0))</f>
        <v>0</v>
      </c>
      <c r="O185" s="345"/>
      <c r="Q185" s="345">
        <f t="shared" ca="1" si="120"/>
        <v>0</v>
      </c>
      <c r="S185" s="345"/>
      <c r="U185" s="345"/>
      <c r="W185" s="345"/>
    </row>
    <row r="186" spans="1:23" ht="18.75" customHeight="1">
      <c r="A186" s="390">
        <f t="shared" si="85"/>
        <v>186</v>
      </c>
      <c r="B186" s="1231"/>
      <c r="C186" s="1158"/>
      <c r="D186" s="1146" t="s">
        <v>418</v>
      </c>
      <c r="E186" s="1147"/>
      <c r="F186" s="1148"/>
      <c r="G186" s="343">
        <f ca="1">ABS(ROUND(SUMIFS('BP CONTABLE'!$C:$C,'BP CONTABLE'!$E:$E,CELL("contenido",A186),'BP CONTABLE'!$D:$D,CELL("contenido",D186)),0))</f>
        <v>0</v>
      </c>
      <c r="H186" s="343"/>
      <c r="I186" s="343">
        <f t="shared" ca="1" si="117"/>
        <v>0</v>
      </c>
      <c r="J186" s="343">
        <f t="shared" ca="1" si="118"/>
        <v>0</v>
      </c>
      <c r="K186" s="345">
        <f t="shared" ca="1" si="119"/>
        <v>0</v>
      </c>
      <c r="M186" s="345">
        <f ca="1">ABS(ROUND(SUMIFS('BP FISCAL'!$C:$C,'BP FISCAL'!$E:$E,CELL("contenido",A186),'BP FISCAL'!$D:$D,CELL("contenido",D186)),0))</f>
        <v>0</v>
      </c>
      <c r="O186" s="345"/>
      <c r="Q186" s="345">
        <f t="shared" ca="1" si="120"/>
        <v>0</v>
      </c>
      <c r="S186" s="345"/>
      <c r="U186" s="345"/>
      <c r="W186" s="345"/>
    </row>
    <row r="187" spans="1:23" ht="17.25" customHeight="1">
      <c r="A187" s="390">
        <f t="shared" si="85"/>
        <v>187</v>
      </c>
      <c r="B187" s="1231"/>
      <c r="C187" s="1158"/>
      <c r="D187" s="1146" t="s">
        <v>419</v>
      </c>
      <c r="E187" s="1147"/>
      <c r="F187" s="1148"/>
      <c r="G187" s="343">
        <f ca="1">ABS(ROUND(SUMIFS('BP CONTABLE'!$C:$C,'BP CONTABLE'!$E:$E,CELL("contenido",A187),'BP CONTABLE'!$D:$D,CELL("contenido",D187)),0))</f>
        <v>0</v>
      </c>
      <c r="H187" s="343"/>
      <c r="I187" s="343">
        <f t="shared" ca="1" si="117"/>
        <v>0</v>
      </c>
      <c r="J187" s="343">
        <f t="shared" ca="1" si="118"/>
        <v>0</v>
      </c>
      <c r="K187" s="345">
        <f t="shared" ca="1" si="119"/>
        <v>0</v>
      </c>
      <c r="M187" s="345">
        <f ca="1">ABS(ROUND(SUMIFS('BP FISCAL'!$C:$C,'BP FISCAL'!$E:$E,CELL("contenido",A187),'BP FISCAL'!$D:$D,CELL("contenido",D187)),0))</f>
        <v>0</v>
      </c>
      <c r="O187" s="345"/>
      <c r="Q187" s="345">
        <f t="shared" ca="1" si="120"/>
        <v>0</v>
      </c>
      <c r="S187" s="345"/>
      <c r="U187" s="345"/>
      <c r="W187" s="345"/>
    </row>
    <row r="188" spans="1:23" ht="25.5" customHeight="1">
      <c r="A188" s="390">
        <f t="shared" si="85"/>
        <v>188</v>
      </c>
      <c r="B188" s="1231"/>
      <c r="C188" s="1158"/>
      <c r="D188" s="1146" t="s">
        <v>420</v>
      </c>
      <c r="E188" s="1147"/>
      <c r="F188" s="1148"/>
      <c r="G188" s="343">
        <f ca="1">ABS(ROUND(SUMIFS('BP CONTABLE'!$C:$C,'BP CONTABLE'!$E:$E,CELL("contenido",A188),'BP CONTABLE'!$D:$D,CELL("contenido",D188)),0))</f>
        <v>0</v>
      </c>
      <c r="H188" s="343"/>
      <c r="I188" s="343">
        <f t="shared" ca="1" si="117"/>
        <v>0</v>
      </c>
      <c r="J188" s="343">
        <f t="shared" ca="1" si="118"/>
        <v>0</v>
      </c>
      <c r="K188" s="345">
        <f t="shared" ca="1" si="119"/>
        <v>0</v>
      </c>
      <c r="M188" s="345">
        <f ca="1">ABS(ROUND(SUMIFS('BP FISCAL'!$C:$C,'BP FISCAL'!$E:$E,CELL("contenido",A188),'BP FISCAL'!$D:$D,CELL("contenido",D188)),0))</f>
        <v>0</v>
      </c>
      <c r="O188" s="345"/>
      <c r="Q188" s="345">
        <f t="shared" ca="1" si="120"/>
        <v>0</v>
      </c>
      <c r="S188" s="345"/>
      <c r="U188" s="345"/>
      <c r="W188" s="345"/>
    </row>
    <row r="189" spans="1:23" ht="17.25" customHeight="1">
      <c r="A189" s="390">
        <f t="shared" si="85"/>
        <v>189</v>
      </c>
      <c r="B189" s="1231"/>
      <c r="C189" s="1158"/>
      <c r="D189" s="1146" t="s">
        <v>16</v>
      </c>
      <c r="E189" s="1147"/>
      <c r="F189" s="1148"/>
      <c r="G189" s="343">
        <f ca="1">ABS(ROUND(SUMIFS('BP CONTABLE'!$C:$C,'BP CONTABLE'!$E:$E,CELL("contenido",A189),'BP CONTABLE'!$D:$D,CELL("contenido",D189)),0))</f>
        <v>0</v>
      </c>
      <c r="H189" s="343"/>
      <c r="I189" s="343">
        <f t="shared" ca="1" si="117"/>
        <v>0</v>
      </c>
      <c r="J189" s="343">
        <f t="shared" ca="1" si="118"/>
        <v>0</v>
      </c>
      <c r="K189" s="345">
        <f t="shared" ca="1" si="119"/>
        <v>0</v>
      </c>
      <c r="M189" s="345">
        <f ca="1">ABS(ROUND(SUMIFS('BP FISCAL'!$C:$C,'BP FISCAL'!$E:$E,CELL("contenido",A189),'BP FISCAL'!$D:$D,CELL("contenido",D189)),0))</f>
        <v>0</v>
      </c>
      <c r="O189" s="345"/>
      <c r="Q189" s="345">
        <f t="shared" ca="1" si="120"/>
        <v>0</v>
      </c>
      <c r="S189" s="345"/>
      <c r="U189" s="345"/>
      <c r="W189" s="345"/>
    </row>
    <row r="190" spans="1:23" ht="19.7" customHeight="1">
      <c r="A190" s="390">
        <f t="shared" si="85"/>
        <v>190</v>
      </c>
      <c r="B190" s="1231"/>
      <c r="C190" s="1159"/>
      <c r="D190" s="1146" t="s">
        <v>159</v>
      </c>
      <c r="E190" s="1147"/>
      <c r="F190" s="1148"/>
      <c r="G190" s="343">
        <f ca="1">ABS(ROUND(SUMIFS('BP CONTABLE'!$C:$C,'BP CONTABLE'!$E:$E,CELL("contenido",A190),'BP CONTABLE'!$D:$D,CELL("contenido",D190)),0))</f>
        <v>0</v>
      </c>
      <c r="H190" s="343"/>
      <c r="I190" s="343">
        <f t="shared" ca="1" si="117"/>
        <v>0</v>
      </c>
      <c r="J190" s="343">
        <f t="shared" ca="1" si="118"/>
        <v>0</v>
      </c>
      <c r="K190" s="345">
        <f t="shared" ca="1" si="119"/>
        <v>0</v>
      </c>
      <c r="M190" s="345">
        <f ca="1">ABS(ROUND(SUMIFS('BP FISCAL'!$C:$C,'BP FISCAL'!$E:$E,CELL("contenido",A190),'BP FISCAL'!$D:$D,CELL("contenido",D190)),0))</f>
        <v>0</v>
      </c>
      <c r="O190" s="345"/>
      <c r="Q190" s="345">
        <f t="shared" ca="1" si="120"/>
        <v>0</v>
      </c>
      <c r="S190" s="345"/>
      <c r="U190" s="345"/>
      <c r="W190" s="345"/>
    </row>
    <row r="191" spans="1:23" ht="18.75" customHeight="1">
      <c r="A191" s="390">
        <f t="shared" si="85"/>
        <v>191</v>
      </c>
      <c r="B191" s="1231"/>
      <c r="C191" s="1160" t="s">
        <v>160</v>
      </c>
      <c r="D191" s="1147"/>
      <c r="E191" s="1147"/>
      <c r="F191" s="1148"/>
      <c r="G191" s="364">
        <f ca="1">SUM(G192:G195)</f>
        <v>0</v>
      </c>
      <c r="H191" s="364">
        <f>SUM(H192:H195)</f>
        <v>0</v>
      </c>
      <c r="I191" s="364">
        <f t="shared" ref="I191:J191" ca="1" si="121">SUM(I192:I195)</f>
        <v>0</v>
      </c>
      <c r="J191" s="364">
        <f t="shared" ca="1" si="121"/>
        <v>0</v>
      </c>
      <c r="K191" s="364">
        <f ca="1">SUM(K192:K195)</f>
        <v>0</v>
      </c>
      <c r="M191" s="364">
        <f ca="1">SUM(M192:M195)</f>
        <v>0</v>
      </c>
      <c r="O191" s="364"/>
      <c r="Q191" s="364"/>
      <c r="S191" s="364"/>
      <c r="U191" s="364"/>
      <c r="W191" s="364"/>
    </row>
    <row r="192" spans="1:23" ht="21.75" customHeight="1">
      <c r="A192" s="390">
        <f t="shared" si="85"/>
        <v>192</v>
      </c>
      <c r="B192" s="1231"/>
      <c r="C192" s="1161"/>
      <c r="D192" s="1146" t="s">
        <v>161</v>
      </c>
      <c r="E192" s="1147"/>
      <c r="F192" s="1148"/>
      <c r="G192" s="343">
        <f ca="1">ABS(ROUND(SUMIFS('BP CONTABLE'!$C:$C,'BP CONTABLE'!$E:$E,CELL("contenido",A192),'BP CONTABLE'!$D:$D,CELL("contenido",D192)),0))</f>
        <v>0</v>
      </c>
      <c r="H192" s="343"/>
      <c r="I192" s="343">
        <f t="shared" ref="I192:I195" ca="1" si="122">+IF(G192&gt;M192,(G192-M192),0)</f>
        <v>0</v>
      </c>
      <c r="J192" s="343">
        <f t="shared" ref="J192:J195" ca="1" si="123">+IF(G192&lt;M192,(M192-G192),0)</f>
        <v>0</v>
      </c>
      <c r="K192" s="345">
        <f t="shared" ref="K192:K195" ca="1" si="124">G192+H192-I192+J192</f>
        <v>0</v>
      </c>
      <c r="L192" s="360"/>
      <c r="M192" s="345">
        <f ca="1">ABS(ROUND(SUMIFS('BP FISCAL'!$C:$C,'BP FISCAL'!$E:$E,CELL("contenido",A192),'BP FISCAL'!$D:$D,CELL("contenido",D192)),0))</f>
        <v>0</v>
      </c>
      <c r="O192" s="345"/>
      <c r="Q192" s="345">
        <f t="shared" ref="Q192:Q195" ca="1" si="125">+J192-I192</f>
        <v>0</v>
      </c>
      <c r="S192" s="345"/>
      <c r="U192" s="345"/>
      <c r="W192" s="345"/>
    </row>
    <row r="193" spans="1:16384" ht="18.75" customHeight="1">
      <c r="A193" s="390">
        <f t="shared" si="85"/>
        <v>193</v>
      </c>
      <c r="B193" s="1231"/>
      <c r="C193" s="1158"/>
      <c r="D193" s="1146" t="s">
        <v>240</v>
      </c>
      <c r="E193" s="1147"/>
      <c r="F193" s="1148"/>
      <c r="G193" s="343">
        <f ca="1">ABS(ROUND(SUMIFS('BP CONTABLE'!$C:$C,'BP CONTABLE'!$E:$E,CELL("contenido",A193),'BP CONTABLE'!$D:$D,CELL("contenido",D193)),0))</f>
        <v>0</v>
      </c>
      <c r="H193" s="343"/>
      <c r="I193" s="343">
        <f t="shared" ca="1" si="122"/>
        <v>0</v>
      </c>
      <c r="J193" s="343">
        <f t="shared" ca="1" si="123"/>
        <v>0</v>
      </c>
      <c r="K193" s="345">
        <f t="shared" ca="1" si="124"/>
        <v>0</v>
      </c>
      <c r="L193" s="360"/>
      <c r="M193" s="345">
        <f ca="1">ABS(ROUND(SUMIFS('BP FISCAL'!$C:$C,'BP FISCAL'!$E:$E,CELL("contenido",A193),'BP FISCAL'!$D:$D,CELL("contenido",D193)),0))</f>
        <v>0</v>
      </c>
      <c r="O193" s="345"/>
      <c r="Q193" s="345">
        <f t="shared" ca="1" si="125"/>
        <v>0</v>
      </c>
      <c r="S193" s="345"/>
      <c r="U193" s="345"/>
      <c r="W193" s="345"/>
    </row>
    <row r="194" spans="1:16384" ht="23.45" customHeight="1">
      <c r="A194" s="390">
        <f t="shared" si="85"/>
        <v>194</v>
      </c>
      <c r="B194" s="1231"/>
      <c r="C194" s="1158"/>
      <c r="D194" s="1146" t="s">
        <v>162</v>
      </c>
      <c r="E194" s="1147"/>
      <c r="F194" s="1148"/>
      <c r="G194" s="343">
        <f ca="1">ABS(ROUND(SUMIFS('BP CONTABLE'!$C:$C,'BP CONTABLE'!$E:$E,CELL("contenido",A194),'BP CONTABLE'!$D:$D,CELL("contenido",D194)),0))</f>
        <v>0</v>
      </c>
      <c r="H194" s="343"/>
      <c r="I194" s="343">
        <f t="shared" ca="1" si="122"/>
        <v>0</v>
      </c>
      <c r="J194" s="343">
        <f t="shared" ca="1" si="123"/>
        <v>0</v>
      </c>
      <c r="K194" s="345">
        <f t="shared" ca="1" si="124"/>
        <v>0</v>
      </c>
      <c r="M194" s="345">
        <f ca="1">ABS(ROUND(SUMIFS('BP FISCAL'!$C:$C,'BP FISCAL'!$E:$E,CELL("contenido",A194),'BP FISCAL'!$D:$D,CELL("contenido",D194)),0))</f>
        <v>0</v>
      </c>
      <c r="O194" s="345"/>
      <c r="Q194" s="345">
        <f t="shared" ca="1" si="125"/>
        <v>0</v>
      </c>
      <c r="S194" s="345"/>
      <c r="U194" s="345"/>
      <c r="W194" s="345"/>
    </row>
    <row r="195" spans="1:16384" ht="19.7" customHeight="1">
      <c r="A195" s="390">
        <f t="shared" si="85"/>
        <v>195</v>
      </c>
      <c r="B195" s="1231"/>
      <c r="C195" s="1159"/>
      <c r="D195" s="1146" t="s">
        <v>163</v>
      </c>
      <c r="E195" s="1147"/>
      <c r="F195" s="1148"/>
      <c r="G195" s="343">
        <f ca="1">ABS(ROUND(SUMIFS('BP CONTABLE'!$C:$C,'BP CONTABLE'!$E:$E,CELL("contenido",A195),'BP CONTABLE'!$D:$D,CELL("contenido",D195)),0))</f>
        <v>0</v>
      </c>
      <c r="H195" s="343"/>
      <c r="I195" s="343">
        <f t="shared" ca="1" si="122"/>
        <v>0</v>
      </c>
      <c r="J195" s="343">
        <f t="shared" ca="1" si="123"/>
        <v>0</v>
      </c>
      <c r="K195" s="345">
        <f t="shared" ca="1" si="124"/>
        <v>0</v>
      </c>
      <c r="M195" s="345">
        <f ca="1">ABS(ROUND(SUMIFS('BP FISCAL'!$C:$C,'BP FISCAL'!$E:$E,CELL("contenido",A195),'BP FISCAL'!$D:$D,CELL("contenido",D195)),0))</f>
        <v>0</v>
      </c>
      <c r="O195" s="345"/>
      <c r="Q195" s="345">
        <f t="shared" ca="1" si="125"/>
        <v>0</v>
      </c>
      <c r="S195" s="345"/>
      <c r="U195" s="345"/>
      <c r="W195" s="345"/>
    </row>
    <row r="196" spans="1:16384" ht="18.75" customHeight="1">
      <c r="A196" s="390">
        <f t="shared" si="85"/>
        <v>196</v>
      </c>
      <c r="B196" s="1231"/>
      <c r="C196" s="1160" t="s">
        <v>164</v>
      </c>
      <c r="D196" s="1147"/>
      <c r="E196" s="1147"/>
      <c r="F196" s="1148"/>
      <c r="G196" s="364">
        <f ca="1">SUM(G197:G204)</f>
        <v>0</v>
      </c>
      <c r="H196" s="364">
        <f>SUM(H197:H204)</f>
        <v>0</v>
      </c>
      <c r="I196" s="364">
        <f t="shared" ref="I196:J196" ca="1" si="126">SUM(I197:I204)</f>
        <v>0</v>
      </c>
      <c r="J196" s="364">
        <f t="shared" ca="1" si="126"/>
        <v>0</v>
      </c>
      <c r="K196" s="364">
        <f ca="1">SUM(K197:K204)</f>
        <v>0</v>
      </c>
      <c r="M196" s="364">
        <f ca="1">SUM(M197:M204)</f>
        <v>0</v>
      </c>
      <c r="O196" s="364"/>
      <c r="Q196" s="364"/>
      <c r="S196" s="364"/>
      <c r="U196" s="364"/>
      <c r="W196" s="364"/>
    </row>
    <row r="197" spans="1:16384" ht="18" customHeight="1">
      <c r="A197" s="390">
        <f t="shared" si="85"/>
        <v>197</v>
      </c>
      <c r="B197" s="1231"/>
      <c r="C197" s="1161"/>
      <c r="D197" s="1146" t="s">
        <v>169</v>
      </c>
      <c r="E197" s="1147"/>
      <c r="F197" s="1148"/>
      <c r="G197" s="343">
        <f ca="1">ABS(ROUND(SUMIFS('BP CONTABLE'!$C:$C,'BP CONTABLE'!$E:$E,CELL("contenido",A197),'BP CONTABLE'!$D:$D,CELL("contenido",D197)),0))</f>
        <v>0</v>
      </c>
      <c r="H197" s="343"/>
      <c r="I197" s="343">
        <f t="shared" ref="I197:I203" ca="1" si="127">+IF(G197&gt;M197,(G197-M197),0)</f>
        <v>0</v>
      </c>
      <c r="J197" s="343">
        <f t="shared" ref="J197:J203" ca="1" si="128">+IF(G197&lt;M197,(M197-G197),0)</f>
        <v>0</v>
      </c>
      <c r="K197" s="345">
        <f t="shared" ref="K197:K204" ca="1" si="129">G197+H197-I197+J197</f>
        <v>0</v>
      </c>
      <c r="M197" s="345">
        <f ca="1">ABS(ROUND(SUMIFS('BP FISCAL'!$C:$C,'BP FISCAL'!$E:$E,CELL("contenido",A197),'BP FISCAL'!$D:$D,CELL("contenido",D197)),0))</f>
        <v>0</v>
      </c>
      <c r="O197" s="345"/>
      <c r="Q197" s="345">
        <f t="shared" ref="Q197:Q204" ca="1" si="130">+J197-I197</f>
        <v>0</v>
      </c>
      <c r="S197" s="345"/>
      <c r="U197" s="345"/>
      <c r="W197" s="345"/>
    </row>
    <row r="198" spans="1:16384" ht="18" customHeight="1">
      <c r="A198" s="390">
        <f t="shared" si="85"/>
        <v>198</v>
      </c>
      <c r="B198" s="1231"/>
      <c r="C198" s="1158"/>
      <c r="D198" s="1146" t="s">
        <v>17</v>
      </c>
      <c r="E198" s="1147"/>
      <c r="F198" s="1148"/>
      <c r="G198" s="343">
        <f ca="1">ABS(ROUND(SUMIFS('BP CONTABLE'!$C:$C,'BP CONTABLE'!$E:$E,CELL("contenido",A198),'BP CONTABLE'!$D:$D,CELL("contenido",D198)),0))</f>
        <v>0</v>
      </c>
      <c r="H198" s="343"/>
      <c r="I198" s="343">
        <f t="shared" ca="1" si="127"/>
        <v>0</v>
      </c>
      <c r="J198" s="343">
        <f t="shared" ca="1" si="128"/>
        <v>0</v>
      </c>
      <c r="K198" s="345">
        <f t="shared" ca="1" si="129"/>
        <v>0</v>
      </c>
      <c r="M198" s="345">
        <f ca="1">ABS(ROUND(SUMIFS('BP FISCAL'!$C:$C,'BP FISCAL'!$E:$E,CELL("contenido",A198),'BP FISCAL'!$D:$D,CELL("contenido",D198)),0))</f>
        <v>0</v>
      </c>
      <c r="O198" s="345"/>
      <c r="Q198" s="345">
        <f t="shared" ca="1" si="130"/>
        <v>0</v>
      </c>
      <c r="S198" s="345"/>
      <c r="U198" s="345"/>
      <c r="W198" s="345"/>
    </row>
    <row r="199" spans="1:16384" ht="17.25" customHeight="1">
      <c r="A199" s="390">
        <f t="shared" si="85"/>
        <v>199</v>
      </c>
      <c r="B199" s="1231"/>
      <c r="C199" s="1158"/>
      <c r="D199" s="1146" t="s">
        <v>18</v>
      </c>
      <c r="E199" s="1147"/>
      <c r="F199" s="1148"/>
      <c r="G199" s="343">
        <f ca="1">ABS(ROUND(SUMIFS('BP CONTABLE'!$C:$C,'BP CONTABLE'!$E:$E,CELL("contenido",A199),'BP CONTABLE'!$D:$D,CELL("contenido",D199)),0))</f>
        <v>0</v>
      </c>
      <c r="H199" s="343"/>
      <c r="I199" s="343">
        <f t="shared" ca="1" si="127"/>
        <v>0</v>
      </c>
      <c r="J199" s="343">
        <f t="shared" ca="1" si="128"/>
        <v>0</v>
      </c>
      <c r="K199" s="345">
        <f t="shared" ca="1" si="129"/>
        <v>0</v>
      </c>
      <c r="M199" s="345">
        <f ca="1">ABS(ROUND(SUMIFS('BP FISCAL'!$C:$C,'BP FISCAL'!$E:$E,CELL("contenido",A199),'BP FISCAL'!$D:$D,CELL("contenido",D199)),0))</f>
        <v>0</v>
      </c>
      <c r="O199" s="345"/>
      <c r="Q199" s="345">
        <f t="shared" ca="1" si="130"/>
        <v>0</v>
      </c>
      <c r="S199" s="345"/>
      <c r="U199" s="345"/>
      <c r="W199" s="345"/>
    </row>
    <row r="200" spans="1:16384" ht="17.25" customHeight="1">
      <c r="A200" s="390">
        <f t="shared" si="85"/>
        <v>200</v>
      </c>
      <c r="B200" s="1231"/>
      <c r="C200" s="1158"/>
      <c r="D200" s="1146" t="s">
        <v>165</v>
      </c>
      <c r="E200" s="1147"/>
      <c r="F200" s="1148"/>
      <c r="G200" s="343">
        <f ca="1">ABS(ROUND(SUMIFS('BP CONTABLE'!$C:$C,'BP CONTABLE'!$E:$E,CELL("contenido",A200),'BP CONTABLE'!$D:$D,CELL("contenido",D200)),0))</f>
        <v>0</v>
      </c>
      <c r="H200" s="343"/>
      <c r="I200" s="343">
        <f t="shared" ca="1" si="127"/>
        <v>0</v>
      </c>
      <c r="J200" s="343">
        <f t="shared" ca="1" si="128"/>
        <v>0</v>
      </c>
      <c r="K200" s="345">
        <f t="shared" ca="1" si="129"/>
        <v>0</v>
      </c>
      <c r="M200" s="345">
        <f ca="1">ABS(ROUND(SUMIFS('BP FISCAL'!$C:$C,'BP FISCAL'!$E:$E,CELL("contenido",A200),'BP FISCAL'!$D:$D,CELL("contenido",D200)),0))</f>
        <v>0</v>
      </c>
      <c r="O200" s="345"/>
      <c r="Q200" s="345">
        <f t="shared" ca="1" si="130"/>
        <v>0</v>
      </c>
      <c r="S200" s="345"/>
      <c r="U200" s="345"/>
      <c r="W200" s="345"/>
    </row>
    <row r="201" spans="1:16384" ht="30" customHeight="1">
      <c r="A201" s="390">
        <f t="shared" si="85"/>
        <v>201</v>
      </c>
      <c r="B201" s="1231"/>
      <c r="C201" s="1158"/>
      <c r="D201" s="1146" t="s">
        <v>780</v>
      </c>
      <c r="E201" s="1147"/>
      <c r="F201" s="1148"/>
      <c r="G201" s="343">
        <f ca="1">ABS(ROUND(SUMIFS('BP CONTABLE'!$C:$C,'BP CONTABLE'!$E:$E,CELL("contenido",A201),'BP CONTABLE'!$D:$D,CELL("contenido",D201)),0))</f>
        <v>0</v>
      </c>
      <c r="H201" s="343"/>
      <c r="I201" s="343">
        <f t="shared" ca="1" si="127"/>
        <v>0</v>
      </c>
      <c r="J201" s="343">
        <f t="shared" ca="1" si="128"/>
        <v>0</v>
      </c>
      <c r="K201" s="345">
        <f t="shared" ca="1" si="129"/>
        <v>0</v>
      </c>
      <c r="M201" s="345">
        <f ca="1">ABS(ROUND(SUMIFS('BP FISCAL'!$C:$C,'BP FISCAL'!$E:$E,CELL("contenido",A201),'BP FISCAL'!$D:$D,CELL("contenido",D201)),0))</f>
        <v>0</v>
      </c>
      <c r="O201" s="345"/>
      <c r="Q201" s="345">
        <f t="shared" ca="1" si="130"/>
        <v>0</v>
      </c>
      <c r="S201" s="345"/>
      <c r="U201" s="345"/>
      <c r="W201" s="345"/>
    </row>
    <row r="202" spans="1:16384" ht="17.25" customHeight="1">
      <c r="A202" s="390">
        <f t="shared" si="85"/>
        <v>202</v>
      </c>
      <c r="B202" s="1231"/>
      <c r="C202" s="1158"/>
      <c r="D202" s="1146" t="s">
        <v>19</v>
      </c>
      <c r="E202" s="1147"/>
      <c r="F202" s="1148"/>
      <c r="G202" s="343">
        <f ca="1">ABS(ROUND(SUMIFS('BP CONTABLE'!$C:$C,'BP CONTABLE'!$E:$E,CELL("contenido",A202),'BP CONTABLE'!$D:$D,CELL("contenido",D202)),0))</f>
        <v>0</v>
      </c>
      <c r="H202" s="343"/>
      <c r="I202" s="343">
        <f t="shared" ca="1" si="127"/>
        <v>0</v>
      </c>
      <c r="J202" s="343">
        <f t="shared" ca="1" si="128"/>
        <v>0</v>
      </c>
      <c r="K202" s="345">
        <f t="shared" ca="1" si="129"/>
        <v>0</v>
      </c>
      <c r="M202" s="345">
        <f ca="1">ABS(ROUND(SUMIFS('BP FISCAL'!$C:$C,'BP FISCAL'!$E:$E,CELL("contenido",A202),'BP FISCAL'!$D:$D,CELL("contenido",D202)),0))</f>
        <v>0</v>
      </c>
      <c r="O202" s="345"/>
      <c r="Q202" s="345">
        <f t="shared" ca="1" si="130"/>
        <v>0</v>
      </c>
      <c r="S202" s="345"/>
      <c r="U202" s="345"/>
      <c r="W202" s="345"/>
    </row>
    <row r="203" spans="1:16384" ht="17.25" customHeight="1">
      <c r="A203" s="390">
        <f t="shared" si="85"/>
        <v>203</v>
      </c>
      <c r="B203" s="1231"/>
      <c r="C203" s="1158"/>
      <c r="D203" s="1146" t="s">
        <v>164</v>
      </c>
      <c r="E203" s="1147"/>
      <c r="F203" s="1148"/>
      <c r="G203" s="343">
        <f ca="1">ABS(ROUND(SUMIFS('BP CONTABLE'!$C:$C,'BP CONTABLE'!$E:$E,CELL("contenido",A203),'BP CONTABLE'!$D:$D,CELL("contenido",D203)),0))</f>
        <v>0</v>
      </c>
      <c r="H203" s="343"/>
      <c r="I203" s="343">
        <f t="shared" ca="1" si="127"/>
        <v>0</v>
      </c>
      <c r="J203" s="343">
        <f t="shared" ca="1" si="128"/>
        <v>0</v>
      </c>
      <c r="K203" s="345">
        <f t="shared" ca="1" si="129"/>
        <v>0</v>
      </c>
      <c r="M203" s="345">
        <f ca="1">ABS(ROUND(SUMIFS('BP FISCAL'!$C:$C,'BP FISCAL'!$E:$E,CELL("contenido",A203),'BP FISCAL'!$D:$D,CELL("contenido",D203)),0))</f>
        <v>0</v>
      </c>
      <c r="O203" s="345"/>
      <c r="Q203" s="345">
        <f t="shared" ca="1" si="130"/>
        <v>0</v>
      </c>
      <c r="S203" s="345"/>
      <c r="U203" s="345"/>
      <c r="W203" s="345"/>
    </row>
    <row r="204" spans="1:16384" ht="17.25" customHeight="1">
      <c r="A204" s="390">
        <f t="shared" ref="A204:A250" si="131">A203+1</f>
        <v>204</v>
      </c>
      <c r="B204" s="1231"/>
      <c r="C204" s="1159"/>
      <c r="D204" s="1167" t="s">
        <v>745</v>
      </c>
      <c r="E204" s="1238"/>
      <c r="F204" s="1239"/>
      <c r="G204" s="355"/>
      <c r="H204" s="355"/>
      <c r="I204" s="355"/>
      <c r="J204" s="343"/>
      <c r="K204" s="345">
        <f t="shared" si="129"/>
        <v>0</v>
      </c>
      <c r="M204" s="345">
        <f ca="1">ABS(ROUND(SUMIFS('BP FISCAL'!$C:$C,'BP FISCAL'!$E:$E,CELL("contenido",A204),'BP FISCAL'!$D:$D,CELL("contenido",D204)),0))</f>
        <v>0</v>
      </c>
      <c r="O204" s="345"/>
      <c r="Q204" s="345">
        <f t="shared" si="130"/>
        <v>0</v>
      </c>
      <c r="S204" s="345"/>
      <c r="U204" s="345"/>
      <c r="W204" s="345"/>
    </row>
    <row r="205" spans="1:16384" ht="19.7" customHeight="1">
      <c r="A205" s="390">
        <f t="shared" si="131"/>
        <v>205</v>
      </c>
      <c r="B205" s="1232"/>
      <c r="C205" s="1261" t="s">
        <v>170</v>
      </c>
      <c r="D205" s="1262"/>
      <c r="E205" s="1262"/>
      <c r="F205" s="1263"/>
      <c r="G205" s="388">
        <f ca="1">G146+G159+G163+G169+G173+G174+G179+G191+G196</f>
        <v>0</v>
      </c>
      <c r="H205" s="388">
        <f>H146+H159+H163+H169+H173+H174+H179+H191+H196</f>
        <v>0</v>
      </c>
      <c r="I205" s="388">
        <f ca="1">I146+I159+I163+I169+I173+I174+I179+I191+I196</f>
        <v>0</v>
      </c>
      <c r="J205" s="388">
        <f ca="1">J146+J159+J163+J169+J173+J174+J179+J191+J196</f>
        <v>0</v>
      </c>
      <c r="K205" s="388">
        <f ca="1">K146+K159+K163+K169+K173+K174+K179+K191+K196</f>
        <v>0</v>
      </c>
      <c r="M205" s="388">
        <f ca="1">M146+M159+M163+M169+M173+M174+M179+M191+M196</f>
        <v>0</v>
      </c>
      <c r="O205" s="388"/>
      <c r="Q205" s="388"/>
      <c r="S205" s="388"/>
      <c r="U205" s="388"/>
      <c r="W205" s="388"/>
    </row>
    <row r="206" spans="1:16384" ht="25.5" customHeight="1">
      <c r="A206" s="390">
        <f t="shared" si="131"/>
        <v>206</v>
      </c>
      <c r="B206" s="1264" t="s">
        <v>454</v>
      </c>
      <c r="C206" s="1265"/>
      <c r="D206" s="1265"/>
      <c r="E206" s="1265"/>
      <c r="F206" s="1265"/>
      <c r="G206" s="386">
        <f ca="1">G144-G205</f>
        <v>3000000</v>
      </c>
      <c r="H206" s="386">
        <f>H144-H205</f>
        <v>0</v>
      </c>
      <c r="I206" s="386">
        <f ca="1">I144-I205</f>
        <v>1000000</v>
      </c>
      <c r="J206" s="386">
        <f ca="1">J144-J205</f>
        <v>0</v>
      </c>
      <c r="K206" s="386">
        <f ca="1">K144-K205</f>
        <v>2000000</v>
      </c>
      <c r="L206" s="347"/>
      <c r="M206" s="386">
        <f ca="1">M144-M205</f>
        <v>2000000</v>
      </c>
      <c r="N206" s="348"/>
      <c r="O206" s="386"/>
      <c r="P206" s="348"/>
      <c r="Q206" s="386"/>
      <c r="R206" s="339"/>
      <c r="S206" s="386"/>
      <c r="T206" s="348"/>
      <c r="U206" s="386"/>
      <c r="V206" s="348"/>
      <c r="W206" s="386"/>
      <c r="X206" s="348"/>
      <c r="Y206" s="348"/>
      <c r="Z206" s="349"/>
      <c r="AB206" s="347"/>
      <c r="AC206" s="350"/>
      <c r="AD206" s="350"/>
      <c r="AE206" s="348"/>
      <c r="AF206" s="348"/>
      <c r="AG206" s="348"/>
      <c r="AH206" s="349"/>
      <c r="AJ206" s="347"/>
      <c r="AK206" s="350"/>
      <c r="AL206" s="350"/>
      <c r="AM206" s="348"/>
      <c r="AN206" s="348"/>
      <c r="AO206" s="348"/>
      <c r="AP206" s="349"/>
      <c r="AR206" s="347"/>
      <c r="AS206" s="350"/>
      <c r="AT206" s="350"/>
      <c r="AU206" s="348"/>
      <c r="AV206" s="348"/>
      <c r="AW206" s="348"/>
      <c r="AX206" s="349"/>
      <c r="AZ206" s="347"/>
      <c r="BA206" s="350"/>
      <c r="BB206" s="350"/>
      <c r="BC206" s="348"/>
      <c r="BD206" s="348"/>
      <c r="BE206" s="348"/>
      <c r="BF206" s="349"/>
      <c r="BH206" s="347"/>
      <c r="BI206" s="350"/>
      <c r="BJ206" s="350"/>
      <c r="BK206" s="348"/>
      <c r="BL206" s="348"/>
      <c r="BM206" s="348"/>
      <c r="BN206" s="349"/>
      <c r="BP206" s="347"/>
      <c r="BQ206" s="350"/>
      <c r="BR206" s="350"/>
      <c r="BS206" s="348"/>
      <c r="BT206" s="348"/>
      <c r="BU206" s="348"/>
      <c r="BV206" s="349"/>
      <c r="BX206" s="347"/>
      <c r="BY206" s="350"/>
      <c r="BZ206" s="350"/>
      <c r="CA206" s="348"/>
      <c r="CB206" s="348"/>
      <c r="CC206" s="348"/>
      <c r="CD206" s="349"/>
      <c r="CF206" s="347"/>
      <c r="CG206" s="350"/>
      <c r="CH206" s="350"/>
      <c r="CI206" s="348"/>
      <c r="CJ206" s="348"/>
      <c r="CK206" s="348"/>
      <c r="CL206" s="349"/>
      <c r="CN206" s="347"/>
      <c r="CO206" s="350"/>
      <c r="CP206" s="350"/>
      <c r="CQ206" s="348"/>
      <c r="CR206" s="348"/>
      <c r="CS206" s="348"/>
      <c r="CT206" s="349"/>
      <c r="CV206" s="347"/>
      <c r="CW206" s="350"/>
      <c r="CX206" s="350"/>
      <c r="CY206" s="348"/>
      <c r="CZ206" s="348"/>
      <c r="DA206" s="348"/>
      <c r="DB206" s="349"/>
      <c r="DD206" s="347"/>
      <c r="DE206" s="350"/>
      <c r="DF206" s="350"/>
      <c r="DG206" s="348"/>
      <c r="DH206" s="348"/>
      <c r="DI206" s="348"/>
      <c r="DJ206" s="349"/>
      <c r="DL206" s="347"/>
      <c r="DM206" s="350"/>
      <c r="DN206" s="350"/>
      <c r="DO206" s="348"/>
      <c r="DP206" s="348"/>
      <c r="DQ206" s="348"/>
      <c r="DR206" s="349"/>
      <c r="DT206" s="347"/>
      <c r="DU206" s="350"/>
      <c r="DV206" s="350"/>
      <c r="DW206" s="348"/>
      <c r="DX206" s="348"/>
      <c r="DY206" s="348"/>
      <c r="DZ206" s="349"/>
      <c r="EB206" s="347"/>
      <c r="EC206" s="350"/>
      <c r="ED206" s="350"/>
      <c r="EE206" s="348"/>
      <c r="EF206" s="348"/>
      <c r="EG206" s="348"/>
      <c r="EH206" s="349"/>
      <c r="EJ206" s="347"/>
      <c r="EK206" s="350"/>
      <c r="EL206" s="350"/>
      <c r="EM206" s="348"/>
      <c r="EN206" s="348"/>
      <c r="EO206" s="348"/>
      <c r="EP206" s="349"/>
      <c r="ER206" s="347"/>
      <c r="ES206" s="350"/>
      <c r="ET206" s="350"/>
      <c r="EU206" s="348"/>
      <c r="EV206" s="348"/>
      <c r="EW206" s="348"/>
      <c r="EX206" s="349"/>
      <c r="EZ206" s="347"/>
      <c r="FA206" s="350"/>
      <c r="FB206" s="350"/>
      <c r="FC206" s="348"/>
      <c r="FD206" s="348"/>
      <c r="FE206" s="348"/>
      <c r="FF206" s="349"/>
      <c r="FH206" s="347"/>
      <c r="FI206" s="350"/>
      <c r="FJ206" s="350"/>
      <c r="FK206" s="348"/>
      <c r="FL206" s="348"/>
      <c r="FM206" s="348"/>
      <c r="FN206" s="349"/>
      <c r="FP206" s="347"/>
      <c r="FQ206" s="350"/>
      <c r="FR206" s="350"/>
      <c r="FS206" s="348"/>
      <c r="FT206" s="348"/>
      <c r="FU206" s="348"/>
      <c r="FV206" s="349"/>
      <c r="FX206" s="347"/>
      <c r="FY206" s="350"/>
      <c r="FZ206" s="350"/>
      <c r="GA206" s="348"/>
      <c r="GB206" s="348"/>
      <c r="GC206" s="348"/>
      <c r="GD206" s="349"/>
      <c r="GF206" s="347"/>
      <c r="GG206" s="350"/>
      <c r="GH206" s="350"/>
      <c r="GI206" s="348"/>
      <c r="GJ206" s="348"/>
      <c r="GK206" s="348"/>
      <c r="GL206" s="349"/>
      <c r="GN206" s="347"/>
      <c r="GO206" s="350"/>
      <c r="GP206" s="350"/>
      <c r="GQ206" s="348"/>
      <c r="GR206" s="348"/>
      <c r="GS206" s="348"/>
      <c r="GT206" s="349"/>
      <c r="GV206" s="347"/>
      <c r="GW206" s="350"/>
      <c r="GX206" s="350"/>
      <c r="GY206" s="348"/>
      <c r="GZ206" s="348"/>
      <c r="HA206" s="348"/>
      <c r="HB206" s="349"/>
      <c r="HD206" s="347"/>
      <c r="HE206" s="350"/>
      <c r="HF206" s="350"/>
      <c r="HG206" s="348"/>
      <c r="HH206" s="348"/>
      <c r="HI206" s="348"/>
      <c r="HJ206" s="349"/>
      <c r="HL206" s="347"/>
      <c r="HM206" s="350"/>
      <c r="HN206" s="350"/>
      <c r="HO206" s="348"/>
      <c r="HP206" s="348"/>
      <c r="HQ206" s="348"/>
      <c r="HR206" s="349"/>
      <c r="HT206" s="347"/>
      <c r="HU206" s="350"/>
      <c r="HV206" s="350"/>
      <c r="HW206" s="348"/>
      <c r="HX206" s="348"/>
      <c r="HY206" s="348"/>
      <c r="HZ206" s="349"/>
      <c r="IB206" s="347"/>
      <c r="IC206" s="350"/>
      <c r="ID206" s="350"/>
      <c r="IE206" s="348"/>
      <c r="IF206" s="348"/>
      <c r="IG206" s="348"/>
      <c r="IH206" s="349"/>
      <c r="IJ206" s="347"/>
      <c r="IK206" s="350"/>
      <c r="IL206" s="350"/>
      <c r="IM206" s="348"/>
      <c r="IN206" s="348"/>
      <c r="IO206" s="348"/>
      <c r="IP206" s="349"/>
      <c r="IR206" s="347"/>
      <c r="IS206" s="350"/>
      <c r="IT206" s="350"/>
      <c r="IU206" s="348"/>
      <c r="IV206" s="348"/>
      <c r="IW206" s="348"/>
      <c r="IX206" s="349"/>
      <c r="IZ206" s="347"/>
      <c r="JA206" s="350"/>
      <c r="JB206" s="350"/>
      <c r="JC206" s="348"/>
      <c r="JD206" s="348"/>
      <c r="JE206" s="348"/>
      <c r="JF206" s="349"/>
      <c r="JH206" s="347"/>
      <c r="JI206" s="350"/>
      <c r="JJ206" s="350"/>
      <c r="JK206" s="348"/>
      <c r="JL206" s="348"/>
      <c r="JM206" s="348"/>
      <c r="JN206" s="349"/>
      <c r="JP206" s="347"/>
      <c r="JQ206" s="350"/>
      <c r="JR206" s="350"/>
      <c r="JS206" s="348"/>
      <c r="JT206" s="348"/>
      <c r="JU206" s="348"/>
      <c r="JV206" s="349"/>
      <c r="JX206" s="347"/>
      <c r="JY206" s="350"/>
      <c r="JZ206" s="350"/>
      <c r="KA206" s="348"/>
      <c r="KB206" s="348"/>
      <c r="KC206" s="348"/>
      <c r="KD206" s="349"/>
      <c r="KF206" s="347"/>
      <c r="KG206" s="350"/>
      <c r="KH206" s="350"/>
      <c r="KI206" s="348"/>
      <c r="KJ206" s="348"/>
      <c r="KK206" s="348"/>
      <c r="KL206" s="349"/>
      <c r="KN206" s="347"/>
      <c r="KO206" s="350"/>
      <c r="KP206" s="350"/>
      <c r="KQ206" s="348"/>
      <c r="KR206" s="348"/>
      <c r="KS206" s="348"/>
      <c r="KT206" s="349"/>
      <c r="KV206" s="347"/>
      <c r="KW206" s="350"/>
      <c r="KX206" s="350"/>
      <c r="KY206" s="348"/>
      <c r="KZ206" s="348"/>
      <c r="LA206" s="348"/>
      <c r="LB206" s="349"/>
      <c r="LD206" s="347"/>
      <c r="LE206" s="350"/>
      <c r="LF206" s="350"/>
      <c r="LG206" s="348"/>
      <c r="LH206" s="348"/>
      <c r="LI206" s="348"/>
      <c r="LJ206" s="349"/>
      <c r="LL206" s="347"/>
      <c r="LM206" s="350"/>
      <c r="LN206" s="350"/>
      <c r="LO206" s="348"/>
      <c r="LP206" s="348"/>
      <c r="LQ206" s="348"/>
      <c r="LR206" s="349"/>
      <c r="LT206" s="347"/>
      <c r="LU206" s="350"/>
      <c r="LV206" s="350"/>
      <c r="LW206" s="348"/>
      <c r="LX206" s="348"/>
      <c r="LY206" s="348"/>
      <c r="LZ206" s="349"/>
      <c r="MB206" s="347"/>
      <c r="MC206" s="350"/>
      <c r="MD206" s="350"/>
      <c r="ME206" s="348"/>
      <c r="MF206" s="348"/>
      <c r="MG206" s="348"/>
      <c r="MH206" s="349"/>
      <c r="MJ206" s="347"/>
      <c r="MK206" s="350"/>
      <c r="ML206" s="350"/>
      <c r="MM206" s="348"/>
      <c r="MN206" s="348"/>
      <c r="MO206" s="348"/>
      <c r="MP206" s="349"/>
      <c r="MR206" s="347"/>
      <c r="MS206" s="350"/>
      <c r="MT206" s="350"/>
      <c r="MU206" s="348"/>
      <c r="MV206" s="348"/>
      <c r="MW206" s="348"/>
      <c r="MX206" s="349"/>
      <c r="MZ206" s="347"/>
      <c r="NA206" s="350"/>
      <c r="NB206" s="350"/>
      <c r="NC206" s="348"/>
      <c r="ND206" s="348"/>
      <c r="NE206" s="348"/>
      <c r="NF206" s="349"/>
      <c r="NH206" s="347"/>
      <c r="NI206" s="350"/>
      <c r="NJ206" s="350"/>
      <c r="NK206" s="348"/>
      <c r="NL206" s="348"/>
      <c r="NM206" s="348"/>
      <c r="NN206" s="349"/>
      <c r="NP206" s="347"/>
      <c r="NQ206" s="350"/>
      <c r="NR206" s="350"/>
      <c r="NS206" s="348"/>
      <c r="NT206" s="348"/>
      <c r="NU206" s="348"/>
      <c r="NV206" s="349"/>
      <c r="NX206" s="347"/>
      <c r="NY206" s="350"/>
      <c r="NZ206" s="350"/>
      <c r="OA206" s="348"/>
      <c r="OB206" s="348"/>
      <c r="OC206" s="348"/>
      <c r="OD206" s="349"/>
      <c r="OF206" s="347"/>
      <c r="OG206" s="350"/>
      <c r="OH206" s="350"/>
      <c r="OI206" s="348"/>
      <c r="OJ206" s="348"/>
      <c r="OK206" s="348"/>
      <c r="OL206" s="349"/>
      <c r="ON206" s="347"/>
      <c r="OO206" s="350"/>
      <c r="OP206" s="350"/>
      <c r="OQ206" s="348"/>
      <c r="OR206" s="348"/>
      <c r="OS206" s="348"/>
      <c r="OT206" s="349"/>
      <c r="OV206" s="347"/>
      <c r="OW206" s="350"/>
      <c r="OX206" s="350"/>
      <c r="OY206" s="348"/>
      <c r="OZ206" s="348"/>
      <c r="PA206" s="348"/>
      <c r="PB206" s="349"/>
      <c r="PD206" s="347"/>
      <c r="PE206" s="350"/>
      <c r="PF206" s="350"/>
      <c r="PG206" s="348"/>
      <c r="PH206" s="348"/>
      <c r="PI206" s="348"/>
      <c r="PJ206" s="349"/>
      <c r="PL206" s="347"/>
      <c r="PM206" s="350"/>
      <c r="PN206" s="350"/>
      <c r="PO206" s="348"/>
      <c r="PP206" s="348"/>
      <c r="PQ206" s="348"/>
      <c r="PR206" s="349"/>
      <c r="PT206" s="347"/>
      <c r="PU206" s="350"/>
      <c r="PV206" s="350"/>
      <c r="PW206" s="348"/>
      <c r="PX206" s="348"/>
      <c r="PY206" s="348"/>
      <c r="PZ206" s="349"/>
      <c r="QB206" s="347"/>
      <c r="QC206" s="350"/>
      <c r="QD206" s="350"/>
      <c r="QE206" s="348"/>
      <c r="QF206" s="348"/>
      <c r="QG206" s="348"/>
      <c r="QH206" s="349"/>
      <c r="QJ206" s="347"/>
      <c r="QK206" s="350"/>
      <c r="QL206" s="350"/>
      <c r="QM206" s="348"/>
      <c r="QN206" s="348"/>
      <c r="QO206" s="348"/>
      <c r="QP206" s="349"/>
      <c r="QR206" s="347"/>
      <c r="QS206" s="350"/>
      <c r="QT206" s="350"/>
      <c r="QU206" s="348"/>
      <c r="QV206" s="348"/>
      <c r="QW206" s="348"/>
      <c r="QX206" s="349"/>
      <c r="QZ206" s="347"/>
      <c r="RA206" s="350"/>
      <c r="RB206" s="350"/>
      <c r="RC206" s="348"/>
      <c r="RD206" s="348"/>
      <c r="RE206" s="348"/>
      <c r="RF206" s="349"/>
      <c r="RH206" s="347"/>
      <c r="RI206" s="350"/>
      <c r="RJ206" s="350"/>
      <c r="RK206" s="348"/>
      <c r="RL206" s="348"/>
      <c r="RM206" s="348"/>
      <c r="RN206" s="349"/>
      <c r="RP206" s="347"/>
      <c r="RQ206" s="350"/>
      <c r="RR206" s="350"/>
      <c r="RS206" s="348"/>
      <c r="RT206" s="348"/>
      <c r="RU206" s="348"/>
      <c r="RV206" s="349"/>
      <c r="RX206" s="347"/>
      <c r="RY206" s="350"/>
      <c r="RZ206" s="350"/>
      <c r="SA206" s="348"/>
      <c r="SB206" s="348"/>
      <c r="SC206" s="348"/>
      <c r="SD206" s="349"/>
      <c r="SF206" s="347"/>
      <c r="SG206" s="350"/>
      <c r="SH206" s="350"/>
      <c r="SI206" s="348"/>
      <c r="SJ206" s="348"/>
      <c r="SK206" s="348"/>
      <c r="SL206" s="349"/>
      <c r="SN206" s="347"/>
      <c r="SO206" s="350"/>
      <c r="SP206" s="350"/>
      <c r="SQ206" s="348"/>
      <c r="SR206" s="348"/>
      <c r="SS206" s="348"/>
      <c r="ST206" s="349"/>
      <c r="SV206" s="347"/>
      <c r="SW206" s="350"/>
      <c r="SX206" s="350"/>
      <c r="SY206" s="348"/>
      <c r="SZ206" s="348"/>
      <c r="TA206" s="348"/>
      <c r="TB206" s="349"/>
      <c r="TD206" s="347"/>
      <c r="TE206" s="350"/>
      <c r="TF206" s="350"/>
      <c r="TG206" s="348"/>
      <c r="TH206" s="348"/>
      <c r="TI206" s="348"/>
      <c r="TJ206" s="349"/>
      <c r="TL206" s="347"/>
      <c r="TM206" s="350"/>
      <c r="TN206" s="350"/>
      <c r="TO206" s="348"/>
      <c r="TP206" s="348"/>
      <c r="TQ206" s="348"/>
      <c r="TR206" s="349"/>
      <c r="TT206" s="347"/>
      <c r="TU206" s="350"/>
      <c r="TV206" s="350"/>
      <c r="TW206" s="348"/>
      <c r="TX206" s="348"/>
      <c r="TY206" s="348"/>
      <c r="TZ206" s="349"/>
      <c r="UB206" s="347"/>
      <c r="UC206" s="350"/>
      <c r="UD206" s="350"/>
      <c r="UE206" s="348"/>
      <c r="UF206" s="348"/>
      <c r="UG206" s="348"/>
      <c r="UH206" s="349"/>
      <c r="UJ206" s="347"/>
      <c r="UK206" s="350"/>
      <c r="UL206" s="350"/>
      <c r="UM206" s="348"/>
      <c r="UN206" s="348"/>
      <c r="UO206" s="348"/>
      <c r="UP206" s="349"/>
      <c r="UR206" s="347"/>
      <c r="US206" s="350"/>
      <c r="UT206" s="350"/>
      <c r="UU206" s="348"/>
      <c r="UV206" s="348"/>
      <c r="UW206" s="348"/>
      <c r="UX206" s="349"/>
      <c r="UZ206" s="347"/>
      <c r="VA206" s="350"/>
      <c r="VB206" s="350"/>
      <c r="VC206" s="348"/>
      <c r="VD206" s="348"/>
      <c r="VE206" s="348"/>
      <c r="VF206" s="349"/>
      <c r="VH206" s="347"/>
      <c r="VI206" s="350"/>
      <c r="VJ206" s="350"/>
      <c r="VK206" s="348"/>
      <c r="VL206" s="348"/>
      <c r="VM206" s="348"/>
      <c r="VN206" s="349"/>
      <c r="VP206" s="347"/>
      <c r="VQ206" s="350"/>
      <c r="VR206" s="350"/>
      <c r="VS206" s="348"/>
      <c r="VT206" s="348"/>
      <c r="VU206" s="348"/>
      <c r="VV206" s="349"/>
      <c r="VX206" s="347"/>
      <c r="VY206" s="350"/>
      <c r="VZ206" s="350"/>
      <c r="WA206" s="348"/>
      <c r="WB206" s="348"/>
      <c r="WC206" s="348"/>
      <c r="WD206" s="349"/>
      <c r="WF206" s="347"/>
      <c r="WG206" s="350"/>
      <c r="WH206" s="350"/>
      <c r="WI206" s="348"/>
      <c r="WJ206" s="348"/>
      <c r="WK206" s="348"/>
      <c r="WL206" s="349"/>
      <c r="WN206" s="347"/>
      <c r="WO206" s="350"/>
      <c r="WP206" s="350"/>
      <c r="WQ206" s="348"/>
      <c r="WR206" s="348"/>
      <c r="WS206" s="348"/>
      <c r="WT206" s="349"/>
      <c r="WV206" s="347"/>
      <c r="WW206" s="350"/>
      <c r="WX206" s="350"/>
      <c r="WY206" s="348"/>
      <c r="WZ206" s="348"/>
      <c r="XA206" s="348"/>
      <c r="XB206" s="349"/>
      <c r="XD206" s="347"/>
      <c r="XE206" s="350"/>
      <c r="XF206" s="350"/>
      <c r="XG206" s="348"/>
      <c r="XH206" s="348"/>
      <c r="XI206" s="348"/>
      <c r="XJ206" s="349"/>
      <c r="XL206" s="347"/>
      <c r="XM206" s="350"/>
      <c r="XN206" s="350"/>
      <c r="XO206" s="348"/>
      <c r="XP206" s="348"/>
      <c r="XQ206" s="348"/>
      <c r="XR206" s="349"/>
      <c r="XT206" s="347"/>
      <c r="XU206" s="350"/>
      <c r="XV206" s="350"/>
      <c r="XW206" s="348"/>
      <c r="XX206" s="348"/>
      <c r="XY206" s="348"/>
      <c r="XZ206" s="349"/>
      <c r="YB206" s="347"/>
      <c r="YC206" s="350"/>
      <c r="YD206" s="350"/>
      <c r="YE206" s="348"/>
      <c r="YF206" s="348"/>
      <c r="YG206" s="348"/>
      <c r="YH206" s="349"/>
      <c r="YJ206" s="347"/>
      <c r="YK206" s="350"/>
      <c r="YL206" s="350"/>
      <c r="YM206" s="348"/>
      <c r="YN206" s="348"/>
      <c r="YO206" s="348"/>
      <c r="YP206" s="349"/>
      <c r="YR206" s="347"/>
      <c r="YS206" s="350"/>
      <c r="YT206" s="350"/>
      <c r="YU206" s="348"/>
      <c r="YV206" s="348"/>
      <c r="YW206" s="348"/>
      <c r="YX206" s="349"/>
      <c r="YZ206" s="347"/>
      <c r="ZA206" s="350"/>
      <c r="ZB206" s="350"/>
      <c r="ZC206" s="348"/>
      <c r="ZD206" s="348"/>
      <c r="ZE206" s="348"/>
      <c r="ZF206" s="349"/>
      <c r="ZH206" s="347"/>
      <c r="ZI206" s="350"/>
      <c r="ZJ206" s="350"/>
      <c r="ZK206" s="348"/>
      <c r="ZL206" s="348"/>
      <c r="ZM206" s="348"/>
      <c r="ZN206" s="349"/>
      <c r="ZP206" s="347"/>
      <c r="ZQ206" s="350"/>
      <c r="ZR206" s="350"/>
      <c r="ZS206" s="348"/>
      <c r="ZT206" s="348"/>
      <c r="ZU206" s="348"/>
      <c r="ZV206" s="349"/>
      <c r="ZX206" s="347"/>
      <c r="ZY206" s="350"/>
      <c r="ZZ206" s="350"/>
      <c r="AAA206" s="348"/>
      <c r="AAB206" s="348"/>
      <c r="AAC206" s="348"/>
      <c r="AAD206" s="349"/>
      <c r="AAF206" s="347"/>
      <c r="AAG206" s="350"/>
      <c r="AAH206" s="350"/>
      <c r="AAI206" s="348"/>
      <c r="AAJ206" s="348"/>
      <c r="AAK206" s="348"/>
      <c r="AAL206" s="349"/>
      <c r="AAN206" s="347"/>
      <c r="AAO206" s="350"/>
      <c r="AAP206" s="350"/>
      <c r="AAQ206" s="348"/>
      <c r="AAR206" s="348"/>
      <c r="AAS206" s="348"/>
      <c r="AAT206" s="349"/>
      <c r="AAV206" s="347"/>
      <c r="AAW206" s="350"/>
      <c r="AAX206" s="350"/>
      <c r="AAY206" s="348"/>
      <c r="AAZ206" s="348"/>
      <c r="ABA206" s="348"/>
      <c r="ABB206" s="349"/>
      <c r="ABD206" s="347"/>
      <c r="ABE206" s="350"/>
      <c r="ABF206" s="350"/>
      <c r="ABG206" s="348"/>
      <c r="ABH206" s="348"/>
      <c r="ABI206" s="348"/>
      <c r="ABJ206" s="349"/>
      <c r="ABL206" s="347"/>
      <c r="ABM206" s="350"/>
      <c r="ABN206" s="350"/>
      <c r="ABO206" s="348"/>
      <c r="ABP206" s="348"/>
      <c r="ABQ206" s="348"/>
      <c r="ABR206" s="349"/>
      <c r="ABT206" s="347"/>
      <c r="ABU206" s="350"/>
      <c r="ABV206" s="350"/>
      <c r="ABW206" s="348"/>
      <c r="ABX206" s="348"/>
      <c r="ABY206" s="348"/>
      <c r="ABZ206" s="349"/>
      <c r="ACB206" s="347"/>
      <c r="ACC206" s="350"/>
      <c r="ACD206" s="350"/>
      <c r="ACE206" s="348"/>
      <c r="ACF206" s="348"/>
      <c r="ACG206" s="348"/>
      <c r="ACH206" s="349"/>
      <c r="ACJ206" s="347"/>
      <c r="ACK206" s="350"/>
      <c r="ACL206" s="350"/>
      <c r="ACM206" s="348"/>
      <c r="ACN206" s="348"/>
      <c r="ACO206" s="348"/>
      <c r="ACP206" s="349"/>
      <c r="ACR206" s="347"/>
      <c r="ACS206" s="350"/>
      <c r="ACT206" s="350"/>
      <c r="ACU206" s="348"/>
      <c r="ACV206" s="348"/>
      <c r="ACW206" s="348"/>
      <c r="ACX206" s="349"/>
      <c r="ACZ206" s="347"/>
      <c r="ADA206" s="350"/>
      <c r="ADB206" s="350"/>
      <c r="ADC206" s="348"/>
      <c r="ADD206" s="348"/>
      <c r="ADE206" s="348"/>
      <c r="ADF206" s="349"/>
      <c r="ADH206" s="347"/>
      <c r="ADI206" s="350"/>
      <c r="ADJ206" s="350"/>
      <c r="ADK206" s="348"/>
      <c r="ADL206" s="348"/>
      <c r="ADM206" s="348"/>
      <c r="ADN206" s="349"/>
      <c r="ADP206" s="347"/>
      <c r="ADQ206" s="350"/>
      <c r="ADR206" s="350"/>
      <c r="ADS206" s="348"/>
      <c r="ADT206" s="348"/>
      <c r="ADU206" s="348"/>
      <c r="ADV206" s="349"/>
      <c r="ADX206" s="347"/>
      <c r="ADY206" s="350"/>
      <c r="ADZ206" s="350"/>
      <c r="AEA206" s="348"/>
      <c r="AEB206" s="348"/>
      <c r="AEC206" s="348"/>
      <c r="AED206" s="349"/>
      <c r="AEF206" s="347"/>
      <c r="AEG206" s="350"/>
      <c r="AEH206" s="350"/>
      <c r="AEI206" s="348"/>
      <c r="AEJ206" s="348"/>
      <c r="AEK206" s="348"/>
      <c r="AEL206" s="349"/>
      <c r="AEN206" s="347"/>
      <c r="AEO206" s="350"/>
      <c r="AEP206" s="350"/>
      <c r="AEQ206" s="348"/>
      <c r="AER206" s="348"/>
      <c r="AES206" s="348"/>
      <c r="AET206" s="349"/>
      <c r="AEV206" s="347"/>
      <c r="AEW206" s="350"/>
      <c r="AEX206" s="350"/>
      <c r="AEY206" s="348"/>
      <c r="AEZ206" s="348"/>
      <c r="AFA206" s="348"/>
      <c r="AFB206" s="349"/>
      <c r="AFD206" s="347"/>
      <c r="AFE206" s="350"/>
      <c r="AFF206" s="350"/>
      <c r="AFG206" s="348"/>
      <c r="AFH206" s="348"/>
      <c r="AFI206" s="348"/>
      <c r="AFJ206" s="349"/>
      <c r="AFL206" s="347"/>
      <c r="AFM206" s="350"/>
      <c r="AFN206" s="350"/>
      <c r="AFO206" s="348"/>
      <c r="AFP206" s="348"/>
      <c r="AFQ206" s="348"/>
      <c r="AFR206" s="349"/>
      <c r="AFT206" s="347"/>
      <c r="AFU206" s="350"/>
      <c r="AFV206" s="350"/>
      <c r="AFW206" s="348"/>
      <c r="AFX206" s="348"/>
      <c r="AFY206" s="348"/>
      <c r="AFZ206" s="349"/>
      <c r="AGB206" s="347"/>
      <c r="AGC206" s="350"/>
      <c r="AGD206" s="350"/>
      <c r="AGE206" s="348"/>
      <c r="AGF206" s="348"/>
      <c r="AGG206" s="348"/>
      <c r="AGH206" s="349"/>
      <c r="AGJ206" s="347"/>
      <c r="AGK206" s="350"/>
      <c r="AGL206" s="350"/>
      <c r="AGM206" s="348"/>
      <c r="AGN206" s="348"/>
      <c r="AGO206" s="348"/>
      <c r="AGP206" s="349"/>
      <c r="AGR206" s="347"/>
      <c r="AGS206" s="350"/>
      <c r="AGT206" s="350"/>
      <c r="AGU206" s="348"/>
      <c r="AGV206" s="348"/>
      <c r="AGW206" s="348"/>
      <c r="AGX206" s="349"/>
      <c r="AGZ206" s="347"/>
      <c r="AHA206" s="350"/>
      <c r="AHB206" s="350"/>
      <c r="AHC206" s="348"/>
      <c r="AHD206" s="348"/>
      <c r="AHE206" s="348"/>
      <c r="AHF206" s="349"/>
      <c r="AHH206" s="347"/>
      <c r="AHI206" s="350"/>
      <c r="AHJ206" s="350"/>
      <c r="AHK206" s="348"/>
      <c r="AHL206" s="348"/>
      <c r="AHM206" s="348"/>
      <c r="AHN206" s="349"/>
      <c r="AHP206" s="347"/>
      <c r="AHQ206" s="350"/>
      <c r="AHR206" s="350"/>
      <c r="AHS206" s="348"/>
      <c r="AHT206" s="348"/>
      <c r="AHU206" s="348"/>
      <c r="AHV206" s="349"/>
      <c r="AHX206" s="347"/>
      <c r="AHY206" s="350"/>
      <c r="AHZ206" s="350"/>
      <c r="AIA206" s="348"/>
      <c r="AIB206" s="348"/>
      <c r="AIC206" s="348"/>
      <c r="AID206" s="349"/>
      <c r="AIF206" s="347"/>
      <c r="AIG206" s="350"/>
      <c r="AIH206" s="350"/>
      <c r="AII206" s="348"/>
      <c r="AIJ206" s="348"/>
      <c r="AIK206" s="348"/>
      <c r="AIL206" s="349"/>
      <c r="AIN206" s="347"/>
      <c r="AIO206" s="350"/>
      <c r="AIP206" s="350"/>
      <c r="AIQ206" s="348"/>
      <c r="AIR206" s="348"/>
      <c r="AIS206" s="348"/>
      <c r="AIT206" s="349"/>
      <c r="AIV206" s="347"/>
      <c r="AIW206" s="350"/>
      <c r="AIX206" s="350"/>
      <c r="AIY206" s="348"/>
      <c r="AIZ206" s="348"/>
      <c r="AJA206" s="348"/>
      <c r="AJB206" s="349"/>
      <c r="AJD206" s="347"/>
      <c r="AJE206" s="350"/>
      <c r="AJF206" s="350"/>
      <c r="AJG206" s="348"/>
      <c r="AJH206" s="348"/>
      <c r="AJI206" s="348"/>
      <c r="AJJ206" s="349"/>
      <c r="AJL206" s="347"/>
      <c r="AJM206" s="350"/>
      <c r="AJN206" s="350"/>
      <c r="AJO206" s="348"/>
      <c r="AJP206" s="348"/>
      <c r="AJQ206" s="348"/>
      <c r="AJR206" s="349"/>
      <c r="AJT206" s="347"/>
      <c r="AJU206" s="350"/>
      <c r="AJV206" s="350"/>
      <c r="AJW206" s="348"/>
      <c r="AJX206" s="348"/>
      <c r="AJY206" s="348"/>
      <c r="AJZ206" s="349"/>
      <c r="AKB206" s="347"/>
      <c r="AKC206" s="350"/>
      <c r="AKD206" s="350"/>
      <c r="AKE206" s="348"/>
      <c r="AKF206" s="348"/>
      <c r="AKG206" s="348"/>
      <c r="AKH206" s="349"/>
      <c r="AKJ206" s="347"/>
      <c r="AKK206" s="350"/>
      <c r="AKL206" s="350"/>
      <c r="AKM206" s="348"/>
      <c r="AKN206" s="348"/>
      <c r="AKO206" s="348"/>
      <c r="AKP206" s="349"/>
      <c r="AKR206" s="347"/>
      <c r="AKS206" s="350"/>
      <c r="AKT206" s="350"/>
      <c r="AKU206" s="348"/>
      <c r="AKV206" s="348"/>
      <c r="AKW206" s="348"/>
      <c r="AKX206" s="349"/>
      <c r="AKZ206" s="347"/>
      <c r="ALA206" s="350"/>
      <c r="ALB206" s="350"/>
      <c r="ALC206" s="348"/>
      <c r="ALD206" s="348"/>
      <c r="ALE206" s="348"/>
      <c r="ALF206" s="349"/>
      <c r="ALH206" s="347"/>
      <c r="ALI206" s="350"/>
      <c r="ALJ206" s="350"/>
      <c r="ALK206" s="348"/>
      <c r="ALL206" s="348"/>
      <c r="ALM206" s="348"/>
      <c r="ALN206" s="349"/>
      <c r="ALP206" s="347"/>
      <c r="ALQ206" s="350"/>
      <c r="ALR206" s="350"/>
      <c r="ALS206" s="348"/>
      <c r="ALT206" s="348"/>
      <c r="ALU206" s="348"/>
      <c r="ALV206" s="349"/>
      <c r="ALX206" s="347"/>
      <c r="ALY206" s="350"/>
      <c r="ALZ206" s="350"/>
      <c r="AMA206" s="348"/>
      <c r="AMB206" s="348"/>
      <c r="AMC206" s="348"/>
      <c r="AMD206" s="349"/>
      <c r="AMF206" s="347"/>
      <c r="AMG206" s="350"/>
      <c r="AMH206" s="350"/>
      <c r="AMI206" s="348"/>
      <c r="AMJ206" s="348"/>
      <c r="AMK206" s="348"/>
      <c r="AML206" s="349"/>
      <c r="AMN206" s="347"/>
      <c r="AMO206" s="350"/>
      <c r="AMP206" s="350"/>
      <c r="AMQ206" s="348"/>
      <c r="AMR206" s="348"/>
      <c r="AMS206" s="348"/>
      <c r="AMT206" s="349"/>
      <c r="AMV206" s="347"/>
      <c r="AMW206" s="350"/>
      <c r="AMX206" s="350"/>
      <c r="AMY206" s="348"/>
      <c r="AMZ206" s="348"/>
      <c r="ANA206" s="348"/>
      <c r="ANB206" s="349"/>
      <c r="AND206" s="347"/>
      <c r="ANE206" s="350"/>
      <c r="ANF206" s="350"/>
      <c r="ANG206" s="348"/>
      <c r="ANH206" s="348"/>
      <c r="ANI206" s="348"/>
      <c r="ANJ206" s="349"/>
      <c r="ANL206" s="347"/>
      <c r="ANM206" s="350"/>
      <c r="ANN206" s="350"/>
      <c r="ANO206" s="348"/>
      <c r="ANP206" s="348"/>
      <c r="ANQ206" s="348"/>
      <c r="ANR206" s="349"/>
      <c r="ANT206" s="347"/>
      <c r="ANU206" s="350"/>
      <c r="ANV206" s="350"/>
      <c r="ANW206" s="348"/>
      <c r="ANX206" s="348"/>
      <c r="ANY206" s="348"/>
      <c r="ANZ206" s="349"/>
      <c r="AOB206" s="347"/>
      <c r="AOC206" s="350"/>
      <c r="AOD206" s="350"/>
      <c r="AOE206" s="348"/>
      <c r="AOF206" s="348"/>
      <c r="AOG206" s="348"/>
      <c r="AOH206" s="349"/>
      <c r="AOJ206" s="347"/>
      <c r="AOK206" s="350"/>
      <c r="AOL206" s="350"/>
      <c r="AOM206" s="348"/>
      <c r="AON206" s="348"/>
      <c r="AOO206" s="348"/>
      <c r="AOP206" s="349"/>
      <c r="AOR206" s="347"/>
      <c r="AOS206" s="350"/>
      <c r="AOT206" s="350"/>
      <c r="AOU206" s="348"/>
      <c r="AOV206" s="348"/>
      <c r="AOW206" s="348"/>
      <c r="AOX206" s="349"/>
      <c r="AOZ206" s="347"/>
      <c r="APA206" s="350"/>
      <c r="APB206" s="350"/>
      <c r="APC206" s="348"/>
      <c r="APD206" s="348"/>
      <c r="APE206" s="348"/>
      <c r="APF206" s="349"/>
      <c r="APH206" s="347"/>
      <c r="API206" s="350"/>
      <c r="APJ206" s="350"/>
      <c r="APK206" s="348"/>
      <c r="APL206" s="348"/>
      <c r="APM206" s="348"/>
      <c r="APN206" s="349"/>
      <c r="APP206" s="347"/>
      <c r="APQ206" s="350"/>
      <c r="APR206" s="350"/>
      <c r="APS206" s="348"/>
      <c r="APT206" s="348"/>
      <c r="APU206" s="348"/>
      <c r="APV206" s="349"/>
      <c r="APX206" s="347"/>
      <c r="APY206" s="350"/>
      <c r="APZ206" s="350"/>
      <c r="AQA206" s="348"/>
      <c r="AQB206" s="348"/>
      <c r="AQC206" s="348"/>
      <c r="AQD206" s="349"/>
      <c r="AQF206" s="347"/>
      <c r="AQG206" s="350"/>
      <c r="AQH206" s="350"/>
      <c r="AQI206" s="348"/>
      <c r="AQJ206" s="348"/>
      <c r="AQK206" s="348"/>
      <c r="AQL206" s="349"/>
      <c r="AQN206" s="347"/>
      <c r="AQO206" s="350"/>
      <c r="AQP206" s="350"/>
      <c r="AQQ206" s="348"/>
      <c r="AQR206" s="348"/>
      <c r="AQS206" s="348"/>
      <c r="AQT206" s="349"/>
      <c r="AQV206" s="347"/>
      <c r="AQW206" s="350"/>
      <c r="AQX206" s="350"/>
      <c r="AQY206" s="348"/>
      <c r="AQZ206" s="348"/>
      <c r="ARA206" s="348"/>
      <c r="ARB206" s="349"/>
      <c r="ARD206" s="347"/>
      <c r="ARE206" s="350"/>
      <c r="ARF206" s="350"/>
      <c r="ARG206" s="348"/>
      <c r="ARH206" s="348"/>
      <c r="ARI206" s="348"/>
      <c r="ARJ206" s="349"/>
      <c r="ARL206" s="347"/>
      <c r="ARM206" s="350"/>
      <c r="ARN206" s="350"/>
      <c r="ARO206" s="348"/>
      <c r="ARP206" s="348"/>
      <c r="ARQ206" s="348"/>
      <c r="ARR206" s="349"/>
      <c r="ART206" s="347"/>
      <c r="ARU206" s="350"/>
      <c r="ARV206" s="350"/>
      <c r="ARW206" s="348"/>
      <c r="ARX206" s="348"/>
      <c r="ARY206" s="348"/>
      <c r="ARZ206" s="349"/>
      <c r="ASB206" s="347"/>
      <c r="ASC206" s="350"/>
      <c r="ASD206" s="350"/>
      <c r="ASE206" s="348"/>
      <c r="ASF206" s="348"/>
      <c r="ASG206" s="348"/>
      <c r="ASH206" s="349"/>
      <c r="ASJ206" s="347"/>
      <c r="ASK206" s="350"/>
      <c r="ASL206" s="350"/>
      <c r="ASM206" s="348"/>
      <c r="ASN206" s="348"/>
      <c r="ASO206" s="348"/>
      <c r="ASP206" s="349"/>
      <c r="ASR206" s="347"/>
      <c r="ASS206" s="350"/>
      <c r="AST206" s="350"/>
      <c r="ASU206" s="348"/>
      <c r="ASV206" s="348"/>
      <c r="ASW206" s="348"/>
      <c r="ASX206" s="349"/>
      <c r="ASZ206" s="347"/>
      <c r="ATA206" s="350"/>
      <c r="ATB206" s="350"/>
      <c r="ATC206" s="348"/>
      <c r="ATD206" s="348"/>
      <c r="ATE206" s="348"/>
      <c r="ATF206" s="349"/>
      <c r="ATH206" s="347"/>
      <c r="ATI206" s="350"/>
      <c r="ATJ206" s="350"/>
      <c r="ATK206" s="348"/>
      <c r="ATL206" s="348"/>
      <c r="ATM206" s="348"/>
      <c r="ATN206" s="349"/>
      <c r="ATP206" s="347"/>
      <c r="ATQ206" s="350"/>
      <c r="ATR206" s="350"/>
      <c r="ATS206" s="348"/>
      <c r="ATT206" s="348"/>
      <c r="ATU206" s="348"/>
      <c r="ATV206" s="349"/>
      <c r="ATX206" s="347"/>
      <c r="ATY206" s="350"/>
      <c r="ATZ206" s="350"/>
      <c r="AUA206" s="348"/>
      <c r="AUB206" s="348"/>
      <c r="AUC206" s="348"/>
      <c r="AUD206" s="349"/>
      <c r="AUF206" s="347"/>
      <c r="AUG206" s="350"/>
      <c r="AUH206" s="350"/>
      <c r="AUI206" s="348"/>
      <c r="AUJ206" s="348"/>
      <c r="AUK206" s="348"/>
      <c r="AUL206" s="349"/>
      <c r="AUN206" s="347"/>
      <c r="AUO206" s="350"/>
      <c r="AUP206" s="350"/>
      <c r="AUQ206" s="348"/>
      <c r="AUR206" s="348"/>
      <c r="AUS206" s="348"/>
      <c r="AUT206" s="349"/>
      <c r="AUV206" s="347"/>
      <c r="AUW206" s="350"/>
      <c r="AUX206" s="350"/>
      <c r="AUY206" s="348"/>
      <c r="AUZ206" s="348"/>
      <c r="AVA206" s="348"/>
      <c r="AVB206" s="349"/>
      <c r="AVD206" s="347"/>
      <c r="AVE206" s="350"/>
      <c r="AVF206" s="350"/>
      <c r="AVG206" s="348"/>
      <c r="AVH206" s="348"/>
      <c r="AVI206" s="348"/>
      <c r="AVJ206" s="349"/>
      <c r="AVL206" s="347"/>
      <c r="AVM206" s="350"/>
      <c r="AVN206" s="350"/>
      <c r="AVO206" s="348"/>
      <c r="AVP206" s="348"/>
      <c r="AVQ206" s="348"/>
      <c r="AVR206" s="349"/>
      <c r="AVT206" s="347"/>
      <c r="AVU206" s="350"/>
      <c r="AVV206" s="350"/>
      <c r="AVW206" s="348"/>
      <c r="AVX206" s="348"/>
      <c r="AVY206" s="348"/>
      <c r="AVZ206" s="349"/>
      <c r="AWB206" s="347"/>
      <c r="AWC206" s="350"/>
      <c r="AWD206" s="350"/>
      <c r="AWE206" s="348"/>
      <c r="AWF206" s="348"/>
      <c r="AWG206" s="348"/>
      <c r="AWH206" s="349"/>
      <c r="AWJ206" s="347"/>
      <c r="AWK206" s="350"/>
      <c r="AWL206" s="350"/>
      <c r="AWM206" s="348"/>
      <c r="AWN206" s="348"/>
      <c r="AWO206" s="348"/>
      <c r="AWP206" s="349"/>
      <c r="AWR206" s="347"/>
      <c r="AWS206" s="350"/>
      <c r="AWT206" s="350"/>
      <c r="AWU206" s="348"/>
      <c r="AWV206" s="348"/>
      <c r="AWW206" s="348"/>
      <c r="AWX206" s="349"/>
      <c r="AWZ206" s="347"/>
      <c r="AXA206" s="350"/>
      <c r="AXB206" s="350"/>
      <c r="AXC206" s="348"/>
      <c r="AXD206" s="348"/>
      <c r="AXE206" s="348"/>
      <c r="AXF206" s="349"/>
      <c r="AXH206" s="347"/>
      <c r="AXI206" s="350"/>
      <c r="AXJ206" s="350"/>
      <c r="AXK206" s="348"/>
      <c r="AXL206" s="348"/>
      <c r="AXM206" s="348"/>
      <c r="AXN206" s="349"/>
      <c r="AXP206" s="347"/>
      <c r="AXQ206" s="350"/>
      <c r="AXR206" s="350"/>
      <c r="AXS206" s="348"/>
      <c r="AXT206" s="348"/>
      <c r="AXU206" s="348"/>
      <c r="AXV206" s="349"/>
      <c r="AXX206" s="347"/>
      <c r="AXY206" s="350"/>
      <c r="AXZ206" s="350"/>
      <c r="AYA206" s="348"/>
      <c r="AYB206" s="348"/>
      <c r="AYC206" s="348"/>
      <c r="AYD206" s="349"/>
      <c r="AYF206" s="347"/>
      <c r="AYG206" s="350"/>
      <c r="AYH206" s="350"/>
      <c r="AYI206" s="348"/>
      <c r="AYJ206" s="348"/>
      <c r="AYK206" s="348"/>
      <c r="AYL206" s="349"/>
      <c r="AYN206" s="347"/>
      <c r="AYO206" s="350"/>
      <c r="AYP206" s="350"/>
      <c r="AYQ206" s="348"/>
      <c r="AYR206" s="348"/>
      <c r="AYS206" s="348"/>
      <c r="AYT206" s="349"/>
      <c r="AYV206" s="347"/>
      <c r="AYW206" s="350"/>
      <c r="AYX206" s="350"/>
      <c r="AYY206" s="348"/>
      <c r="AYZ206" s="348"/>
      <c r="AZA206" s="348"/>
      <c r="AZB206" s="349"/>
      <c r="AZD206" s="347"/>
      <c r="AZE206" s="350"/>
      <c r="AZF206" s="350"/>
      <c r="AZG206" s="348"/>
      <c r="AZH206" s="348"/>
      <c r="AZI206" s="348"/>
      <c r="AZJ206" s="349"/>
      <c r="AZL206" s="347"/>
      <c r="AZM206" s="350"/>
      <c r="AZN206" s="350"/>
      <c r="AZO206" s="348"/>
      <c r="AZP206" s="348"/>
      <c r="AZQ206" s="348"/>
      <c r="AZR206" s="349"/>
      <c r="AZT206" s="347"/>
      <c r="AZU206" s="350"/>
      <c r="AZV206" s="350"/>
      <c r="AZW206" s="348"/>
      <c r="AZX206" s="348"/>
      <c r="AZY206" s="348"/>
      <c r="AZZ206" s="349"/>
      <c r="BAB206" s="347"/>
      <c r="BAC206" s="350"/>
      <c r="BAD206" s="350"/>
      <c r="BAE206" s="348"/>
      <c r="BAF206" s="348"/>
      <c r="BAG206" s="348"/>
      <c r="BAH206" s="349"/>
      <c r="BAJ206" s="347"/>
      <c r="BAK206" s="350"/>
      <c r="BAL206" s="350"/>
      <c r="BAM206" s="348"/>
      <c r="BAN206" s="348"/>
      <c r="BAO206" s="348"/>
      <c r="BAP206" s="349"/>
      <c r="BAR206" s="347"/>
      <c r="BAS206" s="350"/>
      <c r="BAT206" s="350"/>
      <c r="BAU206" s="348"/>
      <c r="BAV206" s="348"/>
      <c r="BAW206" s="348"/>
      <c r="BAX206" s="349"/>
      <c r="BAZ206" s="347"/>
      <c r="BBA206" s="350"/>
      <c r="BBB206" s="350"/>
      <c r="BBC206" s="348"/>
      <c r="BBD206" s="348"/>
      <c r="BBE206" s="348"/>
      <c r="BBF206" s="349"/>
      <c r="BBH206" s="347"/>
      <c r="BBI206" s="350"/>
      <c r="BBJ206" s="350"/>
      <c r="BBK206" s="348"/>
      <c r="BBL206" s="348"/>
      <c r="BBM206" s="348"/>
      <c r="BBN206" s="349"/>
      <c r="BBP206" s="347"/>
      <c r="BBQ206" s="350"/>
      <c r="BBR206" s="350"/>
      <c r="BBS206" s="348"/>
      <c r="BBT206" s="348"/>
      <c r="BBU206" s="348"/>
      <c r="BBV206" s="349"/>
      <c r="BBX206" s="347"/>
      <c r="BBY206" s="350"/>
      <c r="BBZ206" s="350"/>
      <c r="BCA206" s="348"/>
      <c r="BCB206" s="348"/>
      <c r="BCC206" s="348"/>
      <c r="BCD206" s="349"/>
      <c r="BCF206" s="347"/>
      <c r="BCG206" s="350"/>
      <c r="BCH206" s="350"/>
      <c r="BCI206" s="348"/>
      <c r="BCJ206" s="348"/>
      <c r="BCK206" s="348"/>
      <c r="BCL206" s="349"/>
      <c r="BCN206" s="347"/>
      <c r="BCO206" s="350"/>
      <c r="BCP206" s="350"/>
      <c r="BCQ206" s="348"/>
      <c r="BCR206" s="348"/>
      <c r="BCS206" s="348"/>
      <c r="BCT206" s="349"/>
      <c r="BCV206" s="347"/>
      <c r="BCW206" s="350"/>
      <c r="BCX206" s="350"/>
      <c r="BCY206" s="348"/>
      <c r="BCZ206" s="348"/>
      <c r="BDA206" s="348"/>
      <c r="BDB206" s="349"/>
      <c r="BDD206" s="347"/>
      <c r="BDE206" s="350"/>
      <c r="BDF206" s="350"/>
      <c r="BDG206" s="348"/>
      <c r="BDH206" s="348"/>
      <c r="BDI206" s="348"/>
      <c r="BDJ206" s="349"/>
      <c r="BDL206" s="347"/>
      <c r="BDM206" s="350"/>
      <c r="BDN206" s="350"/>
      <c r="BDO206" s="348"/>
      <c r="BDP206" s="348"/>
      <c r="BDQ206" s="348"/>
      <c r="BDR206" s="349"/>
      <c r="BDT206" s="347"/>
      <c r="BDU206" s="350"/>
      <c r="BDV206" s="350"/>
      <c r="BDW206" s="348"/>
      <c r="BDX206" s="348"/>
      <c r="BDY206" s="348"/>
      <c r="BDZ206" s="349"/>
      <c r="BEB206" s="347"/>
      <c r="BEC206" s="350"/>
      <c r="BED206" s="350"/>
      <c r="BEE206" s="348"/>
      <c r="BEF206" s="348"/>
      <c r="BEG206" s="348"/>
      <c r="BEH206" s="349"/>
      <c r="BEJ206" s="347"/>
      <c r="BEK206" s="350"/>
      <c r="BEL206" s="350"/>
      <c r="BEM206" s="348"/>
      <c r="BEN206" s="348"/>
      <c r="BEO206" s="348"/>
      <c r="BEP206" s="349"/>
      <c r="BER206" s="347"/>
      <c r="BES206" s="350"/>
      <c r="BET206" s="350"/>
      <c r="BEU206" s="348"/>
      <c r="BEV206" s="348"/>
      <c r="BEW206" s="348"/>
      <c r="BEX206" s="349"/>
      <c r="BEZ206" s="347"/>
      <c r="BFA206" s="350"/>
      <c r="BFB206" s="350"/>
      <c r="BFC206" s="348"/>
      <c r="BFD206" s="348"/>
      <c r="BFE206" s="348"/>
      <c r="BFF206" s="349"/>
      <c r="BFH206" s="347"/>
      <c r="BFI206" s="350"/>
      <c r="BFJ206" s="350"/>
      <c r="BFK206" s="348"/>
      <c r="BFL206" s="348"/>
      <c r="BFM206" s="348"/>
      <c r="BFN206" s="349"/>
      <c r="BFP206" s="347"/>
      <c r="BFQ206" s="350"/>
      <c r="BFR206" s="350"/>
      <c r="BFS206" s="348"/>
      <c r="BFT206" s="348"/>
      <c r="BFU206" s="348"/>
      <c r="BFV206" s="349"/>
      <c r="BFX206" s="347"/>
      <c r="BFY206" s="350"/>
      <c r="BFZ206" s="350"/>
      <c r="BGA206" s="348"/>
      <c r="BGB206" s="348"/>
      <c r="BGC206" s="348"/>
      <c r="BGD206" s="349"/>
      <c r="BGF206" s="347"/>
      <c r="BGG206" s="350"/>
      <c r="BGH206" s="350"/>
      <c r="BGI206" s="348"/>
      <c r="BGJ206" s="348"/>
      <c r="BGK206" s="348"/>
      <c r="BGL206" s="349"/>
      <c r="BGN206" s="347"/>
      <c r="BGO206" s="350"/>
      <c r="BGP206" s="350"/>
      <c r="BGQ206" s="348"/>
      <c r="BGR206" s="348"/>
      <c r="BGS206" s="348"/>
      <c r="BGT206" s="349"/>
      <c r="BGV206" s="347"/>
      <c r="BGW206" s="350"/>
      <c r="BGX206" s="350"/>
      <c r="BGY206" s="348"/>
      <c r="BGZ206" s="348"/>
      <c r="BHA206" s="348"/>
      <c r="BHB206" s="349"/>
      <c r="BHD206" s="347"/>
      <c r="BHE206" s="350"/>
      <c r="BHF206" s="350"/>
      <c r="BHG206" s="348"/>
      <c r="BHH206" s="348"/>
      <c r="BHI206" s="348"/>
      <c r="BHJ206" s="349"/>
      <c r="BHL206" s="347"/>
      <c r="BHM206" s="350"/>
      <c r="BHN206" s="350"/>
      <c r="BHO206" s="348"/>
      <c r="BHP206" s="348"/>
      <c r="BHQ206" s="348"/>
      <c r="BHR206" s="349"/>
      <c r="BHT206" s="347"/>
      <c r="BHU206" s="350"/>
      <c r="BHV206" s="350"/>
      <c r="BHW206" s="348"/>
      <c r="BHX206" s="348"/>
      <c r="BHY206" s="348"/>
      <c r="BHZ206" s="349"/>
      <c r="BIB206" s="347"/>
      <c r="BIC206" s="350"/>
      <c r="BID206" s="350"/>
      <c r="BIE206" s="348"/>
      <c r="BIF206" s="348"/>
      <c r="BIG206" s="348"/>
      <c r="BIH206" s="349"/>
      <c r="BIJ206" s="347"/>
      <c r="BIK206" s="350"/>
      <c r="BIL206" s="350"/>
      <c r="BIM206" s="348"/>
      <c r="BIN206" s="348"/>
      <c r="BIO206" s="348"/>
      <c r="BIP206" s="349"/>
      <c r="BIR206" s="347"/>
      <c r="BIS206" s="350"/>
      <c r="BIT206" s="350"/>
      <c r="BIU206" s="348"/>
      <c r="BIV206" s="348"/>
      <c r="BIW206" s="348"/>
      <c r="BIX206" s="349"/>
      <c r="BIZ206" s="347"/>
      <c r="BJA206" s="350"/>
      <c r="BJB206" s="350"/>
      <c r="BJC206" s="348"/>
      <c r="BJD206" s="348"/>
      <c r="BJE206" s="348"/>
      <c r="BJF206" s="349"/>
      <c r="BJH206" s="347"/>
      <c r="BJI206" s="350"/>
      <c r="BJJ206" s="350"/>
      <c r="BJK206" s="348"/>
      <c r="BJL206" s="348"/>
      <c r="BJM206" s="348"/>
      <c r="BJN206" s="349"/>
      <c r="BJP206" s="347"/>
      <c r="BJQ206" s="350"/>
      <c r="BJR206" s="350"/>
      <c r="BJS206" s="348"/>
      <c r="BJT206" s="348"/>
      <c r="BJU206" s="348"/>
      <c r="BJV206" s="349"/>
      <c r="BJX206" s="347"/>
      <c r="BJY206" s="350"/>
      <c r="BJZ206" s="350"/>
      <c r="BKA206" s="348"/>
      <c r="BKB206" s="348"/>
      <c r="BKC206" s="348"/>
      <c r="BKD206" s="349"/>
      <c r="BKF206" s="347"/>
      <c r="BKG206" s="350"/>
      <c r="BKH206" s="350"/>
      <c r="BKI206" s="348"/>
      <c r="BKJ206" s="348"/>
      <c r="BKK206" s="348"/>
      <c r="BKL206" s="349"/>
      <c r="BKN206" s="347"/>
      <c r="BKO206" s="350"/>
      <c r="BKP206" s="350"/>
      <c r="BKQ206" s="348"/>
      <c r="BKR206" s="348"/>
      <c r="BKS206" s="348"/>
      <c r="BKT206" s="349"/>
      <c r="BKV206" s="347"/>
      <c r="BKW206" s="350"/>
      <c r="BKX206" s="350"/>
      <c r="BKY206" s="348"/>
      <c r="BKZ206" s="348"/>
      <c r="BLA206" s="348"/>
      <c r="BLB206" s="349"/>
      <c r="BLD206" s="347"/>
      <c r="BLE206" s="350"/>
      <c r="BLF206" s="350"/>
      <c r="BLG206" s="348"/>
      <c r="BLH206" s="348"/>
      <c r="BLI206" s="348"/>
      <c r="BLJ206" s="349"/>
      <c r="BLL206" s="347"/>
      <c r="BLM206" s="350"/>
      <c r="BLN206" s="350"/>
      <c r="BLO206" s="348"/>
      <c r="BLP206" s="348"/>
      <c r="BLQ206" s="348"/>
      <c r="BLR206" s="349"/>
      <c r="BLT206" s="347"/>
      <c r="BLU206" s="350"/>
      <c r="BLV206" s="350"/>
      <c r="BLW206" s="348"/>
      <c r="BLX206" s="348"/>
      <c r="BLY206" s="348"/>
      <c r="BLZ206" s="349"/>
      <c r="BMB206" s="347"/>
      <c r="BMC206" s="350"/>
      <c r="BMD206" s="350"/>
      <c r="BME206" s="348"/>
      <c r="BMF206" s="348"/>
      <c r="BMG206" s="348"/>
      <c r="BMH206" s="349"/>
      <c r="BMJ206" s="347"/>
      <c r="BMK206" s="350"/>
      <c r="BML206" s="350"/>
      <c r="BMM206" s="348"/>
      <c r="BMN206" s="348"/>
      <c r="BMO206" s="348"/>
      <c r="BMP206" s="349"/>
      <c r="BMR206" s="347"/>
      <c r="BMS206" s="350"/>
      <c r="BMT206" s="350"/>
      <c r="BMU206" s="348"/>
      <c r="BMV206" s="348"/>
      <c r="BMW206" s="348"/>
      <c r="BMX206" s="349"/>
      <c r="BMZ206" s="347"/>
      <c r="BNA206" s="350"/>
      <c r="BNB206" s="350"/>
      <c r="BNC206" s="348"/>
      <c r="BND206" s="348"/>
      <c r="BNE206" s="348"/>
      <c r="BNF206" s="349"/>
      <c r="BNH206" s="347"/>
      <c r="BNI206" s="350"/>
      <c r="BNJ206" s="350"/>
      <c r="BNK206" s="348"/>
      <c r="BNL206" s="348"/>
      <c r="BNM206" s="348"/>
      <c r="BNN206" s="349"/>
      <c r="BNP206" s="347"/>
      <c r="BNQ206" s="350"/>
      <c r="BNR206" s="350"/>
      <c r="BNS206" s="348"/>
      <c r="BNT206" s="348"/>
      <c r="BNU206" s="348"/>
      <c r="BNV206" s="349"/>
      <c r="BNX206" s="347"/>
      <c r="BNY206" s="350"/>
      <c r="BNZ206" s="350"/>
      <c r="BOA206" s="348"/>
      <c r="BOB206" s="348"/>
      <c r="BOC206" s="348"/>
      <c r="BOD206" s="349"/>
      <c r="BOF206" s="347"/>
      <c r="BOG206" s="350"/>
      <c r="BOH206" s="350"/>
      <c r="BOI206" s="348"/>
      <c r="BOJ206" s="348"/>
      <c r="BOK206" s="348"/>
      <c r="BOL206" s="349"/>
      <c r="BON206" s="347"/>
      <c r="BOO206" s="350"/>
      <c r="BOP206" s="350"/>
      <c r="BOQ206" s="348"/>
      <c r="BOR206" s="348"/>
      <c r="BOS206" s="348"/>
      <c r="BOT206" s="349"/>
      <c r="BOV206" s="347"/>
      <c r="BOW206" s="350"/>
      <c r="BOX206" s="350"/>
      <c r="BOY206" s="348"/>
      <c r="BOZ206" s="348"/>
      <c r="BPA206" s="348"/>
      <c r="BPB206" s="349"/>
      <c r="BPD206" s="347"/>
      <c r="BPE206" s="350"/>
      <c r="BPF206" s="350"/>
      <c r="BPG206" s="348"/>
      <c r="BPH206" s="348"/>
      <c r="BPI206" s="348"/>
      <c r="BPJ206" s="349"/>
      <c r="BPL206" s="347"/>
      <c r="BPM206" s="350"/>
      <c r="BPN206" s="350"/>
      <c r="BPO206" s="348"/>
      <c r="BPP206" s="348"/>
      <c r="BPQ206" s="348"/>
      <c r="BPR206" s="349"/>
      <c r="BPT206" s="347"/>
      <c r="BPU206" s="350"/>
      <c r="BPV206" s="350"/>
      <c r="BPW206" s="348"/>
      <c r="BPX206" s="348"/>
      <c r="BPY206" s="348"/>
      <c r="BPZ206" s="349"/>
      <c r="BQB206" s="347"/>
      <c r="BQC206" s="350"/>
      <c r="BQD206" s="350"/>
      <c r="BQE206" s="348"/>
      <c r="BQF206" s="348"/>
      <c r="BQG206" s="348"/>
      <c r="BQH206" s="349"/>
      <c r="BQJ206" s="347"/>
      <c r="BQK206" s="350"/>
      <c r="BQL206" s="350"/>
      <c r="BQM206" s="348"/>
      <c r="BQN206" s="348"/>
      <c r="BQO206" s="348"/>
      <c r="BQP206" s="349"/>
      <c r="BQR206" s="347"/>
      <c r="BQS206" s="350"/>
      <c r="BQT206" s="350"/>
      <c r="BQU206" s="348"/>
      <c r="BQV206" s="348"/>
      <c r="BQW206" s="348"/>
      <c r="BQX206" s="349"/>
      <c r="BQZ206" s="347"/>
      <c r="BRA206" s="350"/>
      <c r="BRB206" s="350"/>
      <c r="BRC206" s="348"/>
      <c r="BRD206" s="348"/>
      <c r="BRE206" s="348"/>
      <c r="BRF206" s="349"/>
      <c r="BRH206" s="347"/>
      <c r="BRI206" s="350"/>
      <c r="BRJ206" s="350"/>
      <c r="BRK206" s="348"/>
      <c r="BRL206" s="348"/>
      <c r="BRM206" s="348"/>
      <c r="BRN206" s="349"/>
      <c r="BRP206" s="347"/>
      <c r="BRQ206" s="350"/>
      <c r="BRR206" s="350"/>
      <c r="BRS206" s="348"/>
      <c r="BRT206" s="348"/>
      <c r="BRU206" s="348"/>
      <c r="BRV206" s="349"/>
      <c r="BRX206" s="347"/>
      <c r="BRY206" s="350"/>
      <c r="BRZ206" s="350"/>
      <c r="BSA206" s="348"/>
      <c r="BSB206" s="348"/>
      <c r="BSC206" s="348"/>
      <c r="BSD206" s="349"/>
      <c r="BSF206" s="347"/>
      <c r="BSG206" s="350"/>
      <c r="BSH206" s="350"/>
      <c r="BSI206" s="348"/>
      <c r="BSJ206" s="348"/>
      <c r="BSK206" s="348"/>
      <c r="BSL206" s="349"/>
      <c r="BSN206" s="347"/>
      <c r="BSO206" s="350"/>
      <c r="BSP206" s="350"/>
      <c r="BSQ206" s="348"/>
      <c r="BSR206" s="348"/>
      <c r="BSS206" s="348"/>
      <c r="BST206" s="349"/>
      <c r="BSV206" s="347"/>
      <c r="BSW206" s="350"/>
      <c r="BSX206" s="350"/>
      <c r="BSY206" s="348"/>
      <c r="BSZ206" s="348"/>
      <c r="BTA206" s="348"/>
      <c r="BTB206" s="349"/>
      <c r="BTD206" s="347"/>
      <c r="BTE206" s="350"/>
      <c r="BTF206" s="350"/>
      <c r="BTG206" s="348"/>
      <c r="BTH206" s="348"/>
      <c r="BTI206" s="348"/>
      <c r="BTJ206" s="349"/>
      <c r="BTL206" s="347"/>
      <c r="BTM206" s="350"/>
      <c r="BTN206" s="350"/>
      <c r="BTO206" s="348"/>
      <c r="BTP206" s="348"/>
      <c r="BTQ206" s="348"/>
      <c r="BTR206" s="349"/>
      <c r="BTT206" s="347"/>
      <c r="BTU206" s="350"/>
      <c r="BTV206" s="350"/>
      <c r="BTW206" s="348"/>
      <c r="BTX206" s="348"/>
      <c r="BTY206" s="348"/>
      <c r="BTZ206" s="349"/>
      <c r="BUB206" s="347"/>
      <c r="BUC206" s="350"/>
      <c r="BUD206" s="350"/>
      <c r="BUE206" s="348"/>
      <c r="BUF206" s="348"/>
      <c r="BUG206" s="348"/>
      <c r="BUH206" s="349"/>
      <c r="BUJ206" s="347"/>
      <c r="BUK206" s="350"/>
      <c r="BUL206" s="350"/>
      <c r="BUM206" s="348"/>
      <c r="BUN206" s="348"/>
      <c r="BUO206" s="348"/>
      <c r="BUP206" s="349"/>
      <c r="BUR206" s="347"/>
      <c r="BUS206" s="350"/>
      <c r="BUT206" s="350"/>
      <c r="BUU206" s="348"/>
      <c r="BUV206" s="348"/>
      <c r="BUW206" s="348"/>
      <c r="BUX206" s="349"/>
      <c r="BUZ206" s="347"/>
      <c r="BVA206" s="350"/>
      <c r="BVB206" s="350"/>
      <c r="BVC206" s="348"/>
      <c r="BVD206" s="348"/>
      <c r="BVE206" s="348"/>
      <c r="BVF206" s="349"/>
      <c r="BVH206" s="347"/>
      <c r="BVI206" s="350"/>
      <c r="BVJ206" s="350"/>
      <c r="BVK206" s="348"/>
      <c r="BVL206" s="348"/>
      <c r="BVM206" s="348"/>
      <c r="BVN206" s="349"/>
      <c r="BVP206" s="347"/>
      <c r="BVQ206" s="350"/>
      <c r="BVR206" s="350"/>
      <c r="BVS206" s="348"/>
      <c r="BVT206" s="348"/>
      <c r="BVU206" s="348"/>
      <c r="BVV206" s="349"/>
      <c r="BVX206" s="347"/>
      <c r="BVY206" s="350"/>
      <c r="BVZ206" s="350"/>
      <c r="BWA206" s="348"/>
      <c r="BWB206" s="348"/>
      <c r="BWC206" s="348"/>
      <c r="BWD206" s="349"/>
      <c r="BWF206" s="347"/>
      <c r="BWG206" s="350"/>
      <c r="BWH206" s="350"/>
      <c r="BWI206" s="348"/>
      <c r="BWJ206" s="348"/>
      <c r="BWK206" s="348"/>
      <c r="BWL206" s="349"/>
      <c r="BWN206" s="347"/>
      <c r="BWO206" s="350"/>
      <c r="BWP206" s="350"/>
      <c r="BWQ206" s="348"/>
      <c r="BWR206" s="348"/>
      <c r="BWS206" s="348"/>
      <c r="BWT206" s="349"/>
      <c r="BWV206" s="347"/>
      <c r="BWW206" s="350"/>
      <c r="BWX206" s="350"/>
      <c r="BWY206" s="348"/>
      <c r="BWZ206" s="348"/>
      <c r="BXA206" s="348"/>
      <c r="BXB206" s="349"/>
      <c r="BXD206" s="347"/>
      <c r="BXE206" s="350"/>
      <c r="BXF206" s="350"/>
      <c r="BXG206" s="348"/>
      <c r="BXH206" s="348"/>
      <c r="BXI206" s="348"/>
      <c r="BXJ206" s="349"/>
      <c r="BXL206" s="347"/>
      <c r="BXM206" s="350"/>
      <c r="BXN206" s="350"/>
      <c r="BXO206" s="348"/>
      <c r="BXP206" s="348"/>
      <c r="BXQ206" s="348"/>
      <c r="BXR206" s="349"/>
      <c r="BXT206" s="347"/>
      <c r="BXU206" s="350"/>
      <c r="BXV206" s="350"/>
      <c r="BXW206" s="348"/>
      <c r="BXX206" s="348"/>
      <c r="BXY206" s="348"/>
      <c r="BXZ206" s="349"/>
      <c r="BYB206" s="347"/>
      <c r="BYC206" s="350"/>
      <c r="BYD206" s="350"/>
      <c r="BYE206" s="348"/>
      <c r="BYF206" s="348"/>
      <c r="BYG206" s="348"/>
      <c r="BYH206" s="349"/>
      <c r="BYJ206" s="347"/>
      <c r="BYK206" s="350"/>
      <c r="BYL206" s="350"/>
      <c r="BYM206" s="348"/>
      <c r="BYN206" s="348"/>
      <c r="BYO206" s="348"/>
      <c r="BYP206" s="349"/>
      <c r="BYR206" s="347"/>
      <c r="BYS206" s="350"/>
      <c r="BYT206" s="350"/>
      <c r="BYU206" s="348"/>
      <c r="BYV206" s="348"/>
      <c r="BYW206" s="348"/>
      <c r="BYX206" s="349"/>
      <c r="BYZ206" s="347"/>
      <c r="BZA206" s="350"/>
      <c r="BZB206" s="350"/>
      <c r="BZC206" s="348"/>
      <c r="BZD206" s="348"/>
      <c r="BZE206" s="348"/>
      <c r="BZF206" s="349"/>
      <c r="BZH206" s="347"/>
      <c r="BZI206" s="350"/>
      <c r="BZJ206" s="350"/>
      <c r="BZK206" s="348"/>
      <c r="BZL206" s="348"/>
      <c r="BZM206" s="348"/>
      <c r="BZN206" s="349"/>
      <c r="BZP206" s="347"/>
      <c r="BZQ206" s="350"/>
      <c r="BZR206" s="350"/>
      <c r="BZS206" s="348"/>
      <c r="BZT206" s="348"/>
      <c r="BZU206" s="348"/>
      <c r="BZV206" s="349"/>
      <c r="BZX206" s="347"/>
      <c r="BZY206" s="350"/>
      <c r="BZZ206" s="350"/>
      <c r="CAA206" s="348"/>
      <c r="CAB206" s="348"/>
      <c r="CAC206" s="348"/>
      <c r="CAD206" s="349"/>
      <c r="CAF206" s="347"/>
      <c r="CAG206" s="350"/>
      <c r="CAH206" s="350"/>
      <c r="CAI206" s="348"/>
      <c r="CAJ206" s="348"/>
      <c r="CAK206" s="348"/>
      <c r="CAL206" s="349"/>
      <c r="CAN206" s="347"/>
      <c r="CAO206" s="350"/>
      <c r="CAP206" s="350"/>
      <c r="CAQ206" s="348"/>
      <c r="CAR206" s="348"/>
      <c r="CAS206" s="348"/>
      <c r="CAT206" s="349"/>
      <c r="CAV206" s="347"/>
      <c r="CAW206" s="350"/>
      <c r="CAX206" s="350"/>
      <c r="CAY206" s="348"/>
      <c r="CAZ206" s="348"/>
      <c r="CBA206" s="348"/>
      <c r="CBB206" s="349"/>
      <c r="CBD206" s="347"/>
      <c r="CBE206" s="350"/>
      <c r="CBF206" s="350"/>
      <c r="CBG206" s="348"/>
      <c r="CBH206" s="348"/>
      <c r="CBI206" s="348"/>
      <c r="CBJ206" s="349"/>
      <c r="CBL206" s="347"/>
      <c r="CBM206" s="350"/>
      <c r="CBN206" s="350"/>
      <c r="CBO206" s="348"/>
      <c r="CBP206" s="348"/>
      <c r="CBQ206" s="348"/>
      <c r="CBR206" s="349"/>
      <c r="CBT206" s="347"/>
      <c r="CBU206" s="350"/>
      <c r="CBV206" s="350"/>
      <c r="CBW206" s="348"/>
      <c r="CBX206" s="348"/>
      <c r="CBY206" s="348"/>
      <c r="CBZ206" s="349"/>
      <c r="CCB206" s="347"/>
      <c r="CCC206" s="350"/>
      <c r="CCD206" s="350"/>
      <c r="CCE206" s="348"/>
      <c r="CCF206" s="348"/>
      <c r="CCG206" s="348"/>
      <c r="CCH206" s="349"/>
      <c r="CCJ206" s="347"/>
      <c r="CCK206" s="350"/>
      <c r="CCL206" s="350"/>
      <c r="CCM206" s="348"/>
      <c r="CCN206" s="348"/>
      <c r="CCO206" s="348"/>
      <c r="CCP206" s="349"/>
      <c r="CCR206" s="347"/>
      <c r="CCS206" s="350"/>
      <c r="CCT206" s="350"/>
      <c r="CCU206" s="348"/>
      <c r="CCV206" s="348"/>
      <c r="CCW206" s="348"/>
      <c r="CCX206" s="349"/>
      <c r="CCZ206" s="347"/>
      <c r="CDA206" s="350"/>
      <c r="CDB206" s="350"/>
      <c r="CDC206" s="348"/>
      <c r="CDD206" s="348"/>
      <c r="CDE206" s="348"/>
      <c r="CDF206" s="349"/>
      <c r="CDH206" s="347"/>
      <c r="CDI206" s="350"/>
      <c r="CDJ206" s="350"/>
      <c r="CDK206" s="348"/>
      <c r="CDL206" s="348"/>
      <c r="CDM206" s="348"/>
      <c r="CDN206" s="349"/>
      <c r="CDP206" s="347"/>
      <c r="CDQ206" s="350"/>
      <c r="CDR206" s="350"/>
      <c r="CDS206" s="348"/>
      <c r="CDT206" s="348"/>
      <c r="CDU206" s="348"/>
      <c r="CDV206" s="349"/>
      <c r="CDX206" s="347"/>
      <c r="CDY206" s="350"/>
      <c r="CDZ206" s="350"/>
      <c r="CEA206" s="348"/>
      <c r="CEB206" s="348"/>
      <c r="CEC206" s="348"/>
      <c r="CED206" s="349"/>
      <c r="CEF206" s="347"/>
      <c r="CEG206" s="350"/>
      <c r="CEH206" s="350"/>
      <c r="CEI206" s="348"/>
      <c r="CEJ206" s="348"/>
      <c r="CEK206" s="348"/>
      <c r="CEL206" s="349"/>
      <c r="CEN206" s="347"/>
      <c r="CEO206" s="350"/>
      <c r="CEP206" s="350"/>
      <c r="CEQ206" s="348"/>
      <c r="CER206" s="348"/>
      <c r="CES206" s="348"/>
      <c r="CET206" s="349"/>
      <c r="CEV206" s="347"/>
      <c r="CEW206" s="350"/>
      <c r="CEX206" s="350"/>
      <c r="CEY206" s="348"/>
      <c r="CEZ206" s="348"/>
      <c r="CFA206" s="348"/>
      <c r="CFB206" s="349"/>
      <c r="CFD206" s="347"/>
      <c r="CFE206" s="350"/>
      <c r="CFF206" s="350"/>
      <c r="CFG206" s="348"/>
      <c r="CFH206" s="348"/>
      <c r="CFI206" s="348"/>
      <c r="CFJ206" s="349"/>
      <c r="CFL206" s="347"/>
      <c r="CFM206" s="350"/>
      <c r="CFN206" s="350"/>
      <c r="CFO206" s="348"/>
      <c r="CFP206" s="348"/>
      <c r="CFQ206" s="348"/>
      <c r="CFR206" s="349"/>
      <c r="CFT206" s="347"/>
      <c r="CFU206" s="350"/>
      <c r="CFV206" s="350"/>
      <c r="CFW206" s="348"/>
      <c r="CFX206" s="348"/>
      <c r="CFY206" s="348"/>
      <c r="CFZ206" s="349"/>
      <c r="CGB206" s="347"/>
      <c r="CGC206" s="350"/>
      <c r="CGD206" s="350"/>
      <c r="CGE206" s="348"/>
      <c r="CGF206" s="348"/>
      <c r="CGG206" s="348"/>
      <c r="CGH206" s="349"/>
      <c r="CGJ206" s="347"/>
      <c r="CGK206" s="350"/>
      <c r="CGL206" s="350"/>
      <c r="CGM206" s="348"/>
      <c r="CGN206" s="348"/>
      <c r="CGO206" s="348"/>
      <c r="CGP206" s="349"/>
      <c r="CGR206" s="347"/>
      <c r="CGS206" s="350"/>
      <c r="CGT206" s="350"/>
      <c r="CGU206" s="348"/>
      <c r="CGV206" s="348"/>
      <c r="CGW206" s="348"/>
      <c r="CGX206" s="349"/>
      <c r="CGZ206" s="347"/>
      <c r="CHA206" s="350"/>
      <c r="CHB206" s="350"/>
      <c r="CHC206" s="348"/>
      <c r="CHD206" s="348"/>
      <c r="CHE206" s="348"/>
      <c r="CHF206" s="349"/>
      <c r="CHH206" s="347"/>
      <c r="CHI206" s="350"/>
      <c r="CHJ206" s="350"/>
      <c r="CHK206" s="348"/>
      <c r="CHL206" s="348"/>
      <c r="CHM206" s="348"/>
      <c r="CHN206" s="349"/>
      <c r="CHP206" s="347"/>
      <c r="CHQ206" s="350"/>
      <c r="CHR206" s="350"/>
      <c r="CHS206" s="348"/>
      <c r="CHT206" s="348"/>
      <c r="CHU206" s="348"/>
      <c r="CHV206" s="349"/>
      <c r="CHX206" s="347"/>
      <c r="CHY206" s="350"/>
      <c r="CHZ206" s="350"/>
      <c r="CIA206" s="348"/>
      <c r="CIB206" s="348"/>
      <c r="CIC206" s="348"/>
      <c r="CID206" s="349"/>
      <c r="CIF206" s="347"/>
      <c r="CIG206" s="350"/>
      <c r="CIH206" s="350"/>
      <c r="CII206" s="348"/>
      <c r="CIJ206" s="348"/>
      <c r="CIK206" s="348"/>
      <c r="CIL206" s="349"/>
      <c r="CIN206" s="347"/>
      <c r="CIO206" s="350"/>
      <c r="CIP206" s="350"/>
      <c r="CIQ206" s="348"/>
      <c r="CIR206" s="348"/>
      <c r="CIS206" s="348"/>
      <c r="CIT206" s="349"/>
      <c r="CIV206" s="347"/>
      <c r="CIW206" s="350"/>
      <c r="CIX206" s="350"/>
      <c r="CIY206" s="348"/>
      <c r="CIZ206" s="348"/>
      <c r="CJA206" s="348"/>
      <c r="CJB206" s="349"/>
      <c r="CJD206" s="347"/>
      <c r="CJE206" s="350"/>
      <c r="CJF206" s="350"/>
      <c r="CJG206" s="348"/>
      <c r="CJH206" s="348"/>
      <c r="CJI206" s="348"/>
      <c r="CJJ206" s="349"/>
      <c r="CJL206" s="347"/>
      <c r="CJM206" s="350"/>
      <c r="CJN206" s="350"/>
      <c r="CJO206" s="348"/>
      <c r="CJP206" s="348"/>
      <c r="CJQ206" s="348"/>
      <c r="CJR206" s="349"/>
      <c r="CJT206" s="347"/>
      <c r="CJU206" s="350"/>
      <c r="CJV206" s="350"/>
      <c r="CJW206" s="348"/>
      <c r="CJX206" s="348"/>
      <c r="CJY206" s="348"/>
      <c r="CJZ206" s="349"/>
      <c r="CKB206" s="347"/>
      <c r="CKC206" s="350"/>
      <c r="CKD206" s="350"/>
      <c r="CKE206" s="348"/>
      <c r="CKF206" s="348"/>
      <c r="CKG206" s="348"/>
      <c r="CKH206" s="349"/>
      <c r="CKJ206" s="347"/>
      <c r="CKK206" s="350"/>
      <c r="CKL206" s="350"/>
      <c r="CKM206" s="348"/>
      <c r="CKN206" s="348"/>
      <c r="CKO206" s="348"/>
      <c r="CKP206" s="349"/>
      <c r="CKR206" s="347"/>
      <c r="CKS206" s="350"/>
      <c r="CKT206" s="350"/>
      <c r="CKU206" s="348"/>
      <c r="CKV206" s="348"/>
      <c r="CKW206" s="348"/>
      <c r="CKX206" s="349"/>
      <c r="CKZ206" s="347"/>
      <c r="CLA206" s="350"/>
      <c r="CLB206" s="350"/>
      <c r="CLC206" s="348"/>
      <c r="CLD206" s="348"/>
      <c r="CLE206" s="348"/>
      <c r="CLF206" s="349"/>
      <c r="CLH206" s="347"/>
      <c r="CLI206" s="350"/>
      <c r="CLJ206" s="350"/>
      <c r="CLK206" s="348"/>
      <c r="CLL206" s="348"/>
      <c r="CLM206" s="348"/>
      <c r="CLN206" s="349"/>
      <c r="CLP206" s="347"/>
      <c r="CLQ206" s="350"/>
      <c r="CLR206" s="350"/>
      <c r="CLS206" s="348"/>
      <c r="CLT206" s="348"/>
      <c r="CLU206" s="348"/>
      <c r="CLV206" s="349"/>
      <c r="CLX206" s="347"/>
      <c r="CLY206" s="350"/>
      <c r="CLZ206" s="350"/>
      <c r="CMA206" s="348"/>
      <c r="CMB206" s="348"/>
      <c r="CMC206" s="348"/>
      <c r="CMD206" s="349"/>
      <c r="CMF206" s="347"/>
      <c r="CMG206" s="350"/>
      <c r="CMH206" s="350"/>
      <c r="CMI206" s="348"/>
      <c r="CMJ206" s="348"/>
      <c r="CMK206" s="348"/>
      <c r="CML206" s="349"/>
      <c r="CMN206" s="347"/>
      <c r="CMO206" s="350"/>
      <c r="CMP206" s="350"/>
      <c r="CMQ206" s="348"/>
      <c r="CMR206" s="348"/>
      <c r="CMS206" s="348"/>
      <c r="CMT206" s="349"/>
      <c r="CMV206" s="347"/>
      <c r="CMW206" s="350"/>
      <c r="CMX206" s="350"/>
      <c r="CMY206" s="348"/>
      <c r="CMZ206" s="348"/>
      <c r="CNA206" s="348"/>
      <c r="CNB206" s="349"/>
      <c r="CND206" s="347"/>
      <c r="CNE206" s="350"/>
      <c r="CNF206" s="350"/>
      <c r="CNG206" s="348"/>
      <c r="CNH206" s="348"/>
      <c r="CNI206" s="348"/>
      <c r="CNJ206" s="349"/>
      <c r="CNL206" s="347"/>
      <c r="CNM206" s="350"/>
      <c r="CNN206" s="350"/>
      <c r="CNO206" s="348"/>
      <c r="CNP206" s="348"/>
      <c r="CNQ206" s="348"/>
      <c r="CNR206" s="349"/>
      <c r="CNT206" s="347"/>
      <c r="CNU206" s="350"/>
      <c r="CNV206" s="350"/>
      <c r="CNW206" s="348"/>
      <c r="CNX206" s="348"/>
      <c r="CNY206" s="348"/>
      <c r="CNZ206" s="349"/>
      <c r="COB206" s="347"/>
      <c r="COC206" s="350"/>
      <c r="COD206" s="350"/>
      <c r="COE206" s="348"/>
      <c r="COF206" s="348"/>
      <c r="COG206" s="348"/>
      <c r="COH206" s="349"/>
      <c r="COJ206" s="347"/>
      <c r="COK206" s="350"/>
      <c r="COL206" s="350"/>
      <c r="COM206" s="348"/>
      <c r="CON206" s="348"/>
      <c r="COO206" s="348"/>
      <c r="COP206" s="349"/>
      <c r="COR206" s="347"/>
      <c r="COS206" s="350"/>
      <c r="COT206" s="350"/>
      <c r="COU206" s="348"/>
      <c r="COV206" s="348"/>
      <c r="COW206" s="348"/>
      <c r="COX206" s="349"/>
      <c r="COZ206" s="347"/>
      <c r="CPA206" s="350"/>
      <c r="CPB206" s="350"/>
      <c r="CPC206" s="348"/>
      <c r="CPD206" s="348"/>
      <c r="CPE206" s="348"/>
      <c r="CPF206" s="349"/>
      <c r="CPH206" s="347"/>
      <c r="CPI206" s="350"/>
      <c r="CPJ206" s="350"/>
      <c r="CPK206" s="348"/>
      <c r="CPL206" s="348"/>
      <c r="CPM206" s="348"/>
      <c r="CPN206" s="349"/>
      <c r="CPP206" s="347"/>
      <c r="CPQ206" s="350"/>
      <c r="CPR206" s="350"/>
      <c r="CPS206" s="348"/>
      <c r="CPT206" s="348"/>
      <c r="CPU206" s="348"/>
      <c r="CPV206" s="349"/>
      <c r="CPX206" s="347"/>
      <c r="CPY206" s="350"/>
      <c r="CPZ206" s="350"/>
      <c r="CQA206" s="348"/>
      <c r="CQB206" s="348"/>
      <c r="CQC206" s="348"/>
      <c r="CQD206" s="349"/>
      <c r="CQF206" s="347"/>
      <c r="CQG206" s="350"/>
      <c r="CQH206" s="350"/>
      <c r="CQI206" s="348"/>
      <c r="CQJ206" s="348"/>
      <c r="CQK206" s="348"/>
      <c r="CQL206" s="349"/>
      <c r="CQN206" s="347"/>
      <c r="CQO206" s="350"/>
      <c r="CQP206" s="350"/>
      <c r="CQQ206" s="348"/>
      <c r="CQR206" s="348"/>
      <c r="CQS206" s="348"/>
      <c r="CQT206" s="349"/>
      <c r="CQV206" s="347"/>
      <c r="CQW206" s="350"/>
      <c r="CQX206" s="350"/>
      <c r="CQY206" s="348"/>
      <c r="CQZ206" s="348"/>
      <c r="CRA206" s="348"/>
      <c r="CRB206" s="349"/>
      <c r="CRD206" s="347"/>
      <c r="CRE206" s="350"/>
      <c r="CRF206" s="350"/>
      <c r="CRG206" s="348"/>
      <c r="CRH206" s="348"/>
      <c r="CRI206" s="348"/>
      <c r="CRJ206" s="349"/>
      <c r="CRL206" s="347"/>
      <c r="CRM206" s="350"/>
      <c r="CRN206" s="350"/>
      <c r="CRO206" s="348"/>
      <c r="CRP206" s="348"/>
      <c r="CRQ206" s="348"/>
      <c r="CRR206" s="349"/>
      <c r="CRT206" s="347"/>
      <c r="CRU206" s="350"/>
      <c r="CRV206" s="350"/>
      <c r="CRW206" s="348"/>
      <c r="CRX206" s="348"/>
      <c r="CRY206" s="348"/>
      <c r="CRZ206" s="349"/>
      <c r="CSB206" s="347"/>
      <c r="CSC206" s="350"/>
      <c r="CSD206" s="350"/>
      <c r="CSE206" s="348"/>
      <c r="CSF206" s="348"/>
      <c r="CSG206" s="348"/>
      <c r="CSH206" s="349"/>
      <c r="CSJ206" s="347"/>
      <c r="CSK206" s="350"/>
      <c r="CSL206" s="350"/>
      <c r="CSM206" s="348"/>
      <c r="CSN206" s="348"/>
      <c r="CSO206" s="348"/>
      <c r="CSP206" s="349"/>
      <c r="CSR206" s="347"/>
      <c r="CSS206" s="350"/>
      <c r="CST206" s="350"/>
      <c r="CSU206" s="348"/>
      <c r="CSV206" s="348"/>
      <c r="CSW206" s="348"/>
      <c r="CSX206" s="349"/>
      <c r="CSZ206" s="347"/>
      <c r="CTA206" s="350"/>
      <c r="CTB206" s="350"/>
      <c r="CTC206" s="348"/>
      <c r="CTD206" s="348"/>
      <c r="CTE206" s="348"/>
      <c r="CTF206" s="349"/>
      <c r="CTH206" s="347"/>
      <c r="CTI206" s="350"/>
      <c r="CTJ206" s="350"/>
      <c r="CTK206" s="348"/>
      <c r="CTL206" s="348"/>
      <c r="CTM206" s="348"/>
      <c r="CTN206" s="349"/>
      <c r="CTP206" s="347"/>
      <c r="CTQ206" s="350"/>
      <c r="CTR206" s="350"/>
      <c r="CTS206" s="348"/>
      <c r="CTT206" s="348"/>
      <c r="CTU206" s="348"/>
      <c r="CTV206" s="349"/>
      <c r="CTX206" s="347"/>
      <c r="CTY206" s="350"/>
      <c r="CTZ206" s="350"/>
      <c r="CUA206" s="348"/>
      <c r="CUB206" s="348"/>
      <c r="CUC206" s="348"/>
      <c r="CUD206" s="349"/>
      <c r="CUF206" s="347"/>
      <c r="CUG206" s="350"/>
      <c r="CUH206" s="350"/>
      <c r="CUI206" s="348"/>
      <c r="CUJ206" s="348"/>
      <c r="CUK206" s="348"/>
      <c r="CUL206" s="349"/>
      <c r="CUN206" s="347"/>
      <c r="CUO206" s="350"/>
      <c r="CUP206" s="350"/>
      <c r="CUQ206" s="348"/>
      <c r="CUR206" s="348"/>
      <c r="CUS206" s="348"/>
      <c r="CUT206" s="349"/>
      <c r="CUV206" s="347"/>
      <c r="CUW206" s="350"/>
      <c r="CUX206" s="350"/>
      <c r="CUY206" s="348"/>
      <c r="CUZ206" s="348"/>
      <c r="CVA206" s="348"/>
      <c r="CVB206" s="349"/>
      <c r="CVD206" s="347"/>
      <c r="CVE206" s="350"/>
      <c r="CVF206" s="350"/>
      <c r="CVG206" s="348"/>
      <c r="CVH206" s="348"/>
      <c r="CVI206" s="348"/>
      <c r="CVJ206" s="349"/>
      <c r="CVL206" s="347"/>
      <c r="CVM206" s="350"/>
      <c r="CVN206" s="350"/>
      <c r="CVO206" s="348"/>
      <c r="CVP206" s="348"/>
      <c r="CVQ206" s="348"/>
      <c r="CVR206" s="349"/>
      <c r="CVT206" s="347"/>
      <c r="CVU206" s="350"/>
      <c r="CVV206" s="350"/>
      <c r="CVW206" s="348"/>
      <c r="CVX206" s="348"/>
      <c r="CVY206" s="348"/>
      <c r="CVZ206" s="349"/>
      <c r="CWB206" s="347"/>
      <c r="CWC206" s="350"/>
      <c r="CWD206" s="350"/>
      <c r="CWE206" s="348"/>
      <c r="CWF206" s="348"/>
      <c r="CWG206" s="348"/>
      <c r="CWH206" s="349"/>
      <c r="CWJ206" s="347"/>
      <c r="CWK206" s="350"/>
      <c r="CWL206" s="350"/>
      <c r="CWM206" s="348"/>
      <c r="CWN206" s="348"/>
      <c r="CWO206" s="348"/>
      <c r="CWP206" s="349"/>
      <c r="CWR206" s="347"/>
      <c r="CWS206" s="350"/>
      <c r="CWT206" s="350"/>
      <c r="CWU206" s="348"/>
      <c r="CWV206" s="348"/>
      <c r="CWW206" s="348"/>
      <c r="CWX206" s="349"/>
      <c r="CWZ206" s="347"/>
      <c r="CXA206" s="350"/>
      <c r="CXB206" s="350"/>
      <c r="CXC206" s="348"/>
      <c r="CXD206" s="348"/>
      <c r="CXE206" s="348"/>
      <c r="CXF206" s="349"/>
      <c r="CXH206" s="347"/>
      <c r="CXI206" s="350"/>
      <c r="CXJ206" s="350"/>
      <c r="CXK206" s="348"/>
      <c r="CXL206" s="348"/>
      <c r="CXM206" s="348"/>
      <c r="CXN206" s="349"/>
      <c r="CXP206" s="347"/>
      <c r="CXQ206" s="350"/>
      <c r="CXR206" s="350"/>
      <c r="CXS206" s="348"/>
      <c r="CXT206" s="348"/>
      <c r="CXU206" s="348"/>
      <c r="CXV206" s="349"/>
      <c r="CXX206" s="347"/>
      <c r="CXY206" s="350"/>
      <c r="CXZ206" s="350"/>
      <c r="CYA206" s="348"/>
      <c r="CYB206" s="348"/>
      <c r="CYC206" s="348"/>
      <c r="CYD206" s="349"/>
      <c r="CYF206" s="347"/>
      <c r="CYG206" s="350"/>
      <c r="CYH206" s="350"/>
      <c r="CYI206" s="348"/>
      <c r="CYJ206" s="348"/>
      <c r="CYK206" s="348"/>
      <c r="CYL206" s="349"/>
      <c r="CYN206" s="347"/>
      <c r="CYO206" s="350"/>
      <c r="CYP206" s="350"/>
      <c r="CYQ206" s="348"/>
      <c r="CYR206" s="348"/>
      <c r="CYS206" s="348"/>
      <c r="CYT206" s="349"/>
      <c r="CYV206" s="347"/>
      <c r="CYW206" s="350"/>
      <c r="CYX206" s="350"/>
      <c r="CYY206" s="348"/>
      <c r="CYZ206" s="348"/>
      <c r="CZA206" s="348"/>
      <c r="CZB206" s="349"/>
      <c r="CZD206" s="347"/>
      <c r="CZE206" s="350"/>
      <c r="CZF206" s="350"/>
      <c r="CZG206" s="348"/>
      <c r="CZH206" s="348"/>
      <c r="CZI206" s="348"/>
      <c r="CZJ206" s="349"/>
      <c r="CZL206" s="347"/>
      <c r="CZM206" s="350"/>
      <c r="CZN206" s="350"/>
      <c r="CZO206" s="348"/>
      <c r="CZP206" s="348"/>
      <c r="CZQ206" s="348"/>
      <c r="CZR206" s="349"/>
      <c r="CZT206" s="347"/>
      <c r="CZU206" s="350"/>
      <c r="CZV206" s="350"/>
      <c r="CZW206" s="348"/>
      <c r="CZX206" s="348"/>
      <c r="CZY206" s="348"/>
      <c r="CZZ206" s="349"/>
      <c r="DAB206" s="347"/>
      <c r="DAC206" s="350"/>
      <c r="DAD206" s="350"/>
      <c r="DAE206" s="348"/>
      <c r="DAF206" s="348"/>
      <c r="DAG206" s="348"/>
      <c r="DAH206" s="349"/>
      <c r="DAJ206" s="347"/>
      <c r="DAK206" s="350"/>
      <c r="DAL206" s="350"/>
      <c r="DAM206" s="348"/>
      <c r="DAN206" s="348"/>
      <c r="DAO206" s="348"/>
      <c r="DAP206" s="349"/>
      <c r="DAR206" s="347"/>
      <c r="DAS206" s="350"/>
      <c r="DAT206" s="350"/>
      <c r="DAU206" s="348"/>
      <c r="DAV206" s="348"/>
      <c r="DAW206" s="348"/>
      <c r="DAX206" s="349"/>
      <c r="DAZ206" s="347"/>
      <c r="DBA206" s="350"/>
      <c r="DBB206" s="350"/>
      <c r="DBC206" s="348"/>
      <c r="DBD206" s="348"/>
      <c r="DBE206" s="348"/>
      <c r="DBF206" s="349"/>
      <c r="DBH206" s="347"/>
      <c r="DBI206" s="350"/>
      <c r="DBJ206" s="350"/>
      <c r="DBK206" s="348"/>
      <c r="DBL206" s="348"/>
      <c r="DBM206" s="348"/>
      <c r="DBN206" s="349"/>
      <c r="DBP206" s="347"/>
      <c r="DBQ206" s="350"/>
      <c r="DBR206" s="350"/>
      <c r="DBS206" s="348"/>
      <c r="DBT206" s="348"/>
      <c r="DBU206" s="348"/>
      <c r="DBV206" s="349"/>
      <c r="DBX206" s="347"/>
      <c r="DBY206" s="350"/>
      <c r="DBZ206" s="350"/>
      <c r="DCA206" s="348"/>
      <c r="DCB206" s="348"/>
      <c r="DCC206" s="348"/>
      <c r="DCD206" s="349"/>
      <c r="DCF206" s="347"/>
      <c r="DCG206" s="350"/>
      <c r="DCH206" s="350"/>
      <c r="DCI206" s="348"/>
      <c r="DCJ206" s="348"/>
      <c r="DCK206" s="348"/>
      <c r="DCL206" s="349"/>
      <c r="DCN206" s="347"/>
      <c r="DCO206" s="350"/>
      <c r="DCP206" s="350"/>
      <c r="DCQ206" s="348"/>
      <c r="DCR206" s="348"/>
      <c r="DCS206" s="348"/>
      <c r="DCT206" s="349"/>
      <c r="DCV206" s="347"/>
      <c r="DCW206" s="350"/>
      <c r="DCX206" s="350"/>
      <c r="DCY206" s="348"/>
      <c r="DCZ206" s="348"/>
      <c r="DDA206" s="348"/>
      <c r="DDB206" s="349"/>
      <c r="DDD206" s="347"/>
      <c r="DDE206" s="350"/>
      <c r="DDF206" s="350"/>
      <c r="DDG206" s="348"/>
      <c r="DDH206" s="348"/>
      <c r="DDI206" s="348"/>
      <c r="DDJ206" s="349"/>
      <c r="DDL206" s="347"/>
      <c r="DDM206" s="350"/>
      <c r="DDN206" s="350"/>
      <c r="DDO206" s="348"/>
      <c r="DDP206" s="348"/>
      <c r="DDQ206" s="348"/>
      <c r="DDR206" s="349"/>
      <c r="DDT206" s="347"/>
      <c r="DDU206" s="350"/>
      <c r="DDV206" s="350"/>
      <c r="DDW206" s="348"/>
      <c r="DDX206" s="348"/>
      <c r="DDY206" s="348"/>
      <c r="DDZ206" s="349"/>
      <c r="DEB206" s="347"/>
      <c r="DEC206" s="350"/>
      <c r="DED206" s="350"/>
      <c r="DEE206" s="348"/>
      <c r="DEF206" s="348"/>
      <c r="DEG206" s="348"/>
      <c r="DEH206" s="349"/>
      <c r="DEJ206" s="347"/>
      <c r="DEK206" s="350"/>
      <c r="DEL206" s="350"/>
      <c r="DEM206" s="348"/>
      <c r="DEN206" s="348"/>
      <c r="DEO206" s="348"/>
      <c r="DEP206" s="349"/>
      <c r="DER206" s="347"/>
      <c r="DES206" s="350"/>
      <c r="DET206" s="350"/>
      <c r="DEU206" s="348"/>
      <c r="DEV206" s="348"/>
      <c r="DEW206" s="348"/>
      <c r="DEX206" s="349"/>
      <c r="DEZ206" s="347"/>
      <c r="DFA206" s="350"/>
      <c r="DFB206" s="350"/>
      <c r="DFC206" s="348"/>
      <c r="DFD206" s="348"/>
      <c r="DFE206" s="348"/>
      <c r="DFF206" s="349"/>
      <c r="DFH206" s="347"/>
      <c r="DFI206" s="350"/>
      <c r="DFJ206" s="350"/>
      <c r="DFK206" s="348"/>
      <c r="DFL206" s="348"/>
      <c r="DFM206" s="348"/>
      <c r="DFN206" s="349"/>
      <c r="DFP206" s="347"/>
      <c r="DFQ206" s="350"/>
      <c r="DFR206" s="350"/>
      <c r="DFS206" s="348"/>
      <c r="DFT206" s="348"/>
      <c r="DFU206" s="348"/>
      <c r="DFV206" s="349"/>
      <c r="DFX206" s="347"/>
      <c r="DFY206" s="350"/>
      <c r="DFZ206" s="350"/>
      <c r="DGA206" s="348"/>
      <c r="DGB206" s="348"/>
      <c r="DGC206" s="348"/>
      <c r="DGD206" s="349"/>
      <c r="DGF206" s="347"/>
      <c r="DGG206" s="350"/>
      <c r="DGH206" s="350"/>
      <c r="DGI206" s="348"/>
      <c r="DGJ206" s="348"/>
      <c r="DGK206" s="348"/>
      <c r="DGL206" s="349"/>
      <c r="DGN206" s="347"/>
      <c r="DGO206" s="350"/>
      <c r="DGP206" s="350"/>
      <c r="DGQ206" s="348"/>
      <c r="DGR206" s="348"/>
      <c r="DGS206" s="348"/>
      <c r="DGT206" s="349"/>
      <c r="DGV206" s="347"/>
      <c r="DGW206" s="350"/>
      <c r="DGX206" s="350"/>
      <c r="DGY206" s="348"/>
      <c r="DGZ206" s="348"/>
      <c r="DHA206" s="348"/>
      <c r="DHB206" s="349"/>
      <c r="DHD206" s="347"/>
      <c r="DHE206" s="350"/>
      <c r="DHF206" s="350"/>
      <c r="DHG206" s="348"/>
      <c r="DHH206" s="348"/>
      <c r="DHI206" s="348"/>
      <c r="DHJ206" s="349"/>
      <c r="DHL206" s="347"/>
      <c r="DHM206" s="350"/>
      <c r="DHN206" s="350"/>
      <c r="DHO206" s="348"/>
      <c r="DHP206" s="348"/>
      <c r="DHQ206" s="348"/>
      <c r="DHR206" s="349"/>
      <c r="DHT206" s="347"/>
      <c r="DHU206" s="350"/>
      <c r="DHV206" s="350"/>
      <c r="DHW206" s="348"/>
      <c r="DHX206" s="348"/>
      <c r="DHY206" s="348"/>
      <c r="DHZ206" s="349"/>
      <c r="DIB206" s="347"/>
      <c r="DIC206" s="350"/>
      <c r="DID206" s="350"/>
      <c r="DIE206" s="348"/>
      <c r="DIF206" s="348"/>
      <c r="DIG206" s="348"/>
      <c r="DIH206" s="349"/>
      <c r="DIJ206" s="347"/>
      <c r="DIK206" s="350"/>
      <c r="DIL206" s="350"/>
      <c r="DIM206" s="348"/>
      <c r="DIN206" s="348"/>
      <c r="DIO206" s="348"/>
      <c r="DIP206" s="349"/>
      <c r="DIR206" s="347"/>
      <c r="DIS206" s="350"/>
      <c r="DIT206" s="350"/>
      <c r="DIU206" s="348"/>
      <c r="DIV206" s="348"/>
      <c r="DIW206" s="348"/>
      <c r="DIX206" s="349"/>
      <c r="DIZ206" s="347"/>
      <c r="DJA206" s="350"/>
      <c r="DJB206" s="350"/>
      <c r="DJC206" s="348"/>
      <c r="DJD206" s="348"/>
      <c r="DJE206" s="348"/>
      <c r="DJF206" s="349"/>
      <c r="DJH206" s="347"/>
      <c r="DJI206" s="350"/>
      <c r="DJJ206" s="350"/>
      <c r="DJK206" s="348"/>
      <c r="DJL206" s="348"/>
      <c r="DJM206" s="348"/>
      <c r="DJN206" s="349"/>
      <c r="DJP206" s="347"/>
      <c r="DJQ206" s="350"/>
      <c r="DJR206" s="350"/>
      <c r="DJS206" s="348"/>
      <c r="DJT206" s="348"/>
      <c r="DJU206" s="348"/>
      <c r="DJV206" s="349"/>
      <c r="DJX206" s="347"/>
      <c r="DJY206" s="350"/>
      <c r="DJZ206" s="350"/>
      <c r="DKA206" s="348"/>
      <c r="DKB206" s="348"/>
      <c r="DKC206" s="348"/>
      <c r="DKD206" s="349"/>
      <c r="DKF206" s="347"/>
      <c r="DKG206" s="350"/>
      <c r="DKH206" s="350"/>
      <c r="DKI206" s="348"/>
      <c r="DKJ206" s="348"/>
      <c r="DKK206" s="348"/>
      <c r="DKL206" s="349"/>
      <c r="DKN206" s="347"/>
      <c r="DKO206" s="350"/>
      <c r="DKP206" s="350"/>
      <c r="DKQ206" s="348"/>
      <c r="DKR206" s="348"/>
      <c r="DKS206" s="348"/>
      <c r="DKT206" s="349"/>
      <c r="DKV206" s="347"/>
      <c r="DKW206" s="350"/>
      <c r="DKX206" s="350"/>
      <c r="DKY206" s="348"/>
      <c r="DKZ206" s="348"/>
      <c r="DLA206" s="348"/>
      <c r="DLB206" s="349"/>
      <c r="DLD206" s="347"/>
      <c r="DLE206" s="350"/>
      <c r="DLF206" s="350"/>
      <c r="DLG206" s="348"/>
      <c r="DLH206" s="348"/>
      <c r="DLI206" s="348"/>
      <c r="DLJ206" s="349"/>
      <c r="DLL206" s="347"/>
      <c r="DLM206" s="350"/>
      <c r="DLN206" s="350"/>
      <c r="DLO206" s="348"/>
      <c r="DLP206" s="348"/>
      <c r="DLQ206" s="348"/>
      <c r="DLR206" s="349"/>
      <c r="DLT206" s="347"/>
      <c r="DLU206" s="350"/>
      <c r="DLV206" s="350"/>
      <c r="DLW206" s="348"/>
      <c r="DLX206" s="348"/>
      <c r="DLY206" s="348"/>
      <c r="DLZ206" s="349"/>
      <c r="DMB206" s="347"/>
      <c r="DMC206" s="350"/>
      <c r="DMD206" s="350"/>
      <c r="DME206" s="348"/>
      <c r="DMF206" s="348"/>
      <c r="DMG206" s="348"/>
      <c r="DMH206" s="349"/>
      <c r="DMJ206" s="347"/>
      <c r="DMK206" s="350"/>
      <c r="DML206" s="350"/>
      <c r="DMM206" s="348"/>
      <c r="DMN206" s="348"/>
      <c r="DMO206" s="348"/>
      <c r="DMP206" s="349"/>
      <c r="DMR206" s="347"/>
      <c r="DMS206" s="350"/>
      <c r="DMT206" s="350"/>
      <c r="DMU206" s="348"/>
      <c r="DMV206" s="348"/>
      <c r="DMW206" s="348"/>
      <c r="DMX206" s="349"/>
      <c r="DMZ206" s="347"/>
      <c r="DNA206" s="350"/>
      <c r="DNB206" s="350"/>
      <c r="DNC206" s="348"/>
      <c r="DND206" s="348"/>
      <c r="DNE206" s="348"/>
      <c r="DNF206" s="349"/>
      <c r="DNH206" s="347"/>
      <c r="DNI206" s="350"/>
      <c r="DNJ206" s="350"/>
      <c r="DNK206" s="348"/>
      <c r="DNL206" s="348"/>
      <c r="DNM206" s="348"/>
      <c r="DNN206" s="349"/>
      <c r="DNP206" s="347"/>
      <c r="DNQ206" s="350"/>
      <c r="DNR206" s="350"/>
      <c r="DNS206" s="348"/>
      <c r="DNT206" s="348"/>
      <c r="DNU206" s="348"/>
      <c r="DNV206" s="349"/>
      <c r="DNX206" s="347"/>
      <c r="DNY206" s="350"/>
      <c r="DNZ206" s="350"/>
      <c r="DOA206" s="348"/>
      <c r="DOB206" s="348"/>
      <c r="DOC206" s="348"/>
      <c r="DOD206" s="349"/>
      <c r="DOF206" s="347"/>
      <c r="DOG206" s="350"/>
      <c r="DOH206" s="350"/>
      <c r="DOI206" s="348"/>
      <c r="DOJ206" s="348"/>
      <c r="DOK206" s="348"/>
      <c r="DOL206" s="349"/>
      <c r="DON206" s="347"/>
      <c r="DOO206" s="350"/>
      <c r="DOP206" s="350"/>
      <c r="DOQ206" s="348"/>
      <c r="DOR206" s="348"/>
      <c r="DOS206" s="348"/>
      <c r="DOT206" s="349"/>
      <c r="DOV206" s="347"/>
      <c r="DOW206" s="350"/>
      <c r="DOX206" s="350"/>
      <c r="DOY206" s="348"/>
      <c r="DOZ206" s="348"/>
      <c r="DPA206" s="348"/>
      <c r="DPB206" s="349"/>
      <c r="DPD206" s="347"/>
      <c r="DPE206" s="350"/>
      <c r="DPF206" s="350"/>
      <c r="DPG206" s="348"/>
      <c r="DPH206" s="348"/>
      <c r="DPI206" s="348"/>
      <c r="DPJ206" s="349"/>
      <c r="DPL206" s="347"/>
      <c r="DPM206" s="350"/>
      <c r="DPN206" s="350"/>
      <c r="DPO206" s="348"/>
      <c r="DPP206" s="348"/>
      <c r="DPQ206" s="348"/>
      <c r="DPR206" s="349"/>
      <c r="DPT206" s="347"/>
      <c r="DPU206" s="350"/>
      <c r="DPV206" s="350"/>
      <c r="DPW206" s="348"/>
      <c r="DPX206" s="348"/>
      <c r="DPY206" s="348"/>
      <c r="DPZ206" s="349"/>
      <c r="DQB206" s="347"/>
      <c r="DQC206" s="350"/>
      <c r="DQD206" s="350"/>
      <c r="DQE206" s="348"/>
      <c r="DQF206" s="348"/>
      <c r="DQG206" s="348"/>
      <c r="DQH206" s="349"/>
      <c r="DQJ206" s="347"/>
      <c r="DQK206" s="350"/>
      <c r="DQL206" s="350"/>
      <c r="DQM206" s="348"/>
      <c r="DQN206" s="348"/>
      <c r="DQO206" s="348"/>
      <c r="DQP206" s="349"/>
      <c r="DQR206" s="347"/>
      <c r="DQS206" s="350"/>
      <c r="DQT206" s="350"/>
      <c r="DQU206" s="348"/>
      <c r="DQV206" s="348"/>
      <c r="DQW206" s="348"/>
      <c r="DQX206" s="349"/>
      <c r="DQZ206" s="347"/>
      <c r="DRA206" s="350"/>
      <c r="DRB206" s="350"/>
      <c r="DRC206" s="348"/>
      <c r="DRD206" s="348"/>
      <c r="DRE206" s="348"/>
      <c r="DRF206" s="349"/>
      <c r="DRH206" s="347"/>
      <c r="DRI206" s="350"/>
      <c r="DRJ206" s="350"/>
      <c r="DRK206" s="348"/>
      <c r="DRL206" s="348"/>
      <c r="DRM206" s="348"/>
      <c r="DRN206" s="349"/>
      <c r="DRP206" s="347"/>
      <c r="DRQ206" s="350"/>
      <c r="DRR206" s="350"/>
      <c r="DRS206" s="348"/>
      <c r="DRT206" s="348"/>
      <c r="DRU206" s="348"/>
      <c r="DRV206" s="349"/>
      <c r="DRX206" s="347"/>
      <c r="DRY206" s="350"/>
      <c r="DRZ206" s="350"/>
      <c r="DSA206" s="348"/>
      <c r="DSB206" s="348"/>
      <c r="DSC206" s="348"/>
      <c r="DSD206" s="349"/>
      <c r="DSF206" s="347"/>
      <c r="DSG206" s="350"/>
      <c r="DSH206" s="350"/>
      <c r="DSI206" s="348"/>
      <c r="DSJ206" s="348"/>
      <c r="DSK206" s="348"/>
      <c r="DSL206" s="349"/>
      <c r="DSN206" s="347"/>
      <c r="DSO206" s="350"/>
      <c r="DSP206" s="350"/>
      <c r="DSQ206" s="348"/>
      <c r="DSR206" s="348"/>
      <c r="DSS206" s="348"/>
      <c r="DST206" s="349"/>
      <c r="DSV206" s="347"/>
      <c r="DSW206" s="350"/>
      <c r="DSX206" s="350"/>
      <c r="DSY206" s="348"/>
      <c r="DSZ206" s="348"/>
      <c r="DTA206" s="348"/>
      <c r="DTB206" s="349"/>
      <c r="DTD206" s="347"/>
      <c r="DTE206" s="350"/>
      <c r="DTF206" s="350"/>
      <c r="DTG206" s="348"/>
      <c r="DTH206" s="348"/>
      <c r="DTI206" s="348"/>
      <c r="DTJ206" s="349"/>
      <c r="DTL206" s="347"/>
      <c r="DTM206" s="350"/>
      <c r="DTN206" s="350"/>
      <c r="DTO206" s="348"/>
      <c r="DTP206" s="348"/>
      <c r="DTQ206" s="348"/>
      <c r="DTR206" s="349"/>
      <c r="DTT206" s="347"/>
      <c r="DTU206" s="350"/>
      <c r="DTV206" s="350"/>
      <c r="DTW206" s="348"/>
      <c r="DTX206" s="348"/>
      <c r="DTY206" s="348"/>
      <c r="DTZ206" s="349"/>
      <c r="DUB206" s="347"/>
      <c r="DUC206" s="350"/>
      <c r="DUD206" s="350"/>
      <c r="DUE206" s="348"/>
      <c r="DUF206" s="348"/>
      <c r="DUG206" s="348"/>
      <c r="DUH206" s="349"/>
      <c r="DUJ206" s="347"/>
      <c r="DUK206" s="350"/>
      <c r="DUL206" s="350"/>
      <c r="DUM206" s="348"/>
      <c r="DUN206" s="348"/>
      <c r="DUO206" s="348"/>
      <c r="DUP206" s="349"/>
      <c r="DUR206" s="347"/>
      <c r="DUS206" s="350"/>
      <c r="DUT206" s="350"/>
      <c r="DUU206" s="348"/>
      <c r="DUV206" s="348"/>
      <c r="DUW206" s="348"/>
      <c r="DUX206" s="349"/>
      <c r="DUZ206" s="347"/>
      <c r="DVA206" s="350"/>
      <c r="DVB206" s="350"/>
      <c r="DVC206" s="348"/>
      <c r="DVD206" s="348"/>
      <c r="DVE206" s="348"/>
      <c r="DVF206" s="349"/>
      <c r="DVH206" s="347"/>
      <c r="DVI206" s="350"/>
      <c r="DVJ206" s="350"/>
      <c r="DVK206" s="348"/>
      <c r="DVL206" s="348"/>
      <c r="DVM206" s="348"/>
      <c r="DVN206" s="349"/>
      <c r="DVP206" s="347"/>
      <c r="DVQ206" s="350"/>
      <c r="DVR206" s="350"/>
      <c r="DVS206" s="348"/>
      <c r="DVT206" s="348"/>
      <c r="DVU206" s="348"/>
      <c r="DVV206" s="349"/>
      <c r="DVX206" s="347"/>
      <c r="DVY206" s="350"/>
      <c r="DVZ206" s="350"/>
      <c r="DWA206" s="348"/>
      <c r="DWB206" s="348"/>
      <c r="DWC206" s="348"/>
      <c r="DWD206" s="349"/>
      <c r="DWF206" s="347"/>
      <c r="DWG206" s="350"/>
      <c r="DWH206" s="350"/>
      <c r="DWI206" s="348"/>
      <c r="DWJ206" s="348"/>
      <c r="DWK206" s="348"/>
      <c r="DWL206" s="349"/>
      <c r="DWN206" s="347"/>
      <c r="DWO206" s="350"/>
      <c r="DWP206" s="350"/>
      <c r="DWQ206" s="348"/>
      <c r="DWR206" s="348"/>
      <c r="DWS206" s="348"/>
      <c r="DWT206" s="349"/>
      <c r="DWV206" s="347"/>
      <c r="DWW206" s="350"/>
      <c r="DWX206" s="350"/>
      <c r="DWY206" s="348"/>
      <c r="DWZ206" s="348"/>
      <c r="DXA206" s="348"/>
      <c r="DXB206" s="349"/>
      <c r="DXD206" s="347"/>
      <c r="DXE206" s="350"/>
      <c r="DXF206" s="350"/>
      <c r="DXG206" s="348"/>
      <c r="DXH206" s="348"/>
      <c r="DXI206" s="348"/>
      <c r="DXJ206" s="349"/>
      <c r="DXL206" s="347"/>
      <c r="DXM206" s="350"/>
      <c r="DXN206" s="350"/>
      <c r="DXO206" s="348"/>
      <c r="DXP206" s="348"/>
      <c r="DXQ206" s="348"/>
      <c r="DXR206" s="349"/>
      <c r="DXT206" s="347"/>
      <c r="DXU206" s="350"/>
      <c r="DXV206" s="350"/>
      <c r="DXW206" s="348"/>
      <c r="DXX206" s="348"/>
      <c r="DXY206" s="348"/>
      <c r="DXZ206" s="349"/>
      <c r="DYB206" s="347"/>
      <c r="DYC206" s="350"/>
      <c r="DYD206" s="350"/>
      <c r="DYE206" s="348"/>
      <c r="DYF206" s="348"/>
      <c r="DYG206" s="348"/>
      <c r="DYH206" s="349"/>
      <c r="DYJ206" s="347"/>
      <c r="DYK206" s="350"/>
      <c r="DYL206" s="350"/>
      <c r="DYM206" s="348"/>
      <c r="DYN206" s="348"/>
      <c r="DYO206" s="348"/>
      <c r="DYP206" s="349"/>
      <c r="DYR206" s="347"/>
      <c r="DYS206" s="350"/>
      <c r="DYT206" s="350"/>
      <c r="DYU206" s="348"/>
      <c r="DYV206" s="348"/>
      <c r="DYW206" s="348"/>
      <c r="DYX206" s="349"/>
      <c r="DYZ206" s="347"/>
      <c r="DZA206" s="350"/>
      <c r="DZB206" s="350"/>
      <c r="DZC206" s="348"/>
      <c r="DZD206" s="348"/>
      <c r="DZE206" s="348"/>
      <c r="DZF206" s="349"/>
      <c r="DZH206" s="347"/>
      <c r="DZI206" s="350"/>
      <c r="DZJ206" s="350"/>
      <c r="DZK206" s="348"/>
      <c r="DZL206" s="348"/>
      <c r="DZM206" s="348"/>
      <c r="DZN206" s="349"/>
      <c r="DZP206" s="347"/>
      <c r="DZQ206" s="350"/>
      <c r="DZR206" s="350"/>
      <c r="DZS206" s="348"/>
      <c r="DZT206" s="348"/>
      <c r="DZU206" s="348"/>
      <c r="DZV206" s="349"/>
      <c r="DZX206" s="347"/>
      <c r="DZY206" s="350"/>
      <c r="DZZ206" s="350"/>
      <c r="EAA206" s="348"/>
      <c r="EAB206" s="348"/>
      <c r="EAC206" s="348"/>
      <c r="EAD206" s="349"/>
      <c r="EAF206" s="347"/>
      <c r="EAG206" s="350"/>
      <c r="EAH206" s="350"/>
      <c r="EAI206" s="348"/>
      <c r="EAJ206" s="348"/>
      <c r="EAK206" s="348"/>
      <c r="EAL206" s="349"/>
      <c r="EAN206" s="347"/>
      <c r="EAO206" s="350"/>
      <c r="EAP206" s="350"/>
      <c r="EAQ206" s="348"/>
      <c r="EAR206" s="348"/>
      <c r="EAS206" s="348"/>
      <c r="EAT206" s="349"/>
      <c r="EAV206" s="347"/>
      <c r="EAW206" s="350"/>
      <c r="EAX206" s="350"/>
      <c r="EAY206" s="348"/>
      <c r="EAZ206" s="348"/>
      <c r="EBA206" s="348"/>
      <c r="EBB206" s="349"/>
      <c r="EBD206" s="347"/>
      <c r="EBE206" s="350"/>
      <c r="EBF206" s="350"/>
      <c r="EBG206" s="348"/>
      <c r="EBH206" s="348"/>
      <c r="EBI206" s="348"/>
      <c r="EBJ206" s="349"/>
      <c r="EBL206" s="347"/>
      <c r="EBM206" s="350"/>
      <c r="EBN206" s="350"/>
      <c r="EBO206" s="348"/>
      <c r="EBP206" s="348"/>
      <c r="EBQ206" s="348"/>
      <c r="EBR206" s="349"/>
      <c r="EBT206" s="347"/>
      <c r="EBU206" s="350"/>
      <c r="EBV206" s="350"/>
      <c r="EBW206" s="348"/>
      <c r="EBX206" s="348"/>
      <c r="EBY206" s="348"/>
      <c r="EBZ206" s="349"/>
      <c r="ECB206" s="347"/>
      <c r="ECC206" s="350"/>
      <c r="ECD206" s="350"/>
      <c r="ECE206" s="348"/>
      <c r="ECF206" s="348"/>
      <c r="ECG206" s="348"/>
      <c r="ECH206" s="349"/>
      <c r="ECJ206" s="347"/>
      <c r="ECK206" s="350"/>
      <c r="ECL206" s="350"/>
      <c r="ECM206" s="348"/>
      <c r="ECN206" s="348"/>
      <c r="ECO206" s="348"/>
      <c r="ECP206" s="349"/>
      <c r="ECR206" s="347"/>
      <c r="ECS206" s="350"/>
      <c r="ECT206" s="350"/>
      <c r="ECU206" s="348"/>
      <c r="ECV206" s="348"/>
      <c r="ECW206" s="348"/>
      <c r="ECX206" s="349"/>
      <c r="ECZ206" s="347"/>
      <c r="EDA206" s="350"/>
      <c r="EDB206" s="350"/>
      <c r="EDC206" s="348"/>
      <c r="EDD206" s="348"/>
      <c r="EDE206" s="348"/>
      <c r="EDF206" s="349"/>
      <c r="EDH206" s="347"/>
      <c r="EDI206" s="350"/>
      <c r="EDJ206" s="350"/>
      <c r="EDK206" s="348"/>
      <c r="EDL206" s="348"/>
      <c r="EDM206" s="348"/>
      <c r="EDN206" s="349"/>
      <c r="EDP206" s="347"/>
      <c r="EDQ206" s="350"/>
      <c r="EDR206" s="350"/>
      <c r="EDS206" s="348"/>
      <c r="EDT206" s="348"/>
      <c r="EDU206" s="348"/>
      <c r="EDV206" s="349"/>
      <c r="EDX206" s="347"/>
      <c r="EDY206" s="350"/>
      <c r="EDZ206" s="350"/>
      <c r="EEA206" s="348"/>
      <c r="EEB206" s="348"/>
      <c r="EEC206" s="348"/>
      <c r="EED206" s="349"/>
      <c r="EEF206" s="347"/>
      <c r="EEG206" s="350"/>
      <c r="EEH206" s="350"/>
      <c r="EEI206" s="348"/>
      <c r="EEJ206" s="348"/>
      <c r="EEK206" s="348"/>
      <c r="EEL206" s="349"/>
      <c r="EEN206" s="347"/>
      <c r="EEO206" s="350"/>
      <c r="EEP206" s="350"/>
      <c r="EEQ206" s="348"/>
      <c r="EER206" s="348"/>
      <c r="EES206" s="348"/>
      <c r="EET206" s="349"/>
      <c r="EEV206" s="347"/>
      <c r="EEW206" s="350"/>
      <c r="EEX206" s="350"/>
      <c r="EEY206" s="348"/>
      <c r="EEZ206" s="348"/>
      <c r="EFA206" s="348"/>
      <c r="EFB206" s="349"/>
      <c r="EFD206" s="347"/>
      <c r="EFE206" s="350"/>
      <c r="EFF206" s="350"/>
      <c r="EFG206" s="348"/>
      <c r="EFH206" s="348"/>
      <c r="EFI206" s="348"/>
      <c r="EFJ206" s="349"/>
      <c r="EFL206" s="347"/>
      <c r="EFM206" s="350"/>
      <c r="EFN206" s="350"/>
      <c r="EFO206" s="348"/>
      <c r="EFP206" s="348"/>
      <c r="EFQ206" s="348"/>
      <c r="EFR206" s="349"/>
      <c r="EFT206" s="347"/>
      <c r="EFU206" s="350"/>
      <c r="EFV206" s="350"/>
      <c r="EFW206" s="348"/>
      <c r="EFX206" s="348"/>
      <c r="EFY206" s="348"/>
      <c r="EFZ206" s="349"/>
      <c r="EGB206" s="347"/>
      <c r="EGC206" s="350"/>
      <c r="EGD206" s="350"/>
      <c r="EGE206" s="348"/>
      <c r="EGF206" s="348"/>
      <c r="EGG206" s="348"/>
      <c r="EGH206" s="349"/>
      <c r="EGJ206" s="347"/>
      <c r="EGK206" s="350"/>
      <c r="EGL206" s="350"/>
      <c r="EGM206" s="348"/>
      <c r="EGN206" s="348"/>
      <c r="EGO206" s="348"/>
      <c r="EGP206" s="349"/>
      <c r="EGR206" s="347"/>
      <c r="EGS206" s="350"/>
      <c r="EGT206" s="350"/>
      <c r="EGU206" s="348"/>
      <c r="EGV206" s="348"/>
      <c r="EGW206" s="348"/>
      <c r="EGX206" s="349"/>
      <c r="EGZ206" s="347"/>
      <c r="EHA206" s="350"/>
      <c r="EHB206" s="350"/>
      <c r="EHC206" s="348"/>
      <c r="EHD206" s="348"/>
      <c r="EHE206" s="348"/>
      <c r="EHF206" s="349"/>
      <c r="EHH206" s="347"/>
      <c r="EHI206" s="350"/>
      <c r="EHJ206" s="350"/>
      <c r="EHK206" s="348"/>
      <c r="EHL206" s="348"/>
      <c r="EHM206" s="348"/>
      <c r="EHN206" s="349"/>
      <c r="EHP206" s="347"/>
      <c r="EHQ206" s="350"/>
      <c r="EHR206" s="350"/>
      <c r="EHS206" s="348"/>
      <c r="EHT206" s="348"/>
      <c r="EHU206" s="348"/>
      <c r="EHV206" s="349"/>
      <c r="EHX206" s="347"/>
      <c r="EHY206" s="350"/>
      <c r="EHZ206" s="350"/>
      <c r="EIA206" s="348"/>
      <c r="EIB206" s="348"/>
      <c r="EIC206" s="348"/>
      <c r="EID206" s="349"/>
      <c r="EIF206" s="347"/>
      <c r="EIG206" s="350"/>
      <c r="EIH206" s="350"/>
      <c r="EII206" s="348"/>
      <c r="EIJ206" s="348"/>
      <c r="EIK206" s="348"/>
      <c r="EIL206" s="349"/>
      <c r="EIN206" s="347"/>
      <c r="EIO206" s="350"/>
      <c r="EIP206" s="350"/>
      <c r="EIQ206" s="348"/>
      <c r="EIR206" s="348"/>
      <c r="EIS206" s="348"/>
      <c r="EIT206" s="349"/>
      <c r="EIV206" s="347"/>
      <c r="EIW206" s="350"/>
      <c r="EIX206" s="350"/>
      <c r="EIY206" s="348"/>
      <c r="EIZ206" s="348"/>
      <c r="EJA206" s="348"/>
      <c r="EJB206" s="349"/>
      <c r="EJD206" s="347"/>
      <c r="EJE206" s="350"/>
      <c r="EJF206" s="350"/>
      <c r="EJG206" s="348"/>
      <c r="EJH206" s="348"/>
      <c r="EJI206" s="348"/>
      <c r="EJJ206" s="349"/>
      <c r="EJL206" s="347"/>
      <c r="EJM206" s="350"/>
      <c r="EJN206" s="350"/>
      <c r="EJO206" s="348"/>
      <c r="EJP206" s="348"/>
      <c r="EJQ206" s="348"/>
      <c r="EJR206" s="349"/>
      <c r="EJT206" s="347"/>
      <c r="EJU206" s="350"/>
      <c r="EJV206" s="350"/>
      <c r="EJW206" s="348"/>
      <c r="EJX206" s="348"/>
      <c r="EJY206" s="348"/>
      <c r="EJZ206" s="349"/>
      <c r="EKB206" s="347"/>
      <c r="EKC206" s="350"/>
      <c r="EKD206" s="350"/>
      <c r="EKE206" s="348"/>
      <c r="EKF206" s="348"/>
      <c r="EKG206" s="348"/>
      <c r="EKH206" s="349"/>
      <c r="EKJ206" s="347"/>
      <c r="EKK206" s="350"/>
      <c r="EKL206" s="350"/>
      <c r="EKM206" s="348"/>
      <c r="EKN206" s="348"/>
      <c r="EKO206" s="348"/>
      <c r="EKP206" s="349"/>
      <c r="EKR206" s="347"/>
      <c r="EKS206" s="350"/>
      <c r="EKT206" s="350"/>
      <c r="EKU206" s="348"/>
      <c r="EKV206" s="348"/>
      <c r="EKW206" s="348"/>
      <c r="EKX206" s="349"/>
      <c r="EKZ206" s="347"/>
      <c r="ELA206" s="350"/>
      <c r="ELB206" s="350"/>
      <c r="ELC206" s="348"/>
      <c r="ELD206" s="348"/>
      <c r="ELE206" s="348"/>
      <c r="ELF206" s="349"/>
      <c r="ELH206" s="347"/>
      <c r="ELI206" s="350"/>
      <c r="ELJ206" s="350"/>
      <c r="ELK206" s="348"/>
      <c r="ELL206" s="348"/>
      <c r="ELM206" s="348"/>
      <c r="ELN206" s="349"/>
      <c r="ELP206" s="347"/>
      <c r="ELQ206" s="350"/>
      <c r="ELR206" s="350"/>
      <c r="ELS206" s="348"/>
      <c r="ELT206" s="348"/>
      <c r="ELU206" s="348"/>
      <c r="ELV206" s="349"/>
      <c r="ELX206" s="347"/>
      <c r="ELY206" s="350"/>
      <c r="ELZ206" s="350"/>
      <c r="EMA206" s="348"/>
      <c r="EMB206" s="348"/>
      <c r="EMC206" s="348"/>
      <c r="EMD206" s="349"/>
      <c r="EMF206" s="347"/>
      <c r="EMG206" s="350"/>
      <c r="EMH206" s="350"/>
      <c r="EMI206" s="348"/>
      <c r="EMJ206" s="348"/>
      <c r="EMK206" s="348"/>
      <c r="EML206" s="349"/>
      <c r="EMN206" s="347"/>
      <c r="EMO206" s="350"/>
      <c r="EMP206" s="350"/>
      <c r="EMQ206" s="348"/>
      <c r="EMR206" s="348"/>
      <c r="EMS206" s="348"/>
      <c r="EMT206" s="349"/>
      <c r="EMV206" s="347"/>
      <c r="EMW206" s="350"/>
      <c r="EMX206" s="350"/>
      <c r="EMY206" s="348"/>
      <c r="EMZ206" s="348"/>
      <c r="ENA206" s="348"/>
      <c r="ENB206" s="349"/>
      <c r="END206" s="347"/>
      <c r="ENE206" s="350"/>
      <c r="ENF206" s="350"/>
      <c r="ENG206" s="348"/>
      <c r="ENH206" s="348"/>
      <c r="ENI206" s="348"/>
      <c r="ENJ206" s="349"/>
      <c r="ENL206" s="347"/>
      <c r="ENM206" s="350"/>
      <c r="ENN206" s="350"/>
      <c r="ENO206" s="348"/>
      <c r="ENP206" s="348"/>
      <c r="ENQ206" s="348"/>
      <c r="ENR206" s="349"/>
      <c r="ENT206" s="347"/>
      <c r="ENU206" s="350"/>
      <c r="ENV206" s="350"/>
      <c r="ENW206" s="348"/>
      <c r="ENX206" s="348"/>
      <c r="ENY206" s="348"/>
      <c r="ENZ206" s="349"/>
      <c r="EOB206" s="347"/>
      <c r="EOC206" s="350"/>
      <c r="EOD206" s="350"/>
      <c r="EOE206" s="348"/>
      <c r="EOF206" s="348"/>
      <c r="EOG206" s="348"/>
      <c r="EOH206" s="349"/>
      <c r="EOJ206" s="347"/>
      <c r="EOK206" s="350"/>
      <c r="EOL206" s="350"/>
      <c r="EOM206" s="348"/>
      <c r="EON206" s="348"/>
      <c r="EOO206" s="348"/>
      <c r="EOP206" s="349"/>
      <c r="EOR206" s="347"/>
      <c r="EOS206" s="350"/>
      <c r="EOT206" s="350"/>
      <c r="EOU206" s="348"/>
      <c r="EOV206" s="348"/>
      <c r="EOW206" s="348"/>
      <c r="EOX206" s="349"/>
      <c r="EOZ206" s="347"/>
      <c r="EPA206" s="350"/>
      <c r="EPB206" s="350"/>
      <c r="EPC206" s="348"/>
      <c r="EPD206" s="348"/>
      <c r="EPE206" s="348"/>
      <c r="EPF206" s="349"/>
      <c r="EPH206" s="347"/>
      <c r="EPI206" s="350"/>
      <c r="EPJ206" s="350"/>
      <c r="EPK206" s="348"/>
      <c r="EPL206" s="348"/>
      <c r="EPM206" s="348"/>
      <c r="EPN206" s="349"/>
      <c r="EPP206" s="347"/>
      <c r="EPQ206" s="350"/>
      <c r="EPR206" s="350"/>
      <c r="EPS206" s="348"/>
      <c r="EPT206" s="348"/>
      <c r="EPU206" s="348"/>
      <c r="EPV206" s="349"/>
      <c r="EPX206" s="347"/>
      <c r="EPY206" s="350"/>
      <c r="EPZ206" s="350"/>
      <c r="EQA206" s="348"/>
      <c r="EQB206" s="348"/>
      <c r="EQC206" s="348"/>
      <c r="EQD206" s="349"/>
      <c r="EQF206" s="347"/>
      <c r="EQG206" s="350"/>
      <c r="EQH206" s="350"/>
      <c r="EQI206" s="348"/>
      <c r="EQJ206" s="348"/>
      <c r="EQK206" s="348"/>
      <c r="EQL206" s="349"/>
      <c r="EQN206" s="347"/>
      <c r="EQO206" s="350"/>
      <c r="EQP206" s="350"/>
      <c r="EQQ206" s="348"/>
      <c r="EQR206" s="348"/>
      <c r="EQS206" s="348"/>
      <c r="EQT206" s="349"/>
      <c r="EQV206" s="347"/>
      <c r="EQW206" s="350"/>
      <c r="EQX206" s="350"/>
      <c r="EQY206" s="348"/>
      <c r="EQZ206" s="348"/>
      <c r="ERA206" s="348"/>
      <c r="ERB206" s="349"/>
      <c r="ERD206" s="347"/>
      <c r="ERE206" s="350"/>
      <c r="ERF206" s="350"/>
      <c r="ERG206" s="348"/>
      <c r="ERH206" s="348"/>
      <c r="ERI206" s="348"/>
      <c r="ERJ206" s="349"/>
      <c r="ERL206" s="347"/>
      <c r="ERM206" s="350"/>
      <c r="ERN206" s="350"/>
      <c r="ERO206" s="348"/>
      <c r="ERP206" s="348"/>
      <c r="ERQ206" s="348"/>
      <c r="ERR206" s="349"/>
      <c r="ERT206" s="347"/>
      <c r="ERU206" s="350"/>
      <c r="ERV206" s="350"/>
      <c r="ERW206" s="348"/>
      <c r="ERX206" s="348"/>
      <c r="ERY206" s="348"/>
      <c r="ERZ206" s="349"/>
      <c r="ESB206" s="347"/>
      <c r="ESC206" s="350"/>
      <c r="ESD206" s="350"/>
      <c r="ESE206" s="348"/>
      <c r="ESF206" s="348"/>
      <c r="ESG206" s="348"/>
      <c r="ESH206" s="349"/>
      <c r="ESJ206" s="347"/>
      <c r="ESK206" s="350"/>
      <c r="ESL206" s="350"/>
      <c r="ESM206" s="348"/>
      <c r="ESN206" s="348"/>
      <c r="ESO206" s="348"/>
      <c r="ESP206" s="349"/>
      <c r="ESR206" s="347"/>
      <c r="ESS206" s="350"/>
      <c r="EST206" s="350"/>
      <c r="ESU206" s="348"/>
      <c r="ESV206" s="348"/>
      <c r="ESW206" s="348"/>
      <c r="ESX206" s="349"/>
      <c r="ESZ206" s="347"/>
      <c r="ETA206" s="350"/>
      <c r="ETB206" s="350"/>
      <c r="ETC206" s="348"/>
      <c r="ETD206" s="348"/>
      <c r="ETE206" s="348"/>
      <c r="ETF206" s="349"/>
      <c r="ETH206" s="347"/>
      <c r="ETI206" s="350"/>
      <c r="ETJ206" s="350"/>
      <c r="ETK206" s="348"/>
      <c r="ETL206" s="348"/>
      <c r="ETM206" s="348"/>
      <c r="ETN206" s="349"/>
      <c r="ETP206" s="347"/>
      <c r="ETQ206" s="350"/>
      <c r="ETR206" s="350"/>
      <c r="ETS206" s="348"/>
      <c r="ETT206" s="348"/>
      <c r="ETU206" s="348"/>
      <c r="ETV206" s="349"/>
      <c r="ETX206" s="347"/>
      <c r="ETY206" s="350"/>
      <c r="ETZ206" s="350"/>
      <c r="EUA206" s="348"/>
      <c r="EUB206" s="348"/>
      <c r="EUC206" s="348"/>
      <c r="EUD206" s="349"/>
      <c r="EUF206" s="347"/>
      <c r="EUG206" s="350"/>
      <c r="EUH206" s="350"/>
      <c r="EUI206" s="348"/>
      <c r="EUJ206" s="348"/>
      <c r="EUK206" s="348"/>
      <c r="EUL206" s="349"/>
      <c r="EUN206" s="347"/>
      <c r="EUO206" s="350"/>
      <c r="EUP206" s="350"/>
      <c r="EUQ206" s="348"/>
      <c r="EUR206" s="348"/>
      <c r="EUS206" s="348"/>
      <c r="EUT206" s="349"/>
      <c r="EUV206" s="347"/>
      <c r="EUW206" s="350"/>
      <c r="EUX206" s="350"/>
      <c r="EUY206" s="348"/>
      <c r="EUZ206" s="348"/>
      <c r="EVA206" s="348"/>
      <c r="EVB206" s="349"/>
      <c r="EVD206" s="347"/>
      <c r="EVE206" s="350"/>
      <c r="EVF206" s="350"/>
      <c r="EVG206" s="348"/>
      <c r="EVH206" s="348"/>
      <c r="EVI206" s="348"/>
      <c r="EVJ206" s="349"/>
      <c r="EVL206" s="347"/>
      <c r="EVM206" s="350"/>
      <c r="EVN206" s="350"/>
      <c r="EVO206" s="348"/>
      <c r="EVP206" s="348"/>
      <c r="EVQ206" s="348"/>
      <c r="EVR206" s="349"/>
      <c r="EVT206" s="347"/>
      <c r="EVU206" s="350"/>
      <c r="EVV206" s="350"/>
      <c r="EVW206" s="348"/>
      <c r="EVX206" s="348"/>
      <c r="EVY206" s="348"/>
      <c r="EVZ206" s="349"/>
      <c r="EWB206" s="347"/>
      <c r="EWC206" s="350"/>
      <c r="EWD206" s="350"/>
      <c r="EWE206" s="348"/>
      <c r="EWF206" s="348"/>
      <c r="EWG206" s="348"/>
      <c r="EWH206" s="349"/>
      <c r="EWJ206" s="347"/>
      <c r="EWK206" s="350"/>
      <c r="EWL206" s="350"/>
      <c r="EWM206" s="348"/>
      <c r="EWN206" s="348"/>
      <c r="EWO206" s="348"/>
      <c r="EWP206" s="349"/>
      <c r="EWR206" s="347"/>
      <c r="EWS206" s="350"/>
      <c r="EWT206" s="350"/>
      <c r="EWU206" s="348"/>
      <c r="EWV206" s="348"/>
      <c r="EWW206" s="348"/>
      <c r="EWX206" s="349"/>
      <c r="EWZ206" s="347"/>
      <c r="EXA206" s="350"/>
      <c r="EXB206" s="350"/>
      <c r="EXC206" s="348"/>
      <c r="EXD206" s="348"/>
      <c r="EXE206" s="348"/>
      <c r="EXF206" s="349"/>
      <c r="EXH206" s="347"/>
      <c r="EXI206" s="350"/>
      <c r="EXJ206" s="350"/>
      <c r="EXK206" s="348"/>
      <c r="EXL206" s="348"/>
      <c r="EXM206" s="348"/>
      <c r="EXN206" s="349"/>
      <c r="EXP206" s="347"/>
      <c r="EXQ206" s="350"/>
      <c r="EXR206" s="350"/>
      <c r="EXS206" s="348"/>
      <c r="EXT206" s="348"/>
      <c r="EXU206" s="348"/>
      <c r="EXV206" s="349"/>
      <c r="EXX206" s="347"/>
      <c r="EXY206" s="350"/>
      <c r="EXZ206" s="350"/>
      <c r="EYA206" s="348"/>
      <c r="EYB206" s="348"/>
      <c r="EYC206" s="348"/>
      <c r="EYD206" s="349"/>
      <c r="EYF206" s="347"/>
      <c r="EYG206" s="350"/>
      <c r="EYH206" s="350"/>
      <c r="EYI206" s="348"/>
      <c r="EYJ206" s="348"/>
      <c r="EYK206" s="348"/>
      <c r="EYL206" s="349"/>
      <c r="EYN206" s="347"/>
      <c r="EYO206" s="350"/>
      <c r="EYP206" s="350"/>
      <c r="EYQ206" s="348"/>
      <c r="EYR206" s="348"/>
      <c r="EYS206" s="348"/>
      <c r="EYT206" s="349"/>
      <c r="EYV206" s="347"/>
      <c r="EYW206" s="350"/>
      <c r="EYX206" s="350"/>
      <c r="EYY206" s="348"/>
      <c r="EYZ206" s="348"/>
      <c r="EZA206" s="348"/>
      <c r="EZB206" s="349"/>
      <c r="EZD206" s="347"/>
      <c r="EZE206" s="350"/>
      <c r="EZF206" s="350"/>
      <c r="EZG206" s="348"/>
      <c r="EZH206" s="348"/>
      <c r="EZI206" s="348"/>
      <c r="EZJ206" s="349"/>
      <c r="EZL206" s="347"/>
      <c r="EZM206" s="350"/>
      <c r="EZN206" s="350"/>
      <c r="EZO206" s="348"/>
      <c r="EZP206" s="348"/>
      <c r="EZQ206" s="348"/>
      <c r="EZR206" s="349"/>
      <c r="EZT206" s="347"/>
      <c r="EZU206" s="350"/>
      <c r="EZV206" s="350"/>
      <c r="EZW206" s="348"/>
      <c r="EZX206" s="348"/>
      <c r="EZY206" s="348"/>
      <c r="EZZ206" s="349"/>
      <c r="FAB206" s="347"/>
      <c r="FAC206" s="350"/>
      <c r="FAD206" s="350"/>
      <c r="FAE206" s="348"/>
      <c r="FAF206" s="348"/>
      <c r="FAG206" s="348"/>
      <c r="FAH206" s="349"/>
      <c r="FAJ206" s="347"/>
      <c r="FAK206" s="350"/>
      <c r="FAL206" s="350"/>
      <c r="FAM206" s="348"/>
      <c r="FAN206" s="348"/>
      <c r="FAO206" s="348"/>
      <c r="FAP206" s="349"/>
      <c r="FAR206" s="347"/>
      <c r="FAS206" s="350"/>
      <c r="FAT206" s="350"/>
      <c r="FAU206" s="348"/>
      <c r="FAV206" s="348"/>
      <c r="FAW206" s="348"/>
      <c r="FAX206" s="349"/>
      <c r="FAZ206" s="347"/>
      <c r="FBA206" s="350"/>
      <c r="FBB206" s="350"/>
      <c r="FBC206" s="348"/>
      <c r="FBD206" s="348"/>
      <c r="FBE206" s="348"/>
      <c r="FBF206" s="349"/>
      <c r="FBH206" s="347"/>
      <c r="FBI206" s="350"/>
      <c r="FBJ206" s="350"/>
      <c r="FBK206" s="348"/>
      <c r="FBL206" s="348"/>
      <c r="FBM206" s="348"/>
      <c r="FBN206" s="349"/>
      <c r="FBP206" s="347"/>
      <c r="FBQ206" s="350"/>
      <c r="FBR206" s="350"/>
      <c r="FBS206" s="348"/>
      <c r="FBT206" s="348"/>
      <c r="FBU206" s="348"/>
      <c r="FBV206" s="349"/>
      <c r="FBX206" s="347"/>
      <c r="FBY206" s="350"/>
      <c r="FBZ206" s="350"/>
      <c r="FCA206" s="348"/>
      <c r="FCB206" s="348"/>
      <c r="FCC206" s="348"/>
      <c r="FCD206" s="349"/>
      <c r="FCF206" s="347"/>
      <c r="FCG206" s="350"/>
      <c r="FCH206" s="350"/>
      <c r="FCI206" s="348"/>
      <c r="FCJ206" s="348"/>
      <c r="FCK206" s="348"/>
      <c r="FCL206" s="349"/>
      <c r="FCN206" s="347"/>
      <c r="FCO206" s="350"/>
      <c r="FCP206" s="350"/>
      <c r="FCQ206" s="348"/>
      <c r="FCR206" s="348"/>
      <c r="FCS206" s="348"/>
      <c r="FCT206" s="349"/>
      <c r="FCV206" s="347"/>
      <c r="FCW206" s="350"/>
      <c r="FCX206" s="350"/>
      <c r="FCY206" s="348"/>
      <c r="FCZ206" s="348"/>
      <c r="FDA206" s="348"/>
      <c r="FDB206" s="349"/>
      <c r="FDD206" s="347"/>
      <c r="FDE206" s="350"/>
      <c r="FDF206" s="350"/>
      <c r="FDG206" s="348"/>
      <c r="FDH206" s="348"/>
      <c r="FDI206" s="348"/>
      <c r="FDJ206" s="349"/>
      <c r="FDL206" s="347"/>
      <c r="FDM206" s="350"/>
      <c r="FDN206" s="350"/>
      <c r="FDO206" s="348"/>
      <c r="FDP206" s="348"/>
      <c r="FDQ206" s="348"/>
      <c r="FDR206" s="349"/>
      <c r="FDT206" s="347"/>
      <c r="FDU206" s="350"/>
      <c r="FDV206" s="350"/>
      <c r="FDW206" s="348"/>
      <c r="FDX206" s="348"/>
      <c r="FDY206" s="348"/>
      <c r="FDZ206" s="349"/>
      <c r="FEB206" s="347"/>
      <c r="FEC206" s="350"/>
      <c r="FED206" s="350"/>
      <c r="FEE206" s="348"/>
      <c r="FEF206" s="348"/>
      <c r="FEG206" s="348"/>
      <c r="FEH206" s="349"/>
      <c r="FEJ206" s="347"/>
      <c r="FEK206" s="350"/>
      <c r="FEL206" s="350"/>
      <c r="FEM206" s="348"/>
      <c r="FEN206" s="348"/>
      <c r="FEO206" s="348"/>
      <c r="FEP206" s="349"/>
      <c r="FER206" s="347"/>
      <c r="FES206" s="350"/>
      <c r="FET206" s="350"/>
      <c r="FEU206" s="348"/>
      <c r="FEV206" s="348"/>
      <c r="FEW206" s="348"/>
      <c r="FEX206" s="349"/>
      <c r="FEZ206" s="347"/>
      <c r="FFA206" s="350"/>
      <c r="FFB206" s="350"/>
      <c r="FFC206" s="348"/>
      <c r="FFD206" s="348"/>
      <c r="FFE206" s="348"/>
      <c r="FFF206" s="349"/>
      <c r="FFH206" s="347"/>
      <c r="FFI206" s="350"/>
      <c r="FFJ206" s="350"/>
      <c r="FFK206" s="348"/>
      <c r="FFL206" s="348"/>
      <c r="FFM206" s="348"/>
      <c r="FFN206" s="349"/>
      <c r="FFP206" s="347"/>
      <c r="FFQ206" s="350"/>
      <c r="FFR206" s="350"/>
      <c r="FFS206" s="348"/>
      <c r="FFT206" s="348"/>
      <c r="FFU206" s="348"/>
      <c r="FFV206" s="349"/>
      <c r="FFX206" s="347"/>
      <c r="FFY206" s="350"/>
      <c r="FFZ206" s="350"/>
      <c r="FGA206" s="348"/>
      <c r="FGB206" s="348"/>
      <c r="FGC206" s="348"/>
      <c r="FGD206" s="349"/>
      <c r="FGF206" s="347"/>
      <c r="FGG206" s="350"/>
      <c r="FGH206" s="350"/>
      <c r="FGI206" s="348"/>
      <c r="FGJ206" s="348"/>
      <c r="FGK206" s="348"/>
      <c r="FGL206" s="349"/>
      <c r="FGN206" s="347"/>
      <c r="FGO206" s="350"/>
      <c r="FGP206" s="350"/>
      <c r="FGQ206" s="348"/>
      <c r="FGR206" s="348"/>
      <c r="FGS206" s="348"/>
      <c r="FGT206" s="349"/>
      <c r="FGV206" s="347"/>
      <c r="FGW206" s="350"/>
      <c r="FGX206" s="350"/>
      <c r="FGY206" s="348"/>
      <c r="FGZ206" s="348"/>
      <c r="FHA206" s="348"/>
      <c r="FHB206" s="349"/>
      <c r="FHD206" s="347"/>
      <c r="FHE206" s="350"/>
      <c r="FHF206" s="350"/>
      <c r="FHG206" s="348"/>
      <c r="FHH206" s="348"/>
      <c r="FHI206" s="348"/>
      <c r="FHJ206" s="349"/>
      <c r="FHL206" s="347"/>
      <c r="FHM206" s="350"/>
      <c r="FHN206" s="350"/>
      <c r="FHO206" s="348"/>
      <c r="FHP206" s="348"/>
      <c r="FHQ206" s="348"/>
      <c r="FHR206" s="349"/>
      <c r="FHT206" s="347"/>
      <c r="FHU206" s="350"/>
      <c r="FHV206" s="350"/>
      <c r="FHW206" s="348"/>
      <c r="FHX206" s="348"/>
      <c r="FHY206" s="348"/>
      <c r="FHZ206" s="349"/>
      <c r="FIB206" s="347"/>
      <c r="FIC206" s="350"/>
      <c r="FID206" s="350"/>
      <c r="FIE206" s="348"/>
      <c r="FIF206" s="348"/>
      <c r="FIG206" s="348"/>
      <c r="FIH206" s="349"/>
      <c r="FIJ206" s="347"/>
      <c r="FIK206" s="350"/>
      <c r="FIL206" s="350"/>
      <c r="FIM206" s="348"/>
      <c r="FIN206" s="348"/>
      <c r="FIO206" s="348"/>
      <c r="FIP206" s="349"/>
      <c r="FIR206" s="347"/>
      <c r="FIS206" s="350"/>
      <c r="FIT206" s="350"/>
      <c r="FIU206" s="348"/>
      <c r="FIV206" s="348"/>
      <c r="FIW206" s="348"/>
      <c r="FIX206" s="349"/>
      <c r="FIZ206" s="347"/>
      <c r="FJA206" s="350"/>
      <c r="FJB206" s="350"/>
      <c r="FJC206" s="348"/>
      <c r="FJD206" s="348"/>
      <c r="FJE206" s="348"/>
      <c r="FJF206" s="349"/>
      <c r="FJH206" s="347"/>
      <c r="FJI206" s="350"/>
      <c r="FJJ206" s="350"/>
      <c r="FJK206" s="348"/>
      <c r="FJL206" s="348"/>
      <c r="FJM206" s="348"/>
      <c r="FJN206" s="349"/>
      <c r="FJP206" s="347"/>
      <c r="FJQ206" s="350"/>
      <c r="FJR206" s="350"/>
      <c r="FJS206" s="348"/>
      <c r="FJT206" s="348"/>
      <c r="FJU206" s="348"/>
      <c r="FJV206" s="349"/>
      <c r="FJX206" s="347"/>
      <c r="FJY206" s="350"/>
      <c r="FJZ206" s="350"/>
      <c r="FKA206" s="348"/>
      <c r="FKB206" s="348"/>
      <c r="FKC206" s="348"/>
      <c r="FKD206" s="349"/>
      <c r="FKF206" s="347"/>
      <c r="FKG206" s="350"/>
      <c r="FKH206" s="350"/>
      <c r="FKI206" s="348"/>
      <c r="FKJ206" s="348"/>
      <c r="FKK206" s="348"/>
      <c r="FKL206" s="349"/>
      <c r="FKN206" s="347"/>
      <c r="FKO206" s="350"/>
      <c r="FKP206" s="350"/>
      <c r="FKQ206" s="348"/>
      <c r="FKR206" s="348"/>
      <c r="FKS206" s="348"/>
      <c r="FKT206" s="349"/>
      <c r="FKV206" s="347"/>
      <c r="FKW206" s="350"/>
      <c r="FKX206" s="350"/>
      <c r="FKY206" s="348"/>
      <c r="FKZ206" s="348"/>
      <c r="FLA206" s="348"/>
      <c r="FLB206" s="349"/>
      <c r="FLD206" s="347"/>
      <c r="FLE206" s="350"/>
      <c r="FLF206" s="350"/>
      <c r="FLG206" s="348"/>
      <c r="FLH206" s="348"/>
      <c r="FLI206" s="348"/>
      <c r="FLJ206" s="349"/>
      <c r="FLL206" s="347"/>
      <c r="FLM206" s="350"/>
      <c r="FLN206" s="350"/>
      <c r="FLO206" s="348"/>
      <c r="FLP206" s="348"/>
      <c r="FLQ206" s="348"/>
      <c r="FLR206" s="349"/>
      <c r="FLT206" s="347"/>
      <c r="FLU206" s="350"/>
      <c r="FLV206" s="350"/>
      <c r="FLW206" s="348"/>
      <c r="FLX206" s="348"/>
      <c r="FLY206" s="348"/>
      <c r="FLZ206" s="349"/>
      <c r="FMB206" s="347"/>
      <c r="FMC206" s="350"/>
      <c r="FMD206" s="350"/>
      <c r="FME206" s="348"/>
      <c r="FMF206" s="348"/>
      <c r="FMG206" s="348"/>
      <c r="FMH206" s="349"/>
      <c r="FMJ206" s="347"/>
      <c r="FMK206" s="350"/>
      <c r="FML206" s="350"/>
      <c r="FMM206" s="348"/>
      <c r="FMN206" s="348"/>
      <c r="FMO206" s="348"/>
      <c r="FMP206" s="349"/>
      <c r="FMR206" s="347"/>
      <c r="FMS206" s="350"/>
      <c r="FMT206" s="350"/>
      <c r="FMU206" s="348"/>
      <c r="FMV206" s="348"/>
      <c r="FMW206" s="348"/>
      <c r="FMX206" s="349"/>
      <c r="FMZ206" s="347"/>
      <c r="FNA206" s="350"/>
      <c r="FNB206" s="350"/>
      <c r="FNC206" s="348"/>
      <c r="FND206" s="348"/>
      <c r="FNE206" s="348"/>
      <c r="FNF206" s="349"/>
      <c r="FNH206" s="347"/>
      <c r="FNI206" s="350"/>
      <c r="FNJ206" s="350"/>
      <c r="FNK206" s="348"/>
      <c r="FNL206" s="348"/>
      <c r="FNM206" s="348"/>
      <c r="FNN206" s="349"/>
      <c r="FNP206" s="347"/>
      <c r="FNQ206" s="350"/>
      <c r="FNR206" s="350"/>
      <c r="FNS206" s="348"/>
      <c r="FNT206" s="348"/>
      <c r="FNU206" s="348"/>
      <c r="FNV206" s="349"/>
      <c r="FNX206" s="347"/>
      <c r="FNY206" s="350"/>
      <c r="FNZ206" s="350"/>
      <c r="FOA206" s="348"/>
      <c r="FOB206" s="348"/>
      <c r="FOC206" s="348"/>
      <c r="FOD206" s="349"/>
      <c r="FOF206" s="347"/>
      <c r="FOG206" s="350"/>
      <c r="FOH206" s="350"/>
      <c r="FOI206" s="348"/>
      <c r="FOJ206" s="348"/>
      <c r="FOK206" s="348"/>
      <c r="FOL206" s="349"/>
      <c r="FON206" s="347"/>
      <c r="FOO206" s="350"/>
      <c r="FOP206" s="350"/>
      <c r="FOQ206" s="348"/>
      <c r="FOR206" s="348"/>
      <c r="FOS206" s="348"/>
      <c r="FOT206" s="349"/>
      <c r="FOV206" s="347"/>
      <c r="FOW206" s="350"/>
      <c r="FOX206" s="350"/>
      <c r="FOY206" s="348"/>
      <c r="FOZ206" s="348"/>
      <c r="FPA206" s="348"/>
      <c r="FPB206" s="349"/>
      <c r="FPD206" s="347"/>
      <c r="FPE206" s="350"/>
      <c r="FPF206" s="350"/>
      <c r="FPG206" s="348"/>
      <c r="FPH206" s="348"/>
      <c r="FPI206" s="348"/>
      <c r="FPJ206" s="349"/>
      <c r="FPL206" s="347"/>
      <c r="FPM206" s="350"/>
      <c r="FPN206" s="350"/>
      <c r="FPO206" s="348"/>
      <c r="FPP206" s="348"/>
      <c r="FPQ206" s="348"/>
      <c r="FPR206" s="349"/>
      <c r="FPT206" s="347"/>
      <c r="FPU206" s="350"/>
      <c r="FPV206" s="350"/>
      <c r="FPW206" s="348"/>
      <c r="FPX206" s="348"/>
      <c r="FPY206" s="348"/>
      <c r="FPZ206" s="349"/>
      <c r="FQB206" s="347"/>
      <c r="FQC206" s="350"/>
      <c r="FQD206" s="350"/>
      <c r="FQE206" s="348"/>
      <c r="FQF206" s="348"/>
      <c r="FQG206" s="348"/>
      <c r="FQH206" s="349"/>
      <c r="FQJ206" s="347"/>
      <c r="FQK206" s="350"/>
      <c r="FQL206" s="350"/>
      <c r="FQM206" s="348"/>
      <c r="FQN206" s="348"/>
      <c r="FQO206" s="348"/>
      <c r="FQP206" s="349"/>
      <c r="FQR206" s="347"/>
      <c r="FQS206" s="350"/>
      <c r="FQT206" s="350"/>
      <c r="FQU206" s="348"/>
      <c r="FQV206" s="348"/>
      <c r="FQW206" s="348"/>
      <c r="FQX206" s="349"/>
      <c r="FQZ206" s="347"/>
      <c r="FRA206" s="350"/>
      <c r="FRB206" s="350"/>
      <c r="FRC206" s="348"/>
      <c r="FRD206" s="348"/>
      <c r="FRE206" s="348"/>
      <c r="FRF206" s="349"/>
      <c r="FRH206" s="347"/>
      <c r="FRI206" s="350"/>
      <c r="FRJ206" s="350"/>
      <c r="FRK206" s="348"/>
      <c r="FRL206" s="348"/>
      <c r="FRM206" s="348"/>
      <c r="FRN206" s="349"/>
      <c r="FRP206" s="347"/>
      <c r="FRQ206" s="350"/>
      <c r="FRR206" s="350"/>
      <c r="FRS206" s="348"/>
      <c r="FRT206" s="348"/>
      <c r="FRU206" s="348"/>
      <c r="FRV206" s="349"/>
      <c r="FRX206" s="347"/>
      <c r="FRY206" s="350"/>
      <c r="FRZ206" s="350"/>
      <c r="FSA206" s="348"/>
      <c r="FSB206" s="348"/>
      <c r="FSC206" s="348"/>
      <c r="FSD206" s="349"/>
      <c r="FSF206" s="347"/>
      <c r="FSG206" s="350"/>
      <c r="FSH206" s="350"/>
      <c r="FSI206" s="348"/>
      <c r="FSJ206" s="348"/>
      <c r="FSK206" s="348"/>
      <c r="FSL206" s="349"/>
      <c r="FSN206" s="347"/>
      <c r="FSO206" s="350"/>
      <c r="FSP206" s="350"/>
      <c r="FSQ206" s="348"/>
      <c r="FSR206" s="348"/>
      <c r="FSS206" s="348"/>
      <c r="FST206" s="349"/>
      <c r="FSV206" s="347"/>
      <c r="FSW206" s="350"/>
      <c r="FSX206" s="350"/>
      <c r="FSY206" s="348"/>
      <c r="FSZ206" s="348"/>
      <c r="FTA206" s="348"/>
      <c r="FTB206" s="349"/>
      <c r="FTD206" s="347"/>
      <c r="FTE206" s="350"/>
      <c r="FTF206" s="350"/>
      <c r="FTG206" s="348"/>
      <c r="FTH206" s="348"/>
      <c r="FTI206" s="348"/>
      <c r="FTJ206" s="349"/>
      <c r="FTL206" s="347"/>
      <c r="FTM206" s="350"/>
      <c r="FTN206" s="350"/>
      <c r="FTO206" s="348"/>
      <c r="FTP206" s="348"/>
      <c r="FTQ206" s="348"/>
      <c r="FTR206" s="349"/>
      <c r="FTT206" s="347"/>
      <c r="FTU206" s="350"/>
      <c r="FTV206" s="350"/>
      <c r="FTW206" s="348"/>
      <c r="FTX206" s="348"/>
      <c r="FTY206" s="348"/>
      <c r="FTZ206" s="349"/>
      <c r="FUB206" s="347"/>
      <c r="FUC206" s="350"/>
      <c r="FUD206" s="350"/>
      <c r="FUE206" s="348"/>
      <c r="FUF206" s="348"/>
      <c r="FUG206" s="348"/>
      <c r="FUH206" s="349"/>
      <c r="FUJ206" s="347"/>
      <c r="FUK206" s="350"/>
      <c r="FUL206" s="350"/>
      <c r="FUM206" s="348"/>
      <c r="FUN206" s="348"/>
      <c r="FUO206" s="348"/>
      <c r="FUP206" s="349"/>
      <c r="FUR206" s="347"/>
      <c r="FUS206" s="350"/>
      <c r="FUT206" s="350"/>
      <c r="FUU206" s="348"/>
      <c r="FUV206" s="348"/>
      <c r="FUW206" s="348"/>
      <c r="FUX206" s="349"/>
      <c r="FUZ206" s="347"/>
      <c r="FVA206" s="350"/>
      <c r="FVB206" s="350"/>
      <c r="FVC206" s="348"/>
      <c r="FVD206" s="348"/>
      <c r="FVE206" s="348"/>
      <c r="FVF206" s="349"/>
      <c r="FVH206" s="347"/>
      <c r="FVI206" s="350"/>
      <c r="FVJ206" s="350"/>
      <c r="FVK206" s="348"/>
      <c r="FVL206" s="348"/>
      <c r="FVM206" s="348"/>
      <c r="FVN206" s="349"/>
      <c r="FVP206" s="347"/>
      <c r="FVQ206" s="350"/>
      <c r="FVR206" s="350"/>
      <c r="FVS206" s="348"/>
      <c r="FVT206" s="348"/>
      <c r="FVU206" s="348"/>
      <c r="FVV206" s="349"/>
      <c r="FVX206" s="347"/>
      <c r="FVY206" s="350"/>
      <c r="FVZ206" s="350"/>
      <c r="FWA206" s="348"/>
      <c r="FWB206" s="348"/>
      <c r="FWC206" s="348"/>
      <c r="FWD206" s="349"/>
      <c r="FWF206" s="347"/>
      <c r="FWG206" s="350"/>
      <c r="FWH206" s="350"/>
      <c r="FWI206" s="348"/>
      <c r="FWJ206" s="348"/>
      <c r="FWK206" s="348"/>
      <c r="FWL206" s="349"/>
      <c r="FWN206" s="347"/>
      <c r="FWO206" s="350"/>
      <c r="FWP206" s="350"/>
      <c r="FWQ206" s="348"/>
      <c r="FWR206" s="348"/>
      <c r="FWS206" s="348"/>
      <c r="FWT206" s="349"/>
      <c r="FWV206" s="347"/>
      <c r="FWW206" s="350"/>
      <c r="FWX206" s="350"/>
      <c r="FWY206" s="348"/>
      <c r="FWZ206" s="348"/>
      <c r="FXA206" s="348"/>
      <c r="FXB206" s="349"/>
      <c r="FXD206" s="347"/>
      <c r="FXE206" s="350"/>
      <c r="FXF206" s="350"/>
      <c r="FXG206" s="348"/>
      <c r="FXH206" s="348"/>
      <c r="FXI206" s="348"/>
      <c r="FXJ206" s="349"/>
      <c r="FXL206" s="347"/>
      <c r="FXM206" s="350"/>
      <c r="FXN206" s="350"/>
      <c r="FXO206" s="348"/>
      <c r="FXP206" s="348"/>
      <c r="FXQ206" s="348"/>
      <c r="FXR206" s="349"/>
      <c r="FXT206" s="347"/>
      <c r="FXU206" s="350"/>
      <c r="FXV206" s="350"/>
      <c r="FXW206" s="348"/>
      <c r="FXX206" s="348"/>
      <c r="FXY206" s="348"/>
      <c r="FXZ206" s="349"/>
      <c r="FYB206" s="347"/>
      <c r="FYC206" s="350"/>
      <c r="FYD206" s="350"/>
      <c r="FYE206" s="348"/>
      <c r="FYF206" s="348"/>
      <c r="FYG206" s="348"/>
      <c r="FYH206" s="349"/>
      <c r="FYJ206" s="347"/>
      <c r="FYK206" s="350"/>
      <c r="FYL206" s="350"/>
      <c r="FYM206" s="348"/>
      <c r="FYN206" s="348"/>
      <c r="FYO206" s="348"/>
      <c r="FYP206" s="349"/>
      <c r="FYR206" s="347"/>
      <c r="FYS206" s="350"/>
      <c r="FYT206" s="350"/>
      <c r="FYU206" s="348"/>
      <c r="FYV206" s="348"/>
      <c r="FYW206" s="348"/>
      <c r="FYX206" s="349"/>
      <c r="FYZ206" s="347"/>
      <c r="FZA206" s="350"/>
      <c r="FZB206" s="350"/>
      <c r="FZC206" s="348"/>
      <c r="FZD206" s="348"/>
      <c r="FZE206" s="348"/>
      <c r="FZF206" s="349"/>
      <c r="FZH206" s="347"/>
      <c r="FZI206" s="350"/>
      <c r="FZJ206" s="350"/>
      <c r="FZK206" s="348"/>
      <c r="FZL206" s="348"/>
      <c r="FZM206" s="348"/>
      <c r="FZN206" s="349"/>
      <c r="FZP206" s="347"/>
      <c r="FZQ206" s="350"/>
      <c r="FZR206" s="350"/>
      <c r="FZS206" s="348"/>
      <c r="FZT206" s="348"/>
      <c r="FZU206" s="348"/>
      <c r="FZV206" s="349"/>
      <c r="FZX206" s="347"/>
      <c r="FZY206" s="350"/>
      <c r="FZZ206" s="350"/>
      <c r="GAA206" s="348"/>
      <c r="GAB206" s="348"/>
      <c r="GAC206" s="348"/>
      <c r="GAD206" s="349"/>
      <c r="GAF206" s="347"/>
      <c r="GAG206" s="350"/>
      <c r="GAH206" s="350"/>
      <c r="GAI206" s="348"/>
      <c r="GAJ206" s="348"/>
      <c r="GAK206" s="348"/>
      <c r="GAL206" s="349"/>
      <c r="GAN206" s="347"/>
      <c r="GAO206" s="350"/>
      <c r="GAP206" s="350"/>
      <c r="GAQ206" s="348"/>
      <c r="GAR206" s="348"/>
      <c r="GAS206" s="348"/>
      <c r="GAT206" s="349"/>
      <c r="GAV206" s="347"/>
      <c r="GAW206" s="350"/>
      <c r="GAX206" s="350"/>
      <c r="GAY206" s="348"/>
      <c r="GAZ206" s="348"/>
      <c r="GBA206" s="348"/>
      <c r="GBB206" s="349"/>
      <c r="GBD206" s="347"/>
      <c r="GBE206" s="350"/>
      <c r="GBF206" s="350"/>
      <c r="GBG206" s="348"/>
      <c r="GBH206" s="348"/>
      <c r="GBI206" s="348"/>
      <c r="GBJ206" s="349"/>
      <c r="GBL206" s="347"/>
      <c r="GBM206" s="350"/>
      <c r="GBN206" s="350"/>
      <c r="GBO206" s="348"/>
      <c r="GBP206" s="348"/>
      <c r="GBQ206" s="348"/>
      <c r="GBR206" s="349"/>
      <c r="GBT206" s="347"/>
      <c r="GBU206" s="350"/>
      <c r="GBV206" s="350"/>
      <c r="GBW206" s="348"/>
      <c r="GBX206" s="348"/>
      <c r="GBY206" s="348"/>
      <c r="GBZ206" s="349"/>
      <c r="GCB206" s="347"/>
      <c r="GCC206" s="350"/>
      <c r="GCD206" s="350"/>
      <c r="GCE206" s="348"/>
      <c r="GCF206" s="348"/>
      <c r="GCG206" s="348"/>
      <c r="GCH206" s="349"/>
      <c r="GCJ206" s="347"/>
      <c r="GCK206" s="350"/>
      <c r="GCL206" s="350"/>
      <c r="GCM206" s="348"/>
      <c r="GCN206" s="348"/>
      <c r="GCO206" s="348"/>
      <c r="GCP206" s="349"/>
      <c r="GCR206" s="347"/>
      <c r="GCS206" s="350"/>
      <c r="GCT206" s="350"/>
      <c r="GCU206" s="348"/>
      <c r="GCV206" s="348"/>
      <c r="GCW206" s="348"/>
      <c r="GCX206" s="349"/>
      <c r="GCZ206" s="347"/>
      <c r="GDA206" s="350"/>
      <c r="GDB206" s="350"/>
      <c r="GDC206" s="348"/>
      <c r="GDD206" s="348"/>
      <c r="GDE206" s="348"/>
      <c r="GDF206" s="349"/>
      <c r="GDH206" s="347"/>
      <c r="GDI206" s="350"/>
      <c r="GDJ206" s="350"/>
      <c r="GDK206" s="348"/>
      <c r="GDL206" s="348"/>
      <c r="GDM206" s="348"/>
      <c r="GDN206" s="349"/>
      <c r="GDP206" s="347"/>
      <c r="GDQ206" s="350"/>
      <c r="GDR206" s="350"/>
      <c r="GDS206" s="348"/>
      <c r="GDT206" s="348"/>
      <c r="GDU206" s="348"/>
      <c r="GDV206" s="349"/>
      <c r="GDX206" s="347"/>
      <c r="GDY206" s="350"/>
      <c r="GDZ206" s="350"/>
      <c r="GEA206" s="348"/>
      <c r="GEB206" s="348"/>
      <c r="GEC206" s="348"/>
      <c r="GED206" s="349"/>
      <c r="GEF206" s="347"/>
      <c r="GEG206" s="350"/>
      <c r="GEH206" s="350"/>
      <c r="GEI206" s="348"/>
      <c r="GEJ206" s="348"/>
      <c r="GEK206" s="348"/>
      <c r="GEL206" s="349"/>
      <c r="GEN206" s="347"/>
      <c r="GEO206" s="350"/>
      <c r="GEP206" s="350"/>
      <c r="GEQ206" s="348"/>
      <c r="GER206" s="348"/>
      <c r="GES206" s="348"/>
      <c r="GET206" s="349"/>
      <c r="GEV206" s="347"/>
      <c r="GEW206" s="350"/>
      <c r="GEX206" s="350"/>
      <c r="GEY206" s="348"/>
      <c r="GEZ206" s="348"/>
      <c r="GFA206" s="348"/>
      <c r="GFB206" s="349"/>
      <c r="GFD206" s="347"/>
      <c r="GFE206" s="350"/>
      <c r="GFF206" s="350"/>
      <c r="GFG206" s="348"/>
      <c r="GFH206" s="348"/>
      <c r="GFI206" s="348"/>
      <c r="GFJ206" s="349"/>
      <c r="GFL206" s="347"/>
      <c r="GFM206" s="350"/>
      <c r="GFN206" s="350"/>
      <c r="GFO206" s="348"/>
      <c r="GFP206" s="348"/>
      <c r="GFQ206" s="348"/>
      <c r="GFR206" s="349"/>
      <c r="GFT206" s="347"/>
      <c r="GFU206" s="350"/>
      <c r="GFV206" s="350"/>
      <c r="GFW206" s="348"/>
      <c r="GFX206" s="348"/>
      <c r="GFY206" s="348"/>
      <c r="GFZ206" s="349"/>
      <c r="GGB206" s="347"/>
      <c r="GGC206" s="350"/>
      <c r="GGD206" s="350"/>
      <c r="GGE206" s="348"/>
      <c r="GGF206" s="348"/>
      <c r="GGG206" s="348"/>
      <c r="GGH206" s="349"/>
      <c r="GGJ206" s="347"/>
      <c r="GGK206" s="350"/>
      <c r="GGL206" s="350"/>
      <c r="GGM206" s="348"/>
      <c r="GGN206" s="348"/>
      <c r="GGO206" s="348"/>
      <c r="GGP206" s="349"/>
      <c r="GGR206" s="347"/>
      <c r="GGS206" s="350"/>
      <c r="GGT206" s="350"/>
      <c r="GGU206" s="348"/>
      <c r="GGV206" s="348"/>
      <c r="GGW206" s="348"/>
      <c r="GGX206" s="349"/>
      <c r="GGZ206" s="347"/>
      <c r="GHA206" s="350"/>
      <c r="GHB206" s="350"/>
      <c r="GHC206" s="348"/>
      <c r="GHD206" s="348"/>
      <c r="GHE206" s="348"/>
      <c r="GHF206" s="349"/>
      <c r="GHH206" s="347"/>
      <c r="GHI206" s="350"/>
      <c r="GHJ206" s="350"/>
      <c r="GHK206" s="348"/>
      <c r="GHL206" s="348"/>
      <c r="GHM206" s="348"/>
      <c r="GHN206" s="349"/>
      <c r="GHP206" s="347"/>
      <c r="GHQ206" s="350"/>
      <c r="GHR206" s="350"/>
      <c r="GHS206" s="348"/>
      <c r="GHT206" s="348"/>
      <c r="GHU206" s="348"/>
      <c r="GHV206" s="349"/>
      <c r="GHX206" s="347"/>
      <c r="GHY206" s="350"/>
      <c r="GHZ206" s="350"/>
      <c r="GIA206" s="348"/>
      <c r="GIB206" s="348"/>
      <c r="GIC206" s="348"/>
      <c r="GID206" s="349"/>
      <c r="GIF206" s="347"/>
      <c r="GIG206" s="350"/>
      <c r="GIH206" s="350"/>
      <c r="GII206" s="348"/>
      <c r="GIJ206" s="348"/>
      <c r="GIK206" s="348"/>
      <c r="GIL206" s="349"/>
      <c r="GIN206" s="347"/>
      <c r="GIO206" s="350"/>
      <c r="GIP206" s="350"/>
      <c r="GIQ206" s="348"/>
      <c r="GIR206" s="348"/>
      <c r="GIS206" s="348"/>
      <c r="GIT206" s="349"/>
      <c r="GIV206" s="347"/>
      <c r="GIW206" s="350"/>
      <c r="GIX206" s="350"/>
      <c r="GIY206" s="348"/>
      <c r="GIZ206" s="348"/>
      <c r="GJA206" s="348"/>
      <c r="GJB206" s="349"/>
      <c r="GJD206" s="347"/>
      <c r="GJE206" s="350"/>
      <c r="GJF206" s="350"/>
      <c r="GJG206" s="348"/>
      <c r="GJH206" s="348"/>
      <c r="GJI206" s="348"/>
      <c r="GJJ206" s="349"/>
      <c r="GJL206" s="347"/>
      <c r="GJM206" s="350"/>
      <c r="GJN206" s="350"/>
      <c r="GJO206" s="348"/>
      <c r="GJP206" s="348"/>
      <c r="GJQ206" s="348"/>
      <c r="GJR206" s="349"/>
      <c r="GJT206" s="347"/>
      <c r="GJU206" s="350"/>
      <c r="GJV206" s="350"/>
      <c r="GJW206" s="348"/>
      <c r="GJX206" s="348"/>
      <c r="GJY206" s="348"/>
      <c r="GJZ206" s="349"/>
      <c r="GKB206" s="347"/>
      <c r="GKC206" s="350"/>
      <c r="GKD206" s="350"/>
      <c r="GKE206" s="348"/>
      <c r="GKF206" s="348"/>
      <c r="GKG206" s="348"/>
      <c r="GKH206" s="349"/>
      <c r="GKJ206" s="347"/>
      <c r="GKK206" s="350"/>
      <c r="GKL206" s="350"/>
      <c r="GKM206" s="348"/>
      <c r="GKN206" s="348"/>
      <c r="GKO206" s="348"/>
      <c r="GKP206" s="349"/>
      <c r="GKR206" s="347"/>
      <c r="GKS206" s="350"/>
      <c r="GKT206" s="350"/>
      <c r="GKU206" s="348"/>
      <c r="GKV206" s="348"/>
      <c r="GKW206" s="348"/>
      <c r="GKX206" s="349"/>
      <c r="GKZ206" s="347"/>
      <c r="GLA206" s="350"/>
      <c r="GLB206" s="350"/>
      <c r="GLC206" s="348"/>
      <c r="GLD206" s="348"/>
      <c r="GLE206" s="348"/>
      <c r="GLF206" s="349"/>
      <c r="GLH206" s="347"/>
      <c r="GLI206" s="350"/>
      <c r="GLJ206" s="350"/>
      <c r="GLK206" s="348"/>
      <c r="GLL206" s="348"/>
      <c r="GLM206" s="348"/>
      <c r="GLN206" s="349"/>
      <c r="GLP206" s="347"/>
      <c r="GLQ206" s="350"/>
      <c r="GLR206" s="350"/>
      <c r="GLS206" s="348"/>
      <c r="GLT206" s="348"/>
      <c r="GLU206" s="348"/>
      <c r="GLV206" s="349"/>
      <c r="GLX206" s="347"/>
      <c r="GLY206" s="350"/>
      <c r="GLZ206" s="350"/>
      <c r="GMA206" s="348"/>
      <c r="GMB206" s="348"/>
      <c r="GMC206" s="348"/>
      <c r="GMD206" s="349"/>
      <c r="GMF206" s="347"/>
      <c r="GMG206" s="350"/>
      <c r="GMH206" s="350"/>
      <c r="GMI206" s="348"/>
      <c r="GMJ206" s="348"/>
      <c r="GMK206" s="348"/>
      <c r="GML206" s="349"/>
      <c r="GMN206" s="347"/>
      <c r="GMO206" s="350"/>
      <c r="GMP206" s="350"/>
      <c r="GMQ206" s="348"/>
      <c r="GMR206" s="348"/>
      <c r="GMS206" s="348"/>
      <c r="GMT206" s="349"/>
      <c r="GMV206" s="347"/>
      <c r="GMW206" s="350"/>
      <c r="GMX206" s="350"/>
      <c r="GMY206" s="348"/>
      <c r="GMZ206" s="348"/>
      <c r="GNA206" s="348"/>
      <c r="GNB206" s="349"/>
      <c r="GND206" s="347"/>
      <c r="GNE206" s="350"/>
      <c r="GNF206" s="350"/>
      <c r="GNG206" s="348"/>
      <c r="GNH206" s="348"/>
      <c r="GNI206" s="348"/>
      <c r="GNJ206" s="349"/>
      <c r="GNL206" s="347"/>
      <c r="GNM206" s="350"/>
      <c r="GNN206" s="350"/>
      <c r="GNO206" s="348"/>
      <c r="GNP206" s="348"/>
      <c r="GNQ206" s="348"/>
      <c r="GNR206" s="349"/>
      <c r="GNT206" s="347"/>
      <c r="GNU206" s="350"/>
      <c r="GNV206" s="350"/>
      <c r="GNW206" s="348"/>
      <c r="GNX206" s="348"/>
      <c r="GNY206" s="348"/>
      <c r="GNZ206" s="349"/>
      <c r="GOB206" s="347"/>
      <c r="GOC206" s="350"/>
      <c r="GOD206" s="350"/>
      <c r="GOE206" s="348"/>
      <c r="GOF206" s="348"/>
      <c r="GOG206" s="348"/>
      <c r="GOH206" s="349"/>
      <c r="GOJ206" s="347"/>
      <c r="GOK206" s="350"/>
      <c r="GOL206" s="350"/>
      <c r="GOM206" s="348"/>
      <c r="GON206" s="348"/>
      <c r="GOO206" s="348"/>
      <c r="GOP206" s="349"/>
      <c r="GOR206" s="347"/>
      <c r="GOS206" s="350"/>
      <c r="GOT206" s="350"/>
      <c r="GOU206" s="348"/>
      <c r="GOV206" s="348"/>
      <c r="GOW206" s="348"/>
      <c r="GOX206" s="349"/>
      <c r="GOZ206" s="347"/>
      <c r="GPA206" s="350"/>
      <c r="GPB206" s="350"/>
      <c r="GPC206" s="348"/>
      <c r="GPD206" s="348"/>
      <c r="GPE206" s="348"/>
      <c r="GPF206" s="349"/>
      <c r="GPH206" s="347"/>
      <c r="GPI206" s="350"/>
      <c r="GPJ206" s="350"/>
      <c r="GPK206" s="348"/>
      <c r="GPL206" s="348"/>
      <c r="GPM206" s="348"/>
      <c r="GPN206" s="349"/>
      <c r="GPP206" s="347"/>
      <c r="GPQ206" s="350"/>
      <c r="GPR206" s="350"/>
      <c r="GPS206" s="348"/>
      <c r="GPT206" s="348"/>
      <c r="GPU206" s="348"/>
      <c r="GPV206" s="349"/>
      <c r="GPX206" s="347"/>
      <c r="GPY206" s="350"/>
      <c r="GPZ206" s="350"/>
      <c r="GQA206" s="348"/>
      <c r="GQB206" s="348"/>
      <c r="GQC206" s="348"/>
      <c r="GQD206" s="349"/>
      <c r="GQF206" s="347"/>
      <c r="GQG206" s="350"/>
      <c r="GQH206" s="350"/>
      <c r="GQI206" s="348"/>
      <c r="GQJ206" s="348"/>
      <c r="GQK206" s="348"/>
      <c r="GQL206" s="349"/>
      <c r="GQN206" s="347"/>
      <c r="GQO206" s="350"/>
      <c r="GQP206" s="350"/>
      <c r="GQQ206" s="348"/>
      <c r="GQR206" s="348"/>
      <c r="GQS206" s="348"/>
      <c r="GQT206" s="349"/>
      <c r="GQV206" s="347"/>
      <c r="GQW206" s="350"/>
      <c r="GQX206" s="350"/>
      <c r="GQY206" s="348"/>
      <c r="GQZ206" s="348"/>
      <c r="GRA206" s="348"/>
      <c r="GRB206" s="349"/>
      <c r="GRD206" s="347"/>
      <c r="GRE206" s="350"/>
      <c r="GRF206" s="350"/>
      <c r="GRG206" s="348"/>
      <c r="GRH206" s="348"/>
      <c r="GRI206" s="348"/>
      <c r="GRJ206" s="349"/>
      <c r="GRL206" s="347"/>
      <c r="GRM206" s="350"/>
      <c r="GRN206" s="350"/>
      <c r="GRO206" s="348"/>
      <c r="GRP206" s="348"/>
      <c r="GRQ206" s="348"/>
      <c r="GRR206" s="349"/>
      <c r="GRT206" s="347"/>
      <c r="GRU206" s="350"/>
      <c r="GRV206" s="350"/>
      <c r="GRW206" s="348"/>
      <c r="GRX206" s="348"/>
      <c r="GRY206" s="348"/>
      <c r="GRZ206" s="349"/>
      <c r="GSB206" s="347"/>
      <c r="GSC206" s="350"/>
      <c r="GSD206" s="350"/>
      <c r="GSE206" s="348"/>
      <c r="GSF206" s="348"/>
      <c r="GSG206" s="348"/>
      <c r="GSH206" s="349"/>
      <c r="GSJ206" s="347"/>
      <c r="GSK206" s="350"/>
      <c r="GSL206" s="350"/>
      <c r="GSM206" s="348"/>
      <c r="GSN206" s="348"/>
      <c r="GSO206" s="348"/>
      <c r="GSP206" s="349"/>
      <c r="GSR206" s="347"/>
      <c r="GSS206" s="350"/>
      <c r="GST206" s="350"/>
      <c r="GSU206" s="348"/>
      <c r="GSV206" s="348"/>
      <c r="GSW206" s="348"/>
      <c r="GSX206" s="349"/>
      <c r="GSZ206" s="347"/>
      <c r="GTA206" s="350"/>
      <c r="GTB206" s="350"/>
      <c r="GTC206" s="348"/>
      <c r="GTD206" s="348"/>
      <c r="GTE206" s="348"/>
      <c r="GTF206" s="349"/>
      <c r="GTH206" s="347"/>
      <c r="GTI206" s="350"/>
      <c r="GTJ206" s="350"/>
      <c r="GTK206" s="348"/>
      <c r="GTL206" s="348"/>
      <c r="GTM206" s="348"/>
      <c r="GTN206" s="349"/>
      <c r="GTP206" s="347"/>
      <c r="GTQ206" s="350"/>
      <c r="GTR206" s="350"/>
      <c r="GTS206" s="348"/>
      <c r="GTT206" s="348"/>
      <c r="GTU206" s="348"/>
      <c r="GTV206" s="349"/>
      <c r="GTX206" s="347"/>
      <c r="GTY206" s="350"/>
      <c r="GTZ206" s="350"/>
      <c r="GUA206" s="348"/>
      <c r="GUB206" s="348"/>
      <c r="GUC206" s="348"/>
      <c r="GUD206" s="349"/>
      <c r="GUF206" s="347"/>
      <c r="GUG206" s="350"/>
      <c r="GUH206" s="350"/>
      <c r="GUI206" s="348"/>
      <c r="GUJ206" s="348"/>
      <c r="GUK206" s="348"/>
      <c r="GUL206" s="349"/>
      <c r="GUN206" s="347"/>
      <c r="GUO206" s="350"/>
      <c r="GUP206" s="350"/>
      <c r="GUQ206" s="348"/>
      <c r="GUR206" s="348"/>
      <c r="GUS206" s="348"/>
      <c r="GUT206" s="349"/>
      <c r="GUV206" s="347"/>
      <c r="GUW206" s="350"/>
      <c r="GUX206" s="350"/>
      <c r="GUY206" s="348"/>
      <c r="GUZ206" s="348"/>
      <c r="GVA206" s="348"/>
      <c r="GVB206" s="349"/>
      <c r="GVD206" s="347"/>
      <c r="GVE206" s="350"/>
      <c r="GVF206" s="350"/>
      <c r="GVG206" s="348"/>
      <c r="GVH206" s="348"/>
      <c r="GVI206" s="348"/>
      <c r="GVJ206" s="349"/>
      <c r="GVL206" s="347"/>
      <c r="GVM206" s="350"/>
      <c r="GVN206" s="350"/>
      <c r="GVO206" s="348"/>
      <c r="GVP206" s="348"/>
      <c r="GVQ206" s="348"/>
      <c r="GVR206" s="349"/>
      <c r="GVT206" s="347"/>
      <c r="GVU206" s="350"/>
      <c r="GVV206" s="350"/>
      <c r="GVW206" s="348"/>
      <c r="GVX206" s="348"/>
      <c r="GVY206" s="348"/>
      <c r="GVZ206" s="349"/>
      <c r="GWB206" s="347"/>
      <c r="GWC206" s="350"/>
      <c r="GWD206" s="350"/>
      <c r="GWE206" s="348"/>
      <c r="GWF206" s="348"/>
      <c r="GWG206" s="348"/>
      <c r="GWH206" s="349"/>
      <c r="GWJ206" s="347"/>
      <c r="GWK206" s="350"/>
      <c r="GWL206" s="350"/>
      <c r="GWM206" s="348"/>
      <c r="GWN206" s="348"/>
      <c r="GWO206" s="348"/>
      <c r="GWP206" s="349"/>
      <c r="GWR206" s="347"/>
      <c r="GWS206" s="350"/>
      <c r="GWT206" s="350"/>
      <c r="GWU206" s="348"/>
      <c r="GWV206" s="348"/>
      <c r="GWW206" s="348"/>
      <c r="GWX206" s="349"/>
      <c r="GWZ206" s="347"/>
      <c r="GXA206" s="350"/>
      <c r="GXB206" s="350"/>
      <c r="GXC206" s="348"/>
      <c r="GXD206" s="348"/>
      <c r="GXE206" s="348"/>
      <c r="GXF206" s="349"/>
      <c r="GXH206" s="347"/>
      <c r="GXI206" s="350"/>
      <c r="GXJ206" s="350"/>
      <c r="GXK206" s="348"/>
      <c r="GXL206" s="348"/>
      <c r="GXM206" s="348"/>
      <c r="GXN206" s="349"/>
      <c r="GXP206" s="347"/>
      <c r="GXQ206" s="350"/>
      <c r="GXR206" s="350"/>
      <c r="GXS206" s="348"/>
      <c r="GXT206" s="348"/>
      <c r="GXU206" s="348"/>
      <c r="GXV206" s="349"/>
      <c r="GXX206" s="347"/>
      <c r="GXY206" s="350"/>
      <c r="GXZ206" s="350"/>
      <c r="GYA206" s="348"/>
      <c r="GYB206" s="348"/>
      <c r="GYC206" s="348"/>
      <c r="GYD206" s="349"/>
      <c r="GYF206" s="347"/>
      <c r="GYG206" s="350"/>
      <c r="GYH206" s="350"/>
      <c r="GYI206" s="348"/>
      <c r="GYJ206" s="348"/>
      <c r="GYK206" s="348"/>
      <c r="GYL206" s="349"/>
      <c r="GYN206" s="347"/>
      <c r="GYO206" s="350"/>
      <c r="GYP206" s="350"/>
      <c r="GYQ206" s="348"/>
      <c r="GYR206" s="348"/>
      <c r="GYS206" s="348"/>
      <c r="GYT206" s="349"/>
      <c r="GYV206" s="347"/>
      <c r="GYW206" s="350"/>
      <c r="GYX206" s="350"/>
      <c r="GYY206" s="348"/>
      <c r="GYZ206" s="348"/>
      <c r="GZA206" s="348"/>
      <c r="GZB206" s="349"/>
      <c r="GZD206" s="347"/>
      <c r="GZE206" s="350"/>
      <c r="GZF206" s="350"/>
      <c r="GZG206" s="348"/>
      <c r="GZH206" s="348"/>
      <c r="GZI206" s="348"/>
      <c r="GZJ206" s="349"/>
      <c r="GZL206" s="347"/>
      <c r="GZM206" s="350"/>
      <c r="GZN206" s="350"/>
      <c r="GZO206" s="348"/>
      <c r="GZP206" s="348"/>
      <c r="GZQ206" s="348"/>
      <c r="GZR206" s="349"/>
      <c r="GZT206" s="347"/>
      <c r="GZU206" s="350"/>
      <c r="GZV206" s="350"/>
      <c r="GZW206" s="348"/>
      <c r="GZX206" s="348"/>
      <c r="GZY206" s="348"/>
      <c r="GZZ206" s="349"/>
      <c r="HAB206" s="347"/>
      <c r="HAC206" s="350"/>
      <c r="HAD206" s="350"/>
      <c r="HAE206" s="348"/>
      <c r="HAF206" s="348"/>
      <c r="HAG206" s="348"/>
      <c r="HAH206" s="349"/>
      <c r="HAJ206" s="347"/>
      <c r="HAK206" s="350"/>
      <c r="HAL206" s="350"/>
      <c r="HAM206" s="348"/>
      <c r="HAN206" s="348"/>
      <c r="HAO206" s="348"/>
      <c r="HAP206" s="349"/>
      <c r="HAR206" s="347"/>
      <c r="HAS206" s="350"/>
      <c r="HAT206" s="350"/>
      <c r="HAU206" s="348"/>
      <c r="HAV206" s="348"/>
      <c r="HAW206" s="348"/>
      <c r="HAX206" s="349"/>
      <c r="HAZ206" s="347"/>
      <c r="HBA206" s="350"/>
      <c r="HBB206" s="350"/>
      <c r="HBC206" s="348"/>
      <c r="HBD206" s="348"/>
      <c r="HBE206" s="348"/>
      <c r="HBF206" s="349"/>
      <c r="HBH206" s="347"/>
      <c r="HBI206" s="350"/>
      <c r="HBJ206" s="350"/>
      <c r="HBK206" s="348"/>
      <c r="HBL206" s="348"/>
      <c r="HBM206" s="348"/>
      <c r="HBN206" s="349"/>
      <c r="HBP206" s="347"/>
      <c r="HBQ206" s="350"/>
      <c r="HBR206" s="350"/>
      <c r="HBS206" s="348"/>
      <c r="HBT206" s="348"/>
      <c r="HBU206" s="348"/>
      <c r="HBV206" s="349"/>
      <c r="HBX206" s="347"/>
      <c r="HBY206" s="350"/>
      <c r="HBZ206" s="350"/>
      <c r="HCA206" s="348"/>
      <c r="HCB206" s="348"/>
      <c r="HCC206" s="348"/>
      <c r="HCD206" s="349"/>
      <c r="HCF206" s="347"/>
      <c r="HCG206" s="350"/>
      <c r="HCH206" s="350"/>
      <c r="HCI206" s="348"/>
      <c r="HCJ206" s="348"/>
      <c r="HCK206" s="348"/>
      <c r="HCL206" s="349"/>
      <c r="HCN206" s="347"/>
      <c r="HCO206" s="350"/>
      <c r="HCP206" s="350"/>
      <c r="HCQ206" s="348"/>
      <c r="HCR206" s="348"/>
      <c r="HCS206" s="348"/>
      <c r="HCT206" s="349"/>
      <c r="HCV206" s="347"/>
      <c r="HCW206" s="350"/>
      <c r="HCX206" s="350"/>
      <c r="HCY206" s="348"/>
      <c r="HCZ206" s="348"/>
      <c r="HDA206" s="348"/>
      <c r="HDB206" s="349"/>
      <c r="HDD206" s="347"/>
      <c r="HDE206" s="350"/>
      <c r="HDF206" s="350"/>
      <c r="HDG206" s="348"/>
      <c r="HDH206" s="348"/>
      <c r="HDI206" s="348"/>
      <c r="HDJ206" s="349"/>
      <c r="HDL206" s="347"/>
      <c r="HDM206" s="350"/>
      <c r="HDN206" s="350"/>
      <c r="HDO206" s="348"/>
      <c r="HDP206" s="348"/>
      <c r="HDQ206" s="348"/>
      <c r="HDR206" s="349"/>
      <c r="HDT206" s="347"/>
      <c r="HDU206" s="350"/>
      <c r="HDV206" s="350"/>
      <c r="HDW206" s="348"/>
      <c r="HDX206" s="348"/>
      <c r="HDY206" s="348"/>
      <c r="HDZ206" s="349"/>
      <c r="HEB206" s="347"/>
      <c r="HEC206" s="350"/>
      <c r="HED206" s="350"/>
      <c r="HEE206" s="348"/>
      <c r="HEF206" s="348"/>
      <c r="HEG206" s="348"/>
      <c r="HEH206" s="349"/>
      <c r="HEJ206" s="347"/>
      <c r="HEK206" s="350"/>
      <c r="HEL206" s="350"/>
      <c r="HEM206" s="348"/>
      <c r="HEN206" s="348"/>
      <c r="HEO206" s="348"/>
      <c r="HEP206" s="349"/>
      <c r="HER206" s="347"/>
      <c r="HES206" s="350"/>
      <c r="HET206" s="350"/>
      <c r="HEU206" s="348"/>
      <c r="HEV206" s="348"/>
      <c r="HEW206" s="348"/>
      <c r="HEX206" s="349"/>
      <c r="HEZ206" s="347"/>
      <c r="HFA206" s="350"/>
      <c r="HFB206" s="350"/>
      <c r="HFC206" s="348"/>
      <c r="HFD206" s="348"/>
      <c r="HFE206" s="348"/>
      <c r="HFF206" s="349"/>
      <c r="HFH206" s="347"/>
      <c r="HFI206" s="350"/>
      <c r="HFJ206" s="350"/>
      <c r="HFK206" s="348"/>
      <c r="HFL206" s="348"/>
      <c r="HFM206" s="348"/>
      <c r="HFN206" s="349"/>
      <c r="HFP206" s="347"/>
      <c r="HFQ206" s="350"/>
      <c r="HFR206" s="350"/>
      <c r="HFS206" s="348"/>
      <c r="HFT206" s="348"/>
      <c r="HFU206" s="348"/>
      <c r="HFV206" s="349"/>
      <c r="HFX206" s="347"/>
      <c r="HFY206" s="350"/>
      <c r="HFZ206" s="350"/>
      <c r="HGA206" s="348"/>
      <c r="HGB206" s="348"/>
      <c r="HGC206" s="348"/>
      <c r="HGD206" s="349"/>
      <c r="HGF206" s="347"/>
      <c r="HGG206" s="350"/>
      <c r="HGH206" s="350"/>
      <c r="HGI206" s="348"/>
      <c r="HGJ206" s="348"/>
      <c r="HGK206" s="348"/>
      <c r="HGL206" s="349"/>
      <c r="HGN206" s="347"/>
      <c r="HGO206" s="350"/>
      <c r="HGP206" s="350"/>
      <c r="HGQ206" s="348"/>
      <c r="HGR206" s="348"/>
      <c r="HGS206" s="348"/>
      <c r="HGT206" s="349"/>
      <c r="HGV206" s="347"/>
      <c r="HGW206" s="350"/>
      <c r="HGX206" s="350"/>
      <c r="HGY206" s="348"/>
      <c r="HGZ206" s="348"/>
      <c r="HHA206" s="348"/>
      <c r="HHB206" s="349"/>
      <c r="HHD206" s="347"/>
      <c r="HHE206" s="350"/>
      <c r="HHF206" s="350"/>
      <c r="HHG206" s="348"/>
      <c r="HHH206" s="348"/>
      <c r="HHI206" s="348"/>
      <c r="HHJ206" s="349"/>
      <c r="HHL206" s="347"/>
      <c r="HHM206" s="350"/>
      <c r="HHN206" s="350"/>
      <c r="HHO206" s="348"/>
      <c r="HHP206" s="348"/>
      <c r="HHQ206" s="348"/>
      <c r="HHR206" s="349"/>
      <c r="HHT206" s="347"/>
      <c r="HHU206" s="350"/>
      <c r="HHV206" s="350"/>
      <c r="HHW206" s="348"/>
      <c r="HHX206" s="348"/>
      <c r="HHY206" s="348"/>
      <c r="HHZ206" s="349"/>
      <c r="HIB206" s="347"/>
      <c r="HIC206" s="350"/>
      <c r="HID206" s="350"/>
      <c r="HIE206" s="348"/>
      <c r="HIF206" s="348"/>
      <c r="HIG206" s="348"/>
      <c r="HIH206" s="349"/>
      <c r="HIJ206" s="347"/>
      <c r="HIK206" s="350"/>
      <c r="HIL206" s="350"/>
      <c r="HIM206" s="348"/>
      <c r="HIN206" s="348"/>
      <c r="HIO206" s="348"/>
      <c r="HIP206" s="349"/>
      <c r="HIR206" s="347"/>
      <c r="HIS206" s="350"/>
      <c r="HIT206" s="350"/>
      <c r="HIU206" s="348"/>
      <c r="HIV206" s="348"/>
      <c r="HIW206" s="348"/>
      <c r="HIX206" s="349"/>
      <c r="HIZ206" s="347"/>
      <c r="HJA206" s="350"/>
      <c r="HJB206" s="350"/>
      <c r="HJC206" s="348"/>
      <c r="HJD206" s="348"/>
      <c r="HJE206" s="348"/>
      <c r="HJF206" s="349"/>
      <c r="HJH206" s="347"/>
      <c r="HJI206" s="350"/>
      <c r="HJJ206" s="350"/>
      <c r="HJK206" s="348"/>
      <c r="HJL206" s="348"/>
      <c r="HJM206" s="348"/>
      <c r="HJN206" s="349"/>
      <c r="HJP206" s="347"/>
      <c r="HJQ206" s="350"/>
      <c r="HJR206" s="350"/>
      <c r="HJS206" s="348"/>
      <c r="HJT206" s="348"/>
      <c r="HJU206" s="348"/>
      <c r="HJV206" s="349"/>
      <c r="HJX206" s="347"/>
      <c r="HJY206" s="350"/>
      <c r="HJZ206" s="350"/>
      <c r="HKA206" s="348"/>
      <c r="HKB206" s="348"/>
      <c r="HKC206" s="348"/>
      <c r="HKD206" s="349"/>
      <c r="HKF206" s="347"/>
      <c r="HKG206" s="350"/>
      <c r="HKH206" s="350"/>
      <c r="HKI206" s="348"/>
      <c r="HKJ206" s="348"/>
      <c r="HKK206" s="348"/>
      <c r="HKL206" s="349"/>
      <c r="HKN206" s="347"/>
      <c r="HKO206" s="350"/>
      <c r="HKP206" s="350"/>
      <c r="HKQ206" s="348"/>
      <c r="HKR206" s="348"/>
      <c r="HKS206" s="348"/>
      <c r="HKT206" s="349"/>
      <c r="HKV206" s="347"/>
      <c r="HKW206" s="350"/>
      <c r="HKX206" s="350"/>
      <c r="HKY206" s="348"/>
      <c r="HKZ206" s="348"/>
      <c r="HLA206" s="348"/>
      <c r="HLB206" s="349"/>
      <c r="HLD206" s="347"/>
      <c r="HLE206" s="350"/>
      <c r="HLF206" s="350"/>
      <c r="HLG206" s="348"/>
      <c r="HLH206" s="348"/>
      <c r="HLI206" s="348"/>
      <c r="HLJ206" s="349"/>
      <c r="HLL206" s="347"/>
      <c r="HLM206" s="350"/>
      <c r="HLN206" s="350"/>
      <c r="HLO206" s="348"/>
      <c r="HLP206" s="348"/>
      <c r="HLQ206" s="348"/>
      <c r="HLR206" s="349"/>
      <c r="HLT206" s="347"/>
      <c r="HLU206" s="350"/>
      <c r="HLV206" s="350"/>
      <c r="HLW206" s="348"/>
      <c r="HLX206" s="348"/>
      <c r="HLY206" s="348"/>
      <c r="HLZ206" s="349"/>
      <c r="HMB206" s="347"/>
      <c r="HMC206" s="350"/>
      <c r="HMD206" s="350"/>
      <c r="HME206" s="348"/>
      <c r="HMF206" s="348"/>
      <c r="HMG206" s="348"/>
      <c r="HMH206" s="349"/>
      <c r="HMJ206" s="347"/>
      <c r="HMK206" s="350"/>
      <c r="HML206" s="350"/>
      <c r="HMM206" s="348"/>
      <c r="HMN206" s="348"/>
      <c r="HMO206" s="348"/>
      <c r="HMP206" s="349"/>
      <c r="HMR206" s="347"/>
      <c r="HMS206" s="350"/>
      <c r="HMT206" s="350"/>
      <c r="HMU206" s="348"/>
      <c r="HMV206" s="348"/>
      <c r="HMW206" s="348"/>
      <c r="HMX206" s="349"/>
      <c r="HMZ206" s="347"/>
      <c r="HNA206" s="350"/>
      <c r="HNB206" s="350"/>
      <c r="HNC206" s="348"/>
      <c r="HND206" s="348"/>
      <c r="HNE206" s="348"/>
      <c r="HNF206" s="349"/>
      <c r="HNH206" s="347"/>
      <c r="HNI206" s="350"/>
      <c r="HNJ206" s="350"/>
      <c r="HNK206" s="348"/>
      <c r="HNL206" s="348"/>
      <c r="HNM206" s="348"/>
      <c r="HNN206" s="349"/>
      <c r="HNP206" s="347"/>
      <c r="HNQ206" s="350"/>
      <c r="HNR206" s="350"/>
      <c r="HNS206" s="348"/>
      <c r="HNT206" s="348"/>
      <c r="HNU206" s="348"/>
      <c r="HNV206" s="349"/>
      <c r="HNX206" s="347"/>
      <c r="HNY206" s="350"/>
      <c r="HNZ206" s="350"/>
      <c r="HOA206" s="348"/>
      <c r="HOB206" s="348"/>
      <c r="HOC206" s="348"/>
      <c r="HOD206" s="349"/>
      <c r="HOF206" s="347"/>
      <c r="HOG206" s="350"/>
      <c r="HOH206" s="350"/>
      <c r="HOI206" s="348"/>
      <c r="HOJ206" s="348"/>
      <c r="HOK206" s="348"/>
      <c r="HOL206" s="349"/>
      <c r="HON206" s="347"/>
      <c r="HOO206" s="350"/>
      <c r="HOP206" s="350"/>
      <c r="HOQ206" s="348"/>
      <c r="HOR206" s="348"/>
      <c r="HOS206" s="348"/>
      <c r="HOT206" s="349"/>
      <c r="HOV206" s="347"/>
      <c r="HOW206" s="350"/>
      <c r="HOX206" s="350"/>
      <c r="HOY206" s="348"/>
      <c r="HOZ206" s="348"/>
      <c r="HPA206" s="348"/>
      <c r="HPB206" s="349"/>
      <c r="HPD206" s="347"/>
      <c r="HPE206" s="350"/>
      <c r="HPF206" s="350"/>
      <c r="HPG206" s="348"/>
      <c r="HPH206" s="348"/>
      <c r="HPI206" s="348"/>
      <c r="HPJ206" s="349"/>
      <c r="HPL206" s="347"/>
      <c r="HPM206" s="350"/>
      <c r="HPN206" s="350"/>
      <c r="HPO206" s="348"/>
      <c r="HPP206" s="348"/>
      <c r="HPQ206" s="348"/>
      <c r="HPR206" s="349"/>
      <c r="HPT206" s="347"/>
      <c r="HPU206" s="350"/>
      <c r="HPV206" s="350"/>
      <c r="HPW206" s="348"/>
      <c r="HPX206" s="348"/>
      <c r="HPY206" s="348"/>
      <c r="HPZ206" s="349"/>
      <c r="HQB206" s="347"/>
      <c r="HQC206" s="350"/>
      <c r="HQD206" s="350"/>
      <c r="HQE206" s="348"/>
      <c r="HQF206" s="348"/>
      <c r="HQG206" s="348"/>
      <c r="HQH206" s="349"/>
      <c r="HQJ206" s="347"/>
      <c r="HQK206" s="350"/>
      <c r="HQL206" s="350"/>
      <c r="HQM206" s="348"/>
      <c r="HQN206" s="348"/>
      <c r="HQO206" s="348"/>
      <c r="HQP206" s="349"/>
      <c r="HQR206" s="347"/>
      <c r="HQS206" s="350"/>
      <c r="HQT206" s="350"/>
      <c r="HQU206" s="348"/>
      <c r="HQV206" s="348"/>
      <c r="HQW206" s="348"/>
      <c r="HQX206" s="349"/>
      <c r="HQZ206" s="347"/>
      <c r="HRA206" s="350"/>
      <c r="HRB206" s="350"/>
      <c r="HRC206" s="348"/>
      <c r="HRD206" s="348"/>
      <c r="HRE206" s="348"/>
      <c r="HRF206" s="349"/>
      <c r="HRH206" s="347"/>
      <c r="HRI206" s="350"/>
      <c r="HRJ206" s="350"/>
      <c r="HRK206" s="348"/>
      <c r="HRL206" s="348"/>
      <c r="HRM206" s="348"/>
      <c r="HRN206" s="349"/>
      <c r="HRP206" s="347"/>
      <c r="HRQ206" s="350"/>
      <c r="HRR206" s="350"/>
      <c r="HRS206" s="348"/>
      <c r="HRT206" s="348"/>
      <c r="HRU206" s="348"/>
      <c r="HRV206" s="349"/>
      <c r="HRX206" s="347"/>
      <c r="HRY206" s="350"/>
      <c r="HRZ206" s="350"/>
      <c r="HSA206" s="348"/>
      <c r="HSB206" s="348"/>
      <c r="HSC206" s="348"/>
      <c r="HSD206" s="349"/>
      <c r="HSF206" s="347"/>
      <c r="HSG206" s="350"/>
      <c r="HSH206" s="350"/>
      <c r="HSI206" s="348"/>
      <c r="HSJ206" s="348"/>
      <c r="HSK206" s="348"/>
      <c r="HSL206" s="349"/>
      <c r="HSN206" s="347"/>
      <c r="HSO206" s="350"/>
      <c r="HSP206" s="350"/>
      <c r="HSQ206" s="348"/>
      <c r="HSR206" s="348"/>
      <c r="HSS206" s="348"/>
      <c r="HST206" s="349"/>
      <c r="HSV206" s="347"/>
      <c r="HSW206" s="350"/>
      <c r="HSX206" s="350"/>
      <c r="HSY206" s="348"/>
      <c r="HSZ206" s="348"/>
      <c r="HTA206" s="348"/>
      <c r="HTB206" s="349"/>
      <c r="HTD206" s="347"/>
      <c r="HTE206" s="350"/>
      <c r="HTF206" s="350"/>
      <c r="HTG206" s="348"/>
      <c r="HTH206" s="348"/>
      <c r="HTI206" s="348"/>
      <c r="HTJ206" s="349"/>
      <c r="HTL206" s="347"/>
      <c r="HTM206" s="350"/>
      <c r="HTN206" s="350"/>
      <c r="HTO206" s="348"/>
      <c r="HTP206" s="348"/>
      <c r="HTQ206" s="348"/>
      <c r="HTR206" s="349"/>
      <c r="HTT206" s="347"/>
      <c r="HTU206" s="350"/>
      <c r="HTV206" s="350"/>
      <c r="HTW206" s="348"/>
      <c r="HTX206" s="348"/>
      <c r="HTY206" s="348"/>
      <c r="HTZ206" s="349"/>
      <c r="HUB206" s="347"/>
      <c r="HUC206" s="350"/>
      <c r="HUD206" s="350"/>
      <c r="HUE206" s="348"/>
      <c r="HUF206" s="348"/>
      <c r="HUG206" s="348"/>
      <c r="HUH206" s="349"/>
      <c r="HUJ206" s="347"/>
      <c r="HUK206" s="350"/>
      <c r="HUL206" s="350"/>
      <c r="HUM206" s="348"/>
      <c r="HUN206" s="348"/>
      <c r="HUO206" s="348"/>
      <c r="HUP206" s="349"/>
      <c r="HUR206" s="347"/>
      <c r="HUS206" s="350"/>
      <c r="HUT206" s="350"/>
      <c r="HUU206" s="348"/>
      <c r="HUV206" s="348"/>
      <c r="HUW206" s="348"/>
      <c r="HUX206" s="349"/>
      <c r="HUZ206" s="347"/>
      <c r="HVA206" s="350"/>
      <c r="HVB206" s="350"/>
      <c r="HVC206" s="348"/>
      <c r="HVD206" s="348"/>
      <c r="HVE206" s="348"/>
      <c r="HVF206" s="349"/>
      <c r="HVH206" s="347"/>
      <c r="HVI206" s="350"/>
      <c r="HVJ206" s="350"/>
      <c r="HVK206" s="348"/>
      <c r="HVL206" s="348"/>
      <c r="HVM206" s="348"/>
      <c r="HVN206" s="349"/>
      <c r="HVP206" s="347"/>
      <c r="HVQ206" s="350"/>
      <c r="HVR206" s="350"/>
      <c r="HVS206" s="348"/>
      <c r="HVT206" s="348"/>
      <c r="HVU206" s="348"/>
      <c r="HVV206" s="349"/>
      <c r="HVX206" s="347"/>
      <c r="HVY206" s="350"/>
      <c r="HVZ206" s="350"/>
      <c r="HWA206" s="348"/>
      <c r="HWB206" s="348"/>
      <c r="HWC206" s="348"/>
      <c r="HWD206" s="349"/>
      <c r="HWF206" s="347"/>
      <c r="HWG206" s="350"/>
      <c r="HWH206" s="350"/>
      <c r="HWI206" s="348"/>
      <c r="HWJ206" s="348"/>
      <c r="HWK206" s="348"/>
      <c r="HWL206" s="349"/>
      <c r="HWN206" s="347"/>
      <c r="HWO206" s="350"/>
      <c r="HWP206" s="350"/>
      <c r="HWQ206" s="348"/>
      <c r="HWR206" s="348"/>
      <c r="HWS206" s="348"/>
      <c r="HWT206" s="349"/>
      <c r="HWV206" s="347"/>
      <c r="HWW206" s="350"/>
      <c r="HWX206" s="350"/>
      <c r="HWY206" s="348"/>
      <c r="HWZ206" s="348"/>
      <c r="HXA206" s="348"/>
      <c r="HXB206" s="349"/>
      <c r="HXD206" s="347"/>
      <c r="HXE206" s="350"/>
      <c r="HXF206" s="350"/>
      <c r="HXG206" s="348"/>
      <c r="HXH206" s="348"/>
      <c r="HXI206" s="348"/>
      <c r="HXJ206" s="349"/>
      <c r="HXL206" s="347"/>
      <c r="HXM206" s="350"/>
      <c r="HXN206" s="350"/>
      <c r="HXO206" s="348"/>
      <c r="HXP206" s="348"/>
      <c r="HXQ206" s="348"/>
      <c r="HXR206" s="349"/>
      <c r="HXT206" s="347"/>
      <c r="HXU206" s="350"/>
      <c r="HXV206" s="350"/>
      <c r="HXW206" s="348"/>
      <c r="HXX206" s="348"/>
      <c r="HXY206" s="348"/>
      <c r="HXZ206" s="349"/>
      <c r="HYB206" s="347"/>
      <c r="HYC206" s="350"/>
      <c r="HYD206" s="350"/>
      <c r="HYE206" s="348"/>
      <c r="HYF206" s="348"/>
      <c r="HYG206" s="348"/>
      <c r="HYH206" s="349"/>
      <c r="HYJ206" s="347"/>
      <c r="HYK206" s="350"/>
      <c r="HYL206" s="350"/>
      <c r="HYM206" s="348"/>
      <c r="HYN206" s="348"/>
      <c r="HYO206" s="348"/>
      <c r="HYP206" s="349"/>
      <c r="HYR206" s="347"/>
      <c r="HYS206" s="350"/>
      <c r="HYT206" s="350"/>
      <c r="HYU206" s="348"/>
      <c r="HYV206" s="348"/>
      <c r="HYW206" s="348"/>
      <c r="HYX206" s="349"/>
      <c r="HYZ206" s="347"/>
      <c r="HZA206" s="350"/>
      <c r="HZB206" s="350"/>
      <c r="HZC206" s="348"/>
      <c r="HZD206" s="348"/>
      <c r="HZE206" s="348"/>
      <c r="HZF206" s="349"/>
      <c r="HZH206" s="347"/>
      <c r="HZI206" s="350"/>
      <c r="HZJ206" s="350"/>
      <c r="HZK206" s="348"/>
      <c r="HZL206" s="348"/>
      <c r="HZM206" s="348"/>
      <c r="HZN206" s="349"/>
      <c r="HZP206" s="347"/>
      <c r="HZQ206" s="350"/>
      <c r="HZR206" s="350"/>
      <c r="HZS206" s="348"/>
      <c r="HZT206" s="348"/>
      <c r="HZU206" s="348"/>
      <c r="HZV206" s="349"/>
      <c r="HZX206" s="347"/>
      <c r="HZY206" s="350"/>
      <c r="HZZ206" s="350"/>
      <c r="IAA206" s="348"/>
      <c r="IAB206" s="348"/>
      <c r="IAC206" s="348"/>
      <c r="IAD206" s="349"/>
      <c r="IAF206" s="347"/>
      <c r="IAG206" s="350"/>
      <c r="IAH206" s="350"/>
      <c r="IAI206" s="348"/>
      <c r="IAJ206" s="348"/>
      <c r="IAK206" s="348"/>
      <c r="IAL206" s="349"/>
      <c r="IAN206" s="347"/>
      <c r="IAO206" s="350"/>
      <c r="IAP206" s="350"/>
      <c r="IAQ206" s="348"/>
      <c r="IAR206" s="348"/>
      <c r="IAS206" s="348"/>
      <c r="IAT206" s="349"/>
      <c r="IAV206" s="347"/>
      <c r="IAW206" s="350"/>
      <c r="IAX206" s="350"/>
      <c r="IAY206" s="348"/>
      <c r="IAZ206" s="348"/>
      <c r="IBA206" s="348"/>
      <c r="IBB206" s="349"/>
      <c r="IBD206" s="347"/>
      <c r="IBE206" s="350"/>
      <c r="IBF206" s="350"/>
      <c r="IBG206" s="348"/>
      <c r="IBH206" s="348"/>
      <c r="IBI206" s="348"/>
      <c r="IBJ206" s="349"/>
      <c r="IBL206" s="347"/>
      <c r="IBM206" s="350"/>
      <c r="IBN206" s="350"/>
      <c r="IBO206" s="348"/>
      <c r="IBP206" s="348"/>
      <c r="IBQ206" s="348"/>
      <c r="IBR206" s="349"/>
      <c r="IBT206" s="347"/>
      <c r="IBU206" s="350"/>
      <c r="IBV206" s="350"/>
      <c r="IBW206" s="348"/>
      <c r="IBX206" s="348"/>
      <c r="IBY206" s="348"/>
      <c r="IBZ206" s="349"/>
      <c r="ICB206" s="347"/>
      <c r="ICC206" s="350"/>
      <c r="ICD206" s="350"/>
      <c r="ICE206" s="348"/>
      <c r="ICF206" s="348"/>
      <c r="ICG206" s="348"/>
      <c r="ICH206" s="349"/>
      <c r="ICJ206" s="347"/>
      <c r="ICK206" s="350"/>
      <c r="ICL206" s="350"/>
      <c r="ICM206" s="348"/>
      <c r="ICN206" s="348"/>
      <c r="ICO206" s="348"/>
      <c r="ICP206" s="349"/>
      <c r="ICR206" s="347"/>
      <c r="ICS206" s="350"/>
      <c r="ICT206" s="350"/>
      <c r="ICU206" s="348"/>
      <c r="ICV206" s="348"/>
      <c r="ICW206" s="348"/>
      <c r="ICX206" s="349"/>
      <c r="ICZ206" s="347"/>
      <c r="IDA206" s="350"/>
      <c r="IDB206" s="350"/>
      <c r="IDC206" s="348"/>
      <c r="IDD206" s="348"/>
      <c r="IDE206" s="348"/>
      <c r="IDF206" s="349"/>
      <c r="IDH206" s="347"/>
      <c r="IDI206" s="350"/>
      <c r="IDJ206" s="350"/>
      <c r="IDK206" s="348"/>
      <c r="IDL206" s="348"/>
      <c r="IDM206" s="348"/>
      <c r="IDN206" s="349"/>
      <c r="IDP206" s="347"/>
      <c r="IDQ206" s="350"/>
      <c r="IDR206" s="350"/>
      <c r="IDS206" s="348"/>
      <c r="IDT206" s="348"/>
      <c r="IDU206" s="348"/>
      <c r="IDV206" s="349"/>
      <c r="IDX206" s="347"/>
      <c r="IDY206" s="350"/>
      <c r="IDZ206" s="350"/>
      <c r="IEA206" s="348"/>
      <c r="IEB206" s="348"/>
      <c r="IEC206" s="348"/>
      <c r="IED206" s="349"/>
      <c r="IEF206" s="347"/>
      <c r="IEG206" s="350"/>
      <c r="IEH206" s="350"/>
      <c r="IEI206" s="348"/>
      <c r="IEJ206" s="348"/>
      <c r="IEK206" s="348"/>
      <c r="IEL206" s="349"/>
      <c r="IEN206" s="347"/>
      <c r="IEO206" s="350"/>
      <c r="IEP206" s="350"/>
      <c r="IEQ206" s="348"/>
      <c r="IER206" s="348"/>
      <c r="IES206" s="348"/>
      <c r="IET206" s="349"/>
      <c r="IEV206" s="347"/>
      <c r="IEW206" s="350"/>
      <c r="IEX206" s="350"/>
      <c r="IEY206" s="348"/>
      <c r="IEZ206" s="348"/>
      <c r="IFA206" s="348"/>
      <c r="IFB206" s="349"/>
      <c r="IFD206" s="347"/>
      <c r="IFE206" s="350"/>
      <c r="IFF206" s="350"/>
      <c r="IFG206" s="348"/>
      <c r="IFH206" s="348"/>
      <c r="IFI206" s="348"/>
      <c r="IFJ206" s="349"/>
      <c r="IFL206" s="347"/>
      <c r="IFM206" s="350"/>
      <c r="IFN206" s="350"/>
      <c r="IFO206" s="348"/>
      <c r="IFP206" s="348"/>
      <c r="IFQ206" s="348"/>
      <c r="IFR206" s="349"/>
      <c r="IFT206" s="347"/>
      <c r="IFU206" s="350"/>
      <c r="IFV206" s="350"/>
      <c r="IFW206" s="348"/>
      <c r="IFX206" s="348"/>
      <c r="IFY206" s="348"/>
      <c r="IFZ206" s="349"/>
      <c r="IGB206" s="347"/>
      <c r="IGC206" s="350"/>
      <c r="IGD206" s="350"/>
      <c r="IGE206" s="348"/>
      <c r="IGF206" s="348"/>
      <c r="IGG206" s="348"/>
      <c r="IGH206" s="349"/>
      <c r="IGJ206" s="347"/>
      <c r="IGK206" s="350"/>
      <c r="IGL206" s="350"/>
      <c r="IGM206" s="348"/>
      <c r="IGN206" s="348"/>
      <c r="IGO206" s="348"/>
      <c r="IGP206" s="349"/>
      <c r="IGR206" s="347"/>
      <c r="IGS206" s="350"/>
      <c r="IGT206" s="350"/>
      <c r="IGU206" s="348"/>
      <c r="IGV206" s="348"/>
      <c r="IGW206" s="348"/>
      <c r="IGX206" s="349"/>
      <c r="IGZ206" s="347"/>
      <c r="IHA206" s="350"/>
      <c r="IHB206" s="350"/>
      <c r="IHC206" s="348"/>
      <c r="IHD206" s="348"/>
      <c r="IHE206" s="348"/>
      <c r="IHF206" s="349"/>
      <c r="IHH206" s="347"/>
      <c r="IHI206" s="350"/>
      <c r="IHJ206" s="350"/>
      <c r="IHK206" s="348"/>
      <c r="IHL206" s="348"/>
      <c r="IHM206" s="348"/>
      <c r="IHN206" s="349"/>
      <c r="IHP206" s="347"/>
      <c r="IHQ206" s="350"/>
      <c r="IHR206" s="350"/>
      <c r="IHS206" s="348"/>
      <c r="IHT206" s="348"/>
      <c r="IHU206" s="348"/>
      <c r="IHV206" s="349"/>
      <c r="IHX206" s="347"/>
      <c r="IHY206" s="350"/>
      <c r="IHZ206" s="350"/>
      <c r="IIA206" s="348"/>
      <c r="IIB206" s="348"/>
      <c r="IIC206" s="348"/>
      <c r="IID206" s="349"/>
      <c r="IIF206" s="347"/>
      <c r="IIG206" s="350"/>
      <c r="IIH206" s="350"/>
      <c r="III206" s="348"/>
      <c r="IIJ206" s="348"/>
      <c r="IIK206" s="348"/>
      <c r="IIL206" s="349"/>
      <c r="IIN206" s="347"/>
      <c r="IIO206" s="350"/>
      <c r="IIP206" s="350"/>
      <c r="IIQ206" s="348"/>
      <c r="IIR206" s="348"/>
      <c r="IIS206" s="348"/>
      <c r="IIT206" s="349"/>
      <c r="IIV206" s="347"/>
      <c r="IIW206" s="350"/>
      <c r="IIX206" s="350"/>
      <c r="IIY206" s="348"/>
      <c r="IIZ206" s="348"/>
      <c r="IJA206" s="348"/>
      <c r="IJB206" s="349"/>
      <c r="IJD206" s="347"/>
      <c r="IJE206" s="350"/>
      <c r="IJF206" s="350"/>
      <c r="IJG206" s="348"/>
      <c r="IJH206" s="348"/>
      <c r="IJI206" s="348"/>
      <c r="IJJ206" s="349"/>
      <c r="IJL206" s="347"/>
      <c r="IJM206" s="350"/>
      <c r="IJN206" s="350"/>
      <c r="IJO206" s="348"/>
      <c r="IJP206" s="348"/>
      <c r="IJQ206" s="348"/>
      <c r="IJR206" s="349"/>
      <c r="IJT206" s="347"/>
      <c r="IJU206" s="350"/>
      <c r="IJV206" s="350"/>
      <c r="IJW206" s="348"/>
      <c r="IJX206" s="348"/>
      <c r="IJY206" s="348"/>
      <c r="IJZ206" s="349"/>
      <c r="IKB206" s="347"/>
      <c r="IKC206" s="350"/>
      <c r="IKD206" s="350"/>
      <c r="IKE206" s="348"/>
      <c r="IKF206" s="348"/>
      <c r="IKG206" s="348"/>
      <c r="IKH206" s="349"/>
      <c r="IKJ206" s="347"/>
      <c r="IKK206" s="350"/>
      <c r="IKL206" s="350"/>
      <c r="IKM206" s="348"/>
      <c r="IKN206" s="348"/>
      <c r="IKO206" s="348"/>
      <c r="IKP206" s="349"/>
      <c r="IKR206" s="347"/>
      <c r="IKS206" s="350"/>
      <c r="IKT206" s="350"/>
      <c r="IKU206" s="348"/>
      <c r="IKV206" s="348"/>
      <c r="IKW206" s="348"/>
      <c r="IKX206" s="349"/>
      <c r="IKZ206" s="347"/>
      <c r="ILA206" s="350"/>
      <c r="ILB206" s="350"/>
      <c r="ILC206" s="348"/>
      <c r="ILD206" s="348"/>
      <c r="ILE206" s="348"/>
      <c r="ILF206" s="349"/>
      <c r="ILH206" s="347"/>
      <c r="ILI206" s="350"/>
      <c r="ILJ206" s="350"/>
      <c r="ILK206" s="348"/>
      <c r="ILL206" s="348"/>
      <c r="ILM206" s="348"/>
      <c r="ILN206" s="349"/>
      <c r="ILP206" s="347"/>
      <c r="ILQ206" s="350"/>
      <c r="ILR206" s="350"/>
      <c r="ILS206" s="348"/>
      <c r="ILT206" s="348"/>
      <c r="ILU206" s="348"/>
      <c r="ILV206" s="349"/>
      <c r="ILX206" s="347"/>
      <c r="ILY206" s="350"/>
      <c r="ILZ206" s="350"/>
      <c r="IMA206" s="348"/>
      <c r="IMB206" s="348"/>
      <c r="IMC206" s="348"/>
      <c r="IMD206" s="349"/>
      <c r="IMF206" s="347"/>
      <c r="IMG206" s="350"/>
      <c r="IMH206" s="350"/>
      <c r="IMI206" s="348"/>
      <c r="IMJ206" s="348"/>
      <c r="IMK206" s="348"/>
      <c r="IML206" s="349"/>
      <c r="IMN206" s="347"/>
      <c r="IMO206" s="350"/>
      <c r="IMP206" s="350"/>
      <c r="IMQ206" s="348"/>
      <c r="IMR206" s="348"/>
      <c r="IMS206" s="348"/>
      <c r="IMT206" s="349"/>
      <c r="IMV206" s="347"/>
      <c r="IMW206" s="350"/>
      <c r="IMX206" s="350"/>
      <c r="IMY206" s="348"/>
      <c r="IMZ206" s="348"/>
      <c r="INA206" s="348"/>
      <c r="INB206" s="349"/>
      <c r="IND206" s="347"/>
      <c r="INE206" s="350"/>
      <c r="INF206" s="350"/>
      <c r="ING206" s="348"/>
      <c r="INH206" s="348"/>
      <c r="INI206" s="348"/>
      <c r="INJ206" s="349"/>
      <c r="INL206" s="347"/>
      <c r="INM206" s="350"/>
      <c r="INN206" s="350"/>
      <c r="INO206" s="348"/>
      <c r="INP206" s="348"/>
      <c r="INQ206" s="348"/>
      <c r="INR206" s="349"/>
      <c r="INT206" s="347"/>
      <c r="INU206" s="350"/>
      <c r="INV206" s="350"/>
      <c r="INW206" s="348"/>
      <c r="INX206" s="348"/>
      <c r="INY206" s="348"/>
      <c r="INZ206" s="349"/>
      <c r="IOB206" s="347"/>
      <c r="IOC206" s="350"/>
      <c r="IOD206" s="350"/>
      <c r="IOE206" s="348"/>
      <c r="IOF206" s="348"/>
      <c r="IOG206" s="348"/>
      <c r="IOH206" s="349"/>
      <c r="IOJ206" s="347"/>
      <c r="IOK206" s="350"/>
      <c r="IOL206" s="350"/>
      <c r="IOM206" s="348"/>
      <c r="ION206" s="348"/>
      <c r="IOO206" s="348"/>
      <c r="IOP206" s="349"/>
      <c r="IOR206" s="347"/>
      <c r="IOS206" s="350"/>
      <c r="IOT206" s="350"/>
      <c r="IOU206" s="348"/>
      <c r="IOV206" s="348"/>
      <c r="IOW206" s="348"/>
      <c r="IOX206" s="349"/>
      <c r="IOZ206" s="347"/>
      <c r="IPA206" s="350"/>
      <c r="IPB206" s="350"/>
      <c r="IPC206" s="348"/>
      <c r="IPD206" s="348"/>
      <c r="IPE206" s="348"/>
      <c r="IPF206" s="349"/>
      <c r="IPH206" s="347"/>
      <c r="IPI206" s="350"/>
      <c r="IPJ206" s="350"/>
      <c r="IPK206" s="348"/>
      <c r="IPL206" s="348"/>
      <c r="IPM206" s="348"/>
      <c r="IPN206" s="349"/>
      <c r="IPP206" s="347"/>
      <c r="IPQ206" s="350"/>
      <c r="IPR206" s="350"/>
      <c r="IPS206" s="348"/>
      <c r="IPT206" s="348"/>
      <c r="IPU206" s="348"/>
      <c r="IPV206" s="349"/>
      <c r="IPX206" s="347"/>
      <c r="IPY206" s="350"/>
      <c r="IPZ206" s="350"/>
      <c r="IQA206" s="348"/>
      <c r="IQB206" s="348"/>
      <c r="IQC206" s="348"/>
      <c r="IQD206" s="349"/>
      <c r="IQF206" s="347"/>
      <c r="IQG206" s="350"/>
      <c r="IQH206" s="350"/>
      <c r="IQI206" s="348"/>
      <c r="IQJ206" s="348"/>
      <c r="IQK206" s="348"/>
      <c r="IQL206" s="349"/>
      <c r="IQN206" s="347"/>
      <c r="IQO206" s="350"/>
      <c r="IQP206" s="350"/>
      <c r="IQQ206" s="348"/>
      <c r="IQR206" s="348"/>
      <c r="IQS206" s="348"/>
      <c r="IQT206" s="349"/>
      <c r="IQV206" s="347"/>
      <c r="IQW206" s="350"/>
      <c r="IQX206" s="350"/>
      <c r="IQY206" s="348"/>
      <c r="IQZ206" s="348"/>
      <c r="IRA206" s="348"/>
      <c r="IRB206" s="349"/>
      <c r="IRD206" s="347"/>
      <c r="IRE206" s="350"/>
      <c r="IRF206" s="350"/>
      <c r="IRG206" s="348"/>
      <c r="IRH206" s="348"/>
      <c r="IRI206" s="348"/>
      <c r="IRJ206" s="349"/>
      <c r="IRL206" s="347"/>
      <c r="IRM206" s="350"/>
      <c r="IRN206" s="350"/>
      <c r="IRO206" s="348"/>
      <c r="IRP206" s="348"/>
      <c r="IRQ206" s="348"/>
      <c r="IRR206" s="349"/>
      <c r="IRT206" s="347"/>
      <c r="IRU206" s="350"/>
      <c r="IRV206" s="350"/>
      <c r="IRW206" s="348"/>
      <c r="IRX206" s="348"/>
      <c r="IRY206" s="348"/>
      <c r="IRZ206" s="349"/>
      <c r="ISB206" s="347"/>
      <c r="ISC206" s="350"/>
      <c r="ISD206" s="350"/>
      <c r="ISE206" s="348"/>
      <c r="ISF206" s="348"/>
      <c r="ISG206" s="348"/>
      <c r="ISH206" s="349"/>
      <c r="ISJ206" s="347"/>
      <c r="ISK206" s="350"/>
      <c r="ISL206" s="350"/>
      <c r="ISM206" s="348"/>
      <c r="ISN206" s="348"/>
      <c r="ISO206" s="348"/>
      <c r="ISP206" s="349"/>
      <c r="ISR206" s="347"/>
      <c r="ISS206" s="350"/>
      <c r="IST206" s="350"/>
      <c r="ISU206" s="348"/>
      <c r="ISV206" s="348"/>
      <c r="ISW206" s="348"/>
      <c r="ISX206" s="349"/>
      <c r="ISZ206" s="347"/>
      <c r="ITA206" s="350"/>
      <c r="ITB206" s="350"/>
      <c r="ITC206" s="348"/>
      <c r="ITD206" s="348"/>
      <c r="ITE206" s="348"/>
      <c r="ITF206" s="349"/>
      <c r="ITH206" s="347"/>
      <c r="ITI206" s="350"/>
      <c r="ITJ206" s="350"/>
      <c r="ITK206" s="348"/>
      <c r="ITL206" s="348"/>
      <c r="ITM206" s="348"/>
      <c r="ITN206" s="349"/>
      <c r="ITP206" s="347"/>
      <c r="ITQ206" s="350"/>
      <c r="ITR206" s="350"/>
      <c r="ITS206" s="348"/>
      <c r="ITT206" s="348"/>
      <c r="ITU206" s="348"/>
      <c r="ITV206" s="349"/>
      <c r="ITX206" s="347"/>
      <c r="ITY206" s="350"/>
      <c r="ITZ206" s="350"/>
      <c r="IUA206" s="348"/>
      <c r="IUB206" s="348"/>
      <c r="IUC206" s="348"/>
      <c r="IUD206" s="349"/>
      <c r="IUF206" s="347"/>
      <c r="IUG206" s="350"/>
      <c r="IUH206" s="350"/>
      <c r="IUI206" s="348"/>
      <c r="IUJ206" s="348"/>
      <c r="IUK206" s="348"/>
      <c r="IUL206" s="349"/>
      <c r="IUN206" s="347"/>
      <c r="IUO206" s="350"/>
      <c r="IUP206" s="350"/>
      <c r="IUQ206" s="348"/>
      <c r="IUR206" s="348"/>
      <c r="IUS206" s="348"/>
      <c r="IUT206" s="349"/>
      <c r="IUV206" s="347"/>
      <c r="IUW206" s="350"/>
      <c r="IUX206" s="350"/>
      <c r="IUY206" s="348"/>
      <c r="IUZ206" s="348"/>
      <c r="IVA206" s="348"/>
      <c r="IVB206" s="349"/>
      <c r="IVD206" s="347"/>
      <c r="IVE206" s="350"/>
      <c r="IVF206" s="350"/>
      <c r="IVG206" s="348"/>
      <c r="IVH206" s="348"/>
      <c r="IVI206" s="348"/>
      <c r="IVJ206" s="349"/>
      <c r="IVL206" s="347"/>
      <c r="IVM206" s="350"/>
      <c r="IVN206" s="350"/>
      <c r="IVO206" s="348"/>
      <c r="IVP206" s="348"/>
      <c r="IVQ206" s="348"/>
      <c r="IVR206" s="349"/>
      <c r="IVT206" s="347"/>
      <c r="IVU206" s="350"/>
      <c r="IVV206" s="350"/>
      <c r="IVW206" s="348"/>
      <c r="IVX206" s="348"/>
      <c r="IVY206" s="348"/>
      <c r="IVZ206" s="349"/>
      <c r="IWB206" s="347"/>
      <c r="IWC206" s="350"/>
      <c r="IWD206" s="350"/>
      <c r="IWE206" s="348"/>
      <c r="IWF206" s="348"/>
      <c r="IWG206" s="348"/>
      <c r="IWH206" s="349"/>
      <c r="IWJ206" s="347"/>
      <c r="IWK206" s="350"/>
      <c r="IWL206" s="350"/>
      <c r="IWM206" s="348"/>
      <c r="IWN206" s="348"/>
      <c r="IWO206" s="348"/>
      <c r="IWP206" s="349"/>
      <c r="IWR206" s="347"/>
      <c r="IWS206" s="350"/>
      <c r="IWT206" s="350"/>
      <c r="IWU206" s="348"/>
      <c r="IWV206" s="348"/>
      <c r="IWW206" s="348"/>
      <c r="IWX206" s="349"/>
      <c r="IWZ206" s="347"/>
      <c r="IXA206" s="350"/>
      <c r="IXB206" s="350"/>
      <c r="IXC206" s="348"/>
      <c r="IXD206" s="348"/>
      <c r="IXE206" s="348"/>
      <c r="IXF206" s="349"/>
      <c r="IXH206" s="347"/>
      <c r="IXI206" s="350"/>
      <c r="IXJ206" s="350"/>
      <c r="IXK206" s="348"/>
      <c r="IXL206" s="348"/>
      <c r="IXM206" s="348"/>
      <c r="IXN206" s="349"/>
      <c r="IXP206" s="347"/>
      <c r="IXQ206" s="350"/>
      <c r="IXR206" s="350"/>
      <c r="IXS206" s="348"/>
      <c r="IXT206" s="348"/>
      <c r="IXU206" s="348"/>
      <c r="IXV206" s="349"/>
      <c r="IXX206" s="347"/>
      <c r="IXY206" s="350"/>
      <c r="IXZ206" s="350"/>
      <c r="IYA206" s="348"/>
      <c r="IYB206" s="348"/>
      <c r="IYC206" s="348"/>
      <c r="IYD206" s="349"/>
      <c r="IYF206" s="347"/>
      <c r="IYG206" s="350"/>
      <c r="IYH206" s="350"/>
      <c r="IYI206" s="348"/>
      <c r="IYJ206" s="348"/>
      <c r="IYK206" s="348"/>
      <c r="IYL206" s="349"/>
      <c r="IYN206" s="347"/>
      <c r="IYO206" s="350"/>
      <c r="IYP206" s="350"/>
      <c r="IYQ206" s="348"/>
      <c r="IYR206" s="348"/>
      <c r="IYS206" s="348"/>
      <c r="IYT206" s="349"/>
      <c r="IYV206" s="347"/>
      <c r="IYW206" s="350"/>
      <c r="IYX206" s="350"/>
      <c r="IYY206" s="348"/>
      <c r="IYZ206" s="348"/>
      <c r="IZA206" s="348"/>
      <c r="IZB206" s="349"/>
      <c r="IZD206" s="347"/>
      <c r="IZE206" s="350"/>
      <c r="IZF206" s="350"/>
      <c r="IZG206" s="348"/>
      <c r="IZH206" s="348"/>
      <c r="IZI206" s="348"/>
      <c r="IZJ206" s="349"/>
      <c r="IZL206" s="347"/>
      <c r="IZM206" s="350"/>
      <c r="IZN206" s="350"/>
      <c r="IZO206" s="348"/>
      <c r="IZP206" s="348"/>
      <c r="IZQ206" s="348"/>
      <c r="IZR206" s="349"/>
      <c r="IZT206" s="347"/>
      <c r="IZU206" s="350"/>
      <c r="IZV206" s="350"/>
      <c r="IZW206" s="348"/>
      <c r="IZX206" s="348"/>
      <c r="IZY206" s="348"/>
      <c r="IZZ206" s="349"/>
      <c r="JAB206" s="347"/>
      <c r="JAC206" s="350"/>
      <c r="JAD206" s="350"/>
      <c r="JAE206" s="348"/>
      <c r="JAF206" s="348"/>
      <c r="JAG206" s="348"/>
      <c r="JAH206" s="349"/>
      <c r="JAJ206" s="347"/>
      <c r="JAK206" s="350"/>
      <c r="JAL206" s="350"/>
      <c r="JAM206" s="348"/>
      <c r="JAN206" s="348"/>
      <c r="JAO206" s="348"/>
      <c r="JAP206" s="349"/>
      <c r="JAR206" s="347"/>
      <c r="JAS206" s="350"/>
      <c r="JAT206" s="350"/>
      <c r="JAU206" s="348"/>
      <c r="JAV206" s="348"/>
      <c r="JAW206" s="348"/>
      <c r="JAX206" s="349"/>
      <c r="JAZ206" s="347"/>
      <c r="JBA206" s="350"/>
      <c r="JBB206" s="350"/>
      <c r="JBC206" s="348"/>
      <c r="JBD206" s="348"/>
      <c r="JBE206" s="348"/>
      <c r="JBF206" s="349"/>
      <c r="JBH206" s="347"/>
      <c r="JBI206" s="350"/>
      <c r="JBJ206" s="350"/>
      <c r="JBK206" s="348"/>
      <c r="JBL206" s="348"/>
      <c r="JBM206" s="348"/>
      <c r="JBN206" s="349"/>
      <c r="JBP206" s="347"/>
      <c r="JBQ206" s="350"/>
      <c r="JBR206" s="350"/>
      <c r="JBS206" s="348"/>
      <c r="JBT206" s="348"/>
      <c r="JBU206" s="348"/>
      <c r="JBV206" s="349"/>
      <c r="JBX206" s="347"/>
      <c r="JBY206" s="350"/>
      <c r="JBZ206" s="350"/>
      <c r="JCA206" s="348"/>
      <c r="JCB206" s="348"/>
      <c r="JCC206" s="348"/>
      <c r="JCD206" s="349"/>
      <c r="JCF206" s="347"/>
      <c r="JCG206" s="350"/>
      <c r="JCH206" s="350"/>
      <c r="JCI206" s="348"/>
      <c r="JCJ206" s="348"/>
      <c r="JCK206" s="348"/>
      <c r="JCL206" s="349"/>
      <c r="JCN206" s="347"/>
      <c r="JCO206" s="350"/>
      <c r="JCP206" s="350"/>
      <c r="JCQ206" s="348"/>
      <c r="JCR206" s="348"/>
      <c r="JCS206" s="348"/>
      <c r="JCT206" s="349"/>
      <c r="JCV206" s="347"/>
      <c r="JCW206" s="350"/>
      <c r="JCX206" s="350"/>
      <c r="JCY206" s="348"/>
      <c r="JCZ206" s="348"/>
      <c r="JDA206" s="348"/>
      <c r="JDB206" s="349"/>
      <c r="JDD206" s="347"/>
      <c r="JDE206" s="350"/>
      <c r="JDF206" s="350"/>
      <c r="JDG206" s="348"/>
      <c r="JDH206" s="348"/>
      <c r="JDI206" s="348"/>
      <c r="JDJ206" s="349"/>
      <c r="JDL206" s="347"/>
      <c r="JDM206" s="350"/>
      <c r="JDN206" s="350"/>
      <c r="JDO206" s="348"/>
      <c r="JDP206" s="348"/>
      <c r="JDQ206" s="348"/>
      <c r="JDR206" s="349"/>
      <c r="JDT206" s="347"/>
      <c r="JDU206" s="350"/>
      <c r="JDV206" s="350"/>
      <c r="JDW206" s="348"/>
      <c r="JDX206" s="348"/>
      <c r="JDY206" s="348"/>
      <c r="JDZ206" s="349"/>
      <c r="JEB206" s="347"/>
      <c r="JEC206" s="350"/>
      <c r="JED206" s="350"/>
      <c r="JEE206" s="348"/>
      <c r="JEF206" s="348"/>
      <c r="JEG206" s="348"/>
      <c r="JEH206" s="349"/>
      <c r="JEJ206" s="347"/>
      <c r="JEK206" s="350"/>
      <c r="JEL206" s="350"/>
      <c r="JEM206" s="348"/>
      <c r="JEN206" s="348"/>
      <c r="JEO206" s="348"/>
      <c r="JEP206" s="349"/>
      <c r="JER206" s="347"/>
      <c r="JES206" s="350"/>
      <c r="JET206" s="350"/>
      <c r="JEU206" s="348"/>
      <c r="JEV206" s="348"/>
      <c r="JEW206" s="348"/>
      <c r="JEX206" s="349"/>
      <c r="JEZ206" s="347"/>
      <c r="JFA206" s="350"/>
      <c r="JFB206" s="350"/>
      <c r="JFC206" s="348"/>
      <c r="JFD206" s="348"/>
      <c r="JFE206" s="348"/>
      <c r="JFF206" s="349"/>
      <c r="JFH206" s="347"/>
      <c r="JFI206" s="350"/>
      <c r="JFJ206" s="350"/>
      <c r="JFK206" s="348"/>
      <c r="JFL206" s="348"/>
      <c r="JFM206" s="348"/>
      <c r="JFN206" s="349"/>
      <c r="JFP206" s="347"/>
      <c r="JFQ206" s="350"/>
      <c r="JFR206" s="350"/>
      <c r="JFS206" s="348"/>
      <c r="JFT206" s="348"/>
      <c r="JFU206" s="348"/>
      <c r="JFV206" s="349"/>
      <c r="JFX206" s="347"/>
      <c r="JFY206" s="350"/>
      <c r="JFZ206" s="350"/>
      <c r="JGA206" s="348"/>
      <c r="JGB206" s="348"/>
      <c r="JGC206" s="348"/>
      <c r="JGD206" s="349"/>
      <c r="JGF206" s="347"/>
      <c r="JGG206" s="350"/>
      <c r="JGH206" s="350"/>
      <c r="JGI206" s="348"/>
      <c r="JGJ206" s="348"/>
      <c r="JGK206" s="348"/>
      <c r="JGL206" s="349"/>
      <c r="JGN206" s="347"/>
      <c r="JGO206" s="350"/>
      <c r="JGP206" s="350"/>
      <c r="JGQ206" s="348"/>
      <c r="JGR206" s="348"/>
      <c r="JGS206" s="348"/>
      <c r="JGT206" s="349"/>
      <c r="JGV206" s="347"/>
      <c r="JGW206" s="350"/>
      <c r="JGX206" s="350"/>
      <c r="JGY206" s="348"/>
      <c r="JGZ206" s="348"/>
      <c r="JHA206" s="348"/>
      <c r="JHB206" s="349"/>
      <c r="JHD206" s="347"/>
      <c r="JHE206" s="350"/>
      <c r="JHF206" s="350"/>
      <c r="JHG206" s="348"/>
      <c r="JHH206" s="348"/>
      <c r="JHI206" s="348"/>
      <c r="JHJ206" s="349"/>
      <c r="JHL206" s="347"/>
      <c r="JHM206" s="350"/>
      <c r="JHN206" s="350"/>
      <c r="JHO206" s="348"/>
      <c r="JHP206" s="348"/>
      <c r="JHQ206" s="348"/>
      <c r="JHR206" s="349"/>
      <c r="JHT206" s="347"/>
      <c r="JHU206" s="350"/>
      <c r="JHV206" s="350"/>
      <c r="JHW206" s="348"/>
      <c r="JHX206" s="348"/>
      <c r="JHY206" s="348"/>
      <c r="JHZ206" s="349"/>
      <c r="JIB206" s="347"/>
      <c r="JIC206" s="350"/>
      <c r="JID206" s="350"/>
      <c r="JIE206" s="348"/>
      <c r="JIF206" s="348"/>
      <c r="JIG206" s="348"/>
      <c r="JIH206" s="349"/>
      <c r="JIJ206" s="347"/>
      <c r="JIK206" s="350"/>
      <c r="JIL206" s="350"/>
      <c r="JIM206" s="348"/>
      <c r="JIN206" s="348"/>
      <c r="JIO206" s="348"/>
      <c r="JIP206" s="349"/>
      <c r="JIR206" s="347"/>
      <c r="JIS206" s="350"/>
      <c r="JIT206" s="350"/>
      <c r="JIU206" s="348"/>
      <c r="JIV206" s="348"/>
      <c r="JIW206" s="348"/>
      <c r="JIX206" s="349"/>
      <c r="JIZ206" s="347"/>
      <c r="JJA206" s="350"/>
      <c r="JJB206" s="350"/>
      <c r="JJC206" s="348"/>
      <c r="JJD206" s="348"/>
      <c r="JJE206" s="348"/>
      <c r="JJF206" s="349"/>
      <c r="JJH206" s="347"/>
      <c r="JJI206" s="350"/>
      <c r="JJJ206" s="350"/>
      <c r="JJK206" s="348"/>
      <c r="JJL206" s="348"/>
      <c r="JJM206" s="348"/>
      <c r="JJN206" s="349"/>
      <c r="JJP206" s="347"/>
      <c r="JJQ206" s="350"/>
      <c r="JJR206" s="350"/>
      <c r="JJS206" s="348"/>
      <c r="JJT206" s="348"/>
      <c r="JJU206" s="348"/>
      <c r="JJV206" s="349"/>
      <c r="JJX206" s="347"/>
      <c r="JJY206" s="350"/>
      <c r="JJZ206" s="350"/>
      <c r="JKA206" s="348"/>
      <c r="JKB206" s="348"/>
      <c r="JKC206" s="348"/>
      <c r="JKD206" s="349"/>
      <c r="JKF206" s="347"/>
      <c r="JKG206" s="350"/>
      <c r="JKH206" s="350"/>
      <c r="JKI206" s="348"/>
      <c r="JKJ206" s="348"/>
      <c r="JKK206" s="348"/>
      <c r="JKL206" s="349"/>
      <c r="JKN206" s="347"/>
      <c r="JKO206" s="350"/>
      <c r="JKP206" s="350"/>
      <c r="JKQ206" s="348"/>
      <c r="JKR206" s="348"/>
      <c r="JKS206" s="348"/>
      <c r="JKT206" s="349"/>
      <c r="JKV206" s="347"/>
      <c r="JKW206" s="350"/>
      <c r="JKX206" s="350"/>
      <c r="JKY206" s="348"/>
      <c r="JKZ206" s="348"/>
      <c r="JLA206" s="348"/>
      <c r="JLB206" s="349"/>
      <c r="JLD206" s="347"/>
      <c r="JLE206" s="350"/>
      <c r="JLF206" s="350"/>
      <c r="JLG206" s="348"/>
      <c r="JLH206" s="348"/>
      <c r="JLI206" s="348"/>
      <c r="JLJ206" s="349"/>
      <c r="JLL206" s="347"/>
      <c r="JLM206" s="350"/>
      <c r="JLN206" s="350"/>
      <c r="JLO206" s="348"/>
      <c r="JLP206" s="348"/>
      <c r="JLQ206" s="348"/>
      <c r="JLR206" s="349"/>
      <c r="JLT206" s="347"/>
      <c r="JLU206" s="350"/>
      <c r="JLV206" s="350"/>
      <c r="JLW206" s="348"/>
      <c r="JLX206" s="348"/>
      <c r="JLY206" s="348"/>
      <c r="JLZ206" s="349"/>
      <c r="JMB206" s="347"/>
      <c r="JMC206" s="350"/>
      <c r="JMD206" s="350"/>
      <c r="JME206" s="348"/>
      <c r="JMF206" s="348"/>
      <c r="JMG206" s="348"/>
      <c r="JMH206" s="349"/>
      <c r="JMJ206" s="347"/>
      <c r="JMK206" s="350"/>
      <c r="JML206" s="350"/>
      <c r="JMM206" s="348"/>
      <c r="JMN206" s="348"/>
      <c r="JMO206" s="348"/>
      <c r="JMP206" s="349"/>
      <c r="JMR206" s="347"/>
      <c r="JMS206" s="350"/>
      <c r="JMT206" s="350"/>
      <c r="JMU206" s="348"/>
      <c r="JMV206" s="348"/>
      <c r="JMW206" s="348"/>
      <c r="JMX206" s="349"/>
      <c r="JMZ206" s="347"/>
      <c r="JNA206" s="350"/>
      <c r="JNB206" s="350"/>
      <c r="JNC206" s="348"/>
      <c r="JND206" s="348"/>
      <c r="JNE206" s="348"/>
      <c r="JNF206" s="349"/>
      <c r="JNH206" s="347"/>
      <c r="JNI206" s="350"/>
      <c r="JNJ206" s="350"/>
      <c r="JNK206" s="348"/>
      <c r="JNL206" s="348"/>
      <c r="JNM206" s="348"/>
      <c r="JNN206" s="349"/>
      <c r="JNP206" s="347"/>
      <c r="JNQ206" s="350"/>
      <c r="JNR206" s="350"/>
      <c r="JNS206" s="348"/>
      <c r="JNT206" s="348"/>
      <c r="JNU206" s="348"/>
      <c r="JNV206" s="349"/>
      <c r="JNX206" s="347"/>
      <c r="JNY206" s="350"/>
      <c r="JNZ206" s="350"/>
      <c r="JOA206" s="348"/>
      <c r="JOB206" s="348"/>
      <c r="JOC206" s="348"/>
      <c r="JOD206" s="349"/>
      <c r="JOF206" s="347"/>
      <c r="JOG206" s="350"/>
      <c r="JOH206" s="350"/>
      <c r="JOI206" s="348"/>
      <c r="JOJ206" s="348"/>
      <c r="JOK206" s="348"/>
      <c r="JOL206" s="349"/>
      <c r="JON206" s="347"/>
      <c r="JOO206" s="350"/>
      <c r="JOP206" s="350"/>
      <c r="JOQ206" s="348"/>
      <c r="JOR206" s="348"/>
      <c r="JOS206" s="348"/>
      <c r="JOT206" s="349"/>
      <c r="JOV206" s="347"/>
      <c r="JOW206" s="350"/>
      <c r="JOX206" s="350"/>
      <c r="JOY206" s="348"/>
      <c r="JOZ206" s="348"/>
      <c r="JPA206" s="348"/>
      <c r="JPB206" s="349"/>
      <c r="JPD206" s="347"/>
      <c r="JPE206" s="350"/>
      <c r="JPF206" s="350"/>
      <c r="JPG206" s="348"/>
      <c r="JPH206" s="348"/>
      <c r="JPI206" s="348"/>
      <c r="JPJ206" s="349"/>
      <c r="JPL206" s="347"/>
      <c r="JPM206" s="350"/>
      <c r="JPN206" s="350"/>
      <c r="JPO206" s="348"/>
      <c r="JPP206" s="348"/>
      <c r="JPQ206" s="348"/>
      <c r="JPR206" s="349"/>
      <c r="JPT206" s="347"/>
      <c r="JPU206" s="350"/>
      <c r="JPV206" s="350"/>
      <c r="JPW206" s="348"/>
      <c r="JPX206" s="348"/>
      <c r="JPY206" s="348"/>
      <c r="JPZ206" s="349"/>
      <c r="JQB206" s="347"/>
      <c r="JQC206" s="350"/>
      <c r="JQD206" s="350"/>
      <c r="JQE206" s="348"/>
      <c r="JQF206" s="348"/>
      <c r="JQG206" s="348"/>
      <c r="JQH206" s="349"/>
      <c r="JQJ206" s="347"/>
      <c r="JQK206" s="350"/>
      <c r="JQL206" s="350"/>
      <c r="JQM206" s="348"/>
      <c r="JQN206" s="348"/>
      <c r="JQO206" s="348"/>
      <c r="JQP206" s="349"/>
      <c r="JQR206" s="347"/>
      <c r="JQS206" s="350"/>
      <c r="JQT206" s="350"/>
      <c r="JQU206" s="348"/>
      <c r="JQV206" s="348"/>
      <c r="JQW206" s="348"/>
      <c r="JQX206" s="349"/>
      <c r="JQZ206" s="347"/>
      <c r="JRA206" s="350"/>
      <c r="JRB206" s="350"/>
      <c r="JRC206" s="348"/>
      <c r="JRD206" s="348"/>
      <c r="JRE206" s="348"/>
      <c r="JRF206" s="349"/>
      <c r="JRH206" s="347"/>
      <c r="JRI206" s="350"/>
      <c r="JRJ206" s="350"/>
      <c r="JRK206" s="348"/>
      <c r="JRL206" s="348"/>
      <c r="JRM206" s="348"/>
      <c r="JRN206" s="349"/>
      <c r="JRP206" s="347"/>
      <c r="JRQ206" s="350"/>
      <c r="JRR206" s="350"/>
      <c r="JRS206" s="348"/>
      <c r="JRT206" s="348"/>
      <c r="JRU206" s="348"/>
      <c r="JRV206" s="349"/>
      <c r="JRX206" s="347"/>
      <c r="JRY206" s="350"/>
      <c r="JRZ206" s="350"/>
      <c r="JSA206" s="348"/>
      <c r="JSB206" s="348"/>
      <c r="JSC206" s="348"/>
      <c r="JSD206" s="349"/>
      <c r="JSF206" s="347"/>
      <c r="JSG206" s="350"/>
      <c r="JSH206" s="350"/>
      <c r="JSI206" s="348"/>
      <c r="JSJ206" s="348"/>
      <c r="JSK206" s="348"/>
      <c r="JSL206" s="349"/>
      <c r="JSN206" s="347"/>
      <c r="JSO206" s="350"/>
      <c r="JSP206" s="350"/>
      <c r="JSQ206" s="348"/>
      <c r="JSR206" s="348"/>
      <c r="JSS206" s="348"/>
      <c r="JST206" s="349"/>
      <c r="JSV206" s="347"/>
      <c r="JSW206" s="350"/>
      <c r="JSX206" s="350"/>
      <c r="JSY206" s="348"/>
      <c r="JSZ206" s="348"/>
      <c r="JTA206" s="348"/>
      <c r="JTB206" s="349"/>
      <c r="JTD206" s="347"/>
      <c r="JTE206" s="350"/>
      <c r="JTF206" s="350"/>
      <c r="JTG206" s="348"/>
      <c r="JTH206" s="348"/>
      <c r="JTI206" s="348"/>
      <c r="JTJ206" s="349"/>
      <c r="JTL206" s="347"/>
      <c r="JTM206" s="350"/>
      <c r="JTN206" s="350"/>
      <c r="JTO206" s="348"/>
      <c r="JTP206" s="348"/>
      <c r="JTQ206" s="348"/>
      <c r="JTR206" s="349"/>
      <c r="JTT206" s="347"/>
      <c r="JTU206" s="350"/>
      <c r="JTV206" s="350"/>
      <c r="JTW206" s="348"/>
      <c r="JTX206" s="348"/>
      <c r="JTY206" s="348"/>
      <c r="JTZ206" s="349"/>
      <c r="JUB206" s="347"/>
      <c r="JUC206" s="350"/>
      <c r="JUD206" s="350"/>
      <c r="JUE206" s="348"/>
      <c r="JUF206" s="348"/>
      <c r="JUG206" s="348"/>
      <c r="JUH206" s="349"/>
      <c r="JUJ206" s="347"/>
      <c r="JUK206" s="350"/>
      <c r="JUL206" s="350"/>
      <c r="JUM206" s="348"/>
      <c r="JUN206" s="348"/>
      <c r="JUO206" s="348"/>
      <c r="JUP206" s="349"/>
      <c r="JUR206" s="347"/>
      <c r="JUS206" s="350"/>
      <c r="JUT206" s="350"/>
      <c r="JUU206" s="348"/>
      <c r="JUV206" s="348"/>
      <c r="JUW206" s="348"/>
      <c r="JUX206" s="349"/>
      <c r="JUZ206" s="347"/>
      <c r="JVA206" s="350"/>
      <c r="JVB206" s="350"/>
      <c r="JVC206" s="348"/>
      <c r="JVD206" s="348"/>
      <c r="JVE206" s="348"/>
      <c r="JVF206" s="349"/>
      <c r="JVH206" s="347"/>
      <c r="JVI206" s="350"/>
      <c r="JVJ206" s="350"/>
      <c r="JVK206" s="348"/>
      <c r="JVL206" s="348"/>
      <c r="JVM206" s="348"/>
      <c r="JVN206" s="349"/>
      <c r="JVP206" s="347"/>
      <c r="JVQ206" s="350"/>
      <c r="JVR206" s="350"/>
      <c r="JVS206" s="348"/>
      <c r="JVT206" s="348"/>
      <c r="JVU206" s="348"/>
      <c r="JVV206" s="349"/>
      <c r="JVX206" s="347"/>
      <c r="JVY206" s="350"/>
      <c r="JVZ206" s="350"/>
      <c r="JWA206" s="348"/>
      <c r="JWB206" s="348"/>
      <c r="JWC206" s="348"/>
      <c r="JWD206" s="349"/>
      <c r="JWF206" s="347"/>
      <c r="JWG206" s="350"/>
      <c r="JWH206" s="350"/>
      <c r="JWI206" s="348"/>
      <c r="JWJ206" s="348"/>
      <c r="JWK206" s="348"/>
      <c r="JWL206" s="349"/>
      <c r="JWN206" s="347"/>
      <c r="JWO206" s="350"/>
      <c r="JWP206" s="350"/>
      <c r="JWQ206" s="348"/>
      <c r="JWR206" s="348"/>
      <c r="JWS206" s="348"/>
      <c r="JWT206" s="349"/>
      <c r="JWV206" s="347"/>
      <c r="JWW206" s="350"/>
      <c r="JWX206" s="350"/>
      <c r="JWY206" s="348"/>
      <c r="JWZ206" s="348"/>
      <c r="JXA206" s="348"/>
      <c r="JXB206" s="349"/>
      <c r="JXD206" s="347"/>
      <c r="JXE206" s="350"/>
      <c r="JXF206" s="350"/>
      <c r="JXG206" s="348"/>
      <c r="JXH206" s="348"/>
      <c r="JXI206" s="348"/>
      <c r="JXJ206" s="349"/>
      <c r="JXL206" s="347"/>
      <c r="JXM206" s="350"/>
      <c r="JXN206" s="350"/>
      <c r="JXO206" s="348"/>
      <c r="JXP206" s="348"/>
      <c r="JXQ206" s="348"/>
      <c r="JXR206" s="349"/>
      <c r="JXT206" s="347"/>
      <c r="JXU206" s="350"/>
      <c r="JXV206" s="350"/>
      <c r="JXW206" s="348"/>
      <c r="JXX206" s="348"/>
      <c r="JXY206" s="348"/>
      <c r="JXZ206" s="349"/>
      <c r="JYB206" s="347"/>
      <c r="JYC206" s="350"/>
      <c r="JYD206" s="350"/>
      <c r="JYE206" s="348"/>
      <c r="JYF206" s="348"/>
      <c r="JYG206" s="348"/>
      <c r="JYH206" s="349"/>
      <c r="JYJ206" s="347"/>
      <c r="JYK206" s="350"/>
      <c r="JYL206" s="350"/>
      <c r="JYM206" s="348"/>
      <c r="JYN206" s="348"/>
      <c r="JYO206" s="348"/>
      <c r="JYP206" s="349"/>
      <c r="JYR206" s="347"/>
      <c r="JYS206" s="350"/>
      <c r="JYT206" s="350"/>
      <c r="JYU206" s="348"/>
      <c r="JYV206" s="348"/>
      <c r="JYW206" s="348"/>
      <c r="JYX206" s="349"/>
      <c r="JYZ206" s="347"/>
      <c r="JZA206" s="350"/>
      <c r="JZB206" s="350"/>
      <c r="JZC206" s="348"/>
      <c r="JZD206" s="348"/>
      <c r="JZE206" s="348"/>
      <c r="JZF206" s="349"/>
      <c r="JZH206" s="347"/>
      <c r="JZI206" s="350"/>
      <c r="JZJ206" s="350"/>
      <c r="JZK206" s="348"/>
      <c r="JZL206" s="348"/>
      <c r="JZM206" s="348"/>
      <c r="JZN206" s="349"/>
      <c r="JZP206" s="347"/>
      <c r="JZQ206" s="350"/>
      <c r="JZR206" s="350"/>
      <c r="JZS206" s="348"/>
      <c r="JZT206" s="348"/>
      <c r="JZU206" s="348"/>
      <c r="JZV206" s="349"/>
      <c r="JZX206" s="347"/>
      <c r="JZY206" s="350"/>
      <c r="JZZ206" s="350"/>
      <c r="KAA206" s="348"/>
      <c r="KAB206" s="348"/>
      <c r="KAC206" s="348"/>
      <c r="KAD206" s="349"/>
      <c r="KAF206" s="347"/>
      <c r="KAG206" s="350"/>
      <c r="KAH206" s="350"/>
      <c r="KAI206" s="348"/>
      <c r="KAJ206" s="348"/>
      <c r="KAK206" s="348"/>
      <c r="KAL206" s="349"/>
      <c r="KAN206" s="347"/>
      <c r="KAO206" s="350"/>
      <c r="KAP206" s="350"/>
      <c r="KAQ206" s="348"/>
      <c r="KAR206" s="348"/>
      <c r="KAS206" s="348"/>
      <c r="KAT206" s="349"/>
      <c r="KAV206" s="347"/>
      <c r="KAW206" s="350"/>
      <c r="KAX206" s="350"/>
      <c r="KAY206" s="348"/>
      <c r="KAZ206" s="348"/>
      <c r="KBA206" s="348"/>
      <c r="KBB206" s="349"/>
      <c r="KBD206" s="347"/>
      <c r="KBE206" s="350"/>
      <c r="KBF206" s="350"/>
      <c r="KBG206" s="348"/>
      <c r="KBH206" s="348"/>
      <c r="KBI206" s="348"/>
      <c r="KBJ206" s="349"/>
      <c r="KBL206" s="347"/>
      <c r="KBM206" s="350"/>
      <c r="KBN206" s="350"/>
      <c r="KBO206" s="348"/>
      <c r="KBP206" s="348"/>
      <c r="KBQ206" s="348"/>
      <c r="KBR206" s="349"/>
      <c r="KBT206" s="347"/>
      <c r="KBU206" s="350"/>
      <c r="KBV206" s="350"/>
      <c r="KBW206" s="348"/>
      <c r="KBX206" s="348"/>
      <c r="KBY206" s="348"/>
      <c r="KBZ206" s="349"/>
      <c r="KCB206" s="347"/>
      <c r="KCC206" s="350"/>
      <c r="KCD206" s="350"/>
      <c r="KCE206" s="348"/>
      <c r="KCF206" s="348"/>
      <c r="KCG206" s="348"/>
      <c r="KCH206" s="349"/>
      <c r="KCJ206" s="347"/>
      <c r="KCK206" s="350"/>
      <c r="KCL206" s="350"/>
      <c r="KCM206" s="348"/>
      <c r="KCN206" s="348"/>
      <c r="KCO206" s="348"/>
      <c r="KCP206" s="349"/>
      <c r="KCR206" s="347"/>
      <c r="KCS206" s="350"/>
      <c r="KCT206" s="350"/>
      <c r="KCU206" s="348"/>
      <c r="KCV206" s="348"/>
      <c r="KCW206" s="348"/>
      <c r="KCX206" s="349"/>
      <c r="KCZ206" s="347"/>
      <c r="KDA206" s="350"/>
      <c r="KDB206" s="350"/>
      <c r="KDC206" s="348"/>
      <c r="KDD206" s="348"/>
      <c r="KDE206" s="348"/>
      <c r="KDF206" s="349"/>
      <c r="KDH206" s="347"/>
      <c r="KDI206" s="350"/>
      <c r="KDJ206" s="350"/>
      <c r="KDK206" s="348"/>
      <c r="KDL206" s="348"/>
      <c r="KDM206" s="348"/>
      <c r="KDN206" s="349"/>
      <c r="KDP206" s="347"/>
      <c r="KDQ206" s="350"/>
      <c r="KDR206" s="350"/>
      <c r="KDS206" s="348"/>
      <c r="KDT206" s="348"/>
      <c r="KDU206" s="348"/>
      <c r="KDV206" s="349"/>
      <c r="KDX206" s="347"/>
      <c r="KDY206" s="350"/>
      <c r="KDZ206" s="350"/>
      <c r="KEA206" s="348"/>
      <c r="KEB206" s="348"/>
      <c r="KEC206" s="348"/>
      <c r="KED206" s="349"/>
      <c r="KEF206" s="347"/>
      <c r="KEG206" s="350"/>
      <c r="KEH206" s="350"/>
      <c r="KEI206" s="348"/>
      <c r="KEJ206" s="348"/>
      <c r="KEK206" s="348"/>
      <c r="KEL206" s="349"/>
      <c r="KEN206" s="347"/>
      <c r="KEO206" s="350"/>
      <c r="KEP206" s="350"/>
      <c r="KEQ206" s="348"/>
      <c r="KER206" s="348"/>
      <c r="KES206" s="348"/>
      <c r="KET206" s="349"/>
      <c r="KEV206" s="347"/>
      <c r="KEW206" s="350"/>
      <c r="KEX206" s="350"/>
      <c r="KEY206" s="348"/>
      <c r="KEZ206" s="348"/>
      <c r="KFA206" s="348"/>
      <c r="KFB206" s="349"/>
      <c r="KFD206" s="347"/>
      <c r="KFE206" s="350"/>
      <c r="KFF206" s="350"/>
      <c r="KFG206" s="348"/>
      <c r="KFH206" s="348"/>
      <c r="KFI206" s="348"/>
      <c r="KFJ206" s="349"/>
      <c r="KFL206" s="347"/>
      <c r="KFM206" s="350"/>
      <c r="KFN206" s="350"/>
      <c r="KFO206" s="348"/>
      <c r="KFP206" s="348"/>
      <c r="KFQ206" s="348"/>
      <c r="KFR206" s="349"/>
      <c r="KFT206" s="347"/>
      <c r="KFU206" s="350"/>
      <c r="KFV206" s="350"/>
      <c r="KFW206" s="348"/>
      <c r="KFX206" s="348"/>
      <c r="KFY206" s="348"/>
      <c r="KFZ206" s="349"/>
      <c r="KGB206" s="347"/>
      <c r="KGC206" s="350"/>
      <c r="KGD206" s="350"/>
      <c r="KGE206" s="348"/>
      <c r="KGF206" s="348"/>
      <c r="KGG206" s="348"/>
      <c r="KGH206" s="349"/>
      <c r="KGJ206" s="347"/>
      <c r="KGK206" s="350"/>
      <c r="KGL206" s="350"/>
      <c r="KGM206" s="348"/>
      <c r="KGN206" s="348"/>
      <c r="KGO206" s="348"/>
      <c r="KGP206" s="349"/>
      <c r="KGR206" s="347"/>
      <c r="KGS206" s="350"/>
      <c r="KGT206" s="350"/>
      <c r="KGU206" s="348"/>
      <c r="KGV206" s="348"/>
      <c r="KGW206" s="348"/>
      <c r="KGX206" s="349"/>
      <c r="KGZ206" s="347"/>
      <c r="KHA206" s="350"/>
      <c r="KHB206" s="350"/>
      <c r="KHC206" s="348"/>
      <c r="KHD206" s="348"/>
      <c r="KHE206" s="348"/>
      <c r="KHF206" s="349"/>
      <c r="KHH206" s="347"/>
      <c r="KHI206" s="350"/>
      <c r="KHJ206" s="350"/>
      <c r="KHK206" s="348"/>
      <c r="KHL206" s="348"/>
      <c r="KHM206" s="348"/>
      <c r="KHN206" s="349"/>
      <c r="KHP206" s="347"/>
      <c r="KHQ206" s="350"/>
      <c r="KHR206" s="350"/>
      <c r="KHS206" s="348"/>
      <c r="KHT206" s="348"/>
      <c r="KHU206" s="348"/>
      <c r="KHV206" s="349"/>
      <c r="KHX206" s="347"/>
      <c r="KHY206" s="350"/>
      <c r="KHZ206" s="350"/>
      <c r="KIA206" s="348"/>
      <c r="KIB206" s="348"/>
      <c r="KIC206" s="348"/>
      <c r="KID206" s="349"/>
      <c r="KIF206" s="347"/>
      <c r="KIG206" s="350"/>
      <c r="KIH206" s="350"/>
      <c r="KII206" s="348"/>
      <c r="KIJ206" s="348"/>
      <c r="KIK206" s="348"/>
      <c r="KIL206" s="349"/>
      <c r="KIN206" s="347"/>
      <c r="KIO206" s="350"/>
      <c r="KIP206" s="350"/>
      <c r="KIQ206" s="348"/>
      <c r="KIR206" s="348"/>
      <c r="KIS206" s="348"/>
      <c r="KIT206" s="349"/>
      <c r="KIV206" s="347"/>
      <c r="KIW206" s="350"/>
      <c r="KIX206" s="350"/>
      <c r="KIY206" s="348"/>
      <c r="KIZ206" s="348"/>
      <c r="KJA206" s="348"/>
      <c r="KJB206" s="349"/>
      <c r="KJD206" s="347"/>
      <c r="KJE206" s="350"/>
      <c r="KJF206" s="350"/>
      <c r="KJG206" s="348"/>
      <c r="KJH206" s="348"/>
      <c r="KJI206" s="348"/>
      <c r="KJJ206" s="349"/>
      <c r="KJL206" s="347"/>
      <c r="KJM206" s="350"/>
      <c r="KJN206" s="350"/>
      <c r="KJO206" s="348"/>
      <c r="KJP206" s="348"/>
      <c r="KJQ206" s="348"/>
      <c r="KJR206" s="349"/>
      <c r="KJT206" s="347"/>
      <c r="KJU206" s="350"/>
      <c r="KJV206" s="350"/>
      <c r="KJW206" s="348"/>
      <c r="KJX206" s="348"/>
      <c r="KJY206" s="348"/>
      <c r="KJZ206" s="349"/>
      <c r="KKB206" s="347"/>
      <c r="KKC206" s="350"/>
      <c r="KKD206" s="350"/>
      <c r="KKE206" s="348"/>
      <c r="KKF206" s="348"/>
      <c r="KKG206" s="348"/>
      <c r="KKH206" s="349"/>
      <c r="KKJ206" s="347"/>
      <c r="KKK206" s="350"/>
      <c r="KKL206" s="350"/>
      <c r="KKM206" s="348"/>
      <c r="KKN206" s="348"/>
      <c r="KKO206" s="348"/>
      <c r="KKP206" s="349"/>
      <c r="KKR206" s="347"/>
      <c r="KKS206" s="350"/>
      <c r="KKT206" s="350"/>
      <c r="KKU206" s="348"/>
      <c r="KKV206" s="348"/>
      <c r="KKW206" s="348"/>
      <c r="KKX206" s="349"/>
      <c r="KKZ206" s="347"/>
      <c r="KLA206" s="350"/>
      <c r="KLB206" s="350"/>
      <c r="KLC206" s="348"/>
      <c r="KLD206" s="348"/>
      <c r="KLE206" s="348"/>
      <c r="KLF206" s="349"/>
      <c r="KLH206" s="347"/>
      <c r="KLI206" s="350"/>
      <c r="KLJ206" s="350"/>
      <c r="KLK206" s="348"/>
      <c r="KLL206" s="348"/>
      <c r="KLM206" s="348"/>
      <c r="KLN206" s="349"/>
      <c r="KLP206" s="347"/>
      <c r="KLQ206" s="350"/>
      <c r="KLR206" s="350"/>
      <c r="KLS206" s="348"/>
      <c r="KLT206" s="348"/>
      <c r="KLU206" s="348"/>
      <c r="KLV206" s="349"/>
      <c r="KLX206" s="347"/>
      <c r="KLY206" s="350"/>
      <c r="KLZ206" s="350"/>
      <c r="KMA206" s="348"/>
      <c r="KMB206" s="348"/>
      <c r="KMC206" s="348"/>
      <c r="KMD206" s="349"/>
      <c r="KMF206" s="347"/>
      <c r="KMG206" s="350"/>
      <c r="KMH206" s="350"/>
      <c r="KMI206" s="348"/>
      <c r="KMJ206" s="348"/>
      <c r="KMK206" s="348"/>
      <c r="KML206" s="349"/>
      <c r="KMN206" s="347"/>
      <c r="KMO206" s="350"/>
      <c r="KMP206" s="350"/>
      <c r="KMQ206" s="348"/>
      <c r="KMR206" s="348"/>
      <c r="KMS206" s="348"/>
      <c r="KMT206" s="349"/>
      <c r="KMV206" s="347"/>
      <c r="KMW206" s="350"/>
      <c r="KMX206" s="350"/>
      <c r="KMY206" s="348"/>
      <c r="KMZ206" s="348"/>
      <c r="KNA206" s="348"/>
      <c r="KNB206" s="349"/>
      <c r="KND206" s="347"/>
      <c r="KNE206" s="350"/>
      <c r="KNF206" s="350"/>
      <c r="KNG206" s="348"/>
      <c r="KNH206" s="348"/>
      <c r="KNI206" s="348"/>
      <c r="KNJ206" s="349"/>
      <c r="KNL206" s="347"/>
      <c r="KNM206" s="350"/>
      <c r="KNN206" s="350"/>
      <c r="KNO206" s="348"/>
      <c r="KNP206" s="348"/>
      <c r="KNQ206" s="348"/>
      <c r="KNR206" s="349"/>
      <c r="KNT206" s="347"/>
      <c r="KNU206" s="350"/>
      <c r="KNV206" s="350"/>
      <c r="KNW206" s="348"/>
      <c r="KNX206" s="348"/>
      <c r="KNY206" s="348"/>
      <c r="KNZ206" s="349"/>
      <c r="KOB206" s="347"/>
      <c r="KOC206" s="350"/>
      <c r="KOD206" s="350"/>
      <c r="KOE206" s="348"/>
      <c r="KOF206" s="348"/>
      <c r="KOG206" s="348"/>
      <c r="KOH206" s="349"/>
      <c r="KOJ206" s="347"/>
      <c r="KOK206" s="350"/>
      <c r="KOL206" s="350"/>
      <c r="KOM206" s="348"/>
      <c r="KON206" s="348"/>
      <c r="KOO206" s="348"/>
      <c r="KOP206" s="349"/>
      <c r="KOR206" s="347"/>
      <c r="KOS206" s="350"/>
      <c r="KOT206" s="350"/>
      <c r="KOU206" s="348"/>
      <c r="KOV206" s="348"/>
      <c r="KOW206" s="348"/>
      <c r="KOX206" s="349"/>
      <c r="KOZ206" s="347"/>
      <c r="KPA206" s="350"/>
      <c r="KPB206" s="350"/>
      <c r="KPC206" s="348"/>
      <c r="KPD206" s="348"/>
      <c r="KPE206" s="348"/>
      <c r="KPF206" s="349"/>
      <c r="KPH206" s="347"/>
      <c r="KPI206" s="350"/>
      <c r="KPJ206" s="350"/>
      <c r="KPK206" s="348"/>
      <c r="KPL206" s="348"/>
      <c r="KPM206" s="348"/>
      <c r="KPN206" s="349"/>
      <c r="KPP206" s="347"/>
      <c r="KPQ206" s="350"/>
      <c r="KPR206" s="350"/>
      <c r="KPS206" s="348"/>
      <c r="KPT206" s="348"/>
      <c r="KPU206" s="348"/>
      <c r="KPV206" s="349"/>
      <c r="KPX206" s="347"/>
      <c r="KPY206" s="350"/>
      <c r="KPZ206" s="350"/>
      <c r="KQA206" s="348"/>
      <c r="KQB206" s="348"/>
      <c r="KQC206" s="348"/>
      <c r="KQD206" s="349"/>
      <c r="KQF206" s="347"/>
      <c r="KQG206" s="350"/>
      <c r="KQH206" s="350"/>
      <c r="KQI206" s="348"/>
      <c r="KQJ206" s="348"/>
      <c r="KQK206" s="348"/>
      <c r="KQL206" s="349"/>
      <c r="KQN206" s="347"/>
      <c r="KQO206" s="350"/>
      <c r="KQP206" s="350"/>
      <c r="KQQ206" s="348"/>
      <c r="KQR206" s="348"/>
      <c r="KQS206" s="348"/>
      <c r="KQT206" s="349"/>
      <c r="KQV206" s="347"/>
      <c r="KQW206" s="350"/>
      <c r="KQX206" s="350"/>
      <c r="KQY206" s="348"/>
      <c r="KQZ206" s="348"/>
      <c r="KRA206" s="348"/>
      <c r="KRB206" s="349"/>
      <c r="KRD206" s="347"/>
      <c r="KRE206" s="350"/>
      <c r="KRF206" s="350"/>
      <c r="KRG206" s="348"/>
      <c r="KRH206" s="348"/>
      <c r="KRI206" s="348"/>
      <c r="KRJ206" s="349"/>
      <c r="KRL206" s="347"/>
      <c r="KRM206" s="350"/>
      <c r="KRN206" s="350"/>
      <c r="KRO206" s="348"/>
      <c r="KRP206" s="348"/>
      <c r="KRQ206" s="348"/>
      <c r="KRR206" s="349"/>
      <c r="KRT206" s="347"/>
      <c r="KRU206" s="350"/>
      <c r="KRV206" s="350"/>
      <c r="KRW206" s="348"/>
      <c r="KRX206" s="348"/>
      <c r="KRY206" s="348"/>
      <c r="KRZ206" s="349"/>
      <c r="KSB206" s="347"/>
      <c r="KSC206" s="350"/>
      <c r="KSD206" s="350"/>
      <c r="KSE206" s="348"/>
      <c r="KSF206" s="348"/>
      <c r="KSG206" s="348"/>
      <c r="KSH206" s="349"/>
      <c r="KSJ206" s="347"/>
      <c r="KSK206" s="350"/>
      <c r="KSL206" s="350"/>
      <c r="KSM206" s="348"/>
      <c r="KSN206" s="348"/>
      <c r="KSO206" s="348"/>
      <c r="KSP206" s="349"/>
      <c r="KSR206" s="347"/>
      <c r="KSS206" s="350"/>
      <c r="KST206" s="350"/>
      <c r="KSU206" s="348"/>
      <c r="KSV206" s="348"/>
      <c r="KSW206" s="348"/>
      <c r="KSX206" s="349"/>
      <c r="KSZ206" s="347"/>
      <c r="KTA206" s="350"/>
      <c r="KTB206" s="350"/>
      <c r="KTC206" s="348"/>
      <c r="KTD206" s="348"/>
      <c r="KTE206" s="348"/>
      <c r="KTF206" s="349"/>
      <c r="KTH206" s="347"/>
      <c r="KTI206" s="350"/>
      <c r="KTJ206" s="350"/>
      <c r="KTK206" s="348"/>
      <c r="KTL206" s="348"/>
      <c r="KTM206" s="348"/>
      <c r="KTN206" s="349"/>
      <c r="KTP206" s="347"/>
      <c r="KTQ206" s="350"/>
      <c r="KTR206" s="350"/>
      <c r="KTS206" s="348"/>
      <c r="KTT206" s="348"/>
      <c r="KTU206" s="348"/>
      <c r="KTV206" s="349"/>
      <c r="KTX206" s="347"/>
      <c r="KTY206" s="350"/>
      <c r="KTZ206" s="350"/>
      <c r="KUA206" s="348"/>
      <c r="KUB206" s="348"/>
      <c r="KUC206" s="348"/>
      <c r="KUD206" s="349"/>
      <c r="KUF206" s="347"/>
      <c r="KUG206" s="350"/>
      <c r="KUH206" s="350"/>
      <c r="KUI206" s="348"/>
      <c r="KUJ206" s="348"/>
      <c r="KUK206" s="348"/>
      <c r="KUL206" s="349"/>
      <c r="KUN206" s="347"/>
      <c r="KUO206" s="350"/>
      <c r="KUP206" s="350"/>
      <c r="KUQ206" s="348"/>
      <c r="KUR206" s="348"/>
      <c r="KUS206" s="348"/>
      <c r="KUT206" s="349"/>
      <c r="KUV206" s="347"/>
      <c r="KUW206" s="350"/>
      <c r="KUX206" s="350"/>
      <c r="KUY206" s="348"/>
      <c r="KUZ206" s="348"/>
      <c r="KVA206" s="348"/>
      <c r="KVB206" s="349"/>
      <c r="KVD206" s="347"/>
      <c r="KVE206" s="350"/>
      <c r="KVF206" s="350"/>
      <c r="KVG206" s="348"/>
      <c r="KVH206" s="348"/>
      <c r="KVI206" s="348"/>
      <c r="KVJ206" s="349"/>
      <c r="KVL206" s="347"/>
      <c r="KVM206" s="350"/>
      <c r="KVN206" s="350"/>
      <c r="KVO206" s="348"/>
      <c r="KVP206" s="348"/>
      <c r="KVQ206" s="348"/>
      <c r="KVR206" s="349"/>
      <c r="KVT206" s="347"/>
      <c r="KVU206" s="350"/>
      <c r="KVV206" s="350"/>
      <c r="KVW206" s="348"/>
      <c r="KVX206" s="348"/>
      <c r="KVY206" s="348"/>
      <c r="KVZ206" s="349"/>
      <c r="KWB206" s="347"/>
      <c r="KWC206" s="350"/>
      <c r="KWD206" s="350"/>
      <c r="KWE206" s="348"/>
      <c r="KWF206" s="348"/>
      <c r="KWG206" s="348"/>
      <c r="KWH206" s="349"/>
      <c r="KWJ206" s="347"/>
      <c r="KWK206" s="350"/>
      <c r="KWL206" s="350"/>
      <c r="KWM206" s="348"/>
      <c r="KWN206" s="348"/>
      <c r="KWO206" s="348"/>
      <c r="KWP206" s="349"/>
      <c r="KWR206" s="347"/>
      <c r="KWS206" s="350"/>
      <c r="KWT206" s="350"/>
      <c r="KWU206" s="348"/>
      <c r="KWV206" s="348"/>
      <c r="KWW206" s="348"/>
      <c r="KWX206" s="349"/>
      <c r="KWZ206" s="347"/>
      <c r="KXA206" s="350"/>
      <c r="KXB206" s="350"/>
      <c r="KXC206" s="348"/>
      <c r="KXD206" s="348"/>
      <c r="KXE206" s="348"/>
      <c r="KXF206" s="349"/>
      <c r="KXH206" s="347"/>
      <c r="KXI206" s="350"/>
      <c r="KXJ206" s="350"/>
      <c r="KXK206" s="348"/>
      <c r="KXL206" s="348"/>
      <c r="KXM206" s="348"/>
      <c r="KXN206" s="349"/>
      <c r="KXP206" s="347"/>
      <c r="KXQ206" s="350"/>
      <c r="KXR206" s="350"/>
      <c r="KXS206" s="348"/>
      <c r="KXT206" s="348"/>
      <c r="KXU206" s="348"/>
      <c r="KXV206" s="349"/>
      <c r="KXX206" s="347"/>
      <c r="KXY206" s="350"/>
      <c r="KXZ206" s="350"/>
      <c r="KYA206" s="348"/>
      <c r="KYB206" s="348"/>
      <c r="KYC206" s="348"/>
      <c r="KYD206" s="349"/>
      <c r="KYF206" s="347"/>
      <c r="KYG206" s="350"/>
      <c r="KYH206" s="350"/>
      <c r="KYI206" s="348"/>
      <c r="KYJ206" s="348"/>
      <c r="KYK206" s="348"/>
      <c r="KYL206" s="349"/>
      <c r="KYN206" s="347"/>
      <c r="KYO206" s="350"/>
      <c r="KYP206" s="350"/>
      <c r="KYQ206" s="348"/>
      <c r="KYR206" s="348"/>
      <c r="KYS206" s="348"/>
      <c r="KYT206" s="349"/>
      <c r="KYV206" s="347"/>
      <c r="KYW206" s="350"/>
      <c r="KYX206" s="350"/>
      <c r="KYY206" s="348"/>
      <c r="KYZ206" s="348"/>
      <c r="KZA206" s="348"/>
      <c r="KZB206" s="349"/>
      <c r="KZD206" s="347"/>
      <c r="KZE206" s="350"/>
      <c r="KZF206" s="350"/>
      <c r="KZG206" s="348"/>
      <c r="KZH206" s="348"/>
      <c r="KZI206" s="348"/>
      <c r="KZJ206" s="349"/>
      <c r="KZL206" s="347"/>
      <c r="KZM206" s="350"/>
      <c r="KZN206" s="350"/>
      <c r="KZO206" s="348"/>
      <c r="KZP206" s="348"/>
      <c r="KZQ206" s="348"/>
      <c r="KZR206" s="349"/>
      <c r="KZT206" s="347"/>
      <c r="KZU206" s="350"/>
      <c r="KZV206" s="350"/>
      <c r="KZW206" s="348"/>
      <c r="KZX206" s="348"/>
      <c r="KZY206" s="348"/>
      <c r="KZZ206" s="349"/>
      <c r="LAB206" s="347"/>
      <c r="LAC206" s="350"/>
      <c r="LAD206" s="350"/>
      <c r="LAE206" s="348"/>
      <c r="LAF206" s="348"/>
      <c r="LAG206" s="348"/>
      <c r="LAH206" s="349"/>
      <c r="LAJ206" s="347"/>
      <c r="LAK206" s="350"/>
      <c r="LAL206" s="350"/>
      <c r="LAM206" s="348"/>
      <c r="LAN206" s="348"/>
      <c r="LAO206" s="348"/>
      <c r="LAP206" s="349"/>
      <c r="LAR206" s="347"/>
      <c r="LAS206" s="350"/>
      <c r="LAT206" s="350"/>
      <c r="LAU206" s="348"/>
      <c r="LAV206" s="348"/>
      <c r="LAW206" s="348"/>
      <c r="LAX206" s="349"/>
      <c r="LAZ206" s="347"/>
      <c r="LBA206" s="350"/>
      <c r="LBB206" s="350"/>
      <c r="LBC206" s="348"/>
      <c r="LBD206" s="348"/>
      <c r="LBE206" s="348"/>
      <c r="LBF206" s="349"/>
      <c r="LBH206" s="347"/>
      <c r="LBI206" s="350"/>
      <c r="LBJ206" s="350"/>
      <c r="LBK206" s="348"/>
      <c r="LBL206" s="348"/>
      <c r="LBM206" s="348"/>
      <c r="LBN206" s="349"/>
      <c r="LBP206" s="347"/>
      <c r="LBQ206" s="350"/>
      <c r="LBR206" s="350"/>
      <c r="LBS206" s="348"/>
      <c r="LBT206" s="348"/>
      <c r="LBU206" s="348"/>
      <c r="LBV206" s="349"/>
      <c r="LBX206" s="347"/>
      <c r="LBY206" s="350"/>
      <c r="LBZ206" s="350"/>
      <c r="LCA206" s="348"/>
      <c r="LCB206" s="348"/>
      <c r="LCC206" s="348"/>
      <c r="LCD206" s="349"/>
      <c r="LCF206" s="347"/>
      <c r="LCG206" s="350"/>
      <c r="LCH206" s="350"/>
      <c r="LCI206" s="348"/>
      <c r="LCJ206" s="348"/>
      <c r="LCK206" s="348"/>
      <c r="LCL206" s="349"/>
      <c r="LCN206" s="347"/>
      <c r="LCO206" s="350"/>
      <c r="LCP206" s="350"/>
      <c r="LCQ206" s="348"/>
      <c r="LCR206" s="348"/>
      <c r="LCS206" s="348"/>
      <c r="LCT206" s="349"/>
      <c r="LCV206" s="347"/>
      <c r="LCW206" s="350"/>
      <c r="LCX206" s="350"/>
      <c r="LCY206" s="348"/>
      <c r="LCZ206" s="348"/>
      <c r="LDA206" s="348"/>
      <c r="LDB206" s="349"/>
      <c r="LDD206" s="347"/>
      <c r="LDE206" s="350"/>
      <c r="LDF206" s="350"/>
      <c r="LDG206" s="348"/>
      <c r="LDH206" s="348"/>
      <c r="LDI206" s="348"/>
      <c r="LDJ206" s="349"/>
      <c r="LDL206" s="347"/>
      <c r="LDM206" s="350"/>
      <c r="LDN206" s="350"/>
      <c r="LDO206" s="348"/>
      <c r="LDP206" s="348"/>
      <c r="LDQ206" s="348"/>
      <c r="LDR206" s="349"/>
      <c r="LDT206" s="347"/>
      <c r="LDU206" s="350"/>
      <c r="LDV206" s="350"/>
      <c r="LDW206" s="348"/>
      <c r="LDX206" s="348"/>
      <c r="LDY206" s="348"/>
      <c r="LDZ206" s="349"/>
      <c r="LEB206" s="347"/>
      <c r="LEC206" s="350"/>
      <c r="LED206" s="350"/>
      <c r="LEE206" s="348"/>
      <c r="LEF206" s="348"/>
      <c r="LEG206" s="348"/>
      <c r="LEH206" s="349"/>
      <c r="LEJ206" s="347"/>
      <c r="LEK206" s="350"/>
      <c r="LEL206" s="350"/>
      <c r="LEM206" s="348"/>
      <c r="LEN206" s="348"/>
      <c r="LEO206" s="348"/>
      <c r="LEP206" s="349"/>
      <c r="LER206" s="347"/>
      <c r="LES206" s="350"/>
      <c r="LET206" s="350"/>
      <c r="LEU206" s="348"/>
      <c r="LEV206" s="348"/>
      <c r="LEW206" s="348"/>
      <c r="LEX206" s="349"/>
      <c r="LEZ206" s="347"/>
      <c r="LFA206" s="350"/>
      <c r="LFB206" s="350"/>
      <c r="LFC206" s="348"/>
      <c r="LFD206" s="348"/>
      <c r="LFE206" s="348"/>
      <c r="LFF206" s="349"/>
      <c r="LFH206" s="347"/>
      <c r="LFI206" s="350"/>
      <c r="LFJ206" s="350"/>
      <c r="LFK206" s="348"/>
      <c r="LFL206" s="348"/>
      <c r="LFM206" s="348"/>
      <c r="LFN206" s="349"/>
      <c r="LFP206" s="347"/>
      <c r="LFQ206" s="350"/>
      <c r="LFR206" s="350"/>
      <c r="LFS206" s="348"/>
      <c r="LFT206" s="348"/>
      <c r="LFU206" s="348"/>
      <c r="LFV206" s="349"/>
      <c r="LFX206" s="347"/>
      <c r="LFY206" s="350"/>
      <c r="LFZ206" s="350"/>
      <c r="LGA206" s="348"/>
      <c r="LGB206" s="348"/>
      <c r="LGC206" s="348"/>
      <c r="LGD206" s="349"/>
      <c r="LGF206" s="347"/>
      <c r="LGG206" s="350"/>
      <c r="LGH206" s="350"/>
      <c r="LGI206" s="348"/>
      <c r="LGJ206" s="348"/>
      <c r="LGK206" s="348"/>
      <c r="LGL206" s="349"/>
      <c r="LGN206" s="347"/>
      <c r="LGO206" s="350"/>
      <c r="LGP206" s="350"/>
      <c r="LGQ206" s="348"/>
      <c r="LGR206" s="348"/>
      <c r="LGS206" s="348"/>
      <c r="LGT206" s="349"/>
      <c r="LGV206" s="347"/>
      <c r="LGW206" s="350"/>
      <c r="LGX206" s="350"/>
      <c r="LGY206" s="348"/>
      <c r="LGZ206" s="348"/>
      <c r="LHA206" s="348"/>
      <c r="LHB206" s="349"/>
      <c r="LHD206" s="347"/>
      <c r="LHE206" s="350"/>
      <c r="LHF206" s="350"/>
      <c r="LHG206" s="348"/>
      <c r="LHH206" s="348"/>
      <c r="LHI206" s="348"/>
      <c r="LHJ206" s="349"/>
      <c r="LHL206" s="347"/>
      <c r="LHM206" s="350"/>
      <c r="LHN206" s="350"/>
      <c r="LHO206" s="348"/>
      <c r="LHP206" s="348"/>
      <c r="LHQ206" s="348"/>
      <c r="LHR206" s="349"/>
      <c r="LHT206" s="347"/>
      <c r="LHU206" s="350"/>
      <c r="LHV206" s="350"/>
      <c r="LHW206" s="348"/>
      <c r="LHX206" s="348"/>
      <c r="LHY206" s="348"/>
      <c r="LHZ206" s="349"/>
      <c r="LIB206" s="347"/>
      <c r="LIC206" s="350"/>
      <c r="LID206" s="350"/>
      <c r="LIE206" s="348"/>
      <c r="LIF206" s="348"/>
      <c r="LIG206" s="348"/>
      <c r="LIH206" s="349"/>
      <c r="LIJ206" s="347"/>
      <c r="LIK206" s="350"/>
      <c r="LIL206" s="350"/>
      <c r="LIM206" s="348"/>
      <c r="LIN206" s="348"/>
      <c r="LIO206" s="348"/>
      <c r="LIP206" s="349"/>
      <c r="LIR206" s="347"/>
      <c r="LIS206" s="350"/>
      <c r="LIT206" s="350"/>
      <c r="LIU206" s="348"/>
      <c r="LIV206" s="348"/>
      <c r="LIW206" s="348"/>
      <c r="LIX206" s="349"/>
      <c r="LIZ206" s="347"/>
      <c r="LJA206" s="350"/>
      <c r="LJB206" s="350"/>
      <c r="LJC206" s="348"/>
      <c r="LJD206" s="348"/>
      <c r="LJE206" s="348"/>
      <c r="LJF206" s="349"/>
      <c r="LJH206" s="347"/>
      <c r="LJI206" s="350"/>
      <c r="LJJ206" s="350"/>
      <c r="LJK206" s="348"/>
      <c r="LJL206" s="348"/>
      <c r="LJM206" s="348"/>
      <c r="LJN206" s="349"/>
      <c r="LJP206" s="347"/>
      <c r="LJQ206" s="350"/>
      <c r="LJR206" s="350"/>
      <c r="LJS206" s="348"/>
      <c r="LJT206" s="348"/>
      <c r="LJU206" s="348"/>
      <c r="LJV206" s="349"/>
      <c r="LJX206" s="347"/>
      <c r="LJY206" s="350"/>
      <c r="LJZ206" s="350"/>
      <c r="LKA206" s="348"/>
      <c r="LKB206" s="348"/>
      <c r="LKC206" s="348"/>
      <c r="LKD206" s="349"/>
      <c r="LKF206" s="347"/>
      <c r="LKG206" s="350"/>
      <c r="LKH206" s="350"/>
      <c r="LKI206" s="348"/>
      <c r="LKJ206" s="348"/>
      <c r="LKK206" s="348"/>
      <c r="LKL206" s="349"/>
      <c r="LKN206" s="347"/>
      <c r="LKO206" s="350"/>
      <c r="LKP206" s="350"/>
      <c r="LKQ206" s="348"/>
      <c r="LKR206" s="348"/>
      <c r="LKS206" s="348"/>
      <c r="LKT206" s="349"/>
      <c r="LKV206" s="347"/>
      <c r="LKW206" s="350"/>
      <c r="LKX206" s="350"/>
      <c r="LKY206" s="348"/>
      <c r="LKZ206" s="348"/>
      <c r="LLA206" s="348"/>
      <c r="LLB206" s="349"/>
      <c r="LLD206" s="347"/>
      <c r="LLE206" s="350"/>
      <c r="LLF206" s="350"/>
      <c r="LLG206" s="348"/>
      <c r="LLH206" s="348"/>
      <c r="LLI206" s="348"/>
      <c r="LLJ206" s="349"/>
      <c r="LLL206" s="347"/>
      <c r="LLM206" s="350"/>
      <c r="LLN206" s="350"/>
      <c r="LLO206" s="348"/>
      <c r="LLP206" s="348"/>
      <c r="LLQ206" s="348"/>
      <c r="LLR206" s="349"/>
      <c r="LLT206" s="347"/>
      <c r="LLU206" s="350"/>
      <c r="LLV206" s="350"/>
      <c r="LLW206" s="348"/>
      <c r="LLX206" s="348"/>
      <c r="LLY206" s="348"/>
      <c r="LLZ206" s="349"/>
      <c r="LMB206" s="347"/>
      <c r="LMC206" s="350"/>
      <c r="LMD206" s="350"/>
      <c r="LME206" s="348"/>
      <c r="LMF206" s="348"/>
      <c r="LMG206" s="348"/>
      <c r="LMH206" s="349"/>
      <c r="LMJ206" s="347"/>
      <c r="LMK206" s="350"/>
      <c r="LML206" s="350"/>
      <c r="LMM206" s="348"/>
      <c r="LMN206" s="348"/>
      <c r="LMO206" s="348"/>
      <c r="LMP206" s="349"/>
      <c r="LMR206" s="347"/>
      <c r="LMS206" s="350"/>
      <c r="LMT206" s="350"/>
      <c r="LMU206" s="348"/>
      <c r="LMV206" s="348"/>
      <c r="LMW206" s="348"/>
      <c r="LMX206" s="349"/>
      <c r="LMZ206" s="347"/>
      <c r="LNA206" s="350"/>
      <c r="LNB206" s="350"/>
      <c r="LNC206" s="348"/>
      <c r="LND206" s="348"/>
      <c r="LNE206" s="348"/>
      <c r="LNF206" s="349"/>
      <c r="LNH206" s="347"/>
      <c r="LNI206" s="350"/>
      <c r="LNJ206" s="350"/>
      <c r="LNK206" s="348"/>
      <c r="LNL206" s="348"/>
      <c r="LNM206" s="348"/>
      <c r="LNN206" s="349"/>
      <c r="LNP206" s="347"/>
      <c r="LNQ206" s="350"/>
      <c r="LNR206" s="350"/>
      <c r="LNS206" s="348"/>
      <c r="LNT206" s="348"/>
      <c r="LNU206" s="348"/>
      <c r="LNV206" s="349"/>
      <c r="LNX206" s="347"/>
      <c r="LNY206" s="350"/>
      <c r="LNZ206" s="350"/>
      <c r="LOA206" s="348"/>
      <c r="LOB206" s="348"/>
      <c r="LOC206" s="348"/>
      <c r="LOD206" s="349"/>
      <c r="LOF206" s="347"/>
      <c r="LOG206" s="350"/>
      <c r="LOH206" s="350"/>
      <c r="LOI206" s="348"/>
      <c r="LOJ206" s="348"/>
      <c r="LOK206" s="348"/>
      <c r="LOL206" s="349"/>
      <c r="LON206" s="347"/>
      <c r="LOO206" s="350"/>
      <c r="LOP206" s="350"/>
      <c r="LOQ206" s="348"/>
      <c r="LOR206" s="348"/>
      <c r="LOS206" s="348"/>
      <c r="LOT206" s="349"/>
      <c r="LOV206" s="347"/>
      <c r="LOW206" s="350"/>
      <c r="LOX206" s="350"/>
      <c r="LOY206" s="348"/>
      <c r="LOZ206" s="348"/>
      <c r="LPA206" s="348"/>
      <c r="LPB206" s="349"/>
      <c r="LPD206" s="347"/>
      <c r="LPE206" s="350"/>
      <c r="LPF206" s="350"/>
      <c r="LPG206" s="348"/>
      <c r="LPH206" s="348"/>
      <c r="LPI206" s="348"/>
      <c r="LPJ206" s="349"/>
      <c r="LPL206" s="347"/>
      <c r="LPM206" s="350"/>
      <c r="LPN206" s="350"/>
      <c r="LPO206" s="348"/>
      <c r="LPP206" s="348"/>
      <c r="LPQ206" s="348"/>
      <c r="LPR206" s="349"/>
      <c r="LPT206" s="347"/>
      <c r="LPU206" s="350"/>
      <c r="LPV206" s="350"/>
      <c r="LPW206" s="348"/>
      <c r="LPX206" s="348"/>
      <c r="LPY206" s="348"/>
      <c r="LPZ206" s="349"/>
      <c r="LQB206" s="347"/>
      <c r="LQC206" s="350"/>
      <c r="LQD206" s="350"/>
      <c r="LQE206" s="348"/>
      <c r="LQF206" s="348"/>
      <c r="LQG206" s="348"/>
      <c r="LQH206" s="349"/>
      <c r="LQJ206" s="347"/>
      <c r="LQK206" s="350"/>
      <c r="LQL206" s="350"/>
      <c r="LQM206" s="348"/>
      <c r="LQN206" s="348"/>
      <c r="LQO206" s="348"/>
      <c r="LQP206" s="349"/>
      <c r="LQR206" s="347"/>
      <c r="LQS206" s="350"/>
      <c r="LQT206" s="350"/>
      <c r="LQU206" s="348"/>
      <c r="LQV206" s="348"/>
      <c r="LQW206" s="348"/>
      <c r="LQX206" s="349"/>
      <c r="LQZ206" s="347"/>
      <c r="LRA206" s="350"/>
      <c r="LRB206" s="350"/>
      <c r="LRC206" s="348"/>
      <c r="LRD206" s="348"/>
      <c r="LRE206" s="348"/>
      <c r="LRF206" s="349"/>
      <c r="LRH206" s="347"/>
      <c r="LRI206" s="350"/>
      <c r="LRJ206" s="350"/>
      <c r="LRK206" s="348"/>
      <c r="LRL206" s="348"/>
      <c r="LRM206" s="348"/>
      <c r="LRN206" s="349"/>
      <c r="LRP206" s="347"/>
      <c r="LRQ206" s="350"/>
      <c r="LRR206" s="350"/>
      <c r="LRS206" s="348"/>
      <c r="LRT206" s="348"/>
      <c r="LRU206" s="348"/>
      <c r="LRV206" s="349"/>
      <c r="LRX206" s="347"/>
      <c r="LRY206" s="350"/>
      <c r="LRZ206" s="350"/>
      <c r="LSA206" s="348"/>
      <c r="LSB206" s="348"/>
      <c r="LSC206" s="348"/>
      <c r="LSD206" s="349"/>
      <c r="LSF206" s="347"/>
      <c r="LSG206" s="350"/>
      <c r="LSH206" s="350"/>
      <c r="LSI206" s="348"/>
      <c r="LSJ206" s="348"/>
      <c r="LSK206" s="348"/>
      <c r="LSL206" s="349"/>
      <c r="LSN206" s="347"/>
      <c r="LSO206" s="350"/>
      <c r="LSP206" s="350"/>
      <c r="LSQ206" s="348"/>
      <c r="LSR206" s="348"/>
      <c r="LSS206" s="348"/>
      <c r="LST206" s="349"/>
      <c r="LSV206" s="347"/>
      <c r="LSW206" s="350"/>
      <c r="LSX206" s="350"/>
      <c r="LSY206" s="348"/>
      <c r="LSZ206" s="348"/>
      <c r="LTA206" s="348"/>
      <c r="LTB206" s="349"/>
      <c r="LTD206" s="347"/>
      <c r="LTE206" s="350"/>
      <c r="LTF206" s="350"/>
      <c r="LTG206" s="348"/>
      <c r="LTH206" s="348"/>
      <c r="LTI206" s="348"/>
      <c r="LTJ206" s="349"/>
      <c r="LTL206" s="347"/>
      <c r="LTM206" s="350"/>
      <c r="LTN206" s="350"/>
      <c r="LTO206" s="348"/>
      <c r="LTP206" s="348"/>
      <c r="LTQ206" s="348"/>
      <c r="LTR206" s="349"/>
      <c r="LTT206" s="347"/>
      <c r="LTU206" s="350"/>
      <c r="LTV206" s="350"/>
      <c r="LTW206" s="348"/>
      <c r="LTX206" s="348"/>
      <c r="LTY206" s="348"/>
      <c r="LTZ206" s="349"/>
      <c r="LUB206" s="347"/>
      <c r="LUC206" s="350"/>
      <c r="LUD206" s="350"/>
      <c r="LUE206" s="348"/>
      <c r="LUF206" s="348"/>
      <c r="LUG206" s="348"/>
      <c r="LUH206" s="349"/>
      <c r="LUJ206" s="347"/>
      <c r="LUK206" s="350"/>
      <c r="LUL206" s="350"/>
      <c r="LUM206" s="348"/>
      <c r="LUN206" s="348"/>
      <c r="LUO206" s="348"/>
      <c r="LUP206" s="349"/>
      <c r="LUR206" s="347"/>
      <c r="LUS206" s="350"/>
      <c r="LUT206" s="350"/>
      <c r="LUU206" s="348"/>
      <c r="LUV206" s="348"/>
      <c r="LUW206" s="348"/>
      <c r="LUX206" s="349"/>
      <c r="LUZ206" s="347"/>
      <c r="LVA206" s="350"/>
      <c r="LVB206" s="350"/>
      <c r="LVC206" s="348"/>
      <c r="LVD206" s="348"/>
      <c r="LVE206" s="348"/>
      <c r="LVF206" s="349"/>
      <c r="LVH206" s="347"/>
      <c r="LVI206" s="350"/>
      <c r="LVJ206" s="350"/>
      <c r="LVK206" s="348"/>
      <c r="LVL206" s="348"/>
      <c r="LVM206" s="348"/>
      <c r="LVN206" s="349"/>
      <c r="LVP206" s="347"/>
      <c r="LVQ206" s="350"/>
      <c r="LVR206" s="350"/>
      <c r="LVS206" s="348"/>
      <c r="LVT206" s="348"/>
      <c r="LVU206" s="348"/>
      <c r="LVV206" s="349"/>
      <c r="LVX206" s="347"/>
      <c r="LVY206" s="350"/>
      <c r="LVZ206" s="350"/>
      <c r="LWA206" s="348"/>
      <c r="LWB206" s="348"/>
      <c r="LWC206" s="348"/>
      <c r="LWD206" s="349"/>
      <c r="LWF206" s="347"/>
      <c r="LWG206" s="350"/>
      <c r="LWH206" s="350"/>
      <c r="LWI206" s="348"/>
      <c r="LWJ206" s="348"/>
      <c r="LWK206" s="348"/>
      <c r="LWL206" s="349"/>
      <c r="LWN206" s="347"/>
      <c r="LWO206" s="350"/>
      <c r="LWP206" s="350"/>
      <c r="LWQ206" s="348"/>
      <c r="LWR206" s="348"/>
      <c r="LWS206" s="348"/>
      <c r="LWT206" s="349"/>
      <c r="LWV206" s="347"/>
      <c r="LWW206" s="350"/>
      <c r="LWX206" s="350"/>
      <c r="LWY206" s="348"/>
      <c r="LWZ206" s="348"/>
      <c r="LXA206" s="348"/>
      <c r="LXB206" s="349"/>
      <c r="LXD206" s="347"/>
      <c r="LXE206" s="350"/>
      <c r="LXF206" s="350"/>
      <c r="LXG206" s="348"/>
      <c r="LXH206" s="348"/>
      <c r="LXI206" s="348"/>
      <c r="LXJ206" s="349"/>
      <c r="LXL206" s="347"/>
      <c r="LXM206" s="350"/>
      <c r="LXN206" s="350"/>
      <c r="LXO206" s="348"/>
      <c r="LXP206" s="348"/>
      <c r="LXQ206" s="348"/>
      <c r="LXR206" s="349"/>
      <c r="LXT206" s="347"/>
      <c r="LXU206" s="350"/>
      <c r="LXV206" s="350"/>
      <c r="LXW206" s="348"/>
      <c r="LXX206" s="348"/>
      <c r="LXY206" s="348"/>
      <c r="LXZ206" s="349"/>
      <c r="LYB206" s="347"/>
      <c r="LYC206" s="350"/>
      <c r="LYD206" s="350"/>
      <c r="LYE206" s="348"/>
      <c r="LYF206" s="348"/>
      <c r="LYG206" s="348"/>
      <c r="LYH206" s="349"/>
      <c r="LYJ206" s="347"/>
      <c r="LYK206" s="350"/>
      <c r="LYL206" s="350"/>
      <c r="LYM206" s="348"/>
      <c r="LYN206" s="348"/>
      <c r="LYO206" s="348"/>
      <c r="LYP206" s="349"/>
      <c r="LYR206" s="347"/>
      <c r="LYS206" s="350"/>
      <c r="LYT206" s="350"/>
      <c r="LYU206" s="348"/>
      <c r="LYV206" s="348"/>
      <c r="LYW206" s="348"/>
      <c r="LYX206" s="349"/>
      <c r="LYZ206" s="347"/>
      <c r="LZA206" s="350"/>
      <c r="LZB206" s="350"/>
      <c r="LZC206" s="348"/>
      <c r="LZD206" s="348"/>
      <c r="LZE206" s="348"/>
      <c r="LZF206" s="349"/>
      <c r="LZH206" s="347"/>
      <c r="LZI206" s="350"/>
      <c r="LZJ206" s="350"/>
      <c r="LZK206" s="348"/>
      <c r="LZL206" s="348"/>
      <c r="LZM206" s="348"/>
      <c r="LZN206" s="349"/>
      <c r="LZP206" s="347"/>
      <c r="LZQ206" s="350"/>
      <c r="LZR206" s="350"/>
      <c r="LZS206" s="348"/>
      <c r="LZT206" s="348"/>
      <c r="LZU206" s="348"/>
      <c r="LZV206" s="349"/>
      <c r="LZX206" s="347"/>
      <c r="LZY206" s="350"/>
      <c r="LZZ206" s="350"/>
      <c r="MAA206" s="348"/>
      <c r="MAB206" s="348"/>
      <c r="MAC206" s="348"/>
      <c r="MAD206" s="349"/>
      <c r="MAF206" s="347"/>
      <c r="MAG206" s="350"/>
      <c r="MAH206" s="350"/>
      <c r="MAI206" s="348"/>
      <c r="MAJ206" s="348"/>
      <c r="MAK206" s="348"/>
      <c r="MAL206" s="349"/>
      <c r="MAN206" s="347"/>
      <c r="MAO206" s="350"/>
      <c r="MAP206" s="350"/>
      <c r="MAQ206" s="348"/>
      <c r="MAR206" s="348"/>
      <c r="MAS206" s="348"/>
      <c r="MAT206" s="349"/>
      <c r="MAV206" s="347"/>
      <c r="MAW206" s="350"/>
      <c r="MAX206" s="350"/>
      <c r="MAY206" s="348"/>
      <c r="MAZ206" s="348"/>
      <c r="MBA206" s="348"/>
      <c r="MBB206" s="349"/>
      <c r="MBD206" s="347"/>
      <c r="MBE206" s="350"/>
      <c r="MBF206" s="350"/>
      <c r="MBG206" s="348"/>
      <c r="MBH206" s="348"/>
      <c r="MBI206" s="348"/>
      <c r="MBJ206" s="349"/>
      <c r="MBL206" s="347"/>
      <c r="MBM206" s="350"/>
      <c r="MBN206" s="350"/>
      <c r="MBO206" s="348"/>
      <c r="MBP206" s="348"/>
      <c r="MBQ206" s="348"/>
      <c r="MBR206" s="349"/>
      <c r="MBT206" s="347"/>
      <c r="MBU206" s="350"/>
      <c r="MBV206" s="350"/>
      <c r="MBW206" s="348"/>
      <c r="MBX206" s="348"/>
      <c r="MBY206" s="348"/>
      <c r="MBZ206" s="349"/>
      <c r="MCB206" s="347"/>
      <c r="MCC206" s="350"/>
      <c r="MCD206" s="350"/>
      <c r="MCE206" s="348"/>
      <c r="MCF206" s="348"/>
      <c r="MCG206" s="348"/>
      <c r="MCH206" s="349"/>
      <c r="MCJ206" s="347"/>
      <c r="MCK206" s="350"/>
      <c r="MCL206" s="350"/>
      <c r="MCM206" s="348"/>
      <c r="MCN206" s="348"/>
      <c r="MCO206" s="348"/>
      <c r="MCP206" s="349"/>
      <c r="MCR206" s="347"/>
      <c r="MCS206" s="350"/>
      <c r="MCT206" s="350"/>
      <c r="MCU206" s="348"/>
      <c r="MCV206" s="348"/>
      <c r="MCW206" s="348"/>
      <c r="MCX206" s="349"/>
      <c r="MCZ206" s="347"/>
      <c r="MDA206" s="350"/>
      <c r="MDB206" s="350"/>
      <c r="MDC206" s="348"/>
      <c r="MDD206" s="348"/>
      <c r="MDE206" s="348"/>
      <c r="MDF206" s="349"/>
      <c r="MDH206" s="347"/>
      <c r="MDI206" s="350"/>
      <c r="MDJ206" s="350"/>
      <c r="MDK206" s="348"/>
      <c r="MDL206" s="348"/>
      <c r="MDM206" s="348"/>
      <c r="MDN206" s="349"/>
      <c r="MDP206" s="347"/>
      <c r="MDQ206" s="350"/>
      <c r="MDR206" s="350"/>
      <c r="MDS206" s="348"/>
      <c r="MDT206" s="348"/>
      <c r="MDU206" s="348"/>
      <c r="MDV206" s="349"/>
      <c r="MDX206" s="347"/>
      <c r="MDY206" s="350"/>
      <c r="MDZ206" s="350"/>
      <c r="MEA206" s="348"/>
      <c r="MEB206" s="348"/>
      <c r="MEC206" s="348"/>
      <c r="MED206" s="349"/>
      <c r="MEF206" s="347"/>
      <c r="MEG206" s="350"/>
      <c r="MEH206" s="350"/>
      <c r="MEI206" s="348"/>
      <c r="MEJ206" s="348"/>
      <c r="MEK206" s="348"/>
      <c r="MEL206" s="349"/>
      <c r="MEN206" s="347"/>
      <c r="MEO206" s="350"/>
      <c r="MEP206" s="350"/>
      <c r="MEQ206" s="348"/>
      <c r="MER206" s="348"/>
      <c r="MES206" s="348"/>
      <c r="MET206" s="349"/>
      <c r="MEV206" s="347"/>
      <c r="MEW206" s="350"/>
      <c r="MEX206" s="350"/>
      <c r="MEY206" s="348"/>
      <c r="MEZ206" s="348"/>
      <c r="MFA206" s="348"/>
      <c r="MFB206" s="349"/>
      <c r="MFD206" s="347"/>
      <c r="MFE206" s="350"/>
      <c r="MFF206" s="350"/>
      <c r="MFG206" s="348"/>
      <c r="MFH206" s="348"/>
      <c r="MFI206" s="348"/>
      <c r="MFJ206" s="349"/>
      <c r="MFL206" s="347"/>
      <c r="MFM206" s="350"/>
      <c r="MFN206" s="350"/>
      <c r="MFO206" s="348"/>
      <c r="MFP206" s="348"/>
      <c r="MFQ206" s="348"/>
      <c r="MFR206" s="349"/>
      <c r="MFT206" s="347"/>
      <c r="MFU206" s="350"/>
      <c r="MFV206" s="350"/>
      <c r="MFW206" s="348"/>
      <c r="MFX206" s="348"/>
      <c r="MFY206" s="348"/>
      <c r="MFZ206" s="349"/>
      <c r="MGB206" s="347"/>
      <c r="MGC206" s="350"/>
      <c r="MGD206" s="350"/>
      <c r="MGE206" s="348"/>
      <c r="MGF206" s="348"/>
      <c r="MGG206" s="348"/>
      <c r="MGH206" s="349"/>
      <c r="MGJ206" s="347"/>
      <c r="MGK206" s="350"/>
      <c r="MGL206" s="350"/>
      <c r="MGM206" s="348"/>
      <c r="MGN206" s="348"/>
      <c r="MGO206" s="348"/>
      <c r="MGP206" s="349"/>
      <c r="MGR206" s="347"/>
      <c r="MGS206" s="350"/>
      <c r="MGT206" s="350"/>
      <c r="MGU206" s="348"/>
      <c r="MGV206" s="348"/>
      <c r="MGW206" s="348"/>
      <c r="MGX206" s="349"/>
      <c r="MGZ206" s="347"/>
      <c r="MHA206" s="350"/>
      <c r="MHB206" s="350"/>
      <c r="MHC206" s="348"/>
      <c r="MHD206" s="348"/>
      <c r="MHE206" s="348"/>
      <c r="MHF206" s="349"/>
      <c r="MHH206" s="347"/>
      <c r="MHI206" s="350"/>
      <c r="MHJ206" s="350"/>
      <c r="MHK206" s="348"/>
      <c r="MHL206" s="348"/>
      <c r="MHM206" s="348"/>
      <c r="MHN206" s="349"/>
      <c r="MHP206" s="347"/>
      <c r="MHQ206" s="350"/>
      <c r="MHR206" s="350"/>
      <c r="MHS206" s="348"/>
      <c r="MHT206" s="348"/>
      <c r="MHU206" s="348"/>
      <c r="MHV206" s="349"/>
      <c r="MHX206" s="347"/>
      <c r="MHY206" s="350"/>
      <c r="MHZ206" s="350"/>
      <c r="MIA206" s="348"/>
      <c r="MIB206" s="348"/>
      <c r="MIC206" s="348"/>
      <c r="MID206" s="349"/>
      <c r="MIF206" s="347"/>
      <c r="MIG206" s="350"/>
      <c r="MIH206" s="350"/>
      <c r="MII206" s="348"/>
      <c r="MIJ206" s="348"/>
      <c r="MIK206" s="348"/>
      <c r="MIL206" s="349"/>
      <c r="MIN206" s="347"/>
      <c r="MIO206" s="350"/>
      <c r="MIP206" s="350"/>
      <c r="MIQ206" s="348"/>
      <c r="MIR206" s="348"/>
      <c r="MIS206" s="348"/>
      <c r="MIT206" s="349"/>
      <c r="MIV206" s="347"/>
      <c r="MIW206" s="350"/>
      <c r="MIX206" s="350"/>
      <c r="MIY206" s="348"/>
      <c r="MIZ206" s="348"/>
      <c r="MJA206" s="348"/>
      <c r="MJB206" s="349"/>
      <c r="MJD206" s="347"/>
      <c r="MJE206" s="350"/>
      <c r="MJF206" s="350"/>
      <c r="MJG206" s="348"/>
      <c r="MJH206" s="348"/>
      <c r="MJI206" s="348"/>
      <c r="MJJ206" s="349"/>
      <c r="MJL206" s="347"/>
      <c r="MJM206" s="350"/>
      <c r="MJN206" s="350"/>
      <c r="MJO206" s="348"/>
      <c r="MJP206" s="348"/>
      <c r="MJQ206" s="348"/>
      <c r="MJR206" s="349"/>
      <c r="MJT206" s="347"/>
      <c r="MJU206" s="350"/>
      <c r="MJV206" s="350"/>
      <c r="MJW206" s="348"/>
      <c r="MJX206" s="348"/>
      <c r="MJY206" s="348"/>
      <c r="MJZ206" s="349"/>
      <c r="MKB206" s="347"/>
      <c r="MKC206" s="350"/>
      <c r="MKD206" s="350"/>
      <c r="MKE206" s="348"/>
      <c r="MKF206" s="348"/>
      <c r="MKG206" s="348"/>
      <c r="MKH206" s="349"/>
      <c r="MKJ206" s="347"/>
      <c r="MKK206" s="350"/>
      <c r="MKL206" s="350"/>
      <c r="MKM206" s="348"/>
      <c r="MKN206" s="348"/>
      <c r="MKO206" s="348"/>
      <c r="MKP206" s="349"/>
      <c r="MKR206" s="347"/>
      <c r="MKS206" s="350"/>
      <c r="MKT206" s="350"/>
      <c r="MKU206" s="348"/>
      <c r="MKV206" s="348"/>
      <c r="MKW206" s="348"/>
      <c r="MKX206" s="349"/>
      <c r="MKZ206" s="347"/>
      <c r="MLA206" s="350"/>
      <c r="MLB206" s="350"/>
      <c r="MLC206" s="348"/>
      <c r="MLD206" s="348"/>
      <c r="MLE206" s="348"/>
      <c r="MLF206" s="349"/>
      <c r="MLH206" s="347"/>
      <c r="MLI206" s="350"/>
      <c r="MLJ206" s="350"/>
      <c r="MLK206" s="348"/>
      <c r="MLL206" s="348"/>
      <c r="MLM206" s="348"/>
      <c r="MLN206" s="349"/>
      <c r="MLP206" s="347"/>
      <c r="MLQ206" s="350"/>
      <c r="MLR206" s="350"/>
      <c r="MLS206" s="348"/>
      <c r="MLT206" s="348"/>
      <c r="MLU206" s="348"/>
      <c r="MLV206" s="349"/>
      <c r="MLX206" s="347"/>
      <c r="MLY206" s="350"/>
      <c r="MLZ206" s="350"/>
      <c r="MMA206" s="348"/>
      <c r="MMB206" s="348"/>
      <c r="MMC206" s="348"/>
      <c r="MMD206" s="349"/>
      <c r="MMF206" s="347"/>
      <c r="MMG206" s="350"/>
      <c r="MMH206" s="350"/>
      <c r="MMI206" s="348"/>
      <c r="MMJ206" s="348"/>
      <c r="MMK206" s="348"/>
      <c r="MML206" s="349"/>
      <c r="MMN206" s="347"/>
      <c r="MMO206" s="350"/>
      <c r="MMP206" s="350"/>
      <c r="MMQ206" s="348"/>
      <c r="MMR206" s="348"/>
      <c r="MMS206" s="348"/>
      <c r="MMT206" s="349"/>
      <c r="MMV206" s="347"/>
      <c r="MMW206" s="350"/>
      <c r="MMX206" s="350"/>
      <c r="MMY206" s="348"/>
      <c r="MMZ206" s="348"/>
      <c r="MNA206" s="348"/>
      <c r="MNB206" s="349"/>
      <c r="MND206" s="347"/>
      <c r="MNE206" s="350"/>
      <c r="MNF206" s="350"/>
      <c r="MNG206" s="348"/>
      <c r="MNH206" s="348"/>
      <c r="MNI206" s="348"/>
      <c r="MNJ206" s="349"/>
      <c r="MNL206" s="347"/>
      <c r="MNM206" s="350"/>
      <c r="MNN206" s="350"/>
      <c r="MNO206" s="348"/>
      <c r="MNP206" s="348"/>
      <c r="MNQ206" s="348"/>
      <c r="MNR206" s="349"/>
      <c r="MNT206" s="347"/>
      <c r="MNU206" s="350"/>
      <c r="MNV206" s="350"/>
      <c r="MNW206" s="348"/>
      <c r="MNX206" s="348"/>
      <c r="MNY206" s="348"/>
      <c r="MNZ206" s="349"/>
      <c r="MOB206" s="347"/>
      <c r="MOC206" s="350"/>
      <c r="MOD206" s="350"/>
      <c r="MOE206" s="348"/>
      <c r="MOF206" s="348"/>
      <c r="MOG206" s="348"/>
      <c r="MOH206" s="349"/>
      <c r="MOJ206" s="347"/>
      <c r="MOK206" s="350"/>
      <c r="MOL206" s="350"/>
      <c r="MOM206" s="348"/>
      <c r="MON206" s="348"/>
      <c r="MOO206" s="348"/>
      <c r="MOP206" s="349"/>
      <c r="MOR206" s="347"/>
      <c r="MOS206" s="350"/>
      <c r="MOT206" s="350"/>
      <c r="MOU206" s="348"/>
      <c r="MOV206" s="348"/>
      <c r="MOW206" s="348"/>
      <c r="MOX206" s="349"/>
      <c r="MOZ206" s="347"/>
      <c r="MPA206" s="350"/>
      <c r="MPB206" s="350"/>
      <c r="MPC206" s="348"/>
      <c r="MPD206" s="348"/>
      <c r="MPE206" s="348"/>
      <c r="MPF206" s="349"/>
      <c r="MPH206" s="347"/>
      <c r="MPI206" s="350"/>
      <c r="MPJ206" s="350"/>
      <c r="MPK206" s="348"/>
      <c r="MPL206" s="348"/>
      <c r="MPM206" s="348"/>
      <c r="MPN206" s="349"/>
      <c r="MPP206" s="347"/>
      <c r="MPQ206" s="350"/>
      <c r="MPR206" s="350"/>
      <c r="MPS206" s="348"/>
      <c r="MPT206" s="348"/>
      <c r="MPU206" s="348"/>
      <c r="MPV206" s="349"/>
      <c r="MPX206" s="347"/>
      <c r="MPY206" s="350"/>
      <c r="MPZ206" s="350"/>
      <c r="MQA206" s="348"/>
      <c r="MQB206" s="348"/>
      <c r="MQC206" s="348"/>
      <c r="MQD206" s="349"/>
      <c r="MQF206" s="347"/>
      <c r="MQG206" s="350"/>
      <c r="MQH206" s="350"/>
      <c r="MQI206" s="348"/>
      <c r="MQJ206" s="348"/>
      <c r="MQK206" s="348"/>
      <c r="MQL206" s="349"/>
      <c r="MQN206" s="347"/>
      <c r="MQO206" s="350"/>
      <c r="MQP206" s="350"/>
      <c r="MQQ206" s="348"/>
      <c r="MQR206" s="348"/>
      <c r="MQS206" s="348"/>
      <c r="MQT206" s="349"/>
      <c r="MQV206" s="347"/>
      <c r="MQW206" s="350"/>
      <c r="MQX206" s="350"/>
      <c r="MQY206" s="348"/>
      <c r="MQZ206" s="348"/>
      <c r="MRA206" s="348"/>
      <c r="MRB206" s="349"/>
      <c r="MRD206" s="347"/>
      <c r="MRE206" s="350"/>
      <c r="MRF206" s="350"/>
      <c r="MRG206" s="348"/>
      <c r="MRH206" s="348"/>
      <c r="MRI206" s="348"/>
      <c r="MRJ206" s="349"/>
      <c r="MRL206" s="347"/>
      <c r="MRM206" s="350"/>
      <c r="MRN206" s="350"/>
      <c r="MRO206" s="348"/>
      <c r="MRP206" s="348"/>
      <c r="MRQ206" s="348"/>
      <c r="MRR206" s="349"/>
      <c r="MRT206" s="347"/>
      <c r="MRU206" s="350"/>
      <c r="MRV206" s="350"/>
      <c r="MRW206" s="348"/>
      <c r="MRX206" s="348"/>
      <c r="MRY206" s="348"/>
      <c r="MRZ206" s="349"/>
      <c r="MSB206" s="347"/>
      <c r="MSC206" s="350"/>
      <c r="MSD206" s="350"/>
      <c r="MSE206" s="348"/>
      <c r="MSF206" s="348"/>
      <c r="MSG206" s="348"/>
      <c r="MSH206" s="349"/>
      <c r="MSJ206" s="347"/>
      <c r="MSK206" s="350"/>
      <c r="MSL206" s="350"/>
      <c r="MSM206" s="348"/>
      <c r="MSN206" s="348"/>
      <c r="MSO206" s="348"/>
      <c r="MSP206" s="349"/>
      <c r="MSR206" s="347"/>
      <c r="MSS206" s="350"/>
      <c r="MST206" s="350"/>
      <c r="MSU206" s="348"/>
      <c r="MSV206" s="348"/>
      <c r="MSW206" s="348"/>
      <c r="MSX206" s="349"/>
      <c r="MSZ206" s="347"/>
      <c r="MTA206" s="350"/>
      <c r="MTB206" s="350"/>
      <c r="MTC206" s="348"/>
      <c r="MTD206" s="348"/>
      <c r="MTE206" s="348"/>
      <c r="MTF206" s="349"/>
      <c r="MTH206" s="347"/>
      <c r="MTI206" s="350"/>
      <c r="MTJ206" s="350"/>
      <c r="MTK206" s="348"/>
      <c r="MTL206" s="348"/>
      <c r="MTM206" s="348"/>
      <c r="MTN206" s="349"/>
      <c r="MTP206" s="347"/>
      <c r="MTQ206" s="350"/>
      <c r="MTR206" s="350"/>
      <c r="MTS206" s="348"/>
      <c r="MTT206" s="348"/>
      <c r="MTU206" s="348"/>
      <c r="MTV206" s="349"/>
      <c r="MTX206" s="347"/>
      <c r="MTY206" s="350"/>
      <c r="MTZ206" s="350"/>
      <c r="MUA206" s="348"/>
      <c r="MUB206" s="348"/>
      <c r="MUC206" s="348"/>
      <c r="MUD206" s="349"/>
      <c r="MUF206" s="347"/>
      <c r="MUG206" s="350"/>
      <c r="MUH206" s="350"/>
      <c r="MUI206" s="348"/>
      <c r="MUJ206" s="348"/>
      <c r="MUK206" s="348"/>
      <c r="MUL206" s="349"/>
      <c r="MUN206" s="347"/>
      <c r="MUO206" s="350"/>
      <c r="MUP206" s="350"/>
      <c r="MUQ206" s="348"/>
      <c r="MUR206" s="348"/>
      <c r="MUS206" s="348"/>
      <c r="MUT206" s="349"/>
      <c r="MUV206" s="347"/>
      <c r="MUW206" s="350"/>
      <c r="MUX206" s="350"/>
      <c r="MUY206" s="348"/>
      <c r="MUZ206" s="348"/>
      <c r="MVA206" s="348"/>
      <c r="MVB206" s="349"/>
      <c r="MVD206" s="347"/>
      <c r="MVE206" s="350"/>
      <c r="MVF206" s="350"/>
      <c r="MVG206" s="348"/>
      <c r="MVH206" s="348"/>
      <c r="MVI206" s="348"/>
      <c r="MVJ206" s="349"/>
      <c r="MVL206" s="347"/>
      <c r="MVM206" s="350"/>
      <c r="MVN206" s="350"/>
      <c r="MVO206" s="348"/>
      <c r="MVP206" s="348"/>
      <c r="MVQ206" s="348"/>
      <c r="MVR206" s="349"/>
      <c r="MVT206" s="347"/>
      <c r="MVU206" s="350"/>
      <c r="MVV206" s="350"/>
      <c r="MVW206" s="348"/>
      <c r="MVX206" s="348"/>
      <c r="MVY206" s="348"/>
      <c r="MVZ206" s="349"/>
      <c r="MWB206" s="347"/>
      <c r="MWC206" s="350"/>
      <c r="MWD206" s="350"/>
      <c r="MWE206" s="348"/>
      <c r="MWF206" s="348"/>
      <c r="MWG206" s="348"/>
      <c r="MWH206" s="349"/>
      <c r="MWJ206" s="347"/>
      <c r="MWK206" s="350"/>
      <c r="MWL206" s="350"/>
      <c r="MWM206" s="348"/>
      <c r="MWN206" s="348"/>
      <c r="MWO206" s="348"/>
      <c r="MWP206" s="349"/>
      <c r="MWR206" s="347"/>
      <c r="MWS206" s="350"/>
      <c r="MWT206" s="350"/>
      <c r="MWU206" s="348"/>
      <c r="MWV206" s="348"/>
      <c r="MWW206" s="348"/>
      <c r="MWX206" s="349"/>
      <c r="MWZ206" s="347"/>
      <c r="MXA206" s="350"/>
      <c r="MXB206" s="350"/>
      <c r="MXC206" s="348"/>
      <c r="MXD206" s="348"/>
      <c r="MXE206" s="348"/>
      <c r="MXF206" s="349"/>
      <c r="MXH206" s="347"/>
      <c r="MXI206" s="350"/>
      <c r="MXJ206" s="350"/>
      <c r="MXK206" s="348"/>
      <c r="MXL206" s="348"/>
      <c r="MXM206" s="348"/>
      <c r="MXN206" s="349"/>
      <c r="MXP206" s="347"/>
      <c r="MXQ206" s="350"/>
      <c r="MXR206" s="350"/>
      <c r="MXS206" s="348"/>
      <c r="MXT206" s="348"/>
      <c r="MXU206" s="348"/>
      <c r="MXV206" s="349"/>
      <c r="MXX206" s="347"/>
      <c r="MXY206" s="350"/>
      <c r="MXZ206" s="350"/>
      <c r="MYA206" s="348"/>
      <c r="MYB206" s="348"/>
      <c r="MYC206" s="348"/>
      <c r="MYD206" s="349"/>
      <c r="MYF206" s="347"/>
      <c r="MYG206" s="350"/>
      <c r="MYH206" s="350"/>
      <c r="MYI206" s="348"/>
      <c r="MYJ206" s="348"/>
      <c r="MYK206" s="348"/>
      <c r="MYL206" s="349"/>
      <c r="MYN206" s="347"/>
      <c r="MYO206" s="350"/>
      <c r="MYP206" s="350"/>
      <c r="MYQ206" s="348"/>
      <c r="MYR206" s="348"/>
      <c r="MYS206" s="348"/>
      <c r="MYT206" s="349"/>
      <c r="MYV206" s="347"/>
      <c r="MYW206" s="350"/>
      <c r="MYX206" s="350"/>
      <c r="MYY206" s="348"/>
      <c r="MYZ206" s="348"/>
      <c r="MZA206" s="348"/>
      <c r="MZB206" s="349"/>
      <c r="MZD206" s="347"/>
      <c r="MZE206" s="350"/>
      <c r="MZF206" s="350"/>
      <c r="MZG206" s="348"/>
      <c r="MZH206" s="348"/>
      <c r="MZI206" s="348"/>
      <c r="MZJ206" s="349"/>
      <c r="MZL206" s="347"/>
      <c r="MZM206" s="350"/>
      <c r="MZN206" s="350"/>
      <c r="MZO206" s="348"/>
      <c r="MZP206" s="348"/>
      <c r="MZQ206" s="348"/>
      <c r="MZR206" s="349"/>
      <c r="MZT206" s="347"/>
      <c r="MZU206" s="350"/>
      <c r="MZV206" s="350"/>
      <c r="MZW206" s="348"/>
      <c r="MZX206" s="348"/>
      <c r="MZY206" s="348"/>
      <c r="MZZ206" s="349"/>
      <c r="NAB206" s="347"/>
      <c r="NAC206" s="350"/>
      <c r="NAD206" s="350"/>
      <c r="NAE206" s="348"/>
      <c r="NAF206" s="348"/>
      <c r="NAG206" s="348"/>
      <c r="NAH206" s="349"/>
      <c r="NAJ206" s="347"/>
      <c r="NAK206" s="350"/>
      <c r="NAL206" s="350"/>
      <c r="NAM206" s="348"/>
      <c r="NAN206" s="348"/>
      <c r="NAO206" s="348"/>
      <c r="NAP206" s="349"/>
      <c r="NAR206" s="347"/>
      <c r="NAS206" s="350"/>
      <c r="NAT206" s="350"/>
      <c r="NAU206" s="348"/>
      <c r="NAV206" s="348"/>
      <c r="NAW206" s="348"/>
      <c r="NAX206" s="349"/>
      <c r="NAZ206" s="347"/>
      <c r="NBA206" s="350"/>
      <c r="NBB206" s="350"/>
      <c r="NBC206" s="348"/>
      <c r="NBD206" s="348"/>
      <c r="NBE206" s="348"/>
      <c r="NBF206" s="349"/>
      <c r="NBH206" s="347"/>
      <c r="NBI206" s="350"/>
      <c r="NBJ206" s="350"/>
      <c r="NBK206" s="348"/>
      <c r="NBL206" s="348"/>
      <c r="NBM206" s="348"/>
      <c r="NBN206" s="349"/>
      <c r="NBP206" s="347"/>
      <c r="NBQ206" s="350"/>
      <c r="NBR206" s="350"/>
      <c r="NBS206" s="348"/>
      <c r="NBT206" s="348"/>
      <c r="NBU206" s="348"/>
      <c r="NBV206" s="349"/>
      <c r="NBX206" s="347"/>
      <c r="NBY206" s="350"/>
      <c r="NBZ206" s="350"/>
      <c r="NCA206" s="348"/>
      <c r="NCB206" s="348"/>
      <c r="NCC206" s="348"/>
      <c r="NCD206" s="349"/>
      <c r="NCF206" s="347"/>
      <c r="NCG206" s="350"/>
      <c r="NCH206" s="350"/>
      <c r="NCI206" s="348"/>
      <c r="NCJ206" s="348"/>
      <c r="NCK206" s="348"/>
      <c r="NCL206" s="349"/>
      <c r="NCN206" s="347"/>
      <c r="NCO206" s="350"/>
      <c r="NCP206" s="350"/>
      <c r="NCQ206" s="348"/>
      <c r="NCR206" s="348"/>
      <c r="NCS206" s="348"/>
      <c r="NCT206" s="349"/>
      <c r="NCV206" s="347"/>
      <c r="NCW206" s="350"/>
      <c r="NCX206" s="350"/>
      <c r="NCY206" s="348"/>
      <c r="NCZ206" s="348"/>
      <c r="NDA206" s="348"/>
      <c r="NDB206" s="349"/>
      <c r="NDD206" s="347"/>
      <c r="NDE206" s="350"/>
      <c r="NDF206" s="350"/>
      <c r="NDG206" s="348"/>
      <c r="NDH206" s="348"/>
      <c r="NDI206" s="348"/>
      <c r="NDJ206" s="349"/>
      <c r="NDL206" s="347"/>
      <c r="NDM206" s="350"/>
      <c r="NDN206" s="350"/>
      <c r="NDO206" s="348"/>
      <c r="NDP206" s="348"/>
      <c r="NDQ206" s="348"/>
      <c r="NDR206" s="349"/>
      <c r="NDT206" s="347"/>
      <c r="NDU206" s="350"/>
      <c r="NDV206" s="350"/>
      <c r="NDW206" s="348"/>
      <c r="NDX206" s="348"/>
      <c r="NDY206" s="348"/>
      <c r="NDZ206" s="349"/>
      <c r="NEB206" s="347"/>
      <c r="NEC206" s="350"/>
      <c r="NED206" s="350"/>
      <c r="NEE206" s="348"/>
      <c r="NEF206" s="348"/>
      <c r="NEG206" s="348"/>
      <c r="NEH206" s="349"/>
      <c r="NEJ206" s="347"/>
      <c r="NEK206" s="350"/>
      <c r="NEL206" s="350"/>
      <c r="NEM206" s="348"/>
      <c r="NEN206" s="348"/>
      <c r="NEO206" s="348"/>
      <c r="NEP206" s="349"/>
      <c r="NER206" s="347"/>
      <c r="NES206" s="350"/>
      <c r="NET206" s="350"/>
      <c r="NEU206" s="348"/>
      <c r="NEV206" s="348"/>
      <c r="NEW206" s="348"/>
      <c r="NEX206" s="349"/>
      <c r="NEZ206" s="347"/>
      <c r="NFA206" s="350"/>
      <c r="NFB206" s="350"/>
      <c r="NFC206" s="348"/>
      <c r="NFD206" s="348"/>
      <c r="NFE206" s="348"/>
      <c r="NFF206" s="349"/>
      <c r="NFH206" s="347"/>
      <c r="NFI206" s="350"/>
      <c r="NFJ206" s="350"/>
      <c r="NFK206" s="348"/>
      <c r="NFL206" s="348"/>
      <c r="NFM206" s="348"/>
      <c r="NFN206" s="349"/>
      <c r="NFP206" s="347"/>
      <c r="NFQ206" s="350"/>
      <c r="NFR206" s="350"/>
      <c r="NFS206" s="348"/>
      <c r="NFT206" s="348"/>
      <c r="NFU206" s="348"/>
      <c r="NFV206" s="349"/>
      <c r="NFX206" s="347"/>
      <c r="NFY206" s="350"/>
      <c r="NFZ206" s="350"/>
      <c r="NGA206" s="348"/>
      <c r="NGB206" s="348"/>
      <c r="NGC206" s="348"/>
      <c r="NGD206" s="349"/>
      <c r="NGF206" s="347"/>
      <c r="NGG206" s="350"/>
      <c r="NGH206" s="350"/>
      <c r="NGI206" s="348"/>
      <c r="NGJ206" s="348"/>
      <c r="NGK206" s="348"/>
      <c r="NGL206" s="349"/>
      <c r="NGN206" s="347"/>
      <c r="NGO206" s="350"/>
      <c r="NGP206" s="350"/>
      <c r="NGQ206" s="348"/>
      <c r="NGR206" s="348"/>
      <c r="NGS206" s="348"/>
      <c r="NGT206" s="349"/>
      <c r="NGV206" s="347"/>
      <c r="NGW206" s="350"/>
      <c r="NGX206" s="350"/>
      <c r="NGY206" s="348"/>
      <c r="NGZ206" s="348"/>
      <c r="NHA206" s="348"/>
      <c r="NHB206" s="349"/>
      <c r="NHD206" s="347"/>
      <c r="NHE206" s="350"/>
      <c r="NHF206" s="350"/>
      <c r="NHG206" s="348"/>
      <c r="NHH206" s="348"/>
      <c r="NHI206" s="348"/>
      <c r="NHJ206" s="349"/>
      <c r="NHL206" s="347"/>
      <c r="NHM206" s="350"/>
      <c r="NHN206" s="350"/>
      <c r="NHO206" s="348"/>
      <c r="NHP206" s="348"/>
      <c r="NHQ206" s="348"/>
      <c r="NHR206" s="349"/>
      <c r="NHT206" s="347"/>
      <c r="NHU206" s="350"/>
      <c r="NHV206" s="350"/>
      <c r="NHW206" s="348"/>
      <c r="NHX206" s="348"/>
      <c r="NHY206" s="348"/>
      <c r="NHZ206" s="349"/>
      <c r="NIB206" s="347"/>
      <c r="NIC206" s="350"/>
      <c r="NID206" s="350"/>
      <c r="NIE206" s="348"/>
      <c r="NIF206" s="348"/>
      <c r="NIG206" s="348"/>
      <c r="NIH206" s="349"/>
      <c r="NIJ206" s="347"/>
      <c r="NIK206" s="350"/>
      <c r="NIL206" s="350"/>
      <c r="NIM206" s="348"/>
      <c r="NIN206" s="348"/>
      <c r="NIO206" s="348"/>
      <c r="NIP206" s="349"/>
      <c r="NIR206" s="347"/>
      <c r="NIS206" s="350"/>
      <c r="NIT206" s="350"/>
      <c r="NIU206" s="348"/>
      <c r="NIV206" s="348"/>
      <c r="NIW206" s="348"/>
      <c r="NIX206" s="349"/>
      <c r="NIZ206" s="347"/>
      <c r="NJA206" s="350"/>
      <c r="NJB206" s="350"/>
      <c r="NJC206" s="348"/>
      <c r="NJD206" s="348"/>
      <c r="NJE206" s="348"/>
      <c r="NJF206" s="349"/>
      <c r="NJH206" s="347"/>
      <c r="NJI206" s="350"/>
      <c r="NJJ206" s="350"/>
      <c r="NJK206" s="348"/>
      <c r="NJL206" s="348"/>
      <c r="NJM206" s="348"/>
      <c r="NJN206" s="349"/>
      <c r="NJP206" s="347"/>
      <c r="NJQ206" s="350"/>
      <c r="NJR206" s="350"/>
      <c r="NJS206" s="348"/>
      <c r="NJT206" s="348"/>
      <c r="NJU206" s="348"/>
      <c r="NJV206" s="349"/>
      <c r="NJX206" s="347"/>
      <c r="NJY206" s="350"/>
      <c r="NJZ206" s="350"/>
      <c r="NKA206" s="348"/>
      <c r="NKB206" s="348"/>
      <c r="NKC206" s="348"/>
      <c r="NKD206" s="349"/>
      <c r="NKF206" s="347"/>
      <c r="NKG206" s="350"/>
      <c r="NKH206" s="350"/>
      <c r="NKI206" s="348"/>
      <c r="NKJ206" s="348"/>
      <c r="NKK206" s="348"/>
      <c r="NKL206" s="349"/>
      <c r="NKN206" s="347"/>
      <c r="NKO206" s="350"/>
      <c r="NKP206" s="350"/>
      <c r="NKQ206" s="348"/>
      <c r="NKR206" s="348"/>
      <c r="NKS206" s="348"/>
      <c r="NKT206" s="349"/>
      <c r="NKV206" s="347"/>
      <c r="NKW206" s="350"/>
      <c r="NKX206" s="350"/>
      <c r="NKY206" s="348"/>
      <c r="NKZ206" s="348"/>
      <c r="NLA206" s="348"/>
      <c r="NLB206" s="349"/>
      <c r="NLD206" s="347"/>
      <c r="NLE206" s="350"/>
      <c r="NLF206" s="350"/>
      <c r="NLG206" s="348"/>
      <c r="NLH206" s="348"/>
      <c r="NLI206" s="348"/>
      <c r="NLJ206" s="349"/>
      <c r="NLL206" s="347"/>
      <c r="NLM206" s="350"/>
      <c r="NLN206" s="350"/>
      <c r="NLO206" s="348"/>
      <c r="NLP206" s="348"/>
      <c r="NLQ206" s="348"/>
      <c r="NLR206" s="349"/>
      <c r="NLT206" s="347"/>
      <c r="NLU206" s="350"/>
      <c r="NLV206" s="350"/>
      <c r="NLW206" s="348"/>
      <c r="NLX206" s="348"/>
      <c r="NLY206" s="348"/>
      <c r="NLZ206" s="349"/>
      <c r="NMB206" s="347"/>
      <c r="NMC206" s="350"/>
      <c r="NMD206" s="350"/>
      <c r="NME206" s="348"/>
      <c r="NMF206" s="348"/>
      <c r="NMG206" s="348"/>
      <c r="NMH206" s="349"/>
      <c r="NMJ206" s="347"/>
      <c r="NMK206" s="350"/>
      <c r="NML206" s="350"/>
      <c r="NMM206" s="348"/>
      <c r="NMN206" s="348"/>
      <c r="NMO206" s="348"/>
      <c r="NMP206" s="349"/>
      <c r="NMR206" s="347"/>
      <c r="NMS206" s="350"/>
      <c r="NMT206" s="350"/>
      <c r="NMU206" s="348"/>
      <c r="NMV206" s="348"/>
      <c r="NMW206" s="348"/>
      <c r="NMX206" s="349"/>
      <c r="NMZ206" s="347"/>
      <c r="NNA206" s="350"/>
      <c r="NNB206" s="350"/>
      <c r="NNC206" s="348"/>
      <c r="NND206" s="348"/>
      <c r="NNE206" s="348"/>
      <c r="NNF206" s="349"/>
      <c r="NNH206" s="347"/>
      <c r="NNI206" s="350"/>
      <c r="NNJ206" s="350"/>
      <c r="NNK206" s="348"/>
      <c r="NNL206" s="348"/>
      <c r="NNM206" s="348"/>
      <c r="NNN206" s="349"/>
      <c r="NNP206" s="347"/>
      <c r="NNQ206" s="350"/>
      <c r="NNR206" s="350"/>
      <c r="NNS206" s="348"/>
      <c r="NNT206" s="348"/>
      <c r="NNU206" s="348"/>
      <c r="NNV206" s="349"/>
      <c r="NNX206" s="347"/>
      <c r="NNY206" s="350"/>
      <c r="NNZ206" s="350"/>
      <c r="NOA206" s="348"/>
      <c r="NOB206" s="348"/>
      <c r="NOC206" s="348"/>
      <c r="NOD206" s="349"/>
      <c r="NOF206" s="347"/>
      <c r="NOG206" s="350"/>
      <c r="NOH206" s="350"/>
      <c r="NOI206" s="348"/>
      <c r="NOJ206" s="348"/>
      <c r="NOK206" s="348"/>
      <c r="NOL206" s="349"/>
      <c r="NON206" s="347"/>
      <c r="NOO206" s="350"/>
      <c r="NOP206" s="350"/>
      <c r="NOQ206" s="348"/>
      <c r="NOR206" s="348"/>
      <c r="NOS206" s="348"/>
      <c r="NOT206" s="349"/>
      <c r="NOV206" s="347"/>
      <c r="NOW206" s="350"/>
      <c r="NOX206" s="350"/>
      <c r="NOY206" s="348"/>
      <c r="NOZ206" s="348"/>
      <c r="NPA206" s="348"/>
      <c r="NPB206" s="349"/>
      <c r="NPD206" s="347"/>
      <c r="NPE206" s="350"/>
      <c r="NPF206" s="350"/>
      <c r="NPG206" s="348"/>
      <c r="NPH206" s="348"/>
      <c r="NPI206" s="348"/>
      <c r="NPJ206" s="349"/>
      <c r="NPL206" s="347"/>
      <c r="NPM206" s="350"/>
      <c r="NPN206" s="350"/>
      <c r="NPO206" s="348"/>
      <c r="NPP206" s="348"/>
      <c r="NPQ206" s="348"/>
      <c r="NPR206" s="349"/>
      <c r="NPT206" s="347"/>
      <c r="NPU206" s="350"/>
      <c r="NPV206" s="350"/>
      <c r="NPW206" s="348"/>
      <c r="NPX206" s="348"/>
      <c r="NPY206" s="348"/>
      <c r="NPZ206" s="349"/>
      <c r="NQB206" s="347"/>
      <c r="NQC206" s="350"/>
      <c r="NQD206" s="350"/>
      <c r="NQE206" s="348"/>
      <c r="NQF206" s="348"/>
      <c r="NQG206" s="348"/>
      <c r="NQH206" s="349"/>
      <c r="NQJ206" s="347"/>
      <c r="NQK206" s="350"/>
      <c r="NQL206" s="350"/>
      <c r="NQM206" s="348"/>
      <c r="NQN206" s="348"/>
      <c r="NQO206" s="348"/>
      <c r="NQP206" s="349"/>
      <c r="NQR206" s="347"/>
      <c r="NQS206" s="350"/>
      <c r="NQT206" s="350"/>
      <c r="NQU206" s="348"/>
      <c r="NQV206" s="348"/>
      <c r="NQW206" s="348"/>
      <c r="NQX206" s="349"/>
      <c r="NQZ206" s="347"/>
      <c r="NRA206" s="350"/>
      <c r="NRB206" s="350"/>
      <c r="NRC206" s="348"/>
      <c r="NRD206" s="348"/>
      <c r="NRE206" s="348"/>
      <c r="NRF206" s="349"/>
      <c r="NRH206" s="347"/>
      <c r="NRI206" s="350"/>
      <c r="NRJ206" s="350"/>
      <c r="NRK206" s="348"/>
      <c r="NRL206" s="348"/>
      <c r="NRM206" s="348"/>
      <c r="NRN206" s="349"/>
      <c r="NRP206" s="347"/>
      <c r="NRQ206" s="350"/>
      <c r="NRR206" s="350"/>
      <c r="NRS206" s="348"/>
      <c r="NRT206" s="348"/>
      <c r="NRU206" s="348"/>
      <c r="NRV206" s="349"/>
      <c r="NRX206" s="347"/>
      <c r="NRY206" s="350"/>
      <c r="NRZ206" s="350"/>
      <c r="NSA206" s="348"/>
      <c r="NSB206" s="348"/>
      <c r="NSC206" s="348"/>
      <c r="NSD206" s="349"/>
      <c r="NSF206" s="347"/>
      <c r="NSG206" s="350"/>
      <c r="NSH206" s="350"/>
      <c r="NSI206" s="348"/>
      <c r="NSJ206" s="348"/>
      <c r="NSK206" s="348"/>
      <c r="NSL206" s="349"/>
      <c r="NSN206" s="347"/>
      <c r="NSO206" s="350"/>
      <c r="NSP206" s="350"/>
      <c r="NSQ206" s="348"/>
      <c r="NSR206" s="348"/>
      <c r="NSS206" s="348"/>
      <c r="NST206" s="349"/>
      <c r="NSV206" s="347"/>
      <c r="NSW206" s="350"/>
      <c r="NSX206" s="350"/>
      <c r="NSY206" s="348"/>
      <c r="NSZ206" s="348"/>
      <c r="NTA206" s="348"/>
      <c r="NTB206" s="349"/>
      <c r="NTD206" s="347"/>
      <c r="NTE206" s="350"/>
      <c r="NTF206" s="350"/>
      <c r="NTG206" s="348"/>
      <c r="NTH206" s="348"/>
      <c r="NTI206" s="348"/>
      <c r="NTJ206" s="349"/>
      <c r="NTL206" s="347"/>
      <c r="NTM206" s="350"/>
      <c r="NTN206" s="350"/>
      <c r="NTO206" s="348"/>
      <c r="NTP206" s="348"/>
      <c r="NTQ206" s="348"/>
      <c r="NTR206" s="349"/>
      <c r="NTT206" s="347"/>
      <c r="NTU206" s="350"/>
      <c r="NTV206" s="350"/>
      <c r="NTW206" s="348"/>
      <c r="NTX206" s="348"/>
      <c r="NTY206" s="348"/>
      <c r="NTZ206" s="349"/>
      <c r="NUB206" s="347"/>
      <c r="NUC206" s="350"/>
      <c r="NUD206" s="350"/>
      <c r="NUE206" s="348"/>
      <c r="NUF206" s="348"/>
      <c r="NUG206" s="348"/>
      <c r="NUH206" s="349"/>
      <c r="NUJ206" s="347"/>
      <c r="NUK206" s="350"/>
      <c r="NUL206" s="350"/>
      <c r="NUM206" s="348"/>
      <c r="NUN206" s="348"/>
      <c r="NUO206" s="348"/>
      <c r="NUP206" s="349"/>
      <c r="NUR206" s="347"/>
      <c r="NUS206" s="350"/>
      <c r="NUT206" s="350"/>
      <c r="NUU206" s="348"/>
      <c r="NUV206" s="348"/>
      <c r="NUW206" s="348"/>
      <c r="NUX206" s="349"/>
      <c r="NUZ206" s="347"/>
      <c r="NVA206" s="350"/>
      <c r="NVB206" s="350"/>
      <c r="NVC206" s="348"/>
      <c r="NVD206" s="348"/>
      <c r="NVE206" s="348"/>
      <c r="NVF206" s="349"/>
      <c r="NVH206" s="347"/>
      <c r="NVI206" s="350"/>
      <c r="NVJ206" s="350"/>
      <c r="NVK206" s="348"/>
      <c r="NVL206" s="348"/>
      <c r="NVM206" s="348"/>
      <c r="NVN206" s="349"/>
      <c r="NVP206" s="347"/>
      <c r="NVQ206" s="350"/>
      <c r="NVR206" s="350"/>
      <c r="NVS206" s="348"/>
      <c r="NVT206" s="348"/>
      <c r="NVU206" s="348"/>
      <c r="NVV206" s="349"/>
      <c r="NVX206" s="347"/>
      <c r="NVY206" s="350"/>
      <c r="NVZ206" s="350"/>
      <c r="NWA206" s="348"/>
      <c r="NWB206" s="348"/>
      <c r="NWC206" s="348"/>
      <c r="NWD206" s="349"/>
      <c r="NWF206" s="347"/>
      <c r="NWG206" s="350"/>
      <c r="NWH206" s="350"/>
      <c r="NWI206" s="348"/>
      <c r="NWJ206" s="348"/>
      <c r="NWK206" s="348"/>
      <c r="NWL206" s="349"/>
      <c r="NWN206" s="347"/>
      <c r="NWO206" s="350"/>
      <c r="NWP206" s="350"/>
      <c r="NWQ206" s="348"/>
      <c r="NWR206" s="348"/>
      <c r="NWS206" s="348"/>
      <c r="NWT206" s="349"/>
      <c r="NWV206" s="347"/>
      <c r="NWW206" s="350"/>
      <c r="NWX206" s="350"/>
      <c r="NWY206" s="348"/>
      <c r="NWZ206" s="348"/>
      <c r="NXA206" s="348"/>
      <c r="NXB206" s="349"/>
      <c r="NXD206" s="347"/>
      <c r="NXE206" s="350"/>
      <c r="NXF206" s="350"/>
      <c r="NXG206" s="348"/>
      <c r="NXH206" s="348"/>
      <c r="NXI206" s="348"/>
      <c r="NXJ206" s="349"/>
      <c r="NXL206" s="347"/>
      <c r="NXM206" s="350"/>
      <c r="NXN206" s="350"/>
      <c r="NXO206" s="348"/>
      <c r="NXP206" s="348"/>
      <c r="NXQ206" s="348"/>
      <c r="NXR206" s="349"/>
      <c r="NXT206" s="347"/>
      <c r="NXU206" s="350"/>
      <c r="NXV206" s="350"/>
      <c r="NXW206" s="348"/>
      <c r="NXX206" s="348"/>
      <c r="NXY206" s="348"/>
      <c r="NXZ206" s="349"/>
      <c r="NYB206" s="347"/>
      <c r="NYC206" s="350"/>
      <c r="NYD206" s="350"/>
      <c r="NYE206" s="348"/>
      <c r="NYF206" s="348"/>
      <c r="NYG206" s="348"/>
      <c r="NYH206" s="349"/>
      <c r="NYJ206" s="347"/>
      <c r="NYK206" s="350"/>
      <c r="NYL206" s="350"/>
      <c r="NYM206" s="348"/>
      <c r="NYN206" s="348"/>
      <c r="NYO206" s="348"/>
      <c r="NYP206" s="349"/>
      <c r="NYR206" s="347"/>
      <c r="NYS206" s="350"/>
      <c r="NYT206" s="350"/>
      <c r="NYU206" s="348"/>
      <c r="NYV206" s="348"/>
      <c r="NYW206" s="348"/>
      <c r="NYX206" s="349"/>
      <c r="NYZ206" s="347"/>
      <c r="NZA206" s="350"/>
      <c r="NZB206" s="350"/>
      <c r="NZC206" s="348"/>
      <c r="NZD206" s="348"/>
      <c r="NZE206" s="348"/>
      <c r="NZF206" s="349"/>
      <c r="NZH206" s="347"/>
      <c r="NZI206" s="350"/>
      <c r="NZJ206" s="350"/>
      <c r="NZK206" s="348"/>
      <c r="NZL206" s="348"/>
      <c r="NZM206" s="348"/>
      <c r="NZN206" s="349"/>
      <c r="NZP206" s="347"/>
      <c r="NZQ206" s="350"/>
      <c r="NZR206" s="350"/>
      <c r="NZS206" s="348"/>
      <c r="NZT206" s="348"/>
      <c r="NZU206" s="348"/>
      <c r="NZV206" s="349"/>
      <c r="NZX206" s="347"/>
      <c r="NZY206" s="350"/>
      <c r="NZZ206" s="350"/>
      <c r="OAA206" s="348"/>
      <c r="OAB206" s="348"/>
      <c r="OAC206" s="348"/>
      <c r="OAD206" s="349"/>
      <c r="OAF206" s="347"/>
      <c r="OAG206" s="350"/>
      <c r="OAH206" s="350"/>
      <c r="OAI206" s="348"/>
      <c r="OAJ206" s="348"/>
      <c r="OAK206" s="348"/>
      <c r="OAL206" s="349"/>
      <c r="OAN206" s="347"/>
      <c r="OAO206" s="350"/>
      <c r="OAP206" s="350"/>
      <c r="OAQ206" s="348"/>
      <c r="OAR206" s="348"/>
      <c r="OAS206" s="348"/>
      <c r="OAT206" s="349"/>
      <c r="OAV206" s="347"/>
      <c r="OAW206" s="350"/>
      <c r="OAX206" s="350"/>
      <c r="OAY206" s="348"/>
      <c r="OAZ206" s="348"/>
      <c r="OBA206" s="348"/>
      <c r="OBB206" s="349"/>
      <c r="OBD206" s="347"/>
      <c r="OBE206" s="350"/>
      <c r="OBF206" s="350"/>
      <c r="OBG206" s="348"/>
      <c r="OBH206" s="348"/>
      <c r="OBI206" s="348"/>
      <c r="OBJ206" s="349"/>
      <c r="OBL206" s="347"/>
      <c r="OBM206" s="350"/>
      <c r="OBN206" s="350"/>
      <c r="OBO206" s="348"/>
      <c r="OBP206" s="348"/>
      <c r="OBQ206" s="348"/>
      <c r="OBR206" s="349"/>
      <c r="OBT206" s="347"/>
      <c r="OBU206" s="350"/>
      <c r="OBV206" s="350"/>
      <c r="OBW206" s="348"/>
      <c r="OBX206" s="348"/>
      <c r="OBY206" s="348"/>
      <c r="OBZ206" s="349"/>
      <c r="OCB206" s="347"/>
      <c r="OCC206" s="350"/>
      <c r="OCD206" s="350"/>
      <c r="OCE206" s="348"/>
      <c r="OCF206" s="348"/>
      <c r="OCG206" s="348"/>
      <c r="OCH206" s="349"/>
      <c r="OCJ206" s="347"/>
      <c r="OCK206" s="350"/>
      <c r="OCL206" s="350"/>
      <c r="OCM206" s="348"/>
      <c r="OCN206" s="348"/>
      <c r="OCO206" s="348"/>
      <c r="OCP206" s="349"/>
      <c r="OCR206" s="347"/>
      <c r="OCS206" s="350"/>
      <c r="OCT206" s="350"/>
      <c r="OCU206" s="348"/>
      <c r="OCV206" s="348"/>
      <c r="OCW206" s="348"/>
      <c r="OCX206" s="349"/>
      <c r="OCZ206" s="347"/>
      <c r="ODA206" s="350"/>
      <c r="ODB206" s="350"/>
      <c r="ODC206" s="348"/>
      <c r="ODD206" s="348"/>
      <c r="ODE206" s="348"/>
      <c r="ODF206" s="349"/>
      <c r="ODH206" s="347"/>
      <c r="ODI206" s="350"/>
      <c r="ODJ206" s="350"/>
      <c r="ODK206" s="348"/>
      <c r="ODL206" s="348"/>
      <c r="ODM206" s="348"/>
      <c r="ODN206" s="349"/>
      <c r="ODP206" s="347"/>
      <c r="ODQ206" s="350"/>
      <c r="ODR206" s="350"/>
      <c r="ODS206" s="348"/>
      <c r="ODT206" s="348"/>
      <c r="ODU206" s="348"/>
      <c r="ODV206" s="349"/>
      <c r="ODX206" s="347"/>
      <c r="ODY206" s="350"/>
      <c r="ODZ206" s="350"/>
      <c r="OEA206" s="348"/>
      <c r="OEB206" s="348"/>
      <c r="OEC206" s="348"/>
      <c r="OED206" s="349"/>
      <c r="OEF206" s="347"/>
      <c r="OEG206" s="350"/>
      <c r="OEH206" s="350"/>
      <c r="OEI206" s="348"/>
      <c r="OEJ206" s="348"/>
      <c r="OEK206" s="348"/>
      <c r="OEL206" s="349"/>
      <c r="OEN206" s="347"/>
      <c r="OEO206" s="350"/>
      <c r="OEP206" s="350"/>
      <c r="OEQ206" s="348"/>
      <c r="OER206" s="348"/>
      <c r="OES206" s="348"/>
      <c r="OET206" s="349"/>
      <c r="OEV206" s="347"/>
      <c r="OEW206" s="350"/>
      <c r="OEX206" s="350"/>
      <c r="OEY206" s="348"/>
      <c r="OEZ206" s="348"/>
      <c r="OFA206" s="348"/>
      <c r="OFB206" s="349"/>
      <c r="OFD206" s="347"/>
      <c r="OFE206" s="350"/>
      <c r="OFF206" s="350"/>
      <c r="OFG206" s="348"/>
      <c r="OFH206" s="348"/>
      <c r="OFI206" s="348"/>
      <c r="OFJ206" s="349"/>
      <c r="OFL206" s="347"/>
      <c r="OFM206" s="350"/>
      <c r="OFN206" s="350"/>
      <c r="OFO206" s="348"/>
      <c r="OFP206" s="348"/>
      <c r="OFQ206" s="348"/>
      <c r="OFR206" s="349"/>
      <c r="OFT206" s="347"/>
      <c r="OFU206" s="350"/>
      <c r="OFV206" s="350"/>
      <c r="OFW206" s="348"/>
      <c r="OFX206" s="348"/>
      <c r="OFY206" s="348"/>
      <c r="OFZ206" s="349"/>
      <c r="OGB206" s="347"/>
      <c r="OGC206" s="350"/>
      <c r="OGD206" s="350"/>
      <c r="OGE206" s="348"/>
      <c r="OGF206" s="348"/>
      <c r="OGG206" s="348"/>
      <c r="OGH206" s="349"/>
      <c r="OGJ206" s="347"/>
      <c r="OGK206" s="350"/>
      <c r="OGL206" s="350"/>
      <c r="OGM206" s="348"/>
      <c r="OGN206" s="348"/>
      <c r="OGO206" s="348"/>
      <c r="OGP206" s="349"/>
      <c r="OGR206" s="347"/>
      <c r="OGS206" s="350"/>
      <c r="OGT206" s="350"/>
      <c r="OGU206" s="348"/>
      <c r="OGV206" s="348"/>
      <c r="OGW206" s="348"/>
      <c r="OGX206" s="349"/>
      <c r="OGZ206" s="347"/>
      <c r="OHA206" s="350"/>
      <c r="OHB206" s="350"/>
      <c r="OHC206" s="348"/>
      <c r="OHD206" s="348"/>
      <c r="OHE206" s="348"/>
      <c r="OHF206" s="349"/>
      <c r="OHH206" s="347"/>
      <c r="OHI206" s="350"/>
      <c r="OHJ206" s="350"/>
      <c r="OHK206" s="348"/>
      <c r="OHL206" s="348"/>
      <c r="OHM206" s="348"/>
      <c r="OHN206" s="349"/>
      <c r="OHP206" s="347"/>
      <c r="OHQ206" s="350"/>
      <c r="OHR206" s="350"/>
      <c r="OHS206" s="348"/>
      <c r="OHT206" s="348"/>
      <c r="OHU206" s="348"/>
      <c r="OHV206" s="349"/>
      <c r="OHX206" s="347"/>
      <c r="OHY206" s="350"/>
      <c r="OHZ206" s="350"/>
      <c r="OIA206" s="348"/>
      <c r="OIB206" s="348"/>
      <c r="OIC206" s="348"/>
      <c r="OID206" s="349"/>
      <c r="OIF206" s="347"/>
      <c r="OIG206" s="350"/>
      <c r="OIH206" s="350"/>
      <c r="OII206" s="348"/>
      <c r="OIJ206" s="348"/>
      <c r="OIK206" s="348"/>
      <c r="OIL206" s="349"/>
      <c r="OIN206" s="347"/>
      <c r="OIO206" s="350"/>
      <c r="OIP206" s="350"/>
      <c r="OIQ206" s="348"/>
      <c r="OIR206" s="348"/>
      <c r="OIS206" s="348"/>
      <c r="OIT206" s="349"/>
      <c r="OIV206" s="347"/>
      <c r="OIW206" s="350"/>
      <c r="OIX206" s="350"/>
      <c r="OIY206" s="348"/>
      <c r="OIZ206" s="348"/>
      <c r="OJA206" s="348"/>
      <c r="OJB206" s="349"/>
      <c r="OJD206" s="347"/>
      <c r="OJE206" s="350"/>
      <c r="OJF206" s="350"/>
      <c r="OJG206" s="348"/>
      <c r="OJH206" s="348"/>
      <c r="OJI206" s="348"/>
      <c r="OJJ206" s="349"/>
      <c r="OJL206" s="347"/>
      <c r="OJM206" s="350"/>
      <c r="OJN206" s="350"/>
      <c r="OJO206" s="348"/>
      <c r="OJP206" s="348"/>
      <c r="OJQ206" s="348"/>
      <c r="OJR206" s="349"/>
      <c r="OJT206" s="347"/>
      <c r="OJU206" s="350"/>
      <c r="OJV206" s="350"/>
      <c r="OJW206" s="348"/>
      <c r="OJX206" s="348"/>
      <c r="OJY206" s="348"/>
      <c r="OJZ206" s="349"/>
      <c r="OKB206" s="347"/>
      <c r="OKC206" s="350"/>
      <c r="OKD206" s="350"/>
      <c r="OKE206" s="348"/>
      <c r="OKF206" s="348"/>
      <c r="OKG206" s="348"/>
      <c r="OKH206" s="349"/>
      <c r="OKJ206" s="347"/>
      <c r="OKK206" s="350"/>
      <c r="OKL206" s="350"/>
      <c r="OKM206" s="348"/>
      <c r="OKN206" s="348"/>
      <c r="OKO206" s="348"/>
      <c r="OKP206" s="349"/>
      <c r="OKR206" s="347"/>
      <c r="OKS206" s="350"/>
      <c r="OKT206" s="350"/>
      <c r="OKU206" s="348"/>
      <c r="OKV206" s="348"/>
      <c r="OKW206" s="348"/>
      <c r="OKX206" s="349"/>
      <c r="OKZ206" s="347"/>
      <c r="OLA206" s="350"/>
      <c r="OLB206" s="350"/>
      <c r="OLC206" s="348"/>
      <c r="OLD206" s="348"/>
      <c r="OLE206" s="348"/>
      <c r="OLF206" s="349"/>
      <c r="OLH206" s="347"/>
      <c r="OLI206" s="350"/>
      <c r="OLJ206" s="350"/>
      <c r="OLK206" s="348"/>
      <c r="OLL206" s="348"/>
      <c r="OLM206" s="348"/>
      <c r="OLN206" s="349"/>
      <c r="OLP206" s="347"/>
      <c r="OLQ206" s="350"/>
      <c r="OLR206" s="350"/>
      <c r="OLS206" s="348"/>
      <c r="OLT206" s="348"/>
      <c r="OLU206" s="348"/>
      <c r="OLV206" s="349"/>
      <c r="OLX206" s="347"/>
      <c r="OLY206" s="350"/>
      <c r="OLZ206" s="350"/>
      <c r="OMA206" s="348"/>
      <c r="OMB206" s="348"/>
      <c r="OMC206" s="348"/>
      <c r="OMD206" s="349"/>
      <c r="OMF206" s="347"/>
      <c r="OMG206" s="350"/>
      <c r="OMH206" s="350"/>
      <c r="OMI206" s="348"/>
      <c r="OMJ206" s="348"/>
      <c r="OMK206" s="348"/>
      <c r="OML206" s="349"/>
      <c r="OMN206" s="347"/>
      <c r="OMO206" s="350"/>
      <c r="OMP206" s="350"/>
      <c r="OMQ206" s="348"/>
      <c r="OMR206" s="348"/>
      <c r="OMS206" s="348"/>
      <c r="OMT206" s="349"/>
      <c r="OMV206" s="347"/>
      <c r="OMW206" s="350"/>
      <c r="OMX206" s="350"/>
      <c r="OMY206" s="348"/>
      <c r="OMZ206" s="348"/>
      <c r="ONA206" s="348"/>
      <c r="ONB206" s="349"/>
      <c r="OND206" s="347"/>
      <c r="ONE206" s="350"/>
      <c r="ONF206" s="350"/>
      <c r="ONG206" s="348"/>
      <c r="ONH206" s="348"/>
      <c r="ONI206" s="348"/>
      <c r="ONJ206" s="349"/>
      <c r="ONL206" s="347"/>
      <c r="ONM206" s="350"/>
      <c r="ONN206" s="350"/>
      <c r="ONO206" s="348"/>
      <c r="ONP206" s="348"/>
      <c r="ONQ206" s="348"/>
      <c r="ONR206" s="349"/>
      <c r="ONT206" s="347"/>
      <c r="ONU206" s="350"/>
      <c r="ONV206" s="350"/>
      <c r="ONW206" s="348"/>
      <c r="ONX206" s="348"/>
      <c r="ONY206" s="348"/>
      <c r="ONZ206" s="349"/>
      <c r="OOB206" s="347"/>
      <c r="OOC206" s="350"/>
      <c r="OOD206" s="350"/>
      <c r="OOE206" s="348"/>
      <c r="OOF206" s="348"/>
      <c r="OOG206" s="348"/>
      <c r="OOH206" s="349"/>
      <c r="OOJ206" s="347"/>
      <c r="OOK206" s="350"/>
      <c r="OOL206" s="350"/>
      <c r="OOM206" s="348"/>
      <c r="OON206" s="348"/>
      <c r="OOO206" s="348"/>
      <c r="OOP206" s="349"/>
      <c r="OOR206" s="347"/>
      <c r="OOS206" s="350"/>
      <c r="OOT206" s="350"/>
      <c r="OOU206" s="348"/>
      <c r="OOV206" s="348"/>
      <c r="OOW206" s="348"/>
      <c r="OOX206" s="349"/>
      <c r="OOZ206" s="347"/>
      <c r="OPA206" s="350"/>
      <c r="OPB206" s="350"/>
      <c r="OPC206" s="348"/>
      <c r="OPD206" s="348"/>
      <c r="OPE206" s="348"/>
      <c r="OPF206" s="349"/>
      <c r="OPH206" s="347"/>
      <c r="OPI206" s="350"/>
      <c r="OPJ206" s="350"/>
      <c r="OPK206" s="348"/>
      <c r="OPL206" s="348"/>
      <c r="OPM206" s="348"/>
      <c r="OPN206" s="349"/>
      <c r="OPP206" s="347"/>
      <c r="OPQ206" s="350"/>
      <c r="OPR206" s="350"/>
      <c r="OPS206" s="348"/>
      <c r="OPT206" s="348"/>
      <c r="OPU206" s="348"/>
      <c r="OPV206" s="349"/>
      <c r="OPX206" s="347"/>
      <c r="OPY206" s="350"/>
      <c r="OPZ206" s="350"/>
      <c r="OQA206" s="348"/>
      <c r="OQB206" s="348"/>
      <c r="OQC206" s="348"/>
      <c r="OQD206" s="349"/>
      <c r="OQF206" s="347"/>
      <c r="OQG206" s="350"/>
      <c r="OQH206" s="350"/>
      <c r="OQI206" s="348"/>
      <c r="OQJ206" s="348"/>
      <c r="OQK206" s="348"/>
      <c r="OQL206" s="349"/>
      <c r="OQN206" s="347"/>
      <c r="OQO206" s="350"/>
      <c r="OQP206" s="350"/>
      <c r="OQQ206" s="348"/>
      <c r="OQR206" s="348"/>
      <c r="OQS206" s="348"/>
      <c r="OQT206" s="349"/>
      <c r="OQV206" s="347"/>
      <c r="OQW206" s="350"/>
      <c r="OQX206" s="350"/>
      <c r="OQY206" s="348"/>
      <c r="OQZ206" s="348"/>
      <c r="ORA206" s="348"/>
      <c r="ORB206" s="349"/>
      <c r="ORD206" s="347"/>
      <c r="ORE206" s="350"/>
      <c r="ORF206" s="350"/>
      <c r="ORG206" s="348"/>
      <c r="ORH206" s="348"/>
      <c r="ORI206" s="348"/>
      <c r="ORJ206" s="349"/>
      <c r="ORL206" s="347"/>
      <c r="ORM206" s="350"/>
      <c r="ORN206" s="350"/>
      <c r="ORO206" s="348"/>
      <c r="ORP206" s="348"/>
      <c r="ORQ206" s="348"/>
      <c r="ORR206" s="349"/>
      <c r="ORT206" s="347"/>
      <c r="ORU206" s="350"/>
      <c r="ORV206" s="350"/>
      <c r="ORW206" s="348"/>
      <c r="ORX206" s="348"/>
      <c r="ORY206" s="348"/>
      <c r="ORZ206" s="349"/>
      <c r="OSB206" s="347"/>
      <c r="OSC206" s="350"/>
      <c r="OSD206" s="350"/>
      <c r="OSE206" s="348"/>
      <c r="OSF206" s="348"/>
      <c r="OSG206" s="348"/>
      <c r="OSH206" s="349"/>
      <c r="OSJ206" s="347"/>
      <c r="OSK206" s="350"/>
      <c r="OSL206" s="350"/>
      <c r="OSM206" s="348"/>
      <c r="OSN206" s="348"/>
      <c r="OSO206" s="348"/>
      <c r="OSP206" s="349"/>
      <c r="OSR206" s="347"/>
      <c r="OSS206" s="350"/>
      <c r="OST206" s="350"/>
      <c r="OSU206" s="348"/>
      <c r="OSV206" s="348"/>
      <c r="OSW206" s="348"/>
      <c r="OSX206" s="349"/>
      <c r="OSZ206" s="347"/>
      <c r="OTA206" s="350"/>
      <c r="OTB206" s="350"/>
      <c r="OTC206" s="348"/>
      <c r="OTD206" s="348"/>
      <c r="OTE206" s="348"/>
      <c r="OTF206" s="349"/>
      <c r="OTH206" s="347"/>
      <c r="OTI206" s="350"/>
      <c r="OTJ206" s="350"/>
      <c r="OTK206" s="348"/>
      <c r="OTL206" s="348"/>
      <c r="OTM206" s="348"/>
      <c r="OTN206" s="349"/>
      <c r="OTP206" s="347"/>
      <c r="OTQ206" s="350"/>
      <c r="OTR206" s="350"/>
      <c r="OTS206" s="348"/>
      <c r="OTT206" s="348"/>
      <c r="OTU206" s="348"/>
      <c r="OTV206" s="349"/>
      <c r="OTX206" s="347"/>
      <c r="OTY206" s="350"/>
      <c r="OTZ206" s="350"/>
      <c r="OUA206" s="348"/>
      <c r="OUB206" s="348"/>
      <c r="OUC206" s="348"/>
      <c r="OUD206" s="349"/>
      <c r="OUF206" s="347"/>
      <c r="OUG206" s="350"/>
      <c r="OUH206" s="350"/>
      <c r="OUI206" s="348"/>
      <c r="OUJ206" s="348"/>
      <c r="OUK206" s="348"/>
      <c r="OUL206" s="349"/>
      <c r="OUN206" s="347"/>
      <c r="OUO206" s="350"/>
      <c r="OUP206" s="350"/>
      <c r="OUQ206" s="348"/>
      <c r="OUR206" s="348"/>
      <c r="OUS206" s="348"/>
      <c r="OUT206" s="349"/>
      <c r="OUV206" s="347"/>
      <c r="OUW206" s="350"/>
      <c r="OUX206" s="350"/>
      <c r="OUY206" s="348"/>
      <c r="OUZ206" s="348"/>
      <c r="OVA206" s="348"/>
      <c r="OVB206" s="349"/>
      <c r="OVD206" s="347"/>
      <c r="OVE206" s="350"/>
      <c r="OVF206" s="350"/>
      <c r="OVG206" s="348"/>
      <c r="OVH206" s="348"/>
      <c r="OVI206" s="348"/>
      <c r="OVJ206" s="349"/>
      <c r="OVL206" s="347"/>
      <c r="OVM206" s="350"/>
      <c r="OVN206" s="350"/>
      <c r="OVO206" s="348"/>
      <c r="OVP206" s="348"/>
      <c r="OVQ206" s="348"/>
      <c r="OVR206" s="349"/>
      <c r="OVT206" s="347"/>
      <c r="OVU206" s="350"/>
      <c r="OVV206" s="350"/>
      <c r="OVW206" s="348"/>
      <c r="OVX206" s="348"/>
      <c r="OVY206" s="348"/>
      <c r="OVZ206" s="349"/>
      <c r="OWB206" s="347"/>
      <c r="OWC206" s="350"/>
      <c r="OWD206" s="350"/>
      <c r="OWE206" s="348"/>
      <c r="OWF206" s="348"/>
      <c r="OWG206" s="348"/>
      <c r="OWH206" s="349"/>
      <c r="OWJ206" s="347"/>
      <c r="OWK206" s="350"/>
      <c r="OWL206" s="350"/>
      <c r="OWM206" s="348"/>
      <c r="OWN206" s="348"/>
      <c r="OWO206" s="348"/>
      <c r="OWP206" s="349"/>
      <c r="OWR206" s="347"/>
      <c r="OWS206" s="350"/>
      <c r="OWT206" s="350"/>
      <c r="OWU206" s="348"/>
      <c r="OWV206" s="348"/>
      <c r="OWW206" s="348"/>
      <c r="OWX206" s="349"/>
      <c r="OWZ206" s="347"/>
      <c r="OXA206" s="350"/>
      <c r="OXB206" s="350"/>
      <c r="OXC206" s="348"/>
      <c r="OXD206" s="348"/>
      <c r="OXE206" s="348"/>
      <c r="OXF206" s="349"/>
      <c r="OXH206" s="347"/>
      <c r="OXI206" s="350"/>
      <c r="OXJ206" s="350"/>
      <c r="OXK206" s="348"/>
      <c r="OXL206" s="348"/>
      <c r="OXM206" s="348"/>
      <c r="OXN206" s="349"/>
      <c r="OXP206" s="347"/>
      <c r="OXQ206" s="350"/>
      <c r="OXR206" s="350"/>
      <c r="OXS206" s="348"/>
      <c r="OXT206" s="348"/>
      <c r="OXU206" s="348"/>
      <c r="OXV206" s="349"/>
      <c r="OXX206" s="347"/>
      <c r="OXY206" s="350"/>
      <c r="OXZ206" s="350"/>
      <c r="OYA206" s="348"/>
      <c r="OYB206" s="348"/>
      <c r="OYC206" s="348"/>
      <c r="OYD206" s="349"/>
      <c r="OYF206" s="347"/>
      <c r="OYG206" s="350"/>
      <c r="OYH206" s="350"/>
      <c r="OYI206" s="348"/>
      <c r="OYJ206" s="348"/>
      <c r="OYK206" s="348"/>
      <c r="OYL206" s="349"/>
      <c r="OYN206" s="347"/>
      <c r="OYO206" s="350"/>
      <c r="OYP206" s="350"/>
      <c r="OYQ206" s="348"/>
      <c r="OYR206" s="348"/>
      <c r="OYS206" s="348"/>
      <c r="OYT206" s="349"/>
      <c r="OYV206" s="347"/>
      <c r="OYW206" s="350"/>
      <c r="OYX206" s="350"/>
      <c r="OYY206" s="348"/>
      <c r="OYZ206" s="348"/>
      <c r="OZA206" s="348"/>
      <c r="OZB206" s="349"/>
      <c r="OZD206" s="347"/>
      <c r="OZE206" s="350"/>
      <c r="OZF206" s="350"/>
      <c r="OZG206" s="348"/>
      <c r="OZH206" s="348"/>
      <c r="OZI206" s="348"/>
      <c r="OZJ206" s="349"/>
      <c r="OZL206" s="347"/>
      <c r="OZM206" s="350"/>
      <c r="OZN206" s="350"/>
      <c r="OZO206" s="348"/>
      <c r="OZP206" s="348"/>
      <c r="OZQ206" s="348"/>
      <c r="OZR206" s="349"/>
      <c r="OZT206" s="347"/>
      <c r="OZU206" s="350"/>
      <c r="OZV206" s="350"/>
      <c r="OZW206" s="348"/>
      <c r="OZX206" s="348"/>
      <c r="OZY206" s="348"/>
      <c r="OZZ206" s="349"/>
      <c r="PAB206" s="347"/>
      <c r="PAC206" s="350"/>
      <c r="PAD206" s="350"/>
      <c r="PAE206" s="348"/>
      <c r="PAF206" s="348"/>
      <c r="PAG206" s="348"/>
      <c r="PAH206" s="349"/>
      <c r="PAJ206" s="347"/>
      <c r="PAK206" s="350"/>
      <c r="PAL206" s="350"/>
      <c r="PAM206" s="348"/>
      <c r="PAN206" s="348"/>
      <c r="PAO206" s="348"/>
      <c r="PAP206" s="349"/>
      <c r="PAR206" s="347"/>
      <c r="PAS206" s="350"/>
      <c r="PAT206" s="350"/>
      <c r="PAU206" s="348"/>
      <c r="PAV206" s="348"/>
      <c r="PAW206" s="348"/>
      <c r="PAX206" s="349"/>
      <c r="PAZ206" s="347"/>
      <c r="PBA206" s="350"/>
      <c r="PBB206" s="350"/>
      <c r="PBC206" s="348"/>
      <c r="PBD206" s="348"/>
      <c r="PBE206" s="348"/>
      <c r="PBF206" s="349"/>
      <c r="PBH206" s="347"/>
      <c r="PBI206" s="350"/>
      <c r="PBJ206" s="350"/>
      <c r="PBK206" s="348"/>
      <c r="PBL206" s="348"/>
      <c r="PBM206" s="348"/>
      <c r="PBN206" s="349"/>
      <c r="PBP206" s="347"/>
      <c r="PBQ206" s="350"/>
      <c r="PBR206" s="350"/>
      <c r="PBS206" s="348"/>
      <c r="PBT206" s="348"/>
      <c r="PBU206" s="348"/>
      <c r="PBV206" s="349"/>
      <c r="PBX206" s="347"/>
      <c r="PBY206" s="350"/>
      <c r="PBZ206" s="350"/>
      <c r="PCA206" s="348"/>
      <c r="PCB206" s="348"/>
      <c r="PCC206" s="348"/>
      <c r="PCD206" s="349"/>
      <c r="PCF206" s="347"/>
      <c r="PCG206" s="350"/>
      <c r="PCH206" s="350"/>
      <c r="PCI206" s="348"/>
      <c r="PCJ206" s="348"/>
      <c r="PCK206" s="348"/>
      <c r="PCL206" s="349"/>
      <c r="PCN206" s="347"/>
      <c r="PCO206" s="350"/>
      <c r="PCP206" s="350"/>
      <c r="PCQ206" s="348"/>
      <c r="PCR206" s="348"/>
      <c r="PCS206" s="348"/>
      <c r="PCT206" s="349"/>
      <c r="PCV206" s="347"/>
      <c r="PCW206" s="350"/>
      <c r="PCX206" s="350"/>
      <c r="PCY206" s="348"/>
      <c r="PCZ206" s="348"/>
      <c r="PDA206" s="348"/>
      <c r="PDB206" s="349"/>
      <c r="PDD206" s="347"/>
      <c r="PDE206" s="350"/>
      <c r="PDF206" s="350"/>
      <c r="PDG206" s="348"/>
      <c r="PDH206" s="348"/>
      <c r="PDI206" s="348"/>
      <c r="PDJ206" s="349"/>
      <c r="PDL206" s="347"/>
      <c r="PDM206" s="350"/>
      <c r="PDN206" s="350"/>
      <c r="PDO206" s="348"/>
      <c r="PDP206" s="348"/>
      <c r="PDQ206" s="348"/>
      <c r="PDR206" s="349"/>
      <c r="PDT206" s="347"/>
      <c r="PDU206" s="350"/>
      <c r="PDV206" s="350"/>
      <c r="PDW206" s="348"/>
      <c r="PDX206" s="348"/>
      <c r="PDY206" s="348"/>
      <c r="PDZ206" s="349"/>
      <c r="PEB206" s="347"/>
      <c r="PEC206" s="350"/>
      <c r="PED206" s="350"/>
      <c r="PEE206" s="348"/>
      <c r="PEF206" s="348"/>
      <c r="PEG206" s="348"/>
      <c r="PEH206" s="349"/>
      <c r="PEJ206" s="347"/>
      <c r="PEK206" s="350"/>
      <c r="PEL206" s="350"/>
      <c r="PEM206" s="348"/>
      <c r="PEN206" s="348"/>
      <c r="PEO206" s="348"/>
      <c r="PEP206" s="349"/>
      <c r="PER206" s="347"/>
      <c r="PES206" s="350"/>
      <c r="PET206" s="350"/>
      <c r="PEU206" s="348"/>
      <c r="PEV206" s="348"/>
      <c r="PEW206" s="348"/>
      <c r="PEX206" s="349"/>
      <c r="PEZ206" s="347"/>
      <c r="PFA206" s="350"/>
      <c r="PFB206" s="350"/>
      <c r="PFC206" s="348"/>
      <c r="PFD206" s="348"/>
      <c r="PFE206" s="348"/>
      <c r="PFF206" s="349"/>
      <c r="PFH206" s="347"/>
      <c r="PFI206" s="350"/>
      <c r="PFJ206" s="350"/>
      <c r="PFK206" s="348"/>
      <c r="PFL206" s="348"/>
      <c r="PFM206" s="348"/>
      <c r="PFN206" s="349"/>
      <c r="PFP206" s="347"/>
      <c r="PFQ206" s="350"/>
      <c r="PFR206" s="350"/>
      <c r="PFS206" s="348"/>
      <c r="PFT206" s="348"/>
      <c r="PFU206" s="348"/>
      <c r="PFV206" s="349"/>
      <c r="PFX206" s="347"/>
      <c r="PFY206" s="350"/>
      <c r="PFZ206" s="350"/>
      <c r="PGA206" s="348"/>
      <c r="PGB206" s="348"/>
      <c r="PGC206" s="348"/>
      <c r="PGD206" s="349"/>
      <c r="PGF206" s="347"/>
      <c r="PGG206" s="350"/>
      <c r="PGH206" s="350"/>
      <c r="PGI206" s="348"/>
      <c r="PGJ206" s="348"/>
      <c r="PGK206" s="348"/>
      <c r="PGL206" s="349"/>
      <c r="PGN206" s="347"/>
      <c r="PGO206" s="350"/>
      <c r="PGP206" s="350"/>
      <c r="PGQ206" s="348"/>
      <c r="PGR206" s="348"/>
      <c r="PGS206" s="348"/>
      <c r="PGT206" s="349"/>
      <c r="PGV206" s="347"/>
      <c r="PGW206" s="350"/>
      <c r="PGX206" s="350"/>
      <c r="PGY206" s="348"/>
      <c r="PGZ206" s="348"/>
      <c r="PHA206" s="348"/>
      <c r="PHB206" s="349"/>
      <c r="PHD206" s="347"/>
      <c r="PHE206" s="350"/>
      <c r="PHF206" s="350"/>
      <c r="PHG206" s="348"/>
      <c r="PHH206" s="348"/>
      <c r="PHI206" s="348"/>
      <c r="PHJ206" s="349"/>
      <c r="PHL206" s="347"/>
      <c r="PHM206" s="350"/>
      <c r="PHN206" s="350"/>
      <c r="PHO206" s="348"/>
      <c r="PHP206" s="348"/>
      <c r="PHQ206" s="348"/>
      <c r="PHR206" s="349"/>
      <c r="PHT206" s="347"/>
      <c r="PHU206" s="350"/>
      <c r="PHV206" s="350"/>
      <c r="PHW206" s="348"/>
      <c r="PHX206" s="348"/>
      <c r="PHY206" s="348"/>
      <c r="PHZ206" s="349"/>
      <c r="PIB206" s="347"/>
      <c r="PIC206" s="350"/>
      <c r="PID206" s="350"/>
      <c r="PIE206" s="348"/>
      <c r="PIF206" s="348"/>
      <c r="PIG206" s="348"/>
      <c r="PIH206" s="349"/>
      <c r="PIJ206" s="347"/>
      <c r="PIK206" s="350"/>
      <c r="PIL206" s="350"/>
      <c r="PIM206" s="348"/>
      <c r="PIN206" s="348"/>
      <c r="PIO206" s="348"/>
      <c r="PIP206" s="349"/>
      <c r="PIR206" s="347"/>
      <c r="PIS206" s="350"/>
      <c r="PIT206" s="350"/>
      <c r="PIU206" s="348"/>
      <c r="PIV206" s="348"/>
      <c r="PIW206" s="348"/>
      <c r="PIX206" s="349"/>
      <c r="PIZ206" s="347"/>
      <c r="PJA206" s="350"/>
      <c r="PJB206" s="350"/>
      <c r="PJC206" s="348"/>
      <c r="PJD206" s="348"/>
      <c r="PJE206" s="348"/>
      <c r="PJF206" s="349"/>
      <c r="PJH206" s="347"/>
      <c r="PJI206" s="350"/>
      <c r="PJJ206" s="350"/>
      <c r="PJK206" s="348"/>
      <c r="PJL206" s="348"/>
      <c r="PJM206" s="348"/>
      <c r="PJN206" s="349"/>
      <c r="PJP206" s="347"/>
      <c r="PJQ206" s="350"/>
      <c r="PJR206" s="350"/>
      <c r="PJS206" s="348"/>
      <c r="PJT206" s="348"/>
      <c r="PJU206" s="348"/>
      <c r="PJV206" s="349"/>
      <c r="PJX206" s="347"/>
      <c r="PJY206" s="350"/>
      <c r="PJZ206" s="350"/>
      <c r="PKA206" s="348"/>
      <c r="PKB206" s="348"/>
      <c r="PKC206" s="348"/>
      <c r="PKD206" s="349"/>
      <c r="PKF206" s="347"/>
      <c r="PKG206" s="350"/>
      <c r="PKH206" s="350"/>
      <c r="PKI206" s="348"/>
      <c r="PKJ206" s="348"/>
      <c r="PKK206" s="348"/>
      <c r="PKL206" s="349"/>
      <c r="PKN206" s="347"/>
      <c r="PKO206" s="350"/>
      <c r="PKP206" s="350"/>
      <c r="PKQ206" s="348"/>
      <c r="PKR206" s="348"/>
      <c r="PKS206" s="348"/>
      <c r="PKT206" s="349"/>
      <c r="PKV206" s="347"/>
      <c r="PKW206" s="350"/>
      <c r="PKX206" s="350"/>
      <c r="PKY206" s="348"/>
      <c r="PKZ206" s="348"/>
      <c r="PLA206" s="348"/>
      <c r="PLB206" s="349"/>
      <c r="PLD206" s="347"/>
      <c r="PLE206" s="350"/>
      <c r="PLF206" s="350"/>
      <c r="PLG206" s="348"/>
      <c r="PLH206" s="348"/>
      <c r="PLI206" s="348"/>
      <c r="PLJ206" s="349"/>
      <c r="PLL206" s="347"/>
      <c r="PLM206" s="350"/>
      <c r="PLN206" s="350"/>
      <c r="PLO206" s="348"/>
      <c r="PLP206" s="348"/>
      <c r="PLQ206" s="348"/>
      <c r="PLR206" s="349"/>
      <c r="PLT206" s="347"/>
      <c r="PLU206" s="350"/>
      <c r="PLV206" s="350"/>
      <c r="PLW206" s="348"/>
      <c r="PLX206" s="348"/>
      <c r="PLY206" s="348"/>
      <c r="PLZ206" s="349"/>
      <c r="PMB206" s="347"/>
      <c r="PMC206" s="350"/>
      <c r="PMD206" s="350"/>
      <c r="PME206" s="348"/>
      <c r="PMF206" s="348"/>
      <c r="PMG206" s="348"/>
      <c r="PMH206" s="349"/>
      <c r="PMJ206" s="347"/>
      <c r="PMK206" s="350"/>
      <c r="PML206" s="350"/>
      <c r="PMM206" s="348"/>
      <c r="PMN206" s="348"/>
      <c r="PMO206" s="348"/>
      <c r="PMP206" s="349"/>
      <c r="PMR206" s="347"/>
      <c r="PMS206" s="350"/>
      <c r="PMT206" s="350"/>
      <c r="PMU206" s="348"/>
      <c r="PMV206" s="348"/>
      <c r="PMW206" s="348"/>
      <c r="PMX206" s="349"/>
      <c r="PMZ206" s="347"/>
      <c r="PNA206" s="350"/>
      <c r="PNB206" s="350"/>
      <c r="PNC206" s="348"/>
      <c r="PND206" s="348"/>
      <c r="PNE206" s="348"/>
      <c r="PNF206" s="349"/>
      <c r="PNH206" s="347"/>
      <c r="PNI206" s="350"/>
      <c r="PNJ206" s="350"/>
      <c r="PNK206" s="348"/>
      <c r="PNL206" s="348"/>
      <c r="PNM206" s="348"/>
      <c r="PNN206" s="349"/>
      <c r="PNP206" s="347"/>
      <c r="PNQ206" s="350"/>
      <c r="PNR206" s="350"/>
      <c r="PNS206" s="348"/>
      <c r="PNT206" s="348"/>
      <c r="PNU206" s="348"/>
      <c r="PNV206" s="349"/>
      <c r="PNX206" s="347"/>
      <c r="PNY206" s="350"/>
      <c r="PNZ206" s="350"/>
      <c r="POA206" s="348"/>
      <c r="POB206" s="348"/>
      <c r="POC206" s="348"/>
      <c r="POD206" s="349"/>
      <c r="POF206" s="347"/>
      <c r="POG206" s="350"/>
      <c r="POH206" s="350"/>
      <c r="POI206" s="348"/>
      <c r="POJ206" s="348"/>
      <c r="POK206" s="348"/>
      <c r="POL206" s="349"/>
      <c r="PON206" s="347"/>
      <c r="POO206" s="350"/>
      <c r="POP206" s="350"/>
      <c r="POQ206" s="348"/>
      <c r="POR206" s="348"/>
      <c r="POS206" s="348"/>
      <c r="POT206" s="349"/>
      <c r="POV206" s="347"/>
      <c r="POW206" s="350"/>
      <c r="POX206" s="350"/>
      <c r="POY206" s="348"/>
      <c r="POZ206" s="348"/>
      <c r="PPA206" s="348"/>
      <c r="PPB206" s="349"/>
      <c r="PPD206" s="347"/>
      <c r="PPE206" s="350"/>
      <c r="PPF206" s="350"/>
      <c r="PPG206" s="348"/>
      <c r="PPH206" s="348"/>
      <c r="PPI206" s="348"/>
      <c r="PPJ206" s="349"/>
      <c r="PPL206" s="347"/>
      <c r="PPM206" s="350"/>
      <c r="PPN206" s="350"/>
      <c r="PPO206" s="348"/>
      <c r="PPP206" s="348"/>
      <c r="PPQ206" s="348"/>
      <c r="PPR206" s="349"/>
      <c r="PPT206" s="347"/>
      <c r="PPU206" s="350"/>
      <c r="PPV206" s="350"/>
      <c r="PPW206" s="348"/>
      <c r="PPX206" s="348"/>
      <c r="PPY206" s="348"/>
      <c r="PPZ206" s="349"/>
      <c r="PQB206" s="347"/>
      <c r="PQC206" s="350"/>
      <c r="PQD206" s="350"/>
      <c r="PQE206" s="348"/>
      <c r="PQF206" s="348"/>
      <c r="PQG206" s="348"/>
      <c r="PQH206" s="349"/>
      <c r="PQJ206" s="347"/>
      <c r="PQK206" s="350"/>
      <c r="PQL206" s="350"/>
      <c r="PQM206" s="348"/>
      <c r="PQN206" s="348"/>
      <c r="PQO206" s="348"/>
      <c r="PQP206" s="349"/>
      <c r="PQR206" s="347"/>
      <c r="PQS206" s="350"/>
      <c r="PQT206" s="350"/>
      <c r="PQU206" s="348"/>
      <c r="PQV206" s="348"/>
      <c r="PQW206" s="348"/>
      <c r="PQX206" s="349"/>
      <c r="PQZ206" s="347"/>
      <c r="PRA206" s="350"/>
      <c r="PRB206" s="350"/>
      <c r="PRC206" s="348"/>
      <c r="PRD206" s="348"/>
      <c r="PRE206" s="348"/>
      <c r="PRF206" s="349"/>
      <c r="PRH206" s="347"/>
      <c r="PRI206" s="350"/>
      <c r="PRJ206" s="350"/>
      <c r="PRK206" s="348"/>
      <c r="PRL206" s="348"/>
      <c r="PRM206" s="348"/>
      <c r="PRN206" s="349"/>
      <c r="PRP206" s="347"/>
      <c r="PRQ206" s="350"/>
      <c r="PRR206" s="350"/>
      <c r="PRS206" s="348"/>
      <c r="PRT206" s="348"/>
      <c r="PRU206" s="348"/>
      <c r="PRV206" s="349"/>
      <c r="PRX206" s="347"/>
      <c r="PRY206" s="350"/>
      <c r="PRZ206" s="350"/>
      <c r="PSA206" s="348"/>
      <c r="PSB206" s="348"/>
      <c r="PSC206" s="348"/>
      <c r="PSD206" s="349"/>
      <c r="PSF206" s="347"/>
      <c r="PSG206" s="350"/>
      <c r="PSH206" s="350"/>
      <c r="PSI206" s="348"/>
      <c r="PSJ206" s="348"/>
      <c r="PSK206" s="348"/>
      <c r="PSL206" s="349"/>
      <c r="PSN206" s="347"/>
      <c r="PSO206" s="350"/>
      <c r="PSP206" s="350"/>
      <c r="PSQ206" s="348"/>
      <c r="PSR206" s="348"/>
      <c r="PSS206" s="348"/>
      <c r="PST206" s="349"/>
      <c r="PSV206" s="347"/>
      <c r="PSW206" s="350"/>
      <c r="PSX206" s="350"/>
      <c r="PSY206" s="348"/>
      <c r="PSZ206" s="348"/>
      <c r="PTA206" s="348"/>
      <c r="PTB206" s="349"/>
      <c r="PTD206" s="347"/>
      <c r="PTE206" s="350"/>
      <c r="PTF206" s="350"/>
      <c r="PTG206" s="348"/>
      <c r="PTH206" s="348"/>
      <c r="PTI206" s="348"/>
      <c r="PTJ206" s="349"/>
      <c r="PTL206" s="347"/>
      <c r="PTM206" s="350"/>
      <c r="PTN206" s="350"/>
      <c r="PTO206" s="348"/>
      <c r="PTP206" s="348"/>
      <c r="PTQ206" s="348"/>
      <c r="PTR206" s="349"/>
      <c r="PTT206" s="347"/>
      <c r="PTU206" s="350"/>
      <c r="PTV206" s="350"/>
      <c r="PTW206" s="348"/>
      <c r="PTX206" s="348"/>
      <c r="PTY206" s="348"/>
      <c r="PTZ206" s="349"/>
      <c r="PUB206" s="347"/>
      <c r="PUC206" s="350"/>
      <c r="PUD206" s="350"/>
      <c r="PUE206" s="348"/>
      <c r="PUF206" s="348"/>
      <c r="PUG206" s="348"/>
      <c r="PUH206" s="349"/>
      <c r="PUJ206" s="347"/>
      <c r="PUK206" s="350"/>
      <c r="PUL206" s="350"/>
      <c r="PUM206" s="348"/>
      <c r="PUN206" s="348"/>
      <c r="PUO206" s="348"/>
      <c r="PUP206" s="349"/>
      <c r="PUR206" s="347"/>
      <c r="PUS206" s="350"/>
      <c r="PUT206" s="350"/>
      <c r="PUU206" s="348"/>
      <c r="PUV206" s="348"/>
      <c r="PUW206" s="348"/>
      <c r="PUX206" s="349"/>
      <c r="PUZ206" s="347"/>
      <c r="PVA206" s="350"/>
      <c r="PVB206" s="350"/>
      <c r="PVC206" s="348"/>
      <c r="PVD206" s="348"/>
      <c r="PVE206" s="348"/>
      <c r="PVF206" s="349"/>
      <c r="PVH206" s="347"/>
      <c r="PVI206" s="350"/>
      <c r="PVJ206" s="350"/>
      <c r="PVK206" s="348"/>
      <c r="PVL206" s="348"/>
      <c r="PVM206" s="348"/>
      <c r="PVN206" s="349"/>
      <c r="PVP206" s="347"/>
      <c r="PVQ206" s="350"/>
      <c r="PVR206" s="350"/>
      <c r="PVS206" s="348"/>
      <c r="PVT206" s="348"/>
      <c r="PVU206" s="348"/>
      <c r="PVV206" s="349"/>
      <c r="PVX206" s="347"/>
      <c r="PVY206" s="350"/>
      <c r="PVZ206" s="350"/>
      <c r="PWA206" s="348"/>
      <c r="PWB206" s="348"/>
      <c r="PWC206" s="348"/>
      <c r="PWD206" s="349"/>
      <c r="PWF206" s="347"/>
      <c r="PWG206" s="350"/>
      <c r="PWH206" s="350"/>
      <c r="PWI206" s="348"/>
      <c r="PWJ206" s="348"/>
      <c r="PWK206" s="348"/>
      <c r="PWL206" s="349"/>
      <c r="PWN206" s="347"/>
      <c r="PWO206" s="350"/>
      <c r="PWP206" s="350"/>
      <c r="PWQ206" s="348"/>
      <c r="PWR206" s="348"/>
      <c r="PWS206" s="348"/>
      <c r="PWT206" s="349"/>
      <c r="PWV206" s="347"/>
      <c r="PWW206" s="350"/>
      <c r="PWX206" s="350"/>
      <c r="PWY206" s="348"/>
      <c r="PWZ206" s="348"/>
      <c r="PXA206" s="348"/>
      <c r="PXB206" s="349"/>
      <c r="PXD206" s="347"/>
      <c r="PXE206" s="350"/>
      <c r="PXF206" s="350"/>
      <c r="PXG206" s="348"/>
      <c r="PXH206" s="348"/>
      <c r="PXI206" s="348"/>
      <c r="PXJ206" s="349"/>
      <c r="PXL206" s="347"/>
      <c r="PXM206" s="350"/>
      <c r="PXN206" s="350"/>
      <c r="PXO206" s="348"/>
      <c r="PXP206" s="348"/>
      <c r="PXQ206" s="348"/>
      <c r="PXR206" s="349"/>
      <c r="PXT206" s="347"/>
      <c r="PXU206" s="350"/>
      <c r="PXV206" s="350"/>
      <c r="PXW206" s="348"/>
      <c r="PXX206" s="348"/>
      <c r="PXY206" s="348"/>
      <c r="PXZ206" s="349"/>
      <c r="PYB206" s="347"/>
      <c r="PYC206" s="350"/>
      <c r="PYD206" s="350"/>
      <c r="PYE206" s="348"/>
      <c r="PYF206" s="348"/>
      <c r="PYG206" s="348"/>
      <c r="PYH206" s="349"/>
      <c r="PYJ206" s="347"/>
      <c r="PYK206" s="350"/>
      <c r="PYL206" s="350"/>
      <c r="PYM206" s="348"/>
      <c r="PYN206" s="348"/>
      <c r="PYO206" s="348"/>
      <c r="PYP206" s="349"/>
      <c r="PYR206" s="347"/>
      <c r="PYS206" s="350"/>
      <c r="PYT206" s="350"/>
      <c r="PYU206" s="348"/>
      <c r="PYV206" s="348"/>
      <c r="PYW206" s="348"/>
      <c r="PYX206" s="349"/>
      <c r="PYZ206" s="347"/>
      <c r="PZA206" s="350"/>
      <c r="PZB206" s="350"/>
      <c r="PZC206" s="348"/>
      <c r="PZD206" s="348"/>
      <c r="PZE206" s="348"/>
      <c r="PZF206" s="349"/>
      <c r="PZH206" s="347"/>
      <c r="PZI206" s="350"/>
      <c r="PZJ206" s="350"/>
      <c r="PZK206" s="348"/>
      <c r="PZL206" s="348"/>
      <c r="PZM206" s="348"/>
      <c r="PZN206" s="349"/>
      <c r="PZP206" s="347"/>
      <c r="PZQ206" s="350"/>
      <c r="PZR206" s="350"/>
      <c r="PZS206" s="348"/>
      <c r="PZT206" s="348"/>
      <c r="PZU206" s="348"/>
      <c r="PZV206" s="349"/>
      <c r="PZX206" s="347"/>
      <c r="PZY206" s="350"/>
      <c r="PZZ206" s="350"/>
      <c r="QAA206" s="348"/>
      <c r="QAB206" s="348"/>
      <c r="QAC206" s="348"/>
      <c r="QAD206" s="349"/>
      <c r="QAF206" s="347"/>
      <c r="QAG206" s="350"/>
      <c r="QAH206" s="350"/>
      <c r="QAI206" s="348"/>
      <c r="QAJ206" s="348"/>
      <c r="QAK206" s="348"/>
      <c r="QAL206" s="349"/>
      <c r="QAN206" s="347"/>
      <c r="QAO206" s="350"/>
      <c r="QAP206" s="350"/>
      <c r="QAQ206" s="348"/>
      <c r="QAR206" s="348"/>
      <c r="QAS206" s="348"/>
      <c r="QAT206" s="349"/>
      <c r="QAV206" s="347"/>
      <c r="QAW206" s="350"/>
      <c r="QAX206" s="350"/>
      <c r="QAY206" s="348"/>
      <c r="QAZ206" s="348"/>
      <c r="QBA206" s="348"/>
      <c r="QBB206" s="349"/>
      <c r="QBD206" s="347"/>
      <c r="QBE206" s="350"/>
      <c r="QBF206" s="350"/>
      <c r="QBG206" s="348"/>
      <c r="QBH206" s="348"/>
      <c r="QBI206" s="348"/>
      <c r="QBJ206" s="349"/>
      <c r="QBL206" s="347"/>
      <c r="QBM206" s="350"/>
      <c r="QBN206" s="350"/>
      <c r="QBO206" s="348"/>
      <c r="QBP206" s="348"/>
      <c r="QBQ206" s="348"/>
      <c r="QBR206" s="349"/>
      <c r="QBT206" s="347"/>
      <c r="QBU206" s="350"/>
      <c r="QBV206" s="350"/>
      <c r="QBW206" s="348"/>
      <c r="QBX206" s="348"/>
      <c r="QBY206" s="348"/>
      <c r="QBZ206" s="349"/>
      <c r="QCB206" s="347"/>
      <c r="QCC206" s="350"/>
      <c r="QCD206" s="350"/>
      <c r="QCE206" s="348"/>
      <c r="QCF206" s="348"/>
      <c r="QCG206" s="348"/>
      <c r="QCH206" s="349"/>
      <c r="QCJ206" s="347"/>
      <c r="QCK206" s="350"/>
      <c r="QCL206" s="350"/>
      <c r="QCM206" s="348"/>
      <c r="QCN206" s="348"/>
      <c r="QCO206" s="348"/>
      <c r="QCP206" s="349"/>
      <c r="QCR206" s="347"/>
      <c r="QCS206" s="350"/>
      <c r="QCT206" s="350"/>
      <c r="QCU206" s="348"/>
      <c r="QCV206" s="348"/>
      <c r="QCW206" s="348"/>
      <c r="QCX206" s="349"/>
      <c r="QCZ206" s="347"/>
      <c r="QDA206" s="350"/>
      <c r="QDB206" s="350"/>
      <c r="QDC206" s="348"/>
      <c r="QDD206" s="348"/>
      <c r="QDE206" s="348"/>
      <c r="QDF206" s="349"/>
      <c r="QDH206" s="347"/>
      <c r="QDI206" s="350"/>
      <c r="QDJ206" s="350"/>
      <c r="QDK206" s="348"/>
      <c r="QDL206" s="348"/>
      <c r="QDM206" s="348"/>
      <c r="QDN206" s="349"/>
      <c r="QDP206" s="347"/>
      <c r="QDQ206" s="350"/>
      <c r="QDR206" s="350"/>
      <c r="QDS206" s="348"/>
      <c r="QDT206" s="348"/>
      <c r="QDU206" s="348"/>
      <c r="QDV206" s="349"/>
      <c r="QDX206" s="347"/>
      <c r="QDY206" s="350"/>
      <c r="QDZ206" s="350"/>
      <c r="QEA206" s="348"/>
      <c r="QEB206" s="348"/>
      <c r="QEC206" s="348"/>
      <c r="QED206" s="349"/>
      <c r="QEF206" s="347"/>
      <c r="QEG206" s="350"/>
      <c r="QEH206" s="350"/>
      <c r="QEI206" s="348"/>
      <c r="QEJ206" s="348"/>
      <c r="QEK206" s="348"/>
      <c r="QEL206" s="349"/>
      <c r="QEN206" s="347"/>
      <c r="QEO206" s="350"/>
      <c r="QEP206" s="350"/>
      <c r="QEQ206" s="348"/>
      <c r="QER206" s="348"/>
      <c r="QES206" s="348"/>
      <c r="QET206" s="349"/>
      <c r="QEV206" s="347"/>
      <c r="QEW206" s="350"/>
      <c r="QEX206" s="350"/>
      <c r="QEY206" s="348"/>
      <c r="QEZ206" s="348"/>
      <c r="QFA206" s="348"/>
      <c r="QFB206" s="349"/>
      <c r="QFD206" s="347"/>
      <c r="QFE206" s="350"/>
      <c r="QFF206" s="350"/>
      <c r="QFG206" s="348"/>
      <c r="QFH206" s="348"/>
      <c r="QFI206" s="348"/>
      <c r="QFJ206" s="349"/>
      <c r="QFL206" s="347"/>
      <c r="QFM206" s="350"/>
      <c r="QFN206" s="350"/>
      <c r="QFO206" s="348"/>
      <c r="QFP206" s="348"/>
      <c r="QFQ206" s="348"/>
      <c r="QFR206" s="349"/>
      <c r="QFT206" s="347"/>
      <c r="QFU206" s="350"/>
      <c r="QFV206" s="350"/>
      <c r="QFW206" s="348"/>
      <c r="QFX206" s="348"/>
      <c r="QFY206" s="348"/>
      <c r="QFZ206" s="349"/>
      <c r="QGB206" s="347"/>
      <c r="QGC206" s="350"/>
      <c r="QGD206" s="350"/>
      <c r="QGE206" s="348"/>
      <c r="QGF206" s="348"/>
      <c r="QGG206" s="348"/>
      <c r="QGH206" s="349"/>
      <c r="QGJ206" s="347"/>
      <c r="QGK206" s="350"/>
      <c r="QGL206" s="350"/>
      <c r="QGM206" s="348"/>
      <c r="QGN206" s="348"/>
      <c r="QGO206" s="348"/>
      <c r="QGP206" s="349"/>
      <c r="QGR206" s="347"/>
      <c r="QGS206" s="350"/>
      <c r="QGT206" s="350"/>
      <c r="QGU206" s="348"/>
      <c r="QGV206" s="348"/>
      <c r="QGW206" s="348"/>
      <c r="QGX206" s="349"/>
      <c r="QGZ206" s="347"/>
      <c r="QHA206" s="350"/>
      <c r="QHB206" s="350"/>
      <c r="QHC206" s="348"/>
      <c r="QHD206" s="348"/>
      <c r="QHE206" s="348"/>
      <c r="QHF206" s="349"/>
      <c r="QHH206" s="347"/>
      <c r="QHI206" s="350"/>
      <c r="QHJ206" s="350"/>
      <c r="QHK206" s="348"/>
      <c r="QHL206" s="348"/>
      <c r="QHM206" s="348"/>
      <c r="QHN206" s="349"/>
      <c r="QHP206" s="347"/>
      <c r="QHQ206" s="350"/>
      <c r="QHR206" s="350"/>
      <c r="QHS206" s="348"/>
      <c r="QHT206" s="348"/>
      <c r="QHU206" s="348"/>
      <c r="QHV206" s="349"/>
      <c r="QHX206" s="347"/>
      <c r="QHY206" s="350"/>
      <c r="QHZ206" s="350"/>
      <c r="QIA206" s="348"/>
      <c r="QIB206" s="348"/>
      <c r="QIC206" s="348"/>
      <c r="QID206" s="349"/>
      <c r="QIF206" s="347"/>
      <c r="QIG206" s="350"/>
      <c r="QIH206" s="350"/>
      <c r="QII206" s="348"/>
      <c r="QIJ206" s="348"/>
      <c r="QIK206" s="348"/>
      <c r="QIL206" s="349"/>
      <c r="QIN206" s="347"/>
      <c r="QIO206" s="350"/>
      <c r="QIP206" s="350"/>
      <c r="QIQ206" s="348"/>
      <c r="QIR206" s="348"/>
      <c r="QIS206" s="348"/>
      <c r="QIT206" s="349"/>
      <c r="QIV206" s="347"/>
      <c r="QIW206" s="350"/>
      <c r="QIX206" s="350"/>
      <c r="QIY206" s="348"/>
      <c r="QIZ206" s="348"/>
      <c r="QJA206" s="348"/>
      <c r="QJB206" s="349"/>
      <c r="QJD206" s="347"/>
      <c r="QJE206" s="350"/>
      <c r="QJF206" s="350"/>
      <c r="QJG206" s="348"/>
      <c r="QJH206" s="348"/>
      <c r="QJI206" s="348"/>
      <c r="QJJ206" s="349"/>
      <c r="QJL206" s="347"/>
      <c r="QJM206" s="350"/>
      <c r="QJN206" s="350"/>
      <c r="QJO206" s="348"/>
      <c r="QJP206" s="348"/>
      <c r="QJQ206" s="348"/>
      <c r="QJR206" s="349"/>
      <c r="QJT206" s="347"/>
      <c r="QJU206" s="350"/>
      <c r="QJV206" s="350"/>
      <c r="QJW206" s="348"/>
      <c r="QJX206" s="348"/>
      <c r="QJY206" s="348"/>
      <c r="QJZ206" s="349"/>
      <c r="QKB206" s="347"/>
      <c r="QKC206" s="350"/>
      <c r="QKD206" s="350"/>
      <c r="QKE206" s="348"/>
      <c r="QKF206" s="348"/>
      <c r="QKG206" s="348"/>
      <c r="QKH206" s="349"/>
      <c r="QKJ206" s="347"/>
      <c r="QKK206" s="350"/>
      <c r="QKL206" s="350"/>
      <c r="QKM206" s="348"/>
      <c r="QKN206" s="348"/>
      <c r="QKO206" s="348"/>
      <c r="QKP206" s="349"/>
      <c r="QKR206" s="347"/>
      <c r="QKS206" s="350"/>
      <c r="QKT206" s="350"/>
      <c r="QKU206" s="348"/>
      <c r="QKV206" s="348"/>
      <c r="QKW206" s="348"/>
      <c r="QKX206" s="349"/>
      <c r="QKZ206" s="347"/>
      <c r="QLA206" s="350"/>
      <c r="QLB206" s="350"/>
      <c r="QLC206" s="348"/>
      <c r="QLD206" s="348"/>
      <c r="QLE206" s="348"/>
      <c r="QLF206" s="349"/>
      <c r="QLH206" s="347"/>
      <c r="QLI206" s="350"/>
      <c r="QLJ206" s="350"/>
      <c r="QLK206" s="348"/>
      <c r="QLL206" s="348"/>
      <c r="QLM206" s="348"/>
      <c r="QLN206" s="349"/>
      <c r="QLP206" s="347"/>
      <c r="QLQ206" s="350"/>
      <c r="QLR206" s="350"/>
      <c r="QLS206" s="348"/>
      <c r="QLT206" s="348"/>
      <c r="QLU206" s="348"/>
      <c r="QLV206" s="349"/>
      <c r="QLX206" s="347"/>
      <c r="QLY206" s="350"/>
      <c r="QLZ206" s="350"/>
      <c r="QMA206" s="348"/>
      <c r="QMB206" s="348"/>
      <c r="QMC206" s="348"/>
      <c r="QMD206" s="349"/>
      <c r="QMF206" s="347"/>
      <c r="QMG206" s="350"/>
      <c r="QMH206" s="350"/>
      <c r="QMI206" s="348"/>
      <c r="QMJ206" s="348"/>
      <c r="QMK206" s="348"/>
      <c r="QML206" s="349"/>
      <c r="QMN206" s="347"/>
      <c r="QMO206" s="350"/>
      <c r="QMP206" s="350"/>
      <c r="QMQ206" s="348"/>
      <c r="QMR206" s="348"/>
      <c r="QMS206" s="348"/>
      <c r="QMT206" s="349"/>
      <c r="QMV206" s="347"/>
      <c r="QMW206" s="350"/>
      <c r="QMX206" s="350"/>
      <c r="QMY206" s="348"/>
      <c r="QMZ206" s="348"/>
      <c r="QNA206" s="348"/>
      <c r="QNB206" s="349"/>
      <c r="QND206" s="347"/>
      <c r="QNE206" s="350"/>
      <c r="QNF206" s="350"/>
      <c r="QNG206" s="348"/>
      <c r="QNH206" s="348"/>
      <c r="QNI206" s="348"/>
      <c r="QNJ206" s="349"/>
      <c r="QNL206" s="347"/>
      <c r="QNM206" s="350"/>
      <c r="QNN206" s="350"/>
      <c r="QNO206" s="348"/>
      <c r="QNP206" s="348"/>
      <c r="QNQ206" s="348"/>
      <c r="QNR206" s="349"/>
      <c r="QNT206" s="347"/>
      <c r="QNU206" s="350"/>
      <c r="QNV206" s="350"/>
      <c r="QNW206" s="348"/>
      <c r="QNX206" s="348"/>
      <c r="QNY206" s="348"/>
      <c r="QNZ206" s="349"/>
      <c r="QOB206" s="347"/>
      <c r="QOC206" s="350"/>
      <c r="QOD206" s="350"/>
      <c r="QOE206" s="348"/>
      <c r="QOF206" s="348"/>
      <c r="QOG206" s="348"/>
      <c r="QOH206" s="349"/>
      <c r="QOJ206" s="347"/>
      <c r="QOK206" s="350"/>
      <c r="QOL206" s="350"/>
      <c r="QOM206" s="348"/>
      <c r="QON206" s="348"/>
      <c r="QOO206" s="348"/>
      <c r="QOP206" s="349"/>
      <c r="QOR206" s="347"/>
      <c r="QOS206" s="350"/>
      <c r="QOT206" s="350"/>
      <c r="QOU206" s="348"/>
      <c r="QOV206" s="348"/>
      <c r="QOW206" s="348"/>
      <c r="QOX206" s="349"/>
      <c r="QOZ206" s="347"/>
      <c r="QPA206" s="350"/>
      <c r="QPB206" s="350"/>
      <c r="QPC206" s="348"/>
      <c r="QPD206" s="348"/>
      <c r="QPE206" s="348"/>
      <c r="QPF206" s="349"/>
      <c r="QPH206" s="347"/>
      <c r="QPI206" s="350"/>
      <c r="QPJ206" s="350"/>
      <c r="QPK206" s="348"/>
      <c r="QPL206" s="348"/>
      <c r="QPM206" s="348"/>
      <c r="QPN206" s="349"/>
      <c r="QPP206" s="347"/>
      <c r="QPQ206" s="350"/>
      <c r="QPR206" s="350"/>
      <c r="QPS206" s="348"/>
      <c r="QPT206" s="348"/>
      <c r="QPU206" s="348"/>
      <c r="QPV206" s="349"/>
      <c r="QPX206" s="347"/>
      <c r="QPY206" s="350"/>
      <c r="QPZ206" s="350"/>
      <c r="QQA206" s="348"/>
      <c r="QQB206" s="348"/>
      <c r="QQC206" s="348"/>
      <c r="QQD206" s="349"/>
      <c r="QQF206" s="347"/>
      <c r="QQG206" s="350"/>
      <c r="QQH206" s="350"/>
      <c r="QQI206" s="348"/>
      <c r="QQJ206" s="348"/>
      <c r="QQK206" s="348"/>
      <c r="QQL206" s="349"/>
      <c r="QQN206" s="347"/>
      <c r="QQO206" s="350"/>
      <c r="QQP206" s="350"/>
      <c r="QQQ206" s="348"/>
      <c r="QQR206" s="348"/>
      <c r="QQS206" s="348"/>
      <c r="QQT206" s="349"/>
      <c r="QQV206" s="347"/>
      <c r="QQW206" s="350"/>
      <c r="QQX206" s="350"/>
      <c r="QQY206" s="348"/>
      <c r="QQZ206" s="348"/>
      <c r="QRA206" s="348"/>
      <c r="QRB206" s="349"/>
      <c r="QRD206" s="347"/>
      <c r="QRE206" s="350"/>
      <c r="QRF206" s="350"/>
      <c r="QRG206" s="348"/>
      <c r="QRH206" s="348"/>
      <c r="QRI206" s="348"/>
      <c r="QRJ206" s="349"/>
      <c r="QRL206" s="347"/>
      <c r="QRM206" s="350"/>
      <c r="QRN206" s="350"/>
      <c r="QRO206" s="348"/>
      <c r="QRP206" s="348"/>
      <c r="QRQ206" s="348"/>
      <c r="QRR206" s="349"/>
      <c r="QRT206" s="347"/>
      <c r="QRU206" s="350"/>
      <c r="QRV206" s="350"/>
      <c r="QRW206" s="348"/>
      <c r="QRX206" s="348"/>
      <c r="QRY206" s="348"/>
      <c r="QRZ206" s="349"/>
      <c r="QSB206" s="347"/>
      <c r="QSC206" s="350"/>
      <c r="QSD206" s="350"/>
      <c r="QSE206" s="348"/>
      <c r="QSF206" s="348"/>
      <c r="QSG206" s="348"/>
      <c r="QSH206" s="349"/>
      <c r="QSJ206" s="347"/>
      <c r="QSK206" s="350"/>
      <c r="QSL206" s="350"/>
      <c r="QSM206" s="348"/>
      <c r="QSN206" s="348"/>
      <c r="QSO206" s="348"/>
      <c r="QSP206" s="349"/>
      <c r="QSR206" s="347"/>
      <c r="QSS206" s="350"/>
      <c r="QST206" s="350"/>
      <c r="QSU206" s="348"/>
      <c r="QSV206" s="348"/>
      <c r="QSW206" s="348"/>
      <c r="QSX206" s="349"/>
      <c r="QSZ206" s="347"/>
      <c r="QTA206" s="350"/>
      <c r="QTB206" s="350"/>
      <c r="QTC206" s="348"/>
      <c r="QTD206" s="348"/>
      <c r="QTE206" s="348"/>
      <c r="QTF206" s="349"/>
      <c r="QTH206" s="347"/>
      <c r="QTI206" s="350"/>
      <c r="QTJ206" s="350"/>
      <c r="QTK206" s="348"/>
      <c r="QTL206" s="348"/>
      <c r="QTM206" s="348"/>
      <c r="QTN206" s="349"/>
      <c r="QTP206" s="347"/>
      <c r="QTQ206" s="350"/>
      <c r="QTR206" s="350"/>
      <c r="QTS206" s="348"/>
      <c r="QTT206" s="348"/>
      <c r="QTU206" s="348"/>
      <c r="QTV206" s="349"/>
      <c r="QTX206" s="347"/>
      <c r="QTY206" s="350"/>
      <c r="QTZ206" s="350"/>
      <c r="QUA206" s="348"/>
      <c r="QUB206" s="348"/>
      <c r="QUC206" s="348"/>
      <c r="QUD206" s="349"/>
      <c r="QUF206" s="347"/>
      <c r="QUG206" s="350"/>
      <c r="QUH206" s="350"/>
      <c r="QUI206" s="348"/>
      <c r="QUJ206" s="348"/>
      <c r="QUK206" s="348"/>
      <c r="QUL206" s="349"/>
      <c r="QUN206" s="347"/>
      <c r="QUO206" s="350"/>
      <c r="QUP206" s="350"/>
      <c r="QUQ206" s="348"/>
      <c r="QUR206" s="348"/>
      <c r="QUS206" s="348"/>
      <c r="QUT206" s="349"/>
      <c r="QUV206" s="347"/>
      <c r="QUW206" s="350"/>
      <c r="QUX206" s="350"/>
      <c r="QUY206" s="348"/>
      <c r="QUZ206" s="348"/>
      <c r="QVA206" s="348"/>
      <c r="QVB206" s="349"/>
      <c r="QVD206" s="347"/>
      <c r="QVE206" s="350"/>
      <c r="QVF206" s="350"/>
      <c r="QVG206" s="348"/>
      <c r="QVH206" s="348"/>
      <c r="QVI206" s="348"/>
      <c r="QVJ206" s="349"/>
      <c r="QVL206" s="347"/>
      <c r="QVM206" s="350"/>
      <c r="QVN206" s="350"/>
      <c r="QVO206" s="348"/>
      <c r="QVP206" s="348"/>
      <c r="QVQ206" s="348"/>
      <c r="QVR206" s="349"/>
      <c r="QVT206" s="347"/>
      <c r="QVU206" s="350"/>
      <c r="QVV206" s="350"/>
      <c r="QVW206" s="348"/>
      <c r="QVX206" s="348"/>
      <c r="QVY206" s="348"/>
      <c r="QVZ206" s="349"/>
      <c r="QWB206" s="347"/>
      <c r="QWC206" s="350"/>
      <c r="QWD206" s="350"/>
      <c r="QWE206" s="348"/>
      <c r="QWF206" s="348"/>
      <c r="QWG206" s="348"/>
      <c r="QWH206" s="349"/>
      <c r="QWJ206" s="347"/>
      <c r="QWK206" s="350"/>
      <c r="QWL206" s="350"/>
      <c r="QWM206" s="348"/>
      <c r="QWN206" s="348"/>
      <c r="QWO206" s="348"/>
      <c r="QWP206" s="349"/>
      <c r="QWR206" s="347"/>
      <c r="QWS206" s="350"/>
      <c r="QWT206" s="350"/>
      <c r="QWU206" s="348"/>
      <c r="QWV206" s="348"/>
      <c r="QWW206" s="348"/>
      <c r="QWX206" s="349"/>
      <c r="QWZ206" s="347"/>
      <c r="QXA206" s="350"/>
      <c r="QXB206" s="350"/>
      <c r="QXC206" s="348"/>
      <c r="QXD206" s="348"/>
      <c r="QXE206" s="348"/>
      <c r="QXF206" s="349"/>
      <c r="QXH206" s="347"/>
      <c r="QXI206" s="350"/>
      <c r="QXJ206" s="350"/>
      <c r="QXK206" s="348"/>
      <c r="QXL206" s="348"/>
      <c r="QXM206" s="348"/>
      <c r="QXN206" s="349"/>
      <c r="QXP206" s="347"/>
      <c r="QXQ206" s="350"/>
      <c r="QXR206" s="350"/>
      <c r="QXS206" s="348"/>
      <c r="QXT206" s="348"/>
      <c r="QXU206" s="348"/>
      <c r="QXV206" s="349"/>
      <c r="QXX206" s="347"/>
      <c r="QXY206" s="350"/>
      <c r="QXZ206" s="350"/>
      <c r="QYA206" s="348"/>
      <c r="QYB206" s="348"/>
      <c r="QYC206" s="348"/>
      <c r="QYD206" s="349"/>
      <c r="QYF206" s="347"/>
      <c r="QYG206" s="350"/>
      <c r="QYH206" s="350"/>
      <c r="QYI206" s="348"/>
      <c r="QYJ206" s="348"/>
      <c r="QYK206" s="348"/>
      <c r="QYL206" s="349"/>
      <c r="QYN206" s="347"/>
      <c r="QYO206" s="350"/>
      <c r="QYP206" s="350"/>
      <c r="QYQ206" s="348"/>
      <c r="QYR206" s="348"/>
      <c r="QYS206" s="348"/>
      <c r="QYT206" s="349"/>
      <c r="QYV206" s="347"/>
      <c r="QYW206" s="350"/>
      <c r="QYX206" s="350"/>
      <c r="QYY206" s="348"/>
      <c r="QYZ206" s="348"/>
      <c r="QZA206" s="348"/>
      <c r="QZB206" s="349"/>
      <c r="QZD206" s="347"/>
      <c r="QZE206" s="350"/>
      <c r="QZF206" s="350"/>
      <c r="QZG206" s="348"/>
      <c r="QZH206" s="348"/>
      <c r="QZI206" s="348"/>
      <c r="QZJ206" s="349"/>
      <c r="QZL206" s="347"/>
      <c r="QZM206" s="350"/>
      <c r="QZN206" s="350"/>
      <c r="QZO206" s="348"/>
      <c r="QZP206" s="348"/>
      <c r="QZQ206" s="348"/>
      <c r="QZR206" s="349"/>
      <c r="QZT206" s="347"/>
      <c r="QZU206" s="350"/>
      <c r="QZV206" s="350"/>
      <c r="QZW206" s="348"/>
      <c r="QZX206" s="348"/>
      <c r="QZY206" s="348"/>
      <c r="QZZ206" s="349"/>
      <c r="RAB206" s="347"/>
      <c r="RAC206" s="350"/>
      <c r="RAD206" s="350"/>
      <c r="RAE206" s="348"/>
      <c r="RAF206" s="348"/>
      <c r="RAG206" s="348"/>
      <c r="RAH206" s="349"/>
      <c r="RAJ206" s="347"/>
      <c r="RAK206" s="350"/>
      <c r="RAL206" s="350"/>
      <c r="RAM206" s="348"/>
      <c r="RAN206" s="348"/>
      <c r="RAO206" s="348"/>
      <c r="RAP206" s="349"/>
      <c r="RAR206" s="347"/>
      <c r="RAS206" s="350"/>
      <c r="RAT206" s="350"/>
      <c r="RAU206" s="348"/>
      <c r="RAV206" s="348"/>
      <c r="RAW206" s="348"/>
      <c r="RAX206" s="349"/>
      <c r="RAZ206" s="347"/>
      <c r="RBA206" s="350"/>
      <c r="RBB206" s="350"/>
      <c r="RBC206" s="348"/>
      <c r="RBD206" s="348"/>
      <c r="RBE206" s="348"/>
      <c r="RBF206" s="349"/>
      <c r="RBH206" s="347"/>
      <c r="RBI206" s="350"/>
      <c r="RBJ206" s="350"/>
      <c r="RBK206" s="348"/>
      <c r="RBL206" s="348"/>
      <c r="RBM206" s="348"/>
      <c r="RBN206" s="349"/>
      <c r="RBP206" s="347"/>
      <c r="RBQ206" s="350"/>
      <c r="RBR206" s="350"/>
      <c r="RBS206" s="348"/>
      <c r="RBT206" s="348"/>
      <c r="RBU206" s="348"/>
      <c r="RBV206" s="349"/>
      <c r="RBX206" s="347"/>
      <c r="RBY206" s="350"/>
      <c r="RBZ206" s="350"/>
      <c r="RCA206" s="348"/>
      <c r="RCB206" s="348"/>
      <c r="RCC206" s="348"/>
      <c r="RCD206" s="349"/>
      <c r="RCF206" s="347"/>
      <c r="RCG206" s="350"/>
      <c r="RCH206" s="350"/>
      <c r="RCI206" s="348"/>
      <c r="RCJ206" s="348"/>
      <c r="RCK206" s="348"/>
      <c r="RCL206" s="349"/>
      <c r="RCN206" s="347"/>
      <c r="RCO206" s="350"/>
      <c r="RCP206" s="350"/>
      <c r="RCQ206" s="348"/>
      <c r="RCR206" s="348"/>
      <c r="RCS206" s="348"/>
      <c r="RCT206" s="349"/>
      <c r="RCV206" s="347"/>
      <c r="RCW206" s="350"/>
      <c r="RCX206" s="350"/>
      <c r="RCY206" s="348"/>
      <c r="RCZ206" s="348"/>
      <c r="RDA206" s="348"/>
      <c r="RDB206" s="349"/>
      <c r="RDD206" s="347"/>
      <c r="RDE206" s="350"/>
      <c r="RDF206" s="350"/>
      <c r="RDG206" s="348"/>
      <c r="RDH206" s="348"/>
      <c r="RDI206" s="348"/>
      <c r="RDJ206" s="349"/>
      <c r="RDL206" s="347"/>
      <c r="RDM206" s="350"/>
      <c r="RDN206" s="350"/>
      <c r="RDO206" s="348"/>
      <c r="RDP206" s="348"/>
      <c r="RDQ206" s="348"/>
      <c r="RDR206" s="349"/>
      <c r="RDT206" s="347"/>
      <c r="RDU206" s="350"/>
      <c r="RDV206" s="350"/>
      <c r="RDW206" s="348"/>
      <c r="RDX206" s="348"/>
      <c r="RDY206" s="348"/>
      <c r="RDZ206" s="349"/>
      <c r="REB206" s="347"/>
      <c r="REC206" s="350"/>
      <c r="RED206" s="350"/>
      <c r="REE206" s="348"/>
      <c r="REF206" s="348"/>
      <c r="REG206" s="348"/>
      <c r="REH206" s="349"/>
      <c r="REJ206" s="347"/>
      <c r="REK206" s="350"/>
      <c r="REL206" s="350"/>
      <c r="REM206" s="348"/>
      <c r="REN206" s="348"/>
      <c r="REO206" s="348"/>
      <c r="REP206" s="349"/>
      <c r="RER206" s="347"/>
      <c r="RES206" s="350"/>
      <c r="RET206" s="350"/>
      <c r="REU206" s="348"/>
      <c r="REV206" s="348"/>
      <c r="REW206" s="348"/>
      <c r="REX206" s="349"/>
      <c r="REZ206" s="347"/>
      <c r="RFA206" s="350"/>
      <c r="RFB206" s="350"/>
      <c r="RFC206" s="348"/>
      <c r="RFD206" s="348"/>
      <c r="RFE206" s="348"/>
      <c r="RFF206" s="349"/>
      <c r="RFH206" s="347"/>
      <c r="RFI206" s="350"/>
      <c r="RFJ206" s="350"/>
      <c r="RFK206" s="348"/>
      <c r="RFL206" s="348"/>
      <c r="RFM206" s="348"/>
      <c r="RFN206" s="349"/>
      <c r="RFP206" s="347"/>
      <c r="RFQ206" s="350"/>
      <c r="RFR206" s="350"/>
      <c r="RFS206" s="348"/>
      <c r="RFT206" s="348"/>
      <c r="RFU206" s="348"/>
      <c r="RFV206" s="349"/>
      <c r="RFX206" s="347"/>
      <c r="RFY206" s="350"/>
      <c r="RFZ206" s="350"/>
      <c r="RGA206" s="348"/>
      <c r="RGB206" s="348"/>
      <c r="RGC206" s="348"/>
      <c r="RGD206" s="349"/>
      <c r="RGF206" s="347"/>
      <c r="RGG206" s="350"/>
      <c r="RGH206" s="350"/>
      <c r="RGI206" s="348"/>
      <c r="RGJ206" s="348"/>
      <c r="RGK206" s="348"/>
      <c r="RGL206" s="349"/>
      <c r="RGN206" s="347"/>
      <c r="RGO206" s="350"/>
      <c r="RGP206" s="350"/>
      <c r="RGQ206" s="348"/>
      <c r="RGR206" s="348"/>
      <c r="RGS206" s="348"/>
      <c r="RGT206" s="349"/>
      <c r="RGV206" s="347"/>
      <c r="RGW206" s="350"/>
      <c r="RGX206" s="350"/>
      <c r="RGY206" s="348"/>
      <c r="RGZ206" s="348"/>
      <c r="RHA206" s="348"/>
      <c r="RHB206" s="349"/>
      <c r="RHD206" s="347"/>
      <c r="RHE206" s="350"/>
      <c r="RHF206" s="350"/>
      <c r="RHG206" s="348"/>
      <c r="RHH206" s="348"/>
      <c r="RHI206" s="348"/>
      <c r="RHJ206" s="349"/>
      <c r="RHL206" s="347"/>
      <c r="RHM206" s="350"/>
      <c r="RHN206" s="350"/>
      <c r="RHO206" s="348"/>
      <c r="RHP206" s="348"/>
      <c r="RHQ206" s="348"/>
      <c r="RHR206" s="349"/>
      <c r="RHT206" s="347"/>
      <c r="RHU206" s="350"/>
      <c r="RHV206" s="350"/>
      <c r="RHW206" s="348"/>
      <c r="RHX206" s="348"/>
      <c r="RHY206" s="348"/>
      <c r="RHZ206" s="349"/>
      <c r="RIB206" s="347"/>
      <c r="RIC206" s="350"/>
      <c r="RID206" s="350"/>
      <c r="RIE206" s="348"/>
      <c r="RIF206" s="348"/>
      <c r="RIG206" s="348"/>
      <c r="RIH206" s="349"/>
      <c r="RIJ206" s="347"/>
      <c r="RIK206" s="350"/>
      <c r="RIL206" s="350"/>
      <c r="RIM206" s="348"/>
      <c r="RIN206" s="348"/>
      <c r="RIO206" s="348"/>
      <c r="RIP206" s="349"/>
      <c r="RIR206" s="347"/>
      <c r="RIS206" s="350"/>
      <c r="RIT206" s="350"/>
      <c r="RIU206" s="348"/>
      <c r="RIV206" s="348"/>
      <c r="RIW206" s="348"/>
      <c r="RIX206" s="349"/>
      <c r="RIZ206" s="347"/>
      <c r="RJA206" s="350"/>
      <c r="RJB206" s="350"/>
      <c r="RJC206" s="348"/>
      <c r="RJD206" s="348"/>
      <c r="RJE206" s="348"/>
      <c r="RJF206" s="349"/>
      <c r="RJH206" s="347"/>
      <c r="RJI206" s="350"/>
      <c r="RJJ206" s="350"/>
      <c r="RJK206" s="348"/>
      <c r="RJL206" s="348"/>
      <c r="RJM206" s="348"/>
      <c r="RJN206" s="349"/>
      <c r="RJP206" s="347"/>
      <c r="RJQ206" s="350"/>
      <c r="RJR206" s="350"/>
      <c r="RJS206" s="348"/>
      <c r="RJT206" s="348"/>
      <c r="RJU206" s="348"/>
      <c r="RJV206" s="349"/>
      <c r="RJX206" s="347"/>
      <c r="RJY206" s="350"/>
      <c r="RJZ206" s="350"/>
      <c r="RKA206" s="348"/>
      <c r="RKB206" s="348"/>
      <c r="RKC206" s="348"/>
      <c r="RKD206" s="349"/>
      <c r="RKF206" s="347"/>
      <c r="RKG206" s="350"/>
      <c r="RKH206" s="350"/>
      <c r="RKI206" s="348"/>
      <c r="RKJ206" s="348"/>
      <c r="RKK206" s="348"/>
      <c r="RKL206" s="349"/>
      <c r="RKN206" s="347"/>
      <c r="RKO206" s="350"/>
      <c r="RKP206" s="350"/>
      <c r="RKQ206" s="348"/>
      <c r="RKR206" s="348"/>
      <c r="RKS206" s="348"/>
      <c r="RKT206" s="349"/>
      <c r="RKV206" s="347"/>
      <c r="RKW206" s="350"/>
      <c r="RKX206" s="350"/>
      <c r="RKY206" s="348"/>
      <c r="RKZ206" s="348"/>
      <c r="RLA206" s="348"/>
      <c r="RLB206" s="349"/>
      <c r="RLD206" s="347"/>
      <c r="RLE206" s="350"/>
      <c r="RLF206" s="350"/>
      <c r="RLG206" s="348"/>
      <c r="RLH206" s="348"/>
      <c r="RLI206" s="348"/>
      <c r="RLJ206" s="349"/>
      <c r="RLL206" s="347"/>
      <c r="RLM206" s="350"/>
      <c r="RLN206" s="350"/>
      <c r="RLO206" s="348"/>
      <c r="RLP206" s="348"/>
      <c r="RLQ206" s="348"/>
      <c r="RLR206" s="349"/>
      <c r="RLT206" s="347"/>
      <c r="RLU206" s="350"/>
      <c r="RLV206" s="350"/>
      <c r="RLW206" s="348"/>
      <c r="RLX206" s="348"/>
      <c r="RLY206" s="348"/>
      <c r="RLZ206" s="349"/>
      <c r="RMB206" s="347"/>
      <c r="RMC206" s="350"/>
      <c r="RMD206" s="350"/>
      <c r="RME206" s="348"/>
      <c r="RMF206" s="348"/>
      <c r="RMG206" s="348"/>
      <c r="RMH206" s="349"/>
      <c r="RMJ206" s="347"/>
      <c r="RMK206" s="350"/>
      <c r="RML206" s="350"/>
      <c r="RMM206" s="348"/>
      <c r="RMN206" s="348"/>
      <c r="RMO206" s="348"/>
      <c r="RMP206" s="349"/>
      <c r="RMR206" s="347"/>
      <c r="RMS206" s="350"/>
      <c r="RMT206" s="350"/>
      <c r="RMU206" s="348"/>
      <c r="RMV206" s="348"/>
      <c r="RMW206" s="348"/>
      <c r="RMX206" s="349"/>
      <c r="RMZ206" s="347"/>
      <c r="RNA206" s="350"/>
      <c r="RNB206" s="350"/>
      <c r="RNC206" s="348"/>
      <c r="RND206" s="348"/>
      <c r="RNE206" s="348"/>
      <c r="RNF206" s="349"/>
      <c r="RNH206" s="347"/>
      <c r="RNI206" s="350"/>
      <c r="RNJ206" s="350"/>
      <c r="RNK206" s="348"/>
      <c r="RNL206" s="348"/>
      <c r="RNM206" s="348"/>
      <c r="RNN206" s="349"/>
      <c r="RNP206" s="347"/>
      <c r="RNQ206" s="350"/>
      <c r="RNR206" s="350"/>
      <c r="RNS206" s="348"/>
      <c r="RNT206" s="348"/>
      <c r="RNU206" s="348"/>
      <c r="RNV206" s="349"/>
      <c r="RNX206" s="347"/>
      <c r="RNY206" s="350"/>
      <c r="RNZ206" s="350"/>
      <c r="ROA206" s="348"/>
      <c r="ROB206" s="348"/>
      <c r="ROC206" s="348"/>
      <c r="ROD206" s="349"/>
      <c r="ROF206" s="347"/>
      <c r="ROG206" s="350"/>
      <c r="ROH206" s="350"/>
      <c r="ROI206" s="348"/>
      <c r="ROJ206" s="348"/>
      <c r="ROK206" s="348"/>
      <c r="ROL206" s="349"/>
      <c r="RON206" s="347"/>
      <c r="ROO206" s="350"/>
      <c r="ROP206" s="350"/>
      <c r="ROQ206" s="348"/>
      <c r="ROR206" s="348"/>
      <c r="ROS206" s="348"/>
      <c r="ROT206" s="349"/>
      <c r="ROV206" s="347"/>
      <c r="ROW206" s="350"/>
      <c r="ROX206" s="350"/>
      <c r="ROY206" s="348"/>
      <c r="ROZ206" s="348"/>
      <c r="RPA206" s="348"/>
      <c r="RPB206" s="349"/>
      <c r="RPD206" s="347"/>
      <c r="RPE206" s="350"/>
      <c r="RPF206" s="350"/>
      <c r="RPG206" s="348"/>
      <c r="RPH206" s="348"/>
      <c r="RPI206" s="348"/>
      <c r="RPJ206" s="349"/>
      <c r="RPL206" s="347"/>
      <c r="RPM206" s="350"/>
      <c r="RPN206" s="350"/>
      <c r="RPO206" s="348"/>
      <c r="RPP206" s="348"/>
      <c r="RPQ206" s="348"/>
      <c r="RPR206" s="349"/>
      <c r="RPT206" s="347"/>
      <c r="RPU206" s="350"/>
      <c r="RPV206" s="350"/>
      <c r="RPW206" s="348"/>
      <c r="RPX206" s="348"/>
      <c r="RPY206" s="348"/>
      <c r="RPZ206" s="349"/>
      <c r="RQB206" s="347"/>
      <c r="RQC206" s="350"/>
      <c r="RQD206" s="350"/>
      <c r="RQE206" s="348"/>
      <c r="RQF206" s="348"/>
      <c r="RQG206" s="348"/>
      <c r="RQH206" s="349"/>
      <c r="RQJ206" s="347"/>
      <c r="RQK206" s="350"/>
      <c r="RQL206" s="350"/>
      <c r="RQM206" s="348"/>
      <c r="RQN206" s="348"/>
      <c r="RQO206" s="348"/>
      <c r="RQP206" s="349"/>
      <c r="RQR206" s="347"/>
      <c r="RQS206" s="350"/>
      <c r="RQT206" s="350"/>
      <c r="RQU206" s="348"/>
      <c r="RQV206" s="348"/>
      <c r="RQW206" s="348"/>
      <c r="RQX206" s="349"/>
      <c r="RQZ206" s="347"/>
      <c r="RRA206" s="350"/>
      <c r="RRB206" s="350"/>
      <c r="RRC206" s="348"/>
      <c r="RRD206" s="348"/>
      <c r="RRE206" s="348"/>
      <c r="RRF206" s="349"/>
      <c r="RRH206" s="347"/>
      <c r="RRI206" s="350"/>
      <c r="RRJ206" s="350"/>
      <c r="RRK206" s="348"/>
      <c r="RRL206" s="348"/>
      <c r="RRM206" s="348"/>
      <c r="RRN206" s="349"/>
      <c r="RRP206" s="347"/>
      <c r="RRQ206" s="350"/>
      <c r="RRR206" s="350"/>
      <c r="RRS206" s="348"/>
      <c r="RRT206" s="348"/>
      <c r="RRU206" s="348"/>
      <c r="RRV206" s="349"/>
      <c r="RRX206" s="347"/>
      <c r="RRY206" s="350"/>
      <c r="RRZ206" s="350"/>
      <c r="RSA206" s="348"/>
      <c r="RSB206" s="348"/>
      <c r="RSC206" s="348"/>
      <c r="RSD206" s="349"/>
      <c r="RSF206" s="347"/>
      <c r="RSG206" s="350"/>
      <c r="RSH206" s="350"/>
      <c r="RSI206" s="348"/>
      <c r="RSJ206" s="348"/>
      <c r="RSK206" s="348"/>
      <c r="RSL206" s="349"/>
      <c r="RSN206" s="347"/>
      <c r="RSO206" s="350"/>
      <c r="RSP206" s="350"/>
      <c r="RSQ206" s="348"/>
      <c r="RSR206" s="348"/>
      <c r="RSS206" s="348"/>
      <c r="RST206" s="349"/>
      <c r="RSV206" s="347"/>
      <c r="RSW206" s="350"/>
      <c r="RSX206" s="350"/>
      <c r="RSY206" s="348"/>
      <c r="RSZ206" s="348"/>
      <c r="RTA206" s="348"/>
      <c r="RTB206" s="349"/>
      <c r="RTD206" s="347"/>
      <c r="RTE206" s="350"/>
      <c r="RTF206" s="350"/>
      <c r="RTG206" s="348"/>
      <c r="RTH206" s="348"/>
      <c r="RTI206" s="348"/>
      <c r="RTJ206" s="349"/>
      <c r="RTL206" s="347"/>
      <c r="RTM206" s="350"/>
      <c r="RTN206" s="350"/>
      <c r="RTO206" s="348"/>
      <c r="RTP206" s="348"/>
      <c r="RTQ206" s="348"/>
      <c r="RTR206" s="349"/>
      <c r="RTT206" s="347"/>
      <c r="RTU206" s="350"/>
      <c r="RTV206" s="350"/>
      <c r="RTW206" s="348"/>
      <c r="RTX206" s="348"/>
      <c r="RTY206" s="348"/>
      <c r="RTZ206" s="349"/>
      <c r="RUB206" s="347"/>
      <c r="RUC206" s="350"/>
      <c r="RUD206" s="350"/>
      <c r="RUE206" s="348"/>
      <c r="RUF206" s="348"/>
      <c r="RUG206" s="348"/>
      <c r="RUH206" s="349"/>
      <c r="RUJ206" s="347"/>
      <c r="RUK206" s="350"/>
      <c r="RUL206" s="350"/>
      <c r="RUM206" s="348"/>
      <c r="RUN206" s="348"/>
      <c r="RUO206" s="348"/>
      <c r="RUP206" s="349"/>
      <c r="RUR206" s="347"/>
      <c r="RUS206" s="350"/>
      <c r="RUT206" s="350"/>
      <c r="RUU206" s="348"/>
      <c r="RUV206" s="348"/>
      <c r="RUW206" s="348"/>
      <c r="RUX206" s="349"/>
      <c r="RUZ206" s="347"/>
      <c r="RVA206" s="350"/>
      <c r="RVB206" s="350"/>
      <c r="RVC206" s="348"/>
      <c r="RVD206" s="348"/>
      <c r="RVE206" s="348"/>
      <c r="RVF206" s="349"/>
      <c r="RVH206" s="347"/>
      <c r="RVI206" s="350"/>
      <c r="RVJ206" s="350"/>
      <c r="RVK206" s="348"/>
      <c r="RVL206" s="348"/>
      <c r="RVM206" s="348"/>
      <c r="RVN206" s="349"/>
      <c r="RVP206" s="347"/>
      <c r="RVQ206" s="350"/>
      <c r="RVR206" s="350"/>
      <c r="RVS206" s="348"/>
      <c r="RVT206" s="348"/>
      <c r="RVU206" s="348"/>
      <c r="RVV206" s="349"/>
      <c r="RVX206" s="347"/>
      <c r="RVY206" s="350"/>
      <c r="RVZ206" s="350"/>
      <c r="RWA206" s="348"/>
      <c r="RWB206" s="348"/>
      <c r="RWC206" s="348"/>
      <c r="RWD206" s="349"/>
      <c r="RWF206" s="347"/>
      <c r="RWG206" s="350"/>
      <c r="RWH206" s="350"/>
      <c r="RWI206" s="348"/>
      <c r="RWJ206" s="348"/>
      <c r="RWK206" s="348"/>
      <c r="RWL206" s="349"/>
      <c r="RWN206" s="347"/>
      <c r="RWO206" s="350"/>
      <c r="RWP206" s="350"/>
      <c r="RWQ206" s="348"/>
      <c r="RWR206" s="348"/>
      <c r="RWS206" s="348"/>
      <c r="RWT206" s="349"/>
      <c r="RWV206" s="347"/>
      <c r="RWW206" s="350"/>
      <c r="RWX206" s="350"/>
      <c r="RWY206" s="348"/>
      <c r="RWZ206" s="348"/>
      <c r="RXA206" s="348"/>
      <c r="RXB206" s="349"/>
      <c r="RXD206" s="347"/>
      <c r="RXE206" s="350"/>
      <c r="RXF206" s="350"/>
      <c r="RXG206" s="348"/>
      <c r="RXH206" s="348"/>
      <c r="RXI206" s="348"/>
      <c r="RXJ206" s="349"/>
      <c r="RXL206" s="347"/>
      <c r="RXM206" s="350"/>
      <c r="RXN206" s="350"/>
      <c r="RXO206" s="348"/>
      <c r="RXP206" s="348"/>
      <c r="RXQ206" s="348"/>
      <c r="RXR206" s="349"/>
      <c r="RXT206" s="347"/>
      <c r="RXU206" s="350"/>
      <c r="RXV206" s="350"/>
      <c r="RXW206" s="348"/>
      <c r="RXX206" s="348"/>
      <c r="RXY206" s="348"/>
      <c r="RXZ206" s="349"/>
      <c r="RYB206" s="347"/>
      <c r="RYC206" s="350"/>
      <c r="RYD206" s="350"/>
      <c r="RYE206" s="348"/>
      <c r="RYF206" s="348"/>
      <c r="RYG206" s="348"/>
      <c r="RYH206" s="349"/>
      <c r="RYJ206" s="347"/>
      <c r="RYK206" s="350"/>
      <c r="RYL206" s="350"/>
      <c r="RYM206" s="348"/>
      <c r="RYN206" s="348"/>
      <c r="RYO206" s="348"/>
      <c r="RYP206" s="349"/>
      <c r="RYR206" s="347"/>
      <c r="RYS206" s="350"/>
      <c r="RYT206" s="350"/>
      <c r="RYU206" s="348"/>
      <c r="RYV206" s="348"/>
      <c r="RYW206" s="348"/>
      <c r="RYX206" s="349"/>
      <c r="RYZ206" s="347"/>
      <c r="RZA206" s="350"/>
      <c r="RZB206" s="350"/>
      <c r="RZC206" s="348"/>
      <c r="RZD206" s="348"/>
      <c r="RZE206" s="348"/>
      <c r="RZF206" s="349"/>
      <c r="RZH206" s="347"/>
      <c r="RZI206" s="350"/>
      <c r="RZJ206" s="350"/>
      <c r="RZK206" s="348"/>
      <c r="RZL206" s="348"/>
      <c r="RZM206" s="348"/>
      <c r="RZN206" s="349"/>
      <c r="RZP206" s="347"/>
      <c r="RZQ206" s="350"/>
      <c r="RZR206" s="350"/>
      <c r="RZS206" s="348"/>
      <c r="RZT206" s="348"/>
      <c r="RZU206" s="348"/>
      <c r="RZV206" s="349"/>
      <c r="RZX206" s="347"/>
      <c r="RZY206" s="350"/>
      <c r="RZZ206" s="350"/>
      <c r="SAA206" s="348"/>
      <c r="SAB206" s="348"/>
      <c r="SAC206" s="348"/>
      <c r="SAD206" s="349"/>
      <c r="SAF206" s="347"/>
      <c r="SAG206" s="350"/>
      <c r="SAH206" s="350"/>
      <c r="SAI206" s="348"/>
      <c r="SAJ206" s="348"/>
      <c r="SAK206" s="348"/>
      <c r="SAL206" s="349"/>
      <c r="SAN206" s="347"/>
      <c r="SAO206" s="350"/>
      <c r="SAP206" s="350"/>
      <c r="SAQ206" s="348"/>
      <c r="SAR206" s="348"/>
      <c r="SAS206" s="348"/>
      <c r="SAT206" s="349"/>
      <c r="SAV206" s="347"/>
      <c r="SAW206" s="350"/>
      <c r="SAX206" s="350"/>
      <c r="SAY206" s="348"/>
      <c r="SAZ206" s="348"/>
      <c r="SBA206" s="348"/>
      <c r="SBB206" s="349"/>
      <c r="SBD206" s="347"/>
      <c r="SBE206" s="350"/>
      <c r="SBF206" s="350"/>
      <c r="SBG206" s="348"/>
      <c r="SBH206" s="348"/>
      <c r="SBI206" s="348"/>
      <c r="SBJ206" s="349"/>
      <c r="SBL206" s="347"/>
      <c r="SBM206" s="350"/>
      <c r="SBN206" s="350"/>
      <c r="SBO206" s="348"/>
      <c r="SBP206" s="348"/>
      <c r="SBQ206" s="348"/>
      <c r="SBR206" s="349"/>
      <c r="SBT206" s="347"/>
      <c r="SBU206" s="350"/>
      <c r="SBV206" s="350"/>
      <c r="SBW206" s="348"/>
      <c r="SBX206" s="348"/>
      <c r="SBY206" s="348"/>
      <c r="SBZ206" s="349"/>
      <c r="SCB206" s="347"/>
      <c r="SCC206" s="350"/>
      <c r="SCD206" s="350"/>
      <c r="SCE206" s="348"/>
      <c r="SCF206" s="348"/>
      <c r="SCG206" s="348"/>
      <c r="SCH206" s="349"/>
      <c r="SCJ206" s="347"/>
      <c r="SCK206" s="350"/>
      <c r="SCL206" s="350"/>
      <c r="SCM206" s="348"/>
      <c r="SCN206" s="348"/>
      <c r="SCO206" s="348"/>
      <c r="SCP206" s="349"/>
      <c r="SCR206" s="347"/>
      <c r="SCS206" s="350"/>
      <c r="SCT206" s="350"/>
      <c r="SCU206" s="348"/>
      <c r="SCV206" s="348"/>
      <c r="SCW206" s="348"/>
      <c r="SCX206" s="349"/>
      <c r="SCZ206" s="347"/>
      <c r="SDA206" s="350"/>
      <c r="SDB206" s="350"/>
      <c r="SDC206" s="348"/>
      <c r="SDD206" s="348"/>
      <c r="SDE206" s="348"/>
      <c r="SDF206" s="349"/>
      <c r="SDH206" s="347"/>
      <c r="SDI206" s="350"/>
      <c r="SDJ206" s="350"/>
      <c r="SDK206" s="348"/>
      <c r="SDL206" s="348"/>
      <c r="SDM206" s="348"/>
      <c r="SDN206" s="349"/>
      <c r="SDP206" s="347"/>
      <c r="SDQ206" s="350"/>
      <c r="SDR206" s="350"/>
      <c r="SDS206" s="348"/>
      <c r="SDT206" s="348"/>
      <c r="SDU206" s="348"/>
      <c r="SDV206" s="349"/>
      <c r="SDX206" s="347"/>
      <c r="SDY206" s="350"/>
      <c r="SDZ206" s="350"/>
      <c r="SEA206" s="348"/>
      <c r="SEB206" s="348"/>
      <c r="SEC206" s="348"/>
      <c r="SED206" s="349"/>
      <c r="SEF206" s="347"/>
      <c r="SEG206" s="350"/>
      <c r="SEH206" s="350"/>
      <c r="SEI206" s="348"/>
      <c r="SEJ206" s="348"/>
      <c r="SEK206" s="348"/>
      <c r="SEL206" s="349"/>
      <c r="SEN206" s="347"/>
      <c r="SEO206" s="350"/>
      <c r="SEP206" s="350"/>
      <c r="SEQ206" s="348"/>
      <c r="SER206" s="348"/>
      <c r="SES206" s="348"/>
      <c r="SET206" s="349"/>
      <c r="SEV206" s="347"/>
      <c r="SEW206" s="350"/>
      <c r="SEX206" s="350"/>
      <c r="SEY206" s="348"/>
      <c r="SEZ206" s="348"/>
      <c r="SFA206" s="348"/>
      <c r="SFB206" s="349"/>
      <c r="SFD206" s="347"/>
      <c r="SFE206" s="350"/>
      <c r="SFF206" s="350"/>
      <c r="SFG206" s="348"/>
      <c r="SFH206" s="348"/>
      <c r="SFI206" s="348"/>
      <c r="SFJ206" s="349"/>
      <c r="SFL206" s="347"/>
      <c r="SFM206" s="350"/>
      <c r="SFN206" s="350"/>
      <c r="SFO206" s="348"/>
      <c r="SFP206" s="348"/>
      <c r="SFQ206" s="348"/>
      <c r="SFR206" s="349"/>
      <c r="SFT206" s="347"/>
      <c r="SFU206" s="350"/>
      <c r="SFV206" s="350"/>
      <c r="SFW206" s="348"/>
      <c r="SFX206" s="348"/>
      <c r="SFY206" s="348"/>
      <c r="SFZ206" s="349"/>
      <c r="SGB206" s="347"/>
      <c r="SGC206" s="350"/>
      <c r="SGD206" s="350"/>
      <c r="SGE206" s="348"/>
      <c r="SGF206" s="348"/>
      <c r="SGG206" s="348"/>
      <c r="SGH206" s="349"/>
      <c r="SGJ206" s="347"/>
      <c r="SGK206" s="350"/>
      <c r="SGL206" s="350"/>
      <c r="SGM206" s="348"/>
      <c r="SGN206" s="348"/>
      <c r="SGO206" s="348"/>
      <c r="SGP206" s="349"/>
      <c r="SGR206" s="347"/>
      <c r="SGS206" s="350"/>
      <c r="SGT206" s="350"/>
      <c r="SGU206" s="348"/>
      <c r="SGV206" s="348"/>
      <c r="SGW206" s="348"/>
      <c r="SGX206" s="349"/>
      <c r="SGZ206" s="347"/>
      <c r="SHA206" s="350"/>
      <c r="SHB206" s="350"/>
      <c r="SHC206" s="348"/>
      <c r="SHD206" s="348"/>
      <c r="SHE206" s="348"/>
      <c r="SHF206" s="349"/>
      <c r="SHH206" s="347"/>
      <c r="SHI206" s="350"/>
      <c r="SHJ206" s="350"/>
      <c r="SHK206" s="348"/>
      <c r="SHL206" s="348"/>
      <c r="SHM206" s="348"/>
      <c r="SHN206" s="349"/>
      <c r="SHP206" s="347"/>
      <c r="SHQ206" s="350"/>
      <c r="SHR206" s="350"/>
      <c r="SHS206" s="348"/>
      <c r="SHT206" s="348"/>
      <c r="SHU206" s="348"/>
      <c r="SHV206" s="349"/>
      <c r="SHX206" s="347"/>
      <c r="SHY206" s="350"/>
      <c r="SHZ206" s="350"/>
      <c r="SIA206" s="348"/>
      <c r="SIB206" s="348"/>
      <c r="SIC206" s="348"/>
      <c r="SID206" s="349"/>
      <c r="SIF206" s="347"/>
      <c r="SIG206" s="350"/>
      <c r="SIH206" s="350"/>
      <c r="SII206" s="348"/>
      <c r="SIJ206" s="348"/>
      <c r="SIK206" s="348"/>
      <c r="SIL206" s="349"/>
      <c r="SIN206" s="347"/>
      <c r="SIO206" s="350"/>
      <c r="SIP206" s="350"/>
      <c r="SIQ206" s="348"/>
      <c r="SIR206" s="348"/>
      <c r="SIS206" s="348"/>
      <c r="SIT206" s="349"/>
      <c r="SIV206" s="347"/>
      <c r="SIW206" s="350"/>
      <c r="SIX206" s="350"/>
      <c r="SIY206" s="348"/>
      <c r="SIZ206" s="348"/>
      <c r="SJA206" s="348"/>
      <c r="SJB206" s="349"/>
      <c r="SJD206" s="347"/>
      <c r="SJE206" s="350"/>
      <c r="SJF206" s="350"/>
      <c r="SJG206" s="348"/>
      <c r="SJH206" s="348"/>
      <c r="SJI206" s="348"/>
      <c r="SJJ206" s="349"/>
      <c r="SJL206" s="347"/>
      <c r="SJM206" s="350"/>
      <c r="SJN206" s="350"/>
      <c r="SJO206" s="348"/>
      <c r="SJP206" s="348"/>
      <c r="SJQ206" s="348"/>
      <c r="SJR206" s="349"/>
      <c r="SJT206" s="347"/>
      <c r="SJU206" s="350"/>
      <c r="SJV206" s="350"/>
      <c r="SJW206" s="348"/>
      <c r="SJX206" s="348"/>
      <c r="SJY206" s="348"/>
      <c r="SJZ206" s="349"/>
      <c r="SKB206" s="347"/>
      <c r="SKC206" s="350"/>
      <c r="SKD206" s="350"/>
      <c r="SKE206" s="348"/>
      <c r="SKF206" s="348"/>
      <c r="SKG206" s="348"/>
      <c r="SKH206" s="349"/>
      <c r="SKJ206" s="347"/>
      <c r="SKK206" s="350"/>
      <c r="SKL206" s="350"/>
      <c r="SKM206" s="348"/>
      <c r="SKN206" s="348"/>
      <c r="SKO206" s="348"/>
      <c r="SKP206" s="349"/>
      <c r="SKR206" s="347"/>
      <c r="SKS206" s="350"/>
      <c r="SKT206" s="350"/>
      <c r="SKU206" s="348"/>
      <c r="SKV206" s="348"/>
      <c r="SKW206" s="348"/>
      <c r="SKX206" s="349"/>
      <c r="SKZ206" s="347"/>
      <c r="SLA206" s="350"/>
      <c r="SLB206" s="350"/>
      <c r="SLC206" s="348"/>
      <c r="SLD206" s="348"/>
      <c r="SLE206" s="348"/>
      <c r="SLF206" s="349"/>
      <c r="SLH206" s="347"/>
      <c r="SLI206" s="350"/>
      <c r="SLJ206" s="350"/>
      <c r="SLK206" s="348"/>
      <c r="SLL206" s="348"/>
      <c r="SLM206" s="348"/>
      <c r="SLN206" s="349"/>
      <c r="SLP206" s="347"/>
      <c r="SLQ206" s="350"/>
      <c r="SLR206" s="350"/>
      <c r="SLS206" s="348"/>
      <c r="SLT206" s="348"/>
      <c r="SLU206" s="348"/>
      <c r="SLV206" s="349"/>
      <c r="SLX206" s="347"/>
      <c r="SLY206" s="350"/>
      <c r="SLZ206" s="350"/>
      <c r="SMA206" s="348"/>
      <c r="SMB206" s="348"/>
      <c r="SMC206" s="348"/>
      <c r="SMD206" s="349"/>
      <c r="SMF206" s="347"/>
      <c r="SMG206" s="350"/>
      <c r="SMH206" s="350"/>
      <c r="SMI206" s="348"/>
      <c r="SMJ206" s="348"/>
      <c r="SMK206" s="348"/>
      <c r="SML206" s="349"/>
      <c r="SMN206" s="347"/>
      <c r="SMO206" s="350"/>
      <c r="SMP206" s="350"/>
      <c r="SMQ206" s="348"/>
      <c r="SMR206" s="348"/>
      <c r="SMS206" s="348"/>
      <c r="SMT206" s="349"/>
      <c r="SMV206" s="347"/>
      <c r="SMW206" s="350"/>
      <c r="SMX206" s="350"/>
      <c r="SMY206" s="348"/>
      <c r="SMZ206" s="348"/>
      <c r="SNA206" s="348"/>
      <c r="SNB206" s="349"/>
      <c r="SND206" s="347"/>
      <c r="SNE206" s="350"/>
      <c r="SNF206" s="350"/>
      <c r="SNG206" s="348"/>
      <c r="SNH206" s="348"/>
      <c r="SNI206" s="348"/>
      <c r="SNJ206" s="349"/>
      <c r="SNL206" s="347"/>
      <c r="SNM206" s="350"/>
      <c r="SNN206" s="350"/>
      <c r="SNO206" s="348"/>
      <c r="SNP206" s="348"/>
      <c r="SNQ206" s="348"/>
      <c r="SNR206" s="349"/>
      <c r="SNT206" s="347"/>
      <c r="SNU206" s="350"/>
      <c r="SNV206" s="350"/>
      <c r="SNW206" s="348"/>
      <c r="SNX206" s="348"/>
      <c r="SNY206" s="348"/>
      <c r="SNZ206" s="349"/>
      <c r="SOB206" s="347"/>
      <c r="SOC206" s="350"/>
      <c r="SOD206" s="350"/>
      <c r="SOE206" s="348"/>
      <c r="SOF206" s="348"/>
      <c r="SOG206" s="348"/>
      <c r="SOH206" s="349"/>
      <c r="SOJ206" s="347"/>
      <c r="SOK206" s="350"/>
      <c r="SOL206" s="350"/>
      <c r="SOM206" s="348"/>
      <c r="SON206" s="348"/>
      <c r="SOO206" s="348"/>
      <c r="SOP206" s="349"/>
      <c r="SOR206" s="347"/>
      <c r="SOS206" s="350"/>
      <c r="SOT206" s="350"/>
      <c r="SOU206" s="348"/>
      <c r="SOV206" s="348"/>
      <c r="SOW206" s="348"/>
      <c r="SOX206" s="349"/>
      <c r="SOZ206" s="347"/>
      <c r="SPA206" s="350"/>
      <c r="SPB206" s="350"/>
      <c r="SPC206" s="348"/>
      <c r="SPD206" s="348"/>
      <c r="SPE206" s="348"/>
      <c r="SPF206" s="349"/>
      <c r="SPH206" s="347"/>
      <c r="SPI206" s="350"/>
      <c r="SPJ206" s="350"/>
      <c r="SPK206" s="348"/>
      <c r="SPL206" s="348"/>
      <c r="SPM206" s="348"/>
      <c r="SPN206" s="349"/>
      <c r="SPP206" s="347"/>
      <c r="SPQ206" s="350"/>
      <c r="SPR206" s="350"/>
      <c r="SPS206" s="348"/>
      <c r="SPT206" s="348"/>
      <c r="SPU206" s="348"/>
      <c r="SPV206" s="349"/>
      <c r="SPX206" s="347"/>
      <c r="SPY206" s="350"/>
      <c r="SPZ206" s="350"/>
      <c r="SQA206" s="348"/>
      <c r="SQB206" s="348"/>
      <c r="SQC206" s="348"/>
      <c r="SQD206" s="349"/>
      <c r="SQF206" s="347"/>
      <c r="SQG206" s="350"/>
      <c r="SQH206" s="350"/>
      <c r="SQI206" s="348"/>
      <c r="SQJ206" s="348"/>
      <c r="SQK206" s="348"/>
      <c r="SQL206" s="349"/>
      <c r="SQN206" s="347"/>
      <c r="SQO206" s="350"/>
      <c r="SQP206" s="350"/>
      <c r="SQQ206" s="348"/>
      <c r="SQR206" s="348"/>
      <c r="SQS206" s="348"/>
      <c r="SQT206" s="349"/>
      <c r="SQV206" s="347"/>
      <c r="SQW206" s="350"/>
      <c r="SQX206" s="350"/>
      <c r="SQY206" s="348"/>
      <c r="SQZ206" s="348"/>
      <c r="SRA206" s="348"/>
      <c r="SRB206" s="349"/>
      <c r="SRD206" s="347"/>
      <c r="SRE206" s="350"/>
      <c r="SRF206" s="350"/>
      <c r="SRG206" s="348"/>
      <c r="SRH206" s="348"/>
      <c r="SRI206" s="348"/>
      <c r="SRJ206" s="349"/>
      <c r="SRL206" s="347"/>
      <c r="SRM206" s="350"/>
      <c r="SRN206" s="350"/>
      <c r="SRO206" s="348"/>
      <c r="SRP206" s="348"/>
      <c r="SRQ206" s="348"/>
      <c r="SRR206" s="349"/>
      <c r="SRT206" s="347"/>
      <c r="SRU206" s="350"/>
      <c r="SRV206" s="350"/>
      <c r="SRW206" s="348"/>
      <c r="SRX206" s="348"/>
      <c r="SRY206" s="348"/>
      <c r="SRZ206" s="349"/>
      <c r="SSB206" s="347"/>
      <c r="SSC206" s="350"/>
      <c r="SSD206" s="350"/>
      <c r="SSE206" s="348"/>
      <c r="SSF206" s="348"/>
      <c r="SSG206" s="348"/>
      <c r="SSH206" s="349"/>
      <c r="SSJ206" s="347"/>
      <c r="SSK206" s="350"/>
      <c r="SSL206" s="350"/>
      <c r="SSM206" s="348"/>
      <c r="SSN206" s="348"/>
      <c r="SSO206" s="348"/>
      <c r="SSP206" s="349"/>
      <c r="SSR206" s="347"/>
      <c r="SSS206" s="350"/>
      <c r="SST206" s="350"/>
      <c r="SSU206" s="348"/>
      <c r="SSV206" s="348"/>
      <c r="SSW206" s="348"/>
      <c r="SSX206" s="349"/>
      <c r="SSZ206" s="347"/>
      <c r="STA206" s="350"/>
      <c r="STB206" s="350"/>
      <c r="STC206" s="348"/>
      <c r="STD206" s="348"/>
      <c r="STE206" s="348"/>
      <c r="STF206" s="349"/>
      <c r="STH206" s="347"/>
      <c r="STI206" s="350"/>
      <c r="STJ206" s="350"/>
      <c r="STK206" s="348"/>
      <c r="STL206" s="348"/>
      <c r="STM206" s="348"/>
      <c r="STN206" s="349"/>
      <c r="STP206" s="347"/>
      <c r="STQ206" s="350"/>
      <c r="STR206" s="350"/>
      <c r="STS206" s="348"/>
      <c r="STT206" s="348"/>
      <c r="STU206" s="348"/>
      <c r="STV206" s="349"/>
      <c r="STX206" s="347"/>
      <c r="STY206" s="350"/>
      <c r="STZ206" s="350"/>
      <c r="SUA206" s="348"/>
      <c r="SUB206" s="348"/>
      <c r="SUC206" s="348"/>
      <c r="SUD206" s="349"/>
      <c r="SUF206" s="347"/>
      <c r="SUG206" s="350"/>
      <c r="SUH206" s="350"/>
      <c r="SUI206" s="348"/>
      <c r="SUJ206" s="348"/>
      <c r="SUK206" s="348"/>
      <c r="SUL206" s="349"/>
      <c r="SUN206" s="347"/>
      <c r="SUO206" s="350"/>
      <c r="SUP206" s="350"/>
      <c r="SUQ206" s="348"/>
      <c r="SUR206" s="348"/>
      <c r="SUS206" s="348"/>
      <c r="SUT206" s="349"/>
      <c r="SUV206" s="347"/>
      <c r="SUW206" s="350"/>
      <c r="SUX206" s="350"/>
      <c r="SUY206" s="348"/>
      <c r="SUZ206" s="348"/>
      <c r="SVA206" s="348"/>
      <c r="SVB206" s="349"/>
      <c r="SVD206" s="347"/>
      <c r="SVE206" s="350"/>
      <c r="SVF206" s="350"/>
      <c r="SVG206" s="348"/>
      <c r="SVH206" s="348"/>
      <c r="SVI206" s="348"/>
      <c r="SVJ206" s="349"/>
      <c r="SVL206" s="347"/>
      <c r="SVM206" s="350"/>
      <c r="SVN206" s="350"/>
      <c r="SVO206" s="348"/>
      <c r="SVP206" s="348"/>
      <c r="SVQ206" s="348"/>
      <c r="SVR206" s="349"/>
      <c r="SVT206" s="347"/>
      <c r="SVU206" s="350"/>
      <c r="SVV206" s="350"/>
      <c r="SVW206" s="348"/>
      <c r="SVX206" s="348"/>
      <c r="SVY206" s="348"/>
      <c r="SVZ206" s="349"/>
      <c r="SWB206" s="347"/>
      <c r="SWC206" s="350"/>
      <c r="SWD206" s="350"/>
      <c r="SWE206" s="348"/>
      <c r="SWF206" s="348"/>
      <c r="SWG206" s="348"/>
      <c r="SWH206" s="349"/>
      <c r="SWJ206" s="347"/>
      <c r="SWK206" s="350"/>
      <c r="SWL206" s="350"/>
      <c r="SWM206" s="348"/>
      <c r="SWN206" s="348"/>
      <c r="SWO206" s="348"/>
      <c r="SWP206" s="349"/>
      <c r="SWR206" s="347"/>
      <c r="SWS206" s="350"/>
      <c r="SWT206" s="350"/>
      <c r="SWU206" s="348"/>
      <c r="SWV206" s="348"/>
      <c r="SWW206" s="348"/>
      <c r="SWX206" s="349"/>
      <c r="SWZ206" s="347"/>
      <c r="SXA206" s="350"/>
      <c r="SXB206" s="350"/>
      <c r="SXC206" s="348"/>
      <c r="SXD206" s="348"/>
      <c r="SXE206" s="348"/>
      <c r="SXF206" s="349"/>
      <c r="SXH206" s="347"/>
      <c r="SXI206" s="350"/>
      <c r="SXJ206" s="350"/>
      <c r="SXK206" s="348"/>
      <c r="SXL206" s="348"/>
      <c r="SXM206" s="348"/>
      <c r="SXN206" s="349"/>
      <c r="SXP206" s="347"/>
      <c r="SXQ206" s="350"/>
      <c r="SXR206" s="350"/>
      <c r="SXS206" s="348"/>
      <c r="SXT206" s="348"/>
      <c r="SXU206" s="348"/>
      <c r="SXV206" s="349"/>
      <c r="SXX206" s="347"/>
      <c r="SXY206" s="350"/>
      <c r="SXZ206" s="350"/>
      <c r="SYA206" s="348"/>
      <c r="SYB206" s="348"/>
      <c r="SYC206" s="348"/>
      <c r="SYD206" s="349"/>
      <c r="SYF206" s="347"/>
      <c r="SYG206" s="350"/>
      <c r="SYH206" s="350"/>
      <c r="SYI206" s="348"/>
      <c r="SYJ206" s="348"/>
      <c r="SYK206" s="348"/>
      <c r="SYL206" s="349"/>
      <c r="SYN206" s="347"/>
      <c r="SYO206" s="350"/>
      <c r="SYP206" s="350"/>
      <c r="SYQ206" s="348"/>
      <c r="SYR206" s="348"/>
      <c r="SYS206" s="348"/>
      <c r="SYT206" s="349"/>
      <c r="SYV206" s="347"/>
      <c r="SYW206" s="350"/>
      <c r="SYX206" s="350"/>
      <c r="SYY206" s="348"/>
      <c r="SYZ206" s="348"/>
      <c r="SZA206" s="348"/>
      <c r="SZB206" s="349"/>
      <c r="SZD206" s="347"/>
      <c r="SZE206" s="350"/>
      <c r="SZF206" s="350"/>
      <c r="SZG206" s="348"/>
      <c r="SZH206" s="348"/>
      <c r="SZI206" s="348"/>
      <c r="SZJ206" s="349"/>
      <c r="SZL206" s="347"/>
      <c r="SZM206" s="350"/>
      <c r="SZN206" s="350"/>
      <c r="SZO206" s="348"/>
      <c r="SZP206" s="348"/>
      <c r="SZQ206" s="348"/>
      <c r="SZR206" s="349"/>
      <c r="SZT206" s="347"/>
      <c r="SZU206" s="350"/>
      <c r="SZV206" s="350"/>
      <c r="SZW206" s="348"/>
      <c r="SZX206" s="348"/>
      <c r="SZY206" s="348"/>
      <c r="SZZ206" s="349"/>
      <c r="TAB206" s="347"/>
      <c r="TAC206" s="350"/>
      <c r="TAD206" s="350"/>
      <c r="TAE206" s="348"/>
      <c r="TAF206" s="348"/>
      <c r="TAG206" s="348"/>
      <c r="TAH206" s="349"/>
      <c r="TAJ206" s="347"/>
      <c r="TAK206" s="350"/>
      <c r="TAL206" s="350"/>
      <c r="TAM206" s="348"/>
      <c r="TAN206" s="348"/>
      <c r="TAO206" s="348"/>
      <c r="TAP206" s="349"/>
      <c r="TAR206" s="347"/>
      <c r="TAS206" s="350"/>
      <c r="TAT206" s="350"/>
      <c r="TAU206" s="348"/>
      <c r="TAV206" s="348"/>
      <c r="TAW206" s="348"/>
      <c r="TAX206" s="349"/>
      <c r="TAZ206" s="347"/>
      <c r="TBA206" s="350"/>
      <c r="TBB206" s="350"/>
      <c r="TBC206" s="348"/>
      <c r="TBD206" s="348"/>
      <c r="TBE206" s="348"/>
      <c r="TBF206" s="349"/>
      <c r="TBH206" s="347"/>
      <c r="TBI206" s="350"/>
      <c r="TBJ206" s="350"/>
      <c r="TBK206" s="348"/>
      <c r="TBL206" s="348"/>
      <c r="TBM206" s="348"/>
      <c r="TBN206" s="349"/>
      <c r="TBP206" s="347"/>
      <c r="TBQ206" s="350"/>
      <c r="TBR206" s="350"/>
      <c r="TBS206" s="348"/>
      <c r="TBT206" s="348"/>
      <c r="TBU206" s="348"/>
      <c r="TBV206" s="349"/>
      <c r="TBX206" s="347"/>
      <c r="TBY206" s="350"/>
      <c r="TBZ206" s="350"/>
      <c r="TCA206" s="348"/>
      <c r="TCB206" s="348"/>
      <c r="TCC206" s="348"/>
      <c r="TCD206" s="349"/>
      <c r="TCF206" s="347"/>
      <c r="TCG206" s="350"/>
      <c r="TCH206" s="350"/>
      <c r="TCI206" s="348"/>
      <c r="TCJ206" s="348"/>
      <c r="TCK206" s="348"/>
      <c r="TCL206" s="349"/>
      <c r="TCN206" s="347"/>
      <c r="TCO206" s="350"/>
      <c r="TCP206" s="350"/>
      <c r="TCQ206" s="348"/>
      <c r="TCR206" s="348"/>
      <c r="TCS206" s="348"/>
      <c r="TCT206" s="349"/>
      <c r="TCV206" s="347"/>
      <c r="TCW206" s="350"/>
      <c r="TCX206" s="350"/>
      <c r="TCY206" s="348"/>
      <c r="TCZ206" s="348"/>
      <c r="TDA206" s="348"/>
      <c r="TDB206" s="349"/>
      <c r="TDD206" s="347"/>
      <c r="TDE206" s="350"/>
      <c r="TDF206" s="350"/>
      <c r="TDG206" s="348"/>
      <c r="TDH206" s="348"/>
      <c r="TDI206" s="348"/>
      <c r="TDJ206" s="349"/>
      <c r="TDL206" s="347"/>
      <c r="TDM206" s="350"/>
      <c r="TDN206" s="350"/>
      <c r="TDO206" s="348"/>
      <c r="TDP206" s="348"/>
      <c r="TDQ206" s="348"/>
      <c r="TDR206" s="349"/>
      <c r="TDT206" s="347"/>
      <c r="TDU206" s="350"/>
      <c r="TDV206" s="350"/>
      <c r="TDW206" s="348"/>
      <c r="TDX206" s="348"/>
      <c r="TDY206" s="348"/>
      <c r="TDZ206" s="349"/>
      <c r="TEB206" s="347"/>
      <c r="TEC206" s="350"/>
      <c r="TED206" s="350"/>
      <c r="TEE206" s="348"/>
      <c r="TEF206" s="348"/>
      <c r="TEG206" s="348"/>
      <c r="TEH206" s="349"/>
      <c r="TEJ206" s="347"/>
      <c r="TEK206" s="350"/>
      <c r="TEL206" s="350"/>
      <c r="TEM206" s="348"/>
      <c r="TEN206" s="348"/>
      <c r="TEO206" s="348"/>
      <c r="TEP206" s="349"/>
      <c r="TER206" s="347"/>
      <c r="TES206" s="350"/>
      <c r="TET206" s="350"/>
      <c r="TEU206" s="348"/>
      <c r="TEV206" s="348"/>
      <c r="TEW206" s="348"/>
      <c r="TEX206" s="349"/>
      <c r="TEZ206" s="347"/>
      <c r="TFA206" s="350"/>
      <c r="TFB206" s="350"/>
      <c r="TFC206" s="348"/>
      <c r="TFD206" s="348"/>
      <c r="TFE206" s="348"/>
      <c r="TFF206" s="349"/>
      <c r="TFH206" s="347"/>
      <c r="TFI206" s="350"/>
      <c r="TFJ206" s="350"/>
      <c r="TFK206" s="348"/>
      <c r="TFL206" s="348"/>
      <c r="TFM206" s="348"/>
      <c r="TFN206" s="349"/>
      <c r="TFP206" s="347"/>
      <c r="TFQ206" s="350"/>
      <c r="TFR206" s="350"/>
      <c r="TFS206" s="348"/>
      <c r="TFT206" s="348"/>
      <c r="TFU206" s="348"/>
      <c r="TFV206" s="349"/>
      <c r="TFX206" s="347"/>
      <c r="TFY206" s="350"/>
      <c r="TFZ206" s="350"/>
      <c r="TGA206" s="348"/>
      <c r="TGB206" s="348"/>
      <c r="TGC206" s="348"/>
      <c r="TGD206" s="349"/>
      <c r="TGF206" s="347"/>
      <c r="TGG206" s="350"/>
      <c r="TGH206" s="350"/>
      <c r="TGI206" s="348"/>
      <c r="TGJ206" s="348"/>
      <c r="TGK206" s="348"/>
      <c r="TGL206" s="349"/>
      <c r="TGN206" s="347"/>
      <c r="TGO206" s="350"/>
      <c r="TGP206" s="350"/>
      <c r="TGQ206" s="348"/>
      <c r="TGR206" s="348"/>
      <c r="TGS206" s="348"/>
      <c r="TGT206" s="349"/>
      <c r="TGV206" s="347"/>
      <c r="TGW206" s="350"/>
      <c r="TGX206" s="350"/>
      <c r="TGY206" s="348"/>
      <c r="TGZ206" s="348"/>
      <c r="THA206" s="348"/>
      <c r="THB206" s="349"/>
      <c r="THD206" s="347"/>
      <c r="THE206" s="350"/>
      <c r="THF206" s="350"/>
      <c r="THG206" s="348"/>
      <c r="THH206" s="348"/>
      <c r="THI206" s="348"/>
      <c r="THJ206" s="349"/>
      <c r="THL206" s="347"/>
      <c r="THM206" s="350"/>
      <c r="THN206" s="350"/>
      <c r="THO206" s="348"/>
      <c r="THP206" s="348"/>
      <c r="THQ206" s="348"/>
      <c r="THR206" s="349"/>
      <c r="THT206" s="347"/>
      <c r="THU206" s="350"/>
      <c r="THV206" s="350"/>
      <c r="THW206" s="348"/>
      <c r="THX206" s="348"/>
      <c r="THY206" s="348"/>
      <c r="THZ206" s="349"/>
      <c r="TIB206" s="347"/>
      <c r="TIC206" s="350"/>
      <c r="TID206" s="350"/>
      <c r="TIE206" s="348"/>
      <c r="TIF206" s="348"/>
      <c r="TIG206" s="348"/>
      <c r="TIH206" s="349"/>
      <c r="TIJ206" s="347"/>
      <c r="TIK206" s="350"/>
      <c r="TIL206" s="350"/>
      <c r="TIM206" s="348"/>
      <c r="TIN206" s="348"/>
      <c r="TIO206" s="348"/>
      <c r="TIP206" s="349"/>
      <c r="TIR206" s="347"/>
      <c r="TIS206" s="350"/>
      <c r="TIT206" s="350"/>
      <c r="TIU206" s="348"/>
      <c r="TIV206" s="348"/>
      <c r="TIW206" s="348"/>
      <c r="TIX206" s="349"/>
      <c r="TIZ206" s="347"/>
      <c r="TJA206" s="350"/>
      <c r="TJB206" s="350"/>
      <c r="TJC206" s="348"/>
      <c r="TJD206" s="348"/>
      <c r="TJE206" s="348"/>
      <c r="TJF206" s="349"/>
      <c r="TJH206" s="347"/>
      <c r="TJI206" s="350"/>
      <c r="TJJ206" s="350"/>
      <c r="TJK206" s="348"/>
      <c r="TJL206" s="348"/>
      <c r="TJM206" s="348"/>
      <c r="TJN206" s="349"/>
      <c r="TJP206" s="347"/>
      <c r="TJQ206" s="350"/>
      <c r="TJR206" s="350"/>
      <c r="TJS206" s="348"/>
      <c r="TJT206" s="348"/>
      <c r="TJU206" s="348"/>
      <c r="TJV206" s="349"/>
      <c r="TJX206" s="347"/>
      <c r="TJY206" s="350"/>
      <c r="TJZ206" s="350"/>
      <c r="TKA206" s="348"/>
      <c r="TKB206" s="348"/>
      <c r="TKC206" s="348"/>
      <c r="TKD206" s="349"/>
      <c r="TKF206" s="347"/>
      <c r="TKG206" s="350"/>
      <c r="TKH206" s="350"/>
      <c r="TKI206" s="348"/>
      <c r="TKJ206" s="348"/>
      <c r="TKK206" s="348"/>
      <c r="TKL206" s="349"/>
      <c r="TKN206" s="347"/>
      <c r="TKO206" s="350"/>
      <c r="TKP206" s="350"/>
      <c r="TKQ206" s="348"/>
      <c r="TKR206" s="348"/>
      <c r="TKS206" s="348"/>
      <c r="TKT206" s="349"/>
      <c r="TKV206" s="347"/>
      <c r="TKW206" s="350"/>
      <c r="TKX206" s="350"/>
      <c r="TKY206" s="348"/>
      <c r="TKZ206" s="348"/>
      <c r="TLA206" s="348"/>
      <c r="TLB206" s="349"/>
      <c r="TLD206" s="347"/>
      <c r="TLE206" s="350"/>
      <c r="TLF206" s="350"/>
      <c r="TLG206" s="348"/>
      <c r="TLH206" s="348"/>
      <c r="TLI206" s="348"/>
      <c r="TLJ206" s="349"/>
      <c r="TLL206" s="347"/>
      <c r="TLM206" s="350"/>
      <c r="TLN206" s="350"/>
      <c r="TLO206" s="348"/>
      <c r="TLP206" s="348"/>
      <c r="TLQ206" s="348"/>
      <c r="TLR206" s="349"/>
      <c r="TLT206" s="347"/>
      <c r="TLU206" s="350"/>
      <c r="TLV206" s="350"/>
      <c r="TLW206" s="348"/>
      <c r="TLX206" s="348"/>
      <c r="TLY206" s="348"/>
      <c r="TLZ206" s="349"/>
      <c r="TMB206" s="347"/>
      <c r="TMC206" s="350"/>
      <c r="TMD206" s="350"/>
      <c r="TME206" s="348"/>
      <c r="TMF206" s="348"/>
      <c r="TMG206" s="348"/>
      <c r="TMH206" s="349"/>
      <c r="TMJ206" s="347"/>
      <c r="TMK206" s="350"/>
      <c r="TML206" s="350"/>
      <c r="TMM206" s="348"/>
      <c r="TMN206" s="348"/>
      <c r="TMO206" s="348"/>
      <c r="TMP206" s="349"/>
      <c r="TMR206" s="347"/>
      <c r="TMS206" s="350"/>
      <c r="TMT206" s="350"/>
      <c r="TMU206" s="348"/>
      <c r="TMV206" s="348"/>
      <c r="TMW206" s="348"/>
      <c r="TMX206" s="349"/>
      <c r="TMZ206" s="347"/>
      <c r="TNA206" s="350"/>
      <c r="TNB206" s="350"/>
      <c r="TNC206" s="348"/>
      <c r="TND206" s="348"/>
      <c r="TNE206" s="348"/>
      <c r="TNF206" s="349"/>
      <c r="TNH206" s="347"/>
      <c r="TNI206" s="350"/>
      <c r="TNJ206" s="350"/>
      <c r="TNK206" s="348"/>
      <c r="TNL206" s="348"/>
      <c r="TNM206" s="348"/>
      <c r="TNN206" s="349"/>
      <c r="TNP206" s="347"/>
      <c r="TNQ206" s="350"/>
      <c r="TNR206" s="350"/>
      <c r="TNS206" s="348"/>
      <c r="TNT206" s="348"/>
      <c r="TNU206" s="348"/>
      <c r="TNV206" s="349"/>
      <c r="TNX206" s="347"/>
      <c r="TNY206" s="350"/>
      <c r="TNZ206" s="350"/>
      <c r="TOA206" s="348"/>
      <c r="TOB206" s="348"/>
      <c r="TOC206" s="348"/>
      <c r="TOD206" s="349"/>
      <c r="TOF206" s="347"/>
      <c r="TOG206" s="350"/>
      <c r="TOH206" s="350"/>
      <c r="TOI206" s="348"/>
      <c r="TOJ206" s="348"/>
      <c r="TOK206" s="348"/>
      <c r="TOL206" s="349"/>
      <c r="TON206" s="347"/>
      <c r="TOO206" s="350"/>
      <c r="TOP206" s="350"/>
      <c r="TOQ206" s="348"/>
      <c r="TOR206" s="348"/>
      <c r="TOS206" s="348"/>
      <c r="TOT206" s="349"/>
      <c r="TOV206" s="347"/>
      <c r="TOW206" s="350"/>
      <c r="TOX206" s="350"/>
      <c r="TOY206" s="348"/>
      <c r="TOZ206" s="348"/>
      <c r="TPA206" s="348"/>
      <c r="TPB206" s="349"/>
      <c r="TPD206" s="347"/>
      <c r="TPE206" s="350"/>
      <c r="TPF206" s="350"/>
      <c r="TPG206" s="348"/>
      <c r="TPH206" s="348"/>
      <c r="TPI206" s="348"/>
      <c r="TPJ206" s="349"/>
      <c r="TPL206" s="347"/>
      <c r="TPM206" s="350"/>
      <c r="TPN206" s="350"/>
      <c r="TPO206" s="348"/>
      <c r="TPP206" s="348"/>
      <c r="TPQ206" s="348"/>
      <c r="TPR206" s="349"/>
      <c r="TPT206" s="347"/>
      <c r="TPU206" s="350"/>
      <c r="TPV206" s="350"/>
      <c r="TPW206" s="348"/>
      <c r="TPX206" s="348"/>
      <c r="TPY206" s="348"/>
      <c r="TPZ206" s="349"/>
      <c r="TQB206" s="347"/>
      <c r="TQC206" s="350"/>
      <c r="TQD206" s="350"/>
      <c r="TQE206" s="348"/>
      <c r="TQF206" s="348"/>
      <c r="TQG206" s="348"/>
      <c r="TQH206" s="349"/>
      <c r="TQJ206" s="347"/>
      <c r="TQK206" s="350"/>
      <c r="TQL206" s="350"/>
      <c r="TQM206" s="348"/>
      <c r="TQN206" s="348"/>
      <c r="TQO206" s="348"/>
      <c r="TQP206" s="349"/>
      <c r="TQR206" s="347"/>
      <c r="TQS206" s="350"/>
      <c r="TQT206" s="350"/>
      <c r="TQU206" s="348"/>
      <c r="TQV206" s="348"/>
      <c r="TQW206" s="348"/>
      <c r="TQX206" s="349"/>
      <c r="TQZ206" s="347"/>
      <c r="TRA206" s="350"/>
      <c r="TRB206" s="350"/>
      <c r="TRC206" s="348"/>
      <c r="TRD206" s="348"/>
      <c r="TRE206" s="348"/>
      <c r="TRF206" s="349"/>
      <c r="TRH206" s="347"/>
      <c r="TRI206" s="350"/>
      <c r="TRJ206" s="350"/>
      <c r="TRK206" s="348"/>
      <c r="TRL206" s="348"/>
      <c r="TRM206" s="348"/>
      <c r="TRN206" s="349"/>
      <c r="TRP206" s="347"/>
      <c r="TRQ206" s="350"/>
      <c r="TRR206" s="350"/>
      <c r="TRS206" s="348"/>
      <c r="TRT206" s="348"/>
      <c r="TRU206" s="348"/>
      <c r="TRV206" s="349"/>
      <c r="TRX206" s="347"/>
      <c r="TRY206" s="350"/>
      <c r="TRZ206" s="350"/>
      <c r="TSA206" s="348"/>
      <c r="TSB206" s="348"/>
      <c r="TSC206" s="348"/>
      <c r="TSD206" s="349"/>
      <c r="TSF206" s="347"/>
      <c r="TSG206" s="350"/>
      <c r="TSH206" s="350"/>
      <c r="TSI206" s="348"/>
      <c r="TSJ206" s="348"/>
      <c r="TSK206" s="348"/>
      <c r="TSL206" s="349"/>
      <c r="TSN206" s="347"/>
      <c r="TSO206" s="350"/>
      <c r="TSP206" s="350"/>
      <c r="TSQ206" s="348"/>
      <c r="TSR206" s="348"/>
      <c r="TSS206" s="348"/>
      <c r="TST206" s="349"/>
      <c r="TSV206" s="347"/>
      <c r="TSW206" s="350"/>
      <c r="TSX206" s="350"/>
      <c r="TSY206" s="348"/>
      <c r="TSZ206" s="348"/>
      <c r="TTA206" s="348"/>
      <c r="TTB206" s="349"/>
      <c r="TTD206" s="347"/>
      <c r="TTE206" s="350"/>
      <c r="TTF206" s="350"/>
      <c r="TTG206" s="348"/>
      <c r="TTH206" s="348"/>
      <c r="TTI206" s="348"/>
      <c r="TTJ206" s="349"/>
      <c r="TTL206" s="347"/>
      <c r="TTM206" s="350"/>
      <c r="TTN206" s="350"/>
      <c r="TTO206" s="348"/>
      <c r="TTP206" s="348"/>
      <c r="TTQ206" s="348"/>
      <c r="TTR206" s="349"/>
      <c r="TTT206" s="347"/>
      <c r="TTU206" s="350"/>
      <c r="TTV206" s="350"/>
      <c r="TTW206" s="348"/>
      <c r="TTX206" s="348"/>
      <c r="TTY206" s="348"/>
      <c r="TTZ206" s="349"/>
      <c r="TUB206" s="347"/>
      <c r="TUC206" s="350"/>
      <c r="TUD206" s="350"/>
      <c r="TUE206" s="348"/>
      <c r="TUF206" s="348"/>
      <c r="TUG206" s="348"/>
      <c r="TUH206" s="349"/>
      <c r="TUJ206" s="347"/>
      <c r="TUK206" s="350"/>
      <c r="TUL206" s="350"/>
      <c r="TUM206" s="348"/>
      <c r="TUN206" s="348"/>
      <c r="TUO206" s="348"/>
      <c r="TUP206" s="349"/>
      <c r="TUR206" s="347"/>
      <c r="TUS206" s="350"/>
      <c r="TUT206" s="350"/>
      <c r="TUU206" s="348"/>
      <c r="TUV206" s="348"/>
      <c r="TUW206" s="348"/>
      <c r="TUX206" s="349"/>
      <c r="TUZ206" s="347"/>
      <c r="TVA206" s="350"/>
      <c r="TVB206" s="350"/>
      <c r="TVC206" s="348"/>
      <c r="TVD206" s="348"/>
      <c r="TVE206" s="348"/>
      <c r="TVF206" s="349"/>
      <c r="TVH206" s="347"/>
      <c r="TVI206" s="350"/>
      <c r="TVJ206" s="350"/>
      <c r="TVK206" s="348"/>
      <c r="TVL206" s="348"/>
      <c r="TVM206" s="348"/>
      <c r="TVN206" s="349"/>
      <c r="TVP206" s="347"/>
      <c r="TVQ206" s="350"/>
      <c r="TVR206" s="350"/>
      <c r="TVS206" s="348"/>
      <c r="TVT206" s="348"/>
      <c r="TVU206" s="348"/>
      <c r="TVV206" s="349"/>
      <c r="TVX206" s="347"/>
      <c r="TVY206" s="350"/>
      <c r="TVZ206" s="350"/>
      <c r="TWA206" s="348"/>
      <c r="TWB206" s="348"/>
      <c r="TWC206" s="348"/>
      <c r="TWD206" s="349"/>
      <c r="TWF206" s="347"/>
      <c r="TWG206" s="350"/>
      <c r="TWH206" s="350"/>
      <c r="TWI206" s="348"/>
      <c r="TWJ206" s="348"/>
      <c r="TWK206" s="348"/>
      <c r="TWL206" s="349"/>
      <c r="TWN206" s="347"/>
      <c r="TWO206" s="350"/>
      <c r="TWP206" s="350"/>
      <c r="TWQ206" s="348"/>
      <c r="TWR206" s="348"/>
      <c r="TWS206" s="348"/>
      <c r="TWT206" s="349"/>
      <c r="TWV206" s="347"/>
      <c r="TWW206" s="350"/>
      <c r="TWX206" s="350"/>
      <c r="TWY206" s="348"/>
      <c r="TWZ206" s="348"/>
      <c r="TXA206" s="348"/>
      <c r="TXB206" s="349"/>
      <c r="TXD206" s="347"/>
      <c r="TXE206" s="350"/>
      <c r="TXF206" s="350"/>
      <c r="TXG206" s="348"/>
      <c r="TXH206" s="348"/>
      <c r="TXI206" s="348"/>
      <c r="TXJ206" s="349"/>
      <c r="TXL206" s="347"/>
      <c r="TXM206" s="350"/>
      <c r="TXN206" s="350"/>
      <c r="TXO206" s="348"/>
      <c r="TXP206" s="348"/>
      <c r="TXQ206" s="348"/>
      <c r="TXR206" s="349"/>
      <c r="TXT206" s="347"/>
      <c r="TXU206" s="350"/>
      <c r="TXV206" s="350"/>
      <c r="TXW206" s="348"/>
      <c r="TXX206" s="348"/>
      <c r="TXY206" s="348"/>
      <c r="TXZ206" s="349"/>
      <c r="TYB206" s="347"/>
      <c r="TYC206" s="350"/>
      <c r="TYD206" s="350"/>
      <c r="TYE206" s="348"/>
      <c r="TYF206" s="348"/>
      <c r="TYG206" s="348"/>
      <c r="TYH206" s="349"/>
      <c r="TYJ206" s="347"/>
      <c r="TYK206" s="350"/>
      <c r="TYL206" s="350"/>
      <c r="TYM206" s="348"/>
      <c r="TYN206" s="348"/>
      <c r="TYO206" s="348"/>
      <c r="TYP206" s="349"/>
      <c r="TYR206" s="347"/>
      <c r="TYS206" s="350"/>
      <c r="TYT206" s="350"/>
      <c r="TYU206" s="348"/>
      <c r="TYV206" s="348"/>
      <c r="TYW206" s="348"/>
      <c r="TYX206" s="349"/>
      <c r="TYZ206" s="347"/>
      <c r="TZA206" s="350"/>
      <c r="TZB206" s="350"/>
      <c r="TZC206" s="348"/>
      <c r="TZD206" s="348"/>
      <c r="TZE206" s="348"/>
      <c r="TZF206" s="349"/>
      <c r="TZH206" s="347"/>
      <c r="TZI206" s="350"/>
      <c r="TZJ206" s="350"/>
      <c r="TZK206" s="348"/>
      <c r="TZL206" s="348"/>
      <c r="TZM206" s="348"/>
      <c r="TZN206" s="349"/>
      <c r="TZP206" s="347"/>
      <c r="TZQ206" s="350"/>
      <c r="TZR206" s="350"/>
      <c r="TZS206" s="348"/>
      <c r="TZT206" s="348"/>
      <c r="TZU206" s="348"/>
      <c r="TZV206" s="349"/>
      <c r="TZX206" s="347"/>
      <c r="TZY206" s="350"/>
      <c r="TZZ206" s="350"/>
      <c r="UAA206" s="348"/>
      <c r="UAB206" s="348"/>
      <c r="UAC206" s="348"/>
      <c r="UAD206" s="349"/>
      <c r="UAF206" s="347"/>
      <c r="UAG206" s="350"/>
      <c r="UAH206" s="350"/>
      <c r="UAI206" s="348"/>
      <c r="UAJ206" s="348"/>
      <c r="UAK206" s="348"/>
      <c r="UAL206" s="349"/>
      <c r="UAN206" s="347"/>
      <c r="UAO206" s="350"/>
      <c r="UAP206" s="350"/>
      <c r="UAQ206" s="348"/>
      <c r="UAR206" s="348"/>
      <c r="UAS206" s="348"/>
      <c r="UAT206" s="349"/>
      <c r="UAV206" s="347"/>
      <c r="UAW206" s="350"/>
      <c r="UAX206" s="350"/>
      <c r="UAY206" s="348"/>
      <c r="UAZ206" s="348"/>
      <c r="UBA206" s="348"/>
      <c r="UBB206" s="349"/>
      <c r="UBD206" s="347"/>
      <c r="UBE206" s="350"/>
      <c r="UBF206" s="350"/>
      <c r="UBG206" s="348"/>
      <c r="UBH206" s="348"/>
      <c r="UBI206" s="348"/>
      <c r="UBJ206" s="349"/>
      <c r="UBL206" s="347"/>
      <c r="UBM206" s="350"/>
      <c r="UBN206" s="350"/>
      <c r="UBO206" s="348"/>
      <c r="UBP206" s="348"/>
      <c r="UBQ206" s="348"/>
      <c r="UBR206" s="349"/>
      <c r="UBT206" s="347"/>
      <c r="UBU206" s="350"/>
      <c r="UBV206" s="350"/>
      <c r="UBW206" s="348"/>
      <c r="UBX206" s="348"/>
      <c r="UBY206" s="348"/>
      <c r="UBZ206" s="349"/>
      <c r="UCB206" s="347"/>
      <c r="UCC206" s="350"/>
      <c r="UCD206" s="350"/>
      <c r="UCE206" s="348"/>
      <c r="UCF206" s="348"/>
      <c r="UCG206" s="348"/>
      <c r="UCH206" s="349"/>
      <c r="UCJ206" s="347"/>
      <c r="UCK206" s="350"/>
      <c r="UCL206" s="350"/>
      <c r="UCM206" s="348"/>
      <c r="UCN206" s="348"/>
      <c r="UCO206" s="348"/>
      <c r="UCP206" s="349"/>
      <c r="UCR206" s="347"/>
      <c r="UCS206" s="350"/>
      <c r="UCT206" s="350"/>
      <c r="UCU206" s="348"/>
      <c r="UCV206" s="348"/>
      <c r="UCW206" s="348"/>
      <c r="UCX206" s="349"/>
      <c r="UCZ206" s="347"/>
      <c r="UDA206" s="350"/>
      <c r="UDB206" s="350"/>
      <c r="UDC206" s="348"/>
      <c r="UDD206" s="348"/>
      <c r="UDE206" s="348"/>
      <c r="UDF206" s="349"/>
      <c r="UDH206" s="347"/>
      <c r="UDI206" s="350"/>
      <c r="UDJ206" s="350"/>
      <c r="UDK206" s="348"/>
      <c r="UDL206" s="348"/>
      <c r="UDM206" s="348"/>
      <c r="UDN206" s="349"/>
      <c r="UDP206" s="347"/>
      <c r="UDQ206" s="350"/>
      <c r="UDR206" s="350"/>
      <c r="UDS206" s="348"/>
      <c r="UDT206" s="348"/>
      <c r="UDU206" s="348"/>
      <c r="UDV206" s="349"/>
      <c r="UDX206" s="347"/>
      <c r="UDY206" s="350"/>
      <c r="UDZ206" s="350"/>
      <c r="UEA206" s="348"/>
      <c r="UEB206" s="348"/>
      <c r="UEC206" s="348"/>
      <c r="UED206" s="349"/>
      <c r="UEF206" s="347"/>
      <c r="UEG206" s="350"/>
      <c r="UEH206" s="350"/>
      <c r="UEI206" s="348"/>
      <c r="UEJ206" s="348"/>
      <c r="UEK206" s="348"/>
      <c r="UEL206" s="349"/>
      <c r="UEN206" s="347"/>
      <c r="UEO206" s="350"/>
      <c r="UEP206" s="350"/>
      <c r="UEQ206" s="348"/>
      <c r="UER206" s="348"/>
      <c r="UES206" s="348"/>
      <c r="UET206" s="349"/>
      <c r="UEV206" s="347"/>
      <c r="UEW206" s="350"/>
      <c r="UEX206" s="350"/>
      <c r="UEY206" s="348"/>
      <c r="UEZ206" s="348"/>
      <c r="UFA206" s="348"/>
      <c r="UFB206" s="349"/>
      <c r="UFD206" s="347"/>
      <c r="UFE206" s="350"/>
      <c r="UFF206" s="350"/>
      <c r="UFG206" s="348"/>
      <c r="UFH206" s="348"/>
      <c r="UFI206" s="348"/>
      <c r="UFJ206" s="349"/>
      <c r="UFL206" s="347"/>
      <c r="UFM206" s="350"/>
      <c r="UFN206" s="350"/>
      <c r="UFO206" s="348"/>
      <c r="UFP206" s="348"/>
      <c r="UFQ206" s="348"/>
      <c r="UFR206" s="349"/>
      <c r="UFT206" s="347"/>
      <c r="UFU206" s="350"/>
      <c r="UFV206" s="350"/>
      <c r="UFW206" s="348"/>
      <c r="UFX206" s="348"/>
      <c r="UFY206" s="348"/>
      <c r="UFZ206" s="349"/>
      <c r="UGB206" s="347"/>
      <c r="UGC206" s="350"/>
      <c r="UGD206" s="350"/>
      <c r="UGE206" s="348"/>
      <c r="UGF206" s="348"/>
      <c r="UGG206" s="348"/>
      <c r="UGH206" s="349"/>
      <c r="UGJ206" s="347"/>
      <c r="UGK206" s="350"/>
      <c r="UGL206" s="350"/>
      <c r="UGM206" s="348"/>
      <c r="UGN206" s="348"/>
      <c r="UGO206" s="348"/>
      <c r="UGP206" s="349"/>
      <c r="UGR206" s="347"/>
      <c r="UGS206" s="350"/>
      <c r="UGT206" s="350"/>
      <c r="UGU206" s="348"/>
      <c r="UGV206" s="348"/>
      <c r="UGW206" s="348"/>
      <c r="UGX206" s="349"/>
      <c r="UGZ206" s="347"/>
      <c r="UHA206" s="350"/>
      <c r="UHB206" s="350"/>
      <c r="UHC206" s="348"/>
      <c r="UHD206" s="348"/>
      <c r="UHE206" s="348"/>
      <c r="UHF206" s="349"/>
      <c r="UHH206" s="347"/>
      <c r="UHI206" s="350"/>
      <c r="UHJ206" s="350"/>
      <c r="UHK206" s="348"/>
      <c r="UHL206" s="348"/>
      <c r="UHM206" s="348"/>
      <c r="UHN206" s="349"/>
      <c r="UHP206" s="347"/>
      <c r="UHQ206" s="350"/>
      <c r="UHR206" s="350"/>
      <c r="UHS206" s="348"/>
      <c r="UHT206" s="348"/>
      <c r="UHU206" s="348"/>
      <c r="UHV206" s="349"/>
      <c r="UHX206" s="347"/>
      <c r="UHY206" s="350"/>
      <c r="UHZ206" s="350"/>
      <c r="UIA206" s="348"/>
      <c r="UIB206" s="348"/>
      <c r="UIC206" s="348"/>
      <c r="UID206" s="349"/>
      <c r="UIF206" s="347"/>
      <c r="UIG206" s="350"/>
      <c r="UIH206" s="350"/>
      <c r="UII206" s="348"/>
      <c r="UIJ206" s="348"/>
      <c r="UIK206" s="348"/>
      <c r="UIL206" s="349"/>
      <c r="UIN206" s="347"/>
      <c r="UIO206" s="350"/>
      <c r="UIP206" s="350"/>
      <c r="UIQ206" s="348"/>
      <c r="UIR206" s="348"/>
      <c r="UIS206" s="348"/>
      <c r="UIT206" s="349"/>
      <c r="UIV206" s="347"/>
      <c r="UIW206" s="350"/>
      <c r="UIX206" s="350"/>
      <c r="UIY206" s="348"/>
      <c r="UIZ206" s="348"/>
      <c r="UJA206" s="348"/>
      <c r="UJB206" s="349"/>
      <c r="UJD206" s="347"/>
      <c r="UJE206" s="350"/>
      <c r="UJF206" s="350"/>
      <c r="UJG206" s="348"/>
      <c r="UJH206" s="348"/>
      <c r="UJI206" s="348"/>
      <c r="UJJ206" s="349"/>
      <c r="UJL206" s="347"/>
      <c r="UJM206" s="350"/>
      <c r="UJN206" s="350"/>
      <c r="UJO206" s="348"/>
      <c r="UJP206" s="348"/>
      <c r="UJQ206" s="348"/>
      <c r="UJR206" s="349"/>
      <c r="UJT206" s="347"/>
      <c r="UJU206" s="350"/>
      <c r="UJV206" s="350"/>
      <c r="UJW206" s="348"/>
      <c r="UJX206" s="348"/>
      <c r="UJY206" s="348"/>
      <c r="UJZ206" s="349"/>
      <c r="UKB206" s="347"/>
      <c r="UKC206" s="350"/>
      <c r="UKD206" s="350"/>
      <c r="UKE206" s="348"/>
      <c r="UKF206" s="348"/>
      <c r="UKG206" s="348"/>
      <c r="UKH206" s="349"/>
      <c r="UKJ206" s="347"/>
      <c r="UKK206" s="350"/>
      <c r="UKL206" s="350"/>
      <c r="UKM206" s="348"/>
      <c r="UKN206" s="348"/>
      <c r="UKO206" s="348"/>
      <c r="UKP206" s="349"/>
      <c r="UKR206" s="347"/>
      <c r="UKS206" s="350"/>
      <c r="UKT206" s="350"/>
      <c r="UKU206" s="348"/>
      <c r="UKV206" s="348"/>
      <c r="UKW206" s="348"/>
      <c r="UKX206" s="349"/>
      <c r="UKZ206" s="347"/>
      <c r="ULA206" s="350"/>
      <c r="ULB206" s="350"/>
      <c r="ULC206" s="348"/>
      <c r="ULD206" s="348"/>
      <c r="ULE206" s="348"/>
      <c r="ULF206" s="349"/>
      <c r="ULH206" s="347"/>
      <c r="ULI206" s="350"/>
      <c r="ULJ206" s="350"/>
      <c r="ULK206" s="348"/>
      <c r="ULL206" s="348"/>
      <c r="ULM206" s="348"/>
      <c r="ULN206" s="349"/>
      <c r="ULP206" s="347"/>
      <c r="ULQ206" s="350"/>
      <c r="ULR206" s="350"/>
      <c r="ULS206" s="348"/>
      <c r="ULT206" s="348"/>
      <c r="ULU206" s="348"/>
      <c r="ULV206" s="349"/>
      <c r="ULX206" s="347"/>
      <c r="ULY206" s="350"/>
      <c r="ULZ206" s="350"/>
      <c r="UMA206" s="348"/>
      <c r="UMB206" s="348"/>
      <c r="UMC206" s="348"/>
      <c r="UMD206" s="349"/>
      <c r="UMF206" s="347"/>
      <c r="UMG206" s="350"/>
      <c r="UMH206" s="350"/>
      <c r="UMI206" s="348"/>
      <c r="UMJ206" s="348"/>
      <c r="UMK206" s="348"/>
      <c r="UML206" s="349"/>
      <c r="UMN206" s="347"/>
      <c r="UMO206" s="350"/>
      <c r="UMP206" s="350"/>
      <c r="UMQ206" s="348"/>
      <c r="UMR206" s="348"/>
      <c r="UMS206" s="348"/>
      <c r="UMT206" s="349"/>
      <c r="UMV206" s="347"/>
      <c r="UMW206" s="350"/>
      <c r="UMX206" s="350"/>
      <c r="UMY206" s="348"/>
      <c r="UMZ206" s="348"/>
      <c r="UNA206" s="348"/>
      <c r="UNB206" s="349"/>
      <c r="UND206" s="347"/>
      <c r="UNE206" s="350"/>
      <c r="UNF206" s="350"/>
      <c r="UNG206" s="348"/>
      <c r="UNH206" s="348"/>
      <c r="UNI206" s="348"/>
      <c r="UNJ206" s="349"/>
      <c r="UNL206" s="347"/>
      <c r="UNM206" s="350"/>
      <c r="UNN206" s="350"/>
      <c r="UNO206" s="348"/>
      <c r="UNP206" s="348"/>
      <c r="UNQ206" s="348"/>
      <c r="UNR206" s="349"/>
      <c r="UNT206" s="347"/>
      <c r="UNU206" s="350"/>
      <c r="UNV206" s="350"/>
      <c r="UNW206" s="348"/>
      <c r="UNX206" s="348"/>
      <c r="UNY206" s="348"/>
      <c r="UNZ206" s="349"/>
      <c r="UOB206" s="347"/>
      <c r="UOC206" s="350"/>
      <c r="UOD206" s="350"/>
      <c r="UOE206" s="348"/>
      <c r="UOF206" s="348"/>
      <c r="UOG206" s="348"/>
      <c r="UOH206" s="349"/>
      <c r="UOJ206" s="347"/>
      <c r="UOK206" s="350"/>
      <c r="UOL206" s="350"/>
      <c r="UOM206" s="348"/>
      <c r="UON206" s="348"/>
      <c r="UOO206" s="348"/>
      <c r="UOP206" s="349"/>
      <c r="UOR206" s="347"/>
      <c r="UOS206" s="350"/>
      <c r="UOT206" s="350"/>
      <c r="UOU206" s="348"/>
      <c r="UOV206" s="348"/>
      <c r="UOW206" s="348"/>
      <c r="UOX206" s="349"/>
      <c r="UOZ206" s="347"/>
      <c r="UPA206" s="350"/>
      <c r="UPB206" s="350"/>
      <c r="UPC206" s="348"/>
      <c r="UPD206" s="348"/>
      <c r="UPE206" s="348"/>
      <c r="UPF206" s="349"/>
      <c r="UPH206" s="347"/>
      <c r="UPI206" s="350"/>
      <c r="UPJ206" s="350"/>
      <c r="UPK206" s="348"/>
      <c r="UPL206" s="348"/>
      <c r="UPM206" s="348"/>
      <c r="UPN206" s="349"/>
      <c r="UPP206" s="347"/>
      <c r="UPQ206" s="350"/>
      <c r="UPR206" s="350"/>
      <c r="UPS206" s="348"/>
      <c r="UPT206" s="348"/>
      <c r="UPU206" s="348"/>
      <c r="UPV206" s="349"/>
      <c r="UPX206" s="347"/>
      <c r="UPY206" s="350"/>
      <c r="UPZ206" s="350"/>
      <c r="UQA206" s="348"/>
      <c r="UQB206" s="348"/>
      <c r="UQC206" s="348"/>
      <c r="UQD206" s="349"/>
      <c r="UQF206" s="347"/>
      <c r="UQG206" s="350"/>
      <c r="UQH206" s="350"/>
      <c r="UQI206" s="348"/>
      <c r="UQJ206" s="348"/>
      <c r="UQK206" s="348"/>
      <c r="UQL206" s="349"/>
      <c r="UQN206" s="347"/>
      <c r="UQO206" s="350"/>
      <c r="UQP206" s="350"/>
      <c r="UQQ206" s="348"/>
      <c r="UQR206" s="348"/>
      <c r="UQS206" s="348"/>
      <c r="UQT206" s="349"/>
      <c r="UQV206" s="347"/>
      <c r="UQW206" s="350"/>
      <c r="UQX206" s="350"/>
      <c r="UQY206" s="348"/>
      <c r="UQZ206" s="348"/>
      <c r="URA206" s="348"/>
      <c r="URB206" s="349"/>
      <c r="URD206" s="347"/>
      <c r="URE206" s="350"/>
      <c r="URF206" s="350"/>
      <c r="URG206" s="348"/>
      <c r="URH206" s="348"/>
      <c r="URI206" s="348"/>
      <c r="URJ206" s="349"/>
      <c r="URL206" s="347"/>
      <c r="URM206" s="350"/>
      <c r="URN206" s="350"/>
      <c r="URO206" s="348"/>
      <c r="URP206" s="348"/>
      <c r="URQ206" s="348"/>
      <c r="URR206" s="349"/>
      <c r="URT206" s="347"/>
      <c r="URU206" s="350"/>
      <c r="URV206" s="350"/>
      <c r="URW206" s="348"/>
      <c r="URX206" s="348"/>
      <c r="URY206" s="348"/>
      <c r="URZ206" s="349"/>
      <c r="USB206" s="347"/>
      <c r="USC206" s="350"/>
      <c r="USD206" s="350"/>
      <c r="USE206" s="348"/>
      <c r="USF206" s="348"/>
      <c r="USG206" s="348"/>
      <c r="USH206" s="349"/>
      <c r="USJ206" s="347"/>
      <c r="USK206" s="350"/>
      <c r="USL206" s="350"/>
      <c r="USM206" s="348"/>
      <c r="USN206" s="348"/>
      <c r="USO206" s="348"/>
      <c r="USP206" s="349"/>
      <c r="USR206" s="347"/>
      <c r="USS206" s="350"/>
      <c r="UST206" s="350"/>
      <c r="USU206" s="348"/>
      <c r="USV206" s="348"/>
      <c r="USW206" s="348"/>
      <c r="USX206" s="349"/>
      <c r="USZ206" s="347"/>
      <c r="UTA206" s="350"/>
      <c r="UTB206" s="350"/>
      <c r="UTC206" s="348"/>
      <c r="UTD206" s="348"/>
      <c r="UTE206" s="348"/>
      <c r="UTF206" s="349"/>
      <c r="UTH206" s="347"/>
      <c r="UTI206" s="350"/>
      <c r="UTJ206" s="350"/>
      <c r="UTK206" s="348"/>
      <c r="UTL206" s="348"/>
      <c r="UTM206" s="348"/>
      <c r="UTN206" s="349"/>
      <c r="UTP206" s="347"/>
      <c r="UTQ206" s="350"/>
      <c r="UTR206" s="350"/>
      <c r="UTS206" s="348"/>
      <c r="UTT206" s="348"/>
      <c r="UTU206" s="348"/>
      <c r="UTV206" s="349"/>
      <c r="UTX206" s="347"/>
      <c r="UTY206" s="350"/>
      <c r="UTZ206" s="350"/>
      <c r="UUA206" s="348"/>
      <c r="UUB206" s="348"/>
      <c r="UUC206" s="348"/>
      <c r="UUD206" s="349"/>
      <c r="UUF206" s="347"/>
      <c r="UUG206" s="350"/>
      <c r="UUH206" s="350"/>
      <c r="UUI206" s="348"/>
      <c r="UUJ206" s="348"/>
      <c r="UUK206" s="348"/>
      <c r="UUL206" s="349"/>
      <c r="UUN206" s="347"/>
      <c r="UUO206" s="350"/>
      <c r="UUP206" s="350"/>
      <c r="UUQ206" s="348"/>
      <c r="UUR206" s="348"/>
      <c r="UUS206" s="348"/>
      <c r="UUT206" s="349"/>
      <c r="UUV206" s="347"/>
      <c r="UUW206" s="350"/>
      <c r="UUX206" s="350"/>
      <c r="UUY206" s="348"/>
      <c r="UUZ206" s="348"/>
      <c r="UVA206" s="348"/>
      <c r="UVB206" s="349"/>
      <c r="UVD206" s="347"/>
      <c r="UVE206" s="350"/>
      <c r="UVF206" s="350"/>
      <c r="UVG206" s="348"/>
      <c r="UVH206" s="348"/>
      <c r="UVI206" s="348"/>
      <c r="UVJ206" s="349"/>
      <c r="UVL206" s="347"/>
      <c r="UVM206" s="350"/>
      <c r="UVN206" s="350"/>
      <c r="UVO206" s="348"/>
      <c r="UVP206" s="348"/>
      <c r="UVQ206" s="348"/>
      <c r="UVR206" s="349"/>
      <c r="UVT206" s="347"/>
      <c r="UVU206" s="350"/>
      <c r="UVV206" s="350"/>
      <c r="UVW206" s="348"/>
      <c r="UVX206" s="348"/>
      <c r="UVY206" s="348"/>
      <c r="UVZ206" s="349"/>
      <c r="UWB206" s="347"/>
      <c r="UWC206" s="350"/>
      <c r="UWD206" s="350"/>
      <c r="UWE206" s="348"/>
      <c r="UWF206" s="348"/>
      <c r="UWG206" s="348"/>
      <c r="UWH206" s="349"/>
      <c r="UWJ206" s="347"/>
      <c r="UWK206" s="350"/>
      <c r="UWL206" s="350"/>
      <c r="UWM206" s="348"/>
      <c r="UWN206" s="348"/>
      <c r="UWO206" s="348"/>
      <c r="UWP206" s="349"/>
      <c r="UWR206" s="347"/>
      <c r="UWS206" s="350"/>
      <c r="UWT206" s="350"/>
      <c r="UWU206" s="348"/>
      <c r="UWV206" s="348"/>
      <c r="UWW206" s="348"/>
      <c r="UWX206" s="349"/>
      <c r="UWZ206" s="347"/>
      <c r="UXA206" s="350"/>
      <c r="UXB206" s="350"/>
      <c r="UXC206" s="348"/>
      <c r="UXD206" s="348"/>
      <c r="UXE206" s="348"/>
      <c r="UXF206" s="349"/>
      <c r="UXH206" s="347"/>
      <c r="UXI206" s="350"/>
      <c r="UXJ206" s="350"/>
      <c r="UXK206" s="348"/>
      <c r="UXL206" s="348"/>
      <c r="UXM206" s="348"/>
      <c r="UXN206" s="349"/>
      <c r="UXP206" s="347"/>
      <c r="UXQ206" s="350"/>
      <c r="UXR206" s="350"/>
      <c r="UXS206" s="348"/>
      <c r="UXT206" s="348"/>
      <c r="UXU206" s="348"/>
      <c r="UXV206" s="349"/>
      <c r="UXX206" s="347"/>
      <c r="UXY206" s="350"/>
      <c r="UXZ206" s="350"/>
      <c r="UYA206" s="348"/>
      <c r="UYB206" s="348"/>
      <c r="UYC206" s="348"/>
      <c r="UYD206" s="349"/>
      <c r="UYF206" s="347"/>
      <c r="UYG206" s="350"/>
      <c r="UYH206" s="350"/>
      <c r="UYI206" s="348"/>
      <c r="UYJ206" s="348"/>
      <c r="UYK206" s="348"/>
      <c r="UYL206" s="349"/>
      <c r="UYN206" s="347"/>
      <c r="UYO206" s="350"/>
      <c r="UYP206" s="350"/>
      <c r="UYQ206" s="348"/>
      <c r="UYR206" s="348"/>
      <c r="UYS206" s="348"/>
      <c r="UYT206" s="349"/>
      <c r="UYV206" s="347"/>
      <c r="UYW206" s="350"/>
      <c r="UYX206" s="350"/>
      <c r="UYY206" s="348"/>
      <c r="UYZ206" s="348"/>
      <c r="UZA206" s="348"/>
      <c r="UZB206" s="349"/>
      <c r="UZD206" s="347"/>
      <c r="UZE206" s="350"/>
      <c r="UZF206" s="350"/>
      <c r="UZG206" s="348"/>
      <c r="UZH206" s="348"/>
      <c r="UZI206" s="348"/>
      <c r="UZJ206" s="349"/>
      <c r="UZL206" s="347"/>
      <c r="UZM206" s="350"/>
      <c r="UZN206" s="350"/>
      <c r="UZO206" s="348"/>
      <c r="UZP206" s="348"/>
      <c r="UZQ206" s="348"/>
      <c r="UZR206" s="349"/>
      <c r="UZT206" s="347"/>
      <c r="UZU206" s="350"/>
      <c r="UZV206" s="350"/>
      <c r="UZW206" s="348"/>
      <c r="UZX206" s="348"/>
      <c r="UZY206" s="348"/>
      <c r="UZZ206" s="349"/>
      <c r="VAB206" s="347"/>
      <c r="VAC206" s="350"/>
      <c r="VAD206" s="350"/>
      <c r="VAE206" s="348"/>
      <c r="VAF206" s="348"/>
      <c r="VAG206" s="348"/>
      <c r="VAH206" s="349"/>
      <c r="VAJ206" s="347"/>
      <c r="VAK206" s="350"/>
      <c r="VAL206" s="350"/>
      <c r="VAM206" s="348"/>
      <c r="VAN206" s="348"/>
      <c r="VAO206" s="348"/>
      <c r="VAP206" s="349"/>
      <c r="VAR206" s="347"/>
      <c r="VAS206" s="350"/>
      <c r="VAT206" s="350"/>
      <c r="VAU206" s="348"/>
      <c r="VAV206" s="348"/>
      <c r="VAW206" s="348"/>
      <c r="VAX206" s="349"/>
      <c r="VAZ206" s="347"/>
      <c r="VBA206" s="350"/>
      <c r="VBB206" s="350"/>
      <c r="VBC206" s="348"/>
      <c r="VBD206" s="348"/>
      <c r="VBE206" s="348"/>
      <c r="VBF206" s="349"/>
      <c r="VBH206" s="347"/>
      <c r="VBI206" s="350"/>
      <c r="VBJ206" s="350"/>
      <c r="VBK206" s="348"/>
      <c r="VBL206" s="348"/>
      <c r="VBM206" s="348"/>
      <c r="VBN206" s="349"/>
      <c r="VBP206" s="347"/>
      <c r="VBQ206" s="350"/>
      <c r="VBR206" s="350"/>
      <c r="VBS206" s="348"/>
      <c r="VBT206" s="348"/>
      <c r="VBU206" s="348"/>
      <c r="VBV206" s="349"/>
      <c r="VBX206" s="347"/>
      <c r="VBY206" s="350"/>
      <c r="VBZ206" s="350"/>
      <c r="VCA206" s="348"/>
      <c r="VCB206" s="348"/>
      <c r="VCC206" s="348"/>
      <c r="VCD206" s="349"/>
      <c r="VCF206" s="347"/>
      <c r="VCG206" s="350"/>
      <c r="VCH206" s="350"/>
      <c r="VCI206" s="348"/>
      <c r="VCJ206" s="348"/>
      <c r="VCK206" s="348"/>
      <c r="VCL206" s="349"/>
      <c r="VCN206" s="347"/>
      <c r="VCO206" s="350"/>
      <c r="VCP206" s="350"/>
      <c r="VCQ206" s="348"/>
      <c r="VCR206" s="348"/>
      <c r="VCS206" s="348"/>
      <c r="VCT206" s="349"/>
      <c r="VCV206" s="347"/>
      <c r="VCW206" s="350"/>
      <c r="VCX206" s="350"/>
      <c r="VCY206" s="348"/>
      <c r="VCZ206" s="348"/>
      <c r="VDA206" s="348"/>
      <c r="VDB206" s="349"/>
      <c r="VDD206" s="347"/>
      <c r="VDE206" s="350"/>
      <c r="VDF206" s="350"/>
      <c r="VDG206" s="348"/>
      <c r="VDH206" s="348"/>
      <c r="VDI206" s="348"/>
      <c r="VDJ206" s="349"/>
      <c r="VDL206" s="347"/>
      <c r="VDM206" s="350"/>
      <c r="VDN206" s="350"/>
      <c r="VDO206" s="348"/>
      <c r="VDP206" s="348"/>
      <c r="VDQ206" s="348"/>
      <c r="VDR206" s="349"/>
      <c r="VDT206" s="347"/>
      <c r="VDU206" s="350"/>
      <c r="VDV206" s="350"/>
      <c r="VDW206" s="348"/>
      <c r="VDX206" s="348"/>
      <c r="VDY206" s="348"/>
      <c r="VDZ206" s="349"/>
      <c r="VEB206" s="347"/>
      <c r="VEC206" s="350"/>
      <c r="VED206" s="350"/>
      <c r="VEE206" s="348"/>
      <c r="VEF206" s="348"/>
      <c r="VEG206" s="348"/>
      <c r="VEH206" s="349"/>
      <c r="VEJ206" s="347"/>
      <c r="VEK206" s="350"/>
      <c r="VEL206" s="350"/>
      <c r="VEM206" s="348"/>
      <c r="VEN206" s="348"/>
      <c r="VEO206" s="348"/>
      <c r="VEP206" s="349"/>
      <c r="VER206" s="347"/>
      <c r="VES206" s="350"/>
      <c r="VET206" s="350"/>
      <c r="VEU206" s="348"/>
      <c r="VEV206" s="348"/>
      <c r="VEW206" s="348"/>
      <c r="VEX206" s="349"/>
      <c r="VEZ206" s="347"/>
      <c r="VFA206" s="350"/>
      <c r="VFB206" s="350"/>
      <c r="VFC206" s="348"/>
      <c r="VFD206" s="348"/>
      <c r="VFE206" s="348"/>
      <c r="VFF206" s="349"/>
      <c r="VFH206" s="347"/>
      <c r="VFI206" s="350"/>
      <c r="VFJ206" s="350"/>
      <c r="VFK206" s="348"/>
      <c r="VFL206" s="348"/>
      <c r="VFM206" s="348"/>
      <c r="VFN206" s="349"/>
      <c r="VFP206" s="347"/>
      <c r="VFQ206" s="350"/>
      <c r="VFR206" s="350"/>
      <c r="VFS206" s="348"/>
      <c r="VFT206" s="348"/>
      <c r="VFU206" s="348"/>
      <c r="VFV206" s="349"/>
      <c r="VFX206" s="347"/>
      <c r="VFY206" s="350"/>
      <c r="VFZ206" s="350"/>
      <c r="VGA206" s="348"/>
      <c r="VGB206" s="348"/>
      <c r="VGC206" s="348"/>
      <c r="VGD206" s="349"/>
      <c r="VGF206" s="347"/>
      <c r="VGG206" s="350"/>
      <c r="VGH206" s="350"/>
      <c r="VGI206" s="348"/>
      <c r="VGJ206" s="348"/>
      <c r="VGK206" s="348"/>
      <c r="VGL206" s="349"/>
      <c r="VGN206" s="347"/>
      <c r="VGO206" s="350"/>
      <c r="VGP206" s="350"/>
      <c r="VGQ206" s="348"/>
      <c r="VGR206" s="348"/>
      <c r="VGS206" s="348"/>
      <c r="VGT206" s="349"/>
      <c r="VGV206" s="347"/>
      <c r="VGW206" s="350"/>
      <c r="VGX206" s="350"/>
      <c r="VGY206" s="348"/>
      <c r="VGZ206" s="348"/>
      <c r="VHA206" s="348"/>
      <c r="VHB206" s="349"/>
      <c r="VHD206" s="347"/>
      <c r="VHE206" s="350"/>
      <c r="VHF206" s="350"/>
      <c r="VHG206" s="348"/>
      <c r="VHH206" s="348"/>
      <c r="VHI206" s="348"/>
      <c r="VHJ206" s="349"/>
      <c r="VHL206" s="347"/>
      <c r="VHM206" s="350"/>
      <c r="VHN206" s="350"/>
      <c r="VHO206" s="348"/>
      <c r="VHP206" s="348"/>
      <c r="VHQ206" s="348"/>
      <c r="VHR206" s="349"/>
      <c r="VHT206" s="347"/>
      <c r="VHU206" s="350"/>
      <c r="VHV206" s="350"/>
      <c r="VHW206" s="348"/>
      <c r="VHX206" s="348"/>
      <c r="VHY206" s="348"/>
      <c r="VHZ206" s="349"/>
      <c r="VIB206" s="347"/>
      <c r="VIC206" s="350"/>
      <c r="VID206" s="350"/>
      <c r="VIE206" s="348"/>
      <c r="VIF206" s="348"/>
      <c r="VIG206" s="348"/>
      <c r="VIH206" s="349"/>
      <c r="VIJ206" s="347"/>
      <c r="VIK206" s="350"/>
      <c r="VIL206" s="350"/>
      <c r="VIM206" s="348"/>
      <c r="VIN206" s="348"/>
      <c r="VIO206" s="348"/>
      <c r="VIP206" s="349"/>
      <c r="VIR206" s="347"/>
      <c r="VIS206" s="350"/>
      <c r="VIT206" s="350"/>
      <c r="VIU206" s="348"/>
      <c r="VIV206" s="348"/>
      <c r="VIW206" s="348"/>
      <c r="VIX206" s="349"/>
      <c r="VIZ206" s="347"/>
      <c r="VJA206" s="350"/>
      <c r="VJB206" s="350"/>
      <c r="VJC206" s="348"/>
      <c r="VJD206" s="348"/>
      <c r="VJE206" s="348"/>
      <c r="VJF206" s="349"/>
      <c r="VJH206" s="347"/>
      <c r="VJI206" s="350"/>
      <c r="VJJ206" s="350"/>
      <c r="VJK206" s="348"/>
      <c r="VJL206" s="348"/>
      <c r="VJM206" s="348"/>
      <c r="VJN206" s="349"/>
      <c r="VJP206" s="347"/>
      <c r="VJQ206" s="350"/>
      <c r="VJR206" s="350"/>
      <c r="VJS206" s="348"/>
      <c r="VJT206" s="348"/>
      <c r="VJU206" s="348"/>
      <c r="VJV206" s="349"/>
      <c r="VJX206" s="347"/>
      <c r="VJY206" s="350"/>
      <c r="VJZ206" s="350"/>
      <c r="VKA206" s="348"/>
      <c r="VKB206" s="348"/>
      <c r="VKC206" s="348"/>
      <c r="VKD206" s="349"/>
      <c r="VKF206" s="347"/>
      <c r="VKG206" s="350"/>
      <c r="VKH206" s="350"/>
      <c r="VKI206" s="348"/>
      <c r="VKJ206" s="348"/>
      <c r="VKK206" s="348"/>
      <c r="VKL206" s="349"/>
      <c r="VKN206" s="347"/>
      <c r="VKO206" s="350"/>
      <c r="VKP206" s="350"/>
      <c r="VKQ206" s="348"/>
      <c r="VKR206" s="348"/>
      <c r="VKS206" s="348"/>
      <c r="VKT206" s="349"/>
      <c r="VKV206" s="347"/>
      <c r="VKW206" s="350"/>
      <c r="VKX206" s="350"/>
      <c r="VKY206" s="348"/>
      <c r="VKZ206" s="348"/>
      <c r="VLA206" s="348"/>
      <c r="VLB206" s="349"/>
      <c r="VLD206" s="347"/>
      <c r="VLE206" s="350"/>
      <c r="VLF206" s="350"/>
      <c r="VLG206" s="348"/>
      <c r="VLH206" s="348"/>
      <c r="VLI206" s="348"/>
      <c r="VLJ206" s="349"/>
      <c r="VLL206" s="347"/>
      <c r="VLM206" s="350"/>
      <c r="VLN206" s="350"/>
      <c r="VLO206" s="348"/>
      <c r="VLP206" s="348"/>
      <c r="VLQ206" s="348"/>
      <c r="VLR206" s="349"/>
      <c r="VLT206" s="347"/>
      <c r="VLU206" s="350"/>
      <c r="VLV206" s="350"/>
      <c r="VLW206" s="348"/>
      <c r="VLX206" s="348"/>
      <c r="VLY206" s="348"/>
      <c r="VLZ206" s="349"/>
      <c r="VMB206" s="347"/>
      <c r="VMC206" s="350"/>
      <c r="VMD206" s="350"/>
      <c r="VME206" s="348"/>
      <c r="VMF206" s="348"/>
      <c r="VMG206" s="348"/>
      <c r="VMH206" s="349"/>
      <c r="VMJ206" s="347"/>
      <c r="VMK206" s="350"/>
      <c r="VML206" s="350"/>
      <c r="VMM206" s="348"/>
      <c r="VMN206" s="348"/>
      <c r="VMO206" s="348"/>
      <c r="VMP206" s="349"/>
      <c r="VMR206" s="347"/>
      <c r="VMS206" s="350"/>
      <c r="VMT206" s="350"/>
      <c r="VMU206" s="348"/>
      <c r="VMV206" s="348"/>
      <c r="VMW206" s="348"/>
      <c r="VMX206" s="349"/>
      <c r="VMZ206" s="347"/>
      <c r="VNA206" s="350"/>
      <c r="VNB206" s="350"/>
      <c r="VNC206" s="348"/>
      <c r="VND206" s="348"/>
      <c r="VNE206" s="348"/>
      <c r="VNF206" s="349"/>
      <c r="VNH206" s="347"/>
      <c r="VNI206" s="350"/>
      <c r="VNJ206" s="350"/>
      <c r="VNK206" s="348"/>
      <c r="VNL206" s="348"/>
      <c r="VNM206" s="348"/>
      <c r="VNN206" s="349"/>
      <c r="VNP206" s="347"/>
      <c r="VNQ206" s="350"/>
      <c r="VNR206" s="350"/>
      <c r="VNS206" s="348"/>
      <c r="VNT206" s="348"/>
      <c r="VNU206" s="348"/>
      <c r="VNV206" s="349"/>
      <c r="VNX206" s="347"/>
      <c r="VNY206" s="350"/>
      <c r="VNZ206" s="350"/>
      <c r="VOA206" s="348"/>
      <c r="VOB206" s="348"/>
      <c r="VOC206" s="348"/>
      <c r="VOD206" s="349"/>
      <c r="VOF206" s="347"/>
      <c r="VOG206" s="350"/>
      <c r="VOH206" s="350"/>
      <c r="VOI206" s="348"/>
      <c r="VOJ206" s="348"/>
      <c r="VOK206" s="348"/>
      <c r="VOL206" s="349"/>
      <c r="VON206" s="347"/>
      <c r="VOO206" s="350"/>
      <c r="VOP206" s="350"/>
      <c r="VOQ206" s="348"/>
      <c r="VOR206" s="348"/>
      <c r="VOS206" s="348"/>
      <c r="VOT206" s="349"/>
      <c r="VOV206" s="347"/>
      <c r="VOW206" s="350"/>
      <c r="VOX206" s="350"/>
      <c r="VOY206" s="348"/>
      <c r="VOZ206" s="348"/>
      <c r="VPA206" s="348"/>
      <c r="VPB206" s="349"/>
      <c r="VPD206" s="347"/>
      <c r="VPE206" s="350"/>
      <c r="VPF206" s="350"/>
      <c r="VPG206" s="348"/>
      <c r="VPH206" s="348"/>
      <c r="VPI206" s="348"/>
      <c r="VPJ206" s="349"/>
      <c r="VPL206" s="347"/>
      <c r="VPM206" s="350"/>
      <c r="VPN206" s="350"/>
      <c r="VPO206" s="348"/>
      <c r="VPP206" s="348"/>
      <c r="VPQ206" s="348"/>
      <c r="VPR206" s="349"/>
      <c r="VPT206" s="347"/>
      <c r="VPU206" s="350"/>
      <c r="VPV206" s="350"/>
      <c r="VPW206" s="348"/>
      <c r="VPX206" s="348"/>
      <c r="VPY206" s="348"/>
      <c r="VPZ206" s="349"/>
      <c r="VQB206" s="347"/>
      <c r="VQC206" s="350"/>
      <c r="VQD206" s="350"/>
      <c r="VQE206" s="348"/>
      <c r="VQF206" s="348"/>
      <c r="VQG206" s="348"/>
      <c r="VQH206" s="349"/>
      <c r="VQJ206" s="347"/>
      <c r="VQK206" s="350"/>
      <c r="VQL206" s="350"/>
      <c r="VQM206" s="348"/>
      <c r="VQN206" s="348"/>
      <c r="VQO206" s="348"/>
      <c r="VQP206" s="349"/>
      <c r="VQR206" s="347"/>
      <c r="VQS206" s="350"/>
      <c r="VQT206" s="350"/>
      <c r="VQU206" s="348"/>
      <c r="VQV206" s="348"/>
      <c r="VQW206" s="348"/>
      <c r="VQX206" s="349"/>
      <c r="VQZ206" s="347"/>
      <c r="VRA206" s="350"/>
      <c r="VRB206" s="350"/>
      <c r="VRC206" s="348"/>
      <c r="VRD206" s="348"/>
      <c r="VRE206" s="348"/>
      <c r="VRF206" s="349"/>
      <c r="VRH206" s="347"/>
      <c r="VRI206" s="350"/>
      <c r="VRJ206" s="350"/>
      <c r="VRK206" s="348"/>
      <c r="VRL206" s="348"/>
      <c r="VRM206" s="348"/>
      <c r="VRN206" s="349"/>
      <c r="VRP206" s="347"/>
      <c r="VRQ206" s="350"/>
      <c r="VRR206" s="350"/>
      <c r="VRS206" s="348"/>
      <c r="VRT206" s="348"/>
      <c r="VRU206" s="348"/>
      <c r="VRV206" s="349"/>
      <c r="VRX206" s="347"/>
      <c r="VRY206" s="350"/>
      <c r="VRZ206" s="350"/>
      <c r="VSA206" s="348"/>
      <c r="VSB206" s="348"/>
      <c r="VSC206" s="348"/>
      <c r="VSD206" s="349"/>
      <c r="VSF206" s="347"/>
      <c r="VSG206" s="350"/>
      <c r="VSH206" s="350"/>
      <c r="VSI206" s="348"/>
      <c r="VSJ206" s="348"/>
      <c r="VSK206" s="348"/>
      <c r="VSL206" s="349"/>
      <c r="VSN206" s="347"/>
      <c r="VSO206" s="350"/>
      <c r="VSP206" s="350"/>
      <c r="VSQ206" s="348"/>
      <c r="VSR206" s="348"/>
      <c r="VSS206" s="348"/>
      <c r="VST206" s="349"/>
      <c r="VSV206" s="347"/>
      <c r="VSW206" s="350"/>
      <c r="VSX206" s="350"/>
      <c r="VSY206" s="348"/>
      <c r="VSZ206" s="348"/>
      <c r="VTA206" s="348"/>
      <c r="VTB206" s="349"/>
      <c r="VTD206" s="347"/>
      <c r="VTE206" s="350"/>
      <c r="VTF206" s="350"/>
      <c r="VTG206" s="348"/>
      <c r="VTH206" s="348"/>
      <c r="VTI206" s="348"/>
      <c r="VTJ206" s="349"/>
      <c r="VTL206" s="347"/>
      <c r="VTM206" s="350"/>
      <c r="VTN206" s="350"/>
      <c r="VTO206" s="348"/>
      <c r="VTP206" s="348"/>
      <c r="VTQ206" s="348"/>
      <c r="VTR206" s="349"/>
      <c r="VTT206" s="347"/>
      <c r="VTU206" s="350"/>
      <c r="VTV206" s="350"/>
      <c r="VTW206" s="348"/>
      <c r="VTX206" s="348"/>
      <c r="VTY206" s="348"/>
      <c r="VTZ206" s="349"/>
      <c r="VUB206" s="347"/>
      <c r="VUC206" s="350"/>
      <c r="VUD206" s="350"/>
      <c r="VUE206" s="348"/>
      <c r="VUF206" s="348"/>
      <c r="VUG206" s="348"/>
      <c r="VUH206" s="349"/>
      <c r="VUJ206" s="347"/>
      <c r="VUK206" s="350"/>
      <c r="VUL206" s="350"/>
      <c r="VUM206" s="348"/>
      <c r="VUN206" s="348"/>
      <c r="VUO206" s="348"/>
      <c r="VUP206" s="349"/>
      <c r="VUR206" s="347"/>
      <c r="VUS206" s="350"/>
      <c r="VUT206" s="350"/>
      <c r="VUU206" s="348"/>
      <c r="VUV206" s="348"/>
      <c r="VUW206" s="348"/>
      <c r="VUX206" s="349"/>
      <c r="VUZ206" s="347"/>
      <c r="VVA206" s="350"/>
      <c r="VVB206" s="350"/>
      <c r="VVC206" s="348"/>
      <c r="VVD206" s="348"/>
      <c r="VVE206" s="348"/>
      <c r="VVF206" s="349"/>
      <c r="VVH206" s="347"/>
      <c r="VVI206" s="350"/>
      <c r="VVJ206" s="350"/>
      <c r="VVK206" s="348"/>
      <c r="VVL206" s="348"/>
      <c r="VVM206" s="348"/>
      <c r="VVN206" s="349"/>
      <c r="VVP206" s="347"/>
      <c r="VVQ206" s="350"/>
      <c r="VVR206" s="350"/>
      <c r="VVS206" s="348"/>
      <c r="VVT206" s="348"/>
      <c r="VVU206" s="348"/>
      <c r="VVV206" s="349"/>
      <c r="VVX206" s="347"/>
      <c r="VVY206" s="350"/>
      <c r="VVZ206" s="350"/>
      <c r="VWA206" s="348"/>
      <c r="VWB206" s="348"/>
      <c r="VWC206" s="348"/>
      <c r="VWD206" s="349"/>
      <c r="VWF206" s="347"/>
      <c r="VWG206" s="350"/>
      <c r="VWH206" s="350"/>
      <c r="VWI206" s="348"/>
      <c r="VWJ206" s="348"/>
      <c r="VWK206" s="348"/>
      <c r="VWL206" s="349"/>
      <c r="VWN206" s="347"/>
      <c r="VWO206" s="350"/>
      <c r="VWP206" s="350"/>
      <c r="VWQ206" s="348"/>
      <c r="VWR206" s="348"/>
      <c r="VWS206" s="348"/>
      <c r="VWT206" s="349"/>
      <c r="VWV206" s="347"/>
      <c r="VWW206" s="350"/>
      <c r="VWX206" s="350"/>
      <c r="VWY206" s="348"/>
      <c r="VWZ206" s="348"/>
      <c r="VXA206" s="348"/>
      <c r="VXB206" s="349"/>
      <c r="VXD206" s="347"/>
      <c r="VXE206" s="350"/>
      <c r="VXF206" s="350"/>
      <c r="VXG206" s="348"/>
      <c r="VXH206" s="348"/>
      <c r="VXI206" s="348"/>
      <c r="VXJ206" s="349"/>
      <c r="VXL206" s="347"/>
      <c r="VXM206" s="350"/>
      <c r="VXN206" s="350"/>
      <c r="VXO206" s="348"/>
      <c r="VXP206" s="348"/>
      <c r="VXQ206" s="348"/>
      <c r="VXR206" s="349"/>
      <c r="VXT206" s="347"/>
      <c r="VXU206" s="350"/>
      <c r="VXV206" s="350"/>
      <c r="VXW206" s="348"/>
      <c r="VXX206" s="348"/>
      <c r="VXY206" s="348"/>
      <c r="VXZ206" s="349"/>
      <c r="VYB206" s="347"/>
      <c r="VYC206" s="350"/>
      <c r="VYD206" s="350"/>
      <c r="VYE206" s="348"/>
      <c r="VYF206" s="348"/>
      <c r="VYG206" s="348"/>
      <c r="VYH206" s="349"/>
      <c r="VYJ206" s="347"/>
      <c r="VYK206" s="350"/>
      <c r="VYL206" s="350"/>
      <c r="VYM206" s="348"/>
      <c r="VYN206" s="348"/>
      <c r="VYO206" s="348"/>
      <c r="VYP206" s="349"/>
      <c r="VYR206" s="347"/>
      <c r="VYS206" s="350"/>
      <c r="VYT206" s="350"/>
      <c r="VYU206" s="348"/>
      <c r="VYV206" s="348"/>
      <c r="VYW206" s="348"/>
      <c r="VYX206" s="349"/>
      <c r="VYZ206" s="347"/>
      <c r="VZA206" s="350"/>
      <c r="VZB206" s="350"/>
      <c r="VZC206" s="348"/>
      <c r="VZD206" s="348"/>
      <c r="VZE206" s="348"/>
      <c r="VZF206" s="349"/>
      <c r="VZH206" s="347"/>
      <c r="VZI206" s="350"/>
      <c r="VZJ206" s="350"/>
      <c r="VZK206" s="348"/>
      <c r="VZL206" s="348"/>
      <c r="VZM206" s="348"/>
      <c r="VZN206" s="349"/>
      <c r="VZP206" s="347"/>
      <c r="VZQ206" s="350"/>
      <c r="VZR206" s="350"/>
      <c r="VZS206" s="348"/>
      <c r="VZT206" s="348"/>
      <c r="VZU206" s="348"/>
      <c r="VZV206" s="349"/>
      <c r="VZX206" s="347"/>
      <c r="VZY206" s="350"/>
      <c r="VZZ206" s="350"/>
      <c r="WAA206" s="348"/>
      <c r="WAB206" s="348"/>
      <c r="WAC206" s="348"/>
      <c r="WAD206" s="349"/>
      <c r="WAF206" s="347"/>
      <c r="WAG206" s="350"/>
      <c r="WAH206" s="350"/>
      <c r="WAI206" s="348"/>
      <c r="WAJ206" s="348"/>
      <c r="WAK206" s="348"/>
      <c r="WAL206" s="349"/>
      <c r="WAN206" s="347"/>
      <c r="WAO206" s="350"/>
      <c r="WAP206" s="350"/>
      <c r="WAQ206" s="348"/>
      <c r="WAR206" s="348"/>
      <c r="WAS206" s="348"/>
      <c r="WAT206" s="349"/>
      <c r="WAV206" s="347"/>
      <c r="WAW206" s="350"/>
      <c r="WAX206" s="350"/>
      <c r="WAY206" s="348"/>
      <c r="WAZ206" s="348"/>
      <c r="WBA206" s="348"/>
      <c r="WBB206" s="349"/>
      <c r="WBD206" s="347"/>
      <c r="WBE206" s="350"/>
      <c r="WBF206" s="350"/>
      <c r="WBG206" s="348"/>
      <c r="WBH206" s="348"/>
      <c r="WBI206" s="348"/>
      <c r="WBJ206" s="349"/>
      <c r="WBL206" s="347"/>
      <c r="WBM206" s="350"/>
      <c r="WBN206" s="350"/>
      <c r="WBO206" s="348"/>
      <c r="WBP206" s="348"/>
      <c r="WBQ206" s="348"/>
      <c r="WBR206" s="349"/>
      <c r="WBT206" s="347"/>
      <c r="WBU206" s="350"/>
      <c r="WBV206" s="350"/>
      <c r="WBW206" s="348"/>
      <c r="WBX206" s="348"/>
      <c r="WBY206" s="348"/>
      <c r="WBZ206" s="349"/>
      <c r="WCB206" s="347"/>
      <c r="WCC206" s="350"/>
      <c r="WCD206" s="350"/>
      <c r="WCE206" s="348"/>
      <c r="WCF206" s="348"/>
      <c r="WCG206" s="348"/>
      <c r="WCH206" s="349"/>
      <c r="WCJ206" s="347"/>
      <c r="WCK206" s="350"/>
      <c r="WCL206" s="350"/>
      <c r="WCM206" s="348"/>
      <c r="WCN206" s="348"/>
      <c r="WCO206" s="348"/>
      <c r="WCP206" s="349"/>
      <c r="WCR206" s="347"/>
      <c r="WCS206" s="350"/>
      <c r="WCT206" s="350"/>
      <c r="WCU206" s="348"/>
      <c r="WCV206" s="348"/>
      <c r="WCW206" s="348"/>
      <c r="WCX206" s="349"/>
      <c r="WCZ206" s="347"/>
      <c r="WDA206" s="350"/>
      <c r="WDB206" s="350"/>
      <c r="WDC206" s="348"/>
      <c r="WDD206" s="348"/>
      <c r="WDE206" s="348"/>
      <c r="WDF206" s="349"/>
      <c r="WDH206" s="347"/>
      <c r="WDI206" s="350"/>
      <c r="WDJ206" s="350"/>
      <c r="WDK206" s="348"/>
      <c r="WDL206" s="348"/>
      <c r="WDM206" s="348"/>
      <c r="WDN206" s="349"/>
      <c r="WDP206" s="347"/>
      <c r="WDQ206" s="350"/>
      <c r="WDR206" s="350"/>
      <c r="WDS206" s="348"/>
      <c r="WDT206" s="348"/>
      <c r="WDU206" s="348"/>
      <c r="WDV206" s="349"/>
      <c r="WDX206" s="347"/>
      <c r="WDY206" s="350"/>
      <c r="WDZ206" s="350"/>
      <c r="WEA206" s="348"/>
      <c r="WEB206" s="348"/>
      <c r="WEC206" s="348"/>
      <c r="WED206" s="349"/>
      <c r="WEF206" s="347"/>
      <c r="WEG206" s="350"/>
      <c r="WEH206" s="350"/>
      <c r="WEI206" s="348"/>
      <c r="WEJ206" s="348"/>
      <c r="WEK206" s="348"/>
      <c r="WEL206" s="349"/>
      <c r="WEN206" s="347"/>
      <c r="WEO206" s="350"/>
      <c r="WEP206" s="350"/>
      <c r="WEQ206" s="348"/>
      <c r="WER206" s="348"/>
      <c r="WES206" s="348"/>
      <c r="WET206" s="349"/>
      <c r="WEV206" s="347"/>
      <c r="WEW206" s="350"/>
      <c r="WEX206" s="350"/>
      <c r="WEY206" s="348"/>
      <c r="WEZ206" s="348"/>
      <c r="WFA206" s="348"/>
      <c r="WFB206" s="349"/>
      <c r="WFD206" s="347"/>
      <c r="WFE206" s="350"/>
      <c r="WFF206" s="350"/>
      <c r="WFG206" s="348"/>
      <c r="WFH206" s="348"/>
      <c r="WFI206" s="348"/>
      <c r="WFJ206" s="349"/>
      <c r="WFL206" s="347"/>
      <c r="WFM206" s="350"/>
      <c r="WFN206" s="350"/>
      <c r="WFO206" s="348"/>
      <c r="WFP206" s="348"/>
      <c r="WFQ206" s="348"/>
      <c r="WFR206" s="349"/>
      <c r="WFT206" s="347"/>
      <c r="WFU206" s="350"/>
      <c r="WFV206" s="350"/>
      <c r="WFW206" s="348"/>
      <c r="WFX206" s="348"/>
      <c r="WFY206" s="348"/>
      <c r="WFZ206" s="349"/>
      <c r="WGB206" s="347"/>
      <c r="WGC206" s="350"/>
      <c r="WGD206" s="350"/>
      <c r="WGE206" s="348"/>
      <c r="WGF206" s="348"/>
      <c r="WGG206" s="348"/>
      <c r="WGH206" s="349"/>
      <c r="WGJ206" s="347"/>
      <c r="WGK206" s="350"/>
      <c r="WGL206" s="350"/>
      <c r="WGM206" s="348"/>
      <c r="WGN206" s="348"/>
      <c r="WGO206" s="348"/>
      <c r="WGP206" s="349"/>
      <c r="WGR206" s="347"/>
      <c r="WGS206" s="350"/>
      <c r="WGT206" s="350"/>
      <c r="WGU206" s="348"/>
      <c r="WGV206" s="348"/>
      <c r="WGW206" s="348"/>
      <c r="WGX206" s="349"/>
      <c r="WGZ206" s="347"/>
      <c r="WHA206" s="350"/>
      <c r="WHB206" s="350"/>
      <c r="WHC206" s="348"/>
      <c r="WHD206" s="348"/>
      <c r="WHE206" s="348"/>
      <c r="WHF206" s="349"/>
      <c r="WHH206" s="347"/>
      <c r="WHI206" s="350"/>
      <c r="WHJ206" s="350"/>
      <c r="WHK206" s="348"/>
      <c r="WHL206" s="348"/>
      <c r="WHM206" s="348"/>
      <c r="WHN206" s="349"/>
      <c r="WHP206" s="347"/>
      <c r="WHQ206" s="350"/>
      <c r="WHR206" s="350"/>
      <c r="WHS206" s="348"/>
      <c r="WHT206" s="348"/>
      <c r="WHU206" s="348"/>
      <c r="WHV206" s="349"/>
      <c r="WHX206" s="347"/>
      <c r="WHY206" s="350"/>
      <c r="WHZ206" s="350"/>
      <c r="WIA206" s="348"/>
      <c r="WIB206" s="348"/>
      <c r="WIC206" s="348"/>
      <c r="WID206" s="349"/>
      <c r="WIF206" s="347"/>
      <c r="WIG206" s="350"/>
      <c r="WIH206" s="350"/>
      <c r="WII206" s="348"/>
      <c r="WIJ206" s="348"/>
      <c r="WIK206" s="348"/>
      <c r="WIL206" s="349"/>
      <c r="WIN206" s="347"/>
      <c r="WIO206" s="350"/>
      <c r="WIP206" s="350"/>
      <c r="WIQ206" s="348"/>
      <c r="WIR206" s="348"/>
      <c r="WIS206" s="348"/>
      <c r="WIT206" s="349"/>
      <c r="WIV206" s="347"/>
      <c r="WIW206" s="350"/>
      <c r="WIX206" s="350"/>
      <c r="WIY206" s="348"/>
      <c r="WIZ206" s="348"/>
      <c r="WJA206" s="348"/>
      <c r="WJB206" s="349"/>
      <c r="WJD206" s="347"/>
      <c r="WJE206" s="350"/>
      <c r="WJF206" s="350"/>
      <c r="WJG206" s="348"/>
      <c r="WJH206" s="348"/>
      <c r="WJI206" s="348"/>
      <c r="WJJ206" s="349"/>
      <c r="WJL206" s="347"/>
      <c r="WJM206" s="350"/>
      <c r="WJN206" s="350"/>
      <c r="WJO206" s="348"/>
      <c r="WJP206" s="348"/>
      <c r="WJQ206" s="348"/>
      <c r="WJR206" s="349"/>
      <c r="WJT206" s="347"/>
      <c r="WJU206" s="350"/>
      <c r="WJV206" s="350"/>
      <c r="WJW206" s="348"/>
      <c r="WJX206" s="348"/>
      <c r="WJY206" s="348"/>
      <c r="WJZ206" s="349"/>
      <c r="WKB206" s="347"/>
      <c r="WKC206" s="350"/>
      <c r="WKD206" s="350"/>
      <c r="WKE206" s="348"/>
      <c r="WKF206" s="348"/>
      <c r="WKG206" s="348"/>
      <c r="WKH206" s="349"/>
      <c r="WKJ206" s="347"/>
      <c r="WKK206" s="350"/>
      <c r="WKL206" s="350"/>
      <c r="WKM206" s="348"/>
      <c r="WKN206" s="348"/>
      <c r="WKO206" s="348"/>
      <c r="WKP206" s="349"/>
      <c r="WKR206" s="347"/>
      <c r="WKS206" s="350"/>
      <c r="WKT206" s="350"/>
      <c r="WKU206" s="348"/>
      <c r="WKV206" s="348"/>
      <c r="WKW206" s="348"/>
      <c r="WKX206" s="349"/>
      <c r="WKZ206" s="347"/>
      <c r="WLA206" s="350"/>
      <c r="WLB206" s="350"/>
      <c r="WLC206" s="348"/>
      <c r="WLD206" s="348"/>
      <c r="WLE206" s="348"/>
      <c r="WLF206" s="349"/>
      <c r="WLH206" s="347"/>
      <c r="WLI206" s="350"/>
      <c r="WLJ206" s="350"/>
      <c r="WLK206" s="348"/>
      <c r="WLL206" s="348"/>
      <c r="WLM206" s="348"/>
      <c r="WLN206" s="349"/>
      <c r="WLP206" s="347"/>
      <c r="WLQ206" s="350"/>
      <c r="WLR206" s="350"/>
      <c r="WLS206" s="348"/>
      <c r="WLT206" s="348"/>
      <c r="WLU206" s="348"/>
      <c r="WLV206" s="349"/>
      <c r="WLX206" s="347"/>
      <c r="WLY206" s="350"/>
      <c r="WLZ206" s="350"/>
      <c r="WMA206" s="348"/>
      <c r="WMB206" s="348"/>
      <c r="WMC206" s="348"/>
      <c r="WMD206" s="349"/>
      <c r="WMF206" s="347"/>
      <c r="WMG206" s="350"/>
      <c r="WMH206" s="350"/>
      <c r="WMI206" s="348"/>
      <c r="WMJ206" s="348"/>
      <c r="WMK206" s="348"/>
      <c r="WML206" s="349"/>
      <c r="WMN206" s="347"/>
      <c r="WMO206" s="350"/>
      <c r="WMP206" s="350"/>
      <c r="WMQ206" s="348"/>
      <c r="WMR206" s="348"/>
      <c r="WMS206" s="348"/>
      <c r="WMT206" s="349"/>
      <c r="WMV206" s="347"/>
      <c r="WMW206" s="350"/>
      <c r="WMX206" s="350"/>
      <c r="WMY206" s="348"/>
      <c r="WMZ206" s="348"/>
      <c r="WNA206" s="348"/>
      <c r="WNB206" s="349"/>
      <c r="WND206" s="347"/>
      <c r="WNE206" s="350"/>
      <c r="WNF206" s="350"/>
      <c r="WNG206" s="348"/>
      <c r="WNH206" s="348"/>
      <c r="WNI206" s="348"/>
      <c r="WNJ206" s="349"/>
      <c r="WNL206" s="347"/>
      <c r="WNM206" s="350"/>
      <c r="WNN206" s="350"/>
      <c r="WNO206" s="348"/>
      <c r="WNP206" s="348"/>
      <c r="WNQ206" s="348"/>
      <c r="WNR206" s="349"/>
      <c r="WNT206" s="347"/>
      <c r="WNU206" s="350"/>
      <c r="WNV206" s="350"/>
      <c r="WNW206" s="348"/>
      <c r="WNX206" s="348"/>
      <c r="WNY206" s="348"/>
      <c r="WNZ206" s="349"/>
      <c r="WOB206" s="347"/>
      <c r="WOC206" s="350"/>
      <c r="WOD206" s="350"/>
      <c r="WOE206" s="348"/>
      <c r="WOF206" s="348"/>
      <c r="WOG206" s="348"/>
      <c r="WOH206" s="349"/>
      <c r="WOJ206" s="347"/>
      <c r="WOK206" s="350"/>
      <c r="WOL206" s="350"/>
      <c r="WOM206" s="348"/>
      <c r="WON206" s="348"/>
      <c r="WOO206" s="348"/>
      <c r="WOP206" s="349"/>
      <c r="WOR206" s="347"/>
      <c r="WOS206" s="350"/>
      <c r="WOT206" s="350"/>
      <c r="WOU206" s="348"/>
      <c r="WOV206" s="348"/>
      <c r="WOW206" s="348"/>
      <c r="WOX206" s="349"/>
      <c r="WOZ206" s="347"/>
      <c r="WPA206" s="350"/>
      <c r="WPB206" s="350"/>
      <c r="WPC206" s="348"/>
      <c r="WPD206" s="348"/>
      <c r="WPE206" s="348"/>
      <c r="WPF206" s="349"/>
      <c r="WPH206" s="347"/>
      <c r="WPI206" s="350"/>
      <c r="WPJ206" s="350"/>
      <c r="WPK206" s="348"/>
      <c r="WPL206" s="348"/>
      <c r="WPM206" s="348"/>
      <c r="WPN206" s="349"/>
      <c r="WPP206" s="347"/>
      <c r="WPQ206" s="350"/>
      <c r="WPR206" s="350"/>
      <c r="WPS206" s="348"/>
      <c r="WPT206" s="348"/>
      <c r="WPU206" s="348"/>
      <c r="WPV206" s="349"/>
      <c r="WPX206" s="347"/>
      <c r="WPY206" s="350"/>
      <c r="WPZ206" s="350"/>
      <c r="WQA206" s="348"/>
      <c r="WQB206" s="348"/>
      <c r="WQC206" s="348"/>
      <c r="WQD206" s="349"/>
      <c r="WQF206" s="347"/>
      <c r="WQG206" s="350"/>
      <c r="WQH206" s="350"/>
      <c r="WQI206" s="348"/>
      <c r="WQJ206" s="348"/>
      <c r="WQK206" s="348"/>
      <c r="WQL206" s="349"/>
      <c r="WQN206" s="347"/>
      <c r="WQO206" s="350"/>
      <c r="WQP206" s="350"/>
      <c r="WQQ206" s="348"/>
      <c r="WQR206" s="348"/>
      <c r="WQS206" s="348"/>
      <c r="WQT206" s="349"/>
      <c r="WQV206" s="347"/>
      <c r="WQW206" s="350"/>
      <c r="WQX206" s="350"/>
      <c r="WQY206" s="348"/>
      <c r="WQZ206" s="348"/>
      <c r="WRA206" s="348"/>
      <c r="WRB206" s="349"/>
      <c r="WRD206" s="347"/>
      <c r="WRE206" s="350"/>
      <c r="WRF206" s="350"/>
      <c r="WRG206" s="348"/>
      <c r="WRH206" s="348"/>
      <c r="WRI206" s="348"/>
      <c r="WRJ206" s="349"/>
      <c r="WRL206" s="347"/>
      <c r="WRM206" s="350"/>
      <c r="WRN206" s="350"/>
      <c r="WRO206" s="348"/>
      <c r="WRP206" s="348"/>
      <c r="WRQ206" s="348"/>
      <c r="WRR206" s="349"/>
      <c r="WRT206" s="347"/>
      <c r="WRU206" s="350"/>
      <c r="WRV206" s="350"/>
      <c r="WRW206" s="348"/>
      <c r="WRX206" s="348"/>
      <c r="WRY206" s="348"/>
      <c r="WRZ206" s="349"/>
      <c r="WSB206" s="347"/>
      <c r="WSC206" s="350"/>
      <c r="WSD206" s="350"/>
      <c r="WSE206" s="348"/>
      <c r="WSF206" s="348"/>
      <c r="WSG206" s="348"/>
      <c r="WSH206" s="349"/>
      <c r="WSJ206" s="347"/>
      <c r="WSK206" s="350"/>
      <c r="WSL206" s="350"/>
      <c r="WSM206" s="348"/>
      <c r="WSN206" s="348"/>
      <c r="WSO206" s="348"/>
      <c r="WSP206" s="349"/>
      <c r="WSR206" s="347"/>
      <c r="WSS206" s="350"/>
      <c r="WST206" s="350"/>
      <c r="WSU206" s="348"/>
      <c r="WSV206" s="348"/>
      <c r="WSW206" s="348"/>
      <c r="WSX206" s="349"/>
      <c r="WSZ206" s="347"/>
      <c r="WTA206" s="350"/>
      <c r="WTB206" s="350"/>
      <c r="WTC206" s="348"/>
      <c r="WTD206" s="348"/>
      <c r="WTE206" s="348"/>
      <c r="WTF206" s="349"/>
      <c r="WTH206" s="347"/>
      <c r="WTI206" s="350"/>
      <c r="WTJ206" s="350"/>
      <c r="WTK206" s="348"/>
      <c r="WTL206" s="348"/>
      <c r="WTM206" s="348"/>
      <c r="WTN206" s="349"/>
      <c r="WTP206" s="347"/>
      <c r="WTQ206" s="350"/>
      <c r="WTR206" s="350"/>
      <c r="WTS206" s="348"/>
      <c r="WTT206" s="348"/>
      <c r="WTU206" s="348"/>
      <c r="WTV206" s="349"/>
      <c r="WTX206" s="347"/>
      <c r="WTY206" s="350"/>
      <c r="WTZ206" s="350"/>
      <c r="WUA206" s="348"/>
      <c r="WUB206" s="348"/>
      <c r="WUC206" s="348"/>
      <c r="WUD206" s="349"/>
      <c r="WUF206" s="347"/>
      <c r="WUG206" s="350"/>
      <c r="WUH206" s="350"/>
      <c r="WUI206" s="348"/>
      <c r="WUJ206" s="348"/>
      <c r="WUK206" s="348"/>
      <c r="WUL206" s="349"/>
      <c r="WUN206" s="347"/>
      <c r="WUO206" s="350"/>
      <c r="WUP206" s="350"/>
      <c r="WUQ206" s="348"/>
      <c r="WUR206" s="348"/>
      <c r="WUS206" s="348"/>
      <c r="WUT206" s="349"/>
      <c r="WUV206" s="347"/>
      <c r="WUW206" s="350"/>
      <c r="WUX206" s="350"/>
      <c r="WUY206" s="348"/>
      <c r="WUZ206" s="348"/>
      <c r="WVA206" s="348"/>
      <c r="WVB206" s="349"/>
      <c r="WVD206" s="347"/>
      <c r="WVE206" s="350"/>
      <c r="WVF206" s="350"/>
      <c r="WVG206" s="348"/>
      <c r="WVH206" s="348"/>
      <c r="WVI206" s="348"/>
      <c r="WVJ206" s="349"/>
      <c r="WVL206" s="347"/>
      <c r="WVM206" s="350"/>
      <c r="WVN206" s="350"/>
      <c r="WVO206" s="348"/>
      <c r="WVP206" s="348"/>
      <c r="WVQ206" s="348"/>
      <c r="WVR206" s="349"/>
      <c r="WVT206" s="347"/>
      <c r="WVU206" s="350"/>
      <c r="WVV206" s="350"/>
      <c r="WVW206" s="348"/>
      <c r="WVX206" s="348"/>
      <c r="WVY206" s="348"/>
      <c r="WVZ206" s="349"/>
      <c r="WWB206" s="347"/>
      <c r="WWC206" s="350"/>
      <c r="WWD206" s="350"/>
      <c r="WWE206" s="348"/>
      <c r="WWF206" s="348"/>
      <c r="WWG206" s="348"/>
      <c r="WWH206" s="349"/>
      <c r="WWJ206" s="347"/>
      <c r="WWK206" s="350"/>
      <c r="WWL206" s="350"/>
      <c r="WWM206" s="348"/>
      <c r="WWN206" s="348"/>
      <c r="WWO206" s="348"/>
      <c r="WWP206" s="349"/>
      <c r="WWR206" s="347"/>
      <c r="WWS206" s="350"/>
      <c r="WWT206" s="350"/>
      <c r="WWU206" s="348"/>
      <c r="WWV206" s="348"/>
      <c r="WWW206" s="348"/>
      <c r="WWX206" s="349"/>
      <c r="WWZ206" s="347"/>
      <c r="WXA206" s="350"/>
      <c r="WXB206" s="350"/>
      <c r="WXC206" s="348"/>
      <c r="WXD206" s="348"/>
      <c r="WXE206" s="348"/>
      <c r="WXF206" s="349"/>
      <c r="WXH206" s="347"/>
      <c r="WXI206" s="350"/>
      <c r="WXJ206" s="350"/>
      <c r="WXK206" s="348"/>
      <c r="WXL206" s="348"/>
      <c r="WXM206" s="348"/>
      <c r="WXN206" s="349"/>
      <c r="WXP206" s="347"/>
      <c r="WXQ206" s="350"/>
      <c r="WXR206" s="350"/>
      <c r="WXS206" s="348"/>
      <c r="WXT206" s="348"/>
      <c r="WXU206" s="348"/>
      <c r="WXV206" s="349"/>
      <c r="WXX206" s="347"/>
      <c r="WXY206" s="350"/>
      <c r="WXZ206" s="350"/>
      <c r="WYA206" s="348"/>
      <c r="WYB206" s="348"/>
      <c r="WYC206" s="348"/>
      <c r="WYD206" s="349"/>
      <c r="WYF206" s="347"/>
      <c r="WYG206" s="350"/>
      <c r="WYH206" s="350"/>
      <c r="WYI206" s="348"/>
      <c r="WYJ206" s="348"/>
      <c r="WYK206" s="348"/>
      <c r="WYL206" s="349"/>
      <c r="WYN206" s="347"/>
      <c r="WYO206" s="350"/>
      <c r="WYP206" s="350"/>
      <c r="WYQ206" s="348"/>
      <c r="WYR206" s="348"/>
      <c r="WYS206" s="348"/>
      <c r="WYT206" s="349"/>
      <c r="WYV206" s="347"/>
      <c r="WYW206" s="350"/>
      <c r="WYX206" s="350"/>
      <c r="WYY206" s="348"/>
      <c r="WYZ206" s="348"/>
      <c r="WZA206" s="348"/>
      <c r="WZB206" s="349"/>
      <c r="WZD206" s="347"/>
      <c r="WZE206" s="350"/>
      <c r="WZF206" s="350"/>
      <c r="WZG206" s="348"/>
      <c r="WZH206" s="348"/>
      <c r="WZI206" s="348"/>
      <c r="WZJ206" s="349"/>
      <c r="WZL206" s="347"/>
      <c r="WZM206" s="350"/>
      <c r="WZN206" s="350"/>
      <c r="WZO206" s="348"/>
      <c r="WZP206" s="348"/>
      <c r="WZQ206" s="348"/>
      <c r="WZR206" s="349"/>
      <c r="WZT206" s="347"/>
      <c r="WZU206" s="350"/>
      <c r="WZV206" s="350"/>
      <c r="WZW206" s="348"/>
      <c r="WZX206" s="348"/>
      <c r="WZY206" s="348"/>
      <c r="WZZ206" s="349"/>
      <c r="XAB206" s="347"/>
      <c r="XAC206" s="350"/>
      <c r="XAD206" s="350"/>
      <c r="XAE206" s="348"/>
      <c r="XAF206" s="348"/>
      <c r="XAG206" s="348"/>
      <c r="XAH206" s="349"/>
      <c r="XAJ206" s="347"/>
      <c r="XAK206" s="350"/>
      <c r="XAL206" s="350"/>
      <c r="XAM206" s="348"/>
      <c r="XAN206" s="348"/>
      <c r="XAO206" s="348"/>
      <c r="XAP206" s="349"/>
      <c r="XAR206" s="347"/>
      <c r="XAS206" s="350"/>
      <c r="XAT206" s="350"/>
      <c r="XAU206" s="348"/>
      <c r="XAV206" s="348"/>
      <c r="XAW206" s="348"/>
      <c r="XAX206" s="349"/>
      <c r="XAZ206" s="347"/>
      <c r="XBA206" s="350"/>
      <c r="XBB206" s="350"/>
      <c r="XBC206" s="348"/>
      <c r="XBD206" s="348"/>
      <c r="XBE206" s="348"/>
      <c r="XBF206" s="349"/>
      <c r="XBH206" s="347"/>
      <c r="XBI206" s="350"/>
      <c r="XBJ206" s="350"/>
      <c r="XBK206" s="348"/>
      <c r="XBL206" s="348"/>
      <c r="XBM206" s="348"/>
      <c r="XBN206" s="349"/>
      <c r="XBP206" s="347"/>
      <c r="XBQ206" s="350"/>
      <c r="XBR206" s="350"/>
      <c r="XBS206" s="348"/>
      <c r="XBT206" s="348"/>
      <c r="XBU206" s="348"/>
      <c r="XBV206" s="349"/>
      <c r="XBX206" s="347"/>
      <c r="XBY206" s="350"/>
      <c r="XBZ206" s="350"/>
      <c r="XCA206" s="348"/>
      <c r="XCB206" s="348"/>
      <c r="XCC206" s="348"/>
      <c r="XCD206" s="349"/>
      <c r="XCF206" s="347"/>
      <c r="XCG206" s="350"/>
      <c r="XCH206" s="350"/>
      <c r="XCI206" s="348"/>
      <c r="XCJ206" s="348"/>
      <c r="XCK206" s="348"/>
      <c r="XCL206" s="349"/>
      <c r="XCN206" s="347"/>
      <c r="XCO206" s="350"/>
      <c r="XCP206" s="350"/>
      <c r="XCQ206" s="348"/>
      <c r="XCR206" s="348"/>
      <c r="XCS206" s="348"/>
      <c r="XCT206" s="349"/>
      <c r="XCV206" s="347"/>
      <c r="XCW206" s="350"/>
      <c r="XCX206" s="350"/>
      <c r="XCY206" s="348"/>
      <c r="XCZ206" s="348"/>
      <c r="XDA206" s="348"/>
      <c r="XDB206" s="349"/>
      <c r="XDD206" s="347"/>
      <c r="XDE206" s="350"/>
      <c r="XDF206" s="350"/>
      <c r="XDG206" s="348"/>
      <c r="XDH206" s="348"/>
      <c r="XDI206" s="348"/>
      <c r="XDJ206" s="349"/>
      <c r="XDL206" s="347"/>
      <c r="XDM206" s="350"/>
      <c r="XDN206" s="350"/>
      <c r="XDO206" s="348"/>
      <c r="XDP206" s="348"/>
      <c r="XDQ206" s="348"/>
      <c r="XDR206" s="349"/>
      <c r="XDT206" s="347"/>
      <c r="XDU206" s="350"/>
      <c r="XDV206" s="350"/>
      <c r="XDW206" s="348"/>
      <c r="XDX206" s="348"/>
      <c r="XDY206" s="348"/>
      <c r="XDZ206" s="349"/>
      <c r="XEB206" s="347"/>
      <c r="XEC206" s="350"/>
      <c r="XED206" s="350"/>
      <c r="XEE206" s="348"/>
      <c r="XEF206" s="348"/>
      <c r="XEG206" s="348"/>
      <c r="XEH206" s="349"/>
      <c r="XEJ206" s="347"/>
      <c r="XEK206" s="350"/>
      <c r="XEL206" s="350"/>
      <c r="XEM206" s="348"/>
      <c r="XEN206" s="348"/>
      <c r="XEO206" s="348"/>
      <c r="XEP206" s="349"/>
      <c r="XER206" s="347"/>
      <c r="XES206" s="350"/>
      <c r="XET206" s="350"/>
      <c r="XEU206" s="348"/>
      <c r="XEV206" s="348"/>
      <c r="XEW206" s="348"/>
      <c r="XEX206" s="349"/>
      <c r="XEZ206" s="347"/>
      <c r="XFA206" s="350"/>
      <c r="XFB206" s="350"/>
      <c r="XFC206" s="348"/>
      <c r="XFD206" s="348"/>
    </row>
    <row r="207" spans="1:16384" ht="35.25" customHeight="1">
      <c r="A207" s="390">
        <f t="shared" si="131"/>
        <v>207</v>
      </c>
      <c r="B207" s="1266" t="s">
        <v>477</v>
      </c>
      <c r="C207" s="1267"/>
      <c r="D207" s="1267"/>
      <c r="E207" s="1267"/>
      <c r="F207" s="1268"/>
      <c r="G207" s="632" t="s">
        <v>440</v>
      </c>
      <c r="H207" s="631" t="s">
        <v>782</v>
      </c>
      <c r="I207" s="361"/>
      <c r="J207" s="361"/>
      <c r="K207" s="362"/>
      <c r="L207" s="339"/>
      <c r="M207" s="362"/>
      <c r="O207" s="362"/>
      <c r="Q207" s="362"/>
      <c r="S207" s="362"/>
      <c r="U207" s="362"/>
      <c r="W207" s="362"/>
    </row>
    <row r="208" spans="1:16384" ht="30" customHeight="1">
      <c r="A208" s="390">
        <f t="shared" si="131"/>
        <v>208</v>
      </c>
      <c r="B208" s="1269"/>
      <c r="C208" s="1168" t="s">
        <v>174</v>
      </c>
      <c r="D208" s="1129"/>
      <c r="E208" s="1129"/>
      <c r="F208" s="1164"/>
      <c r="G208" s="364">
        <f ca="1">SUM(G209:G222)</f>
        <v>0</v>
      </c>
      <c r="H208" s="364">
        <f>SUM(H209:H222)</f>
        <v>0</v>
      </c>
      <c r="I208" s="361"/>
      <c r="J208" s="361"/>
      <c r="K208" s="363"/>
      <c r="L208" s="339"/>
      <c r="M208" s="363"/>
      <c r="O208" s="363"/>
      <c r="Q208" s="363"/>
      <c r="S208" s="363"/>
      <c r="U208" s="363"/>
      <c r="W208" s="363"/>
    </row>
    <row r="209" spans="1:23" ht="21" customHeight="1">
      <c r="A209" s="390">
        <f t="shared" si="131"/>
        <v>209</v>
      </c>
      <c r="B209" s="1270"/>
      <c r="C209" s="1162"/>
      <c r="D209" s="1146" t="s">
        <v>744</v>
      </c>
      <c r="E209" s="1147"/>
      <c r="F209" s="1148"/>
      <c r="G209" s="343">
        <f ca="1">ABS(ROUND(SUMIFS('BP CONTABLE'!$C:$C,'BP CONTABLE'!$E:$E,CELL("contenido",A209),'BP CONTABLE'!$D:$D,CELL("contenido",D209)),0))</f>
        <v>0</v>
      </c>
      <c r="H209" s="343"/>
      <c r="I209" s="361"/>
      <c r="J209" s="361"/>
      <c r="K209" s="363"/>
      <c r="L209" s="339"/>
      <c r="M209" s="363"/>
      <c r="O209" s="363"/>
      <c r="Q209" s="363"/>
      <c r="S209" s="363"/>
      <c r="U209" s="363"/>
      <c r="W209" s="363"/>
    </row>
    <row r="210" spans="1:23" ht="33" customHeight="1">
      <c r="A210" s="390">
        <f t="shared" si="131"/>
        <v>210</v>
      </c>
      <c r="B210" s="1270"/>
      <c r="C210" s="1158"/>
      <c r="D210" s="1146" t="s">
        <v>615</v>
      </c>
      <c r="E210" s="1147"/>
      <c r="F210" s="1148"/>
      <c r="G210" s="343">
        <f ca="1">ABS(ROUND(SUMIFS('BP CONTABLE'!$C:$C,'BP CONTABLE'!$E:$E,CELL("contenido",A210),'BP CONTABLE'!$D:$D,CELL("contenido",D210)),0))</f>
        <v>0</v>
      </c>
      <c r="H210" s="343"/>
      <c r="I210" s="361"/>
      <c r="J210" s="361"/>
      <c r="K210" s="363"/>
      <c r="L210" s="339"/>
      <c r="M210" s="363"/>
      <c r="O210" s="363"/>
      <c r="Q210" s="363"/>
      <c r="S210" s="363"/>
      <c r="U210" s="363"/>
      <c r="W210" s="363"/>
    </row>
    <row r="211" spans="1:23" ht="17.25" customHeight="1">
      <c r="A211" s="390">
        <f t="shared" si="131"/>
        <v>211</v>
      </c>
      <c r="B211" s="1270"/>
      <c r="C211" s="1158"/>
      <c r="D211" s="1146" t="s">
        <v>21</v>
      </c>
      <c r="E211" s="1147"/>
      <c r="F211" s="1148"/>
      <c r="G211" s="343">
        <f ca="1">ABS(ROUND(SUMIFS('BP CONTABLE'!$C:$C,'BP CONTABLE'!$E:$E,CELL("contenido",A211),'BP CONTABLE'!$D:$D,CELL("contenido",D211)),0))</f>
        <v>0</v>
      </c>
      <c r="H211" s="343"/>
      <c r="I211" s="361"/>
      <c r="J211" s="361"/>
      <c r="K211" s="363"/>
      <c r="L211" s="339"/>
      <c r="M211" s="363"/>
      <c r="O211" s="363"/>
      <c r="Q211" s="363"/>
      <c r="S211" s="363"/>
      <c r="U211" s="363"/>
      <c r="W211" s="363"/>
    </row>
    <row r="212" spans="1:23" ht="20.25" customHeight="1">
      <c r="A212" s="390">
        <f t="shared" si="131"/>
        <v>212</v>
      </c>
      <c r="B212" s="1270"/>
      <c r="C212" s="1158"/>
      <c r="D212" s="1146" t="s">
        <v>22</v>
      </c>
      <c r="E212" s="1147"/>
      <c r="F212" s="1148"/>
      <c r="G212" s="343">
        <f ca="1">ABS(ROUND(SUMIFS('BP CONTABLE'!$C:$C,'BP CONTABLE'!$E:$E,CELL("contenido",A212),'BP CONTABLE'!$D:$D,CELL("contenido",D212)),0))</f>
        <v>0</v>
      </c>
      <c r="H212" s="343"/>
      <c r="I212" s="361"/>
      <c r="J212" s="361"/>
      <c r="K212" s="363"/>
      <c r="L212" s="339"/>
      <c r="M212" s="363"/>
      <c r="O212" s="363"/>
      <c r="Q212" s="363"/>
      <c r="S212" s="363"/>
      <c r="U212" s="363"/>
      <c r="W212" s="363"/>
    </row>
    <row r="213" spans="1:23" ht="24" customHeight="1">
      <c r="A213" s="390">
        <f t="shared" si="131"/>
        <v>213</v>
      </c>
      <c r="B213" s="1270"/>
      <c r="C213" s="1158"/>
      <c r="D213" s="1146" t="s">
        <v>23</v>
      </c>
      <c r="E213" s="1147"/>
      <c r="F213" s="1148"/>
      <c r="G213" s="343">
        <f ca="1">ABS(ROUND(SUMIFS('BP CONTABLE'!$C:$C,'BP CONTABLE'!$E:$E,CELL("contenido",A213),'BP CONTABLE'!$D:$D,CELL("contenido",D213)),0))</f>
        <v>0</v>
      </c>
      <c r="H213" s="343"/>
      <c r="I213" s="361"/>
      <c r="J213" s="361"/>
      <c r="K213" s="363"/>
      <c r="L213" s="339"/>
      <c r="M213" s="363"/>
      <c r="O213" s="363"/>
      <c r="Q213" s="363"/>
      <c r="S213" s="363"/>
      <c r="U213" s="363"/>
      <c r="W213" s="363"/>
    </row>
    <row r="214" spans="1:23" ht="21" customHeight="1">
      <c r="A214" s="390">
        <f t="shared" si="131"/>
        <v>214</v>
      </c>
      <c r="B214" s="1270"/>
      <c r="C214" s="1158"/>
      <c r="D214" s="1146" t="s">
        <v>175</v>
      </c>
      <c r="E214" s="1147"/>
      <c r="F214" s="1148"/>
      <c r="G214" s="343">
        <f ca="1">ABS(ROUND(SUMIFS('BP CONTABLE'!$C:$C,'BP CONTABLE'!$E:$E,CELL("contenido",A214),'BP CONTABLE'!$D:$D,CELL("contenido",D214)),0))</f>
        <v>0</v>
      </c>
      <c r="H214" s="343"/>
      <c r="I214" s="361"/>
      <c r="J214" s="361"/>
      <c r="K214" s="363"/>
      <c r="L214" s="339"/>
      <c r="M214" s="363"/>
      <c r="O214" s="363"/>
      <c r="Q214" s="363"/>
      <c r="S214" s="363"/>
      <c r="U214" s="363"/>
      <c r="W214" s="363"/>
    </row>
    <row r="215" spans="1:23" ht="20.25" customHeight="1">
      <c r="A215" s="390">
        <f t="shared" si="131"/>
        <v>215</v>
      </c>
      <c r="B215" s="1270"/>
      <c r="C215" s="1158"/>
      <c r="D215" s="1146" t="s">
        <v>24</v>
      </c>
      <c r="E215" s="1147"/>
      <c r="F215" s="1148"/>
      <c r="G215" s="343">
        <f ca="1">ABS(ROUND(SUMIFS('BP CONTABLE'!$C:$C,'BP CONTABLE'!$E:$E,CELL("contenido",A215),'BP CONTABLE'!$D:$D,CELL("contenido",D215)),0))</f>
        <v>0</v>
      </c>
      <c r="H215" s="343"/>
      <c r="I215" s="361"/>
      <c r="J215" s="361"/>
      <c r="K215" s="363"/>
      <c r="L215" s="339"/>
      <c r="M215" s="363"/>
      <c r="O215" s="363"/>
      <c r="Q215" s="363"/>
      <c r="S215" s="363"/>
      <c r="U215" s="363"/>
      <c r="W215" s="363"/>
    </row>
    <row r="216" spans="1:23" ht="25.5" customHeight="1">
      <c r="A216" s="390">
        <f t="shared" si="131"/>
        <v>216</v>
      </c>
      <c r="B216" s="1270"/>
      <c r="C216" s="1158"/>
      <c r="D216" s="1146" t="s">
        <v>25</v>
      </c>
      <c r="E216" s="1147"/>
      <c r="F216" s="1148"/>
      <c r="G216" s="343">
        <f ca="1">ABS(ROUND(SUMIFS('BP CONTABLE'!$C:$C,'BP CONTABLE'!$E:$E,CELL("contenido",A216),'BP CONTABLE'!$D:$D,CELL("contenido",D216)),0))</f>
        <v>0</v>
      </c>
      <c r="H216" s="343"/>
      <c r="I216" s="361"/>
      <c r="J216" s="361"/>
      <c r="K216" s="363"/>
      <c r="L216" s="339"/>
      <c r="M216" s="363"/>
      <c r="O216" s="363"/>
      <c r="Q216" s="363"/>
      <c r="S216" s="363"/>
      <c r="U216" s="363"/>
      <c r="W216" s="363"/>
    </row>
    <row r="217" spans="1:23" ht="18.75" customHeight="1">
      <c r="A217" s="390">
        <f t="shared" si="131"/>
        <v>217</v>
      </c>
      <c r="B217" s="1270"/>
      <c r="C217" s="1158"/>
      <c r="D217" s="1146" t="s">
        <v>26</v>
      </c>
      <c r="E217" s="1147"/>
      <c r="F217" s="1148"/>
      <c r="G217" s="343">
        <f ca="1">ABS(ROUND(SUMIFS('BP CONTABLE'!$C:$C,'BP CONTABLE'!$E:$E,CELL("contenido",A217),'BP CONTABLE'!$D:$D,CELL("contenido",D217)),0))</f>
        <v>0</v>
      </c>
      <c r="H217" s="343"/>
      <c r="I217" s="361"/>
      <c r="J217" s="361"/>
      <c r="K217" s="363"/>
      <c r="L217" s="339"/>
      <c r="M217" s="363"/>
      <c r="O217" s="363"/>
      <c r="Q217" s="363"/>
      <c r="S217" s="363"/>
      <c r="U217" s="363"/>
      <c r="W217" s="363"/>
    </row>
    <row r="218" spans="1:23" ht="20.25" customHeight="1">
      <c r="A218" s="390">
        <f t="shared" si="131"/>
        <v>218</v>
      </c>
      <c r="B218" s="1270"/>
      <c r="C218" s="1158"/>
      <c r="D218" s="1146" t="s">
        <v>176</v>
      </c>
      <c r="E218" s="1147"/>
      <c r="F218" s="1148"/>
      <c r="G218" s="343">
        <f ca="1">ABS(ROUND(SUMIFS('BP CONTABLE'!$C:$C,'BP CONTABLE'!$E:$E,CELL("contenido",A218),'BP CONTABLE'!$D:$D,CELL("contenido",D218)),0))</f>
        <v>0</v>
      </c>
      <c r="H218" s="343"/>
      <c r="I218" s="361"/>
      <c r="J218" s="361"/>
      <c r="K218" s="363"/>
      <c r="L218" s="339"/>
      <c r="M218" s="363"/>
      <c r="O218" s="363"/>
      <c r="Q218" s="363"/>
      <c r="S218" s="363"/>
      <c r="U218" s="363"/>
      <c r="W218" s="363"/>
    </row>
    <row r="219" spans="1:23" ht="20.25" customHeight="1">
      <c r="A219" s="390">
        <f t="shared" si="131"/>
        <v>219</v>
      </c>
      <c r="B219" s="1270"/>
      <c r="C219" s="1158"/>
      <c r="D219" s="1146" t="s">
        <v>781</v>
      </c>
      <c r="E219" s="1147"/>
      <c r="F219" s="1148"/>
      <c r="G219" s="343">
        <f ca="1">ABS(ROUND(SUMIFS('BP CONTABLE'!$C:$C,'BP CONTABLE'!$E:$E,CELL("contenido",A219),'BP CONTABLE'!$D:$D,CELL("contenido",D219)),0))</f>
        <v>0</v>
      </c>
      <c r="H219" s="343"/>
      <c r="I219" s="361"/>
      <c r="J219" s="361"/>
      <c r="K219" s="363"/>
      <c r="L219" s="339"/>
      <c r="M219" s="363"/>
      <c r="O219" s="363"/>
      <c r="Q219" s="363"/>
      <c r="S219" s="363"/>
      <c r="U219" s="363"/>
      <c r="W219" s="363"/>
    </row>
    <row r="220" spans="1:23" ht="22.5" customHeight="1">
      <c r="A220" s="390">
        <f t="shared" si="131"/>
        <v>220</v>
      </c>
      <c r="B220" s="1270"/>
      <c r="C220" s="1158"/>
      <c r="D220" s="1146" t="s">
        <v>302</v>
      </c>
      <c r="E220" s="1147"/>
      <c r="F220" s="1148"/>
      <c r="G220" s="343">
        <f ca="1">ABS(ROUND(SUMIFS('BP CONTABLE'!$C:$C,'BP CONTABLE'!$E:$E,CELL("contenido",A220),'BP CONTABLE'!$D:$D,CELL("contenido",D220)),0))</f>
        <v>0</v>
      </c>
      <c r="H220" s="343"/>
      <c r="I220" s="361"/>
      <c r="J220" s="361"/>
      <c r="K220" s="363"/>
      <c r="L220" s="339"/>
      <c r="M220" s="363"/>
      <c r="O220" s="363"/>
      <c r="Q220" s="363"/>
      <c r="S220" s="363"/>
      <c r="U220" s="363"/>
      <c r="W220" s="363"/>
    </row>
    <row r="221" spans="1:23" ht="18.75" customHeight="1">
      <c r="A221" s="390">
        <f t="shared" si="131"/>
        <v>221</v>
      </c>
      <c r="B221" s="1270"/>
      <c r="C221" s="1158"/>
      <c r="D221" s="1146" t="s">
        <v>303</v>
      </c>
      <c r="E221" s="1147"/>
      <c r="F221" s="1148"/>
      <c r="G221" s="343">
        <f ca="1">ABS(ROUND(SUMIFS('BP CONTABLE'!$C:$C,'BP CONTABLE'!$E:$E,CELL("contenido",A221),'BP CONTABLE'!$D:$D,CELL("contenido",D221)),0))</f>
        <v>0</v>
      </c>
      <c r="H221" s="343"/>
      <c r="I221" s="361"/>
      <c r="J221" s="361"/>
      <c r="K221" s="363"/>
      <c r="L221" s="339"/>
      <c r="M221" s="363"/>
      <c r="O221" s="363"/>
      <c r="Q221" s="363"/>
      <c r="S221" s="363"/>
      <c r="U221" s="363"/>
      <c r="W221" s="363"/>
    </row>
    <row r="222" spans="1:23" ht="33" customHeight="1">
      <c r="A222" s="390">
        <f t="shared" si="131"/>
        <v>222</v>
      </c>
      <c r="B222" s="1270"/>
      <c r="C222" s="1159"/>
      <c r="D222" s="1146" t="s">
        <v>616</v>
      </c>
      <c r="E222" s="1147"/>
      <c r="F222" s="1148"/>
      <c r="G222" s="343">
        <f ca="1">ABS(ROUND(SUMIFS('BP CONTABLE'!$C:$C,'BP CONTABLE'!$E:$E,CELL("contenido",A222),'BP CONTABLE'!$D:$D,CELL("contenido",D222)),0))</f>
        <v>0</v>
      </c>
      <c r="H222" s="343"/>
      <c r="I222" s="361"/>
      <c r="J222" s="361"/>
      <c r="K222" s="363"/>
      <c r="L222" s="339"/>
      <c r="M222" s="363"/>
      <c r="O222" s="363"/>
      <c r="Q222" s="363"/>
      <c r="S222" s="363"/>
      <c r="U222" s="363"/>
      <c r="W222" s="363"/>
    </row>
    <row r="223" spans="1:23" ht="33" customHeight="1">
      <c r="A223" s="390">
        <f t="shared" si="131"/>
        <v>223</v>
      </c>
      <c r="B223" s="1270"/>
      <c r="C223" s="606"/>
      <c r="D223" s="1241" t="s">
        <v>948</v>
      </c>
      <c r="E223" s="1241"/>
      <c r="F223" s="1242"/>
      <c r="G223" s="343">
        <f ca="1">ABS(ROUND(SUMIFS('BP CONTABLE'!$C:$C,'BP CONTABLE'!$E:$E,CELL("contenido",A223),'BP CONTABLE'!$D:$D,CELL("contenido",D223)),0))</f>
        <v>0</v>
      </c>
      <c r="H223" s="604"/>
      <c r="I223" s="361"/>
      <c r="J223" s="361"/>
      <c r="K223" s="363"/>
      <c r="L223" s="339"/>
      <c r="M223" s="363"/>
      <c r="O223" s="363"/>
      <c r="Q223" s="363"/>
      <c r="S223" s="363"/>
      <c r="U223" s="363"/>
      <c r="W223" s="363"/>
    </row>
    <row r="224" spans="1:23" ht="33" customHeight="1">
      <c r="A224" s="390">
        <f t="shared" si="131"/>
        <v>224</v>
      </c>
      <c r="B224" s="1270"/>
      <c r="C224" s="606"/>
      <c r="D224" s="1243" t="s">
        <v>949</v>
      </c>
      <c r="E224" s="1243"/>
      <c r="F224" s="1244"/>
      <c r="G224" s="343">
        <f ca="1">ABS(ROUND(SUMIFS('BP CONTABLE'!$C:$C,'BP CONTABLE'!$E:$E,CELL("contenido",A224),'BP CONTABLE'!$D:$D,CELL("contenido",D224)),0))</f>
        <v>0</v>
      </c>
      <c r="H224" s="604"/>
      <c r="I224" s="361"/>
      <c r="J224" s="361"/>
      <c r="K224" s="363"/>
      <c r="L224" s="339"/>
      <c r="M224" s="363"/>
      <c r="O224" s="363"/>
      <c r="Q224" s="363"/>
      <c r="S224" s="363"/>
      <c r="U224" s="363"/>
      <c r="W224" s="363"/>
    </row>
    <row r="225" spans="1:23" ht="23.45" customHeight="1">
      <c r="A225" s="390">
        <f t="shared" si="131"/>
        <v>225</v>
      </c>
      <c r="B225" s="1270"/>
      <c r="C225" s="1168" t="s">
        <v>27</v>
      </c>
      <c r="D225" s="1129"/>
      <c r="E225" s="1129"/>
      <c r="F225" s="1164"/>
      <c r="G225" s="364">
        <f ca="1">G226+G227-G228-G229</f>
        <v>0</v>
      </c>
      <c r="H225" s="364">
        <f>H226+H227-H228-H229</f>
        <v>0</v>
      </c>
      <c r="I225" s="361"/>
      <c r="J225" s="361"/>
      <c r="K225" s="363"/>
      <c r="L225" s="339"/>
      <c r="M225" s="363"/>
      <c r="O225" s="363"/>
      <c r="Q225" s="363"/>
      <c r="S225" s="363"/>
      <c r="U225" s="363"/>
      <c r="W225" s="363"/>
    </row>
    <row r="226" spans="1:23" ht="27.75" customHeight="1">
      <c r="A226" s="390">
        <f t="shared" si="131"/>
        <v>226</v>
      </c>
      <c r="B226" s="1270"/>
      <c r="C226" s="1183"/>
      <c r="D226" s="1146" t="s">
        <v>617</v>
      </c>
      <c r="E226" s="1147"/>
      <c r="F226" s="1148"/>
      <c r="G226" s="709">
        <f ca="1">+'ERI - Renta Liquida'!H559-'ERI - Renta Liquida'!H568</f>
        <v>0</v>
      </c>
      <c r="H226" s="345"/>
      <c r="I226" s="361"/>
      <c r="J226" s="361"/>
      <c r="K226" s="363"/>
      <c r="L226" s="339"/>
      <c r="M226" s="363"/>
      <c r="O226" s="363"/>
      <c r="Q226" s="363"/>
      <c r="S226" s="363"/>
      <c r="U226" s="363"/>
      <c r="W226" s="363"/>
    </row>
    <row r="227" spans="1:23" ht="30.75" customHeight="1">
      <c r="A227" s="390">
        <f t="shared" si="131"/>
        <v>227</v>
      </c>
      <c r="B227" s="1270"/>
      <c r="C227" s="1175"/>
      <c r="D227" s="1146" t="s">
        <v>177</v>
      </c>
      <c r="E227" s="1147"/>
      <c r="F227" s="1148"/>
      <c r="G227" s="345">
        <f ca="1">ABS(ROUND(SUMIFS('BP CONTABLE'!$C:$C,'BP CONTABLE'!$E:$E,CELL("contenido",A227),'BP CONTABLE'!$D:$D,CELL("contenido",D227)),0))</f>
        <v>0</v>
      </c>
      <c r="H227" s="345"/>
      <c r="I227" s="361"/>
      <c r="J227" s="361"/>
      <c r="K227" s="363"/>
      <c r="L227" s="339"/>
      <c r="M227" s="363"/>
      <c r="O227" s="363"/>
      <c r="Q227" s="363"/>
      <c r="S227" s="363"/>
      <c r="U227" s="363"/>
      <c r="W227" s="363"/>
    </row>
    <row r="228" spans="1:23" ht="34.5" customHeight="1">
      <c r="A228" s="390">
        <f t="shared" si="131"/>
        <v>228</v>
      </c>
      <c r="B228" s="1270"/>
      <c r="C228" s="1175"/>
      <c r="D228" s="1167" t="s">
        <v>282</v>
      </c>
      <c r="E228" s="1238"/>
      <c r="F228" s="1239"/>
      <c r="G228" s="709">
        <f ca="1">ABS(ROUND(SUMIFS('BP CONTABLE'!$C:$C,'BP CONTABLE'!$E:$E,CELL("contenido",A228),'BP CONTABLE'!$D:$D,CELL("contenido",D228)),0))</f>
        <v>0</v>
      </c>
      <c r="H228" s="345"/>
      <c r="I228" s="361"/>
      <c r="J228" s="361"/>
      <c r="K228" s="363"/>
      <c r="L228" s="339"/>
      <c r="M228" s="363"/>
      <c r="O228" s="363"/>
      <c r="Q228" s="363"/>
      <c r="S228" s="363"/>
      <c r="U228" s="363"/>
      <c r="W228" s="363"/>
    </row>
    <row r="229" spans="1:23" ht="32.25" customHeight="1">
      <c r="A229" s="390">
        <f t="shared" si="131"/>
        <v>229</v>
      </c>
      <c r="B229" s="1270"/>
      <c r="C229" s="1176"/>
      <c r="D229" s="1167" t="s">
        <v>283</v>
      </c>
      <c r="E229" s="1238"/>
      <c r="F229" s="1239"/>
      <c r="G229" s="345">
        <f ca="1">ABS(ROUND(SUMIFS('BP CONTABLE'!$C:$C,'BP CONTABLE'!$E:$E,CELL("contenido",A229),'BP CONTABLE'!$D:$D,CELL("contenido",D229)),0))</f>
        <v>0</v>
      </c>
      <c r="H229" s="345"/>
      <c r="I229" s="361"/>
      <c r="J229" s="361"/>
      <c r="K229" s="363"/>
      <c r="L229" s="339"/>
      <c r="M229" s="363"/>
      <c r="O229" s="363"/>
      <c r="Q229" s="363"/>
      <c r="S229" s="363"/>
      <c r="U229" s="363"/>
      <c r="W229" s="363"/>
    </row>
    <row r="230" spans="1:23" ht="25.5" customHeight="1">
      <c r="A230" s="390">
        <f t="shared" si="131"/>
        <v>230</v>
      </c>
      <c r="B230" s="1270"/>
      <c r="C230" s="1168" t="s">
        <v>28</v>
      </c>
      <c r="D230" s="1129"/>
      <c r="E230" s="1129"/>
      <c r="F230" s="1164"/>
      <c r="G230" s="364">
        <f ca="1">G231+G232+G233+G234-G235-G236-G237</f>
        <v>0</v>
      </c>
      <c r="H230" s="364">
        <f>H231+H233+H234-H235-H236-H237</f>
        <v>0</v>
      </c>
      <c r="I230" s="361"/>
      <c r="J230" s="361"/>
      <c r="K230" s="363"/>
      <c r="L230" s="339"/>
      <c r="M230" s="363"/>
      <c r="O230" s="363"/>
      <c r="Q230" s="363"/>
      <c r="S230" s="363"/>
      <c r="U230" s="363"/>
      <c r="W230" s="363"/>
    </row>
    <row r="231" spans="1:23" ht="40.5" customHeight="1">
      <c r="A231" s="390">
        <f t="shared" si="131"/>
        <v>231</v>
      </c>
      <c r="B231" s="1270"/>
      <c r="C231" s="1183"/>
      <c r="D231" s="1146" t="s">
        <v>811</v>
      </c>
      <c r="E231" s="1147"/>
      <c r="F231" s="1148"/>
      <c r="G231" s="343">
        <f ca="1">ABS(ROUND(SUMIFS('BP CONTABLE'!$C:$C,'BP CONTABLE'!$E:$E,CELL("contenido",A231),'BP CONTABLE'!$D:$D,CELL("contenido",D231)),0))</f>
        <v>0</v>
      </c>
      <c r="H231" s="343"/>
      <c r="I231" s="361"/>
      <c r="J231" s="361"/>
      <c r="K231" s="363"/>
      <c r="L231" s="339"/>
      <c r="M231" s="363"/>
      <c r="O231" s="363"/>
      <c r="Q231" s="363"/>
      <c r="S231" s="363"/>
      <c r="U231" s="363"/>
      <c r="W231" s="363"/>
    </row>
    <row r="232" spans="1:23" ht="32.25" customHeight="1">
      <c r="A232" s="390">
        <f t="shared" si="131"/>
        <v>232</v>
      </c>
      <c r="B232" s="1270"/>
      <c r="C232" s="1183"/>
      <c r="D232" s="1146" t="s">
        <v>810</v>
      </c>
      <c r="E232" s="1147"/>
      <c r="F232" s="1148"/>
      <c r="G232" s="343">
        <f ca="1">ABS(ROUND(SUMIFS('BP CONTABLE'!$C:$C,'BP CONTABLE'!$E:$E,CELL("contenido",A232),'BP CONTABLE'!$D:$D,CELL("contenido",D232)),0))</f>
        <v>0</v>
      </c>
      <c r="H232" s="343"/>
      <c r="I232" s="361"/>
      <c r="J232" s="361"/>
      <c r="K232" s="363"/>
      <c r="L232" s="339"/>
      <c r="M232" s="363"/>
      <c r="O232" s="363"/>
      <c r="Q232" s="363"/>
      <c r="S232" s="363"/>
      <c r="U232" s="363"/>
      <c r="W232" s="363"/>
    </row>
    <row r="233" spans="1:23" ht="34.5" customHeight="1">
      <c r="A233" s="390">
        <f t="shared" si="131"/>
        <v>233</v>
      </c>
      <c r="B233" s="1270"/>
      <c r="C233" s="1175"/>
      <c r="D233" s="1146" t="s">
        <v>178</v>
      </c>
      <c r="E233" s="1147"/>
      <c r="F233" s="1148"/>
      <c r="G233" s="343">
        <f ca="1">ABS(ROUND(SUMIFS('BP CONTABLE'!$C:$C,'BP CONTABLE'!$E:$E,CELL("contenido",A233),'BP CONTABLE'!$D:$D,CELL("contenido",D233)),0))</f>
        <v>0</v>
      </c>
      <c r="H233" s="343"/>
      <c r="I233" s="361"/>
      <c r="J233" s="361"/>
      <c r="K233" s="363"/>
      <c r="L233" s="339"/>
      <c r="M233" s="363"/>
      <c r="O233" s="363"/>
      <c r="Q233" s="363"/>
      <c r="S233" s="363"/>
      <c r="U233" s="363"/>
      <c r="W233" s="363"/>
    </row>
    <row r="234" spans="1:23" ht="20.25" customHeight="1">
      <c r="A234" s="390">
        <f t="shared" si="131"/>
        <v>234</v>
      </c>
      <c r="B234" s="1270"/>
      <c r="C234" s="1175"/>
      <c r="D234" s="1146" t="s">
        <v>618</v>
      </c>
      <c r="E234" s="1147"/>
      <c r="F234" s="1148"/>
      <c r="G234" s="343">
        <f ca="1">ABS(ROUND(SUMIFS('BP CONTABLE'!$C:$C,'BP CONTABLE'!$E:$E,CELL("contenido",A234),'BP CONTABLE'!$D:$D,CELL("contenido",D234)),0))</f>
        <v>0</v>
      </c>
      <c r="H234" s="343"/>
      <c r="I234" s="361"/>
      <c r="J234" s="361"/>
      <c r="K234" s="363"/>
      <c r="L234" s="339"/>
      <c r="M234" s="363"/>
      <c r="O234" s="363"/>
      <c r="Q234" s="363"/>
      <c r="S234" s="363"/>
      <c r="U234" s="363"/>
      <c r="W234" s="363"/>
    </row>
    <row r="235" spans="1:23" ht="21.75" customHeight="1">
      <c r="A235" s="390">
        <f t="shared" si="131"/>
        <v>235</v>
      </c>
      <c r="B235" s="1270"/>
      <c r="C235" s="1175"/>
      <c r="D235" s="1167" t="s">
        <v>284</v>
      </c>
      <c r="E235" s="1238"/>
      <c r="F235" s="1239"/>
      <c r="G235" s="711">
        <f ca="1">ABS(ROUND(SUMIFS('BP CONTABLE'!$C:$C,'BP CONTABLE'!$E:$E,CELL("contenido",A235),'BP CONTABLE'!$D:$D,CELL("contenido",D235)),0))</f>
        <v>0</v>
      </c>
      <c r="H235" s="343"/>
      <c r="I235" s="361"/>
      <c r="J235" s="361"/>
      <c r="K235" s="363"/>
      <c r="L235" s="339"/>
      <c r="M235" s="363"/>
      <c r="O235" s="363"/>
      <c r="Q235" s="363"/>
      <c r="S235" s="363"/>
      <c r="U235" s="363"/>
      <c r="W235" s="363"/>
    </row>
    <row r="236" spans="1:23" ht="32.25" customHeight="1">
      <c r="A236" s="390">
        <f t="shared" si="131"/>
        <v>236</v>
      </c>
      <c r="B236" s="1270"/>
      <c r="C236" s="1175"/>
      <c r="D236" s="1167" t="s">
        <v>285</v>
      </c>
      <c r="E236" s="1238"/>
      <c r="F236" s="1239"/>
      <c r="G236" s="343">
        <f ca="1">ABS(ROUND(SUMIFS('BP CONTABLE'!$C:$C,'BP CONTABLE'!$E:$E,CELL("contenido",A236),'BP CONTABLE'!$D:$D,CELL("contenido",D236)),0))</f>
        <v>0</v>
      </c>
      <c r="H236" s="343"/>
      <c r="I236" s="361"/>
      <c r="J236" s="361"/>
      <c r="K236" s="363"/>
      <c r="L236" s="339"/>
      <c r="M236" s="363"/>
      <c r="O236" s="363"/>
      <c r="Q236" s="363"/>
      <c r="S236" s="363"/>
      <c r="U236" s="363"/>
      <c r="W236" s="363"/>
    </row>
    <row r="237" spans="1:23" ht="35.25" customHeight="1">
      <c r="A237" s="390">
        <f t="shared" si="131"/>
        <v>237</v>
      </c>
      <c r="B237" s="1270"/>
      <c r="C237" s="1176"/>
      <c r="D237" s="1167" t="s">
        <v>619</v>
      </c>
      <c r="E237" s="1238"/>
      <c r="F237" s="1239"/>
      <c r="G237" s="343">
        <f ca="1">ABS(ROUND(SUMIFS('BP CONTABLE'!$C:$C,'BP CONTABLE'!$E:$E,CELL("contenido",A237),'BP CONTABLE'!$D:$D,CELL("contenido",D237)),0))</f>
        <v>0</v>
      </c>
      <c r="H237" s="343"/>
      <c r="I237" s="361"/>
      <c r="J237" s="361"/>
      <c r="K237" s="363"/>
      <c r="L237" s="339"/>
      <c r="M237" s="363"/>
      <c r="O237" s="363"/>
      <c r="Q237" s="363"/>
      <c r="S237" s="363"/>
      <c r="U237" s="363"/>
      <c r="W237" s="363"/>
    </row>
    <row r="238" spans="1:23" ht="38.25" customHeight="1">
      <c r="A238" s="390">
        <f t="shared" si="131"/>
        <v>238</v>
      </c>
      <c r="B238" s="1270"/>
      <c r="C238" s="1160" t="s">
        <v>478</v>
      </c>
      <c r="D238" s="1147"/>
      <c r="E238" s="1147"/>
      <c r="F238" s="1148"/>
      <c r="G238" s="364">
        <f ca="1">G239-G240</f>
        <v>0</v>
      </c>
      <c r="H238" s="364">
        <f>H239-H240</f>
        <v>0</v>
      </c>
      <c r="I238" s="361"/>
      <c r="J238" s="361"/>
      <c r="K238" s="363"/>
      <c r="L238" s="339"/>
      <c r="M238" s="363"/>
      <c r="O238" s="363"/>
      <c r="Q238" s="363"/>
      <c r="S238" s="363"/>
      <c r="U238" s="363"/>
      <c r="W238" s="363"/>
    </row>
    <row r="239" spans="1:23" ht="22.5" customHeight="1">
      <c r="A239" s="390">
        <f t="shared" si="131"/>
        <v>239</v>
      </c>
      <c r="B239" s="1270"/>
      <c r="C239" s="1240"/>
      <c r="D239" s="1146" t="s">
        <v>479</v>
      </c>
      <c r="E239" s="1147"/>
      <c r="F239" s="1148"/>
      <c r="G239" s="343">
        <f ca="1">ABS(ROUND(SUMIFS('BP CONTABLE'!$C:$C,'BP CONTABLE'!$E:$E,CELL("contenido",A239),'BP CONTABLE'!$D:$D,CELL("contenido",D239)),0))</f>
        <v>0</v>
      </c>
      <c r="H239" s="343"/>
      <c r="I239" s="361"/>
      <c r="J239" s="361"/>
      <c r="K239" s="363"/>
      <c r="L239" s="339"/>
      <c r="M239" s="363"/>
      <c r="O239" s="363"/>
      <c r="Q239" s="363"/>
      <c r="S239" s="363"/>
      <c r="U239" s="363"/>
      <c r="W239" s="363"/>
    </row>
    <row r="240" spans="1:23" ht="24" customHeight="1">
      <c r="A240" s="390">
        <f t="shared" si="131"/>
        <v>240</v>
      </c>
      <c r="B240" s="1270"/>
      <c r="C240" s="1176"/>
      <c r="D240" s="1167" t="s">
        <v>607</v>
      </c>
      <c r="E240" s="1238"/>
      <c r="F240" s="1239"/>
      <c r="G240" s="343">
        <f ca="1">ABS(ROUND(SUMIFS('BP CONTABLE'!$C:$C,'BP CONTABLE'!$E:$E,CELL("contenido",A240),'BP CONTABLE'!$D:$D,CELL("contenido",D240)),0))</f>
        <v>0</v>
      </c>
      <c r="H240" s="343"/>
      <c r="I240" s="361"/>
      <c r="J240" s="361"/>
      <c r="K240" s="363"/>
      <c r="L240" s="339"/>
      <c r="M240" s="363"/>
      <c r="O240" s="363"/>
      <c r="Q240" s="363"/>
      <c r="S240" s="363"/>
      <c r="U240" s="363"/>
      <c r="W240" s="363"/>
    </row>
    <row r="241" spans="1:16384" ht="21" customHeight="1">
      <c r="A241" s="390">
        <f t="shared" si="131"/>
        <v>241</v>
      </c>
      <c r="B241" s="1270"/>
      <c r="C241" s="1160" t="s">
        <v>179</v>
      </c>
      <c r="D241" s="1147"/>
      <c r="E241" s="1147"/>
      <c r="F241" s="1148"/>
      <c r="G241" s="364">
        <f ca="1">G244-G245</f>
        <v>0</v>
      </c>
      <c r="H241" s="364">
        <f>H244-H245</f>
        <v>0</v>
      </c>
      <c r="I241" s="361"/>
      <c r="J241" s="361"/>
      <c r="K241" s="365"/>
      <c r="L241" s="339"/>
      <c r="M241" s="365"/>
      <c r="O241" s="365"/>
      <c r="Q241" s="365"/>
      <c r="S241" s="365"/>
      <c r="U241" s="365"/>
      <c r="W241" s="365"/>
    </row>
    <row r="242" spans="1:16384" ht="21" customHeight="1">
      <c r="A242" s="390">
        <f t="shared" si="131"/>
        <v>242</v>
      </c>
      <c r="B242" s="1270"/>
      <c r="C242" s="607"/>
      <c r="D242" s="1245" t="s">
        <v>950</v>
      </c>
      <c r="E242" s="1245"/>
      <c r="F242" s="1246"/>
      <c r="G242" s="366">
        <f ca="1">ABS(ROUND(SUMIFS('BP CONTABLE'!$C:$C,'BP CONTABLE'!$E:$E,CELL("contenido",A242),'BP CONTABLE'!$D:$D,CELL("contenido",D242)),0))</f>
        <v>0</v>
      </c>
      <c r="H242" s="366"/>
      <c r="I242" s="361"/>
      <c r="J242" s="361"/>
      <c r="K242" s="365"/>
      <c r="L242" s="339"/>
      <c r="M242" s="365"/>
      <c r="O242" s="365"/>
      <c r="Q242" s="365"/>
      <c r="S242" s="365"/>
      <c r="U242" s="365"/>
      <c r="W242" s="365"/>
    </row>
    <row r="243" spans="1:16384" ht="21" customHeight="1">
      <c r="A243" s="390">
        <f t="shared" si="131"/>
        <v>243</v>
      </c>
      <c r="B243" s="1270"/>
      <c r="C243" s="607"/>
      <c r="D243" s="1247" t="s">
        <v>951</v>
      </c>
      <c r="E243" s="1247"/>
      <c r="F243" s="1248"/>
      <c r="G243" s="366">
        <f ca="1">ABS(ROUND(SUMIFS('BP CONTABLE'!$C:$C,'BP CONTABLE'!$E:$E,CELL("contenido",A243),'BP CONTABLE'!$D:$D,CELL("contenido",D243)),0))</f>
        <v>0</v>
      </c>
      <c r="H243" s="366"/>
      <c r="I243" s="361"/>
      <c r="J243" s="361"/>
      <c r="K243" s="365"/>
      <c r="L243" s="339"/>
      <c r="M243" s="365"/>
      <c r="O243" s="365"/>
      <c r="Q243" s="365"/>
      <c r="S243" s="365"/>
      <c r="U243" s="365"/>
      <c r="W243" s="365"/>
    </row>
    <row r="244" spans="1:16384" ht="25.5" customHeight="1">
      <c r="A244" s="390">
        <f t="shared" si="131"/>
        <v>244</v>
      </c>
      <c r="B244" s="1270"/>
      <c r="C244" s="1240"/>
      <c r="D244" s="1146" t="s">
        <v>548</v>
      </c>
      <c r="E244" s="1147"/>
      <c r="F244" s="1148"/>
      <c r="G244" s="366">
        <f ca="1">ABS(ROUND(SUMIFS('BP CONTABLE'!$C:$C,'BP CONTABLE'!$E:$E,CELL("contenido",A244),'BP CONTABLE'!$D:$D,CELL("contenido",D244)),0))</f>
        <v>0</v>
      </c>
      <c r="H244" s="366"/>
      <c r="I244" s="361"/>
      <c r="J244" s="361"/>
      <c r="K244" s="363"/>
      <c r="L244" s="339"/>
      <c r="M244" s="363"/>
      <c r="O244" s="363"/>
      <c r="Q244" s="363"/>
      <c r="S244" s="363"/>
      <c r="U244" s="363"/>
      <c r="W244" s="363"/>
    </row>
    <row r="245" spans="1:16384" ht="21.75" customHeight="1">
      <c r="A245" s="390">
        <f t="shared" si="131"/>
        <v>245</v>
      </c>
      <c r="B245" s="1270"/>
      <c r="C245" s="1176"/>
      <c r="D245" s="1167" t="s">
        <v>547</v>
      </c>
      <c r="E245" s="1238"/>
      <c r="F245" s="1239"/>
      <c r="G245" s="366">
        <f ca="1">ABS(ROUND(SUMIFS('BP CONTABLE'!$C:$C,'BP CONTABLE'!$E:$E,CELL("contenido",A245),'BP CONTABLE'!$D:$D,CELL("contenido",D245)),0))</f>
        <v>0</v>
      </c>
      <c r="H245" s="366"/>
      <c r="I245" s="361"/>
      <c r="J245" s="361"/>
      <c r="K245" s="363"/>
      <c r="L245" s="339"/>
      <c r="M245" s="363"/>
      <c r="O245" s="363"/>
      <c r="Q245" s="363"/>
      <c r="S245" s="363"/>
      <c r="U245" s="363"/>
      <c r="W245" s="363"/>
    </row>
    <row r="246" spans="1:16384" ht="21.75" customHeight="1">
      <c r="A246" s="390">
        <f t="shared" si="131"/>
        <v>246</v>
      </c>
      <c r="B246" s="1271"/>
      <c r="C246" s="1272" t="s">
        <v>180</v>
      </c>
      <c r="D246" s="1273"/>
      <c r="E246" s="1273"/>
      <c r="F246" s="1274"/>
      <c r="G246" s="389">
        <f ca="1">G208+G225+G230+G238+G241</f>
        <v>0</v>
      </c>
      <c r="H246" s="389">
        <f>H208+H225+H230+H238+H241</f>
        <v>0</v>
      </c>
      <c r="I246" s="361"/>
      <c r="J246" s="361"/>
      <c r="K246" s="367"/>
      <c r="L246" s="339"/>
      <c r="M246" s="367"/>
      <c r="O246" s="367"/>
      <c r="Q246" s="367"/>
      <c r="S246" s="367"/>
      <c r="U246" s="367"/>
      <c r="W246" s="367"/>
    </row>
    <row r="247" spans="1:16384" ht="30.75" customHeight="1">
      <c r="A247" s="390">
        <f t="shared" si="131"/>
        <v>247</v>
      </c>
      <c r="B247" s="1169" t="s">
        <v>758</v>
      </c>
      <c r="C247" s="1170"/>
      <c r="D247" s="1170"/>
      <c r="E247" s="1170"/>
      <c r="F247" s="1170"/>
      <c r="G247" s="368" t="s">
        <v>440</v>
      </c>
      <c r="H247" s="368" t="s">
        <v>782</v>
      </c>
      <c r="I247" s="369"/>
      <c r="J247" s="370"/>
      <c r="K247" s="371" t="s">
        <v>398</v>
      </c>
      <c r="L247" s="372"/>
      <c r="M247" s="371" t="s">
        <v>398</v>
      </c>
      <c r="N247" s="339"/>
      <c r="O247" s="371"/>
      <c r="Q247" s="371"/>
      <c r="S247" s="371"/>
      <c r="U247" s="371"/>
      <c r="V247" s="338"/>
      <c r="W247" s="371"/>
      <c r="X247" s="338"/>
      <c r="Y247" s="338"/>
    </row>
    <row r="248" spans="1:16384" ht="75" customHeight="1">
      <c r="A248" s="390">
        <f t="shared" si="131"/>
        <v>248</v>
      </c>
      <c r="B248" s="1131"/>
      <c r="C248" s="1249" t="s">
        <v>0</v>
      </c>
      <c r="D248" s="1250"/>
      <c r="E248" s="1193" t="s">
        <v>172</v>
      </c>
      <c r="F248" s="1193"/>
      <c r="G248" s="373">
        <f ca="1">ABS(ROUND(SUMIFS('BP CONTABLE'!$C:$C,'BP CONTABLE'!$E:$E,CELL("contenido",A248),'BP CONTABLE'!$D:$D,CELL("contenido",E248)),0))</f>
        <v>0</v>
      </c>
      <c r="H248" s="373"/>
      <c r="I248" s="374"/>
      <c r="J248" s="374"/>
      <c r="K248" s="375"/>
      <c r="L248" s="348"/>
      <c r="M248" s="375"/>
      <c r="N248" s="347"/>
      <c r="O248" s="375"/>
      <c r="P248" s="350"/>
      <c r="Q248" s="375"/>
      <c r="R248" s="348"/>
      <c r="S248" s="375"/>
      <c r="T248" s="350"/>
      <c r="U248" s="375"/>
      <c r="V248" s="347"/>
      <c r="W248" s="375"/>
      <c r="X248" s="350"/>
      <c r="Y248" s="350"/>
      <c r="Z248" s="348"/>
      <c r="AA248" s="348"/>
      <c r="AB248" s="348"/>
      <c r="AC248" s="349"/>
      <c r="AE248" s="347"/>
      <c r="AF248" s="350"/>
      <c r="AG248" s="350"/>
      <c r="AH248" s="348"/>
      <c r="AI248" s="348"/>
      <c r="AJ248" s="348"/>
      <c r="AK248" s="349"/>
      <c r="AM248" s="347"/>
      <c r="AN248" s="350"/>
      <c r="AO248" s="350"/>
      <c r="AP248" s="348"/>
      <c r="AQ248" s="348"/>
      <c r="AR248" s="348"/>
      <c r="AS248" s="349"/>
      <c r="AU248" s="347"/>
      <c r="AV248" s="350"/>
      <c r="AW248" s="350"/>
      <c r="AX248" s="348"/>
      <c r="AY248" s="348"/>
      <c r="AZ248" s="348"/>
      <c r="BA248" s="349"/>
      <c r="BC248" s="347"/>
      <c r="BD248" s="350"/>
      <c r="BE248" s="350"/>
      <c r="BF248" s="348"/>
      <c r="BG248" s="348"/>
      <c r="BH248" s="348"/>
      <c r="BI248" s="349"/>
      <c r="BK248" s="347"/>
      <c r="BL248" s="350"/>
      <c r="BM248" s="350"/>
      <c r="BN248" s="348"/>
      <c r="BO248" s="348"/>
      <c r="BP248" s="348"/>
      <c r="BQ248" s="349"/>
      <c r="BS248" s="347"/>
      <c r="BT248" s="350"/>
      <c r="BU248" s="350"/>
      <c r="BV248" s="348"/>
      <c r="BW248" s="348"/>
      <c r="BX248" s="348"/>
      <c r="BY248" s="349"/>
      <c r="CA248" s="347"/>
      <c r="CB248" s="350"/>
      <c r="CC248" s="350"/>
      <c r="CD248" s="348"/>
      <c r="CE248" s="348"/>
      <c r="CF248" s="348"/>
      <c r="CG248" s="349"/>
      <c r="CI248" s="347"/>
      <c r="CJ248" s="350"/>
      <c r="CK248" s="350"/>
      <c r="CL248" s="348"/>
      <c r="CM248" s="348"/>
      <c r="CN248" s="348"/>
      <c r="CO248" s="349"/>
      <c r="CQ248" s="347"/>
      <c r="CR248" s="350"/>
      <c r="CS248" s="350"/>
      <c r="CT248" s="348"/>
      <c r="CU248" s="348"/>
      <c r="CV248" s="348"/>
      <c r="CW248" s="349"/>
      <c r="CY248" s="347"/>
      <c r="CZ248" s="350"/>
      <c r="DA248" s="350"/>
      <c r="DB248" s="348"/>
      <c r="DC248" s="348"/>
      <c r="DD248" s="348"/>
      <c r="DE248" s="349"/>
      <c r="DG248" s="347"/>
      <c r="DH248" s="350"/>
      <c r="DI248" s="350"/>
      <c r="DJ248" s="348"/>
      <c r="DK248" s="348"/>
      <c r="DL248" s="348"/>
      <c r="DM248" s="349"/>
      <c r="DO248" s="347"/>
      <c r="DP248" s="350"/>
      <c r="DQ248" s="350"/>
      <c r="DR248" s="348"/>
      <c r="DS248" s="348"/>
      <c r="DT248" s="348"/>
      <c r="DU248" s="349"/>
      <c r="DW248" s="347"/>
      <c r="DX248" s="350"/>
      <c r="DY248" s="350"/>
      <c r="DZ248" s="348"/>
      <c r="EA248" s="348"/>
      <c r="EB248" s="348"/>
      <c r="EC248" s="349"/>
      <c r="EE248" s="347"/>
      <c r="EF248" s="350"/>
      <c r="EG248" s="350"/>
      <c r="EH248" s="348"/>
      <c r="EI248" s="348"/>
      <c r="EJ248" s="348"/>
      <c r="EK248" s="349"/>
      <c r="EM248" s="347"/>
      <c r="EN248" s="350"/>
      <c r="EO248" s="350"/>
      <c r="EP248" s="348"/>
      <c r="EQ248" s="348"/>
      <c r="ER248" s="348"/>
      <c r="ES248" s="349"/>
      <c r="EU248" s="347"/>
      <c r="EV248" s="350"/>
      <c r="EW248" s="350"/>
      <c r="EX248" s="348"/>
      <c r="EY248" s="348"/>
      <c r="EZ248" s="348"/>
      <c r="FA248" s="349"/>
      <c r="FC248" s="347"/>
      <c r="FD248" s="350"/>
      <c r="FE248" s="350"/>
      <c r="FF248" s="348"/>
      <c r="FG248" s="348"/>
      <c r="FH248" s="348"/>
      <c r="FI248" s="349"/>
      <c r="FK248" s="347"/>
      <c r="FL248" s="350"/>
      <c r="FM248" s="350"/>
      <c r="FN248" s="348"/>
      <c r="FO248" s="348"/>
      <c r="FP248" s="348"/>
      <c r="FQ248" s="349"/>
      <c r="FS248" s="347"/>
      <c r="FT248" s="350"/>
      <c r="FU248" s="350"/>
      <c r="FV248" s="348"/>
      <c r="FW248" s="348"/>
      <c r="FX248" s="348"/>
      <c r="FY248" s="349"/>
      <c r="GA248" s="347"/>
      <c r="GB248" s="350"/>
      <c r="GC248" s="350"/>
      <c r="GD248" s="348"/>
      <c r="GE248" s="348"/>
      <c r="GF248" s="348"/>
      <c r="GG248" s="349"/>
      <c r="GI248" s="347"/>
      <c r="GJ248" s="350"/>
      <c r="GK248" s="350"/>
      <c r="GL248" s="348"/>
      <c r="GM248" s="348"/>
      <c r="GN248" s="348"/>
      <c r="GO248" s="349"/>
      <c r="GQ248" s="347"/>
      <c r="GR248" s="350"/>
      <c r="GS248" s="350"/>
      <c r="GT248" s="348"/>
      <c r="GU248" s="348"/>
      <c r="GV248" s="348"/>
      <c r="GW248" s="349"/>
      <c r="GY248" s="347"/>
      <c r="GZ248" s="350"/>
      <c r="HA248" s="350"/>
      <c r="HB248" s="348"/>
      <c r="HC248" s="348"/>
      <c r="HD248" s="348"/>
      <c r="HE248" s="349"/>
      <c r="HG248" s="347"/>
      <c r="HH248" s="350"/>
      <c r="HI248" s="350"/>
      <c r="HJ248" s="348"/>
      <c r="HK248" s="348"/>
      <c r="HL248" s="348"/>
      <c r="HM248" s="349"/>
      <c r="HO248" s="347"/>
      <c r="HP248" s="350"/>
      <c r="HQ248" s="350"/>
      <c r="HR248" s="348"/>
      <c r="HS248" s="348"/>
      <c r="HT248" s="348"/>
      <c r="HU248" s="349"/>
      <c r="HW248" s="347"/>
      <c r="HX248" s="350"/>
      <c r="HY248" s="350"/>
      <c r="HZ248" s="348"/>
      <c r="IA248" s="348"/>
      <c r="IB248" s="348"/>
      <c r="IC248" s="349"/>
      <c r="IE248" s="347"/>
      <c r="IF248" s="350"/>
      <c r="IG248" s="350"/>
      <c r="IH248" s="348"/>
      <c r="II248" s="348"/>
      <c r="IJ248" s="348"/>
      <c r="IK248" s="349"/>
      <c r="IM248" s="347"/>
      <c r="IN248" s="350"/>
      <c r="IO248" s="350"/>
      <c r="IP248" s="348"/>
      <c r="IQ248" s="348"/>
      <c r="IR248" s="348"/>
      <c r="IS248" s="349"/>
      <c r="IU248" s="347"/>
      <c r="IV248" s="350"/>
      <c r="IW248" s="350"/>
      <c r="IX248" s="348"/>
      <c r="IY248" s="348"/>
      <c r="IZ248" s="348"/>
      <c r="JA248" s="349"/>
      <c r="JC248" s="347"/>
      <c r="JD248" s="350"/>
      <c r="JE248" s="350"/>
      <c r="JF248" s="348"/>
      <c r="JG248" s="348"/>
      <c r="JH248" s="348"/>
      <c r="JI248" s="349"/>
      <c r="JK248" s="347"/>
      <c r="JL248" s="350"/>
      <c r="JM248" s="350"/>
      <c r="JN248" s="348"/>
      <c r="JO248" s="348"/>
      <c r="JP248" s="348"/>
      <c r="JQ248" s="349"/>
      <c r="JS248" s="347"/>
      <c r="JT248" s="350"/>
      <c r="JU248" s="350"/>
      <c r="JV248" s="348"/>
      <c r="JW248" s="348"/>
      <c r="JX248" s="348"/>
      <c r="JY248" s="349"/>
      <c r="KA248" s="347"/>
      <c r="KB248" s="350"/>
      <c r="KC248" s="350"/>
      <c r="KD248" s="348"/>
      <c r="KE248" s="348"/>
      <c r="KF248" s="348"/>
      <c r="KG248" s="349"/>
      <c r="KI248" s="347"/>
      <c r="KJ248" s="350"/>
      <c r="KK248" s="350"/>
      <c r="KL248" s="348"/>
      <c r="KM248" s="348"/>
      <c r="KN248" s="348"/>
      <c r="KO248" s="349"/>
      <c r="KQ248" s="347"/>
      <c r="KR248" s="350"/>
      <c r="KS248" s="350"/>
      <c r="KT248" s="348"/>
      <c r="KU248" s="348"/>
      <c r="KV248" s="348"/>
      <c r="KW248" s="349"/>
      <c r="KY248" s="347"/>
      <c r="KZ248" s="350"/>
      <c r="LA248" s="350"/>
      <c r="LB248" s="348"/>
      <c r="LC248" s="348"/>
      <c r="LD248" s="348"/>
      <c r="LE248" s="349"/>
      <c r="LG248" s="347"/>
      <c r="LH248" s="350"/>
      <c r="LI248" s="350"/>
      <c r="LJ248" s="348"/>
      <c r="LK248" s="348"/>
      <c r="LL248" s="348"/>
      <c r="LM248" s="349"/>
      <c r="LO248" s="347"/>
      <c r="LP248" s="350"/>
      <c r="LQ248" s="350"/>
      <c r="LR248" s="348"/>
      <c r="LS248" s="348"/>
      <c r="LT248" s="348"/>
      <c r="LU248" s="349"/>
      <c r="LW248" s="347"/>
      <c r="LX248" s="350"/>
      <c r="LY248" s="350"/>
      <c r="LZ248" s="348"/>
      <c r="MA248" s="348"/>
      <c r="MB248" s="348"/>
      <c r="MC248" s="349"/>
      <c r="ME248" s="347"/>
      <c r="MF248" s="350"/>
      <c r="MG248" s="350"/>
      <c r="MH248" s="348"/>
      <c r="MI248" s="348"/>
      <c r="MJ248" s="348"/>
      <c r="MK248" s="349"/>
      <c r="MM248" s="347"/>
      <c r="MN248" s="350"/>
      <c r="MO248" s="350"/>
      <c r="MP248" s="348"/>
      <c r="MQ248" s="348"/>
      <c r="MR248" s="348"/>
      <c r="MS248" s="349"/>
      <c r="MU248" s="347"/>
      <c r="MV248" s="350"/>
      <c r="MW248" s="350"/>
      <c r="MX248" s="348"/>
      <c r="MY248" s="348"/>
      <c r="MZ248" s="348"/>
      <c r="NA248" s="349"/>
      <c r="NC248" s="347"/>
      <c r="ND248" s="350"/>
      <c r="NE248" s="350"/>
      <c r="NF248" s="348"/>
      <c r="NG248" s="348"/>
      <c r="NH248" s="348"/>
      <c r="NI248" s="349"/>
      <c r="NK248" s="347"/>
      <c r="NL248" s="350"/>
      <c r="NM248" s="350"/>
      <c r="NN248" s="348"/>
      <c r="NO248" s="348"/>
      <c r="NP248" s="348"/>
      <c r="NQ248" s="349"/>
      <c r="NS248" s="347"/>
      <c r="NT248" s="350"/>
      <c r="NU248" s="350"/>
      <c r="NV248" s="348"/>
      <c r="NW248" s="348"/>
      <c r="NX248" s="348"/>
      <c r="NY248" s="349"/>
      <c r="OA248" s="347"/>
      <c r="OB248" s="350"/>
      <c r="OC248" s="350"/>
      <c r="OD248" s="348"/>
      <c r="OE248" s="348"/>
      <c r="OF248" s="348"/>
      <c r="OG248" s="349"/>
      <c r="OI248" s="347"/>
      <c r="OJ248" s="350"/>
      <c r="OK248" s="350"/>
      <c r="OL248" s="348"/>
      <c r="OM248" s="348"/>
      <c r="ON248" s="348"/>
      <c r="OO248" s="349"/>
      <c r="OQ248" s="347"/>
      <c r="OR248" s="350"/>
      <c r="OS248" s="350"/>
      <c r="OT248" s="348"/>
      <c r="OU248" s="348"/>
      <c r="OV248" s="348"/>
      <c r="OW248" s="349"/>
      <c r="OY248" s="347"/>
      <c r="OZ248" s="350"/>
      <c r="PA248" s="350"/>
      <c r="PB248" s="348"/>
      <c r="PC248" s="348"/>
      <c r="PD248" s="348"/>
      <c r="PE248" s="349"/>
      <c r="PG248" s="347"/>
      <c r="PH248" s="350"/>
      <c r="PI248" s="350"/>
      <c r="PJ248" s="348"/>
      <c r="PK248" s="348"/>
      <c r="PL248" s="348"/>
      <c r="PM248" s="349"/>
      <c r="PO248" s="347"/>
      <c r="PP248" s="350"/>
      <c r="PQ248" s="350"/>
      <c r="PR248" s="348"/>
      <c r="PS248" s="348"/>
      <c r="PT248" s="348"/>
      <c r="PU248" s="349"/>
      <c r="PW248" s="347"/>
      <c r="PX248" s="350"/>
      <c r="PY248" s="350"/>
      <c r="PZ248" s="348"/>
      <c r="QA248" s="348"/>
      <c r="QB248" s="348"/>
      <c r="QC248" s="349"/>
      <c r="QE248" s="347"/>
      <c r="QF248" s="350"/>
      <c r="QG248" s="350"/>
      <c r="QH248" s="348"/>
      <c r="QI248" s="348"/>
      <c r="QJ248" s="348"/>
      <c r="QK248" s="349"/>
      <c r="QM248" s="347"/>
      <c r="QN248" s="350"/>
      <c r="QO248" s="350"/>
      <c r="QP248" s="348"/>
      <c r="QQ248" s="348"/>
      <c r="QR248" s="348"/>
      <c r="QS248" s="349"/>
      <c r="QU248" s="347"/>
      <c r="QV248" s="350"/>
      <c r="QW248" s="350"/>
      <c r="QX248" s="348"/>
      <c r="QY248" s="348"/>
      <c r="QZ248" s="348"/>
      <c r="RA248" s="349"/>
      <c r="RC248" s="347"/>
      <c r="RD248" s="350"/>
      <c r="RE248" s="350"/>
      <c r="RF248" s="348"/>
      <c r="RG248" s="348"/>
      <c r="RH248" s="348"/>
      <c r="RI248" s="349"/>
      <c r="RK248" s="347"/>
      <c r="RL248" s="350"/>
      <c r="RM248" s="350"/>
      <c r="RN248" s="348"/>
      <c r="RO248" s="348"/>
      <c r="RP248" s="348"/>
      <c r="RQ248" s="349"/>
      <c r="RS248" s="347"/>
      <c r="RT248" s="350"/>
      <c r="RU248" s="350"/>
      <c r="RV248" s="348"/>
      <c r="RW248" s="348"/>
      <c r="RX248" s="348"/>
      <c r="RY248" s="349"/>
      <c r="SA248" s="347"/>
      <c r="SB248" s="350"/>
      <c r="SC248" s="350"/>
      <c r="SD248" s="348"/>
      <c r="SE248" s="348"/>
      <c r="SF248" s="348"/>
      <c r="SG248" s="349"/>
      <c r="SI248" s="347"/>
      <c r="SJ248" s="350"/>
      <c r="SK248" s="350"/>
      <c r="SL248" s="348"/>
      <c r="SM248" s="348"/>
      <c r="SN248" s="348"/>
      <c r="SO248" s="349"/>
      <c r="SQ248" s="347"/>
      <c r="SR248" s="350"/>
      <c r="SS248" s="350"/>
      <c r="ST248" s="348"/>
      <c r="SU248" s="348"/>
      <c r="SV248" s="348"/>
      <c r="SW248" s="349"/>
      <c r="SY248" s="347"/>
      <c r="SZ248" s="350"/>
      <c r="TA248" s="350"/>
      <c r="TB248" s="348"/>
      <c r="TC248" s="348"/>
      <c r="TD248" s="348"/>
      <c r="TE248" s="349"/>
      <c r="TG248" s="347"/>
      <c r="TH248" s="350"/>
      <c r="TI248" s="350"/>
      <c r="TJ248" s="348"/>
      <c r="TK248" s="348"/>
      <c r="TL248" s="348"/>
      <c r="TM248" s="349"/>
      <c r="TO248" s="347"/>
      <c r="TP248" s="350"/>
      <c r="TQ248" s="350"/>
      <c r="TR248" s="348"/>
      <c r="TS248" s="348"/>
      <c r="TT248" s="348"/>
      <c r="TU248" s="349"/>
      <c r="TW248" s="347"/>
      <c r="TX248" s="350"/>
      <c r="TY248" s="350"/>
      <c r="TZ248" s="348"/>
      <c r="UA248" s="348"/>
      <c r="UB248" s="348"/>
      <c r="UC248" s="349"/>
      <c r="UE248" s="347"/>
      <c r="UF248" s="350"/>
      <c r="UG248" s="350"/>
      <c r="UH248" s="348"/>
      <c r="UI248" s="348"/>
      <c r="UJ248" s="348"/>
      <c r="UK248" s="349"/>
      <c r="UM248" s="347"/>
      <c r="UN248" s="350"/>
      <c r="UO248" s="350"/>
      <c r="UP248" s="348"/>
      <c r="UQ248" s="348"/>
      <c r="UR248" s="348"/>
      <c r="US248" s="349"/>
      <c r="UU248" s="347"/>
      <c r="UV248" s="350"/>
      <c r="UW248" s="350"/>
      <c r="UX248" s="348"/>
      <c r="UY248" s="348"/>
      <c r="UZ248" s="348"/>
      <c r="VA248" s="349"/>
      <c r="VC248" s="347"/>
      <c r="VD248" s="350"/>
      <c r="VE248" s="350"/>
      <c r="VF248" s="348"/>
      <c r="VG248" s="348"/>
      <c r="VH248" s="348"/>
      <c r="VI248" s="349"/>
      <c r="VK248" s="347"/>
      <c r="VL248" s="350"/>
      <c r="VM248" s="350"/>
      <c r="VN248" s="348"/>
      <c r="VO248" s="348"/>
      <c r="VP248" s="348"/>
      <c r="VQ248" s="349"/>
      <c r="VS248" s="347"/>
      <c r="VT248" s="350"/>
      <c r="VU248" s="350"/>
      <c r="VV248" s="348"/>
      <c r="VW248" s="348"/>
      <c r="VX248" s="348"/>
      <c r="VY248" s="349"/>
      <c r="WA248" s="347"/>
      <c r="WB248" s="350"/>
      <c r="WC248" s="350"/>
      <c r="WD248" s="348"/>
      <c r="WE248" s="348"/>
      <c r="WF248" s="348"/>
      <c r="WG248" s="349"/>
      <c r="WI248" s="347"/>
      <c r="WJ248" s="350"/>
      <c r="WK248" s="350"/>
      <c r="WL248" s="348"/>
      <c r="WM248" s="348"/>
      <c r="WN248" s="348"/>
      <c r="WO248" s="349"/>
      <c r="WQ248" s="347"/>
      <c r="WR248" s="350"/>
      <c r="WS248" s="350"/>
      <c r="WT248" s="348"/>
      <c r="WU248" s="348"/>
      <c r="WV248" s="348"/>
      <c r="WW248" s="349"/>
      <c r="WY248" s="347"/>
      <c r="WZ248" s="350"/>
      <c r="XA248" s="350"/>
      <c r="XB248" s="348"/>
      <c r="XC248" s="348"/>
      <c r="XD248" s="348"/>
      <c r="XE248" s="349"/>
      <c r="XG248" s="347"/>
      <c r="XH248" s="350"/>
      <c r="XI248" s="350"/>
      <c r="XJ248" s="348"/>
      <c r="XK248" s="348"/>
      <c r="XL248" s="348"/>
      <c r="XM248" s="349"/>
      <c r="XO248" s="347"/>
      <c r="XP248" s="350"/>
      <c r="XQ248" s="350"/>
      <c r="XR248" s="348"/>
      <c r="XS248" s="348"/>
      <c r="XT248" s="348"/>
      <c r="XU248" s="349"/>
      <c r="XW248" s="347"/>
      <c r="XX248" s="350"/>
      <c r="XY248" s="350"/>
      <c r="XZ248" s="348"/>
      <c r="YA248" s="348"/>
      <c r="YB248" s="348"/>
      <c r="YC248" s="349"/>
      <c r="YE248" s="347"/>
      <c r="YF248" s="350"/>
      <c r="YG248" s="350"/>
      <c r="YH248" s="348"/>
      <c r="YI248" s="348"/>
      <c r="YJ248" s="348"/>
      <c r="YK248" s="349"/>
      <c r="YM248" s="347"/>
      <c r="YN248" s="350"/>
      <c r="YO248" s="350"/>
      <c r="YP248" s="348"/>
      <c r="YQ248" s="348"/>
      <c r="YR248" s="348"/>
      <c r="YS248" s="349"/>
      <c r="YU248" s="347"/>
      <c r="YV248" s="350"/>
      <c r="YW248" s="350"/>
      <c r="YX248" s="348"/>
      <c r="YY248" s="348"/>
      <c r="YZ248" s="348"/>
      <c r="ZA248" s="349"/>
      <c r="ZC248" s="347"/>
      <c r="ZD248" s="350"/>
      <c r="ZE248" s="350"/>
      <c r="ZF248" s="348"/>
      <c r="ZG248" s="348"/>
      <c r="ZH248" s="348"/>
      <c r="ZI248" s="349"/>
      <c r="ZK248" s="347"/>
      <c r="ZL248" s="350"/>
      <c r="ZM248" s="350"/>
      <c r="ZN248" s="348"/>
      <c r="ZO248" s="348"/>
      <c r="ZP248" s="348"/>
      <c r="ZQ248" s="349"/>
      <c r="ZS248" s="347"/>
      <c r="ZT248" s="350"/>
      <c r="ZU248" s="350"/>
      <c r="ZV248" s="348"/>
      <c r="ZW248" s="348"/>
      <c r="ZX248" s="348"/>
      <c r="ZY248" s="349"/>
      <c r="AAA248" s="347"/>
      <c r="AAB248" s="350"/>
      <c r="AAC248" s="350"/>
      <c r="AAD248" s="348"/>
      <c r="AAE248" s="348"/>
      <c r="AAF248" s="348"/>
      <c r="AAG248" s="349"/>
      <c r="AAI248" s="347"/>
      <c r="AAJ248" s="350"/>
      <c r="AAK248" s="350"/>
      <c r="AAL248" s="348"/>
      <c r="AAM248" s="348"/>
      <c r="AAN248" s="348"/>
      <c r="AAO248" s="349"/>
      <c r="AAQ248" s="347"/>
      <c r="AAR248" s="350"/>
      <c r="AAS248" s="350"/>
      <c r="AAT248" s="348"/>
      <c r="AAU248" s="348"/>
      <c r="AAV248" s="348"/>
      <c r="AAW248" s="349"/>
      <c r="AAY248" s="347"/>
      <c r="AAZ248" s="350"/>
      <c r="ABA248" s="350"/>
      <c r="ABB248" s="348"/>
      <c r="ABC248" s="348"/>
      <c r="ABD248" s="348"/>
      <c r="ABE248" s="349"/>
      <c r="ABG248" s="347"/>
      <c r="ABH248" s="350"/>
      <c r="ABI248" s="350"/>
      <c r="ABJ248" s="348"/>
      <c r="ABK248" s="348"/>
      <c r="ABL248" s="348"/>
      <c r="ABM248" s="349"/>
      <c r="ABO248" s="347"/>
      <c r="ABP248" s="350"/>
      <c r="ABQ248" s="350"/>
      <c r="ABR248" s="348"/>
      <c r="ABS248" s="348"/>
      <c r="ABT248" s="348"/>
      <c r="ABU248" s="349"/>
      <c r="ABW248" s="347"/>
      <c r="ABX248" s="350"/>
      <c r="ABY248" s="350"/>
      <c r="ABZ248" s="348"/>
      <c r="ACA248" s="348"/>
      <c r="ACB248" s="348"/>
      <c r="ACC248" s="349"/>
      <c r="ACE248" s="347"/>
      <c r="ACF248" s="350"/>
      <c r="ACG248" s="350"/>
      <c r="ACH248" s="348"/>
      <c r="ACI248" s="348"/>
      <c r="ACJ248" s="348"/>
      <c r="ACK248" s="349"/>
      <c r="ACM248" s="347"/>
      <c r="ACN248" s="350"/>
      <c r="ACO248" s="350"/>
      <c r="ACP248" s="348"/>
      <c r="ACQ248" s="348"/>
      <c r="ACR248" s="348"/>
      <c r="ACS248" s="349"/>
      <c r="ACU248" s="347"/>
      <c r="ACV248" s="350"/>
      <c r="ACW248" s="350"/>
      <c r="ACX248" s="348"/>
      <c r="ACY248" s="348"/>
      <c r="ACZ248" s="348"/>
      <c r="ADA248" s="349"/>
      <c r="ADC248" s="347"/>
      <c r="ADD248" s="350"/>
      <c r="ADE248" s="350"/>
      <c r="ADF248" s="348"/>
      <c r="ADG248" s="348"/>
      <c r="ADH248" s="348"/>
      <c r="ADI248" s="349"/>
      <c r="ADK248" s="347"/>
      <c r="ADL248" s="350"/>
      <c r="ADM248" s="350"/>
      <c r="ADN248" s="348"/>
      <c r="ADO248" s="348"/>
      <c r="ADP248" s="348"/>
      <c r="ADQ248" s="349"/>
      <c r="ADS248" s="347"/>
      <c r="ADT248" s="350"/>
      <c r="ADU248" s="350"/>
      <c r="ADV248" s="348"/>
      <c r="ADW248" s="348"/>
      <c r="ADX248" s="348"/>
      <c r="ADY248" s="349"/>
      <c r="AEA248" s="347"/>
      <c r="AEB248" s="350"/>
      <c r="AEC248" s="350"/>
      <c r="AED248" s="348"/>
      <c r="AEE248" s="348"/>
      <c r="AEF248" s="348"/>
      <c r="AEG248" s="349"/>
      <c r="AEI248" s="347"/>
      <c r="AEJ248" s="350"/>
      <c r="AEK248" s="350"/>
      <c r="AEL248" s="348"/>
      <c r="AEM248" s="348"/>
      <c r="AEN248" s="348"/>
      <c r="AEO248" s="349"/>
      <c r="AEQ248" s="347"/>
      <c r="AER248" s="350"/>
      <c r="AES248" s="350"/>
      <c r="AET248" s="348"/>
      <c r="AEU248" s="348"/>
      <c r="AEV248" s="348"/>
      <c r="AEW248" s="349"/>
      <c r="AEY248" s="347"/>
      <c r="AEZ248" s="350"/>
      <c r="AFA248" s="350"/>
      <c r="AFB248" s="348"/>
      <c r="AFC248" s="348"/>
      <c r="AFD248" s="348"/>
      <c r="AFE248" s="349"/>
      <c r="AFG248" s="347"/>
      <c r="AFH248" s="350"/>
      <c r="AFI248" s="350"/>
      <c r="AFJ248" s="348"/>
      <c r="AFK248" s="348"/>
      <c r="AFL248" s="348"/>
      <c r="AFM248" s="349"/>
      <c r="AFO248" s="347"/>
      <c r="AFP248" s="350"/>
      <c r="AFQ248" s="350"/>
      <c r="AFR248" s="348"/>
      <c r="AFS248" s="348"/>
      <c r="AFT248" s="348"/>
      <c r="AFU248" s="349"/>
      <c r="AFW248" s="347"/>
      <c r="AFX248" s="350"/>
      <c r="AFY248" s="350"/>
      <c r="AFZ248" s="348"/>
      <c r="AGA248" s="348"/>
      <c r="AGB248" s="348"/>
      <c r="AGC248" s="349"/>
      <c r="AGE248" s="347"/>
      <c r="AGF248" s="350"/>
      <c r="AGG248" s="350"/>
      <c r="AGH248" s="348"/>
      <c r="AGI248" s="348"/>
      <c r="AGJ248" s="348"/>
      <c r="AGK248" s="349"/>
      <c r="AGM248" s="347"/>
      <c r="AGN248" s="350"/>
      <c r="AGO248" s="350"/>
      <c r="AGP248" s="348"/>
      <c r="AGQ248" s="348"/>
      <c r="AGR248" s="348"/>
      <c r="AGS248" s="349"/>
      <c r="AGU248" s="347"/>
      <c r="AGV248" s="350"/>
      <c r="AGW248" s="350"/>
      <c r="AGX248" s="348"/>
      <c r="AGY248" s="348"/>
      <c r="AGZ248" s="348"/>
      <c r="AHA248" s="349"/>
      <c r="AHC248" s="347"/>
      <c r="AHD248" s="350"/>
      <c r="AHE248" s="350"/>
      <c r="AHF248" s="348"/>
      <c r="AHG248" s="348"/>
      <c r="AHH248" s="348"/>
      <c r="AHI248" s="349"/>
      <c r="AHK248" s="347"/>
      <c r="AHL248" s="350"/>
      <c r="AHM248" s="350"/>
      <c r="AHN248" s="348"/>
      <c r="AHO248" s="348"/>
      <c r="AHP248" s="348"/>
      <c r="AHQ248" s="349"/>
      <c r="AHS248" s="347"/>
      <c r="AHT248" s="350"/>
      <c r="AHU248" s="350"/>
      <c r="AHV248" s="348"/>
      <c r="AHW248" s="348"/>
      <c r="AHX248" s="348"/>
      <c r="AHY248" s="349"/>
      <c r="AIA248" s="347"/>
      <c r="AIB248" s="350"/>
      <c r="AIC248" s="350"/>
      <c r="AID248" s="348"/>
      <c r="AIE248" s="348"/>
      <c r="AIF248" s="348"/>
      <c r="AIG248" s="349"/>
      <c r="AII248" s="347"/>
      <c r="AIJ248" s="350"/>
      <c r="AIK248" s="350"/>
      <c r="AIL248" s="348"/>
      <c r="AIM248" s="348"/>
      <c r="AIN248" s="348"/>
      <c r="AIO248" s="349"/>
      <c r="AIQ248" s="347"/>
      <c r="AIR248" s="350"/>
      <c r="AIS248" s="350"/>
      <c r="AIT248" s="348"/>
      <c r="AIU248" s="348"/>
      <c r="AIV248" s="348"/>
      <c r="AIW248" s="349"/>
      <c r="AIY248" s="347"/>
      <c r="AIZ248" s="350"/>
      <c r="AJA248" s="350"/>
      <c r="AJB248" s="348"/>
      <c r="AJC248" s="348"/>
      <c r="AJD248" s="348"/>
      <c r="AJE248" s="349"/>
      <c r="AJG248" s="347"/>
      <c r="AJH248" s="350"/>
      <c r="AJI248" s="350"/>
      <c r="AJJ248" s="348"/>
      <c r="AJK248" s="348"/>
      <c r="AJL248" s="348"/>
      <c r="AJM248" s="349"/>
      <c r="AJO248" s="347"/>
      <c r="AJP248" s="350"/>
      <c r="AJQ248" s="350"/>
      <c r="AJR248" s="348"/>
      <c r="AJS248" s="348"/>
      <c r="AJT248" s="348"/>
      <c r="AJU248" s="349"/>
      <c r="AJW248" s="347"/>
      <c r="AJX248" s="350"/>
      <c r="AJY248" s="350"/>
      <c r="AJZ248" s="348"/>
      <c r="AKA248" s="348"/>
      <c r="AKB248" s="348"/>
      <c r="AKC248" s="349"/>
      <c r="AKE248" s="347"/>
      <c r="AKF248" s="350"/>
      <c r="AKG248" s="350"/>
      <c r="AKH248" s="348"/>
      <c r="AKI248" s="348"/>
      <c r="AKJ248" s="348"/>
      <c r="AKK248" s="349"/>
      <c r="AKM248" s="347"/>
      <c r="AKN248" s="350"/>
      <c r="AKO248" s="350"/>
      <c r="AKP248" s="348"/>
      <c r="AKQ248" s="348"/>
      <c r="AKR248" s="348"/>
      <c r="AKS248" s="349"/>
      <c r="AKU248" s="347"/>
      <c r="AKV248" s="350"/>
      <c r="AKW248" s="350"/>
      <c r="AKX248" s="348"/>
      <c r="AKY248" s="348"/>
      <c r="AKZ248" s="348"/>
      <c r="ALA248" s="349"/>
      <c r="ALC248" s="347"/>
      <c r="ALD248" s="350"/>
      <c r="ALE248" s="350"/>
      <c r="ALF248" s="348"/>
      <c r="ALG248" s="348"/>
      <c r="ALH248" s="348"/>
      <c r="ALI248" s="349"/>
      <c r="ALK248" s="347"/>
      <c r="ALL248" s="350"/>
      <c r="ALM248" s="350"/>
      <c r="ALN248" s="348"/>
      <c r="ALO248" s="348"/>
      <c r="ALP248" s="348"/>
      <c r="ALQ248" s="349"/>
      <c r="ALS248" s="347"/>
      <c r="ALT248" s="350"/>
      <c r="ALU248" s="350"/>
      <c r="ALV248" s="348"/>
      <c r="ALW248" s="348"/>
      <c r="ALX248" s="348"/>
      <c r="ALY248" s="349"/>
      <c r="AMA248" s="347"/>
      <c r="AMB248" s="350"/>
      <c r="AMC248" s="350"/>
      <c r="AMD248" s="348"/>
      <c r="AME248" s="348"/>
      <c r="AMF248" s="348"/>
      <c r="AMG248" s="349"/>
      <c r="AMI248" s="347"/>
      <c r="AMJ248" s="350"/>
      <c r="AMK248" s="350"/>
      <c r="AML248" s="348"/>
      <c r="AMM248" s="348"/>
      <c r="AMN248" s="348"/>
      <c r="AMO248" s="349"/>
      <c r="AMQ248" s="347"/>
      <c r="AMR248" s="350"/>
      <c r="AMS248" s="350"/>
      <c r="AMT248" s="348"/>
      <c r="AMU248" s="348"/>
      <c r="AMV248" s="348"/>
      <c r="AMW248" s="349"/>
      <c r="AMY248" s="347"/>
      <c r="AMZ248" s="350"/>
      <c r="ANA248" s="350"/>
      <c r="ANB248" s="348"/>
      <c r="ANC248" s="348"/>
      <c r="AND248" s="348"/>
      <c r="ANE248" s="349"/>
      <c r="ANG248" s="347"/>
      <c r="ANH248" s="350"/>
      <c r="ANI248" s="350"/>
      <c r="ANJ248" s="348"/>
      <c r="ANK248" s="348"/>
      <c r="ANL248" s="348"/>
      <c r="ANM248" s="349"/>
      <c r="ANO248" s="347"/>
      <c r="ANP248" s="350"/>
      <c r="ANQ248" s="350"/>
      <c r="ANR248" s="348"/>
      <c r="ANS248" s="348"/>
      <c r="ANT248" s="348"/>
      <c r="ANU248" s="349"/>
      <c r="ANW248" s="347"/>
      <c r="ANX248" s="350"/>
      <c r="ANY248" s="350"/>
      <c r="ANZ248" s="348"/>
      <c r="AOA248" s="348"/>
      <c r="AOB248" s="348"/>
      <c r="AOC248" s="349"/>
      <c r="AOE248" s="347"/>
      <c r="AOF248" s="350"/>
      <c r="AOG248" s="350"/>
      <c r="AOH248" s="348"/>
      <c r="AOI248" s="348"/>
      <c r="AOJ248" s="348"/>
      <c r="AOK248" s="349"/>
      <c r="AOM248" s="347"/>
      <c r="AON248" s="350"/>
      <c r="AOO248" s="350"/>
      <c r="AOP248" s="348"/>
      <c r="AOQ248" s="348"/>
      <c r="AOR248" s="348"/>
      <c r="AOS248" s="349"/>
      <c r="AOU248" s="347"/>
      <c r="AOV248" s="350"/>
      <c r="AOW248" s="350"/>
      <c r="AOX248" s="348"/>
      <c r="AOY248" s="348"/>
      <c r="AOZ248" s="348"/>
      <c r="APA248" s="349"/>
      <c r="APC248" s="347"/>
      <c r="APD248" s="350"/>
      <c r="APE248" s="350"/>
      <c r="APF248" s="348"/>
      <c r="APG248" s="348"/>
      <c r="APH248" s="348"/>
      <c r="API248" s="349"/>
      <c r="APK248" s="347"/>
      <c r="APL248" s="350"/>
      <c r="APM248" s="350"/>
      <c r="APN248" s="348"/>
      <c r="APO248" s="348"/>
      <c r="APP248" s="348"/>
      <c r="APQ248" s="349"/>
      <c r="APS248" s="347"/>
      <c r="APT248" s="350"/>
      <c r="APU248" s="350"/>
      <c r="APV248" s="348"/>
      <c r="APW248" s="348"/>
      <c r="APX248" s="348"/>
      <c r="APY248" s="349"/>
      <c r="AQA248" s="347"/>
      <c r="AQB248" s="350"/>
      <c r="AQC248" s="350"/>
      <c r="AQD248" s="348"/>
      <c r="AQE248" s="348"/>
      <c r="AQF248" s="348"/>
      <c r="AQG248" s="349"/>
      <c r="AQI248" s="347"/>
      <c r="AQJ248" s="350"/>
      <c r="AQK248" s="350"/>
      <c r="AQL248" s="348"/>
      <c r="AQM248" s="348"/>
      <c r="AQN248" s="348"/>
      <c r="AQO248" s="349"/>
      <c r="AQQ248" s="347"/>
      <c r="AQR248" s="350"/>
      <c r="AQS248" s="350"/>
      <c r="AQT248" s="348"/>
      <c r="AQU248" s="348"/>
      <c r="AQV248" s="348"/>
      <c r="AQW248" s="349"/>
      <c r="AQY248" s="347"/>
      <c r="AQZ248" s="350"/>
      <c r="ARA248" s="350"/>
      <c r="ARB248" s="348"/>
      <c r="ARC248" s="348"/>
      <c r="ARD248" s="348"/>
      <c r="ARE248" s="349"/>
      <c r="ARG248" s="347"/>
      <c r="ARH248" s="350"/>
      <c r="ARI248" s="350"/>
      <c r="ARJ248" s="348"/>
      <c r="ARK248" s="348"/>
      <c r="ARL248" s="348"/>
      <c r="ARM248" s="349"/>
      <c r="ARO248" s="347"/>
      <c r="ARP248" s="350"/>
      <c r="ARQ248" s="350"/>
      <c r="ARR248" s="348"/>
      <c r="ARS248" s="348"/>
      <c r="ART248" s="348"/>
      <c r="ARU248" s="349"/>
      <c r="ARW248" s="347"/>
      <c r="ARX248" s="350"/>
      <c r="ARY248" s="350"/>
      <c r="ARZ248" s="348"/>
      <c r="ASA248" s="348"/>
      <c r="ASB248" s="348"/>
      <c r="ASC248" s="349"/>
      <c r="ASE248" s="347"/>
      <c r="ASF248" s="350"/>
      <c r="ASG248" s="350"/>
      <c r="ASH248" s="348"/>
      <c r="ASI248" s="348"/>
      <c r="ASJ248" s="348"/>
      <c r="ASK248" s="349"/>
      <c r="ASM248" s="347"/>
      <c r="ASN248" s="350"/>
      <c r="ASO248" s="350"/>
      <c r="ASP248" s="348"/>
      <c r="ASQ248" s="348"/>
      <c r="ASR248" s="348"/>
      <c r="ASS248" s="349"/>
      <c r="ASU248" s="347"/>
      <c r="ASV248" s="350"/>
      <c r="ASW248" s="350"/>
      <c r="ASX248" s="348"/>
      <c r="ASY248" s="348"/>
      <c r="ASZ248" s="348"/>
      <c r="ATA248" s="349"/>
      <c r="ATC248" s="347"/>
      <c r="ATD248" s="350"/>
      <c r="ATE248" s="350"/>
      <c r="ATF248" s="348"/>
      <c r="ATG248" s="348"/>
      <c r="ATH248" s="348"/>
      <c r="ATI248" s="349"/>
      <c r="ATK248" s="347"/>
      <c r="ATL248" s="350"/>
      <c r="ATM248" s="350"/>
      <c r="ATN248" s="348"/>
      <c r="ATO248" s="348"/>
      <c r="ATP248" s="348"/>
      <c r="ATQ248" s="349"/>
      <c r="ATS248" s="347"/>
      <c r="ATT248" s="350"/>
      <c r="ATU248" s="350"/>
      <c r="ATV248" s="348"/>
      <c r="ATW248" s="348"/>
      <c r="ATX248" s="348"/>
      <c r="ATY248" s="349"/>
      <c r="AUA248" s="347"/>
      <c r="AUB248" s="350"/>
      <c r="AUC248" s="350"/>
      <c r="AUD248" s="348"/>
      <c r="AUE248" s="348"/>
      <c r="AUF248" s="348"/>
      <c r="AUG248" s="349"/>
      <c r="AUI248" s="347"/>
      <c r="AUJ248" s="350"/>
      <c r="AUK248" s="350"/>
      <c r="AUL248" s="348"/>
      <c r="AUM248" s="348"/>
      <c r="AUN248" s="348"/>
      <c r="AUO248" s="349"/>
      <c r="AUQ248" s="347"/>
      <c r="AUR248" s="350"/>
      <c r="AUS248" s="350"/>
      <c r="AUT248" s="348"/>
      <c r="AUU248" s="348"/>
      <c r="AUV248" s="348"/>
      <c r="AUW248" s="349"/>
      <c r="AUY248" s="347"/>
      <c r="AUZ248" s="350"/>
      <c r="AVA248" s="350"/>
      <c r="AVB248" s="348"/>
      <c r="AVC248" s="348"/>
      <c r="AVD248" s="348"/>
      <c r="AVE248" s="349"/>
      <c r="AVG248" s="347"/>
      <c r="AVH248" s="350"/>
      <c r="AVI248" s="350"/>
      <c r="AVJ248" s="348"/>
      <c r="AVK248" s="348"/>
      <c r="AVL248" s="348"/>
      <c r="AVM248" s="349"/>
      <c r="AVO248" s="347"/>
      <c r="AVP248" s="350"/>
      <c r="AVQ248" s="350"/>
      <c r="AVR248" s="348"/>
      <c r="AVS248" s="348"/>
      <c r="AVT248" s="348"/>
      <c r="AVU248" s="349"/>
      <c r="AVW248" s="347"/>
      <c r="AVX248" s="350"/>
      <c r="AVY248" s="350"/>
      <c r="AVZ248" s="348"/>
      <c r="AWA248" s="348"/>
      <c r="AWB248" s="348"/>
      <c r="AWC248" s="349"/>
      <c r="AWE248" s="347"/>
      <c r="AWF248" s="350"/>
      <c r="AWG248" s="350"/>
      <c r="AWH248" s="348"/>
      <c r="AWI248" s="348"/>
      <c r="AWJ248" s="348"/>
      <c r="AWK248" s="349"/>
      <c r="AWM248" s="347"/>
      <c r="AWN248" s="350"/>
      <c r="AWO248" s="350"/>
      <c r="AWP248" s="348"/>
      <c r="AWQ248" s="348"/>
      <c r="AWR248" s="348"/>
      <c r="AWS248" s="349"/>
      <c r="AWU248" s="347"/>
      <c r="AWV248" s="350"/>
      <c r="AWW248" s="350"/>
      <c r="AWX248" s="348"/>
      <c r="AWY248" s="348"/>
      <c r="AWZ248" s="348"/>
      <c r="AXA248" s="349"/>
      <c r="AXC248" s="347"/>
      <c r="AXD248" s="350"/>
      <c r="AXE248" s="350"/>
      <c r="AXF248" s="348"/>
      <c r="AXG248" s="348"/>
      <c r="AXH248" s="348"/>
      <c r="AXI248" s="349"/>
      <c r="AXK248" s="347"/>
      <c r="AXL248" s="350"/>
      <c r="AXM248" s="350"/>
      <c r="AXN248" s="348"/>
      <c r="AXO248" s="348"/>
      <c r="AXP248" s="348"/>
      <c r="AXQ248" s="349"/>
      <c r="AXS248" s="347"/>
      <c r="AXT248" s="350"/>
      <c r="AXU248" s="350"/>
      <c r="AXV248" s="348"/>
      <c r="AXW248" s="348"/>
      <c r="AXX248" s="348"/>
      <c r="AXY248" s="349"/>
      <c r="AYA248" s="347"/>
      <c r="AYB248" s="350"/>
      <c r="AYC248" s="350"/>
      <c r="AYD248" s="348"/>
      <c r="AYE248" s="348"/>
      <c r="AYF248" s="348"/>
      <c r="AYG248" s="349"/>
      <c r="AYI248" s="347"/>
      <c r="AYJ248" s="350"/>
      <c r="AYK248" s="350"/>
      <c r="AYL248" s="348"/>
      <c r="AYM248" s="348"/>
      <c r="AYN248" s="348"/>
      <c r="AYO248" s="349"/>
      <c r="AYQ248" s="347"/>
      <c r="AYR248" s="350"/>
      <c r="AYS248" s="350"/>
      <c r="AYT248" s="348"/>
      <c r="AYU248" s="348"/>
      <c r="AYV248" s="348"/>
      <c r="AYW248" s="349"/>
      <c r="AYY248" s="347"/>
      <c r="AYZ248" s="350"/>
      <c r="AZA248" s="350"/>
      <c r="AZB248" s="348"/>
      <c r="AZC248" s="348"/>
      <c r="AZD248" s="348"/>
      <c r="AZE248" s="349"/>
      <c r="AZG248" s="347"/>
      <c r="AZH248" s="350"/>
      <c r="AZI248" s="350"/>
      <c r="AZJ248" s="348"/>
      <c r="AZK248" s="348"/>
      <c r="AZL248" s="348"/>
      <c r="AZM248" s="349"/>
      <c r="AZO248" s="347"/>
      <c r="AZP248" s="350"/>
      <c r="AZQ248" s="350"/>
      <c r="AZR248" s="348"/>
      <c r="AZS248" s="348"/>
      <c r="AZT248" s="348"/>
      <c r="AZU248" s="349"/>
      <c r="AZW248" s="347"/>
      <c r="AZX248" s="350"/>
      <c r="AZY248" s="350"/>
      <c r="AZZ248" s="348"/>
      <c r="BAA248" s="348"/>
      <c r="BAB248" s="348"/>
      <c r="BAC248" s="349"/>
      <c r="BAE248" s="347"/>
      <c r="BAF248" s="350"/>
      <c r="BAG248" s="350"/>
      <c r="BAH248" s="348"/>
      <c r="BAI248" s="348"/>
      <c r="BAJ248" s="348"/>
      <c r="BAK248" s="349"/>
      <c r="BAM248" s="347"/>
      <c r="BAN248" s="350"/>
      <c r="BAO248" s="350"/>
      <c r="BAP248" s="348"/>
      <c r="BAQ248" s="348"/>
      <c r="BAR248" s="348"/>
      <c r="BAS248" s="349"/>
      <c r="BAU248" s="347"/>
      <c r="BAV248" s="350"/>
      <c r="BAW248" s="350"/>
      <c r="BAX248" s="348"/>
      <c r="BAY248" s="348"/>
      <c r="BAZ248" s="348"/>
      <c r="BBA248" s="349"/>
      <c r="BBC248" s="347"/>
      <c r="BBD248" s="350"/>
      <c r="BBE248" s="350"/>
      <c r="BBF248" s="348"/>
      <c r="BBG248" s="348"/>
      <c r="BBH248" s="348"/>
      <c r="BBI248" s="349"/>
      <c r="BBK248" s="347"/>
      <c r="BBL248" s="350"/>
      <c r="BBM248" s="350"/>
      <c r="BBN248" s="348"/>
      <c r="BBO248" s="348"/>
      <c r="BBP248" s="348"/>
      <c r="BBQ248" s="349"/>
      <c r="BBS248" s="347"/>
      <c r="BBT248" s="350"/>
      <c r="BBU248" s="350"/>
      <c r="BBV248" s="348"/>
      <c r="BBW248" s="348"/>
      <c r="BBX248" s="348"/>
      <c r="BBY248" s="349"/>
      <c r="BCA248" s="347"/>
      <c r="BCB248" s="350"/>
      <c r="BCC248" s="350"/>
      <c r="BCD248" s="348"/>
      <c r="BCE248" s="348"/>
      <c r="BCF248" s="348"/>
      <c r="BCG248" s="349"/>
      <c r="BCI248" s="347"/>
      <c r="BCJ248" s="350"/>
      <c r="BCK248" s="350"/>
      <c r="BCL248" s="348"/>
      <c r="BCM248" s="348"/>
      <c r="BCN248" s="348"/>
      <c r="BCO248" s="349"/>
      <c r="BCQ248" s="347"/>
      <c r="BCR248" s="350"/>
      <c r="BCS248" s="350"/>
      <c r="BCT248" s="348"/>
      <c r="BCU248" s="348"/>
      <c r="BCV248" s="348"/>
      <c r="BCW248" s="349"/>
      <c r="BCY248" s="347"/>
      <c r="BCZ248" s="350"/>
      <c r="BDA248" s="350"/>
      <c r="BDB248" s="348"/>
      <c r="BDC248" s="348"/>
      <c r="BDD248" s="348"/>
      <c r="BDE248" s="349"/>
      <c r="BDG248" s="347"/>
      <c r="BDH248" s="350"/>
      <c r="BDI248" s="350"/>
      <c r="BDJ248" s="348"/>
      <c r="BDK248" s="348"/>
      <c r="BDL248" s="348"/>
      <c r="BDM248" s="349"/>
      <c r="BDO248" s="347"/>
      <c r="BDP248" s="350"/>
      <c r="BDQ248" s="350"/>
      <c r="BDR248" s="348"/>
      <c r="BDS248" s="348"/>
      <c r="BDT248" s="348"/>
      <c r="BDU248" s="349"/>
      <c r="BDW248" s="347"/>
      <c r="BDX248" s="350"/>
      <c r="BDY248" s="350"/>
      <c r="BDZ248" s="348"/>
      <c r="BEA248" s="348"/>
      <c r="BEB248" s="348"/>
      <c r="BEC248" s="349"/>
      <c r="BEE248" s="347"/>
      <c r="BEF248" s="350"/>
      <c r="BEG248" s="350"/>
      <c r="BEH248" s="348"/>
      <c r="BEI248" s="348"/>
      <c r="BEJ248" s="348"/>
      <c r="BEK248" s="349"/>
      <c r="BEM248" s="347"/>
      <c r="BEN248" s="350"/>
      <c r="BEO248" s="350"/>
      <c r="BEP248" s="348"/>
      <c r="BEQ248" s="348"/>
      <c r="BER248" s="348"/>
      <c r="BES248" s="349"/>
      <c r="BEU248" s="347"/>
      <c r="BEV248" s="350"/>
      <c r="BEW248" s="350"/>
      <c r="BEX248" s="348"/>
      <c r="BEY248" s="348"/>
      <c r="BEZ248" s="348"/>
      <c r="BFA248" s="349"/>
      <c r="BFC248" s="347"/>
      <c r="BFD248" s="350"/>
      <c r="BFE248" s="350"/>
      <c r="BFF248" s="348"/>
      <c r="BFG248" s="348"/>
      <c r="BFH248" s="348"/>
      <c r="BFI248" s="349"/>
      <c r="BFK248" s="347"/>
      <c r="BFL248" s="350"/>
      <c r="BFM248" s="350"/>
      <c r="BFN248" s="348"/>
      <c r="BFO248" s="348"/>
      <c r="BFP248" s="348"/>
      <c r="BFQ248" s="349"/>
      <c r="BFS248" s="347"/>
      <c r="BFT248" s="350"/>
      <c r="BFU248" s="350"/>
      <c r="BFV248" s="348"/>
      <c r="BFW248" s="348"/>
      <c r="BFX248" s="348"/>
      <c r="BFY248" s="349"/>
      <c r="BGA248" s="347"/>
      <c r="BGB248" s="350"/>
      <c r="BGC248" s="350"/>
      <c r="BGD248" s="348"/>
      <c r="BGE248" s="348"/>
      <c r="BGF248" s="348"/>
      <c r="BGG248" s="349"/>
      <c r="BGI248" s="347"/>
      <c r="BGJ248" s="350"/>
      <c r="BGK248" s="350"/>
      <c r="BGL248" s="348"/>
      <c r="BGM248" s="348"/>
      <c r="BGN248" s="348"/>
      <c r="BGO248" s="349"/>
      <c r="BGQ248" s="347"/>
      <c r="BGR248" s="350"/>
      <c r="BGS248" s="350"/>
      <c r="BGT248" s="348"/>
      <c r="BGU248" s="348"/>
      <c r="BGV248" s="348"/>
      <c r="BGW248" s="349"/>
      <c r="BGY248" s="347"/>
      <c r="BGZ248" s="350"/>
      <c r="BHA248" s="350"/>
      <c r="BHB248" s="348"/>
      <c r="BHC248" s="348"/>
      <c r="BHD248" s="348"/>
      <c r="BHE248" s="349"/>
      <c r="BHG248" s="347"/>
      <c r="BHH248" s="350"/>
      <c r="BHI248" s="350"/>
      <c r="BHJ248" s="348"/>
      <c r="BHK248" s="348"/>
      <c r="BHL248" s="348"/>
      <c r="BHM248" s="349"/>
      <c r="BHO248" s="347"/>
      <c r="BHP248" s="350"/>
      <c r="BHQ248" s="350"/>
      <c r="BHR248" s="348"/>
      <c r="BHS248" s="348"/>
      <c r="BHT248" s="348"/>
      <c r="BHU248" s="349"/>
      <c r="BHW248" s="347"/>
      <c r="BHX248" s="350"/>
      <c r="BHY248" s="350"/>
      <c r="BHZ248" s="348"/>
      <c r="BIA248" s="348"/>
      <c r="BIB248" s="348"/>
      <c r="BIC248" s="349"/>
      <c r="BIE248" s="347"/>
      <c r="BIF248" s="350"/>
      <c r="BIG248" s="350"/>
      <c r="BIH248" s="348"/>
      <c r="BII248" s="348"/>
      <c r="BIJ248" s="348"/>
      <c r="BIK248" s="349"/>
      <c r="BIM248" s="347"/>
      <c r="BIN248" s="350"/>
      <c r="BIO248" s="350"/>
      <c r="BIP248" s="348"/>
      <c r="BIQ248" s="348"/>
      <c r="BIR248" s="348"/>
      <c r="BIS248" s="349"/>
      <c r="BIU248" s="347"/>
      <c r="BIV248" s="350"/>
      <c r="BIW248" s="350"/>
      <c r="BIX248" s="348"/>
      <c r="BIY248" s="348"/>
      <c r="BIZ248" s="348"/>
      <c r="BJA248" s="349"/>
      <c r="BJC248" s="347"/>
      <c r="BJD248" s="350"/>
      <c r="BJE248" s="350"/>
      <c r="BJF248" s="348"/>
      <c r="BJG248" s="348"/>
      <c r="BJH248" s="348"/>
      <c r="BJI248" s="349"/>
      <c r="BJK248" s="347"/>
      <c r="BJL248" s="350"/>
      <c r="BJM248" s="350"/>
      <c r="BJN248" s="348"/>
      <c r="BJO248" s="348"/>
      <c r="BJP248" s="348"/>
      <c r="BJQ248" s="349"/>
      <c r="BJS248" s="347"/>
      <c r="BJT248" s="350"/>
      <c r="BJU248" s="350"/>
      <c r="BJV248" s="348"/>
      <c r="BJW248" s="348"/>
      <c r="BJX248" s="348"/>
      <c r="BJY248" s="349"/>
      <c r="BKA248" s="347"/>
      <c r="BKB248" s="350"/>
      <c r="BKC248" s="350"/>
      <c r="BKD248" s="348"/>
      <c r="BKE248" s="348"/>
      <c r="BKF248" s="348"/>
      <c r="BKG248" s="349"/>
      <c r="BKI248" s="347"/>
      <c r="BKJ248" s="350"/>
      <c r="BKK248" s="350"/>
      <c r="BKL248" s="348"/>
      <c r="BKM248" s="348"/>
      <c r="BKN248" s="348"/>
      <c r="BKO248" s="349"/>
      <c r="BKQ248" s="347"/>
      <c r="BKR248" s="350"/>
      <c r="BKS248" s="350"/>
      <c r="BKT248" s="348"/>
      <c r="BKU248" s="348"/>
      <c r="BKV248" s="348"/>
      <c r="BKW248" s="349"/>
      <c r="BKY248" s="347"/>
      <c r="BKZ248" s="350"/>
      <c r="BLA248" s="350"/>
      <c r="BLB248" s="348"/>
      <c r="BLC248" s="348"/>
      <c r="BLD248" s="348"/>
      <c r="BLE248" s="349"/>
      <c r="BLG248" s="347"/>
      <c r="BLH248" s="350"/>
      <c r="BLI248" s="350"/>
      <c r="BLJ248" s="348"/>
      <c r="BLK248" s="348"/>
      <c r="BLL248" s="348"/>
      <c r="BLM248" s="349"/>
      <c r="BLO248" s="347"/>
      <c r="BLP248" s="350"/>
      <c r="BLQ248" s="350"/>
      <c r="BLR248" s="348"/>
      <c r="BLS248" s="348"/>
      <c r="BLT248" s="348"/>
      <c r="BLU248" s="349"/>
      <c r="BLW248" s="347"/>
      <c r="BLX248" s="350"/>
      <c r="BLY248" s="350"/>
      <c r="BLZ248" s="348"/>
      <c r="BMA248" s="348"/>
      <c r="BMB248" s="348"/>
      <c r="BMC248" s="349"/>
      <c r="BME248" s="347"/>
      <c r="BMF248" s="350"/>
      <c r="BMG248" s="350"/>
      <c r="BMH248" s="348"/>
      <c r="BMI248" s="348"/>
      <c r="BMJ248" s="348"/>
      <c r="BMK248" s="349"/>
      <c r="BMM248" s="347"/>
      <c r="BMN248" s="350"/>
      <c r="BMO248" s="350"/>
      <c r="BMP248" s="348"/>
      <c r="BMQ248" s="348"/>
      <c r="BMR248" s="348"/>
      <c r="BMS248" s="349"/>
      <c r="BMU248" s="347"/>
      <c r="BMV248" s="350"/>
      <c r="BMW248" s="350"/>
      <c r="BMX248" s="348"/>
      <c r="BMY248" s="348"/>
      <c r="BMZ248" s="348"/>
      <c r="BNA248" s="349"/>
      <c r="BNC248" s="347"/>
      <c r="BND248" s="350"/>
      <c r="BNE248" s="350"/>
      <c r="BNF248" s="348"/>
      <c r="BNG248" s="348"/>
      <c r="BNH248" s="348"/>
      <c r="BNI248" s="349"/>
      <c r="BNK248" s="347"/>
      <c r="BNL248" s="350"/>
      <c r="BNM248" s="350"/>
      <c r="BNN248" s="348"/>
      <c r="BNO248" s="348"/>
      <c r="BNP248" s="348"/>
      <c r="BNQ248" s="349"/>
      <c r="BNS248" s="347"/>
      <c r="BNT248" s="350"/>
      <c r="BNU248" s="350"/>
      <c r="BNV248" s="348"/>
      <c r="BNW248" s="348"/>
      <c r="BNX248" s="348"/>
      <c r="BNY248" s="349"/>
      <c r="BOA248" s="347"/>
      <c r="BOB248" s="350"/>
      <c r="BOC248" s="350"/>
      <c r="BOD248" s="348"/>
      <c r="BOE248" s="348"/>
      <c r="BOF248" s="348"/>
      <c r="BOG248" s="349"/>
      <c r="BOI248" s="347"/>
      <c r="BOJ248" s="350"/>
      <c r="BOK248" s="350"/>
      <c r="BOL248" s="348"/>
      <c r="BOM248" s="348"/>
      <c r="BON248" s="348"/>
      <c r="BOO248" s="349"/>
      <c r="BOQ248" s="347"/>
      <c r="BOR248" s="350"/>
      <c r="BOS248" s="350"/>
      <c r="BOT248" s="348"/>
      <c r="BOU248" s="348"/>
      <c r="BOV248" s="348"/>
      <c r="BOW248" s="349"/>
      <c r="BOY248" s="347"/>
      <c r="BOZ248" s="350"/>
      <c r="BPA248" s="350"/>
      <c r="BPB248" s="348"/>
      <c r="BPC248" s="348"/>
      <c r="BPD248" s="348"/>
      <c r="BPE248" s="349"/>
      <c r="BPG248" s="347"/>
      <c r="BPH248" s="350"/>
      <c r="BPI248" s="350"/>
      <c r="BPJ248" s="348"/>
      <c r="BPK248" s="348"/>
      <c r="BPL248" s="348"/>
      <c r="BPM248" s="349"/>
      <c r="BPO248" s="347"/>
      <c r="BPP248" s="350"/>
      <c r="BPQ248" s="350"/>
      <c r="BPR248" s="348"/>
      <c r="BPS248" s="348"/>
      <c r="BPT248" s="348"/>
      <c r="BPU248" s="349"/>
      <c r="BPW248" s="347"/>
      <c r="BPX248" s="350"/>
      <c r="BPY248" s="350"/>
      <c r="BPZ248" s="348"/>
      <c r="BQA248" s="348"/>
      <c r="BQB248" s="348"/>
      <c r="BQC248" s="349"/>
      <c r="BQE248" s="347"/>
      <c r="BQF248" s="350"/>
      <c r="BQG248" s="350"/>
      <c r="BQH248" s="348"/>
      <c r="BQI248" s="348"/>
      <c r="BQJ248" s="348"/>
      <c r="BQK248" s="349"/>
      <c r="BQM248" s="347"/>
      <c r="BQN248" s="350"/>
      <c r="BQO248" s="350"/>
      <c r="BQP248" s="348"/>
      <c r="BQQ248" s="348"/>
      <c r="BQR248" s="348"/>
      <c r="BQS248" s="349"/>
      <c r="BQU248" s="347"/>
      <c r="BQV248" s="350"/>
      <c r="BQW248" s="350"/>
      <c r="BQX248" s="348"/>
      <c r="BQY248" s="348"/>
      <c r="BQZ248" s="348"/>
      <c r="BRA248" s="349"/>
      <c r="BRC248" s="347"/>
      <c r="BRD248" s="350"/>
      <c r="BRE248" s="350"/>
      <c r="BRF248" s="348"/>
      <c r="BRG248" s="348"/>
      <c r="BRH248" s="348"/>
      <c r="BRI248" s="349"/>
      <c r="BRK248" s="347"/>
      <c r="BRL248" s="350"/>
      <c r="BRM248" s="350"/>
      <c r="BRN248" s="348"/>
      <c r="BRO248" s="348"/>
      <c r="BRP248" s="348"/>
      <c r="BRQ248" s="349"/>
      <c r="BRS248" s="347"/>
      <c r="BRT248" s="350"/>
      <c r="BRU248" s="350"/>
      <c r="BRV248" s="348"/>
      <c r="BRW248" s="348"/>
      <c r="BRX248" s="348"/>
      <c r="BRY248" s="349"/>
      <c r="BSA248" s="347"/>
      <c r="BSB248" s="350"/>
      <c r="BSC248" s="350"/>
      <c r="BSD248" s="348"/>
      <c r="BSE248" s="348"/>
      <c r="BSF248" s="348"/>
      <c r="BSG248" s="349"/>
      <c r="BSI248" s="347"/>
      <c r="BSJ248" s="350"/>
      <c r="BSK248" s="350"/>
      <c r="BSL248" s="348"/>
      <c r="BSM248" s="348"/>
      <c r="BSN248" s="348"/>
      <c r="BSO248" s="349"/>
      <c r="BSQ248" s="347"/>
      <c r="BSR248" s="350"/>
      <c r="BSS248" s="350"/>
      <c r="BST248" s="348"/>
      <c r="BSU248" s="348"/>
      <c r="BSV248" s="348"/>
      <c r="BSW248" s="349"/>
      <c r="BSY248" s="347"/>
      <c r="BSZ248" s="350"/>
      <c r="BTA248" s="350"/>
      <c r="BTB248" s="348"/>
      <c r="BTC248" s="348"/>
      <c r="BTD248" s="348"/>
      <c r="BTE248" s="349"/>
      <c r="BTG248" s="347"/>
      <c r="BTH248" s="350"/>
      <c r="BTI248" s="350"/>
      <c r="BTJ248" s="348"/>
      <c r="BTK248" s="348"/>
      <c r="BTL248" s="348"/>
      <c r="BTM248" s="349"/>
      <c r="BTO248" s="347"/>
      <c r="BTP248" s="350"/>
      <c r="BTQ248" s="350"/>
      <c r="BTR248" s="348"/>
      <c r="BTS248" s="348"/>
      <c r="BTT248" s="348"/>
      <c r="BTU248" s="349"/>
      <c r="BTW248" s="347"/>
      <c r="BTX248" s="350"/>
      <c r="BTY248" s="350"/>
      <c r="BTZ248" s="348"/>
      <c r="BUA248" s="348"/>
      <c r="BUB248" s="348"/>
      <c r="BUC248" s="349"/>
      <c r="BUE248" s="347"/>
      <c r="BUF248" s="350"/>
      <c r="BUG248" s="350"/>
      <c r="BUH248" s="348"/>
      <c r="BUI248" s="348"/>
      <c r="BUJ248" s="348"/>
      <c r="BUK248" s="349"/>
      <c r="BUM248" s="347"/>
      <c r="BUN248" s="350"/>
      <c r="BUO248" s="350"/>
      <c r="BUP248" s="348"/>
      <c r="BUQ248" s="348"/>
      <c r="BUR248" s="348"/>
      <c r="BUS248" s="349"/>
      <c r="BUU248" s="347"/>
      <c r="BUV248" s="350"/>
      <c r="BUW248" s="350"/>
      <c r="BUX248" s="348"/>
      <c r="BUY248" s="348"/>
      <c r="BUZ248" s="348"/>
      <c r="BVA248" s="349"/>
      <c r="BVC248" s="347"/>
      <c r="BVD248" s="350"/>
      <c r="BVE248" s="350"/>
      <c r="BVF248" s="348"/>
      <c r="BVG248" s="348"/>
      <c r="BVH248" s="348"/>
      <c r="BVI248" s="349"/>
      <c r="BVK248" s="347"/>
      <c r="BVL248" s="350"/>
      <c r="BVM248" s="350"/>
      <c r="BVN248" s="348"/>
      <c r="BVO248" s="348"/>
      <c r="BVP248" s="348"/>
      <c r="BVQ248" s="349"/>
      <c r="BVS248" s="347"/>
      <c r="BVT248" s="350"/>
      <c r="BVU248" s="350"/>
      <c r="BVV248" s="348"/>
      <c r="BVW248" s="348"/>
      <c r="BVX248" s="348"/>
      <c r="BVY248" s="349"/>
      <c r="BWA248" s="347"/>
      <c r="BWB248" s="350"/>
      <c r="BWC248" s="350"/>
      <c r="BWD248" s="348"/>
      <c r="BWE248" s="348"/>
      <c r="BWF248" s="348"/>
      <c r="BWG248" s="349"/>
      <c r="BWI248" s="347"/>
      <c r="BWJ248" s="350"/>
      <c r="BWK248" s="350"/>
      <c r="BWL248" s="348"/>
      <c r="BWM248" s="348"/>
      <c r="BWN248" s="348"/>
      <c r="BWO248" s="349"/>
      <c r="BWQ248" s="347"/>
      <c r="BWR248" s="350"/>
      <c r="BWS248" s="350"/>
      <c r="BWT248" s="348"/>
      <c r="BWU248" s="348"/>
      <c r="BWV248" s="348"/>
      <c r="BWW248" s="349"/>
      <c r="BWY248" s="347"/>
      <c r="BWZ248" s="350"/>
      <c r="BXA248" s="350"/>
      <c r="BXB248" s="348"/>
      <c r="BXC248" s="348"/>
      <c r="BXD248" s="348"/>
      <c r="BXE248" s="349"/>
      <c r="BXG248" s="347"/>
      <c r="BXH248" s="350"/>
      <c r="BXI248" s="350"/>
      <c r="BXJ248" s="348"/>
      <c r="BXK248" s="348"/>
      <c r="BXL248" s="348"/>
      <c r="BXM248" s="349"/>
      <c r="BXO248" s="347"/>
      <c r="BXP248" s="350"/>
      <c r="BXQ248" s="350"/>
      <c r="BXR248" s="348"/>
      <c r="BXS248" s="348"/>
      <c r="BXT248" s="348"/>
      <c r="BXU248" s="349"/>
      <c r="BXW248" s="347"/>
      <c r="BXX248" s="350"/>
      <c r="BXY248" s="350"/>
      <c r="BXZ248" s="348"/>
      <c r="BYA248" s="348"/>
      <c r="BYB248" s="348"/>
      <c r="BYC248" s="349"/>
      <c r="BYE248" s="347"/>
      <c r="BYF248" s="350"/>
      <c r="BYG248" s="350"/>
      <c r="BYH248" s="348"/>
      <c r="BYI248" s="348"/>
      <c r="BYJ248" s="348"/>
      <c r="BYK248" s="349"/>
      <c r="BYM248" s="347"/>
      <c r="BYN248" s="350"/>
      <c r="BYO248" s="350"/>
      <c r="BYP248" s="348"/>
      <c r="BYQ248" s="348"/>
      <c r="BYR248" s="348"/>
      <c r="BYS248" s="349"/>
      <c r="BYU248" s="347"/>
      <c r="BYV248" s="350"/>
      <c r="BYW248" s="350"/>
      <c r="BYX248" s="348"/>
      <c r="BYY248" s="348"/>
      <c r="BYZ248" s="348"/>
      <c r="BZA248" s="349"/>
      <c r="BZC248" s="347"/>
      <c r="BZD248" s="350"/>
      <c r="BZE248" s="350"/>
      <c r="BZF248" s="348"/>
      <c r="BZG248" s="348"/>
      <c r="BZH248" s="348"/>
      <c r="BZI248" s="349"/>
      <c r="BZK248" s="347"/>
      <c r="BZL248" s="350"/>
      <c r="BZM248" s="350"/>
      <c r="BZN248" s="348"/>
      <c r="BZO248" s="348"/>
      <c r="BZP248" s="348"/>
      <c r="BZQ248" s="349"/>
      <c r="BZS248" s="347"/>
      <c r="BZT248" s="350"/>
      <c r="BZU248" s="350"/>
      <c r="BZV248" s="348"/>
      <c r="BZW248" s="348"/>
      <c r="BZX248" s="348"/>
      <c r="BZY248" s="349"/>
      <c r="CAA248" s="347"/>
      <c r="CAB248" s="350"/>
      <c r="CAC248" s="350"/>
      <c r="CAD248" s="348"/>
      <c r="CAE248" s="348"/>
      <c r="CAF248" s="348"/>
      <c r="CAG248" s="349"/>
      <c r="CAI248" s="347"/>
      <c r="CAJ248" s="350"/>
      <c r="CAK248" s="350"/>
      <c r="CAL248" s="348"/>
      <c r="CAM248" s="348"/>
      <c r="CAN248" s="348"/>
      <c r="CAO248" s="349"/>
      <c r="CAQ248" s="347"/>
      <c r="CAR248" s="350"/>
      <c r="CAS248" s="350"/>
      <c r="CAT248" s="348"/>
      <c r="CAU248" s="348"/>
      <c r="CAV248" s="348"/>
      <c r="CAW248" s="349"/>
      <c r="CAY248" s="347"/>
      <c r="CAZ248" s="350"/>
      <c r="CBA248" s="350"/>
      <c r="CBB248" s="348"/>
      <c r="CBC248" s="348"/>
      <c r="CBD248" s="348"/>
      <c r="CBE248" s="349"/>
      <c r="CBG248" s="347"/>
      <c r="CBH248" s="350"/>
      <c r="CBI248" s="350"/>
      <c r="CBJ248" s="348"/>
      <c r="CBK248" s="348"/>
      <c r="CBL248" s="348"/>
      <c r="CBM248" s="349"/>
      <c r="CBO248" s="347"/>
      <c r="CBP248" s="350"/>
      <c r="CBQ248" s="350"/>
      <c r="CBR248" s="348"/>
      <c r="CBS248" s="348"/>
      <c r="CBT248" s="348"/>
      <c r="CBU248" s="349"/>
      <c r="CBW248" s="347"/>
      <c r="CBX248" s="350"/>
      <c r="CBY248" s="350"/>
      <c r="CBZ248" s="348"/>
      <c r="CCA248" s="348"/>
      <c r="CCB248" s="348"/>
      <c r="CCC248" s="349"/>
      <c r="CCE248" s="347"/>
      <c r="CCF248" s="350"/>
      <c r="CCG248" s="350"/>
      <c r="CCH248" s="348"/>
      <c r="CCI248" s="348"/>
      <c r="CCJ248" s="348"/>
      <c r="CCK248" s="349"/>
      <c r="CCM248" s="347"/>
      <c r="CCN248" s="350"/>
      <c r="CCO248" s="350"/>
      <c r="CCP248" s="348"/>
      <c r="CCQ248" s="348"/>
      <c r="CCR248" s="348"/>
      <c r="CCS248" s="349"/>
      <c r="CCU248" s="347"/>
      <c r="CCV248" s="350"/>
      <c r="CCW248" s="350"/>
      <c r="CCX248" s="348"/>
      <c r="CCY248" s="348"/>
      <c r="CCZ248" s="348"/>
      <c r="CDA248" s="349"/>
      <c r="CDC248" s="347"/>
      <c r="CDD248" s="350"/>
      <c r="CDE248" s="350"/>
      <c r="CDF248" s="348"/>
      <c r="CDG248" s="348"/>
      <c r="CDH248" s="348"/>
      <c r="CDI248" s="349"/>
      <c r="CDK248" s="347"/>
      <c r="CDL248" s="350"/>
      <c r="CDM248" s="350"/>
      <c r="CDN248" s="348"/>
      <c r="CDO248" s="348"/>
      <c r="CDP248" s="348"/>
      <c r="CDQ248" s="349"/>
      <c r="CDS248" s="347"/>
      <c r="CDT248" s="350"/>
      <c r="CDU248" s="350"/>
      <c r="CDV248" s="348"/>
      <c r="CDW248" s="348"/>
      <c r="CDX248" s="348"/>
      <c r="CDY248" s="349"/>
      <c r="CEA248" s="347"/>
      <c r="CEB248" s="350"/>
      <c r="CEC248" s="350"/>
      <c r="CED248" s="348"/>
      <c r="CEE248" s="348"/>
      <c r="CEF248" s="348"/>
      <c r="CEG248" s="349"/>
      <c r="CEI248" s="347"/>
      <c r="CEJ248" s="350"/>
      <c r="CEK248" s="350"/>
      <c r="CEL248" s="348"/>
      <c r="CEM248" s="348"/>
      <c r="CEN248" s="348"/>
      <c r="CEO248" s="349"/>
      <c r="CEQ248" s="347"/>
      <c r="CER248" s="350"/>
      <c r="CES248" s="350"/>
      <c r="CET248" s="348"/>
      <c r="CEU248" s="348"/>
      <c r="CEV248" s="348"/>
      <c r="CEW248" s="349"/>
      <c r="CEY248" s="347"/>
      <c r="CEZ248" s="350"/>
      <c r="CFA248" s="350"/>
      <c r="CFB248" s="348"/>
      <c r="CFC248" s="348"/>
      <c r="CFD248" s="348"/>
      <c r="CFE248" s="349"/>
      <c r="CFG248" s="347"/>
      <c r="CFH248" s="350"/>
      <c r="CFI248" s="350"/>
      <c r="CFJ248" s="348"/>
      <c r="CFK248" s="348"/>
      <c r="CFL248" s="348"/>
      <c r="CFM248" s="349"/>
      <c r="CFO248" s="347"/>
      <c r="CFP248" s="350"/>
      <c r="CFQ248" s="350"/>
      <c r="CFR248" s="348"/>
      <c r="CFS248" s="348"/>
      <c r="CFT248" s="348"/>
      <c r="CFU248" s="349"/>
      <c r="CFW248" s="347"/>
      <c r="CFX248" s="350"/>
      <c r="CFY248" s="350"/>
      <c r="CFZ248" s="348"/>
      <c r="CGA248" s="348"/>
      <c r="CGB248" s="348"/>
      <c r="CGC248" s="349"/>
      <c r="CGE248" s="347"/>
      <c r="CGF248" s="350"/>
      <c r="CGG248" s="350"/>
      <c r="CGH248" s="348"/>
      <c r="CGI248" s="348"/>
      <c r="CGJ248" s="348"/>
      <c r="CGK248" s="349"/>
      <c r="CGM248" s="347"/>
      <c r="CGN248" s="350"/>
      <c r="CGO248" s="350"/>
      <c r="CGP248" s="348"/>
      <c r="CGQ248" s="348"/>
      <c r="CGR248" s="348"/>
      <c r="CGS248" s="349"/>
      <c r="CGU248" s="347"/>
      <c r="CGV248" s="350"/>
      <c r="CGW248" s="350"/>
      <c r="CGX248" s="348"/>
      <c r="CGY248" s="348"/>
      <c r="CGZ248" s="348"/>
      <c r="CHA248" s="349"/>
      <c r="CHC248" s="347"/>
      <c r="CHD248" s="350"/>
      <c r="CHE248" s="350"/>
      <c r="CHF248" s="348"/>
      <c r="CHG248" s="348"/>
      <c r="CHH248" s="348"/>
      <c r="CHI248" s="349"/>
      <c r="CHK248" s="347"/>
      <c r="CHL248" s="350"/>
      <c r="CHM248" s="350"/>
      <c r="CHN248" s="348"/>
      <c r="CHO248" s="348"/>
      <c r="CHP248" s="348"/>
      <c r="CHQ248" s="349"/>
      <c r="CHS248" s="347"/>
      <c r="CHT248" s="350"/>
      <c r="CHU248" s="350"/>
      <c r="CHV248" s="348"/>
      <c r="CHW248" s="348"/>
      <c r="CHX248" s="348"/>
      <c r="CHY248" s="349"/>
      <c r="CIA248" s="347"/>
      <c r="CIB248" s="350"/>
      <c r="CIC248" s="350"/>
      <c r="CID248" s="348"/>
      <c r="CIE248" s="348"/>
      <c r="CIF248" s="348"/>
      <c r="CIG248" s="349"/>
      <c r="CII248" s="347"/>
      <c r="CIJ248" s="350"/>
      <c r="CIK248" s="350"/>
      <c r="CIL248" s="348"/>
      <c r="CIM248" s="348"/>
      <c r="CIN248" s="348"/>
      <c r="CIO248" s="349"/>
      <c r="CIQ248" s="347"/>
      <c r="CIR248" s="350"/>
      <c r="CIS248" s="350"/>
      <c r="CIT248" s="348"/>
      <c r="CIU248" s="348"/>
      <c r="CIV248" s="348"/>
      <c r="CIW248" s="349"/>
      <c r="CIY248" s="347"/>
      <c r="CIZ248" s="350"/>
      <c r="CJA248" s="350"/>
      <c r="CJB248" s="348"/>
      <c r="CJC248" s="348"/>
      <c r="CJD248" s="348"/>
      <c r="CJE248" s="349"/>
      <c r="CJG248" s="347"/>
      <c r="CJH248" s="350"/>
      <c r="CJI248" s="350"/>
      <c r="CJJ248" s="348"/>
      <c r="CJK248" s="348"/>
      <c r="CJL248" s="348"/>
      <c r="CJM248" s="349"/>
      <c r="CJO248" s="347"/>
      <c r="CJP248" s="350"/>
      <c r="CJQ248" s="350"/>
      <c r="CJR248" s="348"/>
      <c r="CJS248" s="348"/>
      <c r="CJT248" s="348"/>
      <c r="CJU248" s="349"/>
      <c r="CJW248" s="347"/>
      <c r="CJX248" s="350"/>
      <c r="CJY248" s="350"/>
      <c r="CJZ248" s="348"/>
      <c r="CKA248" s="348"/>
      <c r="CKB248" s="348"/>
      <c r="CKC248" s="349"/>
      <c r="CKE248" s="347"/>
      <c r="CKF248" s="350"/>
      <c r="CKG248" s="350"/>
      <c r="CKH248" s="348"/>
      <c r="CKI248" s="348"/>
      <c r="CKJ248" s="348"/>
      <c r="CKK248" s="349"/>
      <c r="CKM248" s="347"/>
      <c r="CKN248" s="350"/>
      <c r="CKO248" s="350"/>
      <c r="CKP248" s="348"/>
      <c r="CKQ248" s="348"/>
      <c r="CKR248" s="348"/>
      <c r="CKS248" s="349"/>
      <c r="CKU248" s="347"/>
      <c r="CKV248" s="350"/>
      <c r="CKW248" s="350"/>
      <c r="CKX248" s="348"/>
      <c r="CKY248" s="348"/>
      <c r="CKZ248" s="348"/>
      <c r="CLA248" s="349"/>
      <c r="CLC248" s="347"/>
      <c r="CLD248" s="350"/>
      <c r="CLE248" s="350"/>
      <c r="CLF248" s="348"/>
      <c r="CLG248" s="348"/>
      <c r="CLH248" s="348"/>
      <c r="CLI248" s="349"/>
      <c r="CLK248" s="347"/>
      <c r="CLL248" s="350"/>
      <c r="CLM248" s="350"/>
      <c r="CLN248" s="348"/>
      <c r="CLO248" s="348"/>
      <c r="CLP248" s="348"/>
      <c r="CLQ248" s="349"/>
      <c r="CLS248" s="347"/>
      <c r="CLT248" s="350"/>
      <c r="CLU248" s="350"/>
      <c r="CLV248" s="348"/>
      <c r="CLW248" s="348"/>
      <c r="CLX248" s="348"/>
      <c r="CLY248" s="349"/>
      <c r="CMA248" s="347"/>
      <c r="CMB248" s="350"/>
      <c r="CMC248" s="350"/>
      <c r="CMD248" s="348"/>
      <c r="CME248" s="348"/>
      <c r="CMF248" s="348"/>
      <c r="CMG248" s="349"/>
      <c r="CMI248" s="347"/>
      <c r="CMJ248" s="350"/>
      <c r="CMK248" s="350"/>
      <c r="CML248" s="348"/>
      <c r="CMM248" s="348"/>
      <c r="CMN248" s="348"/>
      <c r="CMO248" s="349"/>
      <c r="CMQ248" s="347"/>
      <c r="CMR248" s="350"/>
      <c r="CMS248" s="350"/>
      <c r="CMT248" s="348"/>
      <c r="CMU248" s="348"/>
      <c r="CMV248" s="348"/>
      <c r="CMW248" s="349"/>
      <c r="CMY248" s="347"/>
      <c r="CMZ248" s="350"/>
      <c r="CNA248" s="350"/>
      <c r="CNB248" s="348"/>
      <c r="CNC248" s="348"/>
      <c r="CND248" s="348"/>
      <c r="CNE248" s="349"/>
      <c r="CNG248" s="347"/>
      <c r="CNH248" s="350"/>
      <c r="CNI248" s="350"/>
      <c r="CNJ248" s="348"/>
      <c r="CNK248" s="348"/>
      <c r="CNL248" s="348"/>
      <c r="CNM248" s="349"/>
      <c r="CNO248" s="347"/>
      <c r="CNP248" s="350"/>
      <c r="CNQ248" s="350"/>
      <c r="CNR248" s="348"/>
      <c r="CNS248" s="348"/>
      <c r="CNT248" s="348"/>
      <c r="CNU248" s="349"/>
      <c r="CNW248" s="347"/>
      <c r="CNX248" s="350"/>
      <c r="CNY248" s="350"/>
      <c r="CNZ248" s="348"/>
      <c r="COA248" s="348"/>
      <c r="COB248" s="348"/>
      <c r="COC248" s="349"/>
      <c r="COE248" s="347"/>
      <c r="COF248" s="350"/>
      <c r="COG248" s="350"/>
      <c r="COH248" s="348"/>
      <c r="COI248" s="348"/>
      <c r="COJ248" s="348"/>
      <c r="COK248" s="349"/>
      <c r="COM248" s="347"/>
      <c r="CON248" s="350"/>
      <c r="COO248" s="350"/>
      <c r="COP248" s="348"/>
      <c r="COQ248" s="348"/>
      <c r="COR248" s="348"/>
      <c r="COS248" s="349"/>
      <c r="COU248" s="347"/>
      <c r="COV248" s="350"/>
      <c r="COW248" s="350"/>
      <c r="COX248" s="348"/>
      <c r="COY248" s="348"/>
      <c r="COZ248" s="348"/>
      <c r="CPA248" s="349"/>
      <c r="CPC248" s="347"/>
      <c r="CPD248" s="350"/>
      <c r="CPE248" s="350"/>
      <c r="CPF248" s="348"/>
      <c r="CPG248" s="348"/>
      <c r="CPH248" s="348"/>
      <c r="CPI248" s="349"/>
      <c r="CPK248" s="347"/>
      <c r="CPL248" s="350"/>
      <c r="CPM248" s="350"/>
      <c r="CPN248" s="348"/>
      <c r="CPO248" s="348"/>
      <c r="CPP248" s="348"/>
      <c r="CPQ248" s="349"/>
      <c r="CPS248" s="347"/>
      <c r="CPT248" s="350"/>
      <c r="CPU248" s="350"/>
      <c r="CPV248" s="348"/>
      <c r="CPW248" s="348"/>
      <c r="CPX248" s="348"/>
      <c r="CPY248" s="349"/>
      <c r="CQA248" s="347"/>
      <c r="CQB248" s="350"/>
      <c r="CQC248" s="350"/>
      <c r="CQD248" s="348"/>
      <c r="CQE248" s="348"/>
      <c r="CQF248" s="348"/>
      <c r="CQG248" s="349"/>
      <c r="CQI248" s="347"/>
      <c r="CQJ248" s="350"/>
      <c r="CQK248" s="350"/>
      <c r="CQL248" s="348"/>
      <c r="CQM248" s="348"/>
      <c r="CQN248" s="348"/>
      <c r="CQO248" s="349"/>
      <c r="CQQ248" s="347"/>
      <c r="CQR248" s="350"/>
      <c r="CQS248" s="350"/>
      <c r="CQT248" s="348"/>
      <c r="CQU248" s="348"/>
      <c r="CQV248" s="348"/>
      <c r="CQW248" s="349"/>
      <c r="CQY248" s="347"/>
      <c r="CQZ248" s="350"/>
      <c r="CRA248" s="350"/>
      <c r="CRB248" s="348"/>
      <c r="CRC248" s="348"/>
      <c r="CRD248" s="348"/>
      <c r="CRE248" s="349"/>
      <c r="CRG248" s="347"/>
      <c r="CRH248" s="350"/>
      <c r="CRI248" s="350"/>
      <c r="CRJ248" s="348"/>
      <c r="CRK248" s="348"/>
      <c r="CRL248" s="348"/>
      <c r="CRM248" s="349"/>
      <c r="CRO248" s="347"/>
      <c r="CRP248" s="350"/>
      <c r="CRQ248" s="350"/>
      <c r="CRR248" s="348"/>
      <c r="CRS248" s="348"/>
      <c r="CRT248" s="348"/>
      <c r="CRU248" s="349"/>
      <c r="CRW248" s="347"/>
      <c r="CRX248" s="350"/>
      <c r="CRY248" s="350"/>
      <c r="CRZ248" s="348"/>
      <c r="CSA248" s="348"/>
      <c r="CSB248" s="348"/>
      <c r="CSC248" s="349"/>
      <c r="CSE248" s="347"/>
      <c r="CSF248" s="350"/>
      <c r="CSG248" s="350"/>
      <c r="CSH248" s="348"/>
      <c r="CSI248" s="348"/>
      <c r="CSJ248" s="348"/>
      <c r="CSK248" s="349"/>
      <c r="CSM248" s="347"/>
      <c r="CSN248" s="350"/>
      <c r="CSO248" s="350"/>
      <c r="CSP248" s="348"/>
      <c r="CSQ248" s="348"/>
      <c r="CSR248" s="348"/>
      <c r="CSS248" s="349"/>
      <c r="CSU248" s="347"/>
      <c r="CSV248" s="350"/>
      <c r="CSW248" s="350"/>
      <c r="CSX248" s="348"/>
      <c r="CSY248" s="348"/>
      <c r="CSZ248" s="348"/>
      <c r="CTA248" s="349"/>
      <c r="CTC248" s="347"/>
      <c r="CTD248" s="350"/>
      <c r="CTE248" s="350"/>
      <c r="CTF248" s="348"/>
      <c r="CTG248" s="348"/>
      <c r="CTH248" s="348"/>
      <c r="CTI248" s="349"/>
      <c r="CTK248" s="347"/>
      <c r="CTL248" s="350"/>
      <c r="CTM248" s="350"/>
      <c r="CTN248" s="348"/>
      <c r="CTO248" s="348"/>
      <c r="CTP248" s="348"/>
      <c r="CTQ248" s="349"/>
      <c r="CTS248" s="347"/>
      <c r="CTT248" s="350"/>
      <c r="CTU248" s="350"/>
      <c r="CTV248" s="348"/>
      <c r="CTW248" s="348"/>
      <c r="CTX248" s="348"/>
      <c r="CTY248" s="349"/>
      <c r="CUA248" s="347"/>
      <c r="CUB248" s="350"/>
      <c r="CUC248" s="350"/>
      <c r="CUD248" s="348"/>
      <c r="CUE248" s="348"/>
      <c r="CUF248" s="348"/>
      <c r="CUG248" s="349"/>
      <c r="CUI248" s="347"/>
      <c r="CUJ248" s="350"/>
      <c r="CUK248" s="350"/>
      <c r="CUL248" s="348"/>
      <c r="CUM248" s="348"/>
      <c r="CUN248" s="348"/>
      <c r="CUO248" s="349"/>
      <c r="CUQ248" s="347"/>
      <c r="CUR248" s="350"/>
      <c r="CUS248" s="350"/>
      <c r="CUT248" s="348"/>
      <c r="CUU248" s="348"/>
      <c r="CUV248" s="348"/>
      <c r="CUW248" s="349"/>
      <c r="CUY248" s="347"/>
      <c r="CUZ248" s="350"/>
      <c r="CVA248" s="350"/>
      <c r="CVB248" s="348"/>
      <c r="CVC248" s="348"/>
      <c r="CVD248" s="348"/>
      <c r="CVE248" s="349"/>
      <c r="CVG248" s="347"/>
      <c r="CVH248" s="350"/>
      <c r="CVI248" s="350"/>
      <c r="CVJ248" s="348"/>
      <c r="CVK248" s="348"/>
      <c r="CVL248" s="348"/>
      <c r="CVM248" s="349"/>
      <c r="CVO248" s="347"/>
      <c r="CVP248" s="350"/>
      <c r="CVQ248" s="350"/>
      <c r="CVR248" s="348"/>
      <c r="CVS248" s="348"/>
      <c r="CVT248" s="348"/>
      <c r="CVU248" s="349"/>
      <c r="CVW248" s="347"/>
      <c r="CVX248" s="350"/>
      <c r="CVY248" s="350"/>
      <c r="CVZ248" s="348"/>
      <c r="CWA248" s="348"/>
      <c r="CWB248" s="348"/>
      <c r="CWC248" s="349"/>
      <c r="CWE248" s="347"/>
      <c r="CWF248" s="350"/>
      <c r="CWG248" s="350"/>
      <c r="CWH248" s="348"/>
      <c r="CWI248" s="348"/>
      <c r="CWJ248" s="348"/>
      <c r="CWK248" s="349"/>
      <c r="CWM248" s="347"/>
      <c r="CWN248" s="350"/>
      <c r="CWO248" s="350"/>
      <c r="CWP248" s="348"/>
      <c r="CWQ248" s="348"/>
      <c r="CWR248" s="348"/>
      <c r="CWS248" s="349"/>
      <c r="CWU248" s="347"/>
      <c r="CWV248" s="350"/>
      <c r="CWW248" s="350"/>
      <c r="CWX248" s="348"/>
      <c r="CWY248" s="348"/>
      <c r="CWZ248" s="348"/>
      <c r="CXA248" s="349"/>
      <c r="CXC248" s="347"/>
      <c r="CXD248" s="350"/>
      <c r="CXE248" s="350"/>
      <c r="CXF248" s="348"/>
      <c r="CXG248" s="348"/>
      <c r="CXH248" s="348"/>
      <c r="CXI248" s="349"/>
      <c r="CXK248" s="347"/>
      <c r="CXL248" s="350"/>
      <c r="CXM248" s="350"/>
      <c r="CXN248" s="348"/>
      <c r="CXO248" s="348"/>
      <c r="CXP248" s="348"/>
      <c r="CXQ248" s="349"/>
      <c r="CXS248" s="347"/>
      <c r="CXT248" s="350"/>
      <c r="CXU248" s="350"/>
      <c r="CXV248" s="348"/>
      <c r="CXW248" s="348"/>
      <c r="CXX248" s="348"/>
      <c r="CXY248" s="349"/>
      <c r="CYA248" s="347"/>
      <c r="CYB248" s="350"/>
      <c r="CYC248" s="350"/>
      <c r="CYD248" s="348"/>
      <c r="CYE248" s="348"/>
      <c r="CYF248" s="348"/>
      <c r="CYG248" s="349"/>
      <c r="CYI248" s="347"/>
      <c r="CYJ248" s="350"/>
      <c r="CYK248" s="350"/>
      <c r="CYL248" s="348"/>
      <c r="CYM248" s="348"/>
      <c r="CYN248" s="348"/>
      <c r="CYO248" s="349"/>
      <c r="CYQ248" s="347"/>
      <c r="CYR248" s="350"/>
      <c r="CYS248" s="350"/>
      <c r="CYT248" s="348"/>
      <c r="CYU248" s="348"/>
      <c r="CYV248" s="348"/>
      <c r="CYW248" s="349"/>
      <c r="CYY248" s="347"/>
      <c r="CYZ248" s="350"/>
      <c r="CZA248" s="350"/>
      <c r="CZB248" s="348"/>
      <c r="CZC248" s="348"/>
      <c r="CZD248" s="348"/>
      <c r="CZE248" s="349"/>
      <c r="CZG248" s="347"/>
      <c r="CZH248" s="350"/>
      <c r="CZI248" s="350"/>
      <c r="CZJ248" s="348"/>
      <c r="CZK248" s="348"/>
      <c r="CZL248" s="348"/>
      <c r="CZM248" s="349"/>
      <c r="CZO248" s="347"/>
      <c r="CZP248" s="350"/>
      <c r="CZQ248" s="350"/>
      <c r="CZR248" s="348"/>
      <c r="CZS248" s="348"/>
      <c r="CZT248" s="348"/>
      <c r="CZU248" s="349"/>
      <c r="CZW248" s="347"/>
      <c r="CZX248" s="350"/>
      <c r="CZY248" s="350"/>
      <c r="CZZ248" s="348"/>
      <c r="DAA248" s="348"/>
      <c r="DAB248" s="348"/>
      <c r="DAC248" s="349"/>
      <c r="DAE248" s="347"/>
      <c r="DAF248" s="350"/>
      <c r="DAG248" s="350"/>
      <c r="DAH248" s="348"/>
      <c r="DAI248" s="348"/>
      <c r="DAJ248" s="348"/>
      <c r="DAK248" s="349"/>
      <c r="DAM248" s="347"/>
      <c r="DAN248" s="350"/>
      <c r="DAO248" s="350"/>
      <c r="DAP248" s="348"/>
      <c r="DAQ248" s="348"/>
      <c r="DAR248" s="348"/>
      <c r="DAS248" s="349"/>
      <c r="DAU248" s="347"/>
      <c r="DAV248" s="350"/>
      <c r="DAW248" s="350"/>
      <c r="DAX248" s="348"/>
      <c r="DAY248" s="348"/>
      <c r="DAZ248" s="348"/>
      <c r="DBA248" s="349"/>
      <c r="DBC248" s="347"/>
      <c r="DBD248" s="350"/>
      <c r="DBE248" s="350"/>
      <c r="DBF248" s="348"/>
      <c r="DBG248" s="348"/>
      <c r="DBH248" s="348"/>
      <c r="DBI248" s="349"/>
      <c r="DBK248" s="347"/>
      <c r="DBL248" s="350"/>
      <c r="DBM248" s="350"/>
      <c r="DBN248" s="348"/>
      <c r="DBO248" s="348"/>
      <c r="DBP248" s="348"/>
      <c r="DBQ248" s="349"/>
      <c r="DBS248" s="347"/>
      <c r="DBT248" s="350"/>
      <c r="DBU248" s="350"/>
      <c r="DBV248" s="348"/>
      <c r="DBW248" s="348"/>
      <c r="DBX248" s="348"/>
      <c r="DBY248" s="349"/>
      <c r="DCA248" s="347"/>
      <c r="DCB248" s="350"/>
      <c r="DCC248" s="350"/>
      <c r="DCD248" s="348"/>
      <c r="DCE248" s="348"/>
      <c r="DCF248" s="348"/>
      <c r="DCG248" s="349"/>
      <c r="DCI248" s="347"/>
      <c r="DCJ248" s="350"/>
      <c r="DCK248" s="350"/>
      <c r="DCL248" s="348"/>
      <c r="DCM248" s="348"/>
      <c r="DCN248" s="348"/>
      <c r="DCO248" s="349"/>
      <c r="DCQ248" s="347"/>
      <c r="DCR248" s="350"/>
      <c r="DCS248" s="350"/>
      <c r="DCT248" s="348"/>
      <c r="DCU248" s="348"/>
      <c r="DCV248" s="348"/>
      <c r="DCW248" s="349"/>
      <c r="DCY248" s="347"/>
      <c r="DCZ248" s="350"/>
      <c r="DDA248" s="350"/>
      <c r="DDB248" s="348"/>
      <c r="DDC248" s="348"/>
      <c r="DDD248" s="348"/>
      <c r="DDE248" s="349"/>
      <c r="DDG248" s="347"/>
      <c r="DDH248" s="350"/>
      <c r="DDI248" s="350"/>
      <c r="DDJ248" s="348"/>
      <c r="DDK248" s="348"/>
      <c r="DDL248" s="348"/>
      <c r="DDM248" s="349"/>
      <c r="DDO248" s="347"/>
      <c r="DDP248" s="350"/>
      <c r="DDQ248" s="350"/>
      <c r="DDR248" s="348"/>
      <c r="DDS248" s="348"/>
      <c r="DDT248" s="348"/>
      <c r="DDU248" s="349"/>
      <c r="DDW248" s="347"/>
      <c r="DDX248" s="350"/>
      <c r="DDY248" s="350"/>
      <c r="DDZ248" s="348"/>
      <c r="DEA248" s="348"/>
      <c r="DEB248" s="348"/>
      <c r="DEC248" s="349"/>
      <c r="DEE248" s="347"/>
      <c r="DEF248" s="350"/>
      <c r="DEG248" s="350"/>
      <c r="DEH248" s="348"/>
      <c r="DEI248" s="348"/>
      <c r="DEJ248" s="348"/>
      <c r="DEK248" s="349"/>
      <c r="DEM248" s="347"/>
      <c r="DEN248" s="350"/>
      <c r="DEO248" s="350"/>
      <c r="DEP248" s="348"/>
      <c r="DEQ248" s="348"/>
      <c r="DER248" s="348"/>
      <c r="DES248" s="349"/>
      <c r="DEU248" s="347"/>
      <c r="DEV248" s="350"/>
      <c r="DEW248" s="350"/>
      <c r="DEX248" s="348"/>
      <c r="DEY248" s="348"/>
      <c r="DEZ248" s="348"/>
      <c r="DFA248" s="349"/>
      <c r="DFC248" s="347"/>
      <c r="DFD248" s="350"/>
      <c r="DFE248" s="350"/>
      <c r="DFF248" s="348"/>
      <c r="DFG248" s="348"/>
      <c r="DFH248" s="348"/>
      <c r="DFI248" s="349"/>
      <c r="DFK248" s="347"/>
      <c r="DFL248" s="350"/>
      <c r="DFM248" s="350"/>
      <c r="DFN248" s="348"/>
      <c r="DFO248" s="348"/>
      <c r="DFP248" s="348"/>
      <c r="DFQ248" s="349"/>
      <c r="DFS248" s="347"/>
      <c r="DFT248" s="350"/>
      <c r="DFU248" s="350"/>
      <c r="DFV248" s="348"/>
      <c r="DFW248" s="348"/>
      <c r="DFX248" s="348"/>
      <c r="DFY248" s="349"/>
      <c r="DGA248" s="347"/>
      <c r="DGB248" s="350"/>
      <c r="DGC248" s="350"/>
      <c r="DGD248" s="348"/>
      <c r="DGE248" s="348"/>
      <c r="DGF248" s="348"/>
      <c r="DGG248" s="349"/>
      <c r="DGI248" s="347"/>
      <c r="DGJ248" s="350"/>
      <c r="DGK248" s="350"/>
      <c r="DGL248" s="348"/>
      <c r="DGM248" s="348"/>
      <c r="DGN248" s="348"/>
      <c r="DGO248" s="349"/>
      <c r="DGQ248" s="347"/>
      <c r="DGR248" s="350"/>
      <c r="DGS248" s="350"/>
      <c r="DGT248" s="348"/>
      <c r="DGU248" s="348"/>
      <c r="DGV248" s="348"/>
      <c r="DGW248" s="349"/>
      <c r="DGY248" s="347"/>
      <c r="DGZ248" s="350"/>
      <c r="DHA248" s="350"/>
      <c r="DHB248" s="348"/>
      <c r="DHC248" s="348"/>
      <c r="DHD248" s="348"/>
      <c r="DHE248" s="349"/>
      <c r="DHG248" s="347"/>
      <c r="DHH248" s="350"/>
      <c r="DHI248" s="350"/>
      <c r="DHJ248" s="348"/>
      <c r="DHK248" s="348"/>
      <c r="DHL248" s="348"/>
      <c r="DHM248" s="349"/>
      <c r="DHO248" s="347"/>
      <c r="DHP248" s="350"/>
      <c r="DHQ248" s="350"/>
      <c r="DHR248" s="348"/>
      <c r="DHS248" s="348"/>
      <c r="DHT248" s="348"/>
      <c r="DHU248" s="349"/>
      <c r="DHW248" s="347"/>
      <c r="DHX248" s="350"/>
      <c r="DHY248" s="350"/>
      <c r="DHZ248" s="348"/>
      <c r="DIA248" s="348"/>
      <c r="DIB248" s="348"/>
      <c r="DIC248" s="349"/>
      <c r="DIE248" s="347"/>
      <c r="DIF248" s="350"/>
      <c r="DIG248" s="350"/>
      <c r="DIH248" s="348"/>
      <c r="DII248" s="348"/>
      <c r="DIJ248" s="348"/>
      <c r="DIK248" s="349"/>
      <c r="DIM248" s="347"/>
      <c r="DIN248" s="350"/>
      <c r="DIO248" s="350"/>
      <c r="DIP248" s="348"/>
      <c r="DIQ248" s="348"/>
      <c r="DIR248" s="348"/>
      <c r="DIS248" s="349"/>
      <c r="DIU248" s="347"/>
      <c r="DIV248" s="350"/>
      <c r="DIW248" s="350"/>
      <c r="DIX248" s="348"/>
      <c r="DIY248" s="348"/>
      <c r="DIZ248" s="348"/>
      <c r="DJA248" s="349"/>
      <c r="DJC248" s="347"/>
      <c r="DJD248" s="350"/>
      <c r="DJE248" s="350"/>
      <c r="DJF248" s="348"/>
      <c r="DJG248" s="348"/>
      <c r="DJH248" s="348"/>
      <c r="DJI248" s="349"/>
      <c r="DJK248" s="347"/>
      <c r="DJL248" s="350"/>
      <c r="DJM248" s="350"/>
      <c r="DJN248" s="348"/>
      <c r="DJO248" s="348"/>
      <c r="DJP248" s="348"/>
      <c r="DJQ248" s="349"/>
      <c r="DJS248" s="347"/>
      <c r="DJT248" s="350"/>
      <c r="DJU248" s="350"/>
      <c r="DJV248" s="348"/>
      <c r="DJW248" s="348"/>
      <c r="DJX248" s="348"/>
      <c r="DJY248" s="349"/>
      <c r="DKA248" s="347"/>
      <c r="DKB248" s="350"/>
      <c r="DKC248" s="350"/>
      <c r="DKD248" s="348"/>
      <c r="DKE248" s="348"/>
      <c r="DKF248" s="348"/>
      <c r="DKG248" s="349"/>
      <c r="DKI248" s="347"/>
      <c r="DKJ248" s="350"/>
      <c r="DKK248" s="350"/>
      <c r="DKL248" s="348"/>
      <c r="DKM248" s="348"/>
      <c r="DKN248" s="348"/>
      <c r="DKO248" s="349"/>
      <c r="DKQ248" s="347"/>
      <c r="DKR248" s="350"/>
      <c r="DKS248" s="350"/>
      <c r="DKT248" s="348"/>
      <c r="DKU248" s="348"/>
      <c r="DKV248" s="348"/>
      <c r="DKW248" s="349"/>
      <c r="DKY248" s="347"/>
      <c r="DKZ248" s="350"/>
      <c r="DLA248" s="350"/>
      <c r="DLB248" s="348"/>
      <c r="DLC248" s="348"/>
      <c r="DLD248" s="348"/>
      <c r="DLE248" s="349"/>
      <c r="DLG248" s="347"/>
      <c r="DLH248" s="350"/>
      <c r="DLI248" s="350"/>
      <c r="DLJ248" s="348"/>
      <c r="DLK248" s="348"/>
      <c r="DLL248" s="348"/>
      <c r="DLM248" s="349"/>
      <c r="DLO248" s="347"/>
      <c r="DLP248" s="350"/>
      <c r="DLQ248" s="350"/>
      <c r="DLR248" s="348"/>
      <c r="DLS248" s="348"/>
      <c r="DLT248" s="348"/>
      <c r="DLU248" s="349"/>
      <c r="DLW248" s="347"/>
      <c r="DLX248" s="350"/>
      <c r="DLY248" s="350"/>
      <c r="DLZ248" s="348"/>
      <c r="DMA248" s="348"/>
      <c r="DMB248" s="348"/>
      <c r="DMC248" s="349"/>
      <c r="DME248" s="347"/>
      <c r="DMF248" s="350"/>
      <c r="DMG248" s="350"/>
      <c r="DMH248" s="348"/>
      <c r="DMI248" s="348"/>
      <c r="DMJ248" s="348"/>
      <c r="DMK248" s="349"/>
      <c r="DMM248" s="347"/>
      <c r="DMN248" s="350"/>
      <c r="DMO248" s="350"/>
      <c r="DMP248" s="348"/>
      <c r="DMQ248" s="348"/>
      <c r="DMR248" s="348"/>
      <c r="DMS248" s="349"/>
      <c r="DMU248" s="347"/>
      <c r="DMV248" s="350"/>
      <c r="DMW248" s="350"/>
      <c r="DMX248" s="348"/>
      <c r="DMY248" s="348"/>
      <c r="DMZ248" s="348"/>
      <c r="DNA248" s="349"/>
      <c r="DNC248" s="347"/>
      <c r="DND248" s="350"/>
      <c r="DNE248" s="350"/>
      <c r="DNF248" s="348"/>
      <c r="DNG248" s="348"/>
      <c r="DNH248" s="348"/>
      <c r="DNI248" s="349"/>
      <c r="DNK248" s="347"/>
      <c r="DNL248" s="350"/>
      <c r="DNM248" s="350"/>
      <c r="DNN248" s="348"/>
      <c r="DNO248" s="348"/>
      <c r="DNP248" s="348"/>
      <c r="DNQ248" s="349"/>
      <c r="DNS248" s="347"/>
      <c r="DNT248" s="350"/>
      <c r="DNU248" s="350"/>
      <c r="DNV248" s="348"/>
      <c r="DNW248" s="348"/>
      <c r="DNX248" s="348"/>
      <c r="DNY248" s="349"/>
      <c r="DOA248" s="347"/>
      <c r="DOB248" s="350"/>
      <c r="DOC248" s="350"/>
      <c r="DOD248" s="348"/>
      <c r="DOE248" s="348"/>
      <c r="DOF248" s="348"/>
      <c r="DOG248" s="349"/>
      <c r="DOI248" s="347"/>
      <c r="DOJ248" s="350"/>
      <c r="DOK248" s="350"/>
      <c r="DOL248" s="348"/>
      <c r="DOM248" s="348"/>
      <c r="DON248" s="348"/>
      <c r="DOO248" s="349"/>
      <c r="DOQ248" s="347"/>
      <c r="DOR248" s="350"/>
      <c r="DOS248" s="350"/>
      <c r="DOT248" s="348"/>
      <c r="DOU248" s="348"/>
      <c r="DOV248" s="348"/>
      <c r="DOW248" s="349"/>
      <c r="DOY248" s="347"/>
      <c r="DOZ248" s="350"/>
      <c r="DPA248" s="350"/>
      <c r="DPB248" s="348"/>
      <c r="DPC248" s="348"/>
      <c r="DPD248" s="348"/>
      <c r="DPE248" s="349"/>
      <c r="DPG248" s="347"/>
      <c r="DPH248" s="350"/>
      <c r="DPI248" s="350"/>
      <c r="DPJ248" s="348"/>
      <c r="DPK248" s="348"/>
      <c r="DPL248" s="348"/>
      <c r="DPM248" s="349"/>
      <c r="DPO248" s="347"/>
      <c r="DPP248" s="350"/>
      <c r="DPQ248" s="350"/>
      <c r="DPR248" s="348"/>
      <c r="DPS248" s="348"/>
      <c r="DPT248" s="348"/>
      <c r="DPU248" s="349"/>
      <c r="DPW248" s="347"/>
      <c r="DPX248" s="350"/>
      <c r="DPY248" s="350"/>
      <c r="DPZ248" s="348"/>
      <c r="DQA248" s="348"/>
      <c r="DQB248" s="348"/>
      <c r="DQC248" s="349"/>
      <c r="DQE248" s="347"/>
      <c r="DQF248" s="350"/>
      <c r="DQG248" s="350"/>
      <c r="DQH248" s="348"/>
      <c r="DQI248" s="348"/>
      <c r="DQJ248" s="348"/>
      <c r="DQK248" s="349"/>
      <c r="DQM248" s="347"/>
      <c r="DQN248" s="350"/>
      <c r="DQO248" s="350"/>
      <c r="DQP248" s="348"/>
      <c r="DQQ248" s="348"/>
      <c r="DQR248" s="348"/>
      <c r="DQS248" s="349"/>
      <c r="DQU248" s="347"/>
      <c r="DQV248" s="350"/>
      <c r="DQW248" s="350"/>
      <c r="DQX248" s="348"/>
      <c r="DQY248" s="348"/>
      <c r="DQZ248" s="348"/>
      <c r="DRA248" s="349"/>
      <c r="DRC248" s="347"/>
      <c r="DRD248" s="350"/>
      <c r="DRE248" s="350"/>
      <c r="DRF248" s="348"/>
      <c r="DRG248" s="348"/>
      <c r="DRH248" s="348"/>
      <c r="DRI248" s="349"/>
      <c r="DRK248" s="347"/>
      <c r="DRL248" s="350"/>
      <c r="DRM248" s="350"/>
      <c r="DRN248" s="348"/>
      <c r="DRO248" s="348"/>
      <c r="DRP248" s="348"/>
      <c r="DRQ248" s="349"/>
      <c r="DRS248" s="347"/>
      <c r="DRT248" s="350"/>
      <c r="DRU248" s="350"/>
      <c r="DRV248" s="348"/>
      <c r="DRW248" s="348"/>
      <c r="DRX248" s="348"/>
      <c r="DRY248" s="349"/>
      <c r="DSA248" s="347"/>
      <c r="DSB248" s="350"/>
      <c r="DSC248" s="350"/>
      <c r="DSD248" s="348"/>
      <c r="DSE248" s="348"/>
      <c r="DSF248" s="348"/>
      <c r="DSG248" s="349"/>
      <c r="DSI248" s="347"/>
      <c r="DSJ248" s="350"/>
      <c r="DSK248" s="350"/>
      <c r="DSL248" s="348"/>
      <c r="DSM248" s="348"/>
      <c r="DSN248" s="348"/>
      <c r="DSO248" s="349"/>
      <c r="DSQ248" s="347"/>
      <c r="DSR248" s="350"/>
      <c r="DSS248" s="350"/>
      <c r="DST248" s="348"/>
      <c r="DSU248" s="348"/>
      <c r="DSV248" s="348"/>
      <c r="DSW248" s="349"/>
      <c r="DSY248" s="347"/>
      <c r="DSZ248" s="350"/>
      <c r="DTA248" s="350"/>
      <c r="DTB248" s="348"/>
      <c r="DTC248" s="348"/>
      <c r="DTD248" s="348"/>
      <c r="DTE248" s="349"/>
      <c r="DTG248" s="347"/>
      <c r="DTH248" s="350"/>
      <c r="DTI248" s="350"/>
      <c r="DTJ248" s="348"/>
      <c r="DTK248" s="348"/>
      <c r="DTL248" s="348"/>
      <c r="DTM248" s="349"/>
      <c r="DTO248" s="347"/>
      <c r="DTP248" s="350"/>
      <c r="DTQ248" s="350"/>
      <c r="DTR248" s="348"/>
      <c r="DTS248" s="348"/>
      <c r="DTT248" s="348"/>
      <c r="DTU248" s="349"/>
      <c r="DTW248" s="347"/>
      <c r="DTX248" s="350"/>
      <c r="DTY248" s="350"/>
      <c r="DTZ248" s="348"/>
      <c r="DUA248" s="348"/>
      <c r="DUB248" s="348"/>
      <c r="DUC248" s="349"/>
      <c r="DUE248" s="347"/>
      <c r="DUF248" s="350"/>
      <c r="DUG248" s="350"/>
      <c r="DUH248" s="348"/>
      <c r="DUI248" s="348"/>
      <c r="DUJ248" s="348"/>
      <c r="DUK248" s="349"/>
      <c r="DUM248" s="347"/>
      <c r="DUN248" s="350"/>
      <c r="DUO248" s="350"/>
      <c r="DUP248" s="348"/>
      <c r="DUQ248" s="348"/>
      <c r="DUR248" s="348"/>
      <c r="DUS248" s="349"/>
      <c r="DUU248" s="347"/>
      <c r="DUV248" s="350"/>
      <c r="DUW248" s="350"/>
      <c r="DUX248" s="348"/>
      <c r="DUY248" s="348"/>
      <c r="DUZ248" s="348"/>
      <c r="DVA248" s="349"/>
      <c r="DVC248" s="347"/>
      <c r="DVD248" s="350"/>
      <c r="DVE248" s="350"/>
      <c r="DVF248" s="348"/>
      <c r="DVG248" s="348"/>
      <c r="DVH248" s="348"/>
      <c r="DVI248" s="349"/>
      <c r="DVK248" s="347"/>
      <c r="DVL248" s="350"/>
      <c r="DVM248" s="350"/>
      <c r="DVN248" s="348"/>
      <c r="DVO248" s="348"/>
      <c r="DVP248" s="348"/>
      <c r="DVQ248" s="349"/>
      <c r="DVS248" s="347"/>
      <c r="DVT248" s="350"/>
      <c r="DVU248" s="350"/>
      <c r="DVV248" s="348"/>
      <c r="DVW248" s="348"/>
      <c r="DVX248" s="348"/>
      <c r="DVY248" s="349"/>
      <c r="DWA248" s="347"/>
      <c r="DWB248" s="350"/>
      <c r="DWC248" s="350"/>
      <c r="DWD248" s="348"/>
      <c r="DWE248" s="348"/>
      <c r="DWF248" s="348"/>
      <c r="DWG248" s="349"/>
      <c r="DWI248" s="347"/>
      <c r="DWJ248" s="350"/>
      <c r="DWK248" s="350"/>
      <c r="DWL248" s="348"/>
      <c r="DWM248" s="348"/>
      <c r="DWN248" s="348"/>
      <c r="DWO248" s="349"/>
      <c r="DWQ248" s="347"/>
      <c r="DWR248" s="350"/>
      <c r="DWS248" s="350"/>
      <c r="DWT248" s="348"/>
      <c r="DWU248" s="348"/>
      <c r="DWV248" s="348"/>
      <c r="DWW248" s="349"/>
      <c r="DWY248" s="347"/>
      <c r="DWZ248" s="350"/>
      <c r="DXA248" s="350"/>
      <c r="DXB248" s="348"/>
      <c r="DXC248" s="348"/>
      <c r="DXD248" s="348"/>
      <c r="DXE248" s="349"/>
      <c r="DXG248" s="347"/>
      <c r="DXH248" s="350"/>
      <c r="DXI248" s="350"/>
      <c r="DXJ248" s="348"/>
      <c r="DXK248" s="348"/>
      <c r="DXL248" s="348"/>
      <c r="DXM248" s="349"/>
      <c r="DXO248" s="347"/>
      <c r="DXP248" s="350"/>
      <c r="DXQ248" s="350"/>
      <c r="DXR248" s="348"/>
      <c r="DXS248" s="348"/>
      <c r="DXT248" s="348"/>
      <c r="DXU248" s="349"/>
      <c r="DXW248" s="347"/>
      <c r="DXX248" s="350"/>
      <c r="DXY248" s="350"/>
      <c r="DXZ248" s="348"/>
      <c r="DYA248" s="348"/>
      <c r="DYB248" s="348"/>
      <c r="DYC248" s="349"/>
      <c r="DYE248" s="347"/>
      <c r="DYF248" s="350"/>
      <c r="DYG248" s="350"/>
      <c r="DYH248" s="348"/>
      <c r="DYI248" s="348"/>
      <c r="DYJ248" s="348"/>
      <c r="DYK248" s="349"/>
      <c r="DYM248" s="347"/>
      <c r="DYN248" s="350"/>
      <c r="DYO248" s="350"/>
      <c r="DYP248" s="348"/>
      <c r="DYQ248" s="348"/>
      <c r="DYR248" s="348"/>
      <c r="DYS248" s="349"/>
      <c r="DYU248" s="347"/>
      <c r="DYV248" s="350"/>
      <c r="DYW248" s="350"/>
      <c r="DYX248" s="348"/>
      <c r="DYY248" s="348"/>
      <c r="DYZ248" s="348"/>
      <c r="DZA248" s="349"/>
      <c r="DZC248" s="347"/>
      <c r="DZD248" s="350"/>
      <c r="DZE248" s="350"/>
      <c r="DZF248" s="348"/>
      <c r="DZG248" s="348"/>
      <c r="DZH248" s="348"/>
      <c r="DZI248" s="349"/>
      <c r="DZK248" s="347"/>
      <c r="DZL248" s="350"/>
      <c r="DZM248" s="350"/>
      <c r="DZN248" s="348"/>
      <c r="DZO248" s="348"/>
      <c r="DZP248" s="348"/>
      <c r="DZQ248" s="349"/>
      <c r="DZS248" s="347"/>
      <c r="DZT248" s="350"/>
      <c r="DZU248" s="350"/>
      <c r="DZV248" s="348"/>
      <c r="DZW248" s="348"/>
      <c r="DZX248" s="348"/>
      <c r="DZY248" s="349"/>
      <c r="EAA248" s="347"/>
      <c r="EAB248" s="350"/>
      <c r="EAC248" s="350"/>
      <c r="EAD248" s="348"/>
      <c r="EAE248" s="348"/>
      <c r="EAF248" s="348"/>
      <c r="EAG248" s="349"/>
      <c r="EAI248" s="347"/>
      <c r="EAJ248" s="350"/>
      <c r="EAK248" s="350"/>
      <c r="EAL248" s="348"/>
      <c r="EAM248" s="348"/>
      <c r="EAN248" s="348"/>
      <c r="EAO248" s="349"/>
      <c r="EAQ248" s="347"/>
      <c r="EAR248" s="350"/>
      <c r="EAS248" s="350"/>
      <c r="EAT248" s="348"/>
      <c r="EAU248" s="348"/>
      <c r="EAV248" s="348"/>
      <c r="EAW248" s="349"/>
      <c r="EAY248" s="347"/>
      <c r="EAZ248" s="350"/>
      <c r="EBA248" s="350"/>
      <c r="EBB248" s="348"/>
      <c r="EBC248" s="348"/>
      <c r="EBD248" s="348"/>
      <c r="EBE248" s="349"/>
      <c r="EBG248" s="347"/>
      <c r="EBH248" s="350"/>
      <c r="EBI248" s="350"/>
      <c r="EBJ248" s="348"/>
      <c r="EBK248" s="348"/>
      <c r="EBL248" s="348"/>
      <c r="EBM248" s="349"/>
      <c r="EBO248" s="347"/>
      <c r="EBP248" s="350"/>
      <c r="EBQ248" s="350"/>
      <c r="EBR248" s="348"/>
      <c r="EBS248" s="348"/>
      <c r="EBT248" s="348"/>
      <c r="EBU248" s="349"/>
      <c r="EBW248" s="347"/>
      <c r="EBX248" s="350"/>
      <c r="EBY248" s="350"/>
      <c r="EBZ248" s="348"/>
      <c r="ECA248" s="348"/>
      <c r="ECB248" s="348"/>
      <c r="ECC248" s="349"/>
      <c r="ECE248" s="347"/>
      <c r="ECF248" s="350"/>
      <c r="ECG248" s="350"/>
      <c r="ECH248" s="348"/>
      <c r="ECI248" s="348"/>
      <c r="ECJ248" s="348"/>
      <c r="ECK248" s="349"/>
      <c r="ECM248" s="347"/>
      <c r="ECN248" s="350"/>
      <c r="ECO248" s="350"/>
      <c r="ECP248" s="348"/>
      <c r="ECQ248" s="348"/>
      <c r="ECR248" s="348"/>
      <c r="ECS248" s="349"/>
      <c r="ECU248" s="347"/>
      <c r="ECV248" s="350"/>
      <c r="ECW248" s="350"/>
      <c r="ECX248" s="348"/>
      <c r="ECY248" s="348"/>
      <c r="ECZ248" s="348"/>
      <c r="EDA248" s="349"/>
      <c r="EDC248" s="347"/>
      <c r="EDD248" s="350"/>
      <c r="EDE248" s="350"/>
      <c r="EDF248" s="348"/>
      <c r="EDG248" s="348"/>
      <c r="EDH248" s="348"/>
      <c r="EDI248" s="349"/>
      <c r="EDK248" s="347"/>
      <c r="EDL248" s="350"/>
      <c r="EDM248" s="350"/>
      <c r="EDN248" s="348"/>
      <c r="EDO248" s="348"/>
      <c r="EDP248" s="348"/>
      <c r="EDQ248" s="349"/>
      <c r="EDS248" s="347"/>
      <c r="EDT248" s="350"/>
      <c r="EDU248" s="350"/>
      <c r="EDV248" s="348"/>
      <c r="EDW248" s="348"/>
      <c r="EDX248" s="348"/>
      <c r="EDY248" s="349"/>
      <c r="EEA248" s="347"/>
      <c r="EEB248" s="350"/>
      <c r="EEC248" s="350"/>
      <c r="EED248" s="348"/>
      <c r="EEE248" s="348"/>
      <c r="EEF248" s="348"/>
      <c r="EEG248" s="349"/>
      <c r="EEI248" s="347"/>
      <c r="EEJ248" s="350"/>
      <c r="EEK248" s="350"/>
      <c r="EEL248" s="348"/>
      <c r="EEM248" s="348"/>
      <c r="EEN248" s="348"/>
      <c r="EEO248" s="349"/>
      <c r="EEQ248" s="347"/>
      <c r="EER248" s="350"/>
      <c r="EES248" s="350"/>
      <c r="EET248" s="348"/>
      <c r="EEU248" s="348"/>
      <c r="EEV248" s="348"/>
      <c r="EEW248" s="349"/>
      <c r="EEY248" s="347"/>
      <c r="EEZ248" s="350"/>
      <c r="EFA248" s="350"/>
      <c r="EFB248" s="348"/>
      <c r="EFC248" s="348"/>
      <c r="EFD248" s="348"/>
      <c r="EFE248" s="349"/>
      <c r="EFG248" s="347"/>
      <c r="EFH248" s="350"/>
      <c r="EFI248" s="350"/>
      <c r="EFJ248" s="348"/>
      <c r="EFK248" s="348"/>
      <c r="EFL248" s="348"/>
      <c r="EFM248" s="349"/>
      <c r="EFO248" s="347"/>
      <c r="EFP248" s="350"/>
      <c r="EFQ248" s="350"/>
      <c r="EFR248" s="348"/>
      <c r="EFS248" s="348"/>
      <c r="EFT248" s="348"/>
      <c r="EFU248" s="349"/>
      <c r="EFW248" s="347"/>
      <c r="EFX248" s="350"/>
      <c r="EFY248" s="350"/>
      <c r="EFZ248" s="348"/>
      <c r="EGA248" s="348"/>
      <c r="EGB248" s="348"/>
      <c r="EGC248" s="349"/>
      <c r="EGE248" s="347"/>
      <c r="EGF248" s="350"/>
      <c r="EGG248" s="350"/>
      <c r="EGH248" s="348"/>
      <c r="EGI248" s="348"/>
      <c r="EGJ248" s="348"/>
      <c r="EGK248" s="349"/>
      <c r="EGM248" s="347"/>
      <c r="EGN248" s="350"/>
      <c r="EGO248" s="350"/>
      <c r="EGP248" s="348"/>
      <c r="EGQ248" s="348"/>
      <c r="EGR248" s="348"/>
      <c r="EGS248" s="349"/>
      <c r="EGU248" s="347"/>
      <c r="EGV248" s="350"/>
      <c r="EGW248" s="350"/>
      <c r="EGX248" s="348"/>
      <c r="EGY248" s="348"/>
      <c r="EGZ248" s="348"/>
      <c r="EHA248" s="349"/>
      <c r="EHC248" s="347"/>
      <c r="EHD248" s="350"/>
      <c r="EHE248" s="350"/>
      <c r="EHF248" s="348"/>
      <c r="EHG248" s="348"/>
      <c r="EHH248" s="348"/>
      <c r="EHI248" s="349"/>
      <c r="EHK248" s="347"/>
      <c r="EHL248" s="350"/>
      <c r="EHM248" s="350"/>
      <c r="EHN248" s="348"/>
      <c r="EHO248" s="348"/>
      <c r="EHP248" s="348"/>
      <c r="EHQ248" s="349"/>
      <c r="EHS248" s="347"/>
      <c r="EHT248" s="350"/>
      <c r="EHU248" s="350"/>
      <c r="EHV248" s="348"/>
      <c r="EHW248" s="348"/>
      <c r="EHX248" s="348"/>
      <c r="EHY248" s="349"/>
      <c r="EIA248" s="347"/>
      <c r="EIB248" s="350"/>
      <c r="EIC248" s="350"/>
      <c r="EID248" s="348"/>
      <c r="EIE248" s="348"/>
      <c r="EIF248" s="348"/>
      <c r="EIG248" s="349"/>
      <c r="EII248" s="347"/>
      <c r="EIJ248" s="350"/>
      <c r="EIK248" s="350"/>
      <c r="EIL248" s="348"/>
      <c r="EIM248" s="348"/>
      <c r="EIN248" s="348"/>
      <c r="EIO248" s="349"/>
      <c r="EIQ248" s="347"/>
      <c r="EIR248" s="350"/>
      <c r="EIS248" s="350"/>
      <c r="EIT248" s="348"/>
      <c r="EIU248" s="348"/>
      <c r="EIV248" s="348"/>
      <c r="EIW248" s="349"/>
      <c r="EIY248" s="347"/>
      <c r="EIZ248" s="350"/>
      <c r="EJA248" s="350"/>
      <c r="EJB248" s="348"/>
      <c r="EJC248" s="348"/>
      <c r="EJD248" s="348"/>
      <c r="EJE248" s="349"/>
      <c r="EJG248" s="347"/>
      <c r="EJH248" s="350"/>
      <c r="EJI248" s="350"/>
      <c r="EJJ248" s="348"/>
      <c r="EJK248" s="348"/>
      <c r="EJL248" s="348"/>
      <c r="EJM248" s="349"/>
      <c r="EJO248" s="347"/>
      <c r="EJP248" s="350"/>
      <c r="EJQ248" s="350"/>
      <c r="EJR248" s="348"/>
      <c r="EJS248" s="348"/>
      <c r="EJT248" s="348"/>
      <c r="EJU248" s="349"/>
      <c r="EJW248" s="347"/>
      <c r="EJX248" s="350"/>
      <c r="EJY248" s="350"/>
      <c r="EJZ248" s="348"/>
      <c r="EKA248" s="348"/>
      <c r="EKB248" s="348"/>
      <c r="EKC248" s="349"/>
      <c r="EKE248" s="347"/>
      <c r="EKF248" s="350"/>
      <c r="EKG248" s="350"/>
      <c r="EKH248" s="348"/>
      <c r="EKI248" s="348"/>
      <c r="EKJ248" s="348"/>
      <c r="EKK248" s="349"/>
      <c r="EKM248" s="347"/>
      <c r="EKN248" s="350"/>
      <c r="EKO248" s="350"/>
      <c r="EKP248" s="348"/>
      <c r="EKQ248" s="348"/>
      <c r="EKR248" s="348"/>
      <c r="EKS248" s="349"/>
      <c r="EKU248" s="347"/>
      <c r="EKV248" s="350"/>
      <c r="EKW248" s="350"/>
      <c r="EKX248" s="348"/>
      <c r="EKY248" s="348"/>
      <c r="EKZ248" s="348"/>
      <c r="ELA248" s="349"/>
      <c r="ELC248" s="347"/>
      <c r="ELD248" s="350"/>
      <c r="ELE248" s="350"/>
      <c r="ELF248" s="348"/>
      <c r="ELG248" s="348"/>
      <c r="ELH248" s="348"/>
      <c r="ELI248" s="349"/>
      <c r="ELK248" s="347"/>
      <c r="ELL248" s="350"/>
      <c r="ELM248" s="350"/>
      <c r="ELN248" s="348"/>
      <c r="ELO248" s="348"/>
      <c r="ELP248" s="348"/>
      <c r="ELQ248" s="349"/>
      <c r="ELS248" s="347"/>
      <c r="ELT248" s="350"/>
      <c r="ELU248" s="350"/>
      <c r="ELV248" s="348"/>
      <c r="ELW248" s="348"/>
      <c r="ELX248" s="348"/>
      <c r="ELY248" s="349"/>
      <c r="EMA248" s="347"/>
      <c r="EMB248" s="350"/>
      <c r="EMC248" s="350"/>
      <c r="EMD248" s="348"/>
      <c r="EME248" s="348"/>
      <c r="EMF248" s="348"/>
      <c r="EMG248" s="349"/>
      <c r="EMI248" s="347"/>
      <c r="EMJ248" s="350"/>
      <c r="EMK248" s="350"/>
      <c r="EML248" s="348"/>
      <c r="EMM248" s="348"/>
      <c r="EMN248" s="348"/>
      <c r="EMO248" s="349"/>
      <c r="EMQ248" s="347"/>
      <c r="EMR248" s="350"/>
      <c r="EMS248" s="350"/>
      <c r="EMT248" s="348"/>
      <c r="EMU248" s="348"/>
      <c r="EMV248" s="348"/>
      <c r="EMW248" s="349"/>
      <c r="EMY248" s="347"/>
      <c r="EMZ248" s="350"/>
      <c r="ENA248" s="350"/>
      <c r="ENB248" s="348"/>
      <c r="ENC248" s="348"/>
      <c r="END248" s="348"/>
      <c r="ENE248" s="349"/>
      <c r="ENG248" s="347"/>
      <c r="ENH248" s="350"/>
      <c r="ENI248" s="350"/>
      <c r="ENJ248" s="348"/>
      <c r="ENK248" s="348"/>
      <c r="ENL248" s="348"/>
      <c r="ENM248" s="349"/>
      <c r="ENO248" s="347"/>
      <c r="ENP248" s="350"/>
      <c r="ENQ248" s="350"/>
      <c r="ENR248" s="348"/>
      <c r="ENS248" s="348"/>
      <c r="ENT248" s="348"/>
      <c r="ENU248" s="349"/>
      <c r="ENW248" s="347"/>
      <c r="ENX248" s="350"/>
      <c r="ENY248" s="350"/>
      <c r="ENZ248" s="348"/>
      <c r="EOA248" s="348"/>
      <c r="EOB248" s="348"/>
      <c r="EOC248" s="349"/>
      <c r="EOE248" s="347"/>
      <c r="EOF248" s="350"/>
      <c r="EOG248" s="350"/>
      <c r="EOH248" s="348"/>
      <c r="EOI248" s="348"/>
      <c r="EOJ248" s="348"/>
      <c r="EOK248" s="349"/>
      <c r="EOM248" s="347"/>
      <c r="EON248" s="350"/>
      <c r="EOO248" s="350"/>
      <c r="EOP248" s="348"/>
      <c r="EOQ248" s="348"/>
      <c r="EOR248" s="348"/>
      <c r="EOS248" s="349"/>
      <c r="EOU248" s="347"/>
      <c r="EOV248" s="350"/>
      <c r="EOW248" s="350"/>
      <c r="EOX248" s="348"/>
      <c r="EOY248" s="348"/>
      <c r="EOZ248" s="348"/>
      <c r="EPA248" s="349"/>
      <c r="EPC248" s="347"/>
      <c r="EPD248" s="350"/>
      <c r="EPE248" s="350"/>
      <c r="EPF248" s="348"/>
      <c r="EPG248" s="348"/>
      <c r="EPH248" s="348"/>
      <c r="EPI248" s="349"/>
      <c r="EPK248" s="347"/>
      <c r="EPL248" s="350"/>
      <c r="EPM248" s="350"/>
      <c r="EPN248" s="348"/>
      <c r="EPO248" s="348"/>
      <c r="EPP248" s="348"/>
      <c r="EPQ248" s="349"/>
      <c r="EPS248" s="347"/>
      <c r="EPT248" s="350"/>
      <c r="EPU248" s="350"/>
      <c r="EPV248" s="348"/>
      <c r="EPW248" s="348"/>
      <c r="EPX248" s="348"/>
      <c r="EPY248" s="349"/>
      <c r="EQA248" s="347"/>
      <c r="EQB248" s="350"/>
      <c r="EQC248" s="350"/>
      <c r="EQD248" s="348"/>
      <c r="EQE248" s="348"/>
      <c r="EQF248" s="348"/>
      <c r="EQG248" s="349"/>
      <c r="EQI248" s="347"/>
      <c r="EQJ248" s="350"/>
      <c r="EQK248" s="350"/>
      <c r="EQL248" s="348"/>
      <c r="EQM248" s="348"/>
      <c r="EQN248" s="348"/>
      <c r="EQO248" s="349"/>
      <c r="EQQ248" s="347"/>
      <c r="EQR248" s="350"/>
      <c r="EQS248" s="350"/>
      <c r="EQT248" s="348"/>
      <c r="EQU248" s="348"/>
      <c r="EQV248" s="348"/>
      <c r="EQW248" s="349"/>
      <c r="EQY248" s="347"/>
      <c r="EQZ248" s="350"/>
      <c r="ERA248" s="350"/>
      <c r="ERB248" s="348"/>
      <c r="ERC248" s="348"/>
      <c r="ERD248" s="348"/>
      <c r="ERE248" s="349"/>
      <c r="ERG248" s="347"/>
      <c r="ERH248" s="350"/>
      <c r="ERI248" s="350"/>
      <c r="ERJ248" s="348"/>
      <c r="ERK248" s="348"/>
      <c r="ERL248" s="348"/>
      <c r="ERM248" s="349"/>
      <c r="ERO248" s="347"/>
      <c r="ERP248" s="350"/>
      <c r="ERQ248" s="350"/>
      <c r="ERR248" s="348"/>
      <c r="ERS248" s="348"/>
      <c r="ERT248" s="348"/>
      <c r="ERU248" s="349"/>
      <c r="ERW248" s="347"/>
      <c r="ERX248" s="350"/>
      <c r="ERY248" s="350"/>
      <c r="ERZ248" s="348"/>
      <c r="ESA248" s="348"/>
      <c r="ESB248" s="348"/>
      <c r="ESC248" s="349"/>
      <c r="ESE248" s="347"/>
      <c r="ESF248" s="350"/>
      <c r="ESG248" s="350"/>
      <c r="ESH248" s="348"/>
      <c r="ESI248" s="348"/>
      <c r="ESJ248" s="348"/>
      <c r="ESK248" s="349"/>
      <c r="ESM248" s="347"/>
      <c r="ESN248" s="350"/>
      <c r="ESO248" s="350"/>
      <c r="ESP248" s="348"/>
      <c r="ESQ248" s="348"/>
      <c r="ESR248" s="348"/>
      <c r="ESS248" s="349"/>
      <c r="ESU248" s="347"/>
      <c r="ESV248" s="350"/>
      <c r="ESW248" s="350"/>
      <c r="ESX248" s="348"/>
      <c r="ESY248" s="348"/>
      <c r="ESZ248" s="348"/>
      <c r="ETA248" s="349"/>
      <c r="ETC248" s="347"/>
      <c r="ETD248" s="350"/>
      <c r="ETE248" s="350"/>
      <c r="ETF248" s="348"/>
      <c r="ETG248" s="348"/>
      <c r="ETH248" s="348"/>
      <c r="ETI248" s="349"/>
      <c r="ETK248" s="347"/>
      <c r="ETL248" s="350"/>
      <c r="ETM248" s="350"/>
      <c r="ETN248" s="348"/>
      <c r="ETO248" s="348"/>
      <c r="ETP248" s="348"/>
      <c r="ETQ248" s="349"/>
      <c r="ETS248" s="347"/>
      <c r="ETT248" s="350"/>
      <c r="ETU248" s="350"/>
      <c r="ETV248" s="348"/>
      <c r="ETW248" s="348"/>
      <c r="ETX248" s="348"/>
      <c r="ETY248" s="349"/>
      <c r="EUA248" s="347"/>
      <c r="EUB248" s="350"/>
      <c r="EUC248" s="350"/>
      <c r="EUD248" s="348"/>
      <c r="EUE248" s="348"/>
      <c r="EUF248" s="348"/>
      <c r="EUG248" s="349"/>
      <c r="EUI248" s="347"/>
      <c r="EUJ248" s="350"/>
      <c r="EUK248" s="350"/>
      <c r="EUL248" s="348"/>
      <c r="EUM248" s="348"/>
      <c r="EUN248" s="348"/>
      <c r="EUO248" s="349"/>
      <c r="EUQ248" s="347"/>
      <c r="EUR248" s="350"/>
      <c r="EUS248" s="350"/>
      <c r="EUT248" s="348"/>
      <c r="EUU248" s="348"/>
      <c r="EUV248" s="348"/>
      <c r="EUW248" s="349"/>
      <c r="EUY248" s="347"/>
      <c r="EUZ248" s="350"/>
      <c r="EVA248" s="350"/>
      <c r="EVB248" s="348"/>
      <c r="EVC248" s="348"/>
      <c r="EVD248" s="348"/>
      <c r="EVE248" s="349"/>
      <c r="EVG248" s="347"/>
      <c r="EVH248" s="350"/>
      <c r="EVI248" s="350"/>
      <c r="EVJ248" s="348"/>
      <c r="EVK248" s="348"/>
      <c r="EVL248" s="348"/>
      <c r="EVM248" s="349"/>
      <c r="EVO248" s="347"/>
      <c r="EVP248" s="350"/>
      <c r="EVQ248" s="350"/>
      <c r="EVR248" s="348"/>
      <c r="EVS248" s="348"/>
      <c r="EVT248" s="348"/>
      <c r="EVU248" s="349"/>
      <c r="EVW248" s="347"/>
      <c r="EVX248" s="350"/>
      <c r="EVY248" s="350"/>
      <c r="EVZ248" s="348"/>
      <c r="EWA248" s="348"/>
      <c r="EWB248" s="348"/>
      <c r="EWC248" s="349"/>
      <c r="EWE248" s="347"/>
      <c r="EWF248" s="350"/>
      <c r="EWG248" s="350"/>
      <c r="EWH248" s="348"/>
      <c r="EWI248" s="348"/>
      <c r="EWJ248" s="348"/>
      <c r="EWK248" s="349"/>
      <c r="EWM248" s="347"/>
      <c r="EWN248" s="350"/>
      <c r="EWO248" s="350"/>
      <c r="EWP248" s="348"/>
      <c r="EWQ248" s="348"/>
      <c r="EWR248" s="348"/>
      <c r="EWS248" s="349"/>
      <c r="EWU248" s="347"/>
      <c r="EWV248" s="350"/>
      <c r="EWW248" s="350"/>
      <c r="EWX248" s="348"/>
      <c r="EWY248" s="348"/>
      <c r="EWZ248" s="348"/>
      <c r="EXA248" s="349"/>
      <c r="EXC248" s="347"/>
      <c r="EXD248" s="350"/>
      <c r="EXE248" s="350"/>
      <c r="EXF248" s="348"/>
      <c r="EXG248" s="348"/>
      <c r="EXH248" s="348"/>
      <c r="EXI248" s="349"/>
      <c r="EXK248" s="347"/>
      <c r="EXL248" s="350"/>
      <c r="EXM248" s="350"/>
      <c r="EXN248" s="348"/>
      <c r="EXO248" s="348"/>
      <c r="EXP248" s="348"/>
      <c r="EXQ248" s="349"/>
      <c r="EXS248" s="347"/>
      <c r="EXT248" s="350"/>
      <c r="EXU248" s="350"/>
      <c r="EXV248" s="348"/>
      <c r="EXW248" s="348"/>
      <c r="EXX248" s="348"/>
      <c r="EXY248" s="349"/>
      <c r="EYA248" s="347"/>
      <c r="EYB248" s="350"/>
      <c r="EYC248" s="350"/>
      <c r="EYD248" s="348"/>
      <c r="EYE248" s="348"/>
      <c r="EYF248" s="348"/>
      <c r="EYG248" s="349"/>
      <c r="EYI248" s="347"/>
      <c r="EYJ248" s="350"/>
      <c r="EYK248" s="350"/>
      <c r="EYL248" s="348"/>
      <c r="EYM248" s="348"/>
      <c r="EYN248" s="348"/>
      <c r="EYO248" s="349"/>
      <c r="EYQ248" s="347"/>
      <c r="EYR248" s="350"/>
      <c r="EYS248" s="350"/>
      <c r="EYT248" s="348"/>
      <c r="EYU248" s="348"/>
      <c r="EYV248" s="348"/>
      <c r="EYW248" s="349"/>
      <c r="EYY248" s="347"/>
      <c r="EYZ248" s="350"/>
      <c r="EZA248" s="350"/>
      <c r="EZB248" s="348"/>
      <c r="EZC248" s="348"/>
      <c r="EZD248" s="348"/>
      <c r="EZE248" s="349"/>
      <c r="EZG248" s="347"/>
      <c r="EZH248" s="350"/>
      <c r="EZI248" s="350"/>
      <c r="EZJ248" s="348"/>
      <c r="EZK248" s="348"/>
      <c r="EZL248" s="348"/>
      <c r="EZM248" s="349"/>
      <c r="EZO248" s="347"/>
      <c r="EZP248" s="350"/>
      <c r="EZQ248" s="350"/>
      <c r="EZR248" s="348"/>
      <c r="EZS248" s="348"/>
      <c r="EZT248" s="348"/>
      <c r="EZU248" s="349"/>
      <c r="EZW248" s="347"/>
      <c r="EZX248" s="350"/>
      <c r="EZY248" s="350"/>
      <c r="EZZ248" s="348"/>
      <c r="FAA248" s="348"/>
      <c r="FAB248" s="348"/>
      <c r="FAC248" s="349"/>
      <c r="FAE248" s="347"/>
      <c r="FAF248" s="350"/>
      <c r="FAG248" s="350"/>
      <c r="FAH248" s="348"/>
      <c r="FAI248" s="348"/>
      <c r="FAJ248" s="348"/>
      <c r="FAK248" s="349"/>
      <c r="FAM248" s="347"/>
      <c r="FAN248" s="350"/>
      <c r="FAO248" s="350"/>
      <c r="FAP248" s="348"/>
      <c r="FAQ248" s="348"/>
      <c r="FAR248" s="348"/>
      <c r="FAS248" s="349"/>
      <c r="FAU248" s="347"/>
      <c r="FAV248" s="350"/>
      <c r="FAW248" s="350"/>
      <c r="FAX248" s="348"/>
      <c r="FAY248" s="348"/>
      <c r="FAZ248" s="348"/>
      <c r="FBA248" s="349"/>
      <c r="FBC248" s="347"/>
      <c r="FBD248" s="350"/>
      <c r="FBE248" s="350"/>
      <c r="FBF248" s="348"/>
      <c r="FBG248" s="348"/>
      <c r="FBH248" s="348"/>
      <c r="FBI248" s="349"/>
      <c r="FBK248" s="347"/>
      <c r="FBL248" s="350"/>
      <c r="FBM248" s="350"/>
      <c r="FBN248" s="348"/>
      <c r="FBO248" s="348"/>
      <c r="FBP248" s="348"/>
      <c r="FBQ248" s="349"/>
      <c r="FBS248" s="347"/>
      <c r="FBT248" s="350"/>
      <c r="FBU248" s="350"/>
      <c r="FBV248" s="348"/>
      <c r="FBW248" s="348"/>
      <c r="FBX248" s="348"/>
      <c r="FBY248" s="349"/>
      <c r="FCA248" s="347"/>
      <c r="FCB248" s="350"/>
      <c r="FCC248" s="350"/>
      <c r="FCD248" s="348"/>
      <c r="FCE248" s="348"/>
      <c r="FCF248" s="348"/>
      <c r="FCG248" s="349"/>
      <c r="FCI248" s="347"/>
      <c r="FCJ248" s="350"/>
      <c r="FCK248" s="350"/>
      <c r="FCL248" s="348"/>
      <c r="FCM248" s="348"/>
      <c r="FCN248" s="348"/>
      <c r="FCO248" s="349"/>
      <c r="FCQ248" s="347"/>
      <c r="FCR248" s="350"/>
      <c r="FCS248" s="350"/>
      <c r="FCT248" s="348"/>
      <c r="FCU248" s="348"/>
      <c r="FCV248" s="348"/>
      <c r="FCW248" s="349"/>
      <c r="FCY248" s="347"/>
      <c r="FCZ248" s="350"/>
      <c r="FDA248" s="350"/>
      <c r="FDB248" s="348"/>
      <c r="FDC248" s="348"/>
      <c r="FDD248" s="348"/>
      <c r="FDE248" s="349"/>
      <c r="FDG248" s="347"/>
      <c r="FDH248" s="350"/>
      <c r="FDI248" s="350"/>
      <c r="FDJ248" s="348"/>
      <c r="FDK248" s="348"/>
      <c r="FDL248" s="348"/>
      <c r="FDM248" s="349"/>
      <c r="FDO248" s="347"/>
      <c r="FDP248" s="350"/>
      <c r="FDQ248" s="350"/>
      <c r="FDR248" s="348"/>
      <c r="FDS248" s="348"/>
      <c r="FDT248" s="348"/>
      <c r="FDU248" s="349"/>
      <c r="FDW248" s="347"/>
      <c r="FDX248" s="350"/>
      <c r="FDY248" s="350"/>
      <c r="FDZ248" s="348"/>
      <c r="FEA248" s="348"/>
      <c r="FEB248" s="348"/>
      <c r="FEC248" s="349"/>
      <c r="FEE248" s="347"/>
      <c r="FEF248" s="350"/>
      <c r="FEG248" s="350"/>
      <c r="FEH248" s="348"/>
      <c r="FEI248" s="348"/>
      <c r="FEJ248" s="348"/>
      <c r="FEK248" s="349"/>
      <c r="FEM248" s="347"/>
      <c r="FEN248" s="350"/>
      <c r="FEO248" s="350"/>
      <c r="FEP248" s="348"/>
      <c r="FEQ248" s="348"/>
      <c r="FER248" s="348"/>
      <c r="FES248" s="349"/>
      <c r="FEU248" s="347"/>
      <c r="FEV248" s="350"/>
      <c r="FEW248" s="350"/>
      <c r="FEX248" s="348"/>
      <c r="FEY248" s="348"/>
      <c r="FEZ248" s="348"/>
      <c r="FFA248" s="349"/>
      <c r="FFC248" s="347"/>
      <c r="FFD248" s="350"/>
      <c r="FFE248" s="350"/>
      <c r="FFF248" s="348"/>
      <c r="FFG248" s="348"/>
      <c r="FFH248" s="348"/>
      <c r="FFI248" s="349"/>
      <c r="FFK248" s="347"/>
      <c r="FFL248" s="350"/>
      <c r="FFM248" s="350"/>
      <c r="FFN248" s="348"/>
      <c r="FFO248" s="348"/>
      <c r="FFP248" s="348"/>
      <c r="FFQ248" s="349"/>
      <c r="FFS248" s="347"/>
      <c r="FFT248" s="350"/>
      <c r="FFU248" s="350"/>
      <c r="FFV248" s="348"/>
      <c r="FFW248" s="348"/>
      <c r="FFX248" s="348"/>
      <c r="FFY248" s="349"/>
      <c r="FGA248" s="347"/>
      <c r="FGB248" s="350"/>
      <c r="FGC248" s="350"/>
      <c r="FGD248" s="348"/>
      <c r="FGE248" s="348"/>
      <c r="FGF248" s="348"/>
      <c r="FGG248" s="349"/>
      <c r="FGI248" s="347"/>
      <c r="FGJ248" s="350"/>
      <c r="FGK248" s="350"/>
      <c r="FGL248" s="348"/>
      <c r="FGM248" s="348"/>
      <c r="FGN248" s="348"/>
      <c r="FGO248" s="349"/>
      <c r="FGQ248" s="347"/>
      <c r="FGR248" s="350"/>
      <c r="FGS248" s="350"/>
      <c r="FGT248" s="348"/>
      <c r="FGU248" s="348"/>
      <c r="FGV248" s="348"/>
      <c r="FGW248" s="349"/>
      <c r="FGY248" s="347"/>
      <c r="FGZ248" s="350"/>
      <c r="FHA248" s="350"/>
      <c r="FHB248" s="348"/>
      <c r="FHC248" s="348"/>
      <c r="FHD248" s="348"/>
      <c r="FHE248" s="349"/>
      <c r="FHG248" s="347"/>
      <c r="FHH248" s="350"/>
      <c r="FHI248" s="350"/>
      <c r="FHJ248" s="348"/>
      <c r="FHK248" s="348"/>
      <c r="FHL248" s="348"/>
      <c r="FHM248" s="349"/>
      <c r="FHO248" s="347"/>
      <c r="FHP248" s="350"/>
      <c r="FHQ248" s="350"/>
      <c r="FHR248" s="348"/>
      <c r="FHS248" s="348"/>
      <c r="FHT248" s="348"/>
      <c r="FHU248" s="349"/>
      <c r="FHW248" s="347"/>
      <c r="FHX248" s="350"/>
      <c r="FHY248" s="350"/>
      <c r="FHZ248" s="348"/>
      <c r="FIA248" s="348"/>
      <c r="FIB248" s="348"/>
      <c r="FIC248" s="349"/>
      <c r="FIE248" s="347"/>
      <c r="FIF248" s="350"/>
      <c r="FIG248" s="350"/>
      <c r="FIH248" s="348"/>
      <c r="FII248" s="348"/>
      <c r="FIJ248" s="348"/>
      <c r="FIK248" s="349"/>
      <c r="FIM248" s="347"/>
      <c r="FIN248" s="350"/>
      <c r="FIO248" s="350"/>
      <c r="FIP248" s="348"/>
      <c r="FIQ248" s="348"/>
      <c r="FIR248" s="348"/>
      <c r="FIS248" s="349"/>
      <c r="FIU248" s="347"/>
      <c r="FIV248" s="350"/>
      <c r="FIW248" s="350"/>
      <c r="FIX248" s="348"/>
      <c r="FIY248" s="348"/>
      <c r="FIZ248" s="348"/>
      <c r="FJA248" s="349"/>
      <c r="FJC248" s="347"/>
      <c r="FJD248" s="350"/>
      <c r="FJE248" s="350"/>
      <c r="FJF248" s="348"/>
      <c r="FJG248" s="348"/>
      <c r="FJH248" s="348"/>
      <c r="FJI248" s="349"/>
      <c r="FJK248" s="347"/>
      <c r="FJL248" s="350"/>
      <c r="FJM248" s="350"/>
      <c r="FJN248" s="348"/>
      <c r="FJO248" s="348"/>
      <c r="FJP248" s="348"/>
      <c r="FJQ248" s="349"/>
      <c r="FJS248" s="347"/>
      <c r="FJT248" s="350"/>
      <c r="FJU248" s="350"/>
      <c r="FJV248" s="348"/>
      <c r="FJW248" s="348"/>
      <c r="FJX248" s="348"/>
      <c r="FJY248" s="349"/>
      <c r="FKA248" s="347"/>
      <c r="FKB248" s="350"/>
      <c r="FKC248" s="350"/>
      <c r="FKD248" s="348"/>
      <c r="FKE248" s="348"/>
      <c r="FKF248" s="348"/>
      <c r="FKG248" s="349"/>
      <c r="FKI248" s="347"/>
      <c r="FKJ248" s="350"/>
      <c r="FKK248" s="350"/>
      <c r="FKL248" s="348"/>
      <c r="FKM248" s="348"/>
      <c r="FKN248" s="348"/>
      <c r="FKO248" s="349"/>
      <c r="FKQ248" s="347"/>
      <c r="FKR248" s="350"/>
      <c r="FKS248" s="350"/>
      <c r="FKT248" s="348"/>
      <c r="FKU248" s="348"/>
      <c r="FKV248" s="348"/>
      <c r="FKW248" s="349"/>
      <c r="FKY248" s="347"/>
      <c r="FKZ248" s="350"/>
      <c r="FLA248" s="350"/>
      <c r="FLB248" s="348"/>
      <c r="FLC248" s="348"/>
      <c r="FLD248" s="348"/>
      <c r="FLE248" s="349"/>
      <c r="FLG248" s="347"/>
      <c r="FLH248" s="350"/>
      <c r="FLI248" s="350"/>
      <c r="FLJ248" s="348"/>
      <c r="FLK248" s="348"/>
      <c r="FLL248" s="348"/>
      <c r="FLM248" s="349"/>
      <c r="FLO248" s="347"/>
      <c r="FLP248" s="350"/>
      <c r="FLQ248" s="350"/>
      <c r="FLR248" s="348"/>
      <c r="FLS248" s="348"/>
      <c r="FLT248" s="348"/>
      <c r="FLU248" s="349"/>
      <c r="FLW248" s="347"/>
      <c r="FLX248" s="350"/>
      <c r="FLY248" s="350"/>
      <c r="FLZ248" s="348"/>
      <c r="FMA248" s="348"/>
      <c r="FMB248" s="348"/>
      <c r="FMC248" s="349"/>
      <c r="FME248" s="347"/>
      <c r="FMF248" s="350"/>
      <c r="FMG248" s="350"/>
      <c r="FMH248" s="348"/>
      <c r="FMI248" s="348"/>
      <c r="FMJ248" s="348"/>
      <c r="FMK248" s="349"/>
      <c r="FMM248" s="347"/>
      <c r="FMN248" s="350"/>
      <c r="FMO248" s="350"/>
      <c r="FMP248" s="348"/>
      <c r="FMQ248" s="348"/>
      <c r="FMR248" s="348"/>
      <c r="FMS248" s="349"/>
      <c r="FMU248" s="347"/>
      <c r="FMV248" s="350"/>
      <c r="FMW248" s="350"/>
      <c r="FMX248" s="348"/>
      <c r="FMY248" s="348"/>
      <c r="FMZ248" s="348"/>
      <c r="FNA248" s="349"/>
      <c r="FNC248" s="347"/>
      <c r="FND248" s="350"/>
      <c r="FNE248" s="350"/>
      <c r="FNF248" s="348"/>
      <c r="FNG248" s="348"/>
      <c r="FNH248" s="348"/>
      <c r="FNI248" s="349"/>
      <c r="FNK248" s="347"/>
      <c r="FNL248" s="350"/>
      <c r="FNM248" s="350"/>
      <c r="FNN248" s="348"/>
      <c r="FNO248" s="348"/>
      <c r="FNP248" s="348"/>
      <c r="FNQ248" s="349"/>
      <c r="FNS248" s="347"/>
      <c r="FNT248" s="350"/>
      <c r="FNU248" s="350"/>
      <c r="FNV248" s="348"/>
      <c r="FNW248" s="348"/>
      <c r="FNX248" s="348"/>
      <c r="FNY248" s="349"/>
      <c r="FOA248" s="347"/>
      <c r="FOB248" s="350"/>
      <c r="FOC248" s="350"/>
      <c r="FOD248" s="348"/>
      <c r="FOE248" s="348"/>
      <c r="FOF248" s="348"/>
      <c r="FOG248" s="349"/>
      <c r="FOI248" s="347"/>
      <c r="FOJ248" s="350"/>
      <c r="FOK248" s="350"/>
      <c r="FOL248" s="348"/>
      <c r="FOM248" s="348"/>
      <c r="FON248" s="348"/>
      <c r="FOO248" s="349"/>
      <c r="FOQ248" s="347"/>
      <c r="FOR248" s="350"/>
      <c r="FOS248" s="350"/>
      <c r="FOT248" s="348"/>
      <c r="FOU248" s="348"/>
      <c r="FOV248" s="348"/>
      <c r="FOW248" s="349"/>
      <c r="FOY248" s="347"/>
      <c r="FOZ248" s="350"/>
      <c r="FPA248" s="350"/>
      <c r="FPB248" s="348"/>
      <c r="FPC248" s="348"/>
      <c r="FPD248" s="348"/>
      <c r="FPE248" s="349"/>
      <c r="FPG248" s="347"/>
      <c r="FPH248" s="350"/>
      <c r="FPI248" s="350"/>
      <c r="FPJ248" s="348"/>
      <c r="FPK248" s="348"/>
      <c r="FPL248" s="348"/>
      <c r="FPM248" s="349"/>
      <c r="FPO248" s="347"/>
      <c r="FPP248" s="350"/>
      <c r="FPQ248" s="350"/>
      <c r="FPR248" s="348"/>
      <c r="FPS248" s="348"/>
      <c r="FPT248" s="348"/>
      <c r="FPU248" s="349"/>
      <c r="FPW248" s="347"/>
      <c r="FPX248" s="350"/>
      <c r="FPY248" s="350"/>
      <c r="FPZ248" s="348"/>
      <c r="FQA248" s="348"/>
      <c r="FQB248" s="348"/>
      <c r="FQC248" s="349"/>
      <c r="FQE248" s="347"/>
      <c r="FQF248" s="350"/>
      <c r="FQG248" s="350"/>
      <c r="FQH248" s="348"/>
      <c r="FQI248" s="348"/>
      <c r="FQJ248" s="348"/>
      <c r="FQK248" s="349"/>
      <c r="FQM248" s="347"/>
      <c r="FQN248" s="350"/>
      <c r="FQO248" s="350"/>
      <c r="FQP248" s="348"/>
      <c r="FQQ248" s="348"/>
      <c r="FQR248" s="348"/>
      <c r="FQS248" s="349"/>
      <c r="FQU248" s="347"/>
      <c r="FQV248" s="350"/>
      <c r="FQW248" s="350"/>
      <c r="FQX248" s="348"/>
      <c r="FQY248" s="348"/>
      <c r="FQZ248" s="348"/>
      <c r="FRA248" s="349"/>
      <c r="FRC248" s="347"/>
      <c r="FRD248" s="350"/>
      <c r="FRE248" s="350"/>
      <c r="FRF248" s="348"/>
      <c r="FRG248" s="348"/>
      <c r="FRH248" s="348"/>
      <c r="FRI248" s="349"/>
      <c r="FRK248" s="347"/>
      <c r="FRL248" s="350"/>
      <c r="FRM248" s="350"/>
      <c r="FRN248" s="348"/>
      <c r="FRO248" s="348"/>
      <c r="FRP248" s="348"/>
      <c r="FRQ248" s="349"/>
      <c r="FRS248" s="347"/>
      <c r="FRT248" s="350"/>
      <c r="FRU248" s="350"/>
      <c r="FRV248" s="348"/>
      <c r="FRW248" s="348"/>
      <c r="FRX248" s="348"/>
      <c r="FRY248" s="349"/>
      <c r="FSA248" s="347"/>
      <c r="FSB248" s="350"/>
      <c r="FSC248" s="350"/>
      <c r="FSD248" s="348"/>
      <c r="FSE248" s="348"/>
      <c r="FSF248" s="348"/>
      <c r="FSG248" s="349"/>
      <c r="FSI248" s="347"/>
      <c r="FSJ248" s="350"/>
      <c r="FSK248" s="350"/>
      <c r="FSL248" s="348"/>
      <c r="FSM248" s="348"/>
      <c r="FSN248" s="348"/>
      <c r="FSO248" s="349"/>
      <c r="FSQ248" s="347"/>
      <c r="FSR248" s="350"/>
      <c r="FSS248" s="350"/>
      <c r="FST248" s="348"/>
      <c r="FSU248" s="348"/>
      <c r="FSV248" s="348"/>
      <c r="FSW248" s="349"/>
      <c r="FSY248" s="347"/>
      <c r="FSZ248" s="350"/>
      <c r="FTA248" s="350"/>
      <c r="FTB248" s="348"/>
      <c r="FTC248" s="348"/>
      <c r="FTD248" s="348"/>
      <c r="FTE248" s="349"/>
      <c r="FTG248" s="347"/>
      <c r="FTH248" s="350"/>
      <c r="FTI248" s="350"/>
      <c r="FTJ248" s="348"/>
      <c r="FTK248" s="348"/>
      <c r="FTL248" s="348"/>
      <c r="FTM248" s="349"/>
      <c r="FTO248" s="347"/>
      <c r="FTP248" s="350"/>
      <c r="FTQ248" s="350"/>
      <c r="FTR248" s="348"/>
      <c r="FTS248" s="348"/>
      <c r="FTT248" s="348"/>
      <c r="FTU248" s="349"/>
      <c r="FTW248" s="347"/>
      <c r="FTX248" s="350"/>
      <c r="FTY248" s="350"/>
      <c r="FTZ248" s="348"/>
      <c r="FUA248" s="348"/>
      <c r="FUB248" s="348"/>
      <c r="FUC248" s="349"/>
      <c r="FUE248" s="347"/>
      <c r="FUF248" s="350"/>
      <c r="FUG248" s="350"/>
      <c r="FUH248" s="348"/>
      <c r="FUI248" s="348"/>
      <c r="FUJ248" s="348"/>
      <c r="FUK248" s="349"/>
      <c r="FUM248" s="347"/>
      <c r="FUN248" s="350"/>
      <c r="FUO248" s="350"/>
      <c r="FUP248" s="348"/>
      <c r="FUQ248" s="348"/>
      <c r="FUR248" s="348"/>
      <c r="FUS248" s="349"/>
      <c r="FUU248" s="347"/>
      <c r="FUV248" s="350"/>
      <c r="FUW248" s="350"/>
      <c r="FUX248" s="348"/>
      <c r="FUY248" s="348"/>
      <c r="FUZ248" s="348"/>
      <c r="FVA248" s="349"/>
      <c r="FVC248" s="347"/>
      <c r="FVD248" s="350"/>
      <c r="FVE248" s="350"/>
      <c r="FVF248" s="348"/>
      <c r="FVG248" s="348"/>
      <c r="FVH248" s="348"/>
      <c r="FVI248" s="349"/>
      <c r="FVK248" s="347"/>
      <c r="FVL248" s="350"/>
      <c r="FVM248" s="350"/>
      <c r="FVN248" s="348"/>
      <c r="FVO248" s="348"/>
      <c r="FVP248" s="348"/>
      <c r="FVQ248" s="349"/>
      <c r="FVS248" s="347"/>
      <c r="FVT248" s="350"/>
      <c r="FVU248" s="350"/>
      <c r="FVV248" s="348"/>
      <c r="FVW248" s="348"/>
      <c r="FVX248" s="348"/>
      <c r="FVY248" s="349"/>
      <c r="FWA248" s="347"/>
      <c r="FWB248" s="350"/>
      <c r="FWC248" s="350"/>
      <c r="FWD248" s="348"/>
      <c r="FWE248" s="348"/>
      <c r="FWF248" s="348"/>
      <c r="FWG248" s="349"/>
      <c r="FWI248" s="347"/>
      <c r="FWJ248" s="350"/>
      <c r="FWK248" s="350"/>
      <c r="FWL248" s="348"/>
      <c r="FWM248" s="348"/>
      <c r="FWN248" s="348"/>
      <c r="FWO248" s="349"/>
      <c r="FWQ248" s="347"/>
      <c r="FWR248" s="350"/>
      <c r="FWS248" s="350"/>
      <c r="FWT248" s="348"/>
      <c r="FWU248" s="348"/>
      <c r="FWV248" s="348"/>
      <c r="FWW248" s="349"/>
      <c r="FWY248" s="347"/>
      <c r="FWZ248" s="350"/>
      <c r="FXA248" s="350"/>
      <c r="FXB248" s="348"/>
      <c r="FXC248" s="348"/>
      <c r="FXD248" s="348"/>
      <c r="FXE248" s="349"/>
      <c r="FXG248" s="347"/>
      <c r="FXH248" s="350"/>
      <c r="FXI248" s="350"/>
      <c r="FXJ248" s="348"/>
      <c r="FXK248" s="348"/>
      <c r="FXL248" s="348"/>
      <c r="FXM248" s="349"/>
      <c r="FXO248" s="347"/>
      <c r="FXP248" s="350"/>
      <c r="FXQ248" s="350"/>
      <c r="FXR248" s="348"/>
      <c r="FXS248" s="348"/>
      <c r="FXT248" s="348"/>
      <c r="FXU248" s="349"/>
      <c r="FXW248" s="347"/>
      <c r="FXX248" s="350"/>
      <c r="FXY248" s="350"/>
      <c r="FXZ248" s="348"/>
      <c r="FYA248" s="348"/>
      <c r="FYB248" s="348"/>
      <c r="FYC248" s="349"/>
      <c r="FYE248" s="347"/>
      <c r="FYF248" s="350"/>
      <c r="FYG248" s="350"/>
      <c r="FYH248" s="348"/>
      <c r="FYI248" s="348"/>
      <c r="FYJ248" s="348"/>
      <c r="FYK248" s="349"/>
      <c r="FYM248" s="347"/>
      <c r="FYN248" s="350"/>
      <c r="FYO248" s="350"/>
      <c r="FYP248" s="348"/>
      <c r="FYQ248" s="348"/>
      <c r="FYR248" s="348"/>
      <c r="FYS248" s="349"/>
      <c r="FYU248" s="347"/>
      <c r="FYV248" s="350"/>
      <c r="FYW248" s="350"/>
      <c r="FYX248" s="348"/>
      <c r="FYY248" s="348"/>
      <c r="FYZ248" s="348"/>
      <c r="FZA248" s="349"/>
      <c r="FZC248" s="347"/>
      <c r="FZD248" s="350"/>
      <c r="FZE248" s="350"/>
      <c r="FZF248" s="348"/>
      <c r="FZG248" s="348"/>
      <c r="FZH248" s="348"/>
      <c r="FZI248" s="349"/>
      <c r="FZK248" s="347"/>
      <c r="FZL248" s="350"/>
      <c r="FZM248" s="350"/>
      <c r="FZN248" s="348"/>
      <c r="FZO248" s="348"/>
      <c r="FZP248" s="348"/>
      <c r="FZQ248" s="349"/>
      <c r="FZS248" s="347"/>
      <c r="FZT248" s="350"/>
      <c r="FZU248" s="350"/>
      <c r="FZV248" s="348"/>
      <c r="FZW248" s="348"/>
      <c r="FZX248" s="348"/>
      <c r="FZY248" s="349"/>
      <c r="GAA248" s="347"/>
      <c r="GAB248" s="350"/>
      <c r="GAC248" s="350"/>
      <c r="GAD248" s="348"/>
      <c r="GAE248" s="348"/>
      <c r="GAF248" s="348"/>
      <c r="GAG248" s="349"/>
      <c r="GAI248" s="347"/>
      <c r="GAJ248" s="350"/>
      <c r="GAK248" s="350"/>
      <c r="GAL248" s="348"/>
      <c r="GAM248" s="348"/>
      <c r="GAN248" s="348"/>
      <c r="GAO248" s="349"/>
      <c r="GAQ248" s="347"/>
      <c r="GAR248" s="350"/>
      <c r="GAS248" s="350"/>
      <c r="GAT248" s="348"/>
      <c r="GAU248" s="348"/>
      <c r="GAV248" s="348"/>
      <c r="GAW248" s="349"/>
      <c r="GAY248" s="347"/>
      <c r="GAZ248" s="350"/>
      <c r="GBA248" s="350"/>
      <c r="GBB248" s="348"/>
      <c r="GBC248" s="348"/>
      <c r="GBD248" s="348"/>
      <c r="GBE248" s="349"/>
      <c r="GBG248" s="347"/>
      <c r="GBH248" s="350"/>
      <c r="GBI248" s="350"/>
      <c r="GBJ248" s="348"/>
      <c r="GBK248" s="348"/>
      <c r="GBL248" s="348"/>
      <c r="GBM248" s="349"/>
      <c r="GBO248" s="347"/>
      <c r="GBP248" s="350"/>
      <c r="GBQ248" s="350"/>
      <c r="GBR248" s="348"/>
      <c r="GBS248" s="348"/>
      <c r="GBT248" s="348"/>
      <c r="GBU248" s="349"/>
      <c r="GBW248" s="347"/>
      <c r="GBX248" s="350"/>
      <c r="GBY248" s="350"/>
      <c r="GBZ248" s="348"/>
      <c r="GCA248" s="348"/>
      <c r="GCB248" s="348"/>
      <c r="GCC248" s="349"/>
      <c r="GCE248" s="347"/>
      <c r="GCF248" s="350"/>
      <c r="GCG248" s="350"/>
      <c r="GCH248" s="348"/>
      <c r="GCI248" s="348"/>
      <c r="GCJ248" s="348"/>
      <c r="GCK248" s="349"/>
      <c r="GCM248" s="347"/>
      <c r="GCN248" s="350"/>
      <c r="GCO248" s="350"/>
      <c r="GCP248" s="348"/>
      <c r="GCQ248" s="348"/>
      <c r="GCR248" s="348"/>
      <c r="GCS248" s="349"/>
      <c r="GCU248" s="347"/>
      <c r="GCV248" s="350"/>
      <c r="GCW248" s="350"/>
      <c r="GCX248" s="348"/>
      <c r="GCY248" s="348"/>
      <c r="GCZ248" s="348"/>
      <c r="GDA248" s="349"/>
      <c r="GDC248" s="347"/>
      <c r="GDD248" s="350"/>
      <c r="GDE248" s="350"/>
      <c r="GDF248" s="348"/>
      <c r="GDG248" s="348"/>
      <c r="GDH248" s="348"/>
      <c r="GDI248" s="349"/>
      <c r="GDK248" s="347"/>
      <c r="GDL248" s="350"/>
      <c r="GDM248" s="350"/>
      <c r="GDN248" s="348"/>
      <c r="GDO248" s="348"/>
      <c r="GDP248" s="348"/>
      <c r="GDQ248" s="349"/>
      <c r="GDS248" s="347"/>
      <c r="GDT248" s="350"/>
      <c r="GDU248" s="350"/>
      <c r="GDV248" s="348"/>
      <c r="GDW248" s="348"/>
      <c r="GDX248" s="348"/>
      <c r="GDY248" s="349"/>
      <c r="GEA248" s="347"/>
      <c r="GEB248" s="350"/>
      <c r="GEC248" s="350"/>
      <c r="GED248" s="348"/>
      <c r="GEE248" s="348"/>
      <c r="GEF248" s="348"/>
      <c r="GEG248" s="349"/>
      <c r="GEI248" s="347"/>
      <c r="GEJ248" s="350"/>
      <c r="GEK248" s="350"/>
      <c r="GEL248" s="348"/>
      <c r="GEM248" s="348"/>
      <c r="GEN248" s="348"/>
      <c r="GEO248" s="349"/>
      <c r="GEQ248" s="347"/>
      <c r="GER248" s="350"/>
      <c r="GES248" s="350"/>
      <c r="GET248" s="348"/>
      <c r="GEU248" s="348"/>
      <c r="GEV248" s="348"/>
      <c r="GEW248" s="349"/>
      <c r="GEY248" s="347"/>
      <c r="GEZ248" s="350"/>
      <c r="GFA248" s="350"/>
      <c r="GFB248" s="348"/>
      <c r="GFC248" s="348"/>
      <c r="GFD248" s="348"/>
      <c r="GFE248" s="349"/>
      <c r="GFG248" s="347"/>
      <c r="GFH248" s="350"/>
      <c r="GFI248" s="350"/>
      <c r="GFJ248" s="348"/>
      <c r="GFK248" s="348"/>
      <c r="GFL248" s="348"/>
      <c r="GFM248" s="349"/>
      <c r="GFO248" s="347"/>
      <c r="GFP248" s="350"/>
      <c r="GFQ248" s="350"/>
      <c r="GFR248" s="348"/>
      <c r="GFS248" s="348"/>
      <c r="GFT248" s="348"/>
      <c r="GFU248" s="349"/>
      <c r="GFW248" s="347"/>
      <c r="GFX248" s="350"/>
      <c r="GFY248" s="350"/>
      <c r="GFZ248" s="348"/>
      <c r="GGA248" s="348"/>
      <c r="GGB248" s="348"/>
      <c r="GGC248" s="349"/>
      <c r="GGE248" s="347"/>
      <c r="GGF248" s="350"/>
      <c r="GGG248" s="350"/>
      <c r="GGH248" s="348"/>
      <c r="GGI248" s="348"/>
      <c r="GGJ248" s="348"/>
      <c r="GGK248" s="349"/>
      <c r="GGM248" s="347"/>
      <c r="GGN248" s="350"/>
      <c r="GGO248" s="350"/>
      <c r="GGP248" s="348"/>
      <c r="GGQ248" s="348"/>
      <c r="GGR248" s="348"/>
      <c r="GGS248" s="349"/>
      <c r="GGU248" s="347"/>
      <c r="GGV248" s="350"/>
      <c r="GGW248" s="350"/>
      <c r="GGX248" s="348"/>
      <c r="GGY248" s="348"/>
      <c r="GGZ248" s="348"/>
      <c r="GHA248" s="349"/>
      <c r="GHC248" s="347"/>
      <c r="GHD248" s="350"/>
      <c r="GHE248" s="350"/>
      <c r="GHF248" s="348"/>
      <c r="GHG248" s="348"/>
      <c r="GHH248" s="348"/>
      <c r="GHI248" s="349"/>
      <c r="GHK248" s="347"/>
      <c r="GHL248" s="350"/>
      <c r="GHM248" s="350"/>
      <c r="GHN248" s="348"/>
      <c r="GHO248" s="348"/>
      <c r="GHP248" s="348"/>
      <c r="GHQ248" s="349"/>
      <c r="GHS248" s="347"/>
      <c r="GHT248" s="350"/>
      <c r="GHU248" s="350"/>
      <c r="GHV248" s="348"/>
      <c r="GHW248" s="348"/>
      <c r="GHX248" s="348"/>
      <c r="GHY248" s="349"/>
      <c r="GIA248" s="347"/>
      <c r="GIB248" s="350"/>
      <c r="GIC248" s="350"/>
      <c r="GID248" s="348"/>
      <c r="GIE248" s="348"/>
      <c r="GIF248" s="348"/>
      <c r="GIG248" s="349"/>
      <c r="GII248" s="347"/>
      <c r="GIJ248" s="350"/>
      <c r="GIK248" s="350"/>
      <c r="GIL248" s="348"/>
      <c r="GIM248" s="348"/>
      <c r="GIN248" s="348"/>
      <c r="GIO248" s="349"/>
      <c r="GIQ248" s="347"/>
      <c r="GIR248" s="350"/>
      <c r="GIS248" s="350"/>
      <c r="GIT248" s="348"/>
      <c r="GIU248" s="348"/>
      <c r="GIV248" s="348"/>
      <c r="GIW248" s="349"/>
      <c r="GIY248" s="347"/>
      <c r="GIZ248" s="350"/>
      <c r="GJA248" s="350"/>
      <c r="GJB248" s="348"/>
      <c r="GJC248" s="348"/>
      <c r="GJD248" s="348"/>
      <c r="GJE248" s="349"/>
      <c r="GJG248" s="347"/>
      <c r="GJH248" s="350"/>
      <c r="GJI248" s="350"/>
      <c r="GJJ248" s="348"/>
      <c r="GJK248" s="348"/>
      <c r="GJL248" s="348"/>
      <c r="GJM248" s="349"/>
      <c r="GJO248" s="347"/>
      <c r="GJP248" s="350"/>
      <c r="GJQ248" s="350"/>
      <c r="GJR248" s="348"/>
      <c r="GJS248" s="348"/>
      <c r="GJT248" s="348"/>
      <c r="GJU248" s="349"/>
      <c r="GJW248" s="347"/>
      <c r="GJX248" s="350"/>
      <c r="GJY248" s="350"/>
      <c r="GJZ248" s="348"/>
      <c r="GKA248" s="348"/>
      <c r="GKB248" s="348"/>
      <c r="GKC248" s="349"/>
      <c r="GKE248" s="347"/>
      <c r="GKF248" s="350"/>
      <c r="GKG248" s="350"/>
      <c r="GKH248" s="348"/>
      <c r="GKI248" s="348"/>
      <c r="GKJ248" s="348"/>
      <c r="GKK248" s="349"/>
      <c r="GKM248" s="347"/>
      <c r="GKN248" s="350"/>
      <c r="GKO248" s="350"/>
      <c r="GKP248" s="348"/>
      <c r="GKQ248" s="348"/>
      <c r="GKR248" s="348"/>
      <c r="GKS248" s="349"/>
      <c r="GKU248" s="347"/>
      <c r="GKV248" s="350"/>
      <c r="GKW248" s="350"/>
      <c r="GKX248" s="348"/>
      <c r="GKY248" s="348"/>
      <c r="GKZ248" s="348"/>
      <c r="GLA248" s="349"/>
      <c r="GLC248" s="347"/>
      <c r="GLD248" s="350"/>
      <c r="GLE248" s="350"/>
      <c r="GLF248" s="348"/>
      <c r="GLG248" s="348"/>
      <c r="GLH248" s="348"/>
      <c r="GLI248" s="349"/>
      <c r="GLK248" s="347"/>
      <c r="GLL248" s="350"/>
      <c r="GLM248" s="350"/>
      <c r="GLN248" s="348"/>
      <c r="GLO248" s="348"/>
      <c r="GLP248" s="348"/>
      <c r="GLQ248" s="349"/>
      <c r="GLS248" s="347"/>
      <c r="GLT248" s="350"/>
      <c r="GLU248" s="350"/>
      <c r="GLV248" s="348"/>
      <c r="GLW248" s="348"/>
      <c r="GLX248" s="348"/>
      <c r="GLY248" s="349"/>
      <c r="GMA248" s="347"/>
      <c r="GMB248" s="350"/>
      <c r="GMC248" s="350"/>
      <c r="GMD248" s="348"/>
      <c r="GME248" s="348"/>
      <c r="GMF248" s="348"/>
      <c r="GMG248" s="349"/>
      <c r="GMI248" s="347"/>
      <c r="GMJ248" s="350"/>
      <c r="GMK248" s="350"/>
      <c r="GML248" s="348"/>
      <c r="GMM248" s="348"/>
      <c r="GMN248" s="348"/>
      <c r="GMO248" s="349"/>
      <c r="GMQ248" s="347"/>
      <c r="GMR248" s="350"/>
      <c r="GMS248" s="350"/>
      <c r="GMT248" s="348"/>
      <c r="GMU248" s="348"/>
      <c r="GMV248" s="348"/>
      <c r="GMW248" s="349"/>
      <c r="GMY248" s="347"/>
      <c r="GMZ248" s="350"/>
      <c r="GNA248" s="350"/>
      <c r="GNB248" s="348"/>
      <c r="GNC248" s="348"/>
      <c r="GND248" s="348"/>
      <c r="GNE248" s="349"/>
      <c r="GNG248" s="347"/>
      <c r="GNH248" s="350"/>
      <c r="GNI248" s="350"/>
      <c r="GNJ248" s="348"/>
      <c r="GNK248" s="348"/>
      <c r="GNL248" s="348"/>
      <c r="GNM248" s="349"/>
      <c r="GNO248" s="347"/>
      <c r="GNP248" s="350"/>
      <c r="GNQ248" s="350"/>
      <c r="GNR248" s="348"/>
      <c r="GNS248" s="348"/>
      <c r="GNT248" s="348"/>
      <c r="GNU248" s="349"/>
      <c r="GNW248" s="347"/>
      <c r="GNX248" s="350"/>
      <c r="GNY248" s="350"/>
      <c r="GNZ248" s="348"/>
      <c r="GOA248" s="348"/>
      <c r="GOB248" s="348"/>
      <c r="GOC248" s="349"/>
      <c r="GOE248" s="347"/>
      <c r="GOF248" s="350"/>
      <c r="GOG248" s="350"/>
      <c r="GOH248" s="348"/>
      <c r="GOI248" s="348"/>
      <c r="GOJ248" s="348"/>
      <c r="GOK248" s="349"/>
      <c r="GOM248" s="347"/>
      <c r="GON248" s="350"/>
      <c r="GOO248" s="350"/>
      <c r="GOP248" s="348"/>
      <c r="GOQ248" s="348"/>
      <c r="GOR248" s="348"/>
      <c r="GOS248" s="349"/>
      <c r="GOU248" s="347"/>
      <c r="GOV248" s="350"/>
      <c r="GOW248" s="350"/>
      <c r="GOX248" s="348"/>
      <c r="GOY248" s="348"/>
      <c r="GOZ248" s="348"/>
      <c r="GPA248" s="349"/>
      <c r="GPC248" s="347"/>
      <c r="GPD248" s="350"/>
      <c r="GPE248" s="350"/>
      <c r="GPF248" s="348"/>
      <c r="GPG248" s="348"/>
      <c r="GPH248" s="348"/>
      <c r="GPI248" s="349"/>
      <c r="GPK248" s="347"/>
      <c r="GPL248" s="350"/>
      <c r="GPM248" s="350"/>
      <c r="GPN248" s="348"/>
      <c r="GPO248" s="348"/>
      <c r="GPP248" s="348"/>
      <c r="GPQ248" s="349"/>
      <c r="GPS248" s="347"/>
      <c r="GPT248" s="350"/>
      <c r="GPU248" s="350"/>
      <c r="GPV248" s="348"/>
      <c r="GPW248" s="348"/>
      <c r="GPX248" s="348"/>
      <c r="GPY248" s="349"/>
      <c r="GQA248" s="347"/>
      <c r="GQB248" s="350"/>
      <c r="GQC248" s="350"/>
      <c r="GQD248" s="348"/>
      <c r="GQE248" s="348"/>
      <c r="GQF248" s="348"/>
      <c r="GQG248" s="349"/>
      <c r="GQI248" s="347"/>
      <c r="GQJ248" s="350"/>
      <c r="GQK248" s="350"/>
      <c r="GQL248" s="348"/>
      <c r="GQM248" s="348"/>
      <c r="GQN248" s="348"/>
      <c r="GQO248" s="349"/>
      <c r="GQQ248" s="347"/>
      <c r="GQR248" s="350"/>
      <c r="GQS248" s="350"/>
      <c r="GQT248" s="348"/>
      <c r="GQU248" s="348"/>
      <c r="GQV248" s="348"/>
      <c r="GQW248" s="349"/>
      <c r="GQY248" s="347"/>
      <c r="GQZ248" s="350"/>
      <c r="GRA248" s="350"/>
      <c r="GRB248" s="348"/>
      <c r="GRC248" s="348"/>
      <c r="GRD248" s="348"/>
      <c r="GRE248" s="349"/>
      <c r="GRG248" s="347"/>
      <c r="GRH248" s="350"/>
      <c r="GRI248" s="350"/>
      <c r="GRJ248" s="348"/>
      <c r="GRK248" s="348"/>
      <c r="GRL248" s="348"/>
      <c r="GRM248" s="349"/>
      <c r="GRO248" s="347"/>
      <c r="GRP248" s="350"/>
      <c r="GRQ248" s="350"/>
      <c r="GRR248" s="348"/>
      <c r="GRS248" s="348"/>
      <c r="GRT248" s="348"/>
      <c r="GRU248" s="349"/>
      <c r="GRW248" s="347"/>
      <c r="GRX248" s="350"/>
      <c r="GRY248" s="350"/>
      <c r="GRZ248" s="348"/>
      <c r="GSA248" s="348"/>
      <c r="GSB248" s="348"/>
      <c r="GSC248" s="349"/>
      <c r="GSE248" s="347"/>
      <c r="GSF248" s="350"/>
      <c r="GSG248" s="350"/>
      <c r="GSH248" s="348"/>
      <c r="GSI248" s="348"/>
      <c r="GSJ248" s="348"/>
      <c r="GSK248" s="349"/>
      <c r="GSM248" s="347"/>
      <c r="GSN248" s="350"/>
      <c r="GSO248" s="350"/>
      <c r="GSP248" s="348"/>
      <c r="GSQ248" s="348"/>
      <c r="GSR248" s="348"/>
      <c r="GSS248" s="349"/>
      <c r="GSU248" s="347"/>
      <c r="GSV248" s="350"/>
      <c r="GSW248" s="350"/>
      <c r="GSX248" s="348"/>
      <c r="GSY248" s="348"/>
      <c r="GSZ248" s="348"/>
      <c r="GTA248" s="349"/>
      <c r="GTC248" s="347"/>
      <c r="GTD248" s="350"/>
      <c r="GTE248" s="350"/>
      <c r="GTF248" s="348"/>
      <c r="GTG248" s="348"/>
      <c r="GTH248" s="348"/>
      <c r="GTI248" s="349"/>
      <c r="GTK248" s="347"/>
      <c r="GTL248" s="350"/>
      <c r="GTM248" s="350"/>
      <c r="GTN248" s="348"/>
      <c r="GTO248" s="348"/>
      <c r="GTP248" s="348"/>
      <c r="GTQ248" s="349"/>
      <c r="GTS248" s="347"/>
      <c r="GTT248" s="350"/>
      <c r="GTU248" s="350"/>
      <c r="GTV248" s="348"/>
      <c r="GTW248" s="348"/>
      <c r="GTX248" s="348"/>
      <c r="GTY248" s="349"/>
      <c r="GUA248" s="347"/>
      <c r="GUB248" s="350"/>
      <c r="GUC248" s="350"/>
      <c r="GUD248" s="348"/>
      <c r="GUE248" s="348"/>
      <c r="GUF248" s="348"/>
      <c r="GUG248" s="349"/>
      <c r="GUI248" s="347"/>
      <c r="GUJ248" s="350"/>
      <c r="GUK248" s="350"/>
      <c r="GUL248" s="348"/>
      <c r="GUM248" s="348"/>
      <c r="GUN248" s="348"/>
      <c r="GUO248" s="349"/>
      <c r="GUQ248" s="347"/>
      <c r="GUR248" s="350"/>
      <c r="GUS248" s="350"/>
      <c r="GUT248" s="348"/>
      <c r="GUU248" s="348"/>
      <c r="GUV248" s="348"/>
      <c r="GUW248" s="349"/>
      <c r="GUY248" s="347"/>
      <c r="GUZ248" s="350"/>
      <c r="GVA248" s="350"/>
      <c r="GVB248" s="348"/>
      <c r="GVC248" s="348"/>
      <c r="GVD248" s="348"/>
      <c r="GVE248" s="349"/>
      <c r="GVG248" s="347"/>
      <c r="GVH248" s="350"/>
      <c r="GVI248" s="350"/>
      <c r="GVJ248" s="348"/>
      <c r="GVK248" s="348"/>
      <c r="GVL248" s="348"/>
      <c r="GVM248" s="349"/>
      <c r="GVO248" s="347"/>
      <c r="GVP248" s="350"/>
      <c r="GVQ248" s="350"/>
      <c r="GVR248" s="348"/>
      <c r="GVS248" s="348"/>
      <c r="GVT248" s="348"/>
      <c r="GVU248" s="349"/>
      <c r="GVW248" s="347"/>
      <c r="GVX248" s="350"/>
      <c r="GVY248" s="350"/>
      <c r="GVZ248" s="348"/>
      <c r="GWA248" s="348"/>
      <c r="GWB248" s="348"/>
      <c r="GWC248" s="349"/>
      <c r="GWE248" s="347"/>
      <c r="GWF248" s="350"/>
      <c r="GWG248" s="350"/>
      <c r="GWH248" s="348"/>
      <c r="GWI248" s="348"/>
      <c r="GWJ248" s="348"/>
      <c r="GWK248" s="349"/>
      <c r="GWM248" s="347"/>
      <c r="GWN248" s="350"/>
      <c r="GWO248" s="350"/>
      <c r="GWP248" s="348"/>
      <c r="GWQ248" s="348"/>
      <c r="GWR248" s="348"/>
      <c r="GWS248" s="349"/>
      <c r="GWU248" s="347"/>
      <c r="GWV248" s="350"/>
      <c r="GWW248" s="350"/>
      <c r="GWX248" s="348"/>
      <c r="GWY248" s="348"/>
      <c r="GWZ248" s="348"/>
      <c r="GXA248" s="349"/>
      <c r="GXC248" s="347"/>
      <c r="GXD248" s="350"/>
      <c r="GXE248" s="350"/>
      <c r="GXF248" s="348"/>
      <c r="GXG248" s="348"/>
      <c r="GXH248" s="348"/>
      <c r="GXI248" s="349"/>
      <c r="GXK248" s="347"/>
      <c r="GXL248" s="350"/>
      <c r="GXM248" s="350"/>
      <c r="GXN248" s="348"/>
      <c r="GXO248" s="348"/>
      <c r="GXP248" s="348"/>
      <c r="GXQ248" s="349"/>
      <c r="GXS248" s="347"/>
      <c r="GXT248" s="350"/>
      <c r="GXU248" s="350"/>
      <c r="GXV248" s="348"/>
      <c r="GXW248" s="348"/>
      <c r="GXX248" s="348"/>
      <c r="GXY248" s="349"/>
      <c r="GYA248" s="347"/>
      <c r="GYB248" s="350"/>
      <c r="GYC248" s="350"/>
      <c r="GYD248" s="348"/>
      <c r="GYE248" s="348"/>
      <c r="GYF248" s="348"/>
      <c r="GYG248" s="349"/>
      <c r="GYI248" s="347"/>
      <c r="GYJ248" s="350"/>
      <c r="GYK248" s="350"/>
      <c r="GYL248" s="348"/>
      <c r="GYM248" s="348"/>
      <c r="GYN248" s="348"/>
      <c r="GYO248" s="349"/>
      <c r="GYQ248" s="347"/>
      <c r="GYR248" s="350"/>
      <c r="GYS248" s="350"/>
      <c r="GYT248" s="348"/>
      <c r="GYU248" s="348"/>
      <c r="GYV248" s="348"/>
      <c r="GYW248" s="349"/>
      <c r="GYY248" s="347"/>
      <c r="GYZ248" s="350"/>
      <c r="GZA248" s="350"/>
      <c r="GZB248" s="348"/>
      <c r="GZC248" s="348"/>
      <c r="GZD248" s="348"/>
      <c r="GZE248" s="349"/>
      <c r="GZG248" s="347"/>
      <c r="GZH248" s="350"/>
      <c r="GZI248" s="350"/>
      <c r="GZJ248" s="348"/>
      <c r="GZK248" s="348"/>
      <c r="GZL248" s="348"/>
      <c r="GZM248" s="349"/>
      <c r="GZO248" s="347"/>
      <c r="GZP248" s="350"/>
      <c r="GZQ248" s="350"/>
      <c r="GZR248" s="348"/>
      <c r="GZS248" s="348"/>
      <c r="GZT248" s="348"/>
      <c r="GZU248" s="349"/>
      <c r="GZW248" s="347"/>
      <c r="GZX248" s="350"/>
      <c r="GZY248" s="350"/>
      <c r="GZZ248" s="348"/>
      <c r="HAA248" s="348"/>
      <c r="HAB248" s="348"/>
      <c r="HAC248" s="349"/>
      <c r="HAE248" s="347"/>
      <c r="HAF248" s="350"/>
      <c r="HAG248" s="350"/>
      <c r="HAH248" s="348"/>
      <c r="HAI248" s="348"/>
      <c r="HAJ248" s="348"/>
      <c r="HAK248" s="349"/>
      <c r="HAM248" s="347"/>
      <c r="HAN248" s="350"/>
      <c r="HAO248" s="350"/>
      <c r="HAP248" s="348"/>
      <c r="HAQ248" s="348"/>
      <c r="HAR248" s="348"/>
      <c r="HAS248" s="349"/>
      <c r="HAU248" s="347"/>
      <c r="HAV248" s="350"/>
      <c r="HAW248" s="350"/>
      <c r="HAX248" s="348"/>
      <c r="HAY248" s="348"/>
      <c r="HAZ248" s="348"/>
      <c r="HBA248" s="349"/>
      <c r="HBC248" s="347"/>
      <c r="HBD248" s="350"/>
      <c r="HBE248" s="350"/>
      <c r="HBF248" s="348"/>
      <c r="HBG248" s="348"/>
      <c r="HBH248" s="348"/>
      <c r="HBI248" s="349"/>
      <c r="HBK248" s="347"/>
      <c r="HBL248" s="350"/>
      <c r="HBM248" s="350"/>
      <c r="HBN248" s="348"/>
      <c r="HBO248" s="348"/>
      <c r="HBP248" s="348"/>
      <c r="HBQ248" s="349"/>
      <c r="HBS248" s="347"/>
      <c r="HBT248" s="350"/>
      <c r="HBU248" s="350"/>
      <c r="HBV248" s="348"/>
      <c r="HBW248" s="348"/>
      <c r="HBX248" s="348"/>
      <c r="HBY248" s="349"/>
      <c r="HCA248" s="347"/>
      <c r="HCB248" s="350"/>
      <c r="HCC248" s="350"/>
      <c r="HCD248" s="348"/>
      <c r="HCE248" s="348"/>
      <c r="HCF248" s="348"/>
      <c r="HCG248" s="349"/>
      <c r="HCI248" s="347"/>
      <c r="HCJ248" s="350"/>
      <c r="HCK248" s="350"/>
      <c r="HCL248" s="348"/>
      <c r="HCM248" s="348"/>
      <c r="HCN248" s="348"/>
      <c r="HCO248" s="349"/>
      <c r="HCQ248" s="347"/>
      <c r="HCR248" s="350"/>
      <c r="HCS248" s="350"/>
      <c r="HCT248" s="348"/>
      <c r="HCU248" s="348"/>
      <c r="HCV248" s="348"/>
      <c r="HCW248" s="349"/>
      <c r="HCY248" s="347"/>
      <c r="HCZ248" s="350"/>
      <c r="HDA248" s="350"/>
      <c r="HDB248" s="348"/>
      <c r="HDC248" s="348"/>
      <c r="HDD248" s="348"/>
      <c r="HDE248" s="349"/>
      <c r="HDG248" s="347"/>
      <c r="HDH248" s="350"/>
      <c r="HDI248" s="350"/>
      <c r="HDJ248" s="348"/>
      <c r="HDK248" s="348"/>
      <c r="HDL248" s="348"/>
      <c r="HDM248" s="349"/>
      <c r="HDO248" s="347"/>
      <c r="HDP248" s="350"/>
      <c r="HDQ248" s="350"/>
      <c r="HDR248" s="348"/>
      <c r="HDS248" s="348"/>
      <c r="HDT248" s="348"/>
      <c r="HDU248" s="349"/>
      <c r="HDW248" s="347"/>
      <c r="HDX248" s="350"/>
      <c r="HDY248" s="350"/>
      <c r="HDZ248" s="348"/>
      <c r="HEA248" s="348"/>
      <c r="HEB248" s="348"/>
      <c r="HEC248" s="349"/>
      <c r="HEE248" s="347"/>
      <c r="HEF248" s="350"/>
      <c r="HEG248" s="350"/>
      <c r="HEH248" s="348"/>
      <c r="HEI248" s="348"/>
      <c r="HEJ248" s="348"/>
      <c r="HEK248" s="349"/>
      <c r="HEM248" s="347"/>
      <c r="HEN248" s="350"/>
      <c r="HEO248" s="350"/>
      <c r="HEP248" s="348"/>
      <c r="HEQ248" s="348"/>
      <c r="HER248" s="348"/>
      <c r="HES248" s="349"/>
      <c r="HEU248" s="347"/>
      <c r="HEV248" s="350"/>
      <c r="HEW248" s="350"/>
      <c r="HEX248" s="348"/>
      <c r="HEY248" s="348"/>
      <c r="HEZ248" s="348"/>
      <c r="HFA248" s="349"/>
      <c r="HFC248" s="347"/>
      <c r="HFD248" s="350"/>
      <c r="HFE248" s="350"/>
      <c r="HFF248" s="348"/>
      <c r="HFG248" s="348"/>
      <c r="HFH248" s="348"/>
      <c r="HFI248" s="349"/>
      <c r="HFK248" s="347"/>
      <c r="HFL248" s="350"/>
      <c r="HFM248" s="350"/>
      <c r="HFN248" s="348"/>
      <c r="HFO248" s="348"/>
      <c r="HFP248" s="348"/>
      <c r="HFQ248" s="349"/>
      <c r="HFS248" s="347"/>
      <c r="HFT248" s="350"/>
      <c r="HFU248" s="350"/>
      <c r="HFV248" s="348"/>
      <c r="HFW248" s="348"/>
      <c r="HFX248" s="348"/>
      <c r="HFY248" s="349"/>
      <c r="HGA248" s="347"/>
      <c r="HGB248" s="350"/>
      <c r="HGC248" s="350"/>
      <c r="HGD248" s="348"/>
      <c r="HGE248" s="348"/>
      <c r="HGF248" s="348"/>
      <c r="HGG248" s="349"/>
      <c r="HGI248" s="347"/>
      <c r="HGJ248" s="350"/>
      <c r="HGK248" s="350"/>
      <c r="HGL248" s="348"/>
      <c r="HGM248" s="348"/>
      <c r="HGN248" s="348"/>
      <c r="HGO248" s="349"/>
      <c r="HGQ248" s="347"/>
      <c r="HGR248" s="350"/>
      <c r="HGS248" s="350"/>
      <c r="HGT248" s="348"/>
      <c r="HGU248" s="348"/>
      <c r="HGV248" s="348"/>
      <c r="HGW248" s="349"/>
      <c r="HGY248" s="347"/>
      <c r="HGZ248" s="350"/>
      <c r="HHA248" s="350"/>
      <c r="HHB248" s="348"/>
      <c r="HHC248" s="348"/>
      <c r="HHD248" s="348"/>
      <c r="HHE248" s="349"/>
      <c r="HHG248" s="347"/>
      <c r="HHH248" s="350"/>
      <c r="HHI248" s="350"/>
      <c r="HHJ248" s="348"/>
      <c r="HHK248" s="348"/>
      <c r="HHL248" s="348"/>
      <c r="HHM248" s="349"/>
      <c r="HHO248" s="347"/>
      <c r="HHP248" s="350"/>
      <c r="HHQ248" s="350"/>
      <c r="HHR248" s="348"/>
      <c r="HHS248" s="348"/>
      <c r="HHT248" s="348"/>
      <c r="HHU248" s="349"/>
      <c r="HHW248" s="347"/>
      <c r="HHX248" s="350"/>
      <c r="HHY248" s="350"/>
      <c r="HHZ248" s="348"/>
      <c r="HIA248" s="348"/>
      <c r="HIB248" s="348"/>
      <c r="HIC248" s="349"/>
      <c r="HIE248" s="347"/>
      <c r="HIF248" s="350"/>
      <c r="HIG248" s="350"/>
      <c r="HIH248" s="348"/>
      <c r="HII248" s="348"/>
      <c r="HIJ248" s="348"/>
      <c r="HIK248" s="349"/>
      <c r="HIM248" s="347"/>
      <c r="HIN248" s="350"/>
      <c r="HIO248" s="350"/>
      <c r="HIP248" s="348"/>
      <c r="HIQ248" s="348"/>
      <c r="HIR248" s="348"/>
      <c r="HIS248" s="349"/>
      <c r="HIU248" s="347"/>
      <c r="HIV248" s="350"/>
      <c r="HIW248" s="350"/>
      <c r="HIX248" s="348"/>
      <c r="HIY248" s="348"/>
      <c r="HIZ248" s="348"/>
      <c r="HJA248" s="349"/>
      <c r="HJC248" s="347"/>
      <c r="HJD248" s="350"/>
      <c r="HJE248" s="350"/>
      <c r="HJF248" s="348"/>
      <c r="HJG248" s="348"/>
      <c r="HJH248" s="348"/>
      <c r="HJI248" s="349"/>
      <c r="HJK248" s="347"/>
      <c r="HJL248" s="350"/>
      <c r="HJM248" s="350"/>
      <c r="HJN248" s="348"/>
      <c r="HJO248" s="348"/>
      <c r="HJP248" s="348"/>
      <c r="HJQ248" s="349"/>
      <c r="HJS248" s="347"/>
      <c r="HJT248" s="350"/>
      <c r="HJU248" s="350"/>
      <c r="HJV248" s="348"/>
      <c r="HJW248" s="348"/>
      <c r="HJX248" s="348"/>
      <c r="HJY248" s="349"/>
      <c r="HKA248" s="347"/>
      <c r="HKB248" s="350"/>
      <c r="HKC248" s="350"/>
      <c r="HKD248" s="348"/>
      <c r="HKE248" s="348"/>
      <c r="HKF248" s="348"/>
      <c r="HKG248" s="349"/>
      <c r="HKI248" s="347"/>
      <c r="HKJ248" s="350"/>
      <c r="HKK248" s="350"/>
      <c r="HKL248" s="348"/>
      <c r="HKM248" s="348"/>
      <c r="HKN248" s="348"/>
      <c r="HKO248" s="349"/>
      <c r="HKQ248" s="347"/>
      <c r="HKR248" s="350"/>
      <c r="HKS248" s="350"/>
      <c r="HKT248" s="348"/>
      <c r="HKU248" s="348"/>
      <c r="HKV248" s="348"/>
      <c r="HKW248" s="349"/>
      <c r="HKY248" s="347"/>
      <c r="HKZ248" s="350"/>
      <c r="HLA248" s="350"/>
      <c r="HLB248" s="348"/>
      <c r="HLC248" s="348"/>
      <c r="HLD248" s="348"/>
      <c r="HLE248" s="349"/>
      <c r="HLG248" s="347"/>
      <c r="HLH248" s="350"/>
      <c r="HLI248" s="350"/>
      <c r="HLJ248" s="348"/>
      <c r="HLK248" s="348"/>
      <c r="HLL248" s="348"/>
      <c r="HLM248" s="349"/>
      <c r="HLO248" s="347"/>
      <c r="HLP248" s="350"/>
      <c r="HLQ248" s="350"/>
      <c r="HLR248" s="348"/>
      <c r="HLS248" s="348"/>
      <c r="HLT248" s="348"/>
      <c r="HLU248" s="349"/>
      <c r="HLW248" s="347"/>
      <c r="HLX248" s="350"/>
      <c r="HLY248" s="350"/>
      <c r="HLZ248" s="348"/>
      <c r="HMA248" s="348"/>
      <c r="HMB248" s="348"/>
      <c r="HMC248" s="349"/>
      <c r="HME248" s="347"/>
      <c r="HMF248" s="350"/>
      <c r="HMG248" s="350"/>
      <c r="HMH248" s="348"/>
      <c r="HMI248" s="348"/>
      <c r="HMJ248" s="348"/>
      <c r="HMK248" s="349"/>
      <c r="HMM248" s="347"/>
      <c r="HMN248" s="350"/>
      <c r="HMO248" s="350"/>
      <c r="HMP248" s="348"/>
      <c r="HMQ248" s="348"/>
      <c r="HMR248" s="348"/>
      <c r="HMS248" s="349"/>
      <c r="HMU248" s="347"/>
      <c r="HMV248" s="350"/>
      <c r="HMW248" s="350"/>
      <c r="HMX248" s="348"/>
      <c r="HMY248" s="348"/>
      <c r="HMZ248" s="348"/>
      <c r="HNA248" s="349"/>
      <c r="HNC248" s="347"/>
      <c r="HND248" s="350"/>
      <c r="HNE248" s="350"/>
      <c r="HNF248" s="348"/>
      <c r="HNG248" s="348"/>
      <c r="HNH248" s="348"/>
      <c r="HNI248" s="349"/>
      <c r="HNK248" s="347"/>
      <c r="HNL248" s="350"/>
      <c r="HNM248" s="350"/>
      <c r="HNN248" s="348"/>
      <c r="HNO248" s="348"/>
      <c r="HNP248" s="348"/>
      <c r="HNQ248" s="349"/>
      <c r="HNS248" s="347"/>
      <c r="HNT248" s="350"/>
      <c r="HNU248" s="350"/>
      <c r="HNV248" s="348"/>
      <c r="HNW248" s="348"/>
      <c r="HNX248" s="348"/>
      <c r="HNY248" s="349"/>
      <c r="HOA248" s="347"/>
      <c r="HOB248" s="350"/>
      <c r="HOC248" s="350"/>
      <c r="HOD248" s="348"/>
      <c r="HOE248" s="348"/>
      <c r="HOF248" s="348"/>
      <c r="HOG248" s="349"/>
      <c r="HOI248" s="347"/>
      <c r="HOJ248" s="350"/>
      <c r="HOK248" s="350"/>
      <c r="HOL248" s="348"/>
      <c r="HOM248" s="348"/>
      <c r="HON248" s="348"/>
      <c r="HOO248" s="349"/>
      <c r="HOQ248" s="347"/>
      <c r="HOR248" s="350"/>
      <c r="HOS248" s="350"/>
      <c r="HOT248" s="348"/>
      <c r="HOU248" s="348"/>
      <c r="HOV248" s="348"/>
      <c r="HOW248" s="349"/>
      <c r="HOY248" s="347"/>
      <c r="HOZ248" s="350"/>
      <c r="HPA248" s="350"/>
      <c r="HPB248" s="348"/>
      <c r="HPC248" s="348"/>
      <c r="HPD248" s="348"/>
      <c r="HPE248" s="349"/>
      <c r="HPG248" s="347"/>
      <c r="HPH248" s="350"/>
      <c r="HPI248" s="350"/>
      <c r="HPJ248" s="348"/>
      <c r="HPK248" s="348"/>
      <c r="HPL248" s="348"/>
      <c r="HPM248" s="349"/>
      <c r="HPO248" s="347"/>
      <c r="HPP248" s="350"/>
      <c r="HPQ248" s="350"/>
      <c r="HPR248" s="348"/>
      <c r="HPS248" s="348"/>
      <c r="HPT248" s="348"/>
      <c r="HPU248" s="349"/>
      <c r="HPW248" s="347"/>
      <c r="HPX248" s="350"/>
      <c r="HPY248" s="350"/>
      <c r="HPZ248" s="348"/>
      <c r="HQA248" s="348"/>
      <c r="HQB248" s="348"/>
      <c r="HQC248" s="349"/>
      <c r="HQE248" s="347"/>
      <c r="HQF248" s="350"/>
      <c r="HQG248" s="350"/>
      <c r="HQH248" s="348"/>
      <c r="HQI248" s="348"/>
      <c r="HQJ248" s="348"/>
      <c r="HQK248" s="349"/>
      <c r="HQM248" s="347"/>
      <c r="HQN248" s="350"/>
      <c r="HQO248" s="350"/>
      <c r="HQP248" s="348"/>
      <c r="HQQ248" s="348"/>
      <c r="HQR248" s="348"/>
      <c r="HQS248" s="349"/>
      <c r="HQU248" s="347"/>
      <c r="HQV248" s="350"/>
      <c r="HQW248" s="350"/>
      <c r="HQX248" s="348"/>
      <c r="HQY248" s="348"/>
      <c r="HQZ248" s="348"/>
      <c r="HRA248" s="349"/>
      <c r="HRC248" s="347"/>
      <c r="HRD248" s="350"/>
      <c r="HRE248" s="350"/>
      <c r="HRF248" s="348"/>
      <c r="HRG248" s="348"/>
      <c r="HRH248" s="348"/>
      <c r="HRI248" s="349"/>
      <c r="HRK248" s="347"/>
      <c r="HRL248" s="350"/>
      <c r="HRM248" s="350"/>
      <c r="HRN248" s="348"/>
      <c r="HRO248" s="348"/>
      <c r="HRP248" s="348"/>
      <c r="HRQ248" s="349"/>
      <c r="HRS248" s="347"/>
      <c r="HRT248" s="350"/>
      <c r="HRU248" s="350"/>
      <c r="HRV248" s="348"/>
      <c r="HRW248" s="348"/>
      <c r="HRX248" s="348"/>
      <c r="HRY248" s="349"/>
      <c r="HSA248" s="347"/>
      <c r="HSB248" s="350"/>
      <c r="HSC248" s="350"/>
      <c r="HSD248" s="348"/>
      <c r="HSE248" s="348"/>
      <c r="HSF248" s="348"/>
      <c r="HSG248" s="349"/>
      <c r="HSI248" s="347"/>
      <c r="HSJ248" s="350"/>
      <c r="HSK248" s="350"/>
      <c r="HSL248" s="348"/>
      <c r="HSM248" s="348"/>
      <c r="HSN248" s="348"/>
      <c r="HSO248" s="349"/>
      <c r="HSQ248" s="347"/>
      <c r="HSR248" s="350"/>
      <c r="HSS248" s="350"/>
      <c r="HST248" s="348"/>
      <c r="HSU248" s="348"/>
      <c r="HSV248" s="348"/>
      <c r="HSW248" s="349"/>
      <c r="HSY248" s="347"/>
      <c r="HSZ248" s="350"/>
      <c r="HTA248" s="350"/>
      <c r="HTB248" s="348"/>
      <c r="HTC248" s="348"/>
      <c r="HTD248" s="348"/>
      <c r="HTE248" s="349"/>
      <c r="HTG248" s="347"/>
      <c r="HTH248" s="350"/>
      <c r="HTI248" s="350"/>
      <c r="HTJ248" s="348"/>
      <c r="HTK248" s="348"/>
      <c r="HTL248" s="348"/>
      <c r="HTM248" s="349"/>
      <c r="HTO248" s="347"/>
      <c r="HTP248" s="350"/>
      <c r="HTQ248" s="350"/>
      <c r="HTR248" s="348"/>
      <c r="HTS248" s="348"/>
      <c r="HTT248" s="348"/>
      <c r="HTU248" s="349"/>
      <c r="HTW248" s="347"/>
      <c r="HTX248" s="350"/>
      <c r="HTY248" s="350"/>
      <c r="HTZ248" s="348"/>
      <c r="HUA248" s="348"/>
      <c r="HUB248" s="348"/>
      <c r="HUC248" s="349"/>
      <c r="HUE248" s="347"/>
      <c r="HUF248" s="350"/>
      <c r="HUG248" s="350"/>
      <c r="HUH248" s="348"/>
      <c r="HUI248" s="348"/>
      <c r="HUJ248" s="348"/>
      <c r="HUK248" s="349"/>
      <c r="HUM248" s="347"/>
      <c r="HUN248" s="350"/>
      <c r="HUO248" s="350"/>
      <c r="HUP248" s="348"/>
      <c r="HUQ248" s="348"/>
      <c r="HUR248" s="348"/>
      <c r="HUS248" s="349"/>
      <c r="HUU248" s="347"/>
      <c r="HUV248" s="350"/>
      <c r="HUW248" s="350"/>
      <c r="HUX248" s="348"/>
      <c r="HUY248" s="348"/>
      <c r="HUZ248" s="348"/>
      <c r="HVA248" s="349"/>
      <c r="HVC248" s="347"/>
      <c r="HVD248" s="350"/>
      <c r="HVE248" s="350"/>
      <c r="HVF248" s="348"/>
      <c r="HVG248" s="348"/>
      <c r="HVH248" s="348"/>
      <c r="HVI248" s="349"/>
      <c r="HVK248" s="347"/>
      <c r="HVL248" s="350"/>
      <c r="HVM248" s="350"/>
      <c r="HVN248" s="348"/>
      <c r="HVO248" s="348"/>
      <c r="HVP248" s="348"/>
      <c r="HVQ248" s="349"/>
      <c r="HVS248" s="347"/>
      <c r="HVT248" s="350"/>
      <c r="HVU248" s="350"/>
      <c r="HVV248" s="348"/>
      <c r="HVW248" s="348"/>
      <c r="HVX248" s="348"/>
      <c r="HVY248" s="349"/>
      <c r="HWA248" s="347"/>
      <c r="HWB248" s="350"/>
      <c r="HWC248" s="350"/>
      <c r="HWD248" s="348"/>
      <c r="HWE248" s="348"/>
      <c r="HWF248" s="348"/>
      <c r="HWG248" s="349"/>
      <c r="HWI248" s="347"/>
      <c r="HWJ248" s="350"/>
      <c r="HWK248" s="350"/>
      <c r="HWL248" s="348"/>
      <c r="HWM248" s="348"/>
      <c r="HWN248" s="348"/>
      <c r="HWO248" s="349"/>
      <c r="HWQ248" s="347"/>
      <c r="HWR248" s="350"/>
      <c r="HWS248" s="350"/>
      <c r="HWT248" s="348"/>
      <c r="HWU248" s="348"/>
      <c r="HWV248" s="348"/>
      <c r="HWW248" s="349"/>
      <c r="HWY248" s="347"/>
      <c r="HWZ248" s="350"/>
      <c r="HXA248" s="350"/>
      <c r="HXB248" s="348"/>
      <c r="HXC248" s="348"/>
      <c r="HXD248" s="348"/>
      <c r="HXE248" s="349"/>
      <c r="HXG248" s="347"/>
      <c r="HXH248" s="350"/>
      <c r="HXI248" s="350"/>
      <c r="HXJ248" s="348"/>
      <c r="HXK248" s="348"/>
      <c r="HXL248" s="348"/>
      <c r="HXM248" s="349"/>
      <c r="HXO248" s="347"/>
      <c r="HXP248" s="350"/>
      <c r="HXQ248" s="350"/>
      <c r="HXR248" s="348"/>
      <c r="HXS248" s="348"/>
      <c r="HXT248" s="348"/>
      <c r="HXU248" s="349"/>
      <c r="HXW248" s="347"/>
      <c r="HXX248" s="350"/>
      <c r="HXY248" s="350"/>
      <c r="HXZ248" s="348"/>
      <c r="HYA248" s="348"/>
      <c r="HYB248" s="348"/>
      <c r="HYC248" s="349"/>
      <c r="HYE248" s="347"/>
      <c r="HYF248" s="350"/>
      <c r="HYG248" s="350"/>
      <c r="HYH248" s="348"/>
      <c r="HYI248" s="348"/>
      <c r="HYJ248" s="348"/>
      <c r="HYK248" s="349"/>
      <c r="HYM248" s="347"/>
      <c r="HYN248" s="350"/>
      <c r="HYO248" s="350"/>
      <c r="HYP248" s="348"/>
      <c r="HYQ248" s="348"/>
      <c r="HYR248" s="348"/>
      <c r="HYS248" s="349"/>
      <c r="HYU248" s="347"/>
      <c r="HYV248" s="350"/>
      <c r="HYW248" s="350"/>
      <c r="HYX248" s="348"/>
      <c r="HYY248" s="348"/>
      <c r="HYZ248" s="348"/>
      <c r="HZA248" s="349"/>
      <c r="HZC248" s="347"/>
      <c r="HZD248" s="350"/>
      <c r="HZE248" s="350"/>
      <c r="HZF248" s="348"/>
      <c r="HZG248" s="348"/>
      <c r="HZH248" s="348"/>
      <c r="HZI248" s="349"/>
      <c r="HZK248" s="347"/>
      <c r="HZL248" s="350"/>
      <c r="HZM248" s="350"/>
      <c r="HZN248" s="348"/>
      <c r="HZO248" s="348"/>
      <c r="HZP248" s="348"/>
      <c r="HZQ248" s="349"/>
      <c r="HZS248" s="347"/>
      <c r="HZT248" s="350"/>
      <c r="HZU248" s="350"/>
      <c r="HZV248" s="348"/>
      <c r="HZW248" s="348"/>
      <c r="HZX248" s="348"/>
      <c r="HZY248" s="349"/>
      <c r="IAA248" s="347"/>
      <c r="IAB248" s="350"/>
      <c r="IAC248" s="350"/>
      <c r="IAD248" s="348"/>
      <c r="IAE248" s="348"/>
      <c r="IAF248" s="348"/>
      <c r="IAG248" s="349"/>
      <c r="IAI248" s="347"/>
      <c r="IAJ248" s="350"/>
      <c r="IAK248" s="350"/>
      <c r="IAL248" s="348"/>
      <c r="IAM248" s="348"/>
      <c r="IAN248" s="348"/>
      <c r="IAO248" s="349"/>
      <c r="IAQ248" s="347"/>
      <c r="IAR248" s="350"/>
      <c r="IAS248" s="350"/>
      <c r="IAT248" s="348"/>
      <c r="IAU248" s="348"/>
      <c r="IAV248" s="348"/>
      <c r="IAW248" s="349"/>
      <c r="IAY248" s="347"/>
      <c r="IAZ248" s="350"/>
      <c r="IBA248" s="350"/>
      <c r="IBB248" s="348"/>
      <c r="IBC248" s="348"/>
      <c r="IBD248" s="348"/>
      <c r="IBE248" s="349"/>
      <c r="IBG248" s="347"/>
      <c r="IBH248" s="350"/>
      <c r="IBI248" s="350"/>
      <c r="IBJ248" s="348"/>
      <c r="IBK248" s="348"/>
      <c r="IBL248" s="348"/>
      <c r="IBM248" s="349"/>
      <c r="IBO248" s="347"/>
      <c r="IBP248" s="350"/>
      <c r="IBQ248" s="350"/>
      <c r="IBR248" s="348"/>
      <c r="IBS248" s="348"/>
      <c r="IBT248" s="348"/>
      <c r="IBU248" s="349"/>
      <c r="IBW248" s="347"/>
      <c r="IBX248" s="350"/>
      <c r="IBY248" s="350"/>
      <c r="IBZ248" s="348"/>
      <c r="ICA248" s="348"/>
      <c r="ICB248" s="348"/>
      <c r="ICC248" s="349"/>
      <c r="ICE248" s="347"/>
      <c r="ICF248" s="350"/>
      <c r="ICG248" s="350"/>
      <c r="ICH248" s="348"/>
      <c r="ICI248" s="348"/>
      <c r="ICJ248" s="348"/>
      <c r="ICK248" s="349"/>
      <c r="ICM248" s="347"/>
      <c r="ICN248" s="350"/>
      <c r="ICO248" s="350"/>
      <c r="ICP248" s="348"/>
      <c r="ICQ248" s="348"/>
      <c r="ICR248" s="348"/>
      <c r="ICS248" s="349"/>
      <c r="ICU248" s="347"/>
      <c r="ICV248" s="350"/>
      <c r="ICW248" s="350"/>
      <c r="ICX248" s="348"/>
      <c r="ICY248" s="348"/>
      <c r="ICZ248" s="348"/>
      <c r="IDA248" s="349"/>
      <c r="IDC248" s="347"/>
      <c r="IDD248" s="350"/>
      <c r="IDE248" s="350"/>
      <c r="IDF248" s="348"/>
      <c r="IDG248" s="348"/>
      <c r="IDH248" s="348"/>
      <c r="IDI248" s="349"/>
      <c r="IDK248" s="347"/>
      <c r="IDL248" s="350"/>
      <c r="IDM248" s="350"/>
      <c r="IDN248" s="348"/>
      <c r="IDO248" s="348"/>
      <c r="IDP248" s="348"/>
      <c r="IDQ248" s="349"/>
      <c r="IDS248" s="347"/>
      <c r="IDT248" s="350"/>
      <c r="IDU248" s="350"/>
      <c r="IDV248" s="348"/>
      <c r="IDW248" s="348"/>
      <c r="IDX248" s="348"/>
      <c r="IDY248" s="349"/>
      <c r="IEA248" s="347"/>
      <c r="IEB248" s="350"/>
      <c r="IEC248" s="350"/>
      <c r="IED248" s="348"/>
      <c r="IEE248" s="348"/>
      <c r="IEF248" s="348"/>
      <c r="IEG248" s="349"/>
      <c r="IEI248" s="347"/>
      <c r="IEJ248" s="350"/>
      <c r="IEK248" s="350"/>
      <c r="IEL248" s="348"/>
      <c r="IEM248" s="348"/>
      <c r="IEN248" s="348"/>
      <c r="IEO248" s="349"/>
      <c r="IEQ248" s="347"/>
      <c r="IER248" s="350"/>
      <c r="IES248" s="350"/>
      <c r="IET248" s="348"/>
      <c r="IEU248" s="348"/>
      <c r="IEV248" s="348"/>
      <c r="IEW248" s="349"/>
      <c r="IEY248" s="347"/>
      <c r="IEZ248" s="350"/>
      <c r="IFA248" s="350"/>
      <c r="IFB248" s="348"/>
      <c r="IFC248" s="348"/>
      <c r="IFD248" s="348"/>
      <c r="IFE248" s="349"/>
      <c r="IFG248" s="347"/>
      <c r="IFH248" s="350"/>
      <c r="IFI248" s="350"/>
      <c r="IFJ248" s="348"/>
      <c r="IFK248" s="348"/>
      <c r="IFL248" s="348"/>
      <c r="IFM248" s="349"/>
      <c r="IFO248" s="347"/>
      <c r="IFP248" s="350"/>
      <c r="IFQ248" s="350"/>
      <c r="IFR248" s="348"/>
      <c r="IFS248" s="348"/>
      <c r="IFT248" s="348"/>
      <c r="IFU248" s="349"/>
      <c r="IFW248" s="347"/>
      <c r="IFX248" s="350"/>
      <c r="IFY248" s="350"/>
      <c r="IFZ248" s="348"/>
      <c r="IGA248" s="348"/>
      <c r="IGB248" s="348"/>
      <c r="IGC248" s="349"/>
      <c r="IGE248" s="347"/>
      <c r="IGF248" s="350"/>
      <c r="IGG248" s="350"/>
      <c r="IGH248" s="348"/>
      <c r="IGI248" s="348"/>
      <c r="IGJ248" s="348"/>
      <c r="IGK248" s="349"/>
      <c r="IGM248" s="347"/>
      <c r="IGN248" s="350"/>
      <c r="IGO248" s="350"/>
      <c r="IGP248" s="348"/>
      <c r="IGQ248" s="348"/>
      <c r="IGR248" s="348"/>
      <c r="IGS248" s="349"/>
      <c r="IGU248" s="347"/>
      <c r="IGV248" s="350"/>
      <c r="IGW248" s="350"/>
      <c r="IGX248" s="348"/>
      <c r="IGY248" s="348"/>
      <c r="IGZ248" s="348"/>
      <c r="IHA248" s="349"/>
      <c r="IHC248" s="347"/>
      <c r="IHD248" s="350"/>
      <c r="IHE248" s="350"/>
      <c r="IHF248" s="348"/>
      <c r="IHG248" s="348"/>
      <c r="IHH248" s="348"/>
      <c r="IHI248" s="349"/>
      <c r="IHK248" s="347"/>
      <c r="IHL248" s="350"/>
      <c r="IHM248" s="350"/>
      <c r="IHN248" s="348"/>
      <c r="IHO248" s="348"/>
      <c r="IHP248" s="348"/>
      <c r="IHQ248" s="349"/>
      <c r="IHS248" s="347"/>
      <c r="IHT248" s="350"/>
      <c r="IHU248" s="350"/>
      <c r="IHV248" s="348"/>
      <c r="IHW248" s="348"/>
      <c r="IHX248" s="348"/>
      <c r="IHY248" s="349"/>
      <c r="IIA248" s="347"/>
      <c r="IIB248" s="350"/>
      <c r="IIC248" s="350"/>
      <c r="IID248" s="348"/>
      <c r="IIE248" s="348"/>
      <c r="IIF248" s="348"/>
      <c r="IIG248" s="349"/>
      <c r="III248" s="347"/>
      <c r="IIJ248" s="350"/>
      <c r="IIK248" s="350"/>
      <c r="IIL248" s="348"/>
      <c r="IIM248" s="348"/>
      <c r="IIN248" s="348"/>
      <c r="IIO248" s="349"/>
      <c r="IIQ248" s="347"/>
      <c r="IIR248" s="350"/>
      <c r="IIS248" s="350"/>
      <c r="IIT248" s="348"/>
      <c r="IIU248" s="348"/>
      <c r="IIV248" s="348"/>
      <c r="IIW248" s="349"/>
      <c r="IIY248" s="347"/>
      <c r="IIZ248" s="350"/>
      <c r="IJA248" s="350"/>
      <c r="IJB248" s="348"/>
      <c r="IJC248" s="348"/>
      <c r="IJD248" s="348"/>
      <c r="IJE248" s="349"/>
      <c r="IJG248" s="347"/>
      <c r="IJH248" s="350"/>
      <c r="IJI248" s="350"/>
      <c r="IJJ248" s="348"/>
      <c r="IJK248" s="348"/>
      <c r="IJL248" s="348"/>
      <c r="IJM248" s="349"/>
      <c r="IJO248" s="347"/>
      <c r="IJP248" s="350"/>
      <c r="IJQ248" s="350"/>
      <c r="IJR248" s="348"/>
      <c r="IJS248" s="348"/>
      <c r="IJT248" s="348"/>
      <c r="IJU248" s="349"/>
      <c r="IJW248" s="347"/>
      <c r="IJX248" s="350"/>
      <c r="IJY248" s="350"/>
      <c r="IJZ248" s="348"/>
      <c r="IKA248" s="348"/>
      <c r="IKB248" s="348"/>
      <c r="IKC248" s="349"/>
      <c r="IKE248" s="347"/>
      <c r="IKF248" s="350"/>
      <c r="IKG248" s="350"/>
      <c r="IKH248" s="348"/>
      <c r="IKI248" s="348"/>
      <c r="IKJ248" s="348"/>
      <c r="IKK248" s="349"/>
      <c r="IKM248" s="347"/>
      <c r="IKN248" s="350"/>
      <c r="IKO248" s="350"/>
      <c r="IKP248" s="348"/>
      <c r="IKQ248" s="348"/>
      <c r="IKR248" s="348"/>
      <c r="IKS248" s="349"/>
      <c r="IKU248" s="347"/>
      <c r="IKV248" s="350"/>
      <c r="IKW248" s="350"/>
      <c r="IKX248" s="348"/>
      <c r="IKY248" s="348"/>
      <c r="IKZ248" s="348"/>
      <c r="ILA248" s="349"/>
      <c r="ILC248" s="347"/>
      <c r="ILD248" s="350"/>
      <c r="ILE248" s="350"/>
      <c r="ILF248" s="348"/>
      <c r="ILG248" s="348"/>
      <c r="ILH248" s="348"/>
      <c r="ILI248" s="349"/>
      <c r="ILK248" s="347"/>
      <c r="ILL248" s="350"/>
      <c r="ILM248" s="350"/>
      <c r="ILN248" s="348"/>
      <c r="ILO248" s="348"/>
      <c r="ILP248" s="348"/>
      <c r="ILQ248" s="349"/>
      <c r="ILS248" s="347"/>
      <c r="ILT248" s="350"/>
      <c r="ILU248" s="350"/>
      <c r="ILV248" s="348"/>
      <c r="ILW248" s="348"/>
      <c r="ILX248" s="348"/>
      <c r="ILY248" s="349"/>
      <c r="IMA248" s="347"/>
      <c r="IMB248" s="350"/>
      <c r="IMC248" s="350"/>
      <c r="IMD248" s="348"/>
      <c r="IME248" s="348"/>
      <c r="IMF248" s="348"/>
      <c r="IMG248" s="349"/>
      <c r="IMI248" s="347"/>
      <c r="IMJ248" s="350"/>
      <c r="IMK248" s="350"/>
      <c r="IML248" s="348"/>
      <c r="IMM248" s="348"/>
      <c r="IMN248" s="348"/>
      <c r="IMO248" s="349"/>
      <c r="IMQ248" s="347"/>
      <c r="IMR248" s="350"/>
      <c r="IMS248" s="350"/>
      <c r="IMT248" s="348"/>
      <c r="IMU248" s="348"/>
      <c r="IMV248" s="348"/>
      <c r="IMW248" s="349"/>
      <c r="IMY248" s="347"/>
      <c r="IMZ248" s="350"/>
      <c r="INA248" s="350"/>
      <c r="INB248" s="348"/>
      <c r="INC248" s="348"/>
      <c r="IND248" s="348"/>
      <c r="INE248" s="349"/>
      <c r="ING248" s="347"/>
      <c r="INH248" s="350"/>
      <c r="INI248" s="350"/>
      <c r="INJ248" s="348"/>
      <c r="INK248" s="348"/>
      <c r="INL248" s="348"/>
      <c r="INM248" s="349"/>
      <c r="INO248" s="347"/>
      <c r="INP248" s="350"/>
      <c r="INQ248" s="350"/>
      <c r="INR248" s="348"/>
      <c r="INS248" s="348"/>
      <c r="INT248" s="348"/>
      <c r="INU248" s="349"/>
      <c r="INW248" s="347"/>
      <c r="INX248" s="350"/>
      <c r="INY248" s="350"/>
      <c r="INZ248" s="348"/>
      <c r="IOA248" s="348"/>
      <c r="IOB248" s="348"/>
      <c r="IOC248" s="349"/>
      <c r="IOE248" s="347"/>
      <c r="IOF248" s="350"/>
      <c r="IOG248" s="350"/>
      <c r="IOH248" s="348"/>
      <c r="IOI248" s="348"/>
      <c r="IOJ248" s="348"/>
      <c r="IOK248" s="349"/>
      <c r="IOM248" s="347"/>
      <c r="ION248" s="350"/>
      <c r="IOO248" s="350"/>
      <c r="IOP248" s="348"/>
      <c r="IOQ248" s="348"/>
      <c r="IOR248" s="348"/>
      <c r="IOS248" s="349"/>
      <c r="IOU248" s="347"/>
      <c r="IOV248" s="350"/>
      <c r="IOW248" s="350"/>
      <c r="IOX248" s="348"/>
      <c r="IOY248" s="348"/>
      <c r="IOZ248" s="348"/>
      <c r="IPA248" s="349"/>
      <c r="IPC248" s="347"/>
      <c r="IPD248" s="350"/>
      <c r="IPE248" s="350"/>
      <c r="IPF248" s="348"/>
      <c r="IPG248" s="348"/>
      <c r="IPH248" s="348"/>
      <c r="IPI248" s="349"/>
      <c r="IPK248" s="347"/>
      <c r="IPL248" s="350"/>
      <c r="IPM248" s="350"/>
      <c r="IPN248" s="348"/>
      <c r="IPO248" s="348"/>
      <c r="IPP248" s="348"/>
      <c r="IPQ248" s="349"/>
      <c r="IPS248" s="347"/>
      <c r="IPT248" s="350"/>
      <c r="IPU248" s="350"/>
      <c r="IPV248" s="348"/>
      <c r="IPW248" s="348"/>
      <c r="IPX248" s="348"/>
      <c r="IPY248" s="349"/>
      <c r="IQA248" s="347"/>
      <c r="IQB248" s="350"/>
      <c r="IQC248" s="350"/>
      <c r="IQD248" s="348"/>
      <c r="IQE248" s="348"/>
      <c r="IQF248" s="348"/>
      <c r="IQG248" s="349"/>
      <c r="IQI248" s="347"/>
      <c r="IQJ248" s="350"/>
      <c r="IQK248" s="350"/>
      <c r="IQL248" s="348"/>
      <c r="IQM248" s="348"/>
      <c r="IQN248" s="348"/>
      <c r="IQO248" s="349"/>
      <c r="IQQ248" s="347"/>
      <c r="IQR248" s="350"/>
      <c r="IQS248" s="350"/>
      <c r="IQT248" s="348"/>
      <c r="IQU248" s="348"/>
      <c r="IQV248" s="348"/>
      <c r="IQW248" s="349"/>
      <c r="IQY248" s="347"/>
      <c r="IQZ248" s="350"/>
      <c r="IRA248" s="350"/>
      <c r="IRB248" s="348"/>
      <c r="IRC248" s="348"/>
      <c r="IRD248" s="348"/>
      <c r="IRE248" s="349"/>
      <c r="IRG248" s="347"/>
      <c r="IRH248" s="350"/>
      <c r="IRI248" s="350"/>
      <c r="IRJ248" s="348"/>
      <c r="IRK248" s="348"/>
      <c r="IRL248" s="348"/>
      <c r="IRM248" s="349"/>
      <c r="IRO248" s="347"/>
      <c r="IRP248" s="350"/>
      <c r="IRQ248" s="350"/>
      <c r="IRR248" s="348"/>
      <c r="IRS248" s="348"/>
      <c r="IRT248" s="348"/>
      <c r="IRU248" s="349"/>
      <c r="IRW248" s="347"/>
      <c r="IRX248" s="350"/>
      <c r="IRY248" s="350"/>
      <c r="IRZ248" s="348"/>
      <c r="ISA248" s="348"/>
      <c r="ISB248" s="348"/>
      <c r="ISC248" s="349"/>
      <c r="ISE248" s="347"/>
      <c r="ISF248" s="350"/>
      <c r="ISG248" s="350"/>
      <c r="ISH248" s="348"/>
      <c r="ISI248" s="348"/>
      <c r="ISJ248" s="348"/>
      <c r="ISK248" s="349"/>
      <c r="ISM248" s="347"/>
      <c r="ISN248" s="350"/>
      <c r="ISO248" s="350"/>
      <c r="ISP248" s="348"/>
      <c r="ISQ248" s="348"/>
      <c r="ISR248" s="348"/>
      <c r="ISS248" s="349"/>
      <c r="ISU248" s="347"/>
      <c r="ISV248" s="350"/>
      <c r="ISW248" s="350"/>
      <c r="ISX248" s="348"/>
      <c r="ISY248" s="348"/>
      <c r="ISZ248" s="348"/>
      <c r="ITA248" s="349"/>
      <c r="ITC248" s="347"/>
      <c r="ITD248" s="350"/>
      <c r="ITE248" s="350"/>
      <c r="ITF248" s="348"/>
      <c r="ITG248" s="348"/>
      <c r="ITH248" s="348"/>
      <c r="ITI248" s="349"/>
      <c r="ITK248" s="347"/>
      <c r="ITL248" s="350"/>
      <c r="ITM248" s="350"/>
      <c r="ITN248" s="348"/>
      <c r="ITO248" s="348"/>
      <c r="ITP248" s="348"/>
      <c r="ITQ248" s="349"/>
      <c r="ITS248" s="347"/>
      <c r="ITT248" s="350"/>
      <c r="ITU248" s="350"/>
      <c r="ITV248" s="348"/>
      <c r="ITW248" s="348"/>
      <c r="ITX248" s="348"/>
      <c r="ITY248" s="349"/>
      <c r="IUA248" s="347"/>
      <c r="IUB248" s="350"/>
      <c r="IUC248" s="350"/>
      <c r="IUD248" s="348"/>
      <c r="IUE248" s="348"/>
      <c r="IUF248" s="348"/>
      <c r="IUG248" s="349"/>
      <c r="IUI248" s="347"/>
      <c r="IUJ248" s="350"/>
      <c r="IUK248" s="350"/>
      <c r="IUL248" s="348"/>
      <c r="IUM248" s="348"/>
      <c r="IUN248" s="348"/>
      <c r="IUO248" s="349"/>
      <c r="IUQ248" s="347"/>
      <c r="IUR248" s="350"/>
      <c r="IUS248" s="350"/>
      <c r="IUT248" s="348"/>
      <c r="IUU248" s="348"/>
      <c r="IUV248" s="348"/>
      <c r="IUW248" s="349"/>
      <c r="IUY248" s="347"/>
      <c r="IUZ248" s="350"/>
      <c r="IVA248" s="350"/>
      <c r="IVB248" s="348"/>
      <c r="IVC248" s="348"/>
      <c r="IVD248" s="348"/>
      <c r="IVE248" s="349"/>
      <c r="IVG248" s="347"/>
      <c r="IVH248" s="350"/>
      <c r="IVI248" s="350"/>
      <c r="IVJ248" s="348"/>
      <c r="IVK248" s="348"/>
      <c r="IVL248" s="348"/>
      <c r="IVM248" s="349"/>
      <c r="IVO248" s="347"/>
      <c r="IVP248" s="350"/>
      <c r="IVQ248" s="350"/>
      <c r="IVR248" s="348"/>
      <c r="IVS248" s="348"/>
      <c r="IVT248" s="348"/>
      <c r="IVU248" s="349"/>
      <c r="IVW248" s="347"/>
      <c r="IVX248" s="350"/>
      <c r="IVY248" s="350"/>
      <c r="IVZ248" s="348"/>
      <c r="IWA248" s="348"/>
      <c r="IWB248" s="348"/>
      <c r="IWC248" s="349"/>
      <c r="IWE248" s="347"/>
      <c r="IWF248" s="350"/>
      <c r="IWG248" s="350"/>
      <c r="IWH248" s="348"/>
      <c r="IWI248" s="348"/>
      <c r="IWJ248" s="348"/>
      <c r="IWK248" s="349"/>
      <c r="IWM248" s="347"/>
      <c r="IWN248" s="350"/>
      <c r="IWO248" s="350"/>
      <c r="IWP248" s="348"/>
      <c r="IWQ248" s="348"/>
      <c r="IWR248" s="348"/>
      <c r="IWS248" s="349"/>
      <c r="IWU248" s="347"/>
      <c r="IWV248" s="350"/>
      <c r="IWW248" s="350"/>
      <c r="IWX248" s="348"/>
      <c r="IWY248" s="348"/>
      <c r="IWZ248" s="348"/>
      <c r="IXA248" s="349"/>
      <c r="IXC248" s="347"/>
      <c r="IXD248" s="350"/>
      <c r="IXE248" s="350"/>
      <c r="IXF248" s="348"/>
      <c r="IXG248" s="348"/>
      <c r="IXH248" s="348"/>
      <c r="IXI248" s="349"/>
      <c r="IXK248" s="347"/>
      <c r="IXL248" s="350"/>
      <c r="IXM248" s="350"/>
      <c r="IXN248" s="348"/>
      <c r="IXO248" s="348"/>
      <c r="IXP248" s="348"/>
      <c r="IXQ248" s="349"/>
      <c r="IXS248" s="347"/>
      <c r="IXT248" s="350"/>
      <c r="IXU248" s="350"/>
      <c r="IXV248" s="348"/>
      <c r="IXW248" s="348"/>
      <c r="IXX248" s="348"/>
      <c r="IXY248" s="349"/>
      <c r="IYA248" s="347"/>
      <c r="IYB248" s="350"/>
      <c r="IYC248" s="350"/>
      <c r="IYD248" s="348"/>
      <c r="IYE248" s="348"/>
      <c r="IYF248" s="348"/>
      <c r="IYG248" s="349"/>
      <c r="IYI248" s="347"/>
      <c r="IYJ248" s="350"/>
      <c r="IYK248" s="350"/>
      <c r="IYL248" s="348"/>
      <c r="IYM248" s="348"/>
      <c r="IYN248" s="348"/>
      <c r="IYO248" s="349"/>
      <c r="IYQ248" s="347"/>
      <c r="IYR248" s="350"/>
      <c r="IYS248" s="350"/>
      <c r="IYT248" s="348"/>
      <c r="IYU248" s="348"/>
      <c r="IYV248" s="348"/>
      <c r="IYW248" s="349"/>
      <c r="IYY248" s="347"/>
      <c r="IYZ248" s="350"/>
      <c r="IZA248" s="350"/>
      <c r="IZB248" s="348"/>
      <c r="IZC248" s="348"/>
      <c r="IZD248" s="348"/>
      <c r="IZE248" s="349"/>
      <c r="IZG248" s="347"/>
      <c r="IZH248" s="350"/>
      <c r="IZI248" s="350"/>
      <c r="IZJ248" s="348"/>
      <c r="IZK248" s="348"/>
      <c r="IZL248" s="348"/>
      <c r="IZM248" s="349"/>
      <c r="IZO248" s="347"/>
      <c r="IZP248" s="350"/>
      <c r="IZQ248" s="350"/>
      <c r="IZR248" s="348"/>
      <c r="IZS248" s="348"/>
      <c r="IZT248" s="348"/>
      <c r="IZU248" s="349"/>
      <c r="IZW248" s="347"/>
      <c r="IZX248" s="350"/>
      <c r="IZY248" s="350"/>
      <c r="IZZ248" s="348"/>
      <c r="JAA248" s="348"/>
      <c r="JAB248" s="348"/>
      <c r="JAC248" s="349"/>
      <c r="JAE248" s="347"/>
      <c r="JAF248" s="350"/>
      <c r="JAG248" s="350"/>
      <c r="JAH248" s="348"/>
      <c r="JAI248" s="348"/>
      <c r="JAJ248" s="348"/>
      <c r="JAK248" s="349"/>
      <c r="JAM248" s="347"/>
      <c r="JAN248" s="350"/>
      <c r="JAO248" s="350"/>
      <c r="JAP248" s="348"/>
      <c r="JAQ248" s="348"/>
      <c r="JAR248" s="348"/>
      <c r="JAS248" s="349"/>
      <c r="JAU248" s="347"/>
      <c r="JAV248" s="350"/>
      <c r="JAW248" s="350"/>
      <c r="JAX248" s="348"/>
      <c r="JAY248" s="348"/>
      <c r="JAZ248" s="348"/>
      <c r="JBA248" s="349"/>
      <c r="JBC248" s="347"/>
      <c r="JBD248" s="350"/>
      <c r="JBE248" s="350"/>
      <c r="JBF248" s="348"/>
      <c r="JBG248" s="348"/>
      <c r="JBH248" s="348"/>
      <c r="JBI248" s="349"/>
      <c r="JBK248" s="347"/>
      <c r="JBL248" s="350"/>
      <c r="JBM248" s="350"/>
      <c r="JBN248" s="348"/>
      <c r="JBO248" s="348"/>
      <c r="JBP248" s="348"/>
      <c r="JBQ248" s="349"/>
      <c r="JBS248" s="347"/>
      <c r="JBT248" s="350"/>
      <c r="JBU248" s="350"/>
      <c r="JBV248" s="348"/>
      <c r="JBW248" s="348"/>
      <c r="JBX248" s="348"/>
      <c r="JBY248" s="349"/>
      <c r="JCA248" s="347"/>
      <c r="JCB248" s="350"/>
      <c r="JCC248" s="350"/>
      <c r="JCD248" s="348"/>
      <c r="JCE248" s="348"/>
      <c r="JCF248" s="348"/>
      <c r="JCG248" s="349"/>
      <c r="JCI248" s="347"/>
      <c r="JCJ248" s="350"/>
      <c r="JCK248" s="350"/>
      <c r="JCL248" s="348"/>
      <c r="JCM248" s="348"/>
      <c r="JCN248" s="348"/>
      <c r="JCO248" s="349"/>
      <c r="JCQ248" s="347"/>
      <c r="JCR248" s="350"/>
      <c r="JCS248" s="350"/>
      <c r="JCT248" s="348"/>
      <c r="JCU248" s="348"/>
      <c r="JCV248" s="348"/>
      <c r="JCW248" s="349"/>
      <c r="JCY248" s="347"/>
      <c r="JCZ248" s="350"/>
      <c r="JDA248" s="350"/>
      <c r="JDB248" s="348"/>
      <c r="JDC248" s="348"/>
      <c r="JDD248" s="348"/>
      <c r="JDE248" s="349"/>
      <c r="JDG248" s="347"/>
      <c r="JDH248" s="350"/>
      <c r="JDI248" s="350"/>
      <c r="JDJ248" s="348"/>
      <c r="JDK248" s="348"/>
      <c r="JDL248" s="348"/>
      <c r="JDM248" s="349"/>
      <c r="JDO248" s="347"/>
      <c r="JDP248" s="350"/>
      <c r="JDQ248" s="350"/>
      <c r="JDR248" s="348"/>
      <c r="JDS248" s="348"/>
      <c r="JDT248" s="348"/>
      <c r="JDU248" s="349"/>
      <c r="JDW248" s="347"/>
      <c r="JDX248" s="350"/>
      <c r="JDY248" s="350"/>
      <c r="JDZ248" s="348"/>
      <c r="JEA248" s="348"/>
      <c r="JEB248" s="348"/>
      <c r="JEC248" s="349"/>
      <c r="JEE248" s="347"/>
      <c r="JEF248" s="350"/>
      <c r="JEG248" s="350"/>
      <c r="JEH248" s="348"/>
      <c r="JEI248" s="348"/>
      <c r="JEJ248" s="348"/>
      <c r="JEK248" s="349"/>
      <c r="JEM248" s="347"/>
      <c r="JEN248" s="350"/>
      <c r="JEO248" s="350"/>
      <c r="JEP248" s="348"/>
      <c r="JEQ248" s="348"/>
      <c r="JER248" s="348"/>
      <c r="JES248" s="349"/>
      <c r="JEU248" s="347"/>
      <c r="JEV248" s="350"/>
      <c r="JEW248" s="350"/>
      <c r="JEX248" s="348"/>
      <c r="JEY248" s="348"/>
      <c r="JEZ248" s="348"/>
      <c r="JFA248" s="349"/>
      <c r="JFC248" s="347"/>
      <c r="JFD248" s="350"/>
      <c r="JFE248" s="350"/>
      <c r="JFF248" s="348"/>
      <c r="JFG248" s="348"/>
      <c r="JFH248" s="348"/>
      <c r="JFI248" s="349"/>
      <c r="JFK248" s="347"/>
      <c r="JFL248" s="350"/>
      <c r="JFM248" s="350"/>
      <c r="JFN248" s="348"/>
      <c r="JFO248" s="348"/>
      <c r="JFP248" s="348"/>
      <c r="JFQ248" s="349"/>
      <c r="JFS248" s="347"/>
      <c r="JFT248" s="350"/>
      <c r="JFU248" s="350"/>
      <c r="JFV248" s="348"/>
      <c r="JFW248" s="348"/>
      <c r="JFX248" s="348"/>
      <c r="JFY248" s="349"/>
      <c r="JGA248" s="347"/>
      <c r="JGB248" s="350"/>
      <c r="JGC248" s="350"/>
      <c r="JGD248" s="348"/>
      <c r="JGE248" s="348"/>
      <c r="JGF248" s="348"/>
      <c r="JGG248" s="349"/>
      <c r="JGI248" s="347"/>
      <c r="JGJ248" s="350"/>
      <c r="JGK248" s="350"/>
      <c r="JGL248" s="348"/>
      <c r="JGM248" s="348"/>
      <c r="JGN248" s="348"/>
      <c r="JGO248" s="349"/>
      <c r="JGQ248" s="347"/>
      <c r="JGR248" s="350"/>
      <c r="JGS248" s="350"/>
      <c r="JGT248" s="348"/>
      <c r="JGU248" s="348"/>
      <c r="JGV248" s="348"/>
      <c r="JGW248" s="349"/>
      <c r="JGY248" s="347"/>
      <c r="JGZ248" s="350"/>
      <c r="JHA248" s="350"/>
      <c r="JHB248" s="348"/>
      <c r="JHC248" s="348"/>
      <c r="JHD248" s="348"/>
      <c r="JHE248" s="349"/>
      <c r="JHG248" s="347"/>
      <c r="JHH248" s="350"/>
      <c r="JHI248" s="350"/>
      <c r="JHJ248" s="348"/>
      <c r="JHK248" s="348"/>
      <c r="JHL248" s="348"/>
      <c r="JHM248" s="349"/>
      <c r="JHO248" s="347"/>
      <c r="JHP248" s="350"/>
      <c r="JHQ248" s="350"/>
      <c r="JHR248" s="348"/>
      <c r="JHS248" s="348"/>
      <c r="JHT248" s="348"/>
      <c r="JHU248" s="349"/>
      <c r="JHW248" s="347"/>
      <c r="JHX248" s="350"/>
      <c r="JHY248" s="350"/>
      <c r="JHZ248" s="348"/>
      <c r="JIA248" s="348"/>
      <c r="JIB248" s="348"/>
      <c r="JIC248" s="349"/>
      <c r="JIE248" s="347"/>
      <c r="JIF248" s="350"/>
      <c r="JIG248" s="350"/>
      <c r="JIH248" s="348"/>
      <c r="JII248" s="348"/>
      <c r="JIJ248" s="348"/>
      <c r="JIK248" s="349"/>
      <c r="JIM248" s="347"/>
      <c r="JIN248" s="350"/>
      <c r="JIO248" s="350"/>
      <c r="JIP248" s="348"/>
      <c r="JIQ248" s="348"/>
      <c r="JIR248" s="348"/>
      <c r="JIS248" s="349"/>
      <c r="JIU248" s="347"/>
      <c r="JIV248" s="350"/>
      <c r="JIW248" s="350"/>
      <c r="JIX248" s="348"/>
      <c r="JIY248" s="348"/>
      <c r="JIZ248" s="348"/>
      <c r="JJA248" s="349"/>
      <c r="JJC248" s="347"/>
      <c r="JJD248" s="350"/>
      <c r="JJE248" s="350"/>
      <c r="JJF248" s="348"/>
      <c r="JJG248" s="348"/>
      <c r="JJH248" s="348"/>
      <c r="JJI248" s="349"/>
      <c r="JJK248" s="347"/>
      <c r="JJL248" s="350"/>
      <c r="JJM248" s="350"/>
      <c r="JJN248" s="348"/>
      <c r="JJO248" s="348"/>
      <c r="JJP248" s="348"/>
      <c r="JJQ248" s="349"/>
      <c r="JJS248" s="347"/>
      <c r="JJT248" s="350"/>
      <c r="JJU248" s="350"/>
      <c r="JJV248" s="348"/>
      <c r="JJW248" s="348"/>
      <c r="JJX248" s="348"/>
      <c r="JJY248" s="349"/>
      <c r="JKA248" s="347"/>
      <c r="JKB248" s="350"/>
      <c r="JKC248" s="350"/>
      <c r="JKD248" s="348"/>
      <c r="JKE248" s="348"/>
      <c r="JKF248" s="348"/>
      <c r="JKG248" s="349"/>
      <c r="JKI248" s="347"/>
      <c r="JKJ248" s="350"/>
      <c r="JKK248" s="350"/>
      <c r="JKL248" s="348"/>
      <c r="JKM248" s="348"/>
      <c r="JKN248" s="348"/>
      <c r="JKO248" s="349"/>
      <c r="JKQ248" s="347"/>
      <c r="JKR248" s="350"/>
      <c r="JKS248" s="350"/>
      <c r="JKT248" s="348"/>
      <c r="JKU248" s="348"/>
      <c r="JKV248" s="348"/>
      <c r="JKW248" s="349"/>
      <c r="JKY248" s="347"/>
      <c r="JKZ248" s="350"/>
      <c r="JLA248" s="350"/>
      <c r="JLB248" s="348"/>
      <c r="JLC248" s="348"/>
      <c r="JLD248" s="348"/>
      <c r="JLE248" s="349"/>
      <c r="JLG248" s="347"/>
      <c r="JLH248" s="350"/>
      <c r="JLI248" s="350"/>
      <c r="JLJ248" s="348"/>
      <c r="JLK248" s="348"/>
      <c r="JLL248" s="348"/>
      <c r="JLM248" s="349"/>
      <c r="JLO248" s="347"/>
      <c r="JLP248" s="350"/>
      <c r="JLQ248" s="350"/>
      <c r="JLR248" s="348"/>
      <c r="JLS248" s="348"/>
      <c r="JLT248" s="348"/>
      <c r="JLU248" s="349"/>
      <c r="JLW248" s="347"/>
      <c r="JLX248" s="350"/>
      <c r="JLY248" s="350"/>
      <c r="JLZ248" s="348"/>
      <c r="JMA248" s="348"/>
      <c r="JMB248" s="348"/>
      <c r="JMC248" s="349"/>
      <c r="JME248" s="347"/>
      <c r="JMF248" s="350"/>
      <c r="JMG248" s="350"/>
      <c r="JMH248" s="348"/>
      <c r="JMI248" s="348"/>
      <c r="JMJ248" s="348"/>
      <c r="JMK248" s="349"/>
      <c r="JMM248" s="347"/>
      <c r="JMN248" s="350"/>
      <c r="JMO248" s="350"/>
      <c r="JMP248" s="348"/>
      <c r="JMQ248" s="348"/>
      <c r="JMR248" s="348"/>
      <c r="JMS248" s="349"/>
      <c r="JMU248" s="347"/>
      <c r="JMV248" s="350"/>
      <c r="JMW248" s="350"/>
      <c r="JMX248" s="348"/>
      <c r="JMY248" s="348"/>
      <c r="JMZ248" s="348"/>
      <c r="JNA248" s="349"/>
      <c r="JNC248" s="347"/>
      <c r="JND248" s="350"/>
      <c r="JNE248" s="350"/>
      <c r="JNF248" s="348"/>
      <c r="JNG248" s="348"/>
      <c r="JNH248" s="348"/>
      <c r="JNI248" s="349"/>
      <c r="JNK248" s="347"/>
      <c r="JNL248" s="350"/>
      <c r="JNM248" s="350"/>
      <c r="JNN248" s="348"/>
      <c r="JNO248" s="348"/>
      <c r="JNP248" s="348"/>
      <c r="JNQ248" s="349"/>
      <c r="JNS248" s="347"/>
      <c r="JNT248" s="350"/>
      <c r="JNU248" s="350"/>
      <c r="JNV248" s="348"/>
      <c r="JNW248" s="348"/>
      <c r="JNX248" s="348"/>
      <c r="JNY248" s="349"/>
      <c r="JOA248" s="347"/>
      <c r="JOB248" s="350"/>
      <c r="JOC248" s="350"/>
      <c r="JOD248" s="348"/>
      <c r="JOE248" s="348"/>
      <c r="JOF248" s="348"/>
      <c r="JOG248" s="349"/>
      <c r="JOI248" s="347"/>
      <c r="JOJ248" s="350"/>
      <c r="JOK248" s="350"/>
      <c r="JOL248" s="348"/>
      <c r="JOM248" s="348"/>
      <c r="JON248" s="348"/>
      <c r="JOO248" s="349"/>
      <c r="JOQ248" s="347"/>
      <c r="JOR248" s="350"/>
      <c r="JOS248" s="350"/>
      <c r="JOT248" s="348"/>
      <c r="JOU248" s="348"/>
      <c r="JOV248" s="348"/>
      <c r="JOW248" s="349"/>
      <c r="JOY248" s="347"/>
      <c r="JOZ248" s="350"/>
      <c r="JPA248" s="350"/>
      <c r="JPB248" s="348"/>
      <c r="JPC248" s="348"/>
      <c r="JPD248" s="348"/>
      <c r="JPE248" s="349"/>
      <c r="JPG248" s="347"/>
      <c r="JPH248" s="350"/>
      <c r="JPI248" s="350"/>
      <c r="JPJ248" s="348"/>
      <c r="JPK248" s="348"/>
      <c r="JPL248" s="348"/>
      <c r="JPM248" s="349"/>
      <c r="JPO248" s="347"/>
      <c r="JPP248" s="350"/>
      <c r="JPQ248" s="350"/>
      <c r="JPR248" s="348"/>
      <c r="JPS248" s="348"/>
      <c r="JPT248" s="348"/>
      <c r="JPU248" s="349"/>
      <c r="JPW248" s="347"/>
      <c r="JPX248" s="350"/>
      <c r="JPY248" s="350"/>
      <c r="JPZ248" s="348"/>
      <c r="JQA248" s="348"/>
      <c r="JQB248" s="348"/>
      <c r="JQC248" s="349"/>
      <c r="JQE248" s="347"/>
      <c r="JQF248" s="350"/>
      <c r="JQG248" s="350"/>
      <c r="JQH248" s="348"/>
      <c r="JQI248" s="348"/>
      <c r="JQJ248" s="348"/>
      <c r="JQK248" s="349"/>
      <c r="JQM248" s="347"/>
      <c r="JQN248" s="350"/>
      <c r="JQO248" s="350"/>
      <c r="JQP248" s="348"/>
      <c r="JQQ248" s="348"/>
      <c r="JQR248" s="348"/>
      <c r="JQS248" s="349"/>
      <c r="JQU248" s="347"/>
      <c r="JQV248" s="350"/>
      <c r="JQW248" s="350"/>
      <c r="JQX248" s="348"/>
      <c r="JQY248" s="348"/>
      <c r="JQZ248" s="348"/>
      <c r="JRA248" s="349"/>
      <c r="JRC248" s="347"/>
      <c r="JRD248" s="350"/>
      <c r="JRE248" s="350"/>
      <c r="JRF248" s="348"/>
      <c r="JRG248" s="348"/>
      <c r="JRH248" s="348"/>
      <c r="JRI248" s="349"/>
      <c r="JRK248" s="347"/>
      <c r="JRL248" s="350"/>
      <c r="JRM248" s="350"/>
      <c r="JRN248" s="348"/>
      <c r="JRO248" s="348"/>
      <c r="JRP248" s="348"/>
      <c r="JRQ248" s="349"/>
      <c r="JRS248" s="347"/>
      <c r="JRT248" s="350"/>
      <c r="JRU248" s="350"/>
      <c r="JRV248" s="348"/>
      <c r="JRW248" s="348"/>
      <c r="JRX248" s="348"/>
      <c r="JRY248" s="349"/>
      <c r="JSA248" s="347"/>
      <c r="JSB248" s="350"/>
      <c r="JSC248" s="350"/>
      <c r="JSD248" s="348"/>
      <c r="JSE248" s="348"/>
      <c r="JSF248" s="348"/>
      <c r="JSG248" s="349"/>
      <c r="JSI248" s="347"/>
      <c r="JSJ248" s="350"/>
      <c r="JSK248" s="350"/>
      <c r="JSL248" s="348"/>
      <c r="JSM248" s="348"/>
      <c r="JSN248" s="348"/>
      <c r="JSO248" s="349"/>
      <c r="JSQ248" s="347"/>
      <c r="JSR248" s="350"/>
      <c r="JSS248" s="350"/>
      <c r="JST248" s="348"/>
      <c r="JSU248" s="348"/>
      <c r="JSV248" s="348"/>
      <c r="JSW248" s="349"/>
      <c r="JSY248" s="347"/>
      <c r="JSZ248" s="350"/>
      <c r="JTA248" s="350"/>
      <c r="JTB248" s="348"/>
      <c r="JTC248" s="348"/>
      <c r="JTD248" s="348"/>
      <c r="JTE248" s="349"/>
      <c r="JTG248" s="347"/>
      <c r="JTH248" s="350"/>
      <c r="JTI248" s="350"/>
      <c r="JTJ248" s="348"/>
      <c r="JTK248" s="348"/>
      <c r="JTL248" s="348"/>
      <c r="JTM248" s="349"/>
      <c r="JTO248" s="347"/>
      <c r="JTP248" s="350"/>
      <c r="JTQ248" s="350"/>
      <c r="JTR248" s="348"/>
      <c r="JTS248" s="348"/>
      <c r="JTT248" s="348"/>
      <c r="JTU248" s="349"/>
      <c r="JTW248" s="347"/>
      <c r="JTX248" s="350"/>
      <c r="JTY248" s="350"/>
      <c r="JTZ248" s="348"/>
      <c r="JUA248" s="348"/>
      <c r="JUB248" s="348"/>
      <c r="JUC248" s="349"/>
      <c r="JUE248" s="347"/>
      <c r="JUF248" s="350"/>
      <c r="JUG248" s="350"/>
      <c r="JUH248" s="348"/>
      <c r="JUI248" s="348"/>
      <c r="JUJ248" s="348"/>
      <c r="JUK248" s="349"/>
      <c r="JUM248" s="347"/>
      <c r="JUN248" s="350"/>
      <c r="JUO248" s="350"/>
      <c r="JUP248" s="348"/>
      <c r="JUQ248" s="348"/>
      <c r="JUR248" s="348"/>
      <c r="JUS248" s="349"/>
      <c r="JUU248" s="347"/>
      <c r="JUV248" s="350"/>
      <c r="JUW248" s="350"/>
      <c r="JUX248" s="348"/>
      <c r="JUY248" s="348"/>
      <c r="JUZ248" s="348"/>
      <c r="JVA248" s="349"/>
      <c r="JVC248" s="347"/>
      <c r="JVD248" s="350"/>
      <c r="JVE248" s="350"/>
      <c r="JVF248" s="348"/>
      <c r="JVG248" s="348"/>
      <c r="JVH248" s="348"/>
      <c r="JVI248" s="349"/>
      <c r="JVK248" s="347"/>
      <c r="JVL248" s="350"/>
      <c r="JVM248" s="350"/>
      <c r="JVN248" s="348"/>
      <c r="JVO248" s="348"/>
      <c r="JVP248" s="348"/>
      <c r="JVQ248" s="349"/>
      <c r="JVS248" s="347"/>
      <c r="JVT248" s="350"/>
      <c r="JVU248" s="350"/>
      <c r="JVV248" s="348"/>
      <c r="JVW248" s="348"/>
      <c r="JVX248" s="348"/>
      <c r="JVY248" s="349"/>
      <c r="JWA248" s="347"/>
      <c r="JWB248" s="350"/>
      <c r="JWC248" s="350"/>
      <c r="JWD248" s="348"/>
      <c r="JWE248" s="348"/>
      <c r="JWF248" s="348"/>
      <c r="JWG248" s="349"/>
      <c r="JWI248" s="347"/>
      <c r="JWJ248" s="350"/>
      <c r="JWK248" s="350"/>
      <c r="JWL248" s="348"/>
      <c r="JWM248" s="348"/>
      <c r="JWN248" s="348"/>
      <c r="JWO248" s="349"/>
      <c r="JWQ248" s="347"/>
      <c r="JWR248" s="350"/>
      <c r="JWS248" s="350"/>
      <c r="JWT248" s="348"/>
      <c r="JWU248" s="348"/>
      <c r="JWV248" s="348"/>
      <c r="JWW248" s="349"/>
      <c r="JWY248" s="347"/>
      <c r="JWZ248" s="350"/>
      <c r="JXA248" s="350"/>
      <c r="JXB248" s="348"/>
      <c r="JXC248" s="348"/>
      <c r="JXD248" s="348"/>
      <c r="JXE248" s="349"/>
      <c r="JXG248" s="347"/>
      <c r="JXH248" s="350"/>
      <c r="JXI248" s="350"/>
      <c r="JXJ248" s="348"/>
      <c r="JXK248" s="348"/>
      <c r="JXL248" s="348"/>
      <c r="JXM248" s="349"/>
      <c r="JXO248" s="347"/>
      <c r="JXP248" s="350"/>
      <c r="JXQ248" s="350"/>
      <c r="JXR248" s="348"/>
      <c r="JXS248" s="348"/>
      <c r="JXT248" s="348"/>
      <c r="JXU248" s="349"/>
      <c r="JXW248" s="347"/>
      <c r="JXX248" s="350"/>
      <c r="JXY248" s="350"/>
      <c r="JXZ248" s="348"/>
      <c r="JYA248" s="348"/>
      <c r="JYB248" s="348"/>
      <c r="JYC248" s="349"/>
      <c r="JYE248" s="347"/>
      <c r="JYF248" s="350"/>
      <c r="JYG248" s="350"/>
      <c r="JYH248" s="348"/>
      <c r="JYI248" s="348"/>
      <c r="JYJ248" s="348"/>
      <c r="JYK248" s="349"/>
      <c r="JYM248" s="347"/>
      <c r="JYN248" s="350"/>
      <c r="JYO248" s="350"/>
      <c r="JYP248" s="348"/>
      <c r="JYQ248" s="348"/>
      <c r="JYR248" s="348"/>
      <c r="JYS248" s="349"/>
      <c r="JYU248" s="347"/>
      <c r="JYV248" s="350"/>
      <c r="JYW248" s="350"/>
      <c r="JYX248" s="348"/>
      <c r="JYY248" s="348"/>
      <c r="JYZ248" s="348"/>
      <c r="JZA248" s="349"/>
      <c r="JZC248" s="347"/>
      <c r="JZD248" s="350"/>
      <c r="JZE248" s="350"/>
      <c r="JZF248" s="348"/>
      <c r="JZG248" s="348"/>
      <c r="JZH248" s="348"/>
      <c r="JZI248" s="349"/>
      <c r="JZK248" s="347"/>
      <c r="JZL248" s="350"/>
      <c r="JZM248" s="350"/>
      <c r="JZN248" s="348"/>
      <c r="JZO248" s="348"/>
      <c r="JZP248" s="348"/>
      <c r="JZQ248" s="349"/>
      <c r="JZS248" s="347"/>
      <c r="JZT248" s="350"/>
      <c r="JZU248" s="350"/>
      <c r="JZV248" s="348"/>
      <c r="JZW248" s="348"/>
      <c r="JZX248" s="348"/>
      <c r="JZY248" s="349"/>
      <c r="KAA248" s="347"/>
      <c r="KAB248" s="350"/>
      <c r="KAC248" s="350"/>
      <c r="KAD248" s="348"/>
      <c r="KAE248" s="348"/>
      <c r="KAF248" s="348"/>
      <c r="KAG248" s="349"/>
      <c r="KAI248" s="347"/>
      <c r="KAJ248" s="350"/>
      <c r="KAK248" s="350"/>
      <c r="KAL248" s="348"/>
      <c r="KAM248" s="348"/>
      <c r="KAN248" s="348"/>
      <c r="KAO248" s="349"/>
      <c r="KAQ248" s="347"/>
      <c r="KAR248" s="350"/>
      <c r="KAS248" s="350"/>
      <c r="KAT248" s="348"/>
      <c r="KAU248" s="348"/>
      <c r="KAV248" s="348"/>
      <c r="KAW248" s="349"/>
      <c r="KAY248" s="347"/>
      <c r="KAZ248" s="350"/>
      <c r="KBA248" s="350"/>
      <c r="KBB248" s="348"/>
      <c r="KBC248" s="348"/>
      <c r="KBD248" s="348"/>
      <c r="KBE248" s="349"/>
      <c r="KBG248" s="347"/>
      <c r="KBH248" s="350"/>
      <c r="KBI248" s="350"/>
      <c r="KBJ248" s="348"/>
      <c r="KBK248" s="348"/>
      <c r="KBL248" s="348"/>
      <c r="KBM248" s="349"/>
      <c r="KBO248" s="347"/>
      <c r="KBP248" s="350"/>
      <c r="KBQ248" s="350"/>
      <c r="KBR248" s="348"/>
      <c r="KBS248" s="348"/>
      <c r="KBT248" s="348"/>
      <c r="KBU248" s="349"/>
      <c r="KBW248" s="347"/>
      <c r="KBX248" s="350"/>
      <c r="KBY248" s="350"/>
      <c r="KBZ248" s="348"/>
      <c r="KCA248" s="348"/>
      <c r="KCB248" s="348"/>
      <c r="KCC248" s="349"/>
      <c r="KCE248" s="347"/>
      <c r="KCF248" s="350"/>
      <c r="KCG248" s="350"/>
      <c r="KCH248" s="348"/>
      <c r="KCI248" s="348"/>
      <c r="KCJ248" s="348"/>
      <c r="KCK248" s="349"/>
      <c r="KCM248" s="347"/>
      <c r="KCN248" s="350"/>
      <c r="KCO248" s="350"/>
      <c r="KCP248" s="348"/>
      <c r="KCQ248" s="348"/>
      <c r="KCR248" s="348"/>
      <c r="KCS248" s="349"/>
      <c r="KCU248" s="347"/>
      <c r="KCV248" s="350"/>
      <c r="KCW248" s="350"/>
      <c r="KCX248" s="348"/>
      <c r="KCY248" s="348"/>
      <c r="KCZ248" s="348"/>
      <c r="KDA248" s="349"/>
      <c r="KDC248" s="347"/>
      <c r="KDD248" s="350"/>
      <c r="KDE248" s="350"/>
      <c r="KDF248" s="348"/>
      <c r="KDG248" s="348"/>
      <c r="KDH248" s="348"/>
      <c r="KDI248" s="349"/>
      <c r="KDK248" s="347"/>
      <c r="KDL248" s="350"/>
      <c r="KDM248" s="350"/>
      <c r="KDN248" s="348"/>
      <c r="KDO248" s="348"/>
      <c r="KDP248" s="348"/>
      <c r="KDQ248" s="349"/>
      <c r="KDS248" s="347"/>
      <c r="KDT248" s="350"/>
      <c r="KDU248" s="350"/>
      <c r="KDV248" s="348"/>
      <c r="KDW248" s="348"/>
      <c r="KDX248" s="348"/>
      <c r="KDY248" s="349"/>
      <c r="KEA248" s="347"/>
      <c r="KEB248" s="350"/>
      <c r="KEC248" s="350"/>
      <c r="KED248" s="348"/>
      <c r="KEE248" s="348"/>
      <c r="KEF248" s="348"/>
      <c r="KEG248" s="349"/>
      <c r="KEI248" s="347"/>
      <c r="KEJ248" s="350"/>
      <c r="KEK248" s="350"/>
      <c r="KEL248" s="348"/>
      <c r="KEM248" s="348"/>
      <c r="KEN248" s="348"/>
      <c r="KEO248" s="349"/>
      <c r="KEQ248" s="347"/>
      <c r="KER248" s="350"/>
      <c r="KES248" s="350"/>
      <c r="KET248" s="348"/>
      <c r="KEU248" s="348"/>
      <c r="KEV248" s="348"/>
      <c r="KEW248" s="349"/>
      <c r="KEY248" s="347"/>
      <c r="KEZ248" s="350"/>
      <c r="KFA248" s="350"/>
      <c r="KFB248" s="348"/>
      <c r="KFC248" s="348"/>
      <c r="KFD248" s="348"/>
      <c r="KFE248" s="349"/>
      <c r="KFG248" s="347"/>
      <c r="KFH248" s="350"/>
      <c r="KFI248" s="350"/>
      <c r="KFJ248" s="348"/>
      <c r="KFK248" s="348"/>
      <c r="KFL248" s="348"/>
      <c r="KFM248" s="349"/>
      <c r="KFO248" s="347"/>
      <c r="KFP248" s="350"/>
      <c r="KFQ248" s="350"/>
      <c r="KFR248" s="348"/>
      <c r="KFS248" s="348"/>
      <c r="KFT248" s="348"/>
      <c r="KFU248" s="349"/>
      <c r="KFW248" s="347"/>
      <c r="KFX248" s="350"/>
      <c r="KFY248" s="350"/>
      <c r="KFZ248" s="348"/>
      <c r="KGA248" s="348"/>
      <c r="KGB248" s="348"/>
      <c r="KGC248" s="349"/>
      <c r="KGE248" s="347"/>
      <c r="KGF248" s="350"/>
      <c r="KGG248" s="350"/>
      <c r="KGH248" s="348"/>
      <c r="KGI248" s="348"/>
      <c r="KGJ248" s="348"/>
      <c r="KGK248" s="349"/>
      <c r="KGM248" s="347"/>
      <c r="KGN248" s="350"/>
      <c r="KGO248" s="350"/>
      <c r="KGP248" s="348"/>
      <c r="KGQ248" s="348"/>
      <c r="KGR248" s="348"/>
      <c r="KGS248" s="349"/>
      <c r="KGU248" s="347"/>
      <c r="KGV248" s="350"/>
      <c r="KGW248" s="350"/>
      <c r="KGX248" s="348"/>
      <c r="KGY248" s="348"/>
      <c r="KGZ248" s="348"/>
      <c r="KHA248" s="349"/>
      <c r="KHC248" s="347"/>
      <c r="KHD248" s="350"/>
      <c r="KHE248" s="350"/>
      <c r="KHF248" s="348"/>
      <c r="KHG248" s="348"/>
      <c r="KHH248" s="348"/>
      <c r="KHI248" s="349"/>
      <c r="KHK248" s="347"/>
      <c r="KHL248" s="350"/>
      <c r="KHM248" s="350"/>
      <c r="KHN248" s="348"/>
      <c r="KHO248" s="348"/>
      <c r="KHP248" s="348"/>
      <c r="KHQ248" s="349"/>
      <c r="KHS248" s="347"/>
      <c r="KHT248" s="350"/>
      <c r="KHU248" s="350"/>
      <c r="KHV248" s="348"/>
      <c r="KHW248" s="348"/>
      <c r="KHX248" s="348"/>
      <c r="KHY248" s="349"/>
      <c r="KIA248" s="347"/>
      <c r="KIB248" s="350"/>
      <c r="KIC248" s="350"/>
      <c r="KID248" s="348"/>
      <c r="KIE248" s="348"/>
      <c r="KIF248" s="348"/>
      <c r="KIG248" s="349"/>
      <c r="KII248" s="347"/>
      <c r="KIJ248" s="350"/>
      <c r="KIK248" s="350"/>
      <c r="KIL248" s="348"/>
      <c r="KIM248" s="348"/>
      <c r="KIN248" s="348"/>
      <c r="KIO248" s="349"/>
      <c r="KIQ248" s="347"/>
      <c r="KIR248" s="350"/>
      <c r="KIS248" s="350"/>
      <c r="KIT248" s="348"/>
      <c r="KIU248" s="348"/>
      <c r="KIV248" s="348"/>
      <c r="KIW248" s="349"/>
      <c r="KIY248" s="347"/>
      <c r="KIZ248" s="350"/>
      <c r="KJA248" s="350"/>
      <c r="KJB248" s="348"/>
      <c r="KJC248" s="348"/>
      <c r="KJD248" s="348"/>
      <c r="KJE248" s="349"/>
      <c r="KJG248" s="347"/>
      <c r="KJH248" s="350"/>
      <c r="KJI248" s="350"/>
      <c r="KJJ248" s="348"/>
      <c r="KJK248" s="348"/>
      <c r="KJL248" s="348"/>
      <c r="KJM248" s="349"/>
      <c r="KJO248" s="347"/>
      <c r="KJP248" s="350"/>
      <c r="KJQ248" s="350"/>
      <c r="KJR248" s="348"/>
      <c r="KJS248" s="348"/>
      <c r="KJT248" s="348"/>
      <c r="KJU248" s="349"/>
      <c r="KJW248" s="347"/>
      <c r="KJX248" s="350"/>
      <c r="KJY248" s="350"/>
      <c r="KJZ248" s="348"/>
      <c r="KKA248" s="348"/>
      <c r="KKB248" s="348"/>
      <c r="KKC248" s="349"/>
      <c r="KKE248" s="347"/>
      <c r="KKF248" s="350"/>
      <c r="KKG248" s="350"/>
      <c r="KKH248" s="348"/>
      <c r="KKI248" s="348"/>
      <c r="KKJ248" s="348"/>
      <c r="KKK248" s="349"/>
      <c r="KKM248" s="347"/>
      <c r="KKN248" s="350"/>
      <c r="KKO248" s="350"/>
      <c r="KKP248" s="348"/>
      <c r="KKQ248" s="348"/>
      <c r="KKR248" s="348"/>
      <c r="KKS248" s="349"/>
      <c r="KKU248" s="347"/>
      <c r="KKV248" s="350"/>
      <c r="KKW248" s="350"/>
      <c r="KKX248" s="348"/>
      <c r="KKY248" s="348"/>
      <c r="KKZ248" s="348"/>
      <c r="KLA248" s="349"/>
      <c r="KLC248" s="347"/>
      <c r="KLD248" s="350"/>
      <c r="KLE248" s="350"/>
      <c r="KLF248" s="348"/>
      <c r="KLG248" s="348"/>
      <c r="KLH248" s="348"/>
      <c r="KLI248" s="349"/>
      <c r="KLK248" s="347"/>
      <c r="KLL248" s="350"/>
      <c r="KLM248" s="350"/>
      <c r="KLN248" s="348"/>
      <c r="KLO248" s="348"/>
      <c r="KLP248" s="348"/>
      <c r="KLQ248" s="349"/>
      <c r="KLS248" s="347"/>
      <c r="KLT248" s="350"/>
      <c r="KLU248" s="350"/>
      <c r="KLV248" s="348"/>
      <c r="KLW248" s="348"/>
      <c r="KLX248" s="348"/>
      <c r="KLY248" s="349"/>
      <c r="KMA248" s="347"/>
      <c r="KMB248" s="350"/>
      <c r="KMC248" s="350"/>
      <c r="KMD248" s="348"/>
      <c r="KME248" s="348"/>
      <c r="KMF248" s="348"/>
      <c r="KMG248" s="349"/>
      <c r="KMI248" s="347"/>
      <c r="KMJ248" s="350"/>
      <c r="KMK248" s="350"/>
      <c r="KML248" s="348"/>
      <c r="KMM248" s="348"/>
      <c r="KMN248" s="348"/>
      <c r="KMO248" s="349"/>
      <c r="KMQ248" s="347"/>
      <c r="KMR248" s="350"/>
      <c r="KMS248" s="350"/>
      <c r="KMT248" s="348"/>
      <c r="KMU248" s="348"/>
      <c r="KMV248" s="348"/>
      <c r="KMW248" s="349"/>
      <c r="KMY248" s="347"/>
      <c r="KMZ248" s="350"/>
      <c r="KNA248" s="350"/>
      <c r="KNB248" s="348"/>
      <c r="KNC248" s="348"/>
      <c r="KND248" s="348"/>
      <c r="KNE248" s="349"/>
      <c r="KNG248" s="347"/>
      <c r="KNH248" s="350"/>
      <c r="KNI248" s="350"/>
      <c r="KNJ248" s="348"/>
      <c r="KNK248" s="348"/>
      <c r="KNL248" s="348"/>
      <c r="KNM248" s="349"/>
      <c r="KNO248" s="347"/>
      <c r="KNP248" s="350"/>
      <c r="KNQ248" s="350"/>
      <c r="KNR248" s="348"/>
      <c r="KNS248" s="348"/>
      <c r="KNT248" s="348"/>
      <c r="KNU248" s="349"/>
      <c r="KNW248" s="347"/>
      <c r="KNX248" s="350"/>
      <c r="KNY248" s="350"/>
      <c r="KNZ248" s="348"/>
      <c r="KOA248" s="348"/>
      <c r="KOB248" s="348"/>
      <c r="KOC248" s="349"/>
      <c r="KOE248" s="347"/>
      <c r="KOF248" s="350"/>
      <c r="KOG248" s="350"/>
      <c r="KOH248" s="348"/>
      <c r="KOI248" s="348"/>
      <c r="KOJ248" s="348"/>
      <c r="KOK248" s="349"/>
      <c r="KOM248" s="347"/>
      <c r="KON248" s="350"/>
      <c r="KOO248" s="350"/>
      <c r="KOP248" s="348"/>
      <c r="KOQ248" s="348"/>
      <c r="KOR248" s="348"/>
      <c r="KOS248" s="349"/>
      <c r="KOU248" s="347"/>
      <c r="KOV248" s="350"/>
      <c r="KOW248" s="350"/>
      <c r="KOX248" s="348"/>
      <c r="KOY248" s="348"/>
      <c r="KOZ248" s="348"/>
      <c r="KPA248" s="349"/>
      <c r="KPC248" s="347"/>
      <c r="KPD248" s="350"/>
      <c r="KPE248" s="350"/>
      <c r="KPF248" s="348"/>
      <c r="KPG248" s="348"/>
      <c r="KPH248" s="348"/>
      <c r="KPI248" s="349"/>
      <c r="KPK248" s="347"/>
      <c r="KPL248" s="350"/>
      <c r="KPM248" s="350"/>
      <c r="KPN248" s="348"/>
      <c r="KPO248" s="348"/>
      <c r="KPP248" s="348"/>
      <c r="KPQ248" s="349"/>
      <c r="KPS248" s="347"/>
      <c r="KPT248" s="350"/>
      <c r="KPU248" s="350"/>
      <c r="KPV248" s="348"/>
      <c r="KPW248" s="348"/>
      <c r="KPX248" s="348"/>
      <c r="KPY248" s="349"/>
      <c r="KQA248" s="347"/>
      <c r="KQB248" s="350"/>
      <c r="KQC248" s="350"/>
      <c r="KQD248" s="348"/>
      <c r="KQE248" s="348"/>
      <c r="KQF248" s="348"/>
      <c r="KQG248" s="349"/>
      <c r="KQI248" s="347"/>
      <c r="KQJ248" s="350"/>
      <c r="KQK248" s="350"/>
      <c r="KQL248" s="348"/>
      <c r="KQM248" s="348"/>
      <c r="KQN248" s="348"/>
      <c r="KQO248" s="349"/>
      <c r="KQQ248" s="347"/>
      <c r="KQR248" s="350"/>
      <c r="KQS248" s="350"/>
      <c r="KQT248" s="348"/>
      <c r="KQU248" s="348"/>
      <c r="KQV248" s="348"/>
      <c r="KQW248" s="349"/>
      <c r="KQY248" s="347"/>
      <c r="KQZ248" s="350"/>
      <c r="KRA248" s="350"/>
      <c r="KRB248" s="348"/>
      <c r="KRC248" s="348"/>
      <c r="KRD248" s="348"/>
      <c r="KRE248" s="349"/>
      <c r="KRG248" s="347"/>
      <c r="KRH248" s="350"/>
      <c r="KRI248" s="350"/>
      <c r="KRJ248" s="348"/>
      <c r="KRK248" s="348"/>
      <c r="KRL248" s="348"/>
      <c r="KRM248" s="349"/>
      <c r="KRO248" s="347"/>
      <c r="KRP248" s="350"/>
      <c r="KRQ248" s="350"/>
      <c r="KRR248" s="348"/>
      <c r="KRS248" s="348"/>
      <c r="KRT248" s="348"/>
      <c r="KRU248" s="349"/>
      <c r="KRW248" s="347"/>
      <c r="KRX248" s="350"/>
      <c r="KRY248" s="350"/>
      <c r="KRZ248" s="348"/>
      <c r="KSA248" s="348"/>
      <c r="KSB248" s="348"/>
      <c r="KSC248" s="349"/>
      <c r="KSE248" s="347"/>
      <c r="KSF248" s="350"/>
      <c r="KSG248" s="350"/>
      <c r="KSH248" s="348"/>
      <c r="KSI248" s="348"/>
      <c r="KSJ248" s="348"/>
      <c r="KSK248" s="349"/>
      <c r="KSM248" s="347"/>
      <c r="KSN248" s="350"/>
      <c r="KSO248" s="350"/>
      <c r="KSP248" s="348"/>
      <c r="KSQ248" s="348"/>
      <c r="KSR248" s="348"/>
      <c r="KSS248" s="349"/>
      <c r="KSU248" s="347"/>
      <c r="KSV248" s="350"/>
      <c r="KSW248" s="350"/>
      <c r="KSX248" s="348"/>
      <c r="KSY248" s="348"/>
      <c r="KSZ248" s="348"/>
      <c r="KTA248" s="349"/>
      <c r="KTC248" s="347"/>
      <c r="KTD248" s="350"/>
      <c r="KTE248" s="350"/>
      <c r="KTF248" s="348"/>
      <c r="KTG248" s="348"/>
      <c r="KTH248" s="348"/>
      <c r="KTI248" s="349"/>
      <c r="KTK248" s="347"/>
      <c r="KTL248" s="350"/>
      <c r="KTM248" s="350"/>
      <c r="KTN248" s="348"/>
      <c r="KTO248" s="348"/>
      <c r="KTP248" s="348"/>
      <c r="KTQ248" s="349"/>
      <c r="KTS248" s="347"/>
      <c r="KTT248" s="350"/>
      <c r="KTU248" s="350"/>
      <c r="KTV248" s="348"/>
      <c r="KTW248" s="348"/>
      <c r="KTX248" s="348"/>
      <c r="KTY248" s="349"/>
      <c r="KUA248" s="347"/>
      <c r="KUB248" s="350"/>
      <c r="KUC248" s="350"/>
      <c r="KUD248" s="348"/>
      <c r="KUE248" s="348"/>
      <c r="KUF248" s="348"/>
      <c r="KUG248" s="349"/>
      <c r="KUI248" s="347"/>
      <c r="KUJ248" s="350"/>
      <c r="KUK248" s="350"/>
      <c r="KUL248" s="348"/>
      <c r="KUM248" s="348"/>
      <c r="KUN248" s="348"/>
      <c r="KUO248" s="349"/>
      <c r="KUQ248" s="347"/>
      <c r="KUR248" s="350"/>
      <c r="KUS248" s="350"/>
      <c r="KUT248" s="348"/>
      <c r="KUU248" s="348"/>
      <c r="KUV248" s="348"/>
      <c r="KUW248" s="349"/>
      <c r="KUY248" s="347"/>
      <c r="KUZ248" s="350"/>
      <c r="KVA248" s="350"/>
      <c r="KVB248" s="348"/>
      <c r="KVC248" s="348"/>
      <c r="KVD248" s="348"/>
      <c r="KVE248" s="349"/>
      <c r="KVG248" s="347"/>
      <c r="KVH248" s="350"/>
      <c r="KVI248" s="350"/>
      <c r="KVJ248" s="348"/>
      <c r="KVK248" s="348"/>
      <c r="KVL248" s="348"/>
      <c r="KVM248" s="349"/>
      <c r="KVO248" s="347"/>
      <c r="KVP248" s="350"/>
      <c r="KVQ248" s="350"/>
      <c r="KVR248" s="348"/>
      <c r="KVS248" s="348"/>
      <c r="KVT248" s="348"/>
      <c r="KVU248" s="349"/>
      <c r="KVW248" s="347"/>
      <c r="KVX248" s="350"/>
      <c r="KVY248" s="350"/>
      <c r="KVZ248" s="348"/>
      <c r="KWA248" s="348"/>
      <c r="KWB248" s="348"/>
      <c r="KWC248" s="349"/>
      <c r="KWE248" s="347"/>
      <c r="KWF248" s="350"/>
      <c r="KWG248" s="350"/>
      <c r="KWH248" s="348"/>
      <c r="KWI248" s="348"/>
      <c r="KWJ248" s="348"/>
      <c r="KWK248" s="349"/>
      <c r="KWM248" s="347"/>
      <c r="KWN248" s="350"/>
      <c r="KWO248" s="350"/>
      <c r="KWP248" s="348"/>
      <c r="KWQ248" s="348"/>
      <c r="KWR248" s="348"/>
      <c r="KWS248" s="349"/>
      <c r="KWU248" s="347"/>
      <c r="KWV248" s="350"/>
      <c r="KWW248" s="350"/>
      <c r="KWX248" s="348"/>
      <c r="KWY248" s="348"/>
      <c r="KWZ248" s="348"/>
      <c r="KXA248" s="349"/>
      <c r="KXC248" s="347"/>
      <c r="KXD248" s="350"/>
      <c r="KXE248" s="350"/>
      <c r="KXF248" s="348"/>
      <c r="KXG248" s="348"/>
      <c r="KXH248" s="348"/>
      <c r="KXI248" s="349"/>
      <c r="KXK248" s="347"/>
      <c r="KXL248" s="350"/>
      <c r="KXM248" s="350"/>
      <c r="KXN248" s="348"/>
      <c r="KXO248" s="348"/>
      <c r="KXP248" s="348"/>
      <c r="KXQ248" s="349"/>
      <c r="KXS248" s="347"/>
      <c r="KXT248" s="350"/>
      <c r="KXU248" s="350"/>
      <c r="KXV248" s="348"/>
      <c r="KXW248" s="348"/>
      <c r="KXX248" s="348"/>
      <c r="KXY248" s="349"/>
      <c r="KYA248" s="347"/>
      <c r="KYB248" s="350"/>
      <c r="KYC248" s="350"/>
      <c r="KYD248" s="348"/>
      <c r="KYE248" s="348"/>
      <c r="KYF248" s="348"/>
      <c r="KYG248" s="349"/>
      <c r="KYI248" s="347"/>
      <c r="KYJ248" s="350"/>
      <c r="KYK248" s="350"/>
      <c r="KYL248" s="348"/>
      <c r="KYM248" s="348"/>
      <c r="KYN248" s="348"/>
      <c r="KYO248" s="349"/>
      <c r="KYQ248" s="347"/>
      <c r="KYR248" s="350"/>
      <c r="KYS248" s="350"/>
      <c r="KYT248" s="348"/>
      <c r="KYU248" s="348"/>
      <c r="KYV248" s="348"/>
      <c r="KYW248" s="349"/>
      <c r="KYY248" s="347"/>
      <c r="KYZ248" s="350"/>
      <c r="KZA248" s="350"/>
      <c r="KZB248" s="348"/>
      <c r="KZC248" s="348"/>
      <c r="KZD248" s="348"/>
      <c r="KZE248" s="349"/>
      <c r="KZG248" s="347"/>
      <c r="KZH248" s="350"/>
      <c r="KZI248" s="350"/>
      <c r="KZJ248" s="348"/>
      <c r="KZK248" s="348"/>
      <c r="KZL248" s="348"/>
      <c r="KZM248" s="349"/>
      <c r="KZO248" s="347"/>
      <c r="KZP248" s="350"/>
      <c r="KZQ248" s="350"/>
      <c r="KZR248" s="348"/>
      <c r="KZS248" s="348"/>
      <c r="KZT248" s="348"/>
      <c r="KZU248" s="349"/>
      <c r="KZW248" s="347"/>
      <c r="KZX248" s="350"/>
      <c r="KZY248" s="350"/>
      <c r="KZZ248" s="348"/>
      <c r="LAA248" s="348"/>
      <c r="LAB248" s="348"/>
      <c r="LAC248" s="349"/>
      <c r="LAE248" s="347"/>
      <c r="LAF248" s="350"/>
      <c r="LAG248" s="350"/>
      <c r="LAH248" s="348"/>
      <c r="LAI248" s="348"/>
      <c r="LAJ248" s="348"/>
      <c r="LAK248" s="349"/>
      <c r="LAM248" s="347"/>
      <c r="LAN248" s="350"/>
      <c r="LAO248" s="350"/>
      <c r="LAP248" s="348"/>
      <c r="LAQ248" s="348"/>
      <c r="LAR248" s="348"/>
      <c r="LAS248" s="349"/>
      <c r="LAU248" s="347"/>
      <c r="LAV248" s="350"/>
      <c r="LAW248" s="350"/>
      <c r="LAX248" s="348"/>
      <c r="LAY248" s="348"/>
      <c r="LAZ248" s="348"/>
      <c r="LBA248" s="349"/>
      <c r="LBC248" s="347"/>
      <c r="LBD248" s="350"/>
      <c r="LBE248" s="350"/>
      <c r="LBF248" s="348"/>
      <c r="LBG248" s="348"/>
      <c r="LBH248" s="348"/>
      <c r="LBI248" s="349"/>
      <c r="LBK248" s="347"/>
      <c r="LBL248" s="350"/>
      <c r="LBM248" s="350"/>
      <c r="LBN248" s="348"/>
      <c r="LBO248" s="348"/>
      <c r="LBP248" s="348"/>
      <c r="LBQ248" s="349"/>
      <c r="LBS248" s="347"/>
      <c r="LBT248" s="350"/>
      <c r="LBU248" s="350"/>
      <c r="LBV248" s="348"/>
      <c r="LBW248" s="348"/>
      <c r="LBX248" s="348"/>
      <c r="LBY248" s="349"/>
      <c r="LCA248" s="347"/>
      <c r="LCB248" s="350"/>
      <c r="LCC248" s="350"/>
      <c r="LCD248" s="348"/>
      <c r="LCE248" s="348"/>
      <c r="LCF248" s="348"/>
      <c r="LCG248" s="349"/>
      <c r="LCI248" s="347"/>
      <c r="LCJ248" s="350"/>
      <c r="LCK248" s="350"/>
      <c r="LCL248" s="348"/>
      <c r="LCM248" s="348"/>
      <c r="LCN248" s="348"/>
      <c r="LCO248" s="349"/>
      <c r="LCQ248" s="347"/>
      <c r="LCR248" s="350"/>
      <c r="LCS248" s="350"/>
      <c r="LCT248" s="348"/>
      <c r="LCU248" s="348"/>
      <c r="LCV248" s="348"/>
      <c r="LCW248" s="349"/>
      <c r="LCY248" s="347"/>
      <c r="LCZ248" s="350"/>
      <c r="LDA248" s="350"/>
      <c r="LDB248" s="348"/>
      <c r="LDC248" s="348"/>
      <c r="LDD248" s="348"/>
      <c r="LDE248" s="349"/>
      <c r="LDG248" s="347"/>
      <c r="LDH248" s="350"/>
      <c r="LDI248" s="350"/>
      <c r="LDJ248" s="348"/>
      <c r="LDK248" s="348"/>
      <c r="LDL248" s="348"/>
      <c r="LDM248" s="349"/>
      <c r="LDO248" s="347"/>
      <c r="LDP248" s="350"/>
      <c r="LDQ248" s="350"/>
      <c r="LDR248" s="348"/>
      <c r="LDS248" s="348"/>
      <c r="LDT248" s="348"/>
      <c r="LDU248" s="349"/>
      <c r="LDW248" s="347"/>
      <c r="LDX248" s="350"/>
      <c r="LDY248" s="350"/>
      <c r="LDZ248" s="348"/>
      <c r="LEA248" s="348"/>
      <c r="LEB248" s="348"/>
      <c r="LEC248" s="349"/>
      <c r="LEE248" s="347"/>
      <c r="LEF248" s="350"/>
      <c r="LEG248" s="350"/>
      <c r="LEH248" s="348"/>
      <c r="LEI248" s="348"/>
      <c r="LEJ248" s="348"/>
      <c r="LEK248" s="349"/>
      <c r="LEM248" s="347"/>
      <c r="LEN248" s="350"/>
      <c r="LEO248" s="350"/>
      <c r="LEP248" s="348"/>
      <c r="LEQ248" s="348"/>
      <c r="LER248" s="348"/>
      <c r="LES248" s="349"/>
      <c r="LEU248" s="347"/>
      <c r="LEV248" s="350"/>
      <c r="LEW248" s="350"/>
      <c r="LEX248" s="348"/>
      <c r="LEY248" s="348"/>
      <c r="LEZ248" s="348"/>
      <c r="LFA248" s="349"/>
      <c r="LFC248" s="347"/>
      <c r="LFD248" s="350"/>
      <c r="LFE248" s="350"/>
      <c r="LFF248" s="348"/>
      <c r="LFG248" s="348"/>
      <c r="LFH248" s="348"/>
      <c r="LFI248" s="349"/>
      <c r="LFK248" s="347"/>
      <c r="LFL248" s="350"/>
      <c r="LFM248" s="350"/>
      <c r="LFN248" s="348"/>
      <c r="LFO248" s="348"/>
      <c r="LFP248" s="348"/>
      <c r="LFQ248" s="349"/>
      <c r="LFS248" s="347"/>
      <c r="LFT248" s="350"/>
      <c r="LFU248" s="350"/>
      <c r="LFV248" s="348"/>
      <c r="LFW248" s="348"/>
      <c r="LFX248" s="348"/>
      <c r="LFY248" s="349"/>
      <c r="LGA248" s="347"/>
      <c r="LGB248" s="350"/>
      <c r="LGC248" s="350"/>
      <c r="LGD248" s="348"/>
      <c r="LGE248" s="348"/>
      <c r="LGF248" s="348"/>
      <c r="LGG248" s="349"/>
      <c r="LGI248" s="347"/>
      <c r="LGJ248" s="350"/>
      <c r="LGK248" s="350"/>
      <c r="LGL248" s="348"/>
      <c r="LGM248" s="348"/>
      <c r="LGN248" s="348"/>
      <c r="LGO248" s="349"/>
      <c r="LGQ248" s="347"/>
      <c r="LGR248" s="350"/>
      <c r="LGS248" s="350"/>
      <c r="LGT248" s="348"/>
      <c r="LGU248" s="348"/>
      <c r="LGV248" s="348"/>
      <c r="LGW248" s="349"/>
      <c r="LGY248" s="347"/>
      <c r="LGZ248" s="350"/>
      <c r="LHA248" s="350"/>
      <c r="LHB248" s="348"/>
      <c r="LHC248" s="348"/>
      <c r="LHD248" s="348"/>
      <c r="LHE248" s="349"/>
      <c r="LHG248" s="347"/>
      <c r="LHH248" s="350"/>
      <c r="LHI248" s="350"/>
      <c r="LHJ248" s="348"/>
      <c r="LHK248" s="348"/>
      <c r="LHL248" s="348"/>
      <c r="LHM248" s="349"/>
      <c r="LHO248" s="347"/>
      <c r="LHP248" s="350"/>
      <c r="LHQ248" s="350"/>
      <c r="LHR248" s="348"/>
      <c r="LHS248" s="348"/>
      <c r="LHT248" s="348"/>
      <c r="LHU248" s="349"/>
      <c r="LHW248" s="347"/>
      <c r="LHX248" s="350"/>
      <c r="LHY248" s="350"/>
      <c r="LHZ248" s="348"/>
      <c r="LIA248" s="348"/>
      <c r="LIB248" s="348"/>
      <c r="LIC248" s="349"/>
      <c r="LIE248" s="347"/>
      <c r="LIF248" s="350"/>
      <c r="LIG248" s="350"/>
      <c r="LIH248" s="348"/>
      <c r="LII248" s="348"/>
      <c r="LIJ248" s="348"/>
      <c r="LIK248" s="349"/>
      <c r="LIM248" s="347"/>
      <c r="LIN248" s="350"/>
      <c r="LIO248" s="350"/>
      <c r="LIP248" s="348"/>
      <c r="LIQ248" s="348"/>
      <c r="LIR248" s="348"/>
      <c r="LIS248" s="349"/>
      <c r="LIU248" s="347"/>
      <c r="LIV248" s="350"/>
      <c r="LIW248" s="350"/>
      <c r="LIX248" s="348"/>
      <c r="LIY248" s="348"/>
      <c r="LIZ248" s="348"/>
      <c r="LJA248" s="349"/>
      <c r="LJC248" s="347"/>
      <c r="LJD248" s="350"/>
      <c r="LJE248" s="350"/>
      <c r="LJF248" s="348"/>
      <c r="LJG248" s="348"/>
      <c r="LJH248" s="348"/>
      <c r="LJI248" s="349"/>
      <c r="LJK248" s="347"/>
      <c r="LJL248" s="350"/>
      <c r="LJM248" s="350"/>
      <c r="LJN248" s="348"/>
      <c r="LJO248" s="348"/>
      <c r="LJP248" s="348"/>
      <c r="LJQ248" s="349"/>
      <c r="LJS248" s="347"/>
      <c r="LJT248" s="350"/>
      <c r="LJU248" s="350"/>
      <c r="LJV248" s="348"/>
      <c r="LJW248" s="348"/>
      <c r="LJX248" s="348"/>
      <c r="LJY248" s="349"/>
      <c r="LKA248" s="347"/>
      <c r="LKB248" s="350"/>
      <c r="LKC248" s="350"/>
      <c r="LKD248" s="348"/>
      <c r="LKE248" s="348"/>
      <c r="LKF248" s="348"/>
      <c r="LKG248" s="349"/>
      <c r="LKI248" s="347"/>
      <c r="LKJ248" s="350"/>
      <c r="LKK248" s="350"/>
      <c r="LKL248" s="348"/>
      <c r="LKM248" s="348"/>
      <c r="LKN248" s="348"/>
      <c r="LKO248" s="349"/>
      <c r="LKQ248" s="347"/>
      <c r="LKR248" s="350"/>
      <c r="LKS248" s="350"/>
      <c r="LKT248" s="348"/>
      <c r="LKU248" s="348"/>
      <c r="LKV248" s="348"/>
      <c r="LKW248" s="349"/>
      <c r="LKY248" s="347"/>
      <c r="LKZ248" s="350"/>
      <c r="LLA248" s="350"/>
      <c r="LLB248" s="348"/>
      <c r="LLC248" s="348"/>
      <c r="LLD248" s="348"/>
      <c r="LLE248" s="349"/>
      <c r="LLG248" s="347"/>
      <c r="LLH248" s="350"/>
      <c r="LLI248" s="350"/>
      <c r="LLJ248" s="348"/>
      <c r="LLK248" s="348"/>
      <c r="LLL248" s="348"/>
      <c r="LLM248" s="349"/>
      <c r="LLO248" s="347"/>
      <c r="LLP248" s="350"/>
      <c r="LLQ248" s="350"/>
      <c r="LLR248" s="348"/>
      <c r="LLS248" s="348"/>
      <c r="LLT248" s="348"/>
      <c r="LLU248" s="349"/>
      <c r="LLW248" s="347"/>
      <c r="LLX248" s="350"/>
      <c r="LLY248" s="350"/>
      <c r="LLZ248" s="348"/>
      <c r="LMA248" s="348"/>
      <c r="LMB248" s="348"/>
      <c r="LMC248" s="349"/>
      <c r="LME248" s="347"/>
      <c r="LMF248" s="350"/>
      <c r="LMG248" s="350"/>
      <c r="LMH248" s="348"/>
      <c r="LMI248" s="348"/>
      <c r="LMJ248" s="348"/>
      <c r="LMK248" s="349"/>
      <c r="LMM248" s="347"/>
      <c r="LMN248" s="350"/>
      <c r="LMO248" s="350"/>
      <c r="LMP248" s="348"/>
      <c r="LMQ248" s="348"/>
      <c r="LMR248" s="348"/>
      <c r="LMS248" s="349"/>
      <c r="LMU248" s="347"/>
      <c r="LMV248" s="350"/>
      <c r="LMW248" s="350"/>
      <c r="LMX248" s="348"/>
      <c r="LMY248" s="348"/>
      <c r="LMZ248" s="348"/>
      <c r="LNA248" s="349"/>
      <c r="LNC248" s="347"/>
      <c r="LND248" s="350"/>
      <c r="LNE248" s="350"/>
      <c r="LNF248" s="348"/>
      <c r="LNG248" s="348"/>
      <c r="LNH248" s="348"/>
      <c r="LNI248" s="349"/>
      <c r="LNK248" s="347"/>
      <c r="LNL248" s="350"/>
      <c r="LNM248" s="350"/>
      <c r="LNN248" s="348"/>
      <c r="LNO248" s="348"/>
      <c r="LNP248" s="348"/>
      <c r="LNQ248" s="349"/>
      <c r="LNS248" s="347"/>
      <c r="LNT248" s="350"/>
      <c r="LNU248" s="350"/>
      <c r="LNV248" s="348"/>
      <c r="LNW248" s="348"/>
      <c r="LNX248" s="348"/>
      <c r="LNY248" s="349"/>
      <c r="LOA248" s="347"/>
      <c r="LOB248" s="350"/>
      <c r="LOC248" s="350"/>
      <c r="LOD248" s="348"/>
      <c r="LOE248" s="348"/>
      <c r="LOF248" s="348"/>
      <c r="LOG248" s="349"/>
      <c r="LOI248" s="347"/>
      <c r="LOJ248" s="350"/>
      <c r="LOK248" s="350"/>
      <c r="LOL248" s="348"/>
      <c r="LOM248" s="348"/>
      <c r="LON248" s="348"/>
      <c r="LOO248" s="349"/>
      <c r="LOQ248" s="347"/>
      <c r="LOR248" s="350"/>
      <c r="LOS248" s="350"/>
      <c r="LOT248" s="348"/>
      <c r="LOU248" s="348"/>
      <c r="LOV248" s="348"/>
      <c r="LOW248" s="349"/>
      <c r="LOY248" s="347"/>
      <c r="LOZ248" s="350"/>
      <c r="LPA248" s="350"/>
      <c r="LPB248" s="348"/>
      <c r="LPC248" s="348"/>
      <c r="LPD248" s="348"/>
      <c r="LPE248" s="349"/>
      <c r="LPG248" s="347"/>
      <c r="LPH248" s="350"/>
      <c r="LPI248" s="350"/>
      <c r="LPJ248" s="348"/>
      <c r="LPK248" s="348"/>
      <c r="LPL248" s="348"/>
      <c r="LPM248" s="349"/>
      <c r="LPO248" s="347"/>
      <c r="LPP248" s="350"/>
      <c r="LPQ248" s="350"/>
      <c r="LPR248" s="348"/>
      <c r="LPS248" s="348"/>
      <c r="LPT248" s="348"/>
      <c r="LPU248" s="349"/>
      <c r="LPW248" s="347"/>
      <c r="LPX248" s="350"/>
      <c r="LPY248" s="350"/>
      <c r="LPZ248" s="348"/>
      <c r="LQA248" s="348"/>
      <c r="LQB248" s="348"/>
      <c r="LQC248" s="349"/>
      <c r="LQE248" s="347"/>
      <c r="LQF248" s="350"/>
      <c r="LQG248" s="350"/>
      <c r="LQH248" s="348"/>
      <c r="LQI248" s="348"/>
      <c r="LQJ248" s="348"/>
      <c r="LQK248" s="349"/>
      <c r="LQM248" s="347"/>
      <c r="LQN248" s="350"/>
      <c r="LQO248" s="350"/>
      <c r="LQP248" s="348"/>
      <c r="LQQ248" s="348"/>
      <c r="LQR248" s="348"/>
      <c r="LQS248" s="349"/>
      <c r="LQU248" s="347"/>
      <c r="LQV248" s="350"/>
      <c r="LQW248" s="350"/>
      <c r="LQX248" s="348"/>
      <c r="LQY248" s="348"/>
      <c r="LQZ248" s="348"/>
      <c r="LRA248" s="349"/>
      <c r="LRC248" s="347"/>
      <c r="LRD248" s="350"/>
      <c r="LRE248" s="350"/>
      <c r="LRF248" s="348"/>
      <c r="LRG248" s="348"/>
      <c r="LRH248" s="348"/>
      <c r="LRI248" s="349"/>
      <c r="LRK248" s="347"/>
      <c r="LRL248" s="350"/>
      <c r="LRM248" s="350"/>
      <c r="LRN248" s="348"/>
      <c r="LRO248" s="348"/>
      <c r="LRP248" s="348"/>
      <c r="LRQ248" s="349"/>
      <c r="LRS248" s="347"/>
      <c r="LRT248" s="350"/>
      <c r="LRU248" s="350"/>
      <c r="LRV248" s="348"/>
      <c r="LRW248" s="348"/>
      <c r="LRX248" s="348"/>
      <c r="LRY248" s="349"/>
      <c r="LSA248" s="347"/>
      <c r="LSB248" s="350"/>
      <c r="LSC248" s="350"/>
      <c r="LSD248" s="348"/>
      <c r="LSE248" s="348"/>
      <c r="LSF248" s="348"/>
      <c r="LSG248" s="349"/>
      <c r="LSI248" s="347"/>
      <c r="LSJ248" s="350"/>
      <c r="LSK248" s="350"/>
      <c r="LSL248" s="348"/>
      <c r="LSM248" s="348"/>
      <c r="LSN248" s="348"/>
      <c r="LSO248" s="349"/>
      <c r="LSQ248" s="347"/>
      <c r="LSR248" s="350"/>
      <c r="LSS248" s="350"/>
      <c r="LST248" s="348"/>
      <c r="LSU248" s="348"/>
      <c r="LSV248" s="348"/>
      <c r="LSW248" s="349"/>
      <c r="LSY248" s="347"/>
      <c r="LSZ248" s="350"/>
      <c r="LTA248" s="350"/>
      <c r="LTB248" s="348"/>
      <c r="LTC248" s="348"/>
      <c r="LTD248" s="348"/>
      <c r="LTE248" s="349"/>
      <c r="LTG248" s="347"/>
      <c r="LTH248" s="350"/>
      <c r="LTI248" s="350"/>
      <c r="LTJ248" s="348"/>
      <c r="LTK248" s="348"/>
      <c r="LTL248" s="348"/>
      <c r="LTM248" s="349"/>
      <c r="LTO248" s="347"/>
      <c r="LTP248" s="350"/>
      <c r="LTQ248" s="350"/>
      <c r="LTR248" s="348"/>
      <c r="LTS248" s="348"/>
      <c r="LTT248" s="348"/>
      <c r="LTU248" s="349"/>
      <c r="LTW248" s="347"/>
      <c r="LTX248" s="350"/>
      <c r="LTY248" s="350"/>
      <c r="LTZ248" s="348"/>
      <c r="LUA248" s="348"/>
      <c r="LUB248" s="348"/>
      <c r="LUC248" s="349"/>
      <c r="LUE248" s="347"/>
      <c r="LUF248" s="350"/>
      <c r="LUG248" s="350"/>
      <c r="LUH248" s="348"/>
      <c r="LUI248" s="348"/>
      <c r="LUJ248" s="348"/>
      <c r="LUK248" s="349"/>
      <c r="LUM248" s="347"/>
      <c r="LUN248" s="350"/>
      <c r="LUO248" s="350"/>
      <c r="LUP248" s="348"/>
      <c r="LUQ248" s="348"/>
      <c r="LUR248" s="348"/>
      <c r="LUS248" s="349"/>
      <c r="LUU248" s="347"/>
      <c r="LUV248" s="350"/>
      <c r="LUW248" s="350"/>
      <c r="LUX248" s="348"/>
      <c r="LUY248" s="348"/>
      <c r="LUZ248" s="348"/>
      <c r="LVA248" s="349"/>
      <c r="LVC248" s="347"/>
      <c r="LVD248" s="350"/>
      <c r="LVE248" s="350"/>
      <c r="LVF248" s="348"/>
      <c r="LVG248" s="348"/>
      <c r="LVH248" s="348"/>
      <c r="LVI248" s="349"/>
      <c r="LVK248" s="347"/>
      <c r="LVL248" s="350"/>
      <c r="LVM248" s="350"/>
      <c r="LVN248" s="348"/>
      <c r="LVO248" s="348"/>
      <c r="LVP248" s="348"/>
      <c r="LVQ248" s="349"/>
      <c r="LVS248" s="347"/>
      <c r="LVT248" s="350"/>
      <c r="LVU248" s="350"/>
      <c r="LVV248" s="348"/>
      <c r="LVW248" s="348"/>
      <c r="LVX248" s="348"/>
      <c r="LVY248" s="349"/>
      <c r="LWA248" s="347"/>
      <c r="LWB248" s="350"/>
      <c r="LWC248" s="350"/>
      <c r="LWD248" s="348"/>
      <c r="LWE248" s="348"/>
      <c r="LWF248" s="348"/>
      <c r="LWG248" s="349"/>
      <c r="LWI248" s="347"/>
      <c r="LWJ248" s="350"/>
      <c r="LWK248" s="350"/>
      <c r="LWL248" s="348"/>
      <c r="LWM248" s="348"/>
      <c r="LWN248" s="348"/>
      <c r="LWO248" s="349"/>
      <c r="LWQ248" s="347"/>
      <c r="LWR248" s="350"/>
      <c r="LWS248" s="350"/>
      <c r="LWT248" s="348"/>
      <c r="LWU248" s="348"/>
      <c r="LWV248" s="348"/>
      <c r="LWW248" s="349"/>
      <c r="LWY248" s="347"/>
      <c r="LWZ248" s="350"/>
      <c r="LXA248" s="350"/>
      <c r="LXB248" s="348"/>
      <c r="LXC248" s="348"/>
      <c r="LXD248" s="348"/>
      <c r="LXE248" s="349"/>
      <c r="LXG248" s="347"/>
      <c r="LXH248" s="350"/>
      <c r="LXI248" s="350"/>
      <c r="LXJ248" s="348"/>
      <c r="LXK248" s="348"/>
      <c r="LXL248" s="348"/>
      <c r="LXM248" s="349"/>
      <c r="LXO248" s="347"/>
      <c r="LXP248" s="350"/>
      <c r="LXQ248" s="350"/>
      <c r="LXR248" s="348"/>
      <c r="LXS248" s="348"/>
      <c r="LXT248" s="348"/>
      <c r="LXU248" s="349"/>
      <c r="LXW248" s="347"/>
      <c r="LXX248" s="350"/>
      <c r="LXY248" s="350"/>
      <c r="LXZ248" s="348"/>
      <c r="LYA248" s="348"/>
      <c r="LYB248" s="348"/>
      <c r="LYC248" s="349"/>
      <c r="LYE248" s="347"/>
      <c r="LYF248" s="350"/>
      <c r="LYG248" s="350"/>
      <c r="LYH248" s="348"/>
      <c r="LYI248" s="348"/>
      <c r="LYJ248" s="348"/>
      <c r="LYK248" s="349"/>
      <c r="LYM248" s="347"/>
      <c r="LYN248" s="350"/>
      <c r="LYO248" s="350"/>
      <c r="LYP248" s="348"/>
      <c r="LYQ248" s="348"/>
      <c r="LYR248" s="348"/>
      <c r="LYS248" s="349"/>
      <c r="LYU248" s="347"/>
      <c r="LYV248" s="350"/>
      <c r="LYW248" s="350"/>
      <c r="LYX248" s="348"/>
      <c r="LYY248" s="348"/>
      <c r="LYZ248" s="348"/>
      <c r="LZA248" s="349"/>
      <c r="LZC248" s="347"/>
      <c r="LZD248" s="350"/>
      <c r="LZE248" s="350"/>
      <c r="LZF248" s="348"/>
      <c r="LZG248" s="348"/>
      <c r="LZH248" s="348"/>
      <c r="LZI248" s="349"/>
      <c r="LZK248" s="347"/>
      <c r="LZL248" s="350"/>
      <c r="LZM248" s="350"/>
      <c r="LZN248" s="348"/>
      <c r="LZO248" s="348"/>
      <c r="LZP248" s="348"/>
      <c r="LZQ248" s="349"/>
      <c r="LZS248" s="347"/>
      <c r="LZT248" s="350"/>
      <c r="LZU248" s="350"/>
      <c r="LZV248" s="348"/>
      <c r="LZW248" s="348"/>
      <c r="LZX248" s="348"/>
      <c r="LZY248" s="349"/>
      <c r="MAA248" s="347"/>
      <c r="MAB248" s="350"/>
      <c r="MAC248" s="350"/>
      <c r="MAD248" s="348"/>
      <c r="MAE248" s="348"/>
      <c r="MAF248" s="348"/>
      <c r="MAG248" s="349"/>
      <c r="MAI248" s="347"/>
      <c r="MAJ248" s="350"/>
      <c r="MAK248" s="350"/>
      <c r="MAL248" s="348"/>
      <c r="MAM248" s="348"/>
      <c r="MAN248" s="348"/>
      <c r="MAO248" s="349"/>
      <c r="MAQ248" s="347"/>
      <c r="MAR248" s="350"/>
      <c r="MAS248" s="350"/>
      <c r="MAT248" s="348"/>
      <c r="MAU248" s="348"/>
      <c r="MAV248" s="348"/>
      <c r="MAW248" s="349"/>
      <c r="MAY248" s="347"/>
      <c r="MAZ248" s="350"/>
      <c r="MBA248" s="350"/>
      <c r="MBB248" s="348"/>
      <c r="MBC248" s="348"/>
      <c r="MBD248" s="348"/>
      <c r="MBE248" s="349"/>
      <c r="MBG248" s="347"/>
      <c r="MBH248" s="350"/>
      <c r="MBI248" s="350"/>
      <c r="MBJ248" s="348"/>
      <c r="MBK248" s="348"/>
      <c r="MBL248" s="348"/>
      <c r="MBM248" s="349"/>
      <c r="MBO248" s="347"/>
      <c r="MBP248" s="350"/>
      <c r="MBQ248" s="350"/>
      <c r="MBR248" s="348"/>
      <c r="MBS248" s="348"/>
      <c r="MBT248" s="348"/>
      <c r="MBU248" s="349"/>
      <c r="MBW248" s="347"/>
      <c r="MBX248" s="350"/>
      <c r="MBY248" s="350"/>
      <c r="MBZ248" s="348"/>
      <c r="MCA248" s="348"/>
      <c r="MCB248" s="348"/>
      <c r="MCC248" s="349"/>
      <c r="MCE248" s="347"/>
      <c r="MCF248" s="350"/>
      <c r="MCG248" s="350"/>
      <c r="MCH248" s="348"/>
      <c r="MCI248" s="348"/>
      <c r="MCJ248" s="348"/>
      <c r="MCK248" s="349"/>
      <c r="MCM248" s="347"/>
      <c r="MCN248" s="350"/>
      <c r="MCO248" s="350"/>
      <c r="MCP248" s="348"/>
      <c r="MCQ248" s="348"/>
      <c r="MCR248" s="348"/>
      <c r="MCS248" s="349"/>
      <c r="MCU248" s="347"/>
      <c r="MCV248" s="350"/>
      <c r="MCW248" s="350"/>
      <c r="MCX248" s="348"/>
      <c r="MCY248" s="348"/>
      <c r="MCZ248" s="348"/>
      <c r="MDA248" s="349"/>
      <c r="MDC248" s="347"/>
      <c r="MDD248" s="350"/>
      <c r="MDE248" s="350"/>
      <c r="MDF248" s="348"/>
      <c r="MDG248" s="348"/>
      <c r="MDH248" s="348"/>
      <c r="MDI248" s="349"/>
      <c r="MDK248" s="347"/>
      <c r="MDL248" s="350"/>
      <c r="MDM248" s="350"/>
      <c r="MDN248" s="348"/>
      <c r="MDO248" s="348"/>
      <c r="MDP248" s="348"/>
      <c r="MDQ248" s="349"/>
      <c r="MDS248" s="347"/>
      <c r="MDT248" s="350"/>
      <c r="MDU248" s="350"/>
      <c r="MDV248" s="348"/>
      <c r="MDW248" s="348"/>
      <c r="MDX248" s="348"/>
      <c r="MDY248" s="349"/>
      <c r="MEA248" s="347"/>
      <c r="MEB248" s="350"/>
      <c r="MEC248" s="350"/>
      <c r="MED248" s="348"/>
      <c r="MEE248" s="348"/>
      <c r="MEF248" s="348"/>
      <c r="MEG248" s="349"/>
      <c r="MEI248" s="347"/>
      <c r="MEJ248" s="350"/>
      <c r="MEK248" s="350"/>
      <c r="MEL248" s="348"/>
      <c r="MEM248" s="348"/>
      <c r="MEN248" s="348"/>
      <c r="MEO248" s="349"/>
      <c r="MEQ248" s="347"/>
      <c r="MER248" s="350"/>
      <c r="MES248" s="350"/>
      <c r="MET248" s="348"/>
      <c r="MEU248" s="348"/>
      <c r="MEV248" s="348"/>
      <c r="MEW248" s="349"/>
      <c r="MEY248" s="347"/>
      <c r="MEZ248" s="350"/>
      <c r="MFA248" s="350"/>
      <c r="MFB248" s="348"/>
      <c r="MFC248" s="348"/>
      <c r="MFD248" s="348"/>
      <c r="MFE248" s="349"/>
      <c r="MFG248" s="347"/>
      <c r="MFH248" s="350"/>
      <c r="MFI248" s="350"/>
      <c r="MFJ248" s="348"/>
      <c r="MFK248" s="348"/>
      <c r="MFL248" s="348"/>
      <c r="MFM248" s="349"/>
      <c r="MFO248" s="347"/>
      <c r="MFP248" s="350"/>
      <c r="MFQ248" s="350"/>
      <c r="MFR248" s="348"/>
      <c r="MFS248" s="348"/>
      <c r="MFT248" s="348"/>
      <c r="MFU248" s="349"/>
      <c r="MFW248" s="347"/>
      <c r="MFX248" s="350"/>
      <c r="MFY248" s="350"/>
      <c r="MFZ248" s="348"/>
      <c r="MGA248" s="348"/>
      <c r="MGB248" s="348"/>
      <c r="MGC248" s="349"/>
      <c r="MGE248" s="347"/>
      <c r="MGF248" s="350"/>
      <c r="MGG248" s="350"/>
      <c r="MGH248" s="348"/>
      <c r="MGI248" s="348"/>
      <c r="MGJ248" s="348"/>
      <c r="MGK248" s="349"/>
      <c r="MGM248" s="347"/>
      <c r="MGN248" s="350"/>
      <c r="MGO248" s="350"/>
      <c r="MGP248" s="348"/>
      <c r="MGQ248" s="348"/>
      <c r="MGR248" s="348"/>
      <c r="MGS248" s="349"/>
      <c r="MGU248" s="347"/>
      <c r="MGV248" s="350"/>
      <c r="MGW248" s="350"/>
      <c r="MGX248" s="348"/>
      <c r="MGY248" s="348"/>
      <c r="MGZ248" s="348"/>
      <c r="MHA248" s="349"/>
      <c r="MHC248" s="347"/>
      <c r="MHD248" s="350"/>
      <c r="MHE248" s="350"/>
      <c r="MHF248" s="348"/>
      <c r="MHG248" s="348"/>
      <c r="MHH248" s="348"/>
      <c r="MHI248" s="349"/>
      <c r="MHK248" s="347"/>
      <c r="MHL248" s="350"/>
      <c r="MHM248" s="350"/>
      <c r="MHN248" s="348"/>
      <c r="MHO248" s="348"/>
      <c r="MHP248" s="348"/>
      <c r="MHQ248" s="349"/>
      <c r="MHS248" s="347"/>
      <c r="MHT248" s="350"/>
      <c r="MHU248" s="350"/>
      <c r="MHV248" s="348"/>
      <c r="MHW248" s="348"/>
      <c r="MHX248" s="348"/>
      <c r="MHY248" s="349"/>
      <c r="MIA248" s="347"/>
      <c r="MIB248" s="350"/>
      <c r="MIC248" s="350"/>
      <c r="MID248" s="348"/>
      <c r="MIE248" s="348"/>
      <c r="MIF248" s="348"/>
      <c r="MIG248" s="349"/>
      <c r="MII248" s="347"/>
      <c r="MIJ248" s="350"/>
      <c r="MIK248" s="350"/>
      <c r="MIL248" s="348"/>
      <c r="MIM248" s="348"/>
      <c r="MIN248" s="348"/>
      <c r="MIO248" s="349"/>
      <c r="MIQ248" s="347"/>
      <c r="MIR248" s="350"/>
      <c r="MIS248" s="350"/>
      <c r="MIT248" s="348"/>
      <c r="MIU248" s="348"/>
      <c r="MIV248" s="348"/>
      <c r="MIW248" s="349"/>
      <c r="MIY248" s="347"/>
      <c r="MIZ248" s="350"/>
      <c r="MJA248" s="350"/>
      <c r="MJB248" s="348"/>
      <c r="MJC248" s="348"/>
      <c r="MJD248" s="348"/>
      <c r="MJE248" s="349"/>
      <c r="MJG248" s="347"/>
      <c r="MJH248" s="350"/>
      <c r="MJI248" s="350"/>
      <c r="MJJ248" s="348"/>
      <c r="MJK248" s="348"/>
      <c r="MJL248" s="348"/>
      <c r="MJM248" s="349"/>
      <c r="MJO248" s="347"/>
      <c r="MJP248" s="350"/>
      <c r="MJQ248" s="350"/>
      <c r="MJR248" s="348"/>
      <c r="MJS248" s="348"/>
      <c r="MJT248" s="348"/>
      <c r="MJU248" s="349"/>
      <c r="MJW248" s="347"/>
      <c r="MJX248" s="350"/>
      <c r="MJY248" s="350"/>
      <c r="MJZ248" s="348"/>
      <c r="MKA248" s="348"/>
      <c r="MKB248" s="348"/>
      <c r="MKC248" s="349"/>
      <c r="MKE248" s="347"/>
      <c r="MKF248" s="350"/>
      <c r="MKG248" s="350"/>
      <c r="MKH248" s="348"/>
      <c r="MKI248" s="348"/>
      <c r="MKJ248" s="348"/>
      <c r="MKK248" s="349"/>
      <c r="MKM248" s="347"/>
      <c r="MKN248" s="350"/>
      <c r="MKO248" s="350"/>
      <c r="MKP248" s="348"/>
      <c r="MKQ248" s="348"/>
      <c r="MKR248" s="348"/>
      <c r="MKS248" s="349"/>
      <c r="MKU248" s="347"/>
      <c r="MKV248" s="350"/>
      <c r="MKW248" s="350"/>
      <c r="MKX248" s="348"/>
      <c r="MKY248" s="348"/>
      <c r="MKZ248" s="348"/>
      <c r="MLA248" s="349"/>
      <c r="MLC248" s="347"/>
      <c r="MLD248" s="350"/>
      <c r="MLE248" s="350"/>
      <c r="MLF248" s="348"/>
      <c r="MLG248" s="348"/>
      <c r="MLH248" s="348"/>
      <c r="MLI248" s="349"/>
      <c r="MLK248" s="347"/>
      <c r="MLL248" s="350"/>
      <c r="MLM248" s="350"/>
      <c r="MLN248" s="348"/>
      <c r="MLO248" s="348"/>
      <c r="MLP248" s="348"/>
      <c r="MLQ248" s="349"/>
      <c r="MLS248" s="347"/>
      <c r="MLT248" s="350"/>
      <c r="MLU248" s="350"/>
      <c r="MLV248" s="348"/>
      <c r="MLW248" s="348"/>
      <c r="MLX248" s="348"/>
      <c r="MLY248" s="349"/>
      <c r="MMA248" s="347"/>
      <c r="MMB248" s="350"/>
      <c r="MMC248" s="350"/>
      <c r="MMD248" s="348"/>
      <c r="MME248" s="348"/>
      <c r="MMF248" s="348"/>
      <c r="MMG248" s="349"/>
      <c r="MMI248" s="347"/>
      <c r="MMJ248" s="350"/>
      <c r="MMK248" s="350"/>
      <c r="MML248" s="348"/>
      <c r="MMM248" s="348"/>
      <c r="MMN248" s="348"/>
      <c r="MMO248" s="349"/>
      <c r="MMQ248" s="347"/>
      <c r="MMR248" s="350"/>
      <c r="MMS248" s="350"/>
      <c r="MMT248" s="348"/>
      <c r="MMU248" s="348"/>
      <c r="MMV248" s="348"/>
      <c r="MMW248" s="349"/>
      <c r="MMY248" s="347"/>
      <c r="MMZ248" s="350"/>
      <c r="MNA248" s="350"/>
      <c r="MNB248" s="348"/>
      <c r="MNC248" s="348"/>
      <c r="MND248" s="348"/>
      <c r="MNE248" s="349"/>
      <c r="MNG248" s="347"/>
      <c r="MNH248" s="350"/>
      <c r="MNI248" s="350"/>
      <c r="MNJ248" s="348"/>
      <c r="MNK248" s="348"/>
      <c r="MNL248" s="348"/>
      <c r="MNM248" s="349"/>
      <c r="MNO248" s="347"/>
      <c r="MNP248" s="350"/>
      <c r="MNQ248" s="350"/>
      <c r="MNR248" s="348"/>
      <c r="MNS248" s="348"/>
      <c r="MNT248" s="348"/>
      <c r="MNU248" s="349"/>
      <c r="MNW248" s="347"/>
      <c r="MNX248" s="350"/>
      <c r="MNY248" s="350"/>
      <c r="MNZ248" s="348"/>
      <c r="MOA248" s="348"/>
      <c r="MOB248" s="348"/>
      <c r="MOC248" s="349"/>
      <c r="MOE248" s="347"/>
      <c r="MOF248" s="350"/>
      <c r="MOG248" s="350"/>
      <c r="MOH248" s="348"/>
      <c r="MOI248" s="348"/>
      <c r="MOJ248" s="348"/>
      <c r="MOK248" s="349"/>
      <c r="MOM248" s="347"/>
      <c r="MON248" s="350"/>
      <c r="MOO248" s="350"/>
      <c r="MOP248" s="348"/>
      <c r="MOQ248" s="348"/>
      <c r="MOR248" s="348"/>
      <c r="MOS248" s="349"/>
      <c r="MOU248" s="347"/>
      <c r="MOV248" s="350"/>
      <c r="MOW248" s="350"/>
      <c r="MOX248" s="348"/>
      <c r="MOY248" s="348"/>
      <c r="MOZ248" s="348"/>
      <c r="MPA248" s="349"/>
      <c r="MPC248" s="347"/>
      <c r="MPD248" s="350"/>
      <c r="MPE248" s="350"/>
      <c r="MPF248" s="348"/>
      <c r="MPG248" s="348"/>
      <c r="MPH248" s="348"/>
      <c r="MPI248" s="349"/>
      <c r="MPK248" s="347"/>
      <c r="MPL248" s="350"/>
      <c r="MPM248" s="350"/>
      <c r="MPN248" s="348"/>
      <c r="MPO248" s="348"/>
      <c r="MPP248" s="348"/>
      <c r="MPQ248" s="349"/>
      <c r="MPS248" s="347"/>
      <c r="MPT248" s="350"/>
      <c r="MPU248" s="350"/>
      <c r="MPV248" s="348"/>
      <c r="MPW248" s="348"/>
      <c r="MPX248" s="348"/>
      <c r="MPY248" s="349"/>
      <c r="MQA248" s="347"/>
      <c r="MQB248" s="350"/>
      <c r="MQC248" s="350"/>
      <c r="MQD248" s="348"/>
      <c r="MQE248" s="348"/>
      <c r="MQF248" s="348"/>
      <c r="MQG248" s="349"/>
      <c r="MQI248" s="347"/>
      <c r="MQJ248" s="350"/>
      <c r="MQK248" s="350"/>
      <c r="MQL248" s="348"/>
      <c r="MQM248" s="348"/>
      <c r="MQN248" s="348"/>
      <c r="MQO248" s="349"/>
      <c r="MQQ248" s="347"/>
      <c r="MQR248" s="350"/>
      <c r="MQS248" s="350"/>
      <c r="MQT248" s="348"/>
      <c r="MQU248" s="348"/>
      <c r="MQV248" s="348"/>
      <c r="MQW248" s="349"/>
      <c r="MQY248" s="347"/>
      <c r="MQZ248" s="350"/>
      <c r="MRA248" s="350"/>
      <c r="MRB248" s="348"/>
      <c r="MRC248" s="348"/>
      <c r="MRD248" s="348"/>
      <c r="MRE248" s="349"/>
      <c r="MRG248" s="347"/>
      <c r="MRH248" s="350"/>
      <c r="MRI248" s="350"/>
      <c r="MRJ248" s="348"/>
      <c r="MRK248" s="348"/>
      <c r="MRL248" s="348"/>
      <c r="MRM248" s="349"/>
      <c r="MRO248" s="347"/>
      <c r="MRP248" s="350"/>
      <c r="MRQ248" s="350"/>
      <c r="MRR248" s="348"/>
      <c r="MRS248" s="348"/>
      <c r="MRT248" s="348"/>
      <c r="MRU248" s="349"/>
      <c r="MRW248" s="347"/>
      <c r="MRX248" s="350"/>
      <c r="MRY248" s="350"/>
      <c r="MRZ248" s="348"/>
      <c r="MSA248" s="348"/>
      <c r="MSB248" s="348"/>
      <c r="MSC248" s="349"/>
      <c r="MSE248" s="347"/>
      <c r="MSF248" s="350"/>
      <c r="MSG248" s="350"/>
      <c r="MSH248" s="348"/>
      <c r="MSI248" s="348"/>
      <c r="MSJ248" s="348"/>
      <c r="MSK248" s="349"/>
      <c r="MSM248" s="347"/>
      <c r="MSN248" s="350"/>
      <c r="MSO248" s="350"/>
      <c r="MSP248" s="348"/>
      <c r="MSQ248" s="348"/>
      <c r="MSR248" s="348"/>
      <c r="MSS248" s="349"/>
      <c r="MSU248" s="347"/>
      <c r="MSV248" s="350"/>
      <c r="MSW248" s="350"/>
      <c r="MSX248" s="348"/>
      <c r="MSY248" s="348"/>
      <c r="MSZ248" s="348"/>
      <c r="MTA248" s="349"/>
      <c r="MTC248" s="347"/>
      <c r="MTD248" s="350"/>
      <c r="MTE248" s="350"/>
      <c r="MTF248" s="348"/>
      <c r="MTG248" s="348"/>
      <c r="MTH248" s="348"/>
      <c r="MTI248" s="349"/>
      <c r="MTK248" s="347"/>
      <c r="MTL248" s="350"/>
      <c r="MTM248" s="350"/>
      <c r="MTN248" s="348"/>
      <c r="MTO248" s="348"/>
      <c r="MTP248" s="348"/>
      <c r="MTQ248" s="349"/>
      <c r="MTS248" s="347"/>
      <c r="MTT248" s="350"/>
      <c r="MTU248" s="350"/>
      <c r="MTV248" s="348"/>
      <c r="MTW248" s="348"/>
      <c r="MTX248" s="348"/>
      <c r="MTY248" s="349"/>
      <c r="MUA248" s="347"/>
      <c r="MUB248" s="350"/>
      <c r="MUC248" s="350"/>
      <c r="MUD248" s="348"/>
      <c r="MUE248" s="348"/>
      <c r="MUF248" s="348"/>
      <c r="MUG248" s="349"/>
      <c r="MUI248" s="347"/>
      <c r="MUJ248" s="350"/>
      <c r="MUK248" s="350"/>
      <c r="MUL248" s="348"/>
      <c r="MUM248" s="348"/>
      <c r="MUN248" s="348"/>
      <c r="MUO248" s="349"/>
      <c r="MUQ248" s="347"/>
      <c r="MUR248" s="350"/>
      <c r="MUS248" s="350"/>
      <c r="MUT248" s="348"/>
      <c r="MUU248" s="348"/>
      <c r="MUV248" s="348"/>
      <c r="MUW248" s="349"/>
      <c r="MUY248" s="347"/>
      <c r="MUZ248" s="350"/>
      <c r="MVA248" s="350"/>
      <c r="MVB248" s="348"/>
      <c r="MVC248" s="348"/>
      <c r="MVD248" s="348"/>
      <c r="MVE248" s="349"/>
      <c r="MVG248" s="347"/>
      <c r="MVH248" s="350"/>
      <c r="MVI248" s="350"/>
      <c r="MVJ248" s="348"/>
      <c r="MVK248" s="348"/>
      <c r="MVL248" s="348"/>
      <c r="MVM248" s="349"/>
      <c r="MVO248" s="347"/>
      <c r="MVP248" s="350"/>
      <c r="MVQ248" s="350"/>
      <c r="MVR248" s="348"/>
      <c r="MVS248" s="348"/>
      <c r="MVT248" s="348"/>
      <c r="MVU248" s="349"/>
      <c r="MVW248" s="347"/>
      <c r="MVX248" s="350"/>
      <c r="MVY248" s="350"/>
      <c r="MVZ248" s="348"/>
      <c r="MWA248" s="348"/>
      <c r="MWB248" s="348"/>
      <c r="MWC248" s="349"/>
      <c r="MWE248" s="347"/>
      <c r="MWF248" s="350"/>
      <c r="MWG248" s="350"/>
      <c r="MWH248" s="348"/>
      <c r="MWI248" s="348"/>
      <c r="MWJ248" s="348"/>
      <c r="MWK248" s="349"/>
      <c r="MWM248" s="347"/>
      <c r="MWN248" s="350"/>
      <c r="MWO248" s="350"/>
      <c r="MWP248" s="348"/>
      <c r="MWQ248" s="348"/>
      <c r="MWR248" s="348"/>
      <c r="MWS248" s="349"/>
      <c r="MWU248" s="347"/>
      <c r="MWV248" s="350"/>
      <c r="MWW248" s="350"/>
      <c r="MWX248" s="348"/>
      <c r="MWY248" s="348"/>
      <c r="MWZ248" s="348"/>
      <c r="MXA248" s="349"/>
      <c r="MXC248" s="347"/>
      <c r="MXD248" s="350"/>
      <c r="MXE248" s="350"/>
      <c r="MXF248" s="348"/>
      <c r="MXG248" s="348"/>
      <c r="MXH248" s="348"/>
      <c r="MXI248" s="349"/>
      <c r="MXK248" s="347"/>
      <c r="MXL248" s="350"/>
      <c r="MXM248" s="350"/>
      <c r="MXN248" s="348"/>
      <c r="MXO248" s="348"/>
      <c r="MXP248" s="348"/>
      <c r="MXQ248" s="349"/>
      <c r="MXS248" s="347"/>
      <c r="MXT248" s="350"/>
      <c r="MXU248" s="350"/>
      <c r="MXV248" s="348"/>
      <c r="MXW248" s="348"/>
      <c r="MXX248" s="348"/>
      <c r="MXY248" s="349"/>
      <c r="MYA248" s="347"/>
      <c r="MYB248" s="350"/>
      <c r="MYC248" s="350"/>
      <c r="MYD248" s="348"/>
      <c r="MYE248" s="348"/>
      <c r="MYF248" s="348"/>
      <c r="MYG248" s="349"/>
      <c r="MYI248" s="347"/>
      <c r="MYJ248" s="350"/>
      <c r="MYK248" s="350"/>
      <c r="MYL248" s="348"/>
      <c r="MYM248" s="348"/>
      <c r="MYN248" s="348"/>
      <c r="MYO248" s="349"/>
      <c r="MYQ248" s="347"/>
      <c r="MYR248" s="350"/>
      <c r="MYS248" s="350"/>
      <c r="MYT248" s="348"/>
      <c r="MYU248" s="348"/>
      <c r="MYV248" s="348"/>
      <c r="MYW248" s="349"/>
      <c r="MYY248" s="347"/>
      <c r="MYZ248" s="350"/>
      <c r="MZA248" s="350"/>
      <c r="MZB248" s="348"/>
      <c r="MZC248" s="348"/>
      <c r="MZD248" s="348"/>
      <c r="MZE248" s="349"/>
      <c r="MZG248" s="347"/>
      <c r="MZH248" s="350"/>
      <c r="MZI248" s="350"/>
      <c r="MZJ248" s="348"/>
      <c r="MZK248" s="348"/>
      <c r="MZL248" s="348"/>
      <c r="MZM248" s="349"/>
      <c r="MZO248" s="347"/>
      <c r="MZP248" s="350"/>
      <c r="MZQ248" s="350"/>
      <c r="MZR248" s="348"/>
      <c r="MZS248" s="348"/>
      <c r="MZT248" s="348"/>
      <c r="MZU248" s="349"/>
      <c r="MZW248" s="347"/>
      <c r="MZX248" s="350"/>
      <c r="MZY248" s="350"/>
      <c r="MZZ248" s="348"/>
      <c r="NAA248" s="348"/>
      <c r="NAB248" s="348"/>
      <c r="NAC248" s="349"/>
      <c r="NAE248" s="347"/>
      <c r="NAF248" s="350"/>
      <c r="NAG248" s="350"/>
      <c r="NAH248" s="348"/>
      <c r="NAI248" s="348"/>
      <c r="NAJ248" s="348"/>
      <c r="NAK248" s="349"/>
      <c r="NAM248" s="347"/>
      <c r="NAN248" s="350"/>
      <c r="NAO248" s="350"/>
      <c r="NAP248" s="348"/>
      <c r="NAQ248" s="348"/>
      <c r="NAR248" s="348"/>
      <c r="NAS248" s="349"/>
      <c r="NAU248" s="347"/>
      <c r="NAV248" s="350"/>
      <c r="NAW248" s="350"/>
      <c r="NAX248" s="348"/>
      <c r="NAY248" s="348"/>
      <c r="NAZ248" s="348"/>
      <c r="NBA248" s="349"/>
      <c r="NBC248" s="347"/>
      <c r="NBD248" s="350"/>
      <c r="NBE248" s="350"/>
      <c r="NBF248" s="348"/>
      <c r="NBG248" s="348"/>
      <c r="NBH248" s="348"/>
      <c r="NBI248" s="349"/>
      <c r="NBK248" s="347"/>
      <c r="NBL248" s="350"/>
      <c r="NBM248" s="350"/>
      <c r="NBN248" s="348"/>
      <c r="NBO248" s="348"/>
      <c r="NBP248" s="348"/>
      <c r="NBQ248" s="349"/>
      <c r="NBS248" s="347"/>
      <c r="NBT248" s="350"/>
      <c r="NBU248" s="350"/>
      <c r="NBV248" s="348"/>
      <c r="NBW248" s="348"/>
      <c r="NBX248" s="348"/>
      <c r="NBY248" s="349"/>
      <c r="NCA248" s="347"/>
      <c r="NCB248" s="350"/>
      <c r="NCC248" s="350"/>
      <c r="NCD248" s="348"/>
      <c r="NCE248" s="348"/>
      <c r="NCF248" s="348"/>
      <c r="NCG248" s="349"/>
      <c r="NCI248" s="347"/>
      <c r="NCJ248" s="350"/>
      <c r="NCK248" s="350"/>
      <c r="NCL248" s="348"/>
      <c r="NCM248" s="348"/>
      <c r="NCN248" s="348"/>
      <c r="NCO248" s="349"/>
      <c r="NCQ248" s="347"/>
      <c r="NCR248" s="350"/>
      <c r="NCS248" s="350"/>
      <c r="NCT248" s="348"/>
      <c r="NCU248" s="348"/>
      <c r="NCV248" s="348"/>
      <c r="NCW248" s="349"/>
      <c r="NCY248" s="347"/>
      <c r="NCZ248" s="350"/>
      <c r="NDA248" s="350"/>
      <c r="NDB248" s="348"/>
      <c r="NDC248" s="348"/>
      <c r="NDD248" s="348"/>
      <c r="NDE248" s="349"/>
      <c r="NDG248" s="347"/>
      <c r="NDH248" s="350"/>
      <c r="NDI248" s="350"/>
      <c r="NDJ248" s="348"/>
      <c r="NDK248" s="348"/>
      <c r="NDL248" s="348"/>
      <c r="NDM248" s="349"/>
      <c r="NDO248" s="347"/>
      <c r="NDP248" s="350"/>
      <c r="NDQ248" s="350"/>
      <c r="NDR248" s="348"/>
      <c r="NDS248" s="348"/>
      <c r="NDT248" s="348"/>
      <c r="NDU248" s="349"/>
      <c r="NDW248" s="347"/>
      <c r="NDX248" s="350"/>
      <c r="NDY248" s="350"/>
      <c r="NDZ248" s="348"/>
      <c r="NEA248" s="348"/>
      <c r="NEB248" s="348"/>
      <c r="NEC248" s="349"/>
      <c r="NEE248" s="347"/>
      <c r="NEF248" s="350"/>
      <c r="NEG248" s="350"/>
      <c r="NEH248" s="348"/>
      <c r="NEI248" s="348"/>
      <c r="NEJ248" s="348"/>
      <c r="NEK248" s="349"/>
      <c r="NEM248" s="347"/>
      <c r="NEN248" s="350"/>
      <c r="NEO248" s="350"/>
      <c r="NEP248" s="348"/>
      <c r="NEQ248" s="348"/>
      <c r="NER248" s="348"/>
      <c r="NES248" s="349"/>
      <c r="NEU248" s="347"/>
      <c r="NEV248" s="350"/>
      <c r="NEW248" s="350"/>
      <c r="NEX248" s="348"/>
      <c r="NEY248" s="348"/>
      <c r="NEZ248" s="348"/>
      <c r="NFA248" s="349"/>
      <c r="NFC248" s="347"/>
      <c r="NFD248" s="350"/>
      <c r="NFE248" s="350"/>
      <c r="NFF248" s="348"/>
      <c r="NFG248" s="348"/>
      <c r="NFH248" s="348"/>
      <c r="NFI248" s="349"/>
      <c r="NFK248" s="347"/>
      <c r="NFL248" s="350"/>
      <c r="NFM248" s="350"/>
      <c r="NFN248" s="348"/>
      <c r="NFO248" s="348"/>
      <c r="NFP248" s="348"/>
      <c r="NFQ248" s="349"/>
      <c r="NFS248" s="347"/>
      <c r="NFT248" s="350"/>
      <c r="NFU248" s="350"/>
      <c r="NFV248" s="348"/>
      <c r="NFW248" s="348"/>
      <c r="NFX248" s="348"/>
      <c r="NFY248" s="349"/>
      <c r="NGA248" s="347"/>
      <c r="NGB248" s="350"/>
      <c r="NGC248" s="350"/>
      <c r="NGD248" s="348"/>
      <c r="NGE248" s="348"/>
      <c r="NGF248" s="348"/>
      <c r="NGG248" s="349"/>
      <c r="NGI248" s="347"/>
      <c r="NGJ248" s="350"/>
      <c r="NGK248" s="350"/>
      <c r="NGL248" s="348"/>
      <c r="NGM248" s="348"/>
      <c r="NGN248" s="348"/>
      <c r="NGO248" s="349"/>
      <c r="NGQ248" s="347"/>
      <c r="NGR248" s="350"/>
      <c r="NGS248" s="350"/>
      <c r="NGT248" s="348"/>
      <c r="NGU248" s="348"/>
      <c r="NGV248" s="348"/>
      <c r="NGW248" s="349"/>
      <c r="NGY248" s="347"/>
      <c r="NGZ248" s="350"/>
      <c r="NHA248" s="350"/>
      <c r="NHB248" s="348"/>
      <c r="NHC248" s="348"/>
      <c r="NHD248" s="348"/>
      <c r="NHE248" s="349"/>
      <c r="NHG248" s="347"/>
      <c r="NHH248" s="350"/>
      <c r="NHI248" s="350"/>
      <c r="NHJ248" s="348"/>
      <c r="NHK248" s="348"/>
      <c r="NHL248" s="348"/>
      <c r="NHM248" s="349"/>
      <c r="NHO248" s="347"/>
      <c r="NHP248" s="350"/>
      <c r="NHQ248" s="350"/>
      <c r="NHR248" s="348"/>
      <c r="NHS248" s="348"/>
      <c r="NHT248" s="348"/>
      <c r="NHU248" s="349"/>
      <c r="NHW248" s="347"/>
      <c r="NHX248" s="350"/>
      <c r="NHY248" s="350"/>
      <c r="NHZ248" s="348"/>
      <c r="NIA248" s="348"/>
      <c r="NIB248" s="348"/>
      <c r="NIC248" s="349"/>
      <c r="NIE248" s="347"/>
      <c r="NIF248" s="350"/>
      <c r="NIG248" s="350"/>
      <c r="NIH248" s="348"/>
      <c r="NII248" s="348"/>
      <c r="NIJ248" s="348"/>
      <c r="NIK248" s="349"/>
      <c r="NIM248" s="347"/>
      <c r="NIN248" s="350"/>
      <c r="NIO248" s="350"/>
      <c r="NIP248" s="348"/>
      <c r="NIQ248" s="348"/>
      <c r="NIR248" s="348"/>
      <c r="NIS248" s="349"/>
      <c r="NIU248" s="347"/>
      <c r="NIV248" s="350"/>
      <c r="NIW248" s="350"/>
      <c r="NIX248" s="348"/>
      <c r="NIY248" s="348"/>
      <c r="NIZ248" s="348"/>
      <c r="NJA248" s="349"/>
      <c r="NJC248" s="347"/>
      <c r="NJD248" s="350"/>
      <c r="NJE248" s="350"/>
      <c r="NJF248" s="348"/>
      <c r="NJG248" s="348"/>
      <c r="NJH248" s="348"/>
      <c r="NJI248" s="349"/>
      <c r="NJK248" s="347"/>
      <c r="NJL248" s="350"/>
      <c r="NJM248" s="350"/>
      <c r="NJN248" s="348"/>
      <c r="NJO248" s="348"/>
      <c r="NJP248" s="348"/>
      <c r="NJQ248" s="349"/>
      <c r="NJS248" s="347"/>
      <c r="NJT248" s="350"/>
      <c r="NJU248" s="350"/>
      <c r="NJV248" s="348"/>
      <c r="NJW248" s="348"/>
      <c r="NJX248" s="348"/>
      <c r="NJY248" s="349"/>
      <c r="NKA248" s="347"/>
      <c r="NKB248" s="350"/>
      <c r="NKC248" s="350"/>
      <c r="NKD248" s="348"/>
      <c r="NKE248" s="348"/>
      <c r="NKF248" s="348"/>
      <c r="NKG248" s="349"/>
      <c r="NKI248" s="347"/>
      <c r="NKJ248" s="350"/>
      <c r="NKK248" s="350"/>
      <c r="NKL248" s="348"/>
      <c r="NKM248" s="348"/>
      <c r="NKN248" s="348"/>
      <c r="NKO248" s="349"/>
      <c r="NKQ248" s="347"/>
      <c r="NKR248" s="350"/>
      <c r="NKS248" s="350"/>
      <c r="NKT248" s="348"/>
      <c r="NKU248" s="348"/>
      <c r="NKV248" s="348"/>
      <c r="NKW248" s="349"/>
      <c r="NKY248" s="347"/>
      <c r="NKZ248" s="350"/>
      <c r="NLA248" s="350"/>
      <c r="NLB248" s="348"/>
      <c r="NLC248" s="348"/>
      <c r="NLD248" s="348"/>
      <c r="NLE248" s="349"/>
      <c r="NLG248" s="347"/>
      <c r="NLH248" s="350"/>
      <c r="NLI248" s="350"/>
      <c r="NLJ248" s="348"/>
      <c r="NLK248" s="348"/>
      <c r="NLL248" s="348"/>
      <c r="NLM248" s="349"/>
      <c r="NLO248" s="347"/>
      <c r="NLP248" s="350"/>
      <c r="NLQ248" s="350"/>
      <c r="NLR248" s="348"/>
      <c r="NLS248" s="348"/>
      <c r="NLT248" s="348"/>
      <c r="NLU248" s="349"/>
      <c r="NLW248" s="347"/>
      <c r="NLX248" s="350"/>
      <c r="NLY248" s="350"/>
      <c r="NLZ248" s="348"/>
      <c r="NMA248" s="348"/>
      <c r="NMB248" s="348"/>
      <c r="NMC248" s="349"/>
      <c r="NME248" s="347"/>
      <c r="NMF248" s="350"/>
      <c r="NMG248" s="350"/>
      <c r="NMH248" s="348"/>
      <c r="NMI248" s="348"/>
      <c r="NMJ248" s="348"/>
      <c r="NMK248" s="349"/>
      <c r="NMM248" s="347"/>
      <c r="NMN248" s="350"/>
      <c r="NMO248" s="350"/>
      <c r="NMP248" s="348"/>
      <c r="NMQ248" s="348"/>
      <c r="NMR248" s="348"/>
      <c r="NMS248" s="349"/>
      <c r="NMU248" s="347"/>
      <c r="NMV248" s="350"/>
      <c r="NMW248" s="350"/>
      <c r="NMX248" s="348"/>
      <c r="NMY248" s="348"/>
      <c r="NMZ248" s="348"/>
      <c r="NNA248" s="349"/>
      <c r="NNC248" s="347"/>
      <c r="NND248" s="350"/>
      <c r="NNE248" s="350"/>
      <c r="NNF248" s="348"/>
      <c r="NNG248" s="348"/>
      <c r="NNH248" s="348"/>
      <c r="NNI248" s="349"/>
      <c r="NNK248" s="347"/>
      <c r="NNL248" s="350"/>
      <c r="NNM248" s="350"/>
      <c r="NNN248" s="348"/>
      <c r="NNO248" s="348"/>
      <c r="NNP248" s="348"/>
      <c r="NNQ248" s="349"/>
      <c r="NNS248" s="347"/>
      <c r="NNT248" s="350"/>
      <c r="NNU248" s="350"/>
      <c r="NNV248" s="348"/>
      <c r="NNW248" s="348"/>
      <c r="NNX248" s="348"/>
      <c r="NNY248" s="349"/>
      <c r="NOA248" s="347"/>
      <c r="NOB248" s="350"/>
      <c r="NOC248" s="350"/>
      <c r="NOD248" s="348"/>
      <c r="NOE248" s="348"/>
      <c r="NOF248" s="348"/>
      <c r="NOG248" s="349"/>
      <c r="NOI248" s="347"/>
      <c r="NOJ248" s="350"/>
      <c r="NOK248" s="350"/>
      <c r="NOL248" s="348"/>
      <c r="NOM248" s="348"/>
      <c r="NON248" s="348"/>
      <c r="NOO248" s="349"/>
      <c r="NOQ248" s="347"/>
      <c r="NOR248" s="350"/>
      <c r="NOS248" s="350"/>
      <c r="NOT248" s="348"/>
      <c r="NOU248" s="348"/>
      <c r="NOV248" s="348"/>
      <c r="NOW248" s="349"/>
      <c r="NOY248" s="347"/>
      <c r="NOZ248" s="350"/>
      <c r="NPA248" s="350"/>
      <c r="NPB248" s="348"/>
      <c r="NPC248" s="348"/>
      <c r="NPD248" s="348"/>
      <c r="NPE248" s="349"/>
      <c r="NPG248" s="347"/>
      <c r="NPH248" s="350"/>
      <c r="NPI248" s="350"/>
      <c r="NPJ248" s="348"/>
      <c r="NPK248" s="348"/>
      <c r="NPL248" s="348"/>
      <c r="NPM248" s="349"/>
      <c r="NPO248" s="347"/>
      <c r="NPP248" s="350"/>
      <c r="NPQ248" s="350"/>
      <c r="NPR248" s="348"/>
      <c r="NPS248" s="348"/>
      <c r="NPT248" s="348"/>
      <c r="NPU248" s="349"/>
      <c r="NPW248" s="347"/>
      <c r="NPX248" s="350"/>
      <c r="NPY248" s="350"/>
      <c r="NPZ248" s="348"/>
      <c r="NQA248" s="348"/>
      <c r="NQB248" s="348"/>
      <c r="NQC248" s="349"/>
      <c r="NQE248" s="347"/>
      <c r="NQF248" s="350"/>
      <c r="NQG248" s="350"/>
      <c r="NQH248" s="348"/>
      <c r="NQI248" s="348"/>
      <c r="NQJ248" s="348"/>
      <c r="NQK248" s="349"/>
      <c r="NQM248" s="347"/>
      <c r="NQN248" s="350"/>
      <c r="NQO248" s="350"/>
      <c r="NQP248" s="348"/>
      <c r="NQQ248" s="348"/>
      <c r="NQR248" s="348"/>
      <c r="NQS248" s="349"/>
      <c r="NQU248" s="347"/>
      <c r="NQV248" s="350"/>
      <c r="NQW248" s="350"/>
      <c r="NQX248" s="348"/>
      <c r="NQY248" s="348"/>
      <c r="NQZ248" s="348"/>
      <c r="NRA248" s="349"/>
      <c r="NRC248" s="347"/>
      <c r="NRD248" s="350"/>
      <c r="NRE248" s="350"/>
      <c r="NRF248" s="348"/>
      <c r="NRG248" s="348"/>
      <c r="NRH248" s="348"/>
      <c r="NRI248" s="349"/>
      <c r="NRK248" s="347"/>
      <c r="NRL248" s="350"/>
      <c r="NRM248" s="350"/>
      <c r="NRN248" s="348"/>
      <c r="NRO248" s="348"/>
      <c r="NRP248" s="348"/>
      <c r="NRQ248" s="349"/>
      <c r="NRS248" s="347"/>
      <c r="NRT248" s="350"/>
      <c r="NRU248" s="350"/>
      <c r="NRV248" s="348"/>
      <c r="NRW248" s="348"/>
      <c r="NRX248" s="348"/>
      <c r="NRY248" s="349"/>
      <c r="NSA248" s="347"/>
      <c r="NSB248" s="350"/>
      <c r="NSC248" s="350"/>
      <c r="NSD248" s="348"/>
      <c r="NSE248" s="348"/>
      <c r="NSF248" s="348"/>
      <c r="NSG248" s="349"/>
      <c r="NSI248" s="347"/>
      <c r="NSJ248" s="350"/>
      <c r="NSK248" s="350"/>
      <c r="NSL248" s="348"/>
      <c r="NSM248" s="348"/>
      <c r="NSN248" s="348"/>
      <c r="NSO248" s="349"/>
      <c r="NSQ248" s="347"/>
      <c r="NSR248" s="350"/>
      <c r="NSS248" s="350"/>
      <c r="NST248" s="348"/>
      <c r="NSU248" s="348"/>
      <c r="NSV248" s="348"/>
      <c r="NSW248" s="349"/>
      <c r="NSY248" s="347"/>
      <c r="NSZ248" s="350"/>
      <c r="NTA248" s="350"/>
      <c r="NTB248" s="348"/>
      <c r="NTC248" s="348"/>
      <c r="NTD248" s="348"/>
      <c r="NTE248" s="349"/>
      <c r="NTG248" s="347"/>
      <c r="NTH248" s="350"/>
      <c r="NTI248" s="350"/>
      <c r="NTJ248" s="348"/>
      <c r="NTK248" s="348"/>
      <c r="NTL248" s="348"/>
      <c r="NTM248" s="349"/>
      <c r="NTO248" s="347"/>
      <c r="NTP248" s="350"/>
      <c r="NTQ248" s="350"/>
      <c r="NTR248" s="348"/>
      <c r="NTS248" s="348"/>
      <c r="NTT248" s="348"/>
      <c r="NTU248" s="349"/>
      <c r="NTW248" s="347"/>
      <c r="NTX248" s="350"/>
      <c r="NTY248" s="350"/>
      <c r="NTZ248" s="348"/>
      <c r="NUA248" s="348"/>
      <c r="NUB248" s="348"/>
      <c r="NUC248" s="349"/>
      <c r="NUE248" s="347"/>
      <c r="NUF248" s="350"/>
      <c r="NUG248" s="350"/>
      <c r="NUH248" s="348"/>
      <c r="NUI248" s="348"/>
      <c r="NUJ248" s="348"/>
      <c r="NUK248" s="349"/>
      <c r="NUM248" s="347"/>
      <c r="NUN248" s="350"/>
      <c r="NUO248" s="350"/>
      <c r="NUP248" s="348"/>
      <c r="NUQ248" s="348"/>
      <c r="NUR248" s="348"/>
      <c r="NUS248" s="349"/>
      <c r="NUU248" s="347"/>
      <c r="NUV248" s="350"/>
      <c r="NUW248" s="350"/>
      <c r="NUX248" s="348"/>
      <c r="NUY248" s="348"/>
      <c r="NUZ248" s="348"/>
      <c r="NVA248" s="349"/>
      <c r="NVC248" s="347"/>
      <c r="NVD248" s="350"/>
      <c r="NVE248" s="350"/>
      <c r="NVF248" s="348"/>
      <c r="NVG248" s="348"/>
      <c r="NVH248" s="348"/>
      <c r="NVI248" s="349"/>
      <c r="NVK248" s="347"/>
      <c r="NVL248" s="350"/>
      <c r="NVM248" s="350"/>
      <c r="NVN248" s="348"/>
      <c r="NVO248" s="348"/>
      <c r="NVP248" s="348"/>
      <c r="NVQ248" s="349"/>
      <c r="NVS248" s="347"/>
      <c r="NVT248" s="350"/>
      <c r="NVU248" s="350"/>
      <c r="NVV248" s="348"/>
      <c r="NVW248" s="348"/>
      <c r="NVX248" s="348"/>
      <c r="NVY248" s="349"/>
      <c r="NWA248" s="347"/>
      <c r="NWB248" s="350"/>
      <c r="NWC248" s="350"/>
      <c r="NWD248" s="348"/>
      <c r="NWE248" s="348"/>
      <c r="NWF248" s="348"/>
      <c r="NWG248" s="349"/>
      <c r="NWI248" s="347"/>
      <c r="NWJ248" s="350"/>
      <c r="NWK248" s="350"/>
      <c r="NWL248" s="348"/>
      <c r="NWM248" s="348"/>
      <c r="NWN248" s="348"/>
      <c r="NWO248" s="349"/>
      <c r="NWQ248" s="347"/>
      <c r="NWR248" s="350"/>
      <c r="NWS248" s="350"/>
      <c r="NWT248" s="348"/>
      <c r="NWU248" s="348"/>
      <c r="NWV248" s="348"/>
      <c r="NWW248" s="349"/>
      <c r="NWY248" s="347"/>
      <c r="NWZ248" s="350"/>
      <c r="NXA248" s="350"/>
      <c r="NXB248" s="348"/>
      <c r="NXC248" s="348"/>
      <c r="NXD248" s="348"/>
      <c r="NXE248" s="349"/>
      <c r="NXG248" s="347"/>
      <c r="NXH248" s="350"/>
      <c r="NXI248" s="350"/>
      <c r="NXJ248" s="348"/>
      <c r="NXK248" s="348"/>
      <c r="NXL248" s="348"/>
      <c r="NXM248" s="349"/>
      <c r="NXO248" s="347"/>
      <c r="NXP248" s="350"/>
      <c r="NXQ248" s="350"/>
      <c r="NXR248" s="348"/>
      <c r="NXS248" s="348"/>
      <c r="NXT248" s="348"/>
      <c r="NXU248" s="349"/>
      <c r="NXW248" s="347"/>
      <c r="NXX248" s="350"/>
      <c r="NXY248" s="350"/>
      <c r="NXZ248" s="348"/>
      <c r="NYA248" s="348"/>
      <c r="NYB248" s="348"/>
      <c r="NYC248" s="349"/>
      <c r="NYE248" s="347"/>
      <c r="NYF248" s="350"/>
      <c r="NYG248" s="350"/>
      <c r="NYH248" s="348"/>
      <c r="NYI248" s="348"/>
      <c r="NYJ248" s="348"/>
      <c r="NYK248" s="349"/>
      <c r="NYM248" s="347"/>
      <c r="NYN248" s="350"/>
      <c r="NYO248" s="350"/>
      <c r="NYP248" s="348"/>
      <c r="NYQ248" s="348"/>
      <c r="NYR248" s="348"/>
      <c r="NYS248" s="349"/>
      <c r="NYU248" s="347"/>
      <c r="NYV248" s="350"/>
      <c r="NYW248" s="350"/>
      <c r="NYX248" s="348"/>
      <c r="NYY248" s="348"/>
      <c r="NYZ248" s="348"/>
      <c r="NZA248" s="349"/>
      <c r="NZC248" s="347"/>
      <c r="NZD248" s="350"/>
      <c r="NZE248" s="350"/>
      <c r="NZF248" s="348"/>
      <c r="NZG248" s="348"/>
      <c r="NZH248" s="348"/>
      <c r="NZI248" s="349"/>
      <c r="NZK248" s="347"/>
      <c r="NZL248" s="350"/>
      <c r="NZM248" s="350"/>
      <c r="NZN248" s="348"/>
      <c r="NZO248" s="348"/>
      <c r="NZP248" s="348"/>
      <c r="NZQ248" s="349"/>
      <c r="NZS248" s="347"/>
      <c r="NZT248" s="350"/>
      <c r="NZU248" s="350"/>
      <c r="NZV248" s="348"/>
      <c r="NZW248" s="348"/>
      <c r="NZX248" s="348"/>
      <c r="NZY248" s="349"/>
      <c r="OAA248" s="347"/>
      <c r="OAB248" s="350"/>
      <c r="OAC248" s="350"/>
      <c r="OAD248" s="348"/>
      <c r="OAE248" s="348"/>
      <c r="OAF248" s="348"/>
      <c r="OAG248" s="349"/>
      <c r="OAI248" s="347"/>
      <c r="OAJ248" s="350"/>
      <c r="OAK248" s="350"/>
      <c r="OAL248" s="348"/>
      <c r="OAM248" s="348"/>
      <c r="OAN248" s="348"/>
      <c r="OAO248" s="349"/>
      <c r="OAQ248" s="347"/>
      <c r="OAR248" s="350"/>
      <c r="OAS248" s="350"/>
      <c r="OAT248" s="348"/>
      <c r="OAU248" s="348"/>
      <c r="OAV248" s="348"/>
      <c r="OAW248" s="349"/>
      <c r="OAY248" s="347"/>
      <c r="OAZ248" s="350"/>
      <c r="OBA248" s="350"/>
      <c r="OBB248" s="348"/>
      <c r="OBC248" s="348"/>
      <c r="OBD248" s="348"/>
      <c r="OBE248" s="349"/>
      <c r="OBG248" s="347"/>
      <c r="OBH248" s="350"/>
      <c r="OBI248" s="350"/>
      <c r="OBJ248" s="348"/>
      <c r="OBK248" s="348"/>
      <c r="OBL248" s="348"/>
      <c r="OBM248" s="349"/>
      <c r="OBO248" s="347"/>
      <c r="OBP248" s="350"/>
      <c r="OBQ248" s="350"/>
      <c r="OBR248" s="348"/>
      <c r="OBS248" s="348"/>
      <c r="OBT248" s="348"/>
      <c r="OBU248" s="349"/>
      <c r="OBW248" s="347"/>
      <c r="OBX248" s="350"/>
      <c r="OBY248" s="350"/>
      <c r="OBZ248" s="348"/>
      <c r="OCA248" s="348"/>
      <c r="OCB248" s="348"/>
      <c r="OCC248" s="349"/>
      <c r="OCE248" s="347"/>
      <c r="OCF248" s="350"/>
      <c r="OCG248" s="350"/>
      <c r="OCH248" s="348"/>
      <c r="OCI248" s="348"/>
      <c r="OCJ248" s="348"/>
      <c r="OCK248" s="349"/>
      <c r="OCM248" s="347"/>
      <c r="OCN248" s="350"/>
      <c r="OCO248" s="350"/>
      <c r="OCP248" s="348"/>
      <c r="OCQ248" s="348"/>
      <c r="OCR248" s="348"/>
      <c r="OCS248" s="349"/>
      <c r="OCU248" s="347"/>
      <c r="OCV248" s="350"/>
      <c r="OCW248" s="350"/>
      <c r="OCX248" s="348"/>
      <c r="OCY248" s="348"/>
      <c r="OCZ248" s="348"/>
      <c r="ODA248" s="349"/>
      <c r="ODC248" s="347"/>
      <c r="ODD248" s="350"/>
      <c r="ODE248" s="350"/>
      <c r="ODF248" s="348"/>
      <c r="ODG248" s="348"/>
      <c r="ODH248" s="348"/>
      <c r="ODI248" s="349"/>
      <c r="ODK248" s="347"/>
      <c r="ODL248" s="350"/>
      <c r="ODM248" s="350"/>
      <c r="ODN248" s="348"/>
      <c r="ODO248" s="348"/>
      <c r="ODP248" s="348"/>
      <c r="ODQ248" s="349"/>
      <c r="ODS248" s="347"/>
      <c r="ODT248" s="350"/>
      <c r="ODU248" s="350"/>
      <c r="ODV248" s="348"/>
      <c r="ODW248" s="348"/>
      <c r="ODX248" s="348"/>
      <c r="ODY248" s="349"/>
      <c r="OEA248" s="347"/>
      <c r="OEB248" s="350"/>
      <c r="OEC248" s="350"/>
      <c r="OED248" s="348"/>
      <c r="OEE248" s="348"/>
      <c r="OEF248" s="348"/>
      <c r="OEG248" s="349"/>
      <c r="OEI248" s="347"/>
      <c r="OEJ248" s="350"/>
      <c r="OEK248" s="350"/>
      <c r="OEL248" s="348"/>
      <c r="OEM248" s="348"/>
      <c r="OEN248" s="348"/>
      <c r="OEO248" s="349"/>
      <c r="OEQ248" s="347"/>
      <c r="OER248" s="350"/>
      <c r="OES248" s="350"/>
      <c r="OET248" s="348"/>
      <c r="OEU248" s="348"/>
      <c r="OEV248" s="348"/>
      <c r="OEW248" s="349"/>
      <c r="OEY248" s="347"/>
      <c r="OEZ248" s="350"/>
      <c r="OFA248" s="350"/>
      <c r="OFB248" s="348"/>
      <c r="OFC248" s="348"/>
      <c r="OFD248" s="348"/>
      <c r="OFE248" s="349"/>
      <c r="OFG248" s="347"/>
      <c r="OFH248" s="350"/>
      <c r="OFI248" s="350"/>
      <c r="OFJ248" s="348"/>
      <c r="OFK248" s="348"/>
      <c r="OFL248" s="348"/>
      <c r="OFM248" s="349"/>
      <c r="OFO248" s="347"/>
      <c r="OFP248" s="350"/>
      <c r="OFQ248" s="350"/>
      <c r="OFR248" s="348"/>
      <c r="OFS248" s="348"/>
      <c r="OFT248" s="348"/>
      <c r="OFU248" s="349"/>
      <c r="OFW248" s="347"/>
      <c r="OFX248" s="350"/>
      <c r="OFY248" s="350"/>
      <c r="OFZ248" s="348"/>
      <c r="OGA248" s="348"/>
      <c r="OGB248" s="348"/>
      <c r="OGC248" s="349"/>
      <c r="OGE248" s="347"/>
      <c r="OGF248" s="350"/>
      <c r="OGG248" s="350"/>
      <c r="OGH248" s="348"/>
      <c r="OGI248" s="348"/>
      <c r="OGJ248" s="348"/>
      <c r="OGK248" s="349"/>
      <c r="OGM248" s="347"/>
      <c r="OGN248" s="350"/>
      <c r="OGO248" s="350"/>
      <c r="OGP248" s="348"/>
      <c r="OGQ248" s="348"/>
      <c r="OGR248" s="348"/>
      <c r="OGS248" s="349"/>
      <c r="OGU248" s="347"/>
      <c r="OGV248" s="350"/>
      <c r="OGW248" s="350"/>
      <c r="OGX248" s="348"/>
      <c r="OGY248" s="348"/>
      <c r="OGZ248" s="348"/>
      <c r="OHA248" s="349"/>
      <c r="OHC248" s="347"/>
      <c r="OHD248" s="350"/>
      <c r="OHE248" s="350"/>
      <c r="OHF248" s="348"/>
      <c r="OHG248" s="348"/>
      <c r="OHH248" s="348"/>
      <c r="OHI248" s="349"/>
      <c r="OHK248" s="347"/>
      <c r="OHL248" s="350"/>
      <c r="OHM248" s="350"/>
      <c r="OHN248" s="348"/>
      <c r="OHO248" s="348"/>
      <c r="OHP248" s="348"/>
      <c r="OHQ248" s="349"/>
      <c r="OHS248" s="347"/>
      <c r="OHT248" s="350"/>
      <c r="OHU248" s="350"/>
      <c r="OHV248" s="348"/>
      <c r="OHW248" s="348"/>
      <c r="OHX248" s="348"/>
      <c r="OHY248" s="349"/>
      <c r="OIA248" s="347"/>
      <c r="OIB248" s="350"/>
      <c r="OIC248" s="350"/>
      <c r="OID248" s="348"/>
      <c r="OIE248" s="348"/>
      <c r="OIF248" s="348"/>
      <c r="OIG248" s="349"/>
      <c r="OII248" s="347"/>
      <c r="OIJ248" s="350"/>
      <c r="OIK248" s="350"/>
      <c r="OIL248" s="348"/>
      <c r="OIM248" s="348"/>
      <c r="OIN248" s="348"/>
      <c r="OIO248" s="349"/>
      <c r="OIQ248" s="347"/>
      <c r="OIR248" s="350"/>
      <c r="OIS248" s="350"/>
      <c r="OIT248" s="348"/>
      <c r="OIU248" s="348"/>
      <c r="OIV248" s="348"/>
      <c r="OIW248" s="349"/>
      <c r="OIY248" s="347"/>
      <c r="OIZ248" s="350"/>
      <c r="OJA248" s="350"/>
      <c r="OJB248" s="348"/>
      <c r="OJC248" s="348"/>
      <c r="OJD248" s="348"/>
      <c r="OJE248" s="349"/>
      <c r="OJG248" s="347"/>
      <c r="OJH248" s="350"/>
      <c r="OJI248" s="350"/>
      <c r="OJJ248" s="348"/>
      <c r="OJK248" s="348"/>
      <c r="OJL248" s="348"/>
      <c r="OJM248" s="349"/>
      <c r="OJO248" s="347"/>
      <c r="OJP248" s="350"/>
      <c r="OJQ248" s="350"/>
      <c r="OJR248" s="348"/>
      <c r="OJS248" s="348"/>
      <c r="OJT248" s="348"/>
      <c r="OJU248" s="349"/>
      <c r="OJW248" s="347"/>
      <c r="OJX248" s="350"/>
      <c r="OJY248" s="350"/>
      <c r="OJZ248" s="348"/>
      <c r="OKA248" s="348"/>
      <c r="OKB248" s="348"/>
      <c r="OKC248" s="349"/>
      <c r="OKE248" s="347"/>
      <c r="OKF248" s="350"/>
      <c r="OKG248" s="350"/>
      <c r="OKH248" s="348"/>
      <c r="OKI248" s="348"/>
      <c r="OKJ248" s="348"/>
      <c r="OKK248" s="349"/>
      <c r="OKM248" s="347"/>
      <c r="OKN248" s="350"/>
      <c r="OKO248" s="350"/>
      <c r="OKP248" s="348"/>
      <c r="OKQ248" s="348"/>
      <c r="OKR248" s="348"/>
      <c r="OKS248" s="349"/>
      <c r="OKU248" s="347"/>
      <c r="OKV248" s="350"/>
      <c r="OKW248" s="350"/>
      <c r="OKX248" s="348"/>
      <c r="OKY248" s="348"/>
      <c r="OKZ248" s="348"/>
      <c r="OLA248" s="349"/>
      <c r="OLC248" s="347"/>
      <c r="OLD248" s="350"/>
      <c r="OLE248" s="350"/>
      <c r="OLF248" s="348"/>
      <c r="OLG248" s="348"/>
      <c r="OLH248" s="348"/>
      <c r="OLI248" s="349"/>
      <c r="OLK248" s="347"/>
      <c r="OLL248" s="350"/>
      <c r="OLM248" s="350"/>
      <c r="OLN248" s="348"/>
      <c r="OLO248" s="348"/>
      <c r="OLP248" s="348"/>
      <c r="OLQ248" s="349"/>
      <c r="OLS248" s="347"/>
      <c r="OLT248" s="350"/>
      <c r="OLU248" s="350"/>
      <c r="OLV248" s="348"/>
      <c r="OLW248" s="348"/>
      <c r="OLX248" s="348"/>
      <c r="OLY248" s="349"/>
      <c r="OMA248" s="347"/>
      <c r="OMB248" s="350"/>
      <c r="OMC248" s="350"/>
      <c r="OMD248" s="348"/>
      <c r="OME248" s="348"/>
      <c r="OMF248" s="348"/>
      <c r="OMG248" s="349"/>
      <c r="OMI248" s="347"/>
      <c r="OMJ248" s="350"/>
      <c r="OMK248" s="350"/>
      <c r="OML248" s="348"/>
      <c r="OMM248" s="348"/>
      <c r="OMN248" s="348"/>
      <c r="OMO248" s="349"/>
      <c r="OMQ248" s="347"/>
      <c r="OMR248" s="350"/>
      <c r="OMS248" s="350"/>
      <c r="OMT248" s="348"/>
      <c r="OMU248" s="348"/>
      <c r="OMV248" s="348"/>
      <c r="OMW248" s="349"/>
      <c r="OMY248" s="347"/>
      <c r="OMZ248" s="350"/>
      <c r="ONA248" s="350"/>
      <c r="ONB248" s="348"/>
      <c r="ONC248" s="348"/>
      <c r="OND248" s="348"/>
      <c r="ONE248" s="349"/>
      <c r="ONG248" s="347"/>
      <c r="ONH248" s="350"/>
      <c r="ONI248" s="350"/>
      <c r="ONJ248" s="348"/>
      <c r="ONK248" s="348"/>
      <c r="ONL248" s="348"/>
      <c r="ONM248" s="349"/>
      <c r="ONO248" s="347"/>
      <c r="ONP248" s="350"/>
      <c r="ONQ248" s="350"/>
      <c r="ONR248" s="348"/>
      <c r="ONS248" s="348"/>
      <c r="ONT248" s="348"/>
      <c r="ONU248" s="349"/>
      <c r="ONW248" s="347"/>
      <c r="ONX248" s="350"/>
      <c r="ONY248" s="350"/>
      <c r="ONZ248" s="348"/>
      <c r="OOA248" s="348"/>
      <c r="OOB248" s="348"/>
      <c r="OOC248" s="349"/>
      <c r="OOE248" s="347"/>
      <c r="OOF248" s="350"/>
      <c r="OOG248" s="350"/>
      <c r="OOH248" s="348"/>
      <c r="OOI248" s="348"/>
      <c r="OOJ248" s="348"/>
      <c r="OOK248" s="349"/>
      <c r="OOM248" s="347"/>
      <c r="OON248" s="350"/>
      <c r="OOO248" s="350"/>
      <c r="OOP248" s="348"/>
      <c r="OOQ248" s="348"/>
      <c r="OOR248" s="348"/>
      <c r="OOS248" s="349"/>
      <c r="OOU248" s="347"/>
      <c r="OOV248" s="350"/>
      <c r="OOW248" s="350"/>
      <c r="OOX248" s="348"/>
      <c r="OOY248" s="348"/>
      <c r="OOZ248" s="348"/>
      <c r="OPA248" s="349"/>
      <c r="OPC248" s="347"/>
      <c r="OPD248" s="350"/>
      <c r="OPE248" s="350"/>
      <c r="OPF248" s="348"/>
      <c r="OPG248" s="348"/>
      <c r="OPH248" s="348"/>
      <c r="OPI248" s="349"/>
      <c r="OPK248" s="347"/>
      <c r="OPL248" s="350"/>
      <c r="OPM248" s="350"/>
      <c r="OPN248" s="348"/>
      <c r="OPO248" s="348"/>
      <c r="OPP248" s="348"/>
      <c r="OPQ248" s="349"/>
      <c r="OPS248" s="347"/>
      <c r="OPT248" s="350"/>
      <c r="OPU248" s="350"/>
      <c r="OPV248" s="348"/>
      <c r="OPW248" s="348"/>
      <c r="OPX248" s="348"/>
      <c r="OPY248" s="349"/>
      <c r="OQA248" s="347"/>
      <c r="OQB248" s="350"/>
      <c r="OQC248" s="350"/>
      <c r="OQD248" s="348"/>
      <c r="OQE248" s="348"/>
      <c r="OQF248" s="348"/>
      <c r="OQG248" s="349"/>
      <c r="OQI248" s="347"/>
      <c r="OQJ248" s="350"/>
      <c r="OQK248" s="350"/>
      <c r="OQL248" s="348"/>
      <c r="OQM248" s="348"/>
      <c r="OQN248" s="348"/>
      <c r="OQO248" s="349"/>
      <c r="OQQ248" s="347"/>
      <c r="OQR248" s="350"/>
      <c r="OQS248" s="350"/>
      <c r="OQT248" s="348"/>
      <c r="OQU248" s="348"/>
      <c r="OQV248" s="348"/>
      <c r="OQW248" s="349"/>
      <c r="OQY248" s="347"/>
      <c r="OQZ248" s="350"/>
      <c r="ORA248" s="350"/>
      <c r="ORB248" s="348"/>
      <c r="ORC248" s="348"/>
      <c r="ORD248" s="348"/>
      <c r="ORE248" s="349"/>
      <c r="ORG248" s="347"/>
      <c r="ORH248" s="350"/>
      <c r="ORI248" s="350"/>
      <c r="ORJ248" s="348"/>
      <c r="ORK248" s="348"/>
      <c r="ORL248" s="348"/>
      <c r="ORM248" s="349"/>
      <c r="ORO248" s="347"/>
      <c r="ORP248" s="350"/>
      <c r="ORQ248" s="350"/>
      <c r="ORR248" s="348"/>
      <c r="ORS248" s="348"/>
      <c r="ORT248" s="348"/>
      <c r="ORU248" s="349"/>
      <c r="ORW248" s="347"/>
      <c r="ORX248" s="350"/>
      <c r="ORY248" s="350"/>
      <c r="ORZ248" s="348"/>
      <c r="OSA248" s="348"/>
      <c r="OSB248" s="348"/>
      <c r="OSC248" s="349"/>
      <c r="OSE248" s="347"/>
      <c r="OSF248" s="350"/>
      <c r="OSG248" s="350"/>
      <c r="OSH248" s="348"/>
      <c r="OSI248" s="348"/>
      <c r="OSJ248" s="348"/>
      <c r="OSK248" s="349"/>
      <c r="OSM248" s="347"/>
      <c r="OSN248" s="350"/>
      <c r="OSO248" s="350"/>
      <c r="OSP248" s="348"/>
      <c r="OSQ248" s="348"/>
      <c r="OSR248" s="348"/>
      <c r="OSS248" s="349"/>
      <c r="OSU248" s="347"/>
      <c r="OSV248" s="350"/>
      <c r="OSW248" s="350"/>
      <c r="OSX248" s="348"/>
      <c r="OSY248" s="348"/>
      <c r="OSZ248" s="348"/>
      <c r="OTA248" s="349"/>
      <c r="OTC248" s="347"/>
      <c r="OTD248" s="350"/>
      <c r="OTE248" s="350"/>
      <c r="OTF248" s="348"/>
      <c r="OTG248" s="348"/>
      <c r="OTH248" s="348"/>
      <c r="OTI248" s="349"/>
      <c r="OTK248" s="347"/>
      <c r="OTL248" s="350"/>
      <c r="OTM248" s="350"/>
      <c r="OTN248" s="348"/>
      <c r="OTO248" s="348"/>
      <c r="OTP248" s="348"/>
      <c r="OTQ248" s="349"/>
      <c r="OTS248" s="347"/>
      <c r="OTT248" s="350"/>
      <c r="OTU248" s="350"/>
      <c r="OTV248" s="348"/>
      <c r="OTW248" s="348"/>
      <c r="OTX248" s="348"/>
      <c r="OTY248" s="349"/>
      <c r="OUA248" s="347"/>
      <c r="OUB248" s="350"/>
      <c r="OUC248" s="350"/>
      <c r="OUD248" s="348"/>
      <c r="OUE248" s="348"/>
      <c r="OUF248" s="348"/>
      <c r="OUG248" s="349"/>
      <c r="OUI248" s="347"/>
      <c r="OUJ248" s="350"/>
      <c r="OUK248" s="350"/>
      <c r="OUL248" s="348"/>
      <c r="OUM248" s="348"/>
      <c r="OUN248" s="348"/>
      <c r="OUO248" s="349"/>
      <c r="OUQ248" s="347"/>
      <c r="OUR248" s="350"/>
      <c r="OUS248" s="350"/>
      <c r="OUT248" s="348"/>
      <c r="OUU248" s="348"/>
      <c r="OUV248" s="348"/>
      <c r="OUW248" s="349"/>
      <c r="OUY248" s="347"/>
      <c r="OUZ248" s="350"/>
      <c r="OVA248" s="350"/>
      <c r="OVB248" s="348"/>
      <c r="OVC248" s="348"/>
      <c r="OVD248" s="348"/>
      <c r="OVE248" s="349"/>
      <c r="OVG248" s="347"/>
      <c r="OVH248" s="350"/>
      <c r="OVI248" s="350"/>
      <c r="OVJ248" s="348"/>
      <c r="OVK248" s="348"/>
      <c r="OVL248" s="348"/>
      <c r="OVM248" s="349"/>
      <c r="OVO248" s="347"/>
      <c r="OVP248" s="350"/>
      <c r="OVQ248" s="350"/>
      <c r="OVR248" s="348"/>
      <c r="OVS248" s="348"/>
      <c r="OVT248" s="348"/>
      <c r="OVU248" s="349"/>
      <c r="OVW248" s="347"/>
      <c r="OVX248" s="350"/>
      <c r="OVY248" s="350"/>
      <c r="OVZ248" s="348"/>
      <c r="OWA248" s="348"/>
      <c r="OWB248" s="348"/>
      <c r="OWC248" s="349"/>
      <c r="OWE248" s="347"/>
      <c r="OWF248" s="350"/>
      <c r="OWG248" s="350"/>
      <c r="OWH248" s="348"/>
      <c r="OWI248" s="348"/>
      <c r="OWJ248" s="348"/>
      <c r="OWK248" s="349"/>
      <c r="OWM248" s="347"/>
      <c r="OWN248" s="350"/>
      <c r="OWO248" s="350"/>
      <c r="OWP248" s="348"/>
      <c r="OWQ248" s="348"/>
      <c r="OWR248" s="348"/>
      <c r="OWS248" s="349"/>
      <c r="OWU248" s="347"/>
      <c r="OWV248" s="350"/>
      <c r="OWW248" s="350"/>
      <c r="OWX248" s="348"/>
      <c r="OWY248" s="348"/>
      <c r="OWZ248" s="348"/>
      <c r="OXA248" s="349"/>
      <c r="OXC248" s="347"/>
      <c r="OXD248" s="350"/>
      <c r="OXE248" s="350"/>
      <c r="OXF248" s="348"/>
      <c r="OXG248" s="348"/>
      <c r="OXH248" s="348"/>
      <c r="OXI248" s="349"/>
      <c r="OXK248" s="347"/>
      <c r="OXL248" s="350"/>
      <c r="OXM248" s="350"/>
      <c r="OXN248" s="348"/>
      <c r="OXO248" s="348"/>
      <c r="OXP248" s="348"/>
      <c r="OXQ248" s="349"/>
      <c r="OXS248" s="347"/>
      <c r="OXT248" s="350"/>
      <c r="OXU248" s="350"/>
      <c r="OXV248" s="348"/>
      <c r="OXW248" s="348"/>
      <c r="OXX248" s="348"/>
      <c r="OXY248" s="349"/>
      <c r="OYA248" s="347"/>
      <c r="OYB248" s="350"/>
      <c r="OYC248" s="350"/>
      <c r="OYD248" s="348"/>
      <c r="OYE248" s="348"/>
      <c r="OYF248" s="348"/>
      <c r="OYG248" s="349"/>
      <c r="OYI248" s="347"/>
      <c r="OYJ248" s="350"/>
      <c r="OYK248" s="350"/>
      <c r="OYL248" s="348"/>
      <c r="OYM248" s="348"/>
      <c r="OYN248" s="348"/>
      <c r="OYO248" s="349"/>
      <c r="OYQ248" s="347"/>
      <c r="OYR248" s="350"/>
      <c r="OYS248" s="350"/>
      <c r="OYT248" s="348"/>
      <c r="OYU248" s="348"/>
      <c r="OYV248" s="348"/>
      <c r="OYW248" s="349"/>
      <c r="OYY248" s="347"/>
      <c r="OYZ248" s="350"/>
      <c r="OZA248" s="350"/>
      <c r="OZB248" s="348"/>
      <c r="OZC248" s="348"/>
      <c r="OZD248" s="348"/>
      <c r="OZE248" s="349"/>
      <c r="OZG248" s="347"/>
      <c r="OZH248" s="350"/>
      <c r="OZI248" s="350"/>
      <c r="OZJ248" s="348"/>
      <c r="OZK248" s="348"/>
      <c r="OZL248" s="348"/>
      <c r="OZM248" s="349"/>
      <c r="OZO248" s="347"/>
      <c r="OZP248" s="350"/>
      <c r="OZQ248" s="350"/>
      <c r="OZR248" s="348"/>
      <c r="OZS248" s="348"/>
      <c r="OZT248" s="348"/>
      <c r="OZU248" s="349"/>
      <c r="OZW248" s="347"/>
      <c r="OZX248" s="350"/>
      <c r="OZY248" s="350"/>
      <c r="OZZ248" s="348"/>
      <c r="PAA248" s="348"/>
      <c r="PAB248" s="348"/>
      <c r="PAC248" s="349"/>
      <c r="PAE248" s="347"/>
      <c r="PAF248" s="350"/>
      <c r="PAG248" s="350"/>
      <c r="PAH248" s="348"/>
      <c r="PAI248" s="348"/>
      <c r="PAJ248" s="348"/>
      <c r="PAK248" s="349"/>
      <c r="PAM248" s="347"/>
      <c r="PAN248" s="350"/>
      <c r="PAO248" s="350"/>
      <c r="PAP248" s="348"/>
      <c r="PAQ248" s="348"/>
      <c r="PAR248" s="348"/>
      <c r="PAS248" s="349"/>
      <c r="PAU248" s="347"/>
      <c r="PAV248" s="350"/>
      <c r="PAW248" s="350"/>
      <c r="PAX248" s="348"/>
      <c r="PAY248" s="348"/>
      <c r="PAZ248" s="348"/>
      <c r="PBA248" s="349"/>
      <c r="PBC248" s="347"/>
      <c r="PBD248" s="350"/>
      <c r="PBE248" s="350"/>
      <c r="PBF248" s="348"/>
      <c r="PBG248" s="348"/>
      <c r="PBH248" s="348"/>
      <c r="PBI248" s="349"/>
      <c r="PBK248" s="347"/>
      <c r="PBL248" s="350"/>
      <c r="PBM248" s="350"/>
      <c r="PBN248" s="348"/>
      <c r="PBO248" s="348"/>
      <c r="PBP248" s="348"/>
      <c r="PBQ248" s="349"/>
      <c r="PBS248" s="347"/>
      <c r="PBT248" s="350"/>
      <c r="PBU248" s="350"/>
      <c r="PBV248" s="348"/>
      <c r="PBW248" s="348"/>
      <c r="PBX248" s="348"/>
      <c r="PBY248" s="349"/>
      <c r="PCA248" s="347"/>
      <c r="PCB248" s="350"/>
      <c r="PCC248" s="350"/>
      <c r="PCD248" s="348"/>
      <c r="PCE248" s="348"/>
      <c r="PCF248" s="348"/>
      <c r="PCG248" s="349"/>
      <c r="PCI248" s="347"/>
      <c r="PCJ248" s="350"/>
      <c r="PCK248" s="350"/>
      <c r="PCL248" s="348"/>
      <c r="PCM248" s="348"/>
      <c r="PCN248" s="348"/>
      <c r="PCO248" s="349"/>
      <c r="PCQ248" s="347"/>
      <c r="PCR248" s="350"/>
      <c r="PCS248" s="350"/>
      <c r="PCT248" s="348"/>
      <c r="PCU248" s="348"/>
      <c r="PCV248" s="348"/>
      <c r="PCW248" s="349"/>
      <c r="PCY248" s="347"/>
      <c r="PCZ248" s="350"/>
      <c r="PDA248" s="350"/>
      <c r="PDB248" s="348"/>
      <c r="PDC248" s="348"/>
      <c r="PDD248" s="348"/>
      <c r="PDE248" s="349"/>
      <c r="PDG248" s="347"/>
      <c r="PDH248" s="350"/>
      <c r="PDI248" s="350"/>
      <c r="PDJ248" s="348"/>
      <c r="PDK248" s="348"/>
      <c r="PDL248" s="348"/>
      <c r="PDM248" s="349"/>
      <c r="PDO248" s="347"/>
      <c r="PDP248" s="350"/>
      <c r="PDQ248" s="350"/>
      <c r="PDR248" s="348"/>
      <c r="PDS248" s="348"/>
      <c r="PDT248" s="348"/>
      <c r="PDU248" s="349"/>
      <c r="PDW248" s="347"/>
      <c r="PDX248" s="350"/>
      <c r="PDY248" s="350"/>
      <c r="PDZ248" s="348"/>
      <c r="PEA248" s="348"/>
      <c r="PEB248" s="348"/>
      <c r="PEC248" s="349"/>
      <c r="PEE248" s="347"/>
      <c r="PEF248" s="350"/>
      <c r="PEG248" s="350"/>
      <c r="PEH248" s="348"/>
      <c r="PEI248" s="348"/>
      <c r="PEJ248" s="348"/>
      <c r="PEK248" s="349"/>
      <c r="PEM248" s="347"/>
      <c r="PEN248" s="350"/>
      <c r="PEO248" s="350"/>
      <c r="PEP248" s="348"/>
      <c r="PEQ248" s="348"/>
      <c r="PER248" s="348"/>
      <c r="PES248" s="349"/>
      <c r="PEU248" s="347"/>
      <c r="PEV248" s="350"/>
      <c r="PEW248" s="350"/>
      <c r="PEX248" s="348"/>
      <c r="PEY248" s="348"/>
      <c r="PEZ248" s="348"/>
      <c r="PFA248" s="349"/>
      <c r="PFC248" s="347"/>
      <c r="PFD248" s="350"/>
      <c r="PFE248" s="350"/>
      <c r="PFF248" s="348"/>
      <c r="PFG248" s="348"/>
      <c r="PFH248" s="348"/>
      <c r="PFI248" s="349"/>
      <c r="PFK248" s="347"/>
      <c r="PFL248" s="350"/>
      <c r="PFM248" s="350"/>
      <c r="PFN248" s="348"/>
      <c r="PFO248" s="348"/>
      <c r="PFP248" s="348"/>
      <c r="PFQ248" s="349"/>
      <c r="PFS248" s="347"/>
      <c r="PFT248" s="350"/>
      <c r="PFU248" s="350"/>
      <c r="PFV248" s="348"/>
      <c r="PFW248" s="348"/>
      <c r="PFX248" s="348"/>
      <c r="PFY248" s="349"/>
      <c r="PGA248" s="347"/>
      <c r="PGB248" s="350"/>
      <c r="PGC248" s="350"/>
      <c r="PGD248" s="348"/>
      <c r="PGE248" s="348"/>
      <c r="PGF248" s="348"/>
      <c r="PGG248" s="349"/>
      <c r="PGI248" s="347"/>
      <c r="PGJ248" s="350"/>
      <c r="PGK248" s="350"/>
      <c r="PGL248" s="348"/>
      <c r="PGM248" s="348"/>
      <c r="PGN248" s="348"/>
      <c r="PGO248" s="349"/>
      <c r="PGQ248" s="347"/>
      <c r="PGR248" s="350"/>
      <c r="PGS248" s="350"/>
      <c r="PGT248" s="348"/>
      <c r="PGU248" s="348"/>
      <c r="PGV248" s="348"/>
      <c r="PGW248" s="349"/>
      <c r="PGY248" s="347"/>
      <c r="PGZ248" s="350"/>
      <c r="PHA248" s="350"/>
      <c r="PHB248" s="348"/>
      <c r="PHC248" s="348"/>
      <c r="PHD248" s="348"/>
      <c r="PHE248" s="349"/>
      <c r="PHG248" s="347"/>
      <c r="PHH248" s="350"/>
      <c r="PHI248" s="350"/>
      <c r="PHJ248" s="348"/>
      <c r="PHK248" s="348"/>
      <c r="PHL248" s="348"/>
      <c r="PHM248" s="349"/>
      <c r="PHO248" s="347"/>
      <c r="PHP248" s="350"/>
      <c r="PHQ248" s="350"/>
      <c r="PHR248" s="348"/>
      <c r="PHS248" s="348"/>
      <c r="PHT248" s="348"/>
      <c r="PHU248" s="349"/>
      <c r="PHW248" s="347"/>
      <c r="PHX248" s="350"/>
      <c r="PHY248" s="350"/>
      <c r="PHZ248" s="348"/>
      <c r="PIA248" s="348"/>
      <c r="PIB248" s="348"/>
      <c r="PIC248" s="349"/>
      <c r="PIE248" s="347"/>
      <c r="PIF248" s="350"/>
      <c r="PIG248" s="350"/>
      <c r="PIH248" s="348"/>
      <c r="PII248" s="348"/>
      <c r="PIJ248" s="348"/>
      <c r="PIK248" s="349"/>
      <c r="PIM248" s="347"/>
      <c r="PIN248" s="350"/>
      <c r="PIO248" s="350"/>
      <c r="PIP248" s="348"/>
      <c r="PIQ248" s="348"/>
      <c r="PIR248" s="348"/>
      <c r="PIS248" s="349"/>
      <c r="PIU248" s="347"/>
      <c r="PIV248" s="350"/>
      <c r="PIW248" s="350"/>
      <c r="PIX248" s="348"/>
      <c r="PIY248" s="348"/>
      <c r="PIZ248" s="348"/>
      <c r="PJA248" s="349"/>
      <c r="PJC248" s="347"/>
      <c r="PJD248" s="350"/>
      <c r="PJE248" s="350"/>
      <c r="PJF248" s="348"/>
      <c r="PJG248" s="348"/>
      <c r="PJH248" s="348"/>
      <c r="PJI248" s="349"/>
      <c r="PJK248" s="347"/>
      <c r="PJL248" s="350"/>
      <c r="PJM248" s="350"/>
      <c r="PJN248" s="348"/>
      <c r="PJO248" s="348"/>
      <c r="PJP248" s="348"/>
      <c r="PJQ248" s="349"/>
      <c r="PJS248" s="347"/>
      <c r="PJT248" s="350"/>
      <c r="PJU248" s="350"/>
      <c r="PJV248" s="348"/>
      <c r="PJW248" s="348"/>
      <c r="PJX248" s="348"/>
      <c r="PJY248" s="349"/>
      <c r="PKA248" s="347"/>
      <c r="PKB248" s="350"/>
      <c r="PKC248" s="350"/>
      <c r="PKD248" s="348"/>
      <c r="PKE248" s="348"/>
      <c r="PKF248" s="348"/>
      <c r="PKG248" s="349"/>
      <c r="PKI248" s="347"/>
      <c r="PKJ248" s="350"/>
      <c r="PKK248" s="350"/>
      <c r="PKL248" s="348"/>
      <c r="PKM248" s="348"/>
      <c r="PKN248" s="348"/>
      <c r="PKO248" s="349"/>
      <c r="PKQ248" s="347"/>
      <c r="PKR248" s="350"/>
      <c r="PKS248" s="350"/>
      <c r="PKT248" s="348"/>
      <c r="PKU248" s="348"/>
      <c r="PKV248" s="348"/>
      <c r="PKW248" s="349"/>
      <c r="PKY248" s="347"/>
      <c r="PKZ248" s="350"/>
      <c r="PLA248" s="350"/>
      <c r="PLB248" s="348"/>
      <c r="PLC248" s="348"/>
      <c r="PLD248" s="348"/>
      <c r="PLE248" s="349"/>
      <c r="PLG248" s="347"/>
      <c r="PLH248" s="350"/>
      <c r="PLI248" s="350"/>
      <c r="PLJ248" s="348"/>
      <c r="PLK248" s="348"/>
      <c r="PLL248" s="348"/>
      <c r="PLM248" s="349"/>
      <c r="PLO248" s="347"/>
      <c r="PLP248" s="350"/>
      <c r="PLQ248" s="350"/>
      <c r="PLR248" s="348"/>
      <c r="PLS248" s="348"/>
      <c r="PLT248" s="348"/>
      <c r="PLU248" s="349"/>
      <c r="PLW248" s="347"/>
      <c r="PLX248" s="350"/>
      <c r="PLY248" s="350"/>
      <c r="PLZ248" s="348"/>
      <c r="PMA248" s="348"/>
      <c r="PMB248" s="348"/>
      <c r="PMC248" s="349"/>
      <c r="PME248" s="347"/>
      <c r="PMF248" s="350"/>
      <c r="PMG248" s="350"/>
      <c r="PMH248" s="348"/>
      <c r="PMI248" s="348"/>
      <c r="PMJ248" s="348"/>
      <c r="PMK248" s="349"/>
      <c r="PMM248" s="347"/>
      <c r="PMN248" s="350"/>
      <c r="PMO248" s="350"/>
      <c r="PMP248" s="348"/>
      <c r="PMQ248" s="348"/>
      <c r="PMR248" s="348"/>
      <c r="PMS248" s="349"/>
      <c r="PMU248" s="347"/>
      <c r="PMV248" s="350"/>
      <c r="PMW248" s="350"/>
      <c r="PMX248" s="348"/>
      <c r="PMY248" s="348"/>
      <c r="PMZ248" s="348"/>
      <c r="PNA248" s="349"/>
      <c r="PNC248" s="347"/>
      <c r="PND248" s="350"/>
      <c r="PNE248" s="350"/>
      <c r="PNF248" s="348"/>
      <c r="PNG248" s="348"/>
      <c r="PNH248" s="348"/>
      <c r="PNI248" s="349"/>
      <c r="PNK248" s="347"/>
      <c r="PNL248" s="350"/>
      <c r="PNM248" s="350"/>
      <c r="PNN248" s="348"/>
      <c r="PNO248" s="348"/>
      <c r="PNP248" s="348"/>
      <c r="PNQ248" s="349"/>
      <c r="PNS248" s="347"/>
      <c r="PNT248" s="350"/>
      <c r="PNU248" s="350"/>
      <c r="PNV248" s="348"/>
      <c r="PNW248" s="348"/>
      <c r="PNX248" s="348"/>
      <c r="PNY248" s="349"/>
      <c r="POA248" s="347"/>
      <c r="POB248" s="350"/>
      <c r="POC248" s="350"/>
      <c r="POD248" s="348"/>
      <c r="POE248" s="348"/>
      <c r="POF248" s="348"/>
      <c r="POG248" s="349"/>
      <c r="POI248" s="347"/>
      <c r="POJ248" s="350"/>
      <c r="POK248" s="350"/>
      <c r="POL248" s="348"/>
      <c r="POM248" s="348"/>
      <c r="PON248" s="348"/>
      <c r="POO248" s="349"/>
      <c r="POQ248" s="347"/>
      <c r="POR248" s="350"/>
      <c r="POS248" s="350"/>
      <c r="POT248" s="348"/>
      <c r="POU248" s="348"/>
      <c r="POV248" s="348"/>
      <c r="POW248" s="349"/>
      <c r="POY248" s="347"/>
      <c r="POZ248" s="350"/>
      <c r="PPA248" s="350"/>
      <c r="PPB248" s="348"/>
      <c r="PPC248" s="348"/>
      <c r="PPD248" s="348"/>
      <c r="PPE248" s="349"/>
      <c r="PPG248" s="347"/>
      <c r="PPH248" s="350"/>
      <c r="PPI248" s="350"/>
      <c r="PPJ248" s="348"/>
      <c r="PPK248" s="348"/>
      <c r="PPL248" s="348"/>
      <c r="PPM248" s="349"/>
      <c r="PPO248" s="347"/>
      <c r="PPP248" s="350"/>
      <c r="PPQ248" s="350"/>
      <c r="PPR248" s="348"/>
      <c r="PPS248" s="348"/>
      <c r="PPT248" s="348"/>
      <c r="PPU248" s="349"/>
      <c r="PPW248" s="347"/>
      <c r="PPX248" s="350"/>
      <c r="PPY248" s="350"/>
      <c r="PPZ248" s="348"/>
      <c r="PQA248" s="348"/>
      <c r="PQB248" s="348"/>
      <c r="PQC248" s="349"/>
      <c r="PQE248" s="347"/>
      <c r="PQF248" s="350"/>
      <c r="PQG248" s="350"/>
      <c r="PQH248" s="348"/>
      <c r="PQI248" s="348"/>
      <c r="PQJ248" s="348"/>
      <c r="PQK248" s="349"/>
      <c r="PQM248" s="347"/>
      <c r="PQN248" s="350"/>
      <c r="PQO248" s="350"/>
      <c r="PQP248" s="348"/>
      <c r="PQQ248" s="348"/>
      <c r="PQR248" s="348"/>
      <c r="PQS248" s="349"/>
      <c r="PQU248" s="347"/>
      <c r="PQV248" s="350"/>
      <c r="PQW248" s="350"/>
      <c r="PQX248" s="348"/>
      <c r="PQY248" s="348"/>
      <c r="PQZ248" s="348"/>
      <c r="PRA248" s="349"/>
      <c r="PRC248" s="347"/>
      <c r="PRD248" s="350"/>
      <c r="PRE248" s="350"/>
      <c r="PRF248" s="348"/>
      <c r="PRG248" s="348"/>
      <c r="PRH248" s="348"/>
      <c r="PRI248" s="349"/>
      <c r="PRK248" s="347"/>
      <c r="PRL248" s="350"/>
      <c r="PRM248" s="350"/>
      <c r="PRN248" s="348"/>
      <c r="PRO248" s="348"/>
      <c r="PRP248" s="348"/>
      <c r="PRQ248" s="349"/>
      <c r="PRS248" s="347"/>
      <c r="PRT248" s="350"/>
      <c r="PRU248" s="350"/>
      <c r="PRV248" s="348"/>
      <c r="PRW248" s="348"/>
      <c r="PRX248" s="348"/>
      <c r="PRY248" s="349"/>
      <c r="PSA248" s="347"/>
      <c r="PSB248" s="350"/>
      <c r="PSC248" s="350"/>
      <c r="PSD248" s="348"/>
      <c r="PSE248" s="348"/>
      <c r="PSF248" s="348"/>
      <c r="PSG248" s="349"/>
      <c r="PSI248" s="347"/>
      <c r="PSJ248" s="350"/>
      <c r="PSK248" s="350"/>
      <c r="PSL248" s="348"/>
      <c r="PSM248" s="348"/>
      <c r="PSN248" s="348"/>
      <c r="PSO248" s="349"/>
      <c r="PSQ248" s="347"/>
      <c r="PSR248" s="350"/>
      <c r="PSS248" s="350"/>
      <c r="PST248" s="348"/>
      <c r="PSU248" s="348"/>
      <c r="PSV248" s="348"/>
      <c r="PSW248" s="349"/>
      <c r="PSY248" s="347"/>
      <c r="PSZ248" s="350"/>
      <c r="PTA248" s="350"/>
      <c r="PTB248" s="348"/>
      <c r="PTC248" s="348"/>
      <c r="PTD248" s="348"/>
      <c r="PTE248" s="349"/>
      <c r="PTG248" s="347"/>
      <c r="PTH248" s="350"/>
      <c r="PTI248" s="350"/>
      <c r="PTJ248" s="348"/>
      <c r="PTK248" s="348"/>
      <c r="PTL248" s="348"/>
      <c r="PTM248" s="349"/>
      <c r="PTO248" s="347"/>
      <c r="PTP248" s="350"/>
      <c r="PTQ248" s="350"/>
      <c r="PTR248" s="348"/>
      <c r="PTS248" s="348"/>
      <c r="PTT248" s="348"/>
      <c r="PTU248" s="349"/>
      <c r="PTW248" s="347"/>
      <c r="PTX248" s="350"/>
      <c r="PTY248" s="350"/>
      <c r="PTZ248" s="348"/>
      <c r="PUA248" s="348"/>
      <c r="PUB248" s="348"/>
      <c r="PUC248" s="349"/>
      <c r="PUE248" s="347"/>
      <c r="PUF248" s="350"/>
      <c r="PUG248" s="350"/>
      <c r="PUH248" s="348"/>
      <c r="PUI248" s="348"/>
      <c r="PUJ248" s="348"/>
      <c r="PUK248" s="349"/>
      <c r="PUM248" s="347"/>
      <c r="PUN248" s="350"/>
      <c r="PUO248" s="350"/>
      <c r="PUP248" s="348"/>
      <c r="PUQ248" s="348"/>
      <c r="PUR248" s="348"/>
      <c r="PUS248" s="349"/>
      <c r="PUU248" s="347"/>
      <c r="PUV248" s="350"/>
      <c r="PUW248" s="350"/>
      <c r="PUX248" s="348"/>
      <c r="PUY248" s="348"/>
      <c r="PUZ248" s="348"/>
      <c r="PVA248" s="349"/>
      <c r="PVC248" s="347"/>
      <c r="PVD248" s="350"/>
      <c r="PVE248" s="350"/>
      <c r="PVF248" s="348"/>
      <c r="PVG248" s="348"/>
      <c r="PVH248" s="348"/>
      <c r="PVI248" s="349"/>
      <c r="PVK248" s="347"/>
      <c r="PVL248" s="350"/>
      <c r="PVM248" s="350"/>
      <c r="PVN248" s="348"/>
      <c r="PVO248" s="348"/>
      <c r="PVP248" s="348"/>
      <c r="PVQ248" s="349"/>
      <c r="PVS248" s="347"/>
      <c r="PVT248" s="350"/>
      <c r="PVU248" s="350"/>
      <c r="PVV248" s="348"/>
      <c r="PVW248" s="348"/>
      <c r="PVX248" s="348"/>
      <c r="PVY248" s="349"/>
      <c r="PWA248" s="347"/>
      <c r="PWB248" s="350"/>
      <c r="PWC248" s="350"/>
      <c r="PWD248" s="348"/>
      <c r="PWE248" s="348"/>
      <c r="PWF248" s="348"/>
      <c r="PWG248" s="349"/>
      <c r="PWI248" s="347"/>
      <c r="PWJ248" s="350"/>
      <c r="PWK248" s="350"/>
      <c r="PWL248" s="348"/>
      <c r="PWM248" s="348"/>
      <c r="PWN248" s="348"/>
      <c r="PWO248" s="349"/>
      <c r="PWQ248" s="347"/>
      <c r="PWR248" s="350"/>
      <c r="PWS248" s="350"/>
      <c r="PWT248" s="348"/>
      <c r="PWU248" s="348"/>
      <c r="PWV248" s="348"/>
      <c r="PWW248" s="349"/>
      <c r="PWY248" s="347"/>
      <c r="PWZ248" s="350"/>
      <c r="PXA248" s="350"/>
      <c r="PXB248" s="348"/>
      <c r="PXC248" s="348"/>
      <c r="PXD248" s="348"/>
      <c r="PXE248" s="349"/>
      <c r="PXG248" s="347"/>
      <c r="PXH248" s="350"/>
      <c r="PXI248" s="350"/>
      <c r="PXJ248" s="348"/>
      <c r="PXK248" s="348"/>
      <c r="PXL248" s="348"/>
      <c r="PXM248" s="349"/>
      <c r="PXO248" s="347"/>
      <c r="PXP248" s="350"/>
      <c r="PXQ248" s="350"/>
      <c r="PXR248" s="348"/>
      <c r="PXS248" s="348"/>
      <c r="PXT248" s="348"/>
      <c r="PXU248" s="349"/>
      <c r="PXW248" s="347"/>
      <c r="PXX248" s="350"/>
      <c r="PXY248" s="350"/>
      <c r="PXZ248" s="348"/>
      <c r="PYA248" s="348"/>
      <c r="PYB248" s="348"/>
      <c r="PYC248" s="349"/>
      <c r="PYE248" s="347"/>
      <c r="PYF248" s="350"/>
      <c r="PYG248" s="350"/>
      <c r="PYH248" s="348"/>
      <c r="PYI248" s="348"/>
      <c r="PYJ248" s="348"/>
      <c r="PYK248" s="349"/>
      <c r="PYM248" s="347"/>
      <c r="PYN248" s="350"/>
      <c r="PYO248" s="350"/>
      <c r="PYP248" s="348"/>
      <c r="PYQ248" s="348"/>
      <c r="PYR248" s="348"/>
      <c r="PYS248" s="349"/>
      <c r="PYU248" s="347"/>
      <c r="PYV248" s="350"/>
      <c r="PYW248" s="350"/>
      <c r="PYX248" s="348"/>
      <c r="PYY248" s="348"/>
      <c r="PYZ248" s="348"/>
      <c r="PZA248" s="349"/>
      <c r="PZC248" s="347"/>
      <c r="PZD248" s="350"/>
      <c r="PZE248" s="350"/>
      <c r="PZF248" s="348"/>
      <c r="PZG248" s="348"/>
      <c r="PZH248" s="348"/>
      <c r="PZI248" s="349"/>
      <c r="PZK248" s="347"/>
      <c r="PZL248" s="350"/>
      <c r="PZM248" s="350"/>
      <c r="PZN248" s="348"/>
      <c r="PZO248" s="348"/>
      <c r="PZP248" s="348"/>
      <c r="PZQ248" s="349"/>
      <c r="PZS248" s="347"/>
      <c r="PZT248" s="350"/>
      <c r="PZU248" s="350"/>
      <c r="PZV248" s="348"/>
      <c r="PZW248" s="348"/>
      <c r="PZX248" s="348"/>
      <c r="PZY248" s="349"/>
      <c r="QAA248" s="347"/>
      <c r="QAB248" s="350"/>
      <c r="QAC248" s="350"/>
      <c r="QAD248" s="348"/>
      <c r="QAE248" s="348"/>
      <c r="QAF248" s="348"/>
      <c r="QAG248" s="349"/>
      <c r="QAI248" s="347"/>
      <c r="QAJ248" s="350"/>
      <c r="QAK248" s="350"/>
      <c r="QAL248" s="348"/>
      <c r="QAM248" s="348"/>
      <c r="QAN248" s="348"/>
      <c r="QAO248" s="349"/>
      <c r="QAQ248" s="347"/>
      <c r="QAR248" s="350"/>
      <c r="QAS248" s="350"/>
      <c r="QAT248" s="348"/>
      <c r="QAU248" s="348"/>
      <c r="QAV248" s="348"/>
      <c r="QAW248" s="349"/>
      <c r="QAY248" s="347"/>
      <c r="QAZ248" s="350"/>
      <c r="QBA248" s="350"/>
      <c r="QBB248" s="348"/>
      <c r="QBC248" s="348"/>
      <c r="QBD248" s="348"/>
      <c r="QBE248" s="349"/>
      <c r="QBG248" s="347"/>
      <c r="QBH248" s="350"/>
      <c r="QBI248" s="350"/>
      <c r="QBJ248" s="348"/>
      <c r="QBK248" s="348"/>
      <c r="QBL248" s="348"/>
      <c r="QBM248" s="349"/>
      <c r="QBO248" s="347"/>
      <c r="QBP248" s="350"/>
      <c r="QBQ248" s="350"/>
      <c r="QBR248" s="348"/>
      <c r="QBS248" s="348"/>
      <c r="QBT248" s="348"/>
      <c r="QBU248" s="349"/>
      <c r="QBW248" s="347"/>
      <c r="QBX248" s="350"/>
      <c r="QBY248" s="350"/>
      <c r="QBZ248" s="348"/>
      <c r="QCA248" s="348"/>
      <c r="QCB248" s="348"/>
      <c r="QCC248" s="349"/>
      <c r="QCE248" s="347"/>
      <c r="QCF248" s="350"/>
      <c r="QCG248" s="350"/>
      <c r="QCH248" s="348"/>
      <c r="QCI248" s="348"/>
      <c r="QCJ248" s="348"/>
      <c r="QCK248" s="349"/>
      <c r="QCM248" s="347"/>
      <c r="QCN248" s="350"/>
      <c r="QCO248" s="350"/>
      <c r="QCP248" s="348"/>
      <c r="QCQ248" s="348"/>
      <c r="QCR248" s="348"/>
      <c r="QCS248" s="349"/>
      <c r="QCU248" s="347"/>
      <c r="QCV248" s="350"/>
      <c r="QCW248" s="350"/>
      <c r="QCX248" s="348"/>
      <c r="QCY248" s="348"/>
      <c r="QCZ248" s="348"/>
      <c r="QDA248" s="349"/>
      <c r="QDC248" s="347"/>
      <c r="QDD248" s="350"/>
      <c r="QDE248" s="350"/>
      <c r="QDF248" s="348"/>
      <c r="QDG248" s="348"/>
      <c r="QDH248" s="348"/>
      <c r="QDI248" s="349"/>
      <c r="QDK248" s="347"/>
      <c r="QDL248" s="350"/>
      <c r="QDM248" s="350"/>
      <c r="QDN248" s="348"/>
      <c r="QDO248" s="348"/>
      <c r="QDP248" s="348"/>
      <c r="QDQ248" s="349"/>
      <c r="QDS248" s="347"/>
      <c r="QDT248" s="350"/>
      <c r="QDU248" s="350"/>
      <c r="QDV248" s="348"/>
      <c r="QDW248" s="348"/>
      <c r="QDX248" s="348"/>
      <c r="QDY248" s="349"/>
      <c r="QEA248" s="347"/>
      <c r="QEB248" s="350"/>
      <c r="QEC248" s="350"/>
      <c r="QED248" s="348"/>
      <c r="QEE248" s="348"/>
      <c r="QEF248" s="348"/>
      <c r="QEG248" s="349"/>
      <c r="QEI248" s="347"/>
      <c r="QEJ248" s="350"/>
      <c r="QEK248" s="350"/>
      <c r="QEL248" s="348"/>
      <c r="QEM248" s="348"/>
      <c r="QEN248" s="348"/>
      <c r="QEO248" s="349"/>
      <c r="QEQ248" s="347"/>
      <c r="QER248" s="350"/>
      <c r="QES248" s="350"/>
      <c r="QET248" s="348"/>
      <c r="QEU248" s="348"/>
      <c r="QEV248" s="348"/>
      <c r="QEW248" s="349"/>
      <c r="QEY248" s="347"/>
      <c r="QEZ248" s="350"/>
      <c r="QFA248" s="350"/>
      <c r="QFB248" s="348"/>
      <c r="QFC248" s="348"/>
      <c r="QFD248" s="348"/>
      <c r="QFE248" s="349"/>
      <c r="QFG248" s="347"/>
      <c r="QFH248" s="350"/>
      <c r="QFI248" s="350"/>
      <c r="QFJ248" s="348"/>
      <c r="QFK248" s="348"/>
      <c r="QFL248" s="348"/>
      <c r="QFM248" s="349"/>
      <c r="QFO248" s="347"/>
      <c r="QFP248" s="350"/>
      <c r="QFQ248" s="350"/>
      <c r="QFR248" s="348"/>
      <c r="QFS248" s="348"/>
      <c r="QFT248" s="348"/>
      <c r="QFU248" s="349"/>
      <c r="QFW248" s="347"/>
      <c r="QFX248" s="350"/>
      <c r="QFY248" s="350"/>
      <c r="QFZ248" s="348"/>
      <c r="QGA248" s="348"/>
      <c r="QGB248" s="348"/>
      <c r="QGC248" s="349"/>
      <c r="QGE248" s="347"/>
      <c r="QGF248" s="350"/>
      <c r="QGG248" s="350"/>
      <c r="QGH248" s="348"/>
      <c r="QGI248" s="348"/>
      <c r="QGJ248" s="348"/>
      <c r="QGK248" s="349"/>
      <c r="QGM248" s="347"/>
      <c r="QGN248" s="350"/>
      <c r="QGO248" s="350"/>
      <c r="QGP248" s="348"/>
      <c r="QGQ248" s="348"/>
      <c r="QGR248" s="348"/>
      <c r="QGS248" s="349"/>
      <c r="QGU248" s="347"/>
      <c r="QGV248" s="350"/>
      <c r="QGW248" s="350"/>
      <c r="QGX248" s="348"/>
      <c r="QGY248" s="348"/>
      <c r="QGZ248" s="348"/>
      <c r="QHA248" s="349"/>
      <c r="QHC248" s="347"/>
      <c r="QHD248" s="350"/>
      <c r="QHE248" s="350"/>
      <c r="QHF248" s="348"/>
      <c r="QHG248" s="348"/>
      <c r="QHH248" s="348"/>
      <c r="QHI248" s="349"/>
      <c r="QHK248" s="347"/>
      <c r="QHL248" s="350"/>
      <c r="QHM248" s="350"/>
      <c r="QHN248" s="348"/>
      <c r="QHO248" s="348"/>
      <c r="QHP248" s="348"/>
      <c r="QHQ248" s="349"/>
      <c r="QHS248" s="347"/>
      <c r="QHT248" s="350"/>
      <c r="QHU248" s="350"/>
      <c r="QHV248" s="348"/>
      <c r="QHW248" s="348"/>
      <c r="QHX248" s="348"/>
      <c r="QHY248" s="349"/>
      <c r="QIA248" s="347"/>
      <c r="QIB248" s="350"/>
      <c r="QIC248" s="350"/>
      <c r="QID248" s="348"/>
      <c r="QIE248" s="348"/>
      <c r="QIF248" s="348"/>
      <c r="QIG248" s="349"/>
      <c r="QII248" s="347"/>
      <c r="QIJ248" s="350"/>
      <c r="QIK248" s="350"/>
      <c r="QIL248" s="348"/>
      <c r="QIM248" s="348"/>
      <c r="QIN248" s="348"/>
      <c r="QIO248" s="349"/>
      <c r="QIQ248" s="347"/>
      <c r="QIR248" s="350"/>
      <c r="QIS248" s="350"/>
      <c r="QIT248" s="348"/>
      <c r="QIU248" s="348"/>
      <c r="QIV248" s="348"/>
      <c r="QIW248" s="349"/>
      <c r="QIY248" s="347"/>
      <c r="QIZ248" s="350"/>
      <c r="QJA248" s="350"/>
      <c r="QJB248" s="348"/>
      <c r="QJC248" s="348"/>
      <c r="QJD248" s="348"/>
      <c r="QJE248" s="349"/>
      <c r="QJG248" s="347"/>
      <c r="QJH248" s="350"/>
      <c r="QJI248" s="350"/>
      <c r="QJJ248" s="348"/>
      <c r="QJK248" s="348"/>
      <c r="QJL248" s="348"/>
      <c r="QJM248" s="349"/>
      <c r="QJO248" s="347"/>
      <c r="QJP248" s="350"/>
      <c r="QJQ248" s="350"/>
      <c r="QJR248" s="348"/>
      <c r="QJS248" s="348"/>
      <c r="QJT248" s="348"/>
      <c r="QJU248" s="349"/>
      <c r="QJW248" s="347"/>
      <c r="QJX248" s="350"/>
      <c r="QJY248" s="350"/>
      <c r="QJZ248" s="348"/>
      <c r="QKA248" s="348"/>
      <c r="QKB248" s="348"/>
      <c r="QKC248" s="349"/>
      <c r="QKE248" s="347"/>
      <c r="QKF248" s="350"/>
      <c r="QKG248" s="350"/>
      <c r="QKH248" s="348"/>
      <c r="QKI248" s="348"/>
      <c r="QKJ248" s="348"/>
      <c r="QKK248" s="349"/>
      <c r="QKM248" s="347"/>
      <c r="QKN248" s="350"/>
      <c r="QKO248" s="350"/>
      <c r="QKP248" s="348"/>
      <c r="QKQ248" s="348"/>
      <c r="QKR248" s="348"/>
      <c r="QKS248" s="349"/>
      <c r="QKU248" s="347"/>
      <c r="QKV248" s="350"/>
      <c r="QKW248" s="350"/>
      <c r="QKX248" s="348"/>
      <c r="QKY248" s="348"/>
      <c r="QKZ248" s="348"/>
      <c r="QLA248" s="349"/>
      <c r="QLC248" s="347"/>
      <c r="QLD248" s="350"/>
      <c r="QLE248" s="350"/>
      <c r="QLF248" s="348"/>
      <c r="QLG248" s="348"/>
      <c r="QLH248" s="348"/>
      <c r="QLI248" s="349"/>
      <c r="QLK248" s="347"/>
      <c r="QLL248" s="350"/>
      <c r="QLM248" s="350"/>
      <c r="QLN248" s="348"/>
      <c r="QLO248" s="348"/>
      <c r="QLP248" s="348"/>
      <c r="QLQ248" s="349"/>
      <c r="QLS248" s="347"/>
      <c r="QLT248" s="350"/>
      <c r="QLU248" s="350"/>
      <c r="QLV248" s="348"/>
      <c r="QLW248" s="348"/>
      <c r="QLX248" s="348"/>
      <c r="QLY248" s="349"/>
      <c r="QMA248" s="347"/>
      <c r="QMB248" s="350"/>
      <c r="QMC248" s="350"/>
      <c r="QMD248" s="348"/>
      <c r="QME248" s="348"/>
      <c r="QMF248" s="348"/>
      <c r="QMG248" s="349"/>
      <c r="QMI248" s="347"/>
      <c r="QMJ248" s="350"/>
      <c r="QMK248" s="350"/>
      <c r="QML248" s="348"/>
      <c r="QMM248" s="348"/>
      <c r="QMN248" s="348"/>
      <c r="QMO248" s="349"/>
      <c r="QMQ248" s="347"/>
      <c r="QMR248" s="350"/>
      <c r="QMS248" s="350"/>
      <c r="QMT248" s="348"/>
      <c r="QMU248" s="348"/>
      <c r="QMV248" s="348"/>
      <c r="QMW248" s="349"/>
      <c r="QMY248" s="347"/>
      <c r="QMZ248" s="350"/>
      <c r="QNA248" s="350"/>
      <c r="QNB248" s="348"/>
      <c r="QNC248" s="348"/>
      <c r="QND248" s="348"/>
      <c r="QNE248" s="349"/>
      <c r="QNG248" s="347"/>
      <c r="QNH248" s="350"/>
      <c r="QNI248" s="350"/>
      <c r="QNJ248" s="348"/>
      <c r="QNK248" s="348"/>
      <c r="QNL248" s="348"/>
      <c r="QNM248" s="349"/>
      <c r="QNO248" s="347"/>
      <c r="QNP248" s="350"/>
      <c r="QNQ248" s="350"/>
      <c r="QNR248" s="348"/>
      <c r="QNS248" s="348"/>
      <c r="QNT248" s="348"/>
      <c r="QNU248" s="349"/>
      <c r="QNW248" s="347"/>
      <c r="QNX248" s="350"/>
      <c r="QNY248" s="350"/>
      <c r="QNZ248" s="348"/>
      <c r="QOA248" s="348"/>
      <c r="QOB248" s="348"/>
      <c r="QOC248" s="349"/>
      <c r="QOE248" s="347"/>
      <c r="QOF248" s="350"/>
      <c r="QOG248" s="350"/>
      <c r="QOH248" s="348"/>
      <c r="QOI248" s="348"/>
      <c r="QOJ248" s="348"/>
      <c r="QOK248" s="349"/>
      <c r="QOM248" s="347"/>
      <c r="QON248" s="350"/>
      <c r="QOO248" s="350"/>
      <c r="QOP248" s="348"/>
      <c r="QOQ248" s="348"/>
      <c r="QOR248" s="348"/>
      <c r="QOS248" s="349"/>
      <c r="QOU248" s="347"/>
      <c r="QOV248" s="350"/>
      <c r="QOW248" s="350"/>
      <c r="QOX248" s="348"/>
      <c r="QOY248" s="348"/>
      <c r="QOZ248" s="348"/>
      <c r="QPA248" s="349"/>
      <c r="QPC248" s="347"/>
      <c r="QPD248" s="350"/>
      <c r="QPE248" s="350"/>
      <c r="QPF248" s="348"/>
      <c r="QPG248" s="348"/>
      <c r="QPH248" s="348"/>
      <c r="QPI248" s="349"/>
      <c r="QPK248" s="347"/>
      <c r="QPL248" s="350"/>
      <c r="QPM248" s="350"/>
      <c r="QPN248" s="348"/>
      <c r="QPO248" s="348"/>
      <c r="QPP248" s="348"/>
      <c r="QPQ248" s="349"/>
      <c r="QPS248" s="347"/>
      <c r="QPT248" s="350"/>
      <c r="QPU248" s="350"/>
      <c r="QPV248" s="348"/>
      <c r="QPW248" s="348"/>
      <c r="QPX248" s="348"/>
      <c r="QPY248" s="349"/>
      <c r="QQA248" s="347"/>
      <c r="QQB248" s="350"/>
      <c r="QQC248" s="350"/>
      <c r="QQD248" s="348"/>
      <c r="QQE248" s="348"/>
      <c r="QQF248" s="348"/>
      <c r="QQG248" s="349"/>
      <c r="QQI248" s="347"/>
      <c r="QQJ248" s="350"/>
      <c r="QQK248" s="350"/>
      <c r="QQL248" s="348"/>
      <c r="QQM248" s="348"/>
      <c r="QQN248" s="348"/>
      <c r="QQO248" s="349"/>
      <c r="QQQ248" s="347"/>
      <c r="QQR248" s="350"/>
      <c r="QQS248" s="350"/>
      <c r="QQT248" s="348"/>
      <c r="QQU248" s="348"/>
      <c r="QQV248" s="348"/>
      <c r="QQW248" s="349"/>
      <c r="QQY248" s="347"/>
      <c r="QQZ248" s="350"/>
      <c r="QRA248" s="350"/>
      <c r="QRB248" s="348"/>
      <c r="QRC248" s="348"/>
      <c r="QRD248" s="348"/>
      <c r="QRE248" s="349"/>
      <c r="QRG248" s="347"/>
      <c r="QRH248" s="350"/>
      <c r="QRI248" s="350"/>
      <c r="QRJ248" s="348"/>
      <c r="QRK248" s="348"/>
      <c r="QRL248" s="348"/>
      <c r="QRM248" s="349"/>
      <c r="QRO248" s="347"/>
      <c r="QRP248" s="350"/>
      <c r="QRQ248" s="350"/>
      <c r="QRR248" s="348"/>
      <c r="QRS248" s="348"/>
      <c r="QRT248" s="348"/>
      <c r="QRU248" s="349"/>
      <c r="QRW248" s="347"/>
      <c r="QRX248" s="350"/>
      <c r="QRY248" s="350"/>
      <c r="QRZ248" s="348"/>
      <c r="QSA248" s="348"/>
      <c r="QSB248" s="348"/>
      <c r="QSC248" s="349"/>
      <c r="QSE248" s="347"/>
      <c r="QSF248" s="350"/>
      <c r="QSG248" s="350"/>
      <c r="QSH248" s="348"/>
      <c r="QSI248" s="348"/>
      <c r="QSJ248" s="348"/>
      <c r="QSK248" s="349"/>
      <c r="QSM248" s="347"/>
      <c r="QSN248" s="350"/>
      <c r="QSO248" s="350"/>
      <c r="QSP248" s="348"/>
      <c r="QSQ248" s="348"/>
      <c r="QSR248" s="348"/>
      <c r="QSS248" s="349"/>
      <c r="QSU248" s="347"/>
      <c r="QSV248" s="350"/>
      <c r="QSW248" s="350"/>
      <c r="QSX248" s="348"/>
      <c r="QSY248" s="348"/>
      <c r="QSZ248" s="348"/>
      <c r="QTA248" s="349"/>
      <c r="QTC248" s="347"/>
      <c r="QTD248" s="350"/>
      <c r="QTE248" s="350"/>
      <c r="QTF248" s="348"/>
      <c r="QTG248" s="348"/>
      <c r="QTH248" s="348"/>
      <c r="QTI248" s="349"/>
      <c r="QTK248" s="347"/>
      <c r="QTL248" s="350"/>
      <c r="QTM248" s="350"/>
      <c r="QTN248" s="348"/>
      <c r="QTO248" s="348"/>
      <c r="QTP248" s="348"/>
      <c r="QTQ248" s="349"/>
      <c r="QTS248" s="347"/>
      <c r="QTT248" s="350"/>
      <c r="QTU248" s="350"/>
      <c r="QTV248" s="348"/>
      <c r="QTW248" s="348"/>
      <c r="QTX248" s="348"/>
      <c r="QTY248" s="349"/>
      <c r="QUA248" s="347"/>
      <c r="QUB248" s="350"/>
      <c r="QUC248" s="350"/>
      <c r="QUD248" s="348"/>
      <c r="QUE248" s="348"/>
      <c r="QUF248" s="348"/>
      <c r="QUG248" s="349"/>
      <c r="QUI248" s="347"/>
      <c r="QUJ248" s="350"/>
      <c r="QUK248" s="350"/>
      <c r="QUL248" s="348"/>
      <c r="QUM248" s="348"/>
      <c r="QUN248" s="348"/>
      <c r="QUO248" s="349"/>
      <c r="QUQ248" s="347"/>
      <c r="QUR248" s="350"/>
      <c r="QUS248" s="350"/>
      <c r="QUT248" s="348"/>
      <c r="QUU248" s="348"/>
      <c r="QUV248" s="348"/>
      <c r="QUW248" s="349"/>
      <c r="QUY248" s="347"/>
      <c r="QUZ248" s="350"/>
      <c r="QVA248" s="350"/>
      <c r="QVB248" s="348"/>
      <c r="QVC248" s="348"/>
      <c r="QVD248" s="348"/>
      <c r="QVE248" s="349"/>
      <c r="QVG248" s="347"/>
      <c r="QVH248" s="350"/>
      <c r="QVI248" s="350"/>
      <c r="QVJ248" s="348"/>
      <c r="QVK248" s="348"/>
      <c r="QVL248" s="348"/>
      <c r="QVM248" s="349"/>
      <c r="QVO248" s="347"/>
      <c r="QVP248" s="350"/>
      <c r="QVQ248" s="350"/>
      <c r="QVR248" s="348"/>
      <c r="QVS248" s="348"/>
      <c r="QVT248" s="348"/>
      <c r="QVU248" s="349"/>
      <c r="QVW248" s="347"/>
      <c r="QVX248" s="350"/>
      <c r="QVY248" s="350"/>
      <c r="QVZ248" s="348"/>
      <c r="QWA248" s="348"/>
      <c r="QWB248" s="348"/>
      <c r="QWC248" s="349"/>
      <c r="QWE248" s="347"/>
      <c r="QWF248" s="350"/>
      <c r="QWG248" s="350"/>
      <c r="QWH248" s="348"/>
      <c r="QWI248" s="348"/>
      <c r="QWJ248" s="348"/>
      <c r="QWK248" s="349"/>
      <c r="QWM248" s="347"/>
      <c r="QWN248" s="350"/>
      <c r="QWO248" s="350"/>
      <c r="QWP248" s="348"/>
      <c r="QWQ248" s="348"/>
      <c r="QWR248" s="348"/>
      <c r="QWS248" s="349"/>
      <c r="QWU248" s="347"/>
      <c r="QWV248" s="350"/>
      <c r="QWW248" s="350"/>
      <c r="QWX248" s="348"/>
      <c r="QWY248" s="348"/>
      <c r="QWZ248" s="348"/>
      <c r="QXA248" s="349"/>
      <c r="QXC248" s="347"/>
      <c r="QXD248" s="350"/>
      <c r="QXE248" s="350"/>
      <c r="QXF248" s="348"/>
      <c r="QXG248" s="348"/>
      <c r="QXH248" s="348"/>
      <c r="QXI248" s="349"/>
      <c r="QXK248" s="347"/>
      <c r="QXL248" s="350"/>
      <c r="QXM248" s="350"/>
      <c r="QXN248" s="348"/>
      <c r="QXO248" s="348"/>
      <c r="QXP248" s="348"/>
      <c r="QXQ248" s="349"/>
      <c r="QXS248" s="347"/>
      <c r="QXT248" s="350"/>
      <c r="QXU248" s="350"/>
      <c r="QXV248" s="348"/>
      <c r="QXW248" s="348"/>
      <c r="QXX248" s="348"/>
      <c r="QXY248" s="349"/>
      <c r="QYA248" s="347"/>
      <c r="QYB248" s="350"/>
      <c r="QYC248" s="350"/>
      <c r="QYD248" s="348"/>
      <c r="QYE248" s="348"/>
      <c r="QYF248" s="348"/>
      <c r="QYG248" s="349"/>
      <c r="QYI248" s="347"/>
      <c r="QYJ248" s="350"/>
      <c r="QYK248" s="350"/>
      <c r="QYL248" s="348"/>
      <c r="QYM248" s="348"/>
      <c r="QYN248" s="348"/>
      <c r="QYO248" s="349"/>
      <c r="QYQ248" s="347"/>
      <c r="QYR248" s="350"/>
      <c r="QYS248" s="350"/>
      <c r="QYT248" s="348"/>
      <c r="QYU248" s="348"/>
      <c r="QYV248" s="348"/>
      <c r="QYW248" s="349"/>
      <c r="QYY248" s="347"/>
      <c r="QYZ248" s="350"/>
      <c r="QZA248" s="350"/>
      <c r="QZB248" s="348"/>
      <c r="QZC248" s="348"/>
      <c r="QZD248" s="348"/>
      <c r="QZE248" s="349"/>
      <c r="QZG248" s="347"/>
      <c r="QZH248" s="350"/>
      <c r="QZI248" s="350"/>
      <c r="QZJ248" s="348"/>
      <c r="QZK248" s="348"/>
      <c r="QZL248" s="348"/>
      <c r="QZM248" s="349"/>
      <c r="QZO248" s="347"/>
      <c r="QZP248" s="350"/>
      <c r="QZQ248" s="350"/>
      <c r="QZR248" s="348"/>
      <c r="QZS248" s="348"/>
      <c r="QZT248" s="348"/>
      <c r="QZU248" s="349"/>
      <c r="QZW248" s="347"/>
      <c r="QZX248" s="350"/>
      <c r="QZY248" s="350"/>
      <c r="QZZ248" s="348"/>
      <c r="RAA248" s="348"/>
      <c r="RAB248" s="348"/>
      <c r="RAC248" s="349"/>
      <c r="RAE248" s="347"/>
      <c r="RAF248" s="350"/>
      <c r="RAG248" s="350"/>
      <c r="RAH248" s="348"/>
      <c r="RAI248" s="348"/>
      <c r="RAJ248" s="348"/>
      <c r="RAK248" s="349"/>
      <c r="RAM248" s="347"/>
      <c r="RAN248" s="350"/>
      <c r="RAO248" s="350"/>
      <c r="RAP248" s="348"/>
      <c r="RAQ248" s="348"/>
      <c r="RAR248" s="348"/>
      <c r="RAS248" s="349"/>
      <c r="RAU248" s="347"/>
      <c r="RAV248" s="350"/>
      <c r="RAW248" s="350"/>
      <c r="RAX248" s="348"/>
      <c r="RAY248" s="348"/>
      <c r="RAZ248" s="348"/>
      <c r="RBA248" s="349"/>
      <c r="RBC248" s="347"/>
      <c r="RBD248" s="350"/>
      <c r="RBE248" s="350"/>
      <c r="RBF248" s="348"/>
      <c r="RBG248" s="348"/>
      <c r="RBH248" s="348"/>
      <c r="RBI248" s="349"/>
      <c r="RBK248" s="347"/>
      <c r="RBL248" s="350"/>
      <c r="RBM248" s="350"/>
      <c r="RBN248" s="348"/>
      <c r="RBO248" s="348"/>
      <c r="RBP248" s="348"/>
      <c r="RBQ248" s="349"/>
      <c r="RBS248" s="347"/>
      <c r="RBT248" s="350"/>
      <c r="RBU248" s="350"/>
      <c r="RBV248" s="348"/>
      <c r="RBW248" s="348"/>
      <c r="RBX248" s="348"/>
      <c r="RBY248" s="349"/>
      <c r="RCA248" s="347"/>
      <c r="RCB248" s="350"/>
      <c r="RCC248" s="350"/>
      <c r="RCD248" s="348"/>
      <c r="RCE248" s="348"/>
      <c r="RCF248" s="348"/>
      <c r="RCG248" s="349"/>
      <c r="RCI248" s="347"/>
      <c r="RCJ248" s="350"/>
      <c r="RCK248" s="350"/>
      <c r="RCL248" s="348"/>
      <c r="RCM248" s="348"/>
      <c r="RCN248" s="348"/>
      <c r="RCO248" s="349"/>
      <c r="RCQ248" s="347"/>
      <c r="RCR248" s="350"/>
      <c r="RCS248" s="350"/>
      <c r="RCT248" s="348"/>
      <c r="RCU248" s="348"/>
      <c r="RCV248" s="348"/>
      <c r="RCW248" s="349"/>
      <c r="RCY248" s="347"/>
      <c r="RCZ248" s="350"/>
      <c r="RDA248" s="350"/>
      <c r="RDB248" s="348"/>
      <c r="RDC248" s="348"/>
      <c r="RDD248" s="348"/>
      <c r="RDE248" s="349"/>
      <c r="RDG248" s="347"/>
      <c r="RDH248" s="350"/>
      <c r="RDI248" s="350"/>
      <c r="RDJ248" s="348"/>
      <c r="RDK248" s="348"/>
      <c r="RDL248" s="348"/>
      <c r="RDM248" s="349"/>
      <c r="RDO248" s="347"/>
      <c r="RDP248" s="350"/>
      <c r="RDQ248" s="350"/>
      <c r="RDR248" s="348"/>
      <c r="RDS248" s="348"/>
      <c r="RDT248" s="348"/>
      <c r="RDU248" s="349"/>
      <c r="RDW248" s="347"/>
      <c r="RDX248" s="350"/>
      <c r="RDY248" s="350"/>
      <c r="RDZ248" s="348"/>
      <c r="REA248" s="348"/>
      <c r="REB248" s="348"/>
      <c r="REC248" s="349"/>
      <c r="REE248" s="347"/>
      <c r="REF248" s="350"/>
      <c r="REG248" s="350"/>
      <c r="REH248" s="348"/>
      <c r="REI248" s="348"/>
      <c r="REJ248" s="348"/>
      <c r="REK248" s="349"/>
      <c r="REM248" s="347"/>
      <c r="REN248" s="350"/>
      <c r="REO248" s="350"/>
      <c r="REP248" s="348"/>
      <c r="REQ248" s="348"/>
      <c r="RER248" s="348"/>
      <c r="RES248" s="349"/>
      <c r="REU248" s="347"/>
      <c r="REV248" s="350"/>
      <c r="REW248" s="350"/>
      <c r="REX248" s="348"/>
      <c r="REY248" s="348"/>
      <c r="REZ248" s="348"/>
      <c r="RFA248" s="349"/>
      <c r="RFC248" s="347"/>
      <c r="RFD248" s="350"/>
      <c r="RFE248" s="350"/>
      <c r="RFF248" s="348"/>
      <c r="RFG248" s="348"/>
      <c r="RFH248" s="348"/>
      <c r="RFI248" s="349"/>
      <c r="RFK248" s="347"/>
      <c r="RFL248" s="350"/>
      <c r="RFM248" s="350"/>
      <c r="RFN248" s="348"/>
      <c r="RFO248" s="348"/>
      <c r="RFP248" s="348"/>
      <c r="RFQ248" s="349"/>
      <c r="RFS248" s="347"/>
      <c r="RFT248" s="350"/>
      <c r="RFU248" s="350"/>
      <c r="RFV248" s="348"/>
      <c r="RFW248" s="348"/>
      <c r="RFX248" s="348"/>
      <c r="RFY248" s="349"/>
      <c r="RGA248" s="347"/>
      <c r="RGB248" s="350"/>
      <c r="RGC248" s="350"/>
      <c r="RGD248" s="348"/>
      <c r="RGE248" s="348"/>
      <c r="RGF248" s="348"/>
      <c r="RGG248" s="349"/>
      <c r="RGI248" s="347"/>
      <c r="RGJ248" s="350"/>
      <c r="RGK248" s="350"/>
      <c r="RGL248" s="348"/>
      <c r="RGM248" s="348"/>
      <c r="RGN248" s="348"/>
      <c r="RGO248" s="349"/>
      <c r="RGQ248" s="347"/>
      <c r="RGR248" s="350"/>
      <c r="RGS248" s="350"/>
      <c r="RGT248" s="348"/>
      <c r="RGU248" s="348"/>
      <c r="RGV248" s="348"/>
      <c r="RGW248" s="349"/>
      <c r="RGY248" s="347"/>
      <c r="RGZ248" s="350"/>
      <c r="RHA248" s="350"/>
      <c r="RHB248" s="348"/>
      <c r="RHC248" s="348"/>
      <c r="RHD248" s="348"/>
      <c r="RHE248" s="349"/>
      <c r="RHG248" s="347"/>
      <c r="RHH248" s="350"/>
      <c r="RHI248" s="350"/>
      <c r="RHJ248" s="348"/>
      <c r="RHK248" s="348"/>
      <c r="RHL248" s="348"/>
      <c r="RHM248" s="349"/>
      <c r="RHO248" s="347"/>
      <c r="RHP248" s="350"/>
      <c r="RHQ248" s="350"/>
      <c r="RHR248" s="348"/>
      <c r="RHS248" s="348"/>
      <c r="RHT248" s="348"/>
      <c r="RHU248" s="349"/>
      <c r="RHW248" s="347"/>
      <c r="RHX248" s="350"/>
      <c r="RHY248" s="350"/>
      <c r="RHZ248" s="348"/>
      <c r="RIA248" s="348"/>
      <c r="RIB248" s="348"/>
      <c r="RIC248" s="349"/>
      <c r="RIE248" s="347"/>
      <c r="RIF248" s="350"/>
      <c r="RIG248" s="350"/>
      <c r="RIH248" s="348"/>
      <c r="RII248" s="348"/>
      <c r="RIJ248" s="348"/>
      <c r="RIK248" s="349"/>
      <c r="RIM248" s="347"/>
      <c r="RIN248" s="350"/>
      <c r="RIO248" s="350"/>
      <c r="RIP248" s="348"/>
      <c r="RIQ248" s="348"/>
      <c r="RIR248" s="348"/>
      <c r="RIS248" s="349"/>
      <c r="RIU248" s="347"/>
      <c r="RIV248" s="350"/>
      <c r="RIW248" s="350"/>
      <c r="RIX248" s="348"/>
      <c r="RIY248" s="348"/>
      <c r="RIZ248" s="348"/>
      <c r="RJA248" s="349"/>
      <c r="RJC248" s="347"/>
      <c r="RJD248" s="350"/>
      <c r="RJE248" s="350"/>
      <c r="RJF248" s="348"/>
      <c r="RJG248" s="348"/>
      <c r="RJH248" s="348"/>
      <c r="RJI248" s="349"/>
      <c r="RJK248" s="347"/>
      <c r="RJL248" s="350"/>
      <c r="RJM248" s="350"/>
      <c r="RJN248" s="348"/>
      <c r="RJO248" s="348"/>
      <c r="RJP248" s="348"/>
      <c r="RJQ248" s="349"/>
      <c r="RJS248" s="347"/>
      <c r="RJT248" s="350"/>
      <c r="RJU248" s="350"/>
      <c r="RJV248" s="348"/>
      <c r="RJW248" s="348"/>
      <c r="RJX248" s="348"/>
      <c r="RJY248" s="349"/>
      <c r="RKA248" s="347"/>
      <c r="RKB248" s="350"/>
      <c r="RKC248" s="350"/>
      <c r="RKD248" s="348"/>
      <c r="RKE248" s="348"/>
      <c r="RKF248" s="348"/>
      <c r="RKG248" s="349"/>
      <c r="RKI248" s="347"/>
      <c r="RKJ248" s="350"/>
      <c r="RKK248" s="350"/>
      <c r="RKL248" s="348"/>
      <c r="RKM248" s="348"/>
      <c r="RKN248" s="348"/>
      <c r="RKO248" s="349"/>
      <c r="RKQ248" s="347"/>
      <c r="RKR248" s="350"/>
      <c r="RKS248" s="350"/>
      <c r="RKT248" s="348"/>
      <c r="RKU248" s="348"/>
      <c r="RKV248" s="348"/>
      <c r="RKW248" s="349"/>
      <c r="RKY248" s="347"/>
      <c r="RKZ248" s="350"/>
      <c r="RLA248" s="350"/>
      <c r="RLB248" s="348"/>
      <c r="RLC248" s="348"/>
      <c r="RLD248" s="348"/>
      <c r="RLE248" s="349"/>
      <c r="RLG248" s="347"/>
      <c r="RLH248" s="350"/>
      <c r="RLI248" s="350"/>
      <c r="RLJ248" s="348"/>
      <c r="RLK248" s="348"/>
      <c r="RLL248" s="348"/>
      <c r="RLM248" s="349"/>
      <c r="RLO248" s="347"/>
      <c r="RLP248" s="350"/>
      <c r="RLQ248" s="350"/>
      <c r="RLR248" s="348"/>
      <c r="RLS248" s="348"/>
      <c r="RLT248" s="348"/>
      <c r="RLU248" s="349"/>
      <c r="RLW248" s="347"/>
      <c r="RLX248" s="350"/>
      <c r="RLY248" s="350"/>
      <c r="RLZ248" s="348"/>
      <c r="RMA248" s="348"/>
      <c r="RMB248" s="348"/>
      <c r="RMC248" s="349"/>
      <c r="RME248" s="347"/>
      <c r="RMF248" s="350"/>
      <c r="RMG248" s="350"/>
      <c r="RMH248" s="348"/>
      <c r="RMI248" s="348"/>
      <c r="RMJ248" s="348"/>
      <c r="RMK248" s="349"/>
      <c r="RMM248" s="347"/>
      <c r="RMN248" s="350"/>
      <c r="RMO248" s="350"/>
      <c r="RMP248" s="348"/>
      <c r="RMQ248" s="348"/>
      <c r="RMR248" s="348"/>
      <c r="RMS248" s="349"/>
      <c r="RMU248" s="347"/>
      <c r="RMV248" s="350"/>
      <c r="RMW248" s="350"/>
      <c r="RMX248" s="348"/>
      <c r="RMY248" s="348"/>
      <c r="RMZ248" s="348"/>
      <c r="RNA248" s="349"/>
      <c r="RNC248" s="347"/>
      <c r="RND248" s="350"/>
      <c r="RNE248" s="350"/>
      <c r="RNF248" s="348"/>
      <c r="RNG248" s="348"/>
      <c r="RNH248" s="348"/>
      <c r="RNI248" s="349"/>
      <c r="RNK248" s="347"/>
      <c r="RNL248" s="350"/>
      <c r="RNM248" s="350"/>
      <c r="RNN248" s="348"/>
      <c r="RNO248" s="348"/>
      <c r="RNP248" s="348"/>
      <c r="RNQ248" s="349"/>
      <c r="RNS248" s="347"/>
      <c r="RNT248" s="350"/>
      <c r="RNU248" s="350"/>
      <c r="RNV248" s="348"/>
      <c r="RNW248" s="348"/>
      <c r="RNX248" s="348"/>
      <c r="RNY248" s="349"/>
      <c r="ROA248" s="347"/>
      <c r="ROB248" s="350"/>
      <c r="ROC248" s="350"/>
      <c r="ROD248" s="348"/>
      <c r="ROE248" s="348"/>
      <c r="ROF248" s="348"/>
      <c r="ROG248" s="349"/>
      <c r="ROI248" s="347"/>
      <c r="ROJ248" s="350"/>
      <c r="ROK248" s="350"/>
      <c r="ROL248" s="348"/>
      <c r="ROM248" s="348"/>
      <c r="RON248" s="348"/>
      <c r="ROO248" s="349"/>
      <c r="ROQ248" s="347"/>
      <c r="ROR248" s="350"/>
      <c r="ROS248" s="350"/>
      <c r="ROT248" s="348"/>
      <c r="ROU248" s="348"/>
      <c r="ROV248" s="348"/>
      <c r="ROW248" s="349"/>
      <c r="ROY248" s="347"/>
      <c r="ROZ248" s="350"/>
      <c r="RPA248" s="350"/>
      <c r="RPB248" s="348"/>
      <c r="RPC248" s="348"/>
      <c r="RPD248" s="348"/>
      <c r="RPE248" s="349"/>
      <c r="RPG248" s="347"/>
      <c r="RPH248" s="350"/>
      <c r="RPI248" s="350"/>
      <c r="RPJ248" s="348"/>
      <c r="RPK248" s="348"/>
      <c r="RPL248" s="348"/>
      <c r="RPM248" s="349"/>
      <c r="RPO248" s="347"/>
      <c r="RPP248" s="350"/>
      <c r="RPQ248" s="350"/>
      <c r="RPR248" s="348"/>
      <c r="RPS248" s="348"/>
      <c r="RPT248" s="348"/>
      <c r="RPU248" s="349"/>
      <c r="RPW248" s="347"/>
      <c r="RPX248" s="350"/>
      <c r="RPY248" s="350"/>
      <c r="RPZ248" s="348"/>
      <c r="RQA248" s="348"/>
      <c r="RQB248" s="348"/>
      <c r="RQC248" s="349"/>
      <c r="RQE248" s="347"/>
      <c r="RQF248" s="350"/>
      <c r="RQG248" s="350"/>
      <c r="RQH248" s="348"/>
      <c r="RQI248" s="348"/>
      <c r="RQJ248" s="348"/>
      <c r="RQK248" s="349"/>
      <c r="RQM248" s="347"/>
      <c r="RQN248" s="350"/>
      <c r="RQO248" s="350"/>
      <c r="RQP248" s="348"/>
      <c r="RQQ248" s="348"/>
      <c r="RQR248" s="348"/>
      <c r="RQS248" s="349"/>
      <c r="RQU248" s="347"/>
      <c r="RQV248" s="350"/>
      <c r="RQW248" s="350"/>
      <c r="RQX248" s="348"/>
      <c r="RQY248" s="348"/>
      <c r="RQZ248" s="348"/>
      <c r="RRA248" s="349"/>
      <c r="RRC248" s="347"/>
      <c r="RRD248" s="350"/>
      <c r="RRE248" s="350"/>
      <c r="RRF248" s="348"/>
      <c r="RRG248" s="348"/>
      <c r="RRH248" s="348"/>
      <c r="RRI248" s="349"/>
      <c r="RRK248" s="347"/>
      <c r="RRL248" s="350"/>
      <c r="RRM248" s="350"/>
      <c r="RRN248" s="348"/>
      <c r="RRO248" s="348"/>
      <c r="RRP248" s="348"/>
      <c r="RRQ248" s="349"/>
      <c r="RRS248" s="347"/>
      <c r="RRT248" s="350"/>
      <c r="RRU248" s="350"/>
      <c r="RRV248" s="348"/>
      <c r="RRW248" s="348"/>
      <c r="RRX248" s="348"/>
      <c r="RRY248" s="349"/>
      <c r="RSA248" s="347"/>
      <c r="RSB248" s="350"/>
      <c r="RSC248" s="350"/>
      <c r="RSD248" s="348"/>
      <c r="RSE248" s="348"/>
      <c r="RSF248" s="348"/>
      <c r="RSG248" s="349"/>
      <c r="RSI248" s="347"/>
      <c r="RSJ248" s="350"/>
      <c r="RSK248" s="350"/>
      <c r="RSL248" s="348"/>
      <c r="RSM248" s="348"/>
      <c r="RSN248" s="348"/>
      <c r="RSO248" s="349"/>
      <c r="RSQ248" s="347"/>
      <c r="RSR248" s="350"/>
      <c r="RSS248" s="350"/>
      <c r="RST248" s="348"/>
      <c r="RSU248" s="348"/>
      <c r="RSV248" s="348"/>
      <c r="RSW248" s="349"/>
      <c r="RSY248" s="347"/>
      <c r="RSZ248" s="350"/>
      <c r="RTA248" s="350"/>
      <c r="RTB248" s="348"/>
      <c r="RTC248" s="348"/>
      <c r="RTD248" s="348"/>
      <c r="RTE248" s="349"/>
      <c r="RTG248" s="347"/>
      <c r="RTH248" s="350"/>
      <c r="RTI248" s="350"/>
      <c r="RTJ248" s="348"/>
      <c r="RTK248" s="348"/>
      <c r="RTL248" s="348"/>
      <c r="RTM248" s="349"/>
      <c r="RTO248" s="347"/>
      <c r="RTP248" s="350"/>
      <c r="RTQ248" s="350"/>
      <c r="RTR248" s="348"/>
      <c r="RTS248" s="348"/>
      <c r="RTT248" s="348"/>
      <c r="RTU248" s="349"/>
      <c r="RTW248" s="347"/>
      <c r="RTX248" s="350"/>
      <c r="RTY248" s="350"/>
      <c r="RTZ248" s="348"/>
      <c r="RUA248" s="348"/>
      <c r="RUB248" s="348"/>
      <c r="RUC248" s="349"/>
      <c r="RUE248" s="347"/>
      <c r="RUF248" s="350"/>
      <c r="RUG248" s="350"/>
      <c r="RUH248" s="348"/>
      <c r="RUI248" s="348"/>
      <c r="RUJ248" s="348"/>
      <c r="RUK248" s="349"/>
      <c r="RUM248" s="347"/>
      <c r="RUN248" s="350"/>
      <c r="RUO248" s="350"/>
      <c r="RUP248" s="348"/>
      <c r="RUQ248" s="348"/>
      <c r="RUR248" s="348"/>
      <c r="RUS248" s="349"/>
      <c r="RUU248" s="347"/>
      <c r="RUV248" s="350"/>
      <c r="RUW248" s="350"/>
      <c r="RUX248" s="348"/>
      <c r="RUY248" s="348"/>
      <c r="RUZ248" s="348"/>
      <c r="RVA248" s="349"/>
      <c r="RVC248" s="347"/>
      <c r="RVD248" s="350"/>
      <c r="RVE248" s="350"/>
      <c r="RVF248" s="348"/>
      <c r="RVG248" s="348"/>
      <c r="RVH248" s="348"/>
      <c r="RVI248" s="349"/>
      <c r="RVK248" s="347"/>
      <c r="RVL248" s="350"/>
      <c r="RVM248" s="350"/>
      <c r="RVN248" s="348"/>
      <c r="RVO248" s="348"/>
      <c r="RVP248" s="348"/>
      <c r="RVQ248" s="349"/>
      <c r="RVS248" s="347"/>
      <c r="RVT248" s="350"/>
      <c r="RVU248" s="350"/>
      <c r="RVV248" s="348"/>
      <c r="RVW248" s="348"/>
      <c r="RVX248" s="348"/>
      <c r="RVY248" s="349"/>
      <c r="RWA248" s="347"/>
      <c r="RWB248" s="350"/>
      <c r="RWC248" s="350"/>
      <c r="RWD248" s="348"/>
      <c r="RWE248" s="348"/>
      <c r="RWF248" s="348"/>
      <c r="RWG248" s="349"/>
      <c r="RWI248" s="347"/>
      <c r="RWJ248" s="350"/>
      <c r="RWK248" s="350"/>
      <c r="RWL248" s="348"/>
      <c r="RWM248" s="348"/>
      <c r="RWN248" s="348"/>
      <c r="RWO248" s="349"/>
      <c r="RWQ248" s="347"/>
      <c r="RWR248" s="350"/>
      <c r="RWS248" s="350"/>
      <c r="RWT248" s="348"/>
      <c r="RWU248" s="348"/>
      <c r="RWV248" s="348"/>
      <c r="RWW248" s="349"/>
      <c r="RWY248" s="347"/>
      <c r="RWZ248" s="350"/>
      <c r="RXA248" s="350"/>
      <c r="RXB248" s="348"/>
      <c r="RXC248" s="348"/>
      <c r="RXD248" s="348"/>
      <c r="RXE248" s="349"/>
      <c r="RXG248" s="347"/>
      <c r="RXH248" s="350"/>
      <c r="RXI248" s="350"/>
      <c r="RXJ248" s="348"/>
      <c r="RXK248" s="348"/>
      <c r="RXL248" s="348"/>
      <c r="RXM248" s="349"/>
      <c r="RXO248" s="347"/>
      <c r="RXP248" s="350"/>
      <c r="RXQ248" s="350"/>
      <c r="RXR248" s="348"/>
      <c r="RXS248" s="348"/>
      <c r="RXT248" s="348"/>
      <c r="RXU248" s="349"/>
      <c r="RXW248" s="347"/>
      <c r="RXX248" s="350"/>
      <c r="RXY248" s="350"/>
      <c r="RXZ248" s="348"/>
      <c r="RYA248" s="348"/>
      <c r="RYB248" s="348"/>
      <c r="RYC248" s="349"/>
      <c r="RYE248" s="347"/>
      <c r="RYF248" s="350"/>
      <c r="RYG248" s="350"/>
      <c r="RYH248" s="348"/>
      <c r="RYI248" s="348"/>
      <c r="RYJ248" s="348"/>
      <c r="RYK248" s="349"/>
      <c r="RYM248" s="347"/>
      <c r="RYN248" s="350"/>
      <c r="RYO248" s="350"/>
      <c r="RYP248" s="348"/>
      <c r="RYQ248" s="348"/>
      <c r="RYR248" s="348"/>
      <c r="RYS248" s="349"/>
      <c r="RYU248" s="347"/>
      <c r="RYV248" s="350"/>
      <c r="RYW248" s="350"/>
      <c r="RYX248" s="348"/>
      <c r="RYY248" s="348"/>
      <c r="RYZ248" s="348"/>
      <c r="RZA248" s="349"/>
      <c r="RZC248" s="347"/>
      <c r="RZD248" s="350"/>
      <c r="RZE248" s="350"/>
      <c r="RZF248" s="348"/>
      <c r="RZG248" s="348"/>
      <c r="RZH248" s="348"/>
      <c r="RZI248" s="349"/>
      <c r="RZK248" s="347"/>
      <c r="RZL248" s="350"/>
      <c r="RZM248" s="350"/>
      <c r="RZN248" s="348"/>
      <c r="RZO248" s="348"/>
      <c r="RZP248" s="348"/>
      <c r="RZQ248" s="349"/>
      <c r="RZS248" s="347"/>
      <c r="RZT248" s="350"/>
      <c r="RZU248" s="350"/>
      <c r="RZV248" s="348"/>
      <c r="RZW248" s="348"/>
      <c r="RZX248" s="348"/>
      <c r="RZY248" s="349"/>
      <c r="SAA248" s="347"/>
      <c r="SAB248" s="350"/>
      <c r="SAC248" s="350"/>
      <c r="SAD248" s="348"/>
      <c r="SAE248" s="348"/>
      <c r="SAF248" s="348"/>
      <c r="SAG248" s="349"/>
      <c r="SAI248" s="347"/>
      <c r="SAJ248" s="350"/>
      <c r="SAK248" s="350"/>
      <c r="SAL248" s="348"/>
      <c r="SAM248" s="348"/>
      <c r="SAN248" s="348"/>
      <c r="SAO248" s="349"/>
      <c r="SAQ248" s="347"/>
      <c r="SAR248" s="350"/>
      <c r="SAS248" s="350"/>
      <c r="SAT248" s="348"/>
      <c r="SAU248" s="348"/>
      <c r="SAV248" s="348"/>
      <c r="SAW248" s="349"/>
      <c r="SAY248" s="347"/>
      <c r="SAZ248" s="350"/>
      <c r="SBA248" s="350"/>
      <c r="SBB248" s="348"/>
      <c r="SBC248" s="348"/>
      <c r="SBD248" s="348"/>
      <c r="SBE248" s="349"/>
      <c r="SBG248" s="347"/>
      <c r="SBH248" s="350"/>
      <c r="SBI248" s="350"/>
      <c r="SBJ248" s="348"/>
      <c r="SBK248" s="348"/>
      <c r="SBL248" s="348"/>
      <c r="SBM248" s="349"/>
      <c r="SBO248" s="347"/>
      <c r="SBP248" s="350"/>
      <c r="SBQ248" s="350"/>
      <c r="SBR248" s="348"/>
      <c r="SBS248" s="348"/>
      <c r="SBT248" s="348"/>
      <c r="SBU248" s="349"/>
      <c r="SBW248" s="347"/>
      <c r="SBX248" s="350"/>
      <c r="SBY248" s="350"/>
      <c r="SBZ248" s="348"/>
      <c r="SCA248" s="348"/>
      <c r="SCB248" s="348"/>
      <c r="SCC248" s="349"/>
      <c r="SCE248" s="347"/>
      <c r="SCF248" s="350"/>
      <c r="SCG248" s="350"/>
      <c r="SCH248" s="348"/>
      <c r="SCI248" s="348"/>
      <c r="SCJ248" s="348"/>
      <c r="SCK248" s="349"/>
      <c r="SCM248" s="347"/>
      <c r="SCN248" s="350"/>
      <c r="SCO248" s="350"/>
      <c r="SCP248" s="348"/>
      <c r="SCQ248" s="348"/>
      <c r="SCR248" s="348"/>
      <c r="SCS248" s="349"/>
      <c r="SCU248" s="347"/>
      <c r="SCV248" s="350"/>
      <c r="SCW248" s="350"/>
      <c r="SCX248" s="348"/>
      <c r="SCY248" s="348"/>
      <c r="SCZ248" s="348"/>
      <c r="SDA248" s="349"/>
      <c r="SDC248" s="347"/>
      <c r="SDD248" s="350"/>
      <c r="SDE248" s="350"/>
      <c r="SDF248" s="348"/>
      <c r="SDG248" s="348"/>
      <c r="SDH248" s="348"/>
      <c r="SDI248" s="349"/>
      <c r="SDK248" s="347"/>
      <c r="SDL248" s="350"/>
      <c r="SDM248" s="350"/>
      <c r="SDN248" s="348"/>
      <c r="SDO248" s="348"/>
      <c r="SDP248" s="348"/>
      <c r="SDQ248" s="349"/>
      <c r="SDS248" s="347"/>
      <c r="SDT248" s="350"/>
      <c r="SDU248" s="350"/>
      <c r="SDV248" s="348"/>
      <c r="SDW248" s="348"/>
      <c r="SDX248" s="348"/>
      <c r="SDY248" s="349"/>
      <c r="SEA248" s="347"/>
      <c r="SEB248" s="350"/>
      <c r="SEC248" s="350"/>
      <c r="SED248" s="348"/>
      <c r="SEE248" s="348"/>
      <c r="SEF248" s="348"/>
      <c r="SEG248" s="349"/>
      <c r="SEI248" s="347"/>
      <c r="SEJ248" s="350"/>
      <c r="SEK248" s="350"/>
      <c r="SEL248" s="348"/>
      <c r="SEM248" s="348"/>
      <c r="SEN248" s="348"/>
      <c r="SEO248" s="349"/>
      <c r="SEQ248" s="347"/>
      <c r="SER248" s="350"/>
      <c r="SES248" s="350"/>
      <c r="SET248" s="348"/>
      <c r="SEU248" s="348"/>
      <c r="SEV248" s="348"/>
      <c r="SEW248" s="349"/>
      <c r="SEY248" s="347"/>
      <c r="SEZ248" s="350"/>
      <c r="SFA248" s="350"/>
      <c r="SFB248" s="348"/>
      <c r="SFC248" s="348"/>
      <c r="SFD248" s="348"/>
      <c r="SFE248" s="349"/>
      <c r="SFG248" s="347"/>
      <c r="SFH248" s="350"/>
      <c r="SFI248" s="350"/>
      <c r="SFJ248" s="348"/>
      <c r="SFK248" s="348"/>
      <c r="SFL248" s="348"/>
      <c r="SFM248" s="349"/>
      <c r="SFO248" s="347"/>
      <c r="SFP248" s="350"/>
      <c r="SFQ248" s="350"/>
      <c r="SFR248" s="348"/>
      <c r="SFS248" s="348"/>
      <c r="SFT248" s="348"/>
      <c r="SFU248" s="349"/>
      <c r="SFW248" s="347"/>
      <c r="SFX248" s="350"/>
      <c r="SFY248" s="350"/>
      <c r="SFZ248" s="348"/>
      <c r="SGA248" s="348"/>
      <c r="SGB248" s="348"/>
      <c r="SGC248" s="349"/>
      <c r="SGE248" s="347"/>
      <c r="SGF248" s="350"/>
      <c r="SGG248" s="350"/>
      <c r="SGH248" s="348"/>
      <c r="SGI248" s="348"/>
      <c r="SGJ248" s="348"/>
      <c r="SGK248" s="349"/>
      <c r="SGM248" s="347"/>
      <c r="SGN248" s="350"/>
      <c r="SGO248" s="350"/>
      <c r="SGP248" s="348"/>
      <c r="SGQ248" s="348"/>
      <c r="SGR248" s="348"/>
      <c r="SGS248" s="349"/>
      <c r="SGU248" s="347"/>
      <c r="SGV248" s="350"/>
      <c r="SGW248" s="350"/>
      <c r="SGX248" s="348"/>
      <c r="SGY248" s="348"/>
      <c r="SGZ248" s="348"/>
      <c r="SHA248" s="349"/>
      <c r="SHC248" s="347"/>
      <c r="SHD248" s="350"/>
      <c r="SHE248" s="350"/>
      <c r="SHF248" s="348"/>
      <c r="SHG248" s="348"/>
      <c r="SHH248" s="348"/>
      <c r="SHI248" s="349"/>
      <c r="SHK248" s="347"/>
      <c r="SHL248" s="350"/>
      <c r="SHM248" s="350"/>
      <c r="SHN248" s="348"/>
      <c r="SHO248" s="348"/>
      <c r="SHP248" s="348"/>
      <c r="SHQ248" s="349"/>
      <c r="SHS248" s="347"/>
      <c r="SHT248" s="350"/>
      <c r="SHU248" s="350"/>
      <c r="SHV248" s="348"/>
      <c r="SHW248" s="348"/>
      <c r="SHX248" s="348"/>
      <c r="SHY248" s="349"/>
      <c r="SIA248" s="347"/>
      <c r="SIB248" s="350"/>
      <c r="SIC248" s="350"/>
      <c r="SID248" s="348"/>
      <c r="SIE248" s="348"/>
      <c r="SIF248" s="348"/>
      <c r="SIG248" s="349"/>
      <c r="SII248" s="347"/>
      <c r="SIJ248" s="350"/>
      <c r="SIK248" s="350"/>
      <c r="SIL248" s="348"/>
      <c r="SIM248" s="348"/>
      <c r="SIN248" s="348"/>
      <c r="SIO248" s="349"/>
      <c r="SIQ248" s="347"/>
      <c r="SIR248" s="350"/>
      <c r="SIS248" s="350"/>
      <c r="SIT248" s="348"/>
      <c r="SIU248" s="348"/>
      <c r="SIV248" s="348"/>
      <c r="SIW248" s="349"/>
      <c r="SIY248" s="347"/>
      <c r="SIZ248" s="350"/>
      <c r="SJA248" s="350"/>
      <c r="SJB248" s="348"/>
      <c r="SJC248" s="348"/>
      <c r="SJD248" s="348"/>
      <c r="SJE248" s="349"/>
      <c r="SJG248" s="347"/>
      <c r="SJH248" s="350"/>
      <c r="SJI248" s="350"/>
      <c r="SJJ248" s="348"/>
      <c r="SJK248" s="348"/>
      <c r="SJL248" s="348"/>
      <c r="SJM248" s="349"/>
      <c r="SJO248" s="347"/>
      <c r="SJP248" s="350"/>
      <c r="SJQ248" s="350"/>
      <c r="SJR248" s="348"/>
      <c r="SJS248" s="348"/>
      <c r="SJT248" s="348"/>
      <c r="SJU248" s="349"/>
      <c r="SJW248" s="347"/>
      <c r="SJX248" s="350"/>
      <c r="SJY248" s="350"/>
      <c r="SJZ248" s="348"/>
      <c r="SKA248" s="348"/>
      <c r="SKB248" s="348"/>
      <c r="SKC248" s="349"/>
      <c r="SKE248" s="347"/>
      <c r="SKF248" s="350"/>
      <c r="SKG248" s="350"/>
      <c r="SKH248" s="348"/>
      <c r="SKI248" s="348"/>
      <c r="SKJ248" s="348"/>
      <c r="SKK248" s="349"/>
      <c r="SKM248" s="347"/>
      <c r="SKN248" s="350"/>
      <c r="SKO248" s="350"/>
      <c r="SKP248" s="348"/>
      <c r="SKQ248" s="348"/>
      <c r="SKR248" s="348"/>
      <c r="SKS248" s="349"/>
      <c r="SKU248" s="347"/>
      <c r="SKV248" s="350"/>
      <c r="SKW248" s="350"/>
      <c r="SKX248" s="348"/>
      <c r="SKY248" s="348"/>
      <c r="SKZ248" s="348"/>
      <c r="SLA248" s="349"/>
      <c r="SLC248" s="347"/>
      <c r="SLD248" s="350"/>
      <c r="SLE248" s="350"/>
      <c r="SLF248" s="348"/>
      <c r="SLG248" s="348"/>
      <c r="SLH248" s="348"/>
      <c r="SLI248" s="349"/>
      <c r="SLK248" s="347"/>
      <c r="SLL248" s="350"/>
      <c r="SLM248" s="350"/>
      <c r="SLN248" s="348"/>
      <c r="SLO248" s="348"/>
      <c r="SLP248" s="348"/>
      <c r="SLQ248" s="349"/>
      <c r="SLS248" s="347"/>
      <c r="SLT248" s="350"/>
      <c r="SLU248" s="350"/>
      <c r="SLV248" s="348"/>
      <c r="SLW248" s="348"/>
      <c r="SLX248" s="348"/>
      <c r="SLY248" s="349"/>
      <c r="SMA248" s="347"/>
      <c r="SMB248" s="350"/>
      <c r="SMC248" s="350"/>
      <c r="SMD248" s="348"/>
      <c r="SME248" s="348"/>
      <c r="SMF248" s="348"/>
      <c r="SMG248" s="349"/>
      <c r="SMI248" s="347"/>
      <c r="SMJ248" s="350"/>
      <c r="SMK248" s="350"/>
      <c r="SML248" s="348"/>
      <c r="SMM248" s="348"/>
      <c r="SMN248" s="348"/>
      <c r="SMO248" s="349"/>
      <c r="SMQ248" s="347"/>
      <c r="SMR248" s="350"/>
      <c r="SMS248" s="350"/>
      <c r="SMT248" s="348"/>
      <c r="SMU248" s="348"/>
      <c r="SMV248" s="348"/>
      <c r="SMW248" s="349"/>
      <c r="SMY248" s="347"/>
      <c r="SMZ248" s="350"/>
      <c r="SNA248" s="350"/>
      <c r="SNB248" s="348"/>
      <c r="SNC248" s="348"/>
      <c r="SND248" s="348"/>
      <c r="SNE248" s="349"/>
      <c r="SNG248" s="347"/>
      <c r="SNH248" s="350"/>
      <c r="SNI248" s="350"/>
      <c r="SNJ248" s="348"/>
      <c r="SNK248" s="348"/>
      <c r="SNL248" s="348"/>
      <c r="SNM248" s="349"/>
      <c r="SNO248" s="347"/>
      <c r="SNP248" s="350"/>
      <c r="SNQ248" s="350"/>
      <c r="SNR248" s="348"/>
      <c r="SNS248" s="348"/>
      <c r="SNT248" s="348"/>
      <c r="SNU248" s="349"/>
      <c r="SNW248" s="347"/>
      <c r="SNX248" s="350"/>
      <c r="SNY248" s="350"/>
      <c r="SNZ248" s="348"/>
      <c r="SOA248" s="348"/>
      <c r="SOB248" s="348"/>
      <c r="SOC248" s="349"/>
      <c r="SOE248" s="347"/>
      <c r="SOF248" s="350"/>
      <c r="SOG248" s="350"/>
      <c r="SOH248" s="348"/>
      <c r="SOI248" s="348"/>
      <c r="SOJ248" s="348"/>
      <c r="SOK248" s="349"/>
      <c r="SOM248" s="347"/>
      <c r="SON248" s="350"/>
      <c r="SOO248" s="350"/>
      <c r="SOP248" s="348"/>
      <c r="SOQ248" s="348"/>
      <c r="SOR248" s="348"/>
      <c r="SOS248" s="349"/>
      <c r="SOU248" s="347"/>
      <c r="SOV248" s="350"/>
      <c r="SOW248" s="350"/>
      <c r="SOX248" s="348"/>
      <c r="SOY248" s="348"/>
      <c r="SOZ248" s="348"/>
      <c r="SPA248" s="349"/>
      <c r="SPC248" s="347"/>
      <c r="SPD248" s="350"/>
      <c r="SPE248" s="350"/>
      <c r="SPF248" s="348"/>
      <c r="SPG248" s="348"/>
      <c r="SPH248" s="348"/>
      <c r="SPI248" s="349"/>
      <c r="SPK248" s="347"/>
      <c r="SPL248" s="350"/>
      <c r="SPM248" s="350"/>
      <c r="SPN248" s="348"/>
      <c r="SPO248" s="348"/>
      <c r="SPP248" s="348"/>
      <c r="SPQ248" s="349"/>
      <c r="SPS248" s="347"/>
      <c r="SPT248" s="350"/>
      <c r="SPU248" s="350"/>
      <c r="SPV248" s="348"/>
      <c r="SPW248" s="348"/>
      <c r="SPX248" s="348"/>
      <c r="SPY248" s="349"/>
      <c r="SQA248" s="347"/>
      <c r="SQB248" s="350"/>
      <c r="SQC248" s="350"/>
      <c r="SQD248" s="348"/>
      <c r="SQE248" s="348"/>
      <c r="SQF248" s="348"/>
      <c r="SQG248" s="349"/>
      <c r="SQI248" s="347"/>
      <c r="SQJ248" s="350"/>
      <c r="SQK248" s="350"/>
      <c r="SQL248" s="348"/>
      <c r="SQM248" s="348"/>
      <c r="SQN248" s="348"/>
      <c r="SQO248" s="349"/>
      <c r="SQQ248" s="347"/>
      <c r="SQR248" s="350"/>
      <c r="SQS248" s="350"/>
      <c r="SQT248" s="348"/>
      <c r="SQU248" s="348"/>
      <c r="SQV248" s="348"/>
      <c r="SQW248" s="349"/>
      <c r="SQY248" s="347"/>
      <c r="SQZ248" s="350"/>
      <c r="SRA248" s="350"/>
      <c r="SRB248" s="348"/>
      <c r="SRC248" s="348"/>
      <c r="SRD248" s="348"/>
      <c r="SRE248" s="349"/>
      <c r="SRG248" s="347"/>
      <c r="SRH248" s="350"/>
      <c r="SRI248" s="350"/>
      <c r="SRJ248" s="348"/>
      <c r="SRK248" s="348"/>
      <c r="SRL248" s="348"/>
      <c r="SRM248" s="349"/>
      <c r="SRO248" s="347"/>
      <c r="SRP248" s="350"/>
      <c r="SRQ248" s="350"/>
      <c r="SRR248" s="348"/>
      <c r="SRS248" s="348"/>
      <c r="SRT248" s="348"/>
      <c r="SRU248" s="349"/>
      <c r="SRW248" s="347"/>
      <c r="SRX248" s="350"/>
      <c r="SRY248" s="350"/>
      <c r="SRZ248" s="348"/>
      <c r="SSA248" s="348"/>
      <c r="SSB248" s="348"/>
      <c r="SSC248" s="349"/>
      <c r="SSE248" s="347"/>
      <c r="SSF248" s="350"/>
      <c r="SSG248" s="350"/>
      <c r="SSH248" s="348"/>
      <c r="SSI248" s="348"/>
      <c r="SSJ248" s="348"/>
      <c r="SSK248" s="349"/>
      <c r="SSM248" s="347"/>
      <c r="SSN248" s="350"/>
      <c r="SSO248" s="350"/>
      <c r="SSP248" s="348"/>
      <c r="SSQ248" s="348"/>
      <c r="SSR248" s="348"/>
      <c r="SSS248" s="349"/>
      <c r="SSU248" s="347"/>
      <c r="SSV248" s="350"/>
      <c r="SSW248" s="350"/>
      <c r="SSX248" s="348"/>
      <c r="SSY248" s="348"/>
      <c r="SSZ248" s="348"/>
      <c r="STA248" s="349"/>
      <c r="STC248" s="347"/>
      <c r="STD248" s="350"/>
      <c r="STE248" s="350"/>
      <c r="STF248" s="348"/>
      <c r="STG248" s="348"/>
      <c r="STH248" s="348"/>
      <c r="STI248" s="349"/>
      <c r="STK248" s="347"/>
      <c r="STL248" s="350"/>
      <c r="STM248" s="350"/>
      <c r="STN248" s="348"/>
      <c r="STO248" s="348"/>
      <c r="STP248" s="348"/>
      <c r="STQ248" s="349"/>
      <c r="STS248" s="347"/>
      <c r="STT248" s="350"/>
      <c r="STU248" s="350"/>
      <c r="STV248" s="348"/>
      <c r="STW248" s="348"/>
      <c r="STX248" s="348"/>
      <c r="STY248" s="349"/>
      <c r="SUA248" s="347"/>
      <c r="SUB248" s="350"/>
      <c r="SUC248" s="350"/>
      <c r="SUD248" s="348"/>
      <c r="SUE248" s="348"/>
      <c r="SUF248" s="348"/>
      <c r="SUG248" s="349"/>
      <c r="SUI248" s="347"/>
      <c r="SUJ248" s="350"/>
      <c r="SUK248" s="350"/>
      <c r="SUL248" s="348"/>
      <c r="SUM248" s="348"/>
      <c r="SUN248" s="348"/>
      <c r="SUO248" s="349"/>
      <c r="SUQ248" s="347"/>
      <c r="SUR248" s="350"/>
      <c r="SUS248" s="350"/>
      <c r="SUT248" s="348"/>
      <c r="SUU248" s="348"/>
      <c r="SUV248" s="348"/>
      <c r="SUW248" s="349"/>
      <c r="SUY248" s="347"/>
      <c r="SUZ248" s="350"/>
      <c r="SVA248" s="350"/>
      <c r="SVB248" s="348"/>
      <c r="SVC248" s="348"/>
      <c r="SVD248" s="348"/>
      <c r="SVE248" s="349"/>
      <c r="SVG248" s="347"/>
      <c r="SVH248" s="350"/>
      <c r="SVI248" s="350"/>
      <c r="SVJ248" s="348"/>
      <c r="SVK248" s="348"/>
      <c r="SVL248" s="348"/>
      <c r="SVM248" s="349"/>
      <c r="SVO248" s="347"/>
      <c r="SVP248" s="350"/>
      <c r="SVQ248" s="350"/>
      <c r="SVR248" s="348"/>
      <c r="SVS248" s="348"/>
      <c r="SVT248" s="348"/>
      <c r="SVU248" s="349"/>
      <c r="SVW248" s="347"/>
      <c r="SVX248" s="350"/>
      <c r="SVY248" s="350"/>
      <c r="SVZ248" s="348"/>
      <c r="SWA248" s="348"/>
      <c r="SWB248" s="348"/>
      <c r="SWC248" s="349"/>
      <c r="SWE248" s="347"/>
      <c r="SWF248" s="350"/>
      <c r="SWG248" s="350"/>
      <c r="SWH248" s="348"/>
      <c r="SWI248" s="348"/>
      <c r="SWJ248" s="348"/>
      <c r="SWK248" s="349"/>
      <c r="SWM248" s="347"/>
      <c r="SWN248" s="350"/>
      <c r="SWO248" s="350"/>
      <c r="SWP248" s="348"/>
      <c r="SWQ248" s="348"/>
      <c r="SWR248" s="348"/>
      <c r="SWS248" s="349"/>
      <c r="SWU248" s="347"/>
      <c r="SWV248" s="350"/>
      <c r="SWW248" s="350"/>
      <c r="SWX248" s="348"/>
      <c r="SWY248" s="348"/>
      <c r="SWZ248" s="348"/>
      <c r="SXA248" s="349"/>
      <c r="SXC248" s="347"/>
      <c r="SXD248" s="350"/>
      <c r="SXE248" s="350"/>
      <c r="SXF248" s="348"/>
      <c r="SXG248" s="348"/>
      <c r="SXH248" s="348"/>
      <c r="SXI248" s="349"/>
      <c r="SXK248" s="347"/>
      <c r="SXL248" s="350"/>
      <c r="SXM248" s="350"/>
      <c r="SXN248" s="348"/>
      <c r="SXO248" s="348"/>
      <c r="SXP248" s="348"/>
      <c r="SXQ248" s="349"/>
      <c r="SXS248" s="347"/>
      <c r="SXT248" s="350"/>
      <c r="SXU248" s="350"/>
      <c r="SXV248" s="348"/>
      <c r="SXW248" s="348"/>
      <c r="SXX248" s="348"/>
      <c r="SXY248" s="349"/>
      <c r="SYA248" s="347"/>
      <c r="SYB248" s="350"/>
      <c r="SYC248" s="350"/>
      <c r="SYD248" s="348"/>
      <c r="SYE248" s="348"/>
      <c r="SYF248" s="348"/>
      <c r="SYG248" s="349"/>
      <c r="SYI248" s="347"/>
      <c r="SYJ248" s="350"/>
      <c r="SYK248" s="350"/>
      <c r="SYL248" s="348"/>
      <c r="SYM248" s="348"/>
      <c r="SYN248" s="348"/>
      <c r="SYO248" s="349"/>
      <c r="SYQ248" s="347"/>
      <c r="SYR248" s="350"/>
      <c r="SYS248" s="350"/>
      <c r="SYT248" s="348"/>
      <c r="SYU248" s="348"/>
      <c r="SYV248" s="348"/>
      <c r="SYW248" s="349"/>
      <c r="SYY248" s="347"/>
      <c r="SYZ248" s="350"/>
      <c r="SZA248" s="350"/>
      <c r="SZB248" s="348"/>
      <c r="SZC248" s="348"/>
      <c r="SZD248" s="348"/>
      <c r="SZE248" s="349"/>
      <c r="SZG248" s="347"/>
      <c r="SZH248" s="350"/>
      <c r="SZI248" s="350"/>
      <c r="SZJ248" s="348"/>
      <c r="SZK248" s="348"/>
      <c r="SZL248" s="348"/>
      <c r="SZM248" s="349"/>
      <c r="SZO248" s="347"/>
      <c r="SZP248" s="350"/>
      <c r="SZQ248" s="350"/>
      <c r="SZR248" s="348"/>
      <c r="SZS248" s="348"/>
      <c r="SZT248" s="348"/>
      <c r="SZU248" s="349"/>
      <c r="SZW248" s="347"/>
      <c r="SZX248" s="350"/>
      <c r="SZY248" s="350"/>
      <c r="SZZ248" s="348"/>
      <c r="TAA248" s="348"/>
      <c r="TAB248" s="348"/>
      <c r="TAC248" s="349"/>
      <c r="TAE248" s="347"/>
      <c r="TAF248" s="350"/>
      <c r="TAG248" s="350"/>
      <c r="TAH248" s="348"/>
      <c r="TAI248" s="348"/>
      <c r="TAJ248" s="348"/>
      <c r="TAK248" s="349"/>
      <c r="TAM248" s="347"/>
      <c r="TAN248" s="350"/>
      <c r="TAO248" s="350"/>
      <c r="TAP248" s="348"/>
      <c r="TAQ248" s="348"/>
      <c r="TAR248" s="348"/>
      <c r="TAS248" s="349"/>
      <c r="TAU248" s="347"/>
      <c r="TAV248" s="350"/>
      <c r="TAW248" s="350"/>
      <c r="TAX248" s="348"/>
      <c r="TAY248" s="348"/>
      <c r="TAZ248" s="348"/>
      <c r="TBA248" s="349"/>
      <c r="TBC248" s="347"/>
      <c r="TBD248" s="350"/>
      <c r="TBE248" s="350"/>
      <c r="TBF248" s="348"/>
      <c r="TBG248" s="348"/>
      <c r="TBH248" s="348"/>
      <c r="TBI248" s="349"/>
      <c r="TBK248" s="347"/>
      <c r="TBL248" s="350"/>
      <c r="TBM248" s="350"/>
      <c r="TBN248" s="348"/>
      <c r="TBO248" s="348"/>
      <c r="TBP248" s="348"/>
      <c r="TBQ248" s="349"/>
      <c r="TBS248" s="347"/>
      <c r="TBT248" s="350"/>
      <c r="TBU248" s="350"/>
      <c r="TBV248" s="348"/>
      <c r="TBW248" s="348"/>
      <c r="TBX248" s="348"/>
      <c r="TBY248" s="349"/>
      <c r="TCA248" s="347"/>
      <c r="TCB248" s="350"/>
      <c r="TCC248" s="350"/>
      <c r="TCD248" s="348"/>
      <c r="TCE248" s="348"/>
      <c r="TCF248" s="348"/>
      <c r="TCG248" s="349"/>
      <c r="TCI248" s="347"/>
      <c r="TCJ248" s="350"/>
      <c r="TCK248" s="350"/>
      <c r="TCL248" s="348"/>
      <c r="TCM248" s="348"/>
      <c r="TCN248" s="348"/>
      <c r="TCO248" s="349"/>
      <c r="TCQ248" s="347"/>
      <c r="TCR248" s="350"/>
      <c r="TCS248" s="350"/>
      <c r="TCT248" s="348"/>
      <c r="TCU248" s="348"/>
      <c r="TCV248" s="348"/>
      <c r="TCW248" s="349"/>
      <c r="TCY248" s="347"/>
      <c r="TCZ248" s="350"/>
      <c r="TDA248" s="350"/>
      <c r="TDB248" s="348"/>
      <c r="TDC248" s="348"/>
      <c r="TDD248" s="348"/>
      <c r="TDE248" s="349"/>
      <c r="TDG248" s="347"/>
      <c r="TDH248" s="350"/>
      <c r="TDI248" s="350"/>
      <c r="TDJ248" s="348"/>
      <c r="TDK248" s="348"/>
      <c r="TDL248" s="348"/>
      <c r="TDM248" s="349"/>
      <c r="TDO248" s="347"/>
      <c r="TDP248" s="350"/>
      <c r="TDQ248" s="350"/>
      <c r="TDR248" s="348"/>
      <c r="TDS248" s="348"/>
      <c r="TDT248" s="348"/>
      <c r="TDU248" s="349"/>
      <c r="TDW248" s="347"/>
      <c r="TDX248" s="350"/>
      <c r="TDY248" s="350"/>
      <c r="TDZ248" s="348"/>
      <c r="TEA248" s="348"/>
      <c r="TEB248" s="348"/>
      <c r="TEC248" s="349"/>
      <c r="TEE248" s="347"/>
      <c r="TEF248" s="350"/>
      <c r="TEG248" s="350"/>
      <c r="TEH248" s="348"/>
      <c r="TEI248" s="348"/>
      <c r="TEJ248" s="348"/>
      <c r="TEK248" s="349"/>
      <c r="TEM248" s="347"/>
      <c r="TEN248" s="350"/>
      <c r="TEO248" s="350"/>
      <c r="TEP248" s="348"/>
      <c r="TEQ248" s="348"/>
      <c r="TER248" s="348"/>
      <c r="TES248" s="349"/>
      <c r="TEU248" s="347"/>
      <c r="TEV248" s="350"/>
      <c r="TEW248" s="350"/>
      <c r="TEX248" s="348"/>
      <c r="TEY248" s="348"/>
      <c r="TEZ248" s="348"/>
      <c r="TFA248" s="349"/>
      <c r="TFC248" s="347"/>
      <c r="TFD248" s="350"/>
      <c r="TFE248" s="350"/>
      <c r="TFF248" s="348"/>
      <c r="TFG248" s="348"/>
      <c r="TFH248" s="348"/>
      <c r="TFI248" s="349"/>
      <c r="TFK248" s="347"/>
      <c r="TFL248" s="350"/>
      <c r="TFM248" s="350"/>
      <c r="TFN248" s="348"/>
      <c r="TFO248" s="348"/>
      <c r="TFP248" s="348"/>
      <c r="TFQ248" s="349"/>
      <c r="TFS248" s="347"/>
      <c r="TFT248" s="350"/>
      <c r="TFU248" s="350"/>
      <c r="TFV248" s="348"/>
      <c r="TFW248" s="348"/>
      <c r="TFX248" s="348"/>
      <c r="TFY248" s="349"/>
      <c r="TGA248" s="347"/>
      <c r="TGB248" s="350"/>
      <c r="TGC248" s="350"/>
      <c r="TGD248" s="348"/>
      <c r="TGE248" s="348"/>
      <c r="TGF248" s="348"/>
      <c r="TGG248" s="349"/>
      <c r="TGI248" s="347"/>
      <c r="TGJ248" s="350"/>
      <c r="TGK248" s="350"/>
      <c r="TGL248" s="348"/>
      <c r="TGM248" s="348"/>
      <c r="TGN248" s="348"/>
      <c r="TGO248" s="349"/>
      <c r="TGQ248" s="347"/>
      <c r="TGR248" s="350"/>
      <c r="TGS248" s="350"/>
      <c r="TGT248" s="348"/>
      <c r="TGU248" s="348"/>
      <c r="TGV248" s="348"/>
      <c r="TGW248" s="349"/>
      <c r="TGY248" s="347"/>
      <c r="TGZ248" s="350"/>
      <c r="THA248" s="350"/>
      <c r="THB248" s="348"/>
      <c r="THC248" s="348"/>
      <c r="THD248" s="348"/>
      <c r="THE248" s="349"/>
      <c r="THG248" s="347"/>
      <c r="THH248" s="350"/>
      <c r="THI248" s="350"/>
      <c r="THJ248" s="348"/>
      <c r="THK248" s="348"/>
      <c r="THL248" s="348"/>
      <c r="THM248" s="349"/>
      <c r="THO248" s="347"/>
      <c r="THP248" s="350"/>
      <c r="THQ248" s="350"/>
      <c r="THR248" s="348"/>
      <c r="THS248" s="348"/>
      <c r="THT248" s="348"/>
      <c r="THU248" s="349"/>
      <c r="THW248" s="347"/>
      <c r="THX248" s="350"/>
      <c r="THY248" s="350"/>
      <c r="THZ248" s="348"/>
      <c r="TIA248" s="348"/>
      <c r="TIB248" s="348"/>
      <c r="TIC248" s="349"/>
      <c r="TIE248" s="347"/>
      <c r="TIF248" s="350"/>
      <c r="TIG248" s="350"/>
      <c r="TIH248" s="348"/>
      <c r="TII248" s="348"/>
      <c r="TIJ248" s="348"/>
      <c r="TIK248" s="349"/>
      <c r="TIM248" s="347"/>
      <c r="TIN248" s="350"/>
      <c r="TIO248" s="350"/>
      <c r="TIP248" s="348"/>
      <c r="TIQ248" s="348"/>
      <c r="TIR248" s="348"/>
      <c r="TIS248" s="349"/>
      <c r="TIU248" s="347"/>
      <c r="TIV248" s="350"/>
      <c r="TIW248" s="350"/>
      <c r="TIX248" s="348"/>
      <c r="TIY248" s="348"/>
      <c r="TIZ248" s="348"/>
      <c r="TJA248" s="349"/>
      <c r="TJC248" s="347"/>
      <c r="TJD248" s="350"/>
      <c r="TJE248" s="350"/>
      <c r="TJF248" s="348"/>
      <c r="TJG248" s="348"/>
      <c r="TJH248" s="348"/>
      <c r="TJI248" s="349"/>
      <c r="TJK248" s="347"/>
      <c r="TJL248" s="350"/>
      <c r="TJM248" s="350"/>
      <c r="TJN248" s="348"/>
      <c r="TJO248" s="348"/>
      <c r="TJP248" s="348"/>
      <c r="TJQ248" s="349"/>
      <c r="TJS248" s="347"/>
      <c r="TJT248" s="350"/>
      <c r="TJU248" s="350"/>
      <c r="TJV248" s="348"/>
      <c r="TJW248" s="348"/>
      <c r="TJX248" s="348"/>
      <c r="TJY248" s="349"/>
      <c r="TKA248" s="347"/>
      <c r="TKB248" s="350"/>
      <c r="TKC248" s="350"/>
      <c r="TKD248" s="348"/>
      <c r="TKE248" s="348"/>
      <c r="TKF248" s="348"/>
      <c r="TKG248" s="349"/>
      <c r="TKI248" s="347"/>
      <c r="TKJ248" s="350"/>
      <c r="TKK248" s="350"/>
      <c r="TKL248" s="348"/>
      <c r="TKM248" s="348"/>
      <c r="TKN248" s="348"/>
      <c r="TKO248" s="349"/>
      <c r="TKQ248" s="347"/>
      <c r="TKR248" s="350"/>
      <c r="TKS248" s="350"/>
      <c r="TKT248" s="348"/>
      <c r="TKU248" s="348"/>
      <c r="TKV248" s="348"/>
      <c r="TKW248" s="349"/>
      <c r="TKY248" s="347"/>
      <c r="TKZ248" s="350"/>
      <c r="TLA248" s="350"/>
      <c r="TLB248" s="348"/>
      <c r="TLC248" s="348"/>
      <c r="TLD248" s="348"/>
      <c r="TLE248" s="349"/>
      <c r="TLG248" s="347"/>
      <c r="TLH248" s="350"/>
      <c r="TLI248" s="350"/>
      <c r="TLJ248" s="348"/>
      <c r="TLK248" s="348"/>
      <c r="TLL248" s="348"/>
      <c r="TLM248" s="349"/>
      <c r="TLO248" s="347"/>
      <c r="TLP248" s="350"/>
      <c r="TLQ248" s="350"/>
      <c r="TLR248" s="348"/>
      <c r="TLS248" s="348"/>
      <c r="TLT248" s="348"/>
      <c r="TLU248" s="349"/>
      <c r="TLW248" s="347"/>
      <c r="TLX248" s="350"/>
      <c r="TLY248" s="350"/>
      <c r="TLZ248" s="348"/>
      <c r="TMA248" s="348"/>
      <c r="TMB248" s="348"/>
      <c r="TMC248" s="349"/>
      <c r="TME248" s="347"/>
      <c r="TMF248" s="350"/>
      <c r="TMG248" s="350"/>
      <c r="TMH248" s="348"/>
      <c r="TMI248" s="348"/>
      <c r="TMJ248" s="348"/>
      <c r="TMK248" s="349"/>
      <c r="TMM248" s="347"/>
      <c r="TMN248" s="350"/>
      <c r="TMO248" s="350"/>
      <c r="TMP248" s="348"/>
      <c r="TMQ248" s="348"/>
      <c r="TMR248" s="348"/>
      <c r="TMS248" s="349"/>
      <c r="TMU248" s="347"/>
      <c r="TMV248" s="350"/>
      <c r="TMW248" s="350"/>
      <c r="TMX248" s="348"/>
      <c r="TMY248" s="348"/>
      <c r="TMZ248" s="348"/>
      <c r="TNA248" s="349"/>
      <c r="TNC248" s="347"/>
      <c r="TND248" s="350"/>
      <c r="TNE248" s="350"/>
      <c r="TNF248" s="348"/>
      <c r="TNG248" s="348"/>
      <c r="TNH248" s="348"/>
      <c r="TNI248" s="349"/>
      <c r="TNK248" s="347"/>
      <c r="TNL248" s="350"/>
      <c r="TNM248" s="350"/>
      <c r="TNN248" s="348"/>
      <c r="TNO248" s="348"/>
      <c r="TNP248" s="348"/>
      <c r="TNQ248" s="349"/>
      <c r="TNS248" s="347"/>
      <c r="TNT248" s="350"/>
      <c r="TNU248" s="350"/>
      <c r="TNV248" s="348"/>
      <c r="TNW248" s="348"/>
      <c r="TNX248" s="348"/>
      <c r="TNY248" s="349"/>
      <c r="TOA248" s="347"/>
      <c r="TOB248" s="350"/>
      <c r="TOC248" s="350"/>
      <c r="TOD248" s="348"/>
      <c r="TOE248" s="348"/>
      <c r="TOF248" s="348"/>
      <c r="TOG248" s="349"/>
      <c r="TOI248" s="347"/>
      <c r="TOJ248" s="350"/>
      <c r="TOK248" s="350"/>
      <c r="TOL248" s="348"/>
      <c r="TOM248" s="348"/>
      <c r="TON248" s="348"/>
      <c r="TOO248" s="349"/>
      <c r="TOQ248" s="347"/>
      <c r="TOR248" s="350"/>
      <c r="TOS248" s="350"/>
      <c r="TOT248" s="348"/>
      <c r="TOU248" s="348"/>
      <c r="TOV248" s="348"/>
      <c r="TOW248" s="349"/>
      <c r="TOY248" s="347"/>
      <c r="TOZ248" s="350"/>
      <c r="TPA248" s="350"/>
      <c r="TPB248" s="348"/>
      <c r="TPC248" s="348"/>
      <c r="TPD248" s="348"/>
      <c r="TPE248" s="349"/>
      <c r="TPG248" s="347"/>
      <c r="TPH248" s="350"/>
      <c r="TPI248" s="350"/>
      <c r="TPJ248" s="348"/>
      <c r="TPK248" s="348"/>
      <c r="TPL248" s="348"/>
      <c r="TPM248" s="349"/>
      <c r="TPO248" s="347"/>
      <c r="TPP248" s="350"/>
      <c r="TPQ248" s="350"/>
      <c r="TPR248" s="348"/>
      <c r="TPS248" s="348"/>
      <c r="TPT248" s="348"/>
      <c r="TPU248" s="349"/>
      <c r="TPW248" s="347"/>
      <c r="TPX248" s="350"/>
      <c r="TPY248" s="350"/>
      <c r="TPZ248" s="348"/>
      <c r="TQA248" s="348"/>
      <c r="TQB248" s="348"/>
      <c r="TQC248" s="349"/>
      <c r="TQE248" s="347"/>
      <c r="TQF248" s="350"/>
      <c r="TQG248" s="350"/>
      <c r="TQH248" s="348"/>
      <c r="TQI248" s="348"/>
      <c r="TQJ248" s="348"/>
      <c r="TQK248" s="349"/>
      <c r="TQM248" s="347"/>
      <c r="TQN248" s="350"/>
      <c r="TQO248" s="350"/>
      <c r="TQP248" s="348"/>
      <c r="TQQ248" s="348"/>
      <c r="TQR248" s="348"/>
      <c r="TQS248" s="349"/>
      <c r="TQU248" s="347"/>
      <c r="TQV248" s="350"/>
      <c r="TQW248" s="350"/>
      <c r="TQX248" s="348"/>
      <c r="TQY248" s="348"/>
      <c r="TQZ248" s="348"/>
      <c r="TRA248" s="349"/>
      <c r="TRC248" s="347"/>
      <c r="TRD248" s="350"/>
      <c r="TRE248" s="350"/>
      <c r="TRF248" s="348"/>
      <c r="TRG248" s="348"/>
      <c r="TRH248" s="348"/>
      <c r="TRI248" s="349"/>
      <c r="TRK248" s="347"/>
      <c r="TRL248" s="350"/>
      <c r="TRM248" s="350"/>
      <c r="TRN248" s="348"/>
      <c r="TRO248" s="348"/>
      <c r="TRP248" s="348"/>
      <c r="TRQ248" s="349"/>
      <c r="TRS248" s="347"/>
      <c r="TRT248" s="350"/>
      <c r="TRU248" s="350"/>
      <c r="TRV248" s="348"/>
      <c r="TRW248" s="348"/>
      <c r="TRX248" s="348"/>
      <c r="TRY248" s="349"/>
      <c r="TSA248" s="347"/>
      <c r="TSB248" s="350"/>
      <c r="TSC248" s="350"/>
      <c r="TSD248" s="348"/>
      <c r="TSE248" s="348"/>
      <c r="TSF248" s="348"/>
      <c r="TSG248" s="349"/>
      <c r="TSI248" s="347"/>
      <c r="TSJ248" s="350"/>
      <c r="TSK248" s="350"/>
      <c r="TSL248" s="348"/>
      <c r="TSM248" s="348"/>
      <c r="TSN248" s="348"/>
      <c r="TSO248" s="349"/>
      <c r="TSQ248" s="347"/>
      <c r="TSR248" s="350"/>
      <c r="TSS248" s="350"/>
      <c r="TST248" s="348"/>
      <c r="TSU248" s="348"/>
      <c r="TSV248" s="348"/>
      <c r="TSW248" s="349"/>
      <c r="TSY248" s="347"/>
      <c r="TSZ248" s="350"/>
      <c r="TTA248" s="350"/>
      <c r="TTB248" s="348"/>
      <c r="TTC248" s="348"/>
      <c r="TTD248" s="348"/>
      <c r="TTE248" s="349"/>
      <c r="TTG248" s="347"/>
      <c r="TTH248" s="350"/>
      <c r="TTI248" s="350"/>
      <c r="TTJ248" s="348"/>
      <c r="TTK248" s="348"/>
      <c r="TTL248" s="348"/>
      <c r="TTM248" s="349"/>
      <c r="TTO248" s="347"/>
      <c r="TTP248" s="350"/>
      <c r="TTQ248" s="350"/>
      <c r="TTR248" s="348"/>
      <c r="TTS248" s="348"/>
      <c r="TTT248" s="348"/>
      <c r="TTU248" s="349"/>
      <c r="TTW248" s="347"/>
      <c r="TTX248" s="350"/>
      <c r="TTY248" s="350"/>
      <c r="TTZ248" s="348"/>
      <c r="TUA248" s="348"/>
      <c r="TUB248" s="348"/>
      <c r="TUC248" s="349"/>
      <c r="TUE248" s="347"/>
      <c r="TUF248" s="350"/>
      <c r="TUG248" s="350"/>
      <c r="TUH248" s="348"/>
      <c r="TUI248" s="348"/>
      <c r="TUJ248" s="348"/>
      <c r="TUK248" s="349"/>
      <c r="TUM248" s="347"/>
      <c r="TUN248" s="350"/>
      <c r="TUO248" s="350"/>
      <c r="TUP248" s="348"/>
      <c r="TUQ248" s="348"/>
      <c r="TUR248" s="348"/>
      <c r="TUS248" s="349"/>
      <c r="TUU248" s="347"/>
      <c r="TUV248" s="350"/>
      <c r="TUW248" s="350"/>
      <c r="TUX248" s="348"/>
      <c r="TUY248" s="348"/>
      <c r="TUZ248" s="348"/>
      <c r="TVA248" s="349"/>
      <c r="TVC248" s="347"/>
      <c r="TVD248" s="350"/>
      <c r="TVE248" s="350"/>
      <c r="TVF248" s="348"/>
      <c r="TVG248" s="348"/>
      <c r="TVH248" s="348"/>
      <c r="TVI248" s="349"/>
      <c r="TVK248" s="347"/>
      <c r="TVL248" s="350"/>
      <c r="TVM248" s="350"/>
      <c r="TVN248" s="348"/>
      <c r="TVO248" s="348"/>
      <c r="TVP248" s="348"/>
      <c r="TVQ248" s="349"/>
      <c r="TVS248" s="347"/>
      <c r="TVT248" s="350"/>
      <c r="TVU248" s="350"/>
      <c r="TVV248" s="348"/>
      <c r="TVW248" s="348"/>
      <c r="TVX248" s="348"/>
      <c r="TVY248" s="349"/>
      <c r="TWA248" s="347"/>
      <c r="TWB248" s="350"/>
      <c r="TWC248" s="350"/>
      <c r="TWD248" s="348"/>
      <c r="TWE248" s="348"/>
      <c r="TWF248" s="348"/>
      <c r="TWG248" s="349"/>
      <c r="TWI248" s="347"/>
      <c r="TWJ248" s="350"/>
      <c r="TWK248" s="350"/>
      <c r="TWL248" s="348"/>
      <c r="TWM248" s="348"/>
      <c r="TWN248" s="348"/>
      <c r="TWO248" s="349"/>
      <c r="TWQ248" s="347"/>
      <c r="TWR248" s="350"/>
      <c r="TWS248" s="350"/>
      <c r="TWT248" s="348"/>
      <c r="TWU248" s="348"/>
      <c r="TWV248" s="348"/>
      <c r="TWW248" s="349"/>
      <c r="TWY248" s="347"/>
      <c r="TWZ248" s="350"/>
      <c r="TXA248" s="350"/>
      <c r="TXB248" s="348"/>
      <c r="TXC248" s="348"/>
      <c r="TXD248" s="348"/>
      <c r="TXE248" s="349"/>
      <c r="TXG248" s="347"/>
      <c r="TXH248" s="350"/>
      <c r="TXI248" s="350"/>
      <c r="TXJ248" s="348"/>
      <c r="TXK248" s="348"/>
      <c r="TXL248" s="348"/>
      <c r="TXM248" s="349"/>
      <c r="TXO248" s="347"/>
      <c r="TXP248" s="350"/>
      <c r="TXQ248" s="350"/>
      <c r="TXR248" s="348"/>
      <c r="TXS248" s="348"/>
      <c r="TXT248" s="348"/>
      <c r="TXU248" s="349"/>
      <c r="TXW248" s="347"/>
      <c r="TXX248" s="350"/>
      <c r="TXY248" s="350"/>
      <c r="TXZ248" s="348"/>
      <c r="TYA248" s="348"/>
      <c r="TYB248" s="348"/>
      <c r="TYC248" s="349"/>
      <c r="TYE248" s="347"/>
      <c r="TYF248" s="350"/>
      <c r="TYG248" s="350"/>
      <c r="TYH248" s="348"/>
      <c r="TYI248" s="348"/>
      <c r="TYJ248" s="348"/>
      <c r="TYK248" s="349"/>
      <c r="TYM248" s="347"/>
      <c r="TYN248" s="350"/>
      <c r="TYO248" s="350"/>
      <c r="TYP248" s="348"/>
      <c r="TYQ248" s="348"/>
      <c r="TYR248" s="348"/>
      <c r="TYS248" s="349"/>
      <c r="TYU248" s="347"/>
      <c r="TYV248" s="350"/>
      <c r="TYW248" s="350"/>
      <c r="TYX248" s="348"/>
      <c r="TYY248" s="348"/>
      <c r="TYZ248" s="348"/>
      <c r="TZA248" s="349"/>
      <c r="TZC248" s="347"/>
      <c r="TZD248" s="350"/>
      <c r="TZE248" s="350"/>
      <c r="TZF248" s="348"/>
      <c r="TZG248" s="348"/>
      <c r="TZH248" s="348"/>
      <c r="TZI248" s="349"/>
      <c r="TZK248" s="347"/>
      <c r="TZL248" s="350"/>
      <c r="TZM248" s="350"/>
      <c r="TZN248" s="348"/>
      <c r="TZO248" s="348"/>
      <c r="TZP248" s="348"/>
      <c r="TZQ248" s="349"/>
      <c r="TZS248" s="347"/>
      <c r="TZT248" s="350"/>
      <c r="TZU248" s="350"/>
      <c r="TZV248" s="348"/>
      <c r="TZW248" s="348"/>
      <c r="TZX248" s="348"/>
      <c r="TZY248" s="349"/>
      <c r="UAA248" s="347"/>
      <c r="UAB248" s="350"/>
      <c r="UAC248" s="350"/>
      <c r="UAD248" s="348"/>
      <c r="UAE248" s="348"/>
      <c r="UAF248" s="348"/>
      <c r="UAG248" s="349"/>
      <c r="UAI248" s="347"/>
      <c r="UAJ248" s="350"/>
      <c r="UAK248" s="350"/>
      <c r="UAL248" s="348"/>
      <c r="UAM248" s="348"/>
      <c r="UAN248" s="348"/>
      <c r="UAO248" s="349"/>
      <c r="UAQ248" s="347"/>
      <c r="UAR248" s="350"/>
      <c r="UAS248" s="350"/>
      <c r="UAT248" s="348"/>
      <c r="UAU248" s="348"/>
      <c r="UAV248" s="348"/>
      <c r="UAW248" s="349"/>
      <c r="UAY248" s="347"/>
      <c r="UAZ248" s="350"/>
      <c r="UBA248" s="350"/>
      <c r="UBB248" s="348"/>
      <c r="UBC248" s="348"/>
      <c r="UBD248" s="348"/>
      <c r="UBE248" s="349"/>
      <c r="UBG248" s="347"/>
      <c r="UBH248" s="350"/>
      <c r="UBI248" s="350"/>
      <c r="UBJ248" s="348"/>
      <c r="UBK248" s="348"/>
      <c r="UBL248" s="348"/>
      <c r="UBM248" s="349"/>
      <c r="UBO248" s="347"/>
      <c r="UBP248" s="350"/>
      <c r="UBQ248" s="350"/>
      <c r="UBR248" s="348"/>
      <c r="UBS248" s="348"/>
      <c r="UBT248" s="348"/>
      <c r="UBU248" s="349"/>
      <c r="UBW248" s="347"/>
      <c r="UBX248" s="350"/>
      <c r="UBY248" s="350"/>
      <c r="UBZ248" s="348"/>
      <c r="UCA248" s="348"/>
      <c r="UCB248" s="348"/>
      <c r="UCC248" s="349"/>
      <c r="UCE248" s="347"/>
      <c r="UCF248" s="350"/>
      <c r="UCG248" s="350"/>
      <c r="UCH248" s="348"/>
      <c r="UCI248" s="348"/>
      <c r="UCJ248" s="348"/>
      <c r="UCK248" s="349"/>
      <c r="UCM248" s="347"/>
      <c r="UCN248" s="350"/>
      <c r="UCO248" s="350"/>
      <c r="UCP248" s="348"/>
      <c r="UCQ248" s="348"/>
      <c r="UCR248" s="348"/>
      <c r="UCS248" s="349"/>
      <c r="UCU248" s="347"/>
      <c r="UCV248" s="350"/>
      <c r="UCW248" s="350"/>
      <c r="UCX248" s="348"/>
      <c r="UCY248" s="348"/>
      <c r="UCZ248" s="348"/>
      <c r="UDA248" s="349"/>
      <c r="UDC248" s="347"/>
      <c r="UDD248" s="350"/>
      <c r="UDE248" s="350"/>
      <c r="UDF248" s="348"/>
      <c r="UDG248" s="348"/>
      <c r="UDH248" s="348"/>
      <c r="UDI248" s="349"/>
      <c r="UDK248" s="347"/>
      <c r="UDL248" s="350"/>
      <c r="UDM248" s="350"/>
      <c r="UDN248" s="348"/>
      <c r="UDO248" s="348"/>
      <c r="UDP248" s="348"/>
      <c r="UDQ248" s="349"/>
      <c r="UDS248" s="347"/>
      <c r="UDT248" s="350"/>
      <c r="UDU248" s="350"/>
      <c r="UDV248" s="348"/>
      <c r="UDW248" s="348"/>
      <c r="UDX248" s="348"/>
      <c r="UDY248" s="349"/>
      <c r="UEA248" s="347"/>
      <c r="UEB248" s="350"/>
      <c r="UEC248" s="350"/>
      <c r="UED248" s="348"/>
      <c r="UEE248" s="348"/>
      <c r="UEF248" s="348"/>
      <c r="UEG248" s="349"/>
      <c r="UEI248" s="347"/>
      <c r="UEJ248" s="350"/>
      <c r="UEK248" s="350"/>
      <c r="UEL248" s="348"/>
      <c r="UEM248" s="348"/>
      <c r="UEN248" s="348"/>
      <c r="UEO248" s="349"/>
      <c r="UEQ248" s="347"/>
      <c r="UER248" s="350"/>
      <c r="UES248" s="350"/>
      <c r="UET248" s="348"/>
      <c r="UEU248" s="348"/>
      <c r="UEV248" s="348"/>
      <c r="UEW248" s="349"/>
      <c r="UEY248" s="347"/>
      <c r="UEZ248" s="350"/>
      <c r="UFA248" s="350"/>
      <c r="UFB248" s="348"/>
      <c r="UFC248" s="348"/>
      <c r="UFD248" s="348"/>
      <c r="UFE248" s="349"/>
      <c r="UFG248" s="347"/>
      <c r="UFH248" s="350"/>
      <c r="UFI248" s="350"/>
      <c r="UFJ248" s="348"/>
      <c r="UFK248" s="348"/>
      <c r="UFL248" s="348"/>
      <c r="UFM248" s="349"/>
      <c r="UFO248" s="347"/>
      <c r="UFP248" s="350"/>
      <c r="UFQ248" s="350"/>
      <c r="UFR248" s="348"/>
      <c r="UFS248" s="348"/>
      <c r="UFT248" s="348"/>
      <c r="UFU248" s="349"/>
      <c r="UFW248" s="347"/>
      <c r="UFX248" s="350"/>
      <c r="UFY248" s="350"/>
      <c r="UFZ248" s="348"/>
      <c r="UGA248" s="348"/>
      <c r="UGB248" s="348"/>
      <c r="UGC248" s="349"/>
      <c r="UGE248" s="347"/>
      <c r="UGF248" s="350"/>
      <c r="UGG248" s="350"/>
      <c r="UGH248" s="348"/>
      <c r="UGI248" s="348"/>
      <c r="UGJ248" s="348"/>
      <c r="UGK248" s="349"/>
      <c r="UGM248" s="347"/>
      <c r="UGN248" s="350"/>
      <c r="UGO248" s="350"/>
      <c r="UGP248" s="348"/>
      <c r="UGQ248" s="348"/>
      <c r="UGR248" s="348"/>
      <c r="UGS248" s="349"/>
      <c r="UGU248" s="347"/>
      <c r="UGV248" s="350"/>
      <c r="UGW248" s="350"/>
      <c r="UGX248" s="348"/>
      <c r="UGY248" s="348"/>
      <c r="UGZ248" s="348"/>
      <c r="UHA248" s="349"/>
      <c r="UHC248" s="347"/>
      <c r="UHD248" s="350"/>
      <c r="UHE248" s="350"/>
      <c r="UHF248" s="348"/>
      <c r="UHG248" s="348"/>
      <c r="UHH248" s="348"/>
      <c r="UHI248" s="349"/>
      <c r="UHK248" s="347"/>
      <c r="UHL248" s="350"/>
      <c r="UHM248" s="350"/>
      <c r="UHN248" s="348"/>
      <c r="UHO248" s="348"/>
      <c r="UHP248" s="348"/>
      <c r="UHQ248" s="349"/>
      <c r="UHS248" s="347"/>
      <c r="UHT248" s="350"/>
      <c r="UHU248" s="350"/>
      <c r="UHV248" s="348"/>
      <c r="UHW248" s="348"/>
      <c r="UHX248" s="348"/>
      <c r="UHY248" s="349"/>
      <c r="UIA248" s="347"/>
      <c r="UIB248" s="350"/>
      <c r="UIC248" s="350"/>
      <c r="UID248" s="348"/>
      <c r="UIE248" s="348"/>
      <c r="UIF248" s="348"/>
      <c r="UIG248" s="349"/>
      <c r="UII248" s="347"/>
      <c r="UIJ248" s="350"/>
      <c r="UIK248" s="350"/>
      <c r="UIL248" s="348"/>
      <c r="UIM248" s="348"/>
      <c r="UIN248" s="348"/>
      <c r="UIO248" s="349"/>
      <c r="UIQ248" s="347"/>
      <c r="UIR248" s="350"/>
      <c r="UIS248" s="350"/>
      <c r="UIT248" s="348"/>
      <c r="UIU248" s="348"/>
      <c r="UIV248" s="348"/>
      <c r="UIW248" s="349"/>
      <c r="UIY248" s="347"/>
      <c r="UIZ248" s="350"/>
      <c r="UJA248" s="350"/>
      <c r="UJB248" s="348"/>
      <c r="UJC248" s="348"/>
      <c r="UJD248" s="348"/>
      <c r="UJE248" s="349"/>
      <c r="UJG248" s="347"/>
      <c r="UJH248" s="350"/>
      <c r="UJI248" s="350"/>
      <c r="UJJ248" s="348"/>
      <c r="UJK248" s="348"/>
      <c r="UJL248" s="348"/>
      <c r="UJM248" s="349"/>
      <c r="UJO248" s="347"/>
      <c r="UJP248" s="350"/>
      <c r="UJQ248" s="350"/>
      <c r="UJR248" s="348"/>
      <c r="UJS248" s="348"/>
      <c r="UJT248" s="348"/>
      <c r="UJU248" s="349"/>
      <c r="UJW248" s="347"/>
      <c r="UJX248" s="350"/>
      <c r="UJY248" s="350"/>
      <c r="UJZ248" s="348"/>
      <c r="UKA248" s="348"/>
      <c r="UKB248" s="348"/>
      <c r="UKC248" s="349"/>
      <c r="UKE248" s="347"/>
      <c r="UKF248" s="350"/>
      <c r="UKG248" s="350"/>
      <c r="UKH248" s="348"/>
      <c r="UKI248" s="348"/>
      <c r="UKJ248" s="348"/>
      <c r="UKK248" s="349"/>
      <c r="UKM248" s="347"/>
      <c r="UKN248" s="350"/>
      <c r="UKO248" s="350"/>
      <c r="UKP248" s="348"/>
      <c r="UKQ248" s="348"/>
      <c r="UKR248" s="348"/>
      <c r="UKS248" s="349"/>
      <c r="UKU248" s="347"/>
      <c r="UKV248" s="350"/>
      <c r="UKW248" s="350"/>
      <c r="UKX248" s="348"/>
      <c r="UKY248" s="348"/>
      <c r="UKZ248" s="348"/>
      <c r="ULA248" s="349"/>
      <c r="ULC248" s="347"/>
      <c r="ULD248" s="350"/>
      <c r="ULE248" s="350"/>
      <c r="ULF248" s="348"/>
      <c r="ULG248" s="348"/>
      <c r="ULH248" s="348"/>
      <c r="ULI248" s="349"/>
      <c r="ULK248" s="347"/>
      <c r="ULL248" s="350"/>
      <c r="ULM248" s="350"/>
      <c r="ULN248" s="348"/>
      <c r="ULO248" s="348"/>
      <c r="ULP248" s="348"/>
      <c r="ULQ248" s="349"/>
      <c r="ULS248" s="347"/>
      <c r="ULT248" s="350"/>
      <c r="ULU248" s="350"/>
      <c r="ULV248" s="348"/>
      <c r="ULW248" s="348"/>
      <c r="ULX248" s="348"/>
      <c r="ULY248" s="349"/>
      <c r="UMA248" s="347"/>
      <c r="UMB248" s="350"/>
      <c r="UMC248" s="350"/>
      <c r="UMD248" s="348"/>
      <c r="UME248" s="348"/>
      <c r="UMF248" s="348"/>
      <c r="UMG248" s="349"/>
      <c r="UMI248" s="347"/>
      <c r="UMJ248" s="350"/>
      <c r="UMK248" s="350"/>
      <c r="UML248" s="348"/>
      <c r="UMM248" s="348"/>
      <c r="UMN248" s="348"/>
      <c r="UMO248" s="349"/>
      <c r="UMQ248" s="347"/>
      <c r="UMR248" s="350"/>
      <c r="UMS248" s="350"/>
      <c r="UMT248" s="348"/>
      <c r="UMU248" s="348"/>
      <c r="UMV248" s="348"/>
      <c r="UMW248" s="349"/>
      <c r="UMY248" s="347"/>
      <c r="UMZ248" s="350"/>
      <c r="UNA248" s="350"/>
      <c r="UNB248" s="348"/>
      <c r="UNC248" s="348"/>
      <c r="UND248" s="348"/>
      <c r="UNE248" s="349"/>
      <c r="UNG248" s="347"/>
      <c r="UNH248" s="350"/>
      <c r="UNI248" s="350"/>
      <c r="UNJ248" s="348"/>
      <c r="UNK248" s="348"/>
      <c r="UNL248" s="348"/>
      <c r="UNM248" s="349"/>
      <c r="UNO248" s="347"/>
      <c r="UNP248" s="350"/>
      <c r="UNQ248" s="350"/>
      <c r="UNR248" s="348"/>
      <c r="UNS248" s="348"/>
      <c r="UNT248" s="348"/>
      <c r="UNU248" s="349"/>
      <c r="UNW248" s="347"/>
      <c r="UNX248" s="350"/>
      <c r="UNY248" s="350"/>
      <c r="UNZ248" s="348"/>
      <c r="UOA248" s="348"/>
      <c r="UOB248" s="348"/>
      <c r="UOC248" s="349"/>
      <c r="UOE248" s="347"/>
      <c r="UOF248" s="350"/>
      <c r="UOG248" s="350"/>
      <c r="UOH248" s="348"/>
      <c r="UOI248" s="348"/>
      <c r="UOJ248" s="348"/>
      <c r="UOK248" s="349"/>
      <c r="UOM248" s="347"/>
      <c r="UON248" s="350"/>
      <c r="UOO248" s="350"/>
      <c r="UOP248" s="348"/>
      <c r="UOQ248" s="348"/>
      <c r="UOR248" s="348"/>
      <c r="UOS248" s="349"/>
      <c r="UOU248" s="347"/>
      <c r="UOV248" s="350"/>
      <c r="UOW248" s="350"/>
      <c r="UOX248" s="348"/>
      <c r="UOY248" s="348"/>
      <c r="UOZ248" s="348"/>
      <c r="UPA248" s="349"/>
      <c r="UPC248" s="347"/>
      <c r="UPD248" s="350"/>
      <c r="UPE248" s="350"/>
      <c r="UPF248" s="348"/>
      <c r="UPG248" s="348"/>
      <c r="UPH248" s="348"/>
      <c r="UPI248" s="349"/>
      <c r="UPK248" s="347"/>
      <c r="UPL248" s="350"/>
      <c r="UPM248" s="350"/>
      <c r="UPN248" s="348"/>
      <c r="UPO248" s="348"/>
      <c r="UPP248" s="348"/>
      <c r="UPQ248" s="349"/>
      <c r="UPS248" s="347"/>
      <c r="UPT248" s="350"/>
      <c r="UPU248" s="350"/>
      <c r="UPV248" s="348"/>
      <c r="UPW248" s="348"/>
      <c r="UPX248" s="348"/>
      <c r="UPY248" s="349"/>
      <c r="UQA248" s="347"/>
      <c r="UQB248" s="350"/>
      <c r="UQC248" s="350"/>
      <c r="UQD248" s="348"/>
      <c r="UQE248" s="348"/>
      <c r="UQF248" s="348"/>
      <c r="UQG248" s="349"/>
      <c r="UQI248" s="347"/>
      <c r="UQJ248" s="350"/>
      <c r="UQK248" s="350"/>
      <c r="UQL248" s="348"/>
      <c r="UQM248" s="348"/>
      <c r="UQN248" s="348"/>
      <c r="UQO248" s="349"/>
      <c r="UQQ248" s="347"/>
      <c r="UQR248" s="350"/>
      <c r="UQS248" s="350"/>
      <c r="UQT248" s="348"/>
      <c r="UQU248" s="348"/>
      <c r="UQV248" s="348"/>
      <c r="UQW248" s="349"/>
      <c r="UQY248" s="347"/>
      <c r="UQZ248" s="350"/>
      <c r="URA248" s="350"/>
      <c r="URB248" s="348"/>
      <c r="URC248" s="348"/>
      <c r="URD248" s="348"/>
      <c r="URE248" s="349"/>
      <c r="URG248" s="347"/>
      <c r="URH248" s="350"/>
      <c r="URI248" s="350"/>
      <c r="URJ248" s="348"/>
      <c r="URK248" s="348"/>
      <c r="URL248" s="348"/>
      <c r="URM248" s="349"/>
      <c r="URO248" s="347"/>
      <c r="URP248" s="350"/>
      <c r="URQ248" s="350"/>
      <c r="URR248" s="348"/>
      <c r="URS248" s="348"/>
      <c r="URT248" s="348"/>
      <c r="URU248" s="349"/>
      <c r="URW248" s="347"/>
      <c r="URX248" s="350"/>
      <c r="URY248" s="350"/>
      <c r="URZ248" s="348"/>
      <c r="USA248" s="348"/>
      <c r="USB248" s="348"/>
      <c r="USC248" s="349"/>
      <c r="USE248" s="347"/>
      <c r="USF248" s="350"/>
      <c r="USG248" s="350"/>
      <c r="USH248" s="348"/>
      <c r="USI248" s="348"/>
      <c r="USJ248" s="348"/>
      <c r="USK248" s="349"/>
      <c r="USM248" s="347"/>
      <c r="USN248" s="350"/>
      <c r="USO248" s="350"/>
      <c r="USP248" s="348"/>
      <c r="USQ248" s="348"/>
      <c r="USR248" s="348"/>
      <c r="USS248" s="349"/>
      <c r="USU248" s="347"/>
      <c r="USV248" s="350"/>
      <c r="USW248" s="350"/>
      <c r="USX248" s="348"/>
      <c r="USY248" s="348"/>
      <c r="USZ248" s="348"/>
      <c r="UTA248" s="349"/>
      <c r="UTC248" s="347"/>
      <c r="UTD248" s="350"/>
      <c r="UTE248" s="350"/>
      <c r="UTF248" s="348"/>
      <c r="UTG248" s="348"/>
      <c r="UTH248" s="348"/>
      <c r="UTI248" s="349"/>
      <c r="UTK248" s="347"/>
      <c r="UTL248" s="350"/>
      <c r="UTM248" s="350"/>
      <c r="UTN248" s="348"/>
      <c r="UTO248" s="348"/>
      <c r="UTP248" s="348"/>
      <c r="UTQ248" s="349"/>
      <c r="UTS248" s="347"/>
      <c r="UTT248" s="350"/>
      <c r="UTU248" s="350"/>
      <c r="UTV248" s="348"/>
      <c r="UTW248" s="348"/>
      <c r="UTX248" s="348"/>
      <c r="UTY248" s="349"/>
      <c r="UUA248" s="347"/>
      <c r="UUB248" s="350"/>
      <c r="UUC248" s="350"/>
      <c r="UUD248" s="348"/>
      <c r="UUE248" s="348"/>
      <c r="UUF248" s="348"/>
      <c r="UUG248" s="349"/>
      <c r="UUI248" s="347"/>
      <c r="UUJ248" s="350"/>
      <c r="UUK248" s="350"/>
      <c r="UUL248" s="348"/>
      <c r="UUM248" s="348"/>
      <c r="UUN248" s="348"/>
      <c r="UUO248" s="349"/>
      <c r="UUQ248" s="347"/>
      <c r="UUR248" s="350"/>
      <c r="UUS248" s="350"/>
      <c r="UUT248" s="348"/>
      <c r="UUU248" s="348"/>
      <c r="UUV248" s="348"/>
      <c r="UUW248" s="349"/>
      <c r="UUY248" s="347"/>
      <c r="UUZ248" s="350"/>
      <c r="UVA248" s="350"/>
      <c r="UVB248" s="348"/>
      <c r="UVC248" s="348"/>
      <c r="UVD248" s="348"/>
      <c r="UVE248" s="349"/>
      <c r="UVG248" s="347"/>
      <c r="UVH248" s="350"/>
      <c r="UVI248" s="350"/>
      <c r="UVJ248" s="348"/>
      <c r="UVK248" s="348"/>
      <c r="UVL248" s="348"/>
      <c r="UVM248" s="349"/>
      <c r="UVO248" s="347"/>
      <c r="UVP248" s="350"/>
      <c r="UVQ248" s="350"/>
      <c r="UVR248" s="348"/>
      <c r="UVS248" s="348"/>
      <c r="UVT248" s="348"/>
      <c r="UVU248" s="349"/>
      <c r="UVW248" s="347"/>
      <c r="UVX248" s="350"/>
      <c r="UVY248" s="350"/>
      <c r="UVZ248" s="348"/>
      <c r="UWA248" s="348"/>
      <c r="UWB248" s="348"/>
      <c r="UWC248" s="349"/>
      <c r="UWE248" s="347"/>
      <c r="UWF248" s="350"/>
      <c r="UWG248" s="350"/>
      <c r="UWH248" s="348"/>
      <c r="UWI248" s="348"/>
      <c r="UWJ248" s="348"/>
      <c r="UWK248" s="349"/>
      <c r="UWM248" s="347"/>
      <c r="UWN248" s="350"/>
      <c r="UWO248" s="350"/>
      <c r="UWP248" s="348"/>
      <c r="UWQ248" s="348"/>
      <c r="UWR248" s="348"/>
      <c r="UWS248" s="349"/>
      <c r="UWU248" s="347"/>
      <c r="UWV248" s="350"/>
      <c r="UWW248" s="350"/>
      <c r="UWX248" s="348"/>
      <c r="UWY248" s="348"/>
      <c r="UWZ248" s="348"/>
      <c r="UXA248" s="349"/>
      <c r="UXC248" s="347"/>
      <c r="UXD248" s="350"/>
      <c r="UXE248" s="350"/>
      <c r="UXF248" s="348"/>
      <c r="UXG248" s="348"/>
      <c r="UXH248" s="348"/>
      <c r="UXI248" s="349"/>
      <c r="UXK248" s="347"/>
      <c r="UXL248" s="350"/>
      <c r="UXM248" s="350"/>
      <c r="UXN248" s="348"/>
      <c r="UXO248" s="348"/>
      <c r="UXP248" s="348"/>
      <c r="UXQ248" s="349"/>
      <c r="UXS248" s="347"/>
      <c r="UXT248" s="350"/>
      <c r="UXU248" s="350"/>
      <c r="UXV248" s="348"/>
      <c r="UXW248" s="348"/>
      <c r="UXX248" s="348"/>
      <c r="UXY248" s="349"/>
      <c r="UYA248" s="347"/>
      <c r="UYB248" s="350"/>
      <c r="UYC248" s="350"/>
      <c r="UYD248" s="348"/>
      <c r="UYE248" s="348"/>
      <c r="UYF248" s="348"/>
      <c r="UYG248" s="349"/>
      <c r="UYI248" s="347"/>
      <c r="UYJ248" s="350"/>
      <c r="UYK248" s="350"/>
      <c r="UYL248" s="348"/>
      <c r="UYM248" s="348"/>
      <c r="UYN248" s="348"/>
      <c r="UYO248" s="349"/>
      <c r="UYQ248" s="347"/>
      <c r="UYR248" s="350"/>
      <c r="UYS248" s="350"/>
      <c r="UYT248" s="348"/>
      <c r="UYU248" s="348"/>
      <c r="UYV248" s="348"/>
      <c r="UYW248" s="349"/>
      <c r="UYY248" s="347"/>
      <c r="UYZ248" s="350"/>
      <c r="UZA248" s="350"/>
      <c r="UZB248" s="348"/>
      <c r="UZC248" s="348"/>
      <c r="UZD248" s="348"/>
      <c r="UZE248" s="349"/>
      <c r="UZG248" s="347"/>
      <c r="UZH248" s="350"/>
      <c r="UZI248" s="350"/>
      <c r="UZJ248" s="348"/>
      <c r="UZK248" s="348"/>
      <c r="UZL248" s="348"/>
      <c r="UZM248" s="349"/>
      <c r="UZO248" s="347"/>
      <c r="UZP248" s="350"/>
      <c r="UZQ248" s="350"/>
      <c r="UZR248" s="348"/>
      <c r="UZS248" s="348"/>
      <c r="UZT248" s="348"/>
      <c r="UZU248" s="349"/>
      <c r="UZW248" s="347"/>
      <c r="UZX248" s="350"/>
      <c r="UZY248" s="350"/>
      <c r="UZZ248" s="348"/>
      <c r="VAA248" s="348"/>
      <c r="VAB248" s="348"/>
      <c r="VAC248" s="349"/>
      <c r="VAE248" s="347"/>
      <c r="VAF248" s="350"/>
      <c r="VAG248" s="350"/>
      <c r="VAH248" s="348"/>
      <c r="VAI248" s="348"/>
      <c r="VAJ248" s="348"/>
      <c r="VAK248" s="349"/>
      <c r="VAM248" s="347"/>
      <c r="VAN248" s="350"/>
      <c r="VAO248" s="350"/>
      <c r="VAP248" s="348"/>
      <c r="VAQ248" s="348"/>
      <c r="VAR248" s="348"/>
      <c r="VAS248" s="349"/>
      <c r="VAU248" s="347"/>
      <c r="VAV248" s="350"/>
      <c r="VAW248" s="350"/>
      <c r="VAX248" s="348"/>
      <c r="VAY248" s="348"/>
      <c r="VAZ248" s="348"/>
      <c r="VBA248" s="349"/>
      <c r="VBC248" s="347"/>
      <c r="VBD248" s="350"/>
      <c r="VBE248" s="350"/>
      <c r="VBF248" s="348"/>
      <c r="VBG248" s="348"/>
      <c r="VBH248" s="348"/>
      <c r="VBI248" s="349"/>
      <c r="VBK248" s="347"/>
      <c r="VBL248" s="350"/>
      <c r="VBM248" s="350"/>
      <c r="VBN248" s="348"/>
      <c r="VBO248" s="348"/>
      <c r="VBP248" s="348"/>
      <c r="VBQ248" s="349"/>
      <c r="VBS248" s="347"/>
      <c r="VBT248" s="350"/>
      <c r="VBU248" s="350"/>
      <c r="VBV248" s="348"/>
      <c r="VBW248" s="348"/>
      <c r="VBX248" s="348"/>
      <c r="VBY248" s="349"/>
      <c r="VCA248" s="347"/>
      <c r="VCB248" s="350"/>
      <c r="VCC248" s="350"/>
      <c r="VCD248" s="348"/>
      <c r="VCE248" s="348"/>
      <c r="VCF248" s="348"/>
      <c r="VCG248" s="349"/>
      <c r="VCI248" s="347"/>
      <c r="VCJ248" s="350"/>
      <c r="VCK248" s="350"/>
      <c r="VCL248" s="348"/>
      <c r="VCM248" s="348"/>
      <c r="VCN248" s="348"/>
      <c r="VCO248" s="349"/>
      <c r="VCQ248" s="347"/>
      <c r="VCR248" s="350"/>
      <c r="VCS248" s="350"/>
      <c r="VCT248" s="348"/>
      <c r="VCU248" s="348"/>
      <c r="VCV248" s="348"/>
      <c r="VCW248" s="349"/>
      <c r="VCY248" s="347"/>
      <c r="VCZ248" s="350"/>
      <c r="VDA248" s="350"/>
      <c r="VDB248" s="348"/>
      <c r="VDC248" s="348"/>
      <c r="VDD248" s="348"/>
      <c r="VDE248" s="349"/>
      <c r="VDG248" s="347"/>
      <c r="VDH248" s="350"/>
      <c r="VDI248" s="350"/>
      <c r="VDJ248" s="348"/>
      <c r="VDK248" s="348"/>
      <c r="VDL248" s="348"/>
      <c r="VDM248" s="349"/>
      <c r="VDO248" s="347"/>
      <c r="VDP248" s="350"/>
      <c r="VDQ248" s="350"/>
      <c r="VDR248" s="348"/>
      <c r="VDS248" s="348"/>
      <c r="VDT248" s="348"/>
      <c r="VDU248" s="349"/>
      <c r="VDW248" s="347"/>
      <c r="VDX248" s="350"/>
      <c r="VDY248" s="350"/>
      <c r="VDZ248" s="348"/>
      <c r="VEA248" s="348"/>
      <c r="VEB248" s="348"/>
      <c r="VEC248" s="349"/>
      <c r="VEE248" s="347"/>
      <c r="VEF248" s="350"/>
      <c r="VEG248" s="350"/>
      <c r="VEH248" s="348"/>
      <c r="VEI248" s="348"/>
      <c r="VEJ248" s="348"/>
      <c r="VEK248" s="349"/>
      <c r="VEM248" s="347"/>
      <c r="VEN248" s="350"/>
      <c r="VEO248" s="350"/>
      <c r="VEP248" s="348"/>
      <c r="VEQ248" s="348"/>
      <c r="VER248" s="348"/>
      <c r="VES248" s="349"/>
      <c r="VEU248" s="347"/>
      <c r="VEV248" s="350"/>
      <c r="VEW248" s="350"/>
      <c r="VEX248" s="348"/>
      <c r="VEY248" s="348"/>
      <c r="VEZ248" s="348"/>
      <c r="VFA248" s="349"/>
      <c r="VFC248" s="347"/>
      <c r="VFD248" s="350"/>
      <c r="VFE248" s="350"/>
      <c r="VFF248" s="348"/>
      <c r="VFG248" s="348"/>
      <c r="VFH248" s="348"/>
      <c r="VFI248" s="349"/>
      <c r="VFK248" s="347"/>
      <c r="VFL248" s="350"/>
      <c r="VFM248" s="350"/>
      <c r="VFN248" s="348"/>
      <c r="VFO248" s="348"/>
      <c r="VFP248" s="348"/>
      <c r="VFQ248" s="349"/>
      <c r="VFS248" s="347"/>
      <c r="VFT248" s="350"/>
      <c r="VFU248" s="350"/>
      <c r="VFV248" s="348"/>
      <c r="VFW248" s="348"/>
      <c r="VFX248" s="348"/>
      <c r="VFY248" s="349"/>
      <c r="VGA248" s="347"/>
      <c r="VGB248" s="350"/>
      <c r="VGC248" s="350"/>
      <c r="VGD248" s="348"/>
      <c r="VGE248" s="348"/>
      <c r="VGF248" s="348"/>
      <c r="VGG248" s="349"/>
      <c r="VGI248" s="347"/>
      <c r="VGJ248" s="350"/>
      <c r="VGK248" s="350"/>
      <c r="VGL248" s="348"/>
      <c r="VGM248" s="348"/>
      <c r="VGN248" s="348"/>
      <c r="VGO248" s="349"/>
      <c r="VGQ248" s="347"/>
      <c r="VGR248" s="350"/>
      <c r="VGS248" s="350"/>
      <c r="VGT248" s="348"/>
      <c r="VGU248" s="348"/>
      <c r="VGV248" s="348"/>
      <c r="VGW248" s="349"/>
      <c r="VGY248" s="347"/>
      <c r="VGZ248" s="350"/>
      <c r="VHA248" s="350"/>
      <c r="VHB248" s="348"/>
      <c r="VHC248" s="348"/>
      <c r="VHD248" s="348"/>
      <c r="VHE248" s="349"/>
      <c r="VHG248" s="347"/>
      <c r="VHH248" s="350"/>
      <c r="VHI248" s="350"/>
      <c r="VHJ248" s="348"/>
      <c r="VHK248" s="348"/>
      <c r="VHL248" s="348"/>
      <c r="VHM248" s="349"/>
      <c r="VHO248" s="347"/>
      <c r="VHP248" s="350"/>
      <c r="VHQ248" s="350"/>
      <c r="VHR248" s="348"/>
      <c r="VHS248" s="348"/>
      <c r="VHT248" s="348"/>
      <c r="VHU248" s="349"/>
      <c r="VHW248" s="347"/>
      <c r="VHX248" s="350"/>
      <c r="VHY248" s="350"/>
      <c r="VHZ248" s="348"/>
      <c r="VIA248" s="348"/>
      <c r="VIB248" s="348"/>
      <c r="VIC248" s="349"/>
      <c r="VIE248" s="347"/>
      <c r="VIF248" s="350"/>
      <c r="VIG248" s="350"/>
      <c r="VIH248" s="348"/>
      <c r="VII248" s="348"/>
      <c r="VIJ248" s="348"/>
      <c r="VIK248" s="349"/>
      <c r="VIM248" s="347"/>
      <c r="VIN248" s="350"/>
      <c r="VIO248" s="350"/>
      <c r="VIP248" s="348"/>
      <c r="VIQ248" s="348"/>
      <c r="VIR248" s="348"/>
      <c r="VIS248" s="349"/>
      <c r="VIU248" s="347"/>
      <c r="VIV248" s="350"/>
      <c r="VIW248" s="350"/>
      <c r="VIX248" s="348"/>
      <c r="VIY248" s="348"/>
      <c r="VIZ248" s="348"/>
      <c r="VJA248" s="349"/>
      <c r="VJC248" s="347"/>
      <c r="VJD248" s="350"/>
      <c r="VJE248" s="350"/>
      <c r="VJF248" s="348"/>
      <c r="VJG248" s="348"/>
      <c r="VJH248" s="348"/>
      <c r="VJI248" s="349"/>
      <c r="VJK248" s="347"/>
      <c r="VJL248" s="350"/>
      <c r="VJM248" s="350"/>
      <c r="VJN248" s="348"/>
      <c r="VJO248" s="348"/>
      <c r="VJP248" s="348"/>
      <c r="VJQ248" s="349"/>
      <c r="VJS248" s="347"/>
      <c r="VJT248" s="350"/>
      <c r="VJU248" s="350"/>
      <c r="VJV248" s="348"/>
      <c r="VJW248" s="348"/>
      <c r="VJX248" s="348"/>
      <c r="VJY248" s="349"/>
      <c r="VKA248" s="347"/>
      <c r="VKB248" s="350"/>
      <c r="VKC248" s="350"/>
      <c r="VKD248" s="348"/>
      <c r="VKE248" s="348"/>
      <c r="VKF248" s="348"/>
      <c r="VKG248" s="349"/>
      <c r="VKI248" s="347"/>
      <c r="VKJ248" s="350"/>
      <c r="VKK248" s="350"/>
      <c r="VKL248" s="348"/>
      <c r="VKM248" s="348"/>
      <c r="VKN248" s="348"/>
      <c r="VKO248" s="349"/>
      <c r="VKQ248" s="347"/>
      <c r="VKR248" s="350"/>
      <c r="VKS248" s="350"/>
      <c r="VKT248" s="348"/>
      <c r="VKU248" s="348"/>
      <c r="VKV248" s="348"/>
      <c r="VKW248" s="349"/>
      <c r="VKY248" s="347"/>
      <c r="VKZ248" s="350"/>
      <c r="VLA248" s="350"/>
      <c r="VLB248" s="348"/>
      <c r="VLC248" s="348"/>
      <c r="VLD248" s="348"/>
      <c r="VLE248" s="349"/>
      <c r="VLG248" s="347"/>
      <c r="VLH248" s="350"/>
      <c r="VLI248" s="350"/>
      <c r="VLJ248" s="348"/>
      <c r="VLK248" s="348"/>
      <c r="VLL248" s="348"/>
      <c r="VLM248" s="349"/>
      <c r="VLO248" s="347"/>
      <c r="VLP248" s="350"/>
      <c r="VLQ248" s="350"/>
      <c r="VLR248" s="348"/>
      <c r="VLS248" s="348"/>
      <c r="VLT248" s="348"/>
      <c r="VLU248" s="349"/>
      <c r="VLW248" s="347"/>
      <c r="VLX248" s="350"/>
      <c r="VLY248" s="350"/>
      <c r="VLZ248" s="348"/>
      <c r="VMA248" s="348"/>
      <c r="VMB248" s="348"/>
      <c r="VMC248" s="349"/>
      <c r="VME248" s="347"/>
      <c r="VMF248" s="350"/>
      <c r="VMG248" s="350"/>
      <c r="VMH248" s="348"/>
      <c r="VMI248" s="348"/>
      <c r="VMJ248" s="348"/>
      <c r="VMK248" s="349"/>
      <c r="VMM248" s="347"/>
      <c r="VMN248" s="350"/>
      <c r="VMO248" s="350"/>
      <c r="VMP248" s="348"/>
      <c r="VMQ248" s="348"/>
      <c r="VMR248" s="348"/>
      <c r="VMS248" s="349"/>
      <c r="VMU248" s="347"/>
      <c r="VMV248" s="350"/>
      <c r="VMW248" s="350"/>
      <c r="VMX248" s="348"/>
      <c r="VMY248" s="348"/>
      <c r="VMZ248" s="348"/>
      <c r="VNA248" s="349"/>
      <c r="VNC248" s="347"/>
      <c r="VND248" s="350"/>
      <c r="VNE248" s="350"/>
      <c r="VNF248" s="348"/>
      <c r="VNG248" s="348"/>
      <c r="VNH248" s="348"/>
      <c r="VNI248" s="349"/>
      <c r="VNK248" s="347"/>
      <c r="VNL248" s="350"/>
      <c r="VNM248" s="350"/>
      <c r="VNN248" s="348"/>
      <c r="VNO248" s="348"/>
      <c r="VNP248" s="348"/>
      <c r="VNQ248" s="349"/>
      <c r="VNS248" s="347"/>
      <c r="VNT248" s="350"/>
      <c r="VNU248" s="350"/>
      <c r="VNV248" s="348"/>
      <c r="VNW248" s="348"/>
      <c r="VNX248" s="348"/>
      <c r="VNY248" s="349"/>
      <c r="VOA248" s="347"/>
      <c r="VOB248" s="350"/>
      <c r="VOC248" s="350"/>
      <c r="VOD248" s="348"/>
      <c r="VOE248" s="348"/>
      <c r="VOF248" s="348"/>
      <c r="VOG248" s="349"/>
      <c r="VOI248" s="347"/>
      <c r="VOJ248" s="350"/>
      <c r="VOK248" s="350"/>
      <c r="VOL248" s="348"/>
      <c r="VOM248" s="348"/>
      <c r="VON248" s="348"/>
      <c r="VOO248" s="349"/>
      <c r="VOQ248" s="347"/>
      <c r="VOR248" s="350"/>
      <c r="VOS248" s="350"/>
      <c r="VOT248" s="348"/>
      <c r="VOU248" s="348"/>
      <c r="VOV248" s="348"/>
      <c r="VOW248" s="349"/>
      <c r="VOY248" s="347"/>
      <c r="VOZ248" s="350"/>
      <c r="VPA248" s="350"/>
      <c r="VPB248" s="348"/>
      <c r="VPC248" s="348"/>
      <c r="VPD248" s="348"/>
      <c r="VPE248" s="349"/>
      <c r="VPG248" s="347"/>
      <c r="VPH248" s="350"/>
      <c r="VPI248" s="350"/>
      <c r="VPJ248" s="348"/>
      <c r="VPK248" s="348"/>
      <c r="VPL248" s="348"/>
      <c r="VPM248" s="349"/>
      <c r="VPO248" s="347"/>
      <c r="VPP248" s="350"/>
      <c r="VPQ248" s="350"/>
      <c r="VPR248" s="348"/>
      <c r="VPS248" s="348"/>
      <c r="VPT248" s="348"/>
      <c r="VPU248" s="349"/>
      <c r="VPW248" s="347"/>
      <c r="VPX248" s="350"/>
      <c r="VPY248" s="350"/>
      <c r="VPZ248" s="348"/>
      <c r="VQA248" s="348"/>
      <c r="VQB248" s="348"/>
      <c r="VQC248" s="349"/>
      <c r="VQE248" s="347"/>
      <c r="VQF248" s="350"/>
      <c r="VQG248" s="350"/>
      <c r="VQH248" s="348"/>
      <c r="VQI248" s="348"/>
      <c r="VQJ248" s="348"/>
      <c r="VQK248" s="349"/>
      <c r="VQM248" s="347"/>
      <c r="VQN248" s="350"/>
      <c r="VQO248" s="350"/>
      <c r="VQP248" s="348"/>
      <c r="VQQ248" s="348"/>
      <c r="VQR248" s="348"/>
      <c r="VQS248" s="349"/>
      <c r="VQU248" s="347"/>
      <c r="VQV248" s="350"/>
      <c r="VQW248" s="350"/>
      <c r="VQX248" s="348"/>
      <c r="VQY248" s="348"/>
      <c r="VQZ248" s="348"/>
      <c r="VRA248" s="349"/>
      <c r="VRC248" s="347"/>
      <c r="VRD248" s="350"/>
      <c r="VRE248" s="350"/>
      <c r="VRF248" s="348"/>
      <c r="VRG248" s="348"/>
      <c r="VRH248" s="348"/>
      <c r="VRI248" s="349"/>
      <c r="VRK248" s="347"/>
      <c r="VRL248" s="350"/>
      <c r="VRM248" s="350"/>
      <c r="VRN248" s="348"/>
      <c r="VRO248" s="348"/>
      <c r="VRP248" s="348"/>
      <c r="VRQ248" s="349"/>
      <c r="VRS248" s="347"/>
      <c r="VRT248" s="350"/>
      <c r="VRU248" s="350"/>
      <c r="VRV248" s="348"/>
      <c r="VRW248" s="348"/>
      <c r="VRX248" s="348"/>
      <c r="VRY248" s="349"/>
      <c r="VSA248" s="347"/>
      <c r="VSB248" s="350"/>
      <c r="VSC248" s="350"/>
      <c r="VSD248" s="348"/>
      <c r="VSE248" s="348"/>
      <c r="VSF248" s="348"/>
      <c r="VSG248" s="349"/>
      <c r="VSI248" s="347"/>
      <c r="VSJ248" s="350"/>
      <c r="VSK248" s="350"/>
      <c r="VSL248" s="348"/>
      <c r="VSM248" s="348"/>
      <c r="VSN248" s="348"/>
      <c r="VSO248" s="349"/>
      <c r="VSQ248" s="347"/>
      <c r="VSR248" s="350"/>
      <c r="VSS248" s="350"/>
      <c r="VST248" s="348"/>
      <c r="VSU248" s="348"/>
      <c r="VSV248" s="348"/>
      <c r="VSW248" s="349"/>
      <c r="VSY248" s="347"/>
      <c r="VSZ248" s="350"/>
      <c r="VTA248" s="350"/>
      <c r="VTB248" s="348"/>
      <c r="VTC248" s="348"/>
      <c r="VTD248" s="348"/>
      <c r="VTE248" s="349"/>
      <c r="VTG248" s="347"/>
      <c r="VTH248" s="350"/>
      <c r="VTI248" s="350"/>
      <c r="VTJ248" s="348"/>
      <c r="VTK248" s="348"/>
      <c r="VTL248" s="348"/>
      <c r="VTM248" s="349"/>
      <c r="VTO248" s="347"/>
      <c r="VTP248" s="350"/>
      <c r="VTQ248" s="350"/>
      <c r="VTR248" s="348"/>
      <c r="VTS248" s="348"/>
      <c r="VTT248" s="348"/>
      <c r="VTU248" s="349"/>
      <c r="VTW248" s="347"/>
      <c r="VTX248" s="350"/>
      <c r="VTY248" s="350"/>
      <c r="VTZ248" s="348"/>
      <c r="VUA248" s="348"/>
      <c r="VUB248" s="348"/>
      <c r="VUC248" s="349"/>
      <c r="VUE248" s="347"/>
      <c r="VUF248" s="350"/>
      <c r="VUG248" s="350"/>
      <c r="VUH248" s="348"/>
      <c r="VUI248" s="348"/>
      <c r="VUJ248" s="348"/>
      <c r="VUK248" s="349"/>
      <c r="VUM248" s="347"/>
      <c r="VUN248" s="350"/>
      <c r="VUO248" s="350"/>
      <c r="VUP248" s="348"/>
      <c r="VUQ248" s="348"/>
      <c r="VUR248" s="348"/>
      <c r="VUS248" s="349"/>
      <c r="VUU248" s="347"/>
      <c r="VUV248" s="350"/>
      <c r="VUW248" s="350"/>
      <c r="VUX248" s="348"/>
      <c r="VUY248" s="348"/>
      <c r="VUZ248" s="348"/>
      <c r="VVA248" s="349"/>
      <c r="VVC248" s="347"/>
      <c r="VVD248" s="350"/>
      <c r="VVE248" s="350"/>
      <c r="VVF248" s="348"/>
      <c r="VVG248" s="348"/>
      <c r="VVH248" s="348"/>
      <c r="VVI248" s="349"/>
      <c r="VVK248" s="347"/>
      <c r="VVL248" s="350"/>
      <c r="VVM248" s="350"/>
      <c r="VVN248" s="348"/>
      <c r="VVO248" s="348"/>
      <c r="VVP248" s="348"/>
      <c r="VVQ248" s="349"/>
      <c r="VVS248" s="347"/>
      <c r="VVT248" s="350"/>
      <c r="VVU248" s="350"/>
      <c r="VVV248" s="348"/>
      <c r="VVW248" s="348"/>
      <c r="VVX248" s="348"/>
      <c r="VVY248" s="349"/>
      <c r="VWA248" s="347"/>
      <c r="VWB248" s="350"/>
      <c r="VWC248" s="350"/>
      <c r="VWD248" s="348"/>
      <c r="VWE248" s="348"/>
      <c r="VWF248" s="348"/>
      <c r="VWG248" s="349"/>
      <c r="VWI248" s="347"/>
      <c r="VWJ248" s="350"/>
      <c r="VWK248" s="350"/>
      <c r="VWL248" s="348"/>
      <c r="VWM248" s="348"/>
      <c r="VWN248" s="348"/>
      <c r="VWO248" s="349"/>
      <c r="VWQ248" s="347"/>
      <c r="VWR248" s="350"/>
      <c r="VWS248" s="350"/>
      <c r="VWT248" s="348"/>
      <c r="VWU248" s="348"/>
      <c r="VWV248" s="348"/>
      <c r="VWW248" s="349"/>
      <c r="VWY248" s="347"/>
      <c r="VWZ248" s="350"/>
      <c r="VXA248" s="350"/>
      <c r="VXB248" s="348"/>
      <c r="VXC248" s="348"/>
      <c r="VXD248" s="348"/>
      <c r="VXE248" s="349"/>
      <c r="VXG248" s="347"/>
      <c r="VXH248" s="350"/>
      <c r="VXI248" s="350"/>
      <c r="VXJ248" s="348"/>
      <c r="VXK248" s="348"/>
      <c r="VXL248" s="348"/>
      <c r="VXM248" s="349"/>
      <c r="VXO248" s="347"/>
      <c r="VXP248" s="350"/>
      <c r="VXQ248" s="350"/>
      <c r="VXR248" s="348"/>
      <c r="VXS248" s="348"/>
      <c r="VXT248" s="348"/>
      <c r="VXU248" s="349"/>
      <c r="VXW248" s="347"/>
      <c r="VXX248" s="350"/>
      <c r="VXY248" s="350"/>
      <c r="VXZ248" s="348"/>
      <c r="VYA248" s="348"/>
      <c r="VYB248" s="348"/>
      <c r="VYC248" s="349"/>
      <c r="VYE248" s="347"/>
      <c r="VYF248" s="350"/>
      <c r="VYG248" s="350"/>
      <c r="VYH248" s="348"/>
      <c r="VYI248" s="348"/>
      <c r="VYJ248" s="348"/>
      <c r="VYK248" s="349"/>
      <c r="VYM248" s="347"/>
      <c r="VYN248" s="350"/>
      <c r="VYO248" s="350"/>
      <c r="VYP248" s="348"/>
      <c r="VYQ248" s="348"/>
      <c r="VYR248" s="348"/>
      <c r="VYS248" s="349"/>
      <c r="VYU248" s="347"/>
      <c r="VYV248" s="350"/>
      <c r="VYW248" s="350"/>
      <c r="VYX248" s="348"/>
      <c r="VYY248" s="348"/>
      <c r="VYZ248" s="348"/>
      <c r="VZA248" s="349"/>
      <c r="VZC248" s="347"/>
      <c r="VZD248" s="350"/>
      <c r="VZE248" s="350"/>
      <c r="VZF248" s="348"/>
      <c r="VZG248" s="348"/>
      <c r="VZH248" s="348"/>
      <c r="VZI248" s="349"/>
      <c r="VZK248" s="347"/>
      <c r="VZL248" s="350"/>
      <c r="VZM248" s="350"/>
      <c r="VZN248" s="348"/>
      <c r="VZO248" s="348"/>
      <c r="VZP248" s="348"/>
      <c r="VZQ248" s="349"/>
      <c r="VZS248" s="347"/>
      <c r="VZT248" s="350"/>
      <c r="VZU248" s="350"/>
      <c r="VZV248" s="348"/>
      <c r="VZW248" s="348"/>
      <c r="VZX248" s="348"/>
      <c r="VZY248" s="349"/>
      <c r="WAA248" s="347"/>
      <c r="WAB248" s="350"/>
      <c r="WAC248" s="350"/>
      <c r="WAD248" s="348"/>
      <c r="WAE248" s="348"/>
      <c r="WAF248" s="348"/>
      <c r="WAG248" s="349"/>
      <c r="WAI248" s="347"/>
      <c r="WAJ248" s="350"/>
      <c r="WAK248" s="350"/>
      <c r="WAL248" s="348"/>
      <c r="WAM248" s="348"/>
      <c r="WAN248" s="348"/>
      <c r="WAO248" s="349"/>
      <c r="WAQ248" s="347"/>
      <c r="WAR248" s="350"/>
      <c r="WAS248" s="350"/>
      <c r="WAT248" s="348"/>
      <c r="WAU248" s="348"/>
      <c r="WAV248" s="348"/>
      <c r="WAW248" s="349"/>
      <c r="WAY248" s="347"/>
      <c r="WAZ248" s="350"/>
      <c r="WBA248" s="350"/>
      <c r="WBB248" s="348"/>
      <c r="WBC248" s="348"/>
      <c r="WBD248" s="348"/>
      <c r="WBE248" s="349"/>
      <c r="WBG248" s="347"/>
      <c r="WBH248" s="350"/>
      <c r="WBI248" s="350"/>
      <c r="WBJ248" s="348"/>
      <c r="WBK248" s="348"/>
      <c r="WBL248" s="348"/>
      <c r="WBM248" s="349"/>
      <c r="WBO248" s="347"/>
      <c r="WBP248" s="350"/>
      <c r="WBQ248" s="350"/>
      <c r="WBR248" s="348"/>
      <c r="WBS248" s="348"/>
      <c r="WBT248" s="348"/>
      <c r="WBU248" s="349"/>
      <c r="WBW248" s="347"/>
      <c r="WBX248" s="350"/>
      <c r="WBY248" s="350"/>
      <c r="WBZ248" s="348"/>
      <c r="WCA248" s="348"/>
      <c r="WCB248" s="348"/>
      <c r="WCC248" s="349"/>
      <c r="WCE248" s="347"/>
      <c r="WCF248" s="350"/>
      <c r="WCG248" s="350"/>
      <c r="WCH248" s="348"/>
      <c r="WCI248" s="348"/>
      <c r="WCJ248" s="348"/>
      <c r="WCK248" s="349"/>
      <c r="WCM248" s="347"/>
      <c r="WCN248" s="350"/>
      <c r="WCO248" s="350"/>
      <c r="WCP248" s="348"/>
      <c r="WCQ248" s="348"/>
      <c r="WCR248" s="348"/>
      <c r="WCS248" s="349"/>
      <c r="WCU248" s="347"/>
      <c r="WCV248" s="350"/>
      <c r="WCW248" s="350"/>
      <c r="WCX248" s="348"/>
      <c r="WCY248" s="348"/>
      <c r="WCZ248" s="348"/>
      <c r="WDA248" s="349"/>
      <c r="WDC248" s="347"/>
      <c r="WDD248" s="350"/>
      <c r="WDE248" s="350"/>
      <c r="WDF248" s="348"/>
      <c r="WDG248" s="348"/>
      <c r="WDH248" s="348"/>
      <c r="WDI248" s="349"/>
      <c r="WDK248" s="347"/>
      <c r="WDL248" s="350"/>
      <c r="WDM248" s="350"/>
      <c r="WDN248" s="348"/>
      <c r="WDO248" s="348"/>
      <c r="WDP248" s="348"/>
      <c r="WDQ248" s="349"/>
      <c r="WDS248" s="347"/>
      <c r="WDT248" s="350"/>
      <c r="WDU248" s="350"/>
      <c r="WDV248" s="348"/>
      <c r="WDW248" s="348"/>
      <c r="WDX248" s="348"/>
      <c r="WDY248" s="349"/>
      <c r="WEA248" s="347"/>
      <c r="WEB248" s="350"/>
      <c r="WEC248" s="350"/>
      <c r="WED248" s="348"/>
      <c r="WEE248" s="348"/>
      <c r="WEF248" s="348"/>
      <c r="WEG248" s="349"/>
      <c r="WEI248" s="347"/>
      <c r="WEJ248" s="350"/>
      <c r="WEK248" s="350"/>
      <c r="WEL248" s="348"/>
      <c r="WEM248" s="348"/>
      <c r="WEN248" s="348"/>
      <c r="WEO248" s="349"/>
      <c r="WEQ248" s="347"/>
      <c r="WER248" s="350"/>
      <c r="WES248" s="350"/>
      <c r="WET248" s="348"/>
      <c r="WEU248" s="348"/>
      <c r="WEV248" s="348"/>
      <c r="WEW248" s="349"/>
      <c r="WEY248" s="347"/>
      <c r="WEZ248" s="350"/>
      <c r="WFA248" s="350"/>
      <c r="WFB248" s="348"/>
      <c r="WFC248" s="348"/>
      <c r="WFD248" s="348"/>
      <c r="WFE248" s="349"/>
      <c r="WFG248" s="347"/>
      <c r="WFH248" s="350"/>
      <c r="WFI248" s="350"/>
      <c r="WFJ248" s="348"/>
      <c r="WFK248" s="348"/>
      <c r="WFL248" s="348"/>
      <c r="WFM248" s="349"/>
      <c r="WFO248" s="347"/>
      <c r="WFP248" s="350"/>
      <c r="WFQ248" s="350"/>
      <c r="WFR248" s="348"/>
      <c r="WFS248" s="348"/>
      <c r="WFT248" s="348"/>
      <c r="WFU248" s="349"/>
      <c r="WFW248" s="347"/>
      <c r="WFX248" s="350"/>
      <c r="WFY248" s="350"/>
      <c r="WFZ248" s="348"/>
      <c r="WGA248" s="348"/>
      <c r="WGB248" s="348"/>
      <c r="WGC248" s="349"/>
      <c r="WGE248" s="347"/>
      <c r="WGF248" s="350"/>
      <c r="WGG248" s="350"/>
      <c r="WGH248" s="348"/>
      <c r="WGI248" s="348"/>
      <c r="WGJ248" s="348"/>
      <c r="WGK248" s="349"/>
      <c r="WGM248" s="347"/>
      <c r="WGN248" s="350"/>
      <c r="WGO248" s="350"/>
      <c r="WGP248" s="348"/>
      <c r="WGQ248" s="348"/>
      <c r="WGR248" s="348"/>
      <c r="WGS248" s="349"/>
      <c r="WGU248" s="347"/>
      <c r="WGV248" s="350"/>
      <c r="WGW248" s="350"/>
      <c r="WGX248" s="348"/>
      <c r="WGY248" s="348"/>
      <c r="WGZ248" s="348"/>
      <c r="WHA248" s="349"/>
      <c r="WHC248" s="347"/>
      <c r="WHD248" s="350"/>
      <c r="WHE248" s="350"/>
      <c r="WHF248" s="348"/>
      <c r="WHG248" s="348"/>
      <c r="WHH248" s="348"/>
      <c r="WHI248" s="349"/>
      <c r="WHK248" s="347"/>
      <c r="WHL248" s="350"/>
      <c r="WHM248" s="350"/>
      <c r="WHN248" s="348"/>
      <c r="WHO248" s="348"/>
      <c r="WHP248" s="348"/>
      <c r="WHQ248" s="349"/>
      <c r="WHS248" s="347"/>
      <c r="WHT248" s="350"/>
      <c r="WHU248" s="350"/>
      <c r="WHV248" s="348"/>
      <c r="WHW248" s="348"/>
      <c r="WHX248" s="348"/>
      <c r="WHY248" s="349"/>
      <c r="WIA248" s="347"/>
      <c r="WIB248" s="350"/>
      <c r="WIC248" s="350"/>
      <c r="WID248" s="348"/>
      <c r="WIE248" s="348"/>
      <c r="WIF248" s="348"/>
      <c r="WIG248" s="349"/>
      <c r="WII248" s="347"/>
      <c r="WIJ248" s="350"/>
      <c r="WIK248" s="350"/>
      <c r="WIL248" s="348"/>
      <c r="WIM248" s="348"/>
      <c r="WIN248" s="348"/>
      <c r="WIO248" s="349"/>
      <c r="WIQ248" s="347"/>
      <c r="WIR248" s="350"/>
      <c r="WIS248" s="350"/>
      <c r="WIT248" s="348"/>
      <c r="WIU248" s="348"/>
      <c r="WIV248" s="348"/>
      <c r="WIW248" s="349"/>
      <c r="WIY248" s="347"/>
      <c r="WIZ248" s="350"/>
      <c r="WJA248" s="350"/>
      <c r="WJB248" s="348"/>
      <c r="WJC248" s="348"/>
      <c r="WJD248" s="348"/>
      <c r="WJE248" s="349"/>
      <c r="WJG248" s="347"/>
      <c r="WJH248" s="350"/>
      <c r="WJI248" s="350"/>
      <c r="WJJ248" s="348"/>
      <c r="WJK248" s="348"/>
      <c r="WJL248" s="348"/>
      <c r="WJM248" s="349"/>
      <c r="WJO248" s="347"/>
      <c r="WJP248" s="350"/>
      <c r="WJQ248" s="350"/>
      <c r="WJR248" s="348"/>
      <c r="WJS248" s="348"/>
      <c r="WJT248" s="348"/>
      <c r="WJU248" s="349"/>
      <c r="WJW248" s="347"/>
      <c r="WJX248" s="350"/>
      <c r="WJY248" s="350"/>
      <c r="WJZ248" s="348"/>
      <c r="WKA248" s="348"/>
      <c r="WKB248" s="348"/>
      <c r="WKC248" s="349"/>
      <c r="WKE248" s="347"/>
      <c r="WKF248" s="350"/>
      <c r="WKG248" s="350"/>
      <c r="WKH248" s="348"/>
      <c r="WKI248" s="348"/>
      <c r="WKJ248" s="348"/>
      <c r="WKK248" s="349"/>
      <c r="WKM248" s="347"/>
      <c r="WKN248" s="350"/>
      <c r="WKO248" s="350"/>
      <c r="WKP248" s="348"/>
      <c r="WKQ248" s="348"/>
      <c r="WKR248" s="348"/>
      <c r="WKS248" s="349"/>
      <c r="WKU248" s="347"/>
      <c r="WKV248" s="350"/>
      <c r="WKW248" s="350"/>
      <c r="WKX248" s="348"/>
      <c r="WKY248" s="348"/>
      <c r="WKZ248" s="348"/>
      <c r="WLA248" s="349"/>
      <c r="WLC248" s="347"/>
      <c r="WLD248" s="350"/>
      <c r="WLE248" s="350"/>
      <c r="WLF248" s="348"/>
      <c r="WLG248" s="348"/>
      <c r="WLH248" s="348"/>
      <c r="WLI248" s="349"/>
      <c r="WLK248" s="347"/>
      <c r="WLL248" s="350"/>
      <c r="WLM248" s="350"/>
      <c r="WLN248" s="348"/>
      <c r="WLO248" s="348"/>
      <c r="WLP248" s="348"/>
      <c r="WLQ248" s="349"/>
      <c r="WLS248" s="347"/>
      <c r="WLT248" s="350"/>
      <c r="WLU248" s="350"/>
      <c r="WLV248" s="348"/>
      <c r="WLW248" s="348"/>
      <c r="WLX248" s="348"/>
      <c r="WLY248" s="349"/>
      <c r="WMA248" s="347"/>
      <c r="WMB248" s="350"/>
      <c r="WMC248" s="350"/>
      <c r="WMD248" s="348"/>
      <c r="WME248" s="348"/>
      <c r="WMF248" s="348"/>
      <c r="WMG248" s="349"/>
      <c r="WMI248" s="347"/>
      <c r="WMJ248" s="350"/>
      <c r="WMK248" s="350"/>
      <c r="WML248" s="348"/>
      <c r="WMM248" s="348"/>
      <c r="WMN248" s="348"/>
      <c r="WMO248" s="349"/>
      <c r="WMQ248" s="347"/>
      <c r="WMR248" s="350"/>
      <c r="WMS248" s="350"/>
      <c r="WMT248" s="348"/>
      <c r="WMU248" s="348"/>
      <c r="WMV248" s="348"/>
      <c r="WMW248" s="349"/>
      <c r="WMY248" s="347"/>
      <c r="WMZ248" s="350"/>
      <c r="WNA248" s="350"/>
      <c r="WNB248" s="348"/>
      <c r="WNC248" s="348"/>
      <c r="WND248" s="348"/>
      <c r="WNE248" s="349"/>
      <c r="WNG248" s="347"/>
      <c r="WNH248" s="350"/>
      <c r="WNI248" s="350"/>
      <c r="WNJ248" s="348"/>
      <c r="WNK248" s="348"/>
      <c r="WNL248" s="348"/>
      <c r="WNM248" s="349"/>
      <c r="WNO248" s="347"/>
      <c r="WNP248" s="350"/>
      <c r="WNQ248" s="350"/>
      <c r="WNR248" s="348"/>
      <c r="WNS248" s="348"/>
      <c r="WNT248" s="348"/>
      <c r="WNU248" s="349"/>
      <c r="WNW248" s="347"/>
      <c r="WNX248" s="350"/>
      <c r="WNY248" s="350"/>
      <c r="WNZ248" s="348"/>
      <c r="WOA248" s="348"/>
      <c r="WOB248" s="348"/>
      <c r="WOC248" s="349"/>
      <c r="WOE248" s="347"/>
      <c r="WOF248" s="350"/>
      <c r="WOG248" s="350"/>
      <c r="WOH248" s="348"/>
      <c r="WOI248" s="348"/>
      <c r="WOJ248" s="348"/>
      <c r="WOK248" s="349"/>
      <c r="WOM248" s="347"/>
      <c r="WON248" s="350"/>
      <c r="WOO248" s="350"/>
      <c r="WOP248" s="348"/>
      <c r="WOQ248" s="348"/>
      <c r="WOR248" s="348"/>
      <c r="WOS248" s="349"/>
      <c r="WOU248" s="347"/>
      <c r="WOV248" s="350"/>
      <c r="WOW248" s="350"/>
      <c r="WOX248" s="348"/>
      <c r="WOY248" s="348"/>
      <c r="WOZ248" s="348"/>
      <c r="WPA248" s="349"/>
      <c r="WPC248" s="347"/>
      <c r="WPD248" s="350"/>
      <c r="WPE248" s="350"/>
      <c r="WPF248" s="348"/>
      <c r="WPG248" s="348"/>
      <c r="WPH248" s="348"/>
      <c r="WPI248" s="349"/>
      <c r="WPK248" s="347"/>
      <c r="WPL248" s="350"/>
      <c r="WPM248" s="350"/>
      <c r="WPN248" s="348"/>
      <c r="WPO248" s="348"/>
      <c r="WPP248" s="348"/>
      <c r="WPQ248" s="349"/>
      <c r="WPS248" s="347"/>
      <c r="WPT248" s="350"/>
      <c r="WPU248" s="350"/>
      <c r="WPV248" s="348"/>
      <c r="WPW248" s="348"/>
      <c r="WPX248" s="348"/>
      <c r="WPY248" s="349"/>
      <c r="WQA248" s="347"/>
      <c r="WQB248" s="350"/>
      <c r="WQC248" s="350"/>
      <c r="WQD248" s="348"/>
      <c r="WQE248" s="348"/>
      <c r="WQF248" s="348"/>
      <c r="WQG248" s="349"/>
      <c r="WQI248" s="347"/>
      <c r="WQJ248" s="350"/>
      <c r="WQK248" s="350"/>
      <c r="WQL248" s="348"/>
      <c r="WQM248" s="348"/>
      <c r="WQN248" s="348"/>
      <c r="WQO248" s="349"/>
      <c r="WQQ248" s="347"/>
      <c r="WQR248" s="350"/>
      <c r="WQS248" s="350"/>
      <c r="WQT248" s="348"/>
      <c r="WQU248" s="348"/>
      <c r="WQV248" s="348"/>
      <c r="WQW248" s="349"/>
      <c r="WQY248" s="347"/>
      <c r="WQZ248" s="350"/>
      <c r="WRA248" s="350"/>
      <c r="WRB248" s="348"/>
      <c r="WRC248" s="348"/>
      <c r="WRD248" s="348"/>
      <c r="WRE248" s="349"/>
      <c r="WRG248" s="347"/>
      <c r="WRH248" s="350"/>
      <c r="WRI248" s="350"/>
      <c r="WRJ248" s="348"/>
      <c r="WRK248" s="348"/>
      <c r="WRL248" s="348"/>
      <c r="WRM248" s="349"/>
      <c r="WRO248" s="347"/>
      <c r="WRP248" s="350"/>
      <c r="WRQ248" s="350"/>
      <c r="WRR248" s="348"/>
      <c r="WRS248" s="348"/>
      <c r="WRT248" s="348"/>
      <c r="WRU248" s="349"/>
      <c r="WRW248" s="347"/>
      <c r="WRX248" s="350"/>
      <c r="WRY248" s="350"/>
      <c r="WRZ248" s="348"/>
      <c r="WSA248" s="348"/>
      <c r="WSB248" s="348"/>
      <c r="WSC248" s="349"/>
      <c r="WSE248" s="347"/>
      <c r="WSF248" s="350"/>
      <c r="WSG248" s="350"/>
      <c r="WSH248" s="348"/>
      <c r="WSI248" s="348"/>
      <c r="WSJ248" s="348"/>
      <c r="WSK248" s="349"/>
      <c r="WSM248" s="347"/>
      <c r="WSN248" s="350"/>
      <c r="WSO248" s="350"/>
      <c r="WSP248" s="348"/>
      <c r="WSQ248" s="348"/>
      <c r="WSR248" s="348"/>
      <c r="WSS248" s="349"/>
      <c r="WSU248" s="347"/>
      <c r="WSV248" s="350"/>
      <c r="WSW248" s="350"/>
      <c r="WSX248" s="348"/>
      <c r="WSY248" s="348"/>
      <c r="WSZ248" s="348"/>
      <c r="WTA248" s="349"/>
      <c r="WTC248" s="347"/>
      <c r="WTD248" s="350"/>
      <c r="WTE248" s="350"/>
      <c r="WTF248" s="348"/>
      <c r="WTG248" s="348"/>
      <c r="WTH248" s="348"/>
      <c r="WTI248" s="349"/>
      <c r="WTK248" s="347"/>
      <c r="WTL248" s="350"/>
      <c r="WTM248" s="350"/>
      <c r="WTN248" s="348"/>
      <c r="WTO248" s="348"/>
      <c r="WTP248" s="348"/>
      <c r="WTQ248" s="349"/>
      <c r="WTS248" s="347"/>
      <c r="WTT248" s="350"/>
      <c r="WTU248" s="350"/>
      <c r="WTV248" s="348"/>
      <c r="WTW248" s="348"/>
      <c r="WTX248" s="348"/>
      <c r="WTY248" s="349"/>
      <c r="WUA248" s="347"/>
      <c r="WUB248" s="350"/>
      <c r="WUC248" s="350"/>
      <c r="WUD248" s="348"/>
      <c r="WUE248" s="348"/>
      <c r="WUF248" s="348"/>
      <c r="WUG248" s="349"/>
      <c r="WUI248" s="347"/>
      <c r="WUJ248" s="350"/>
      <c r="WUK248" s="350"/>
      <c r="WUL248" s="348"/>
      <c r="WUM248" s="348"/>
      <c r="WUN248" s="348"/>
      <c r="WUO248" s="349"/>
      <c r="WUQ248" s="347"/>
      <c r="WUR248" s="350"/>
      <c r="WUS248" s="350"/>
      <c r="WUT248" s="348"/>
      <c r="WUU248" s="348"/>
      <c r="WUV248" s="348"/>
      <c r="WUW248" s="349"/>
      <c r="WUY248" s="347"/>
      <c r="WUZ248" s="350"/>
      <c r="WVA248" s="350"/>
      <c r="WVB248" s="348"/>
      <c r="WVC248" s="348"/>
      <c r="WVD248" s="348"/>
      <c r="WVE248" s="349"/>
      <c r="WVG248" s="347"/>
      <c r="WVH248" s="350"/>
      <c r="WVI248" s="350"/>
      <c r="WVJ248" s="348"/>
      <c r="WVK248" s="348"/>
      <c r="WVL248" s="348"/>
      <c r="WVM248" s="349"/>
      <c r="WVO248" s="347"/>
      <c r="WVP248" s="350"/>
      <c r="WVQ248" s="350"/>
      <c r="WVR248" s="348"/>
      <c r="WVS248" s="348"/>
      <c r="WVT248" s="348"/>
      <c r="WVU248" s="349"/>
      <c r="WVW248" s="347"/>
      <c r="WVX248" s="350"/>
      <c r="WVY248" s="350"/>
      <c r="WVZ248" s="348"/>
      <c r="WWA248" s="348"/>
      <c r="WWB248" s="348"/>
      <c r="WWC248" s="349"/>
      <c r="WWE248" s="347"/>
      <c r="WWF248" s="350"/>
      <c r="WWG248" s="350"/>
      <c r="WWH248" s="348"/>
      <c r="WWI248" s="348"/>
      <c r="WWJ248" s="348"/>
      <c r="WWK248" s="349"/>
      <c r="WWM248" s="347"/>
      <c r="WWN248" s="350"/>
      <c r="WWO248" s="350"/>
      <c r="WWP248" s="348"/>
      <c r="WWQ248" s="348"/>
      <c r="WWR248" s="348"/>
      <c r="WWS248" s="349"/>
      <c r="WWU248" s="347"/>
      <c r="WWV248" s="350"/>
      <c r="WWW248" s="350"/>
      <c r="WWX248" s="348"/>
      <c r="WWY248" s="348"/>
      <c r="WWZ248" s="348"/>
      <c r="WXA248" s="349"/>
      <c r="WXC248" s="347"/>
      <c r="WXD248" s="350"/>
      <c r="WXE248" s="350"/>
      <c r="WXF248" s="348"/>
      <c r="WXG248" s="348"/>
      <c r="WXH248" s="348"/>
      <c r="WXI248" s="349"/>
      <c r="WXK248" s="347"/>
      <c r="WXL248" s="350"/>
      <c r="WXM248" s="350"/>
      <c r="WXN248" s="348"/>
      <c r="WXO248" s="348"/>
      <c r="WXP248" s="348"/>
      <c r="WXQ248" s="349"/>
      <c r="WXS248" s="347"/>
      <c r="WXT248" s="350"/>
      <c r="WXU248" s="350"/>
      <c r="WXV248" s="348"/>
      <c r="WXW248" s="348"/>
      <c r="WXX248" s="348"/>
      <c r="WXY248" s="349"/>
      <c r="WYA248" s="347"/>
      <c r="WYB248" s="350"/>
      <c r="WYC248" s="350"/>
      <c r="WYD248" s="348"/>
      <c r="WYE248" s="348"/>
      <c r="WYF248" s="348"/>
      <c r="WYG248" s="349"/>
      <c r="WYI248" s="347"/>
      <c r="WYJ248" s="350"/>
      <c r="WYK248" s="350"/>
      <c r="WYL248" s="348"/>
      <c r="WYM248" s="348"/>
      <c r="WYN248" s="348"/>
      <c r="WYO248" s="349"/>
      <c r="WYQ248" s="347"/>
      <c r="WYR248" s="350"/>
      <c r="WYS248" s="350"/>
      <c r="WYT248" s="348"/>
      <c r="WYU248" s="348"/>
      <c r="WYV248" s="348"/>
      <c r="WYW248" s="349"/>
      <c r="WYY248" s="347"/>
      <c r="WYZ248" s="350"/>
      <c r="WZA248" s="350"/>
      <c r="WZB248" s="348"/>
      <c r="WZC248" s="348"/>
      <c r="WZD248" s="348"/>
      <c r="WZE248" s="349"/>
      <c r="WZG248" s="347"/>
      <c r="WZH248" s="350"/>
      <c r="WZI248" s="350"/>
      <c r="WZJ248" s="348"/>
      <c r="WZK248" s="348"/>
      <c r="WZL248" s="348"/>
      <c r="WZM248" s="349"/>
      <c r="WZO248" s="347"/>
      <c r="WZP248" s="350"/>
      <c r="WZQ248" s="350"/>
      <c r="WZR248" s="348"/>
      <c r="WZS248" s="348"/>
      <c r="WZT248" s="348"/>
      <c r="WZU248" s="349"/>
      <c r="WZW248" s="347"/>
      <c r="WZX248" s="350"/>
      <c r="WZY248" s="350"/>
      <c r="WZZ248" s="348"/>
      <c r="XAA248" s="348"/>
      <c r="XAB248" s="348"/>
      <c r="XAC248" s="349"/>
      <c r="XAE248" s="347"/>
      <c r="XAF248" s="350"/>
      <c r="XAG248" s="350"/>
      <c r="XAH248" s="348"/>
      <c r="XAI248" s="348"/>
      <c r="XAJ248" s="348"/>
      <c r="XAK248" s="349"/>
      <c r="XAM248" s="347"/>
      <c r="XAN248" s="350"/>
      <c r="XAO248" s="350"/>
      <c r="XAP248" s="348"/>
      <c r="XAQ248" s="348"/>
      <c r="XAR248" s="348"/>
      <c r="XAS248" s="349"/>
      <c r="XAU248" s="347"/>
      <c r="XAV248" s="350"/>
      <c r="XAW248" s="350"/>
      <c r="XAX248" s="348"/>
      <c r="XAY248" s="348"/>
      <c r="XAZ248" s="348"/>
      <c r="XBA248" s="349"/>
      <c r="XBC248" s="347"/>
      <c r="XBD248" s="350"/>
      <c r="XBE248" s="350"/>
      <c r="XBF248" s="348"/>
      <c r="XBG248" s="348"/>
      <c r="XBH248" s="348"/>
      <c r="XBI248" s="349"/>
      <c r="XBK248" s="347"/>
      <c r="XBL248" s="350"/>
      <c r="XBM248" s="350"/>
      <c r="XBN248" s="348"/>
      <c r="XBO248" s="348"/>
      <c r="XBP248" s="348"/>
      <c r="XBQ248" s="349"/>
      <c r="XBS248" s="347"/>
      <c r="XBT248" s="350"/>
      <c r="XBU248" s="350"/>
      <c r="XBV248" s="348"/>
      <c r="XBW248" s="348"/>
      <c r="XBX248" s="348"/>
      <c r="XBY248" s="349"/>
      <c r="XCA248" s="347"/>
      <c r="XCB248" s="350"/>
      <c r="XCC248" s="350"/>
      <c r="XCD248" s="348"/>
      <c r="XCE248" s="348"/>
      <c r="XCF248" s="348"/>
      <c r="XCG248" s="349"/>
      <c r="XCI248" s="347"/>
      <c r="XCJ248" s="350"/>
      <c r="XCK248" s="350"/>
      <c r="XCL248" s="348"/>
      <c r="XCM248" s="348"/>
      <c r="XCN248" s="348"/>
      <c r="XCO248" s="349"/>
      <c r="XCQ248" s="347"/>
      <c r="XCR248" s="350"/>
      <c r="XCS248" s="350"/>
      <c r="XCT248" s="348"/>
      <c r="XCU248" s="348"/>
      <c r="XCV248" s="348"/>
      <c r="XCW248" s="349"/>
      <c r="XCY248" s="347"/>
      <c r="XCZ248" s="350"/>
      <c r="XDA248" s="350"/>
      <c r="XDB248" s="348"/>
      <c r="XDC248" s="348"/>
      <c r="XDD248" s="348"/>
      <c r="XDE248" s="349"/>
      <c r="XDG248" s="347"/>
      <c r="XDH248" s="350"/>
      <c r="XDI248" s="350"/>
      <c r="XDJ248" s="348"/>
      <c r="XDK248" s="348"/>
      <c r="XDL248" s="348"/>
      <c r="XDM248" s="349"/>
      <c r="XDO248" s="347"/>
      <c r="XDP248" s="350"/>
      <c r="XDQ248" s="350"/>
      <c r="XDR248" s="348"/>
      <c r="XDS248" s="348"/>
      <c r="XDT248" s="348"/>
      <c r="XDU248" s="349"/>
      <c r="XDW248" s="347"/>
      <c r="XDX248" s="350"/>
      <c r="XDY248" s="350"/>
      <c r="XDZ248" s="348"/>
      <c r="XEA248" s="348"/>
      <c r="XEB248" s="348"/>
      <c r="XEC248" s="349"/>
      <c r="XEE248" s="347"/>
      <c r="XEF248" s="350"/>
      <c r="XEG248" s="350"/>
      <c r="XEH248" s="348"/>
      <c r="XEI248" s="348"/>
      <c r="XEJ248" s="348"/>
      <c r="XEK248" s="349"/>
      <c r="XEM248" s="347"/>
      <c r="XEN248" s="350"/>
      <c r="XEO248" s="350"/>
      <c r="XEP248" s="348"/>
      <c r="XEQ248" s="348"/>
      <c r="XER248" s="348"/>
      <c r="XES248" s="349"/>
      <c r="XEU248" s="347"/>
      <c r="XEV248" s="350"/>
      <c r="XEW248" s="350"/>
      <c r="XEX248" s="348"/>
      <c r="XEY248" s="348"/>
      <c r="XEZ248" s="348"/>
      <c r="XFA248" s="349"/>
      <c r="XFC248" s="347"/>
      <c r="XFD248" s="350"/>
    </row>
    <row r="249" spans="1:16384" ht="61.5" customHeight="1">
      <c r="A249" s="390">
        <f t="shared" si="131"/>
        <v>249</v>
      </c>
      <c r="B249" s="1131"/>
      <c r="C249" s="1251"/>
      <c r="D249" s="1252"/>
      <c r="E249" s="1193" t="s">
        <v>152</v>
      </c>
      <c r="F249" s="1193"/>
      <c r="G249" s="373">
        <f ca="1">ABS(ROUND(SUMIFS('BP CONTABLE'!$C:$C,'BP CONTABLE'!$E:$E,CELL("contenido",A249),'BP CONTABLE'!$D:$D,CELL("contenido",E249)),0))</f>
        <v>0</v>
      </c>
      <c r="H249" s="373"/>
      <c r="I249" s="374"/>
      <c r="J249" s="374"/>
      <c r="K249" s="376"/>
      <c r="L249" s="348"/>
      <c r="M249" s="376"/>
      <c r="N249" s="347"/>
      <c r="O249" s="376"/>
      <c r="P249" s="350"/>
      <c r="Q249" s="376"/>
      <c r="R249" s="348"/>
      <c r="S249" s="376"/>
      <c r="T249" s="350"/>
      <c r="U249" s="376"/>
      <c r="V249" s="347"/>
      <c r="W249" s="376"/>
      <c r="X249" s="350"/>
      <c r="Y249" s="350"/>
      <c r="Z249" s="348"/>
      <c r="AA249" s="348"/>
      <c r="AB249" s="348"/>
      <c r="AC249" s="349"/>
      <c r="AE249" s="347"/>
      <c r="AF249" s="350"/>
      <c r="AG249" s="350"/>
      <c r="AH249" s="348"/>
      <c r="AI249" s="348"/>
      <c r="AJ249" s="348"/>
      <c r="AK249" s="349"/>
      <c r="AM249" s="347"/>
      <c r="AN249" s="350"/>
      <c r="AO249" s="350"/>
      <c r="AP249" s="348"/>
      <c r="AQ249" s="348"/>
      <c r="AR249" s="348"/>
      <c r="AS249" s="349"/>
      <c r="AU249" s="347"/>
      <c r="AV249" s="350"/>
      <c r="AW249" s="350"/>
      <c r="AX249" s="348"/>
      <c r="AY249" s="348"/>
      <c r="AZ249" s="348"/>
      <c r="BA249" s="349"/>
      <c r="BC249" s="347"/>
      <c r="BD249" s="350"/>
      <c r="BE249" s="350"/>
      <c r="BF249" s="348"/>
      <c r="BG249" s="348"/>
      <c r="BH249" s="348"/>
      <c r="BI249" s="349"/>
      <c r="BK249" s="347"/>
      <c r="BL249" s="350"/>
      <c r="BM249" s="350"/>
      <c r="BN249" s="348"/>
      <c r="BO249" s="348"/>
      <c r="BP249" s="348"/>
      <c r="BQ249" s="349"/>
      <c r="BS249" s="347"/>
      <c r="BT249" s="350"/>
      <c r="BU249" s="350"/>
      <c r="BV249" s="348"/>
      <c r="BW249" s="348"/>
      <c r="BX249" s="348"/>
      <c r="BY249" s="349"/>
      <c r="CA249" s="347"/>
      <c r="CB249" s="350"/>
      <c r="CC249" s="350"/>
      <c r="CD249" s="348"/>
      <c r="CE249" s="348"/>
      <c r="CF249" s="348"/>
      <c r="CG249" s="349"/>
      <c r="CI249" s="347"/>
      <c r="CJ249" s="350"/>
      <c r="CK249" s="350"/>
      <c r="CL249" s="348"/>
      <c r="CM249" s="348"/>
      <c r="CN249" s="348"/>
      <c r="CO249" s="349"/>
      <c r="CQ249" s="347"/>
      <c r="CR249" s="350"/>
      <c r="CS249" s="350"/>
      <c r="CT249" s="348"/>
      <c r="CU249" s="348"/>
      <c r="CV249" s="348"/>
      <c r="CW249" s="349"/>
      <c r="CY249" s="347"/>
      <c r="CZ249" s="350"/>
      <c r="DA249" s="350"/>
      <c r="DB249" s="348"/>
      <c r="DC249" s="348"/>
      <c r="DD249" s="348"/>
      <c r="DE249" s="349"/>
      <c r="DG249" s="347"/>
      <c r="DH249" s="350"/>
      <c r="DI249" s="350"/>
      <c r="DJ249" s="348"/>
      <c r="DK249" s="348"/>
      <c r="DL249" s="348"/>
      <c r="DM249" s="349"/>
      <c r="DO249" s="347"/>
      <c r="DP249" s="350"/>
      <c r="DQ249" s="350"/>
      <c r="DR249" s="348"/>
      <c r="DS249" s="348"/>
      <c r="DT249" s="348"/>
      <c r="DU249" s="349"/>
      <c r="DW249" s="347"/>
      <c r="DX249" s="350"/>
      <c r="DY249" s="350"/>
      <c r="DZ249" s="348"/>
      <c r="EA249" s="348"/>
      <c r="EB249" s="348"/>
      <c r="EC249" s="349"/>
      <c r="EE249" s="347"/>
      <c r="EF249" s="350"/>
      <c r="EG249" s="350"/>
      <c r="EH249" s="348"/>
      <c r="EI249" s="348"/>
      <c r="EJ249" s="348"/>
      <c r="EK249" s="349"/>
      <c r="EM249" s="347"/>
      <c r="EN249" s="350"/>
      <c r="EO249" s="350"/>
      <c r="EP249" s="348"/>
      <c r="EQ249" s="348"/>
      <c r="ER249" s="348"/>
      <c r="ES249" s="349"/>
      <c r="EU249" s="347"/>
      <c r="EV249" s="350"/>
      <c r="EW249" s="350"/>
      <c r="EX249" s="348"/>
      <c r="EY249" s="348"/>
      <c r="EZ249" s="348"/>
      <c r="FA249" s="349"/>
      <c r="FC249" s="347"/>
      <c r="FD249" s="350"/>
      <c r="FE249" s="350"/>
      <c r="FF249" s="348"/>
      <c r="FG249" s="348"/>
      <c r="FH249" s="348"/>
      <c r="FI249" s="349"/>
      <c r="FK249" s="347"/>
      <c r="FL249" s="350"/>
      <c r="FM249" s="350"/>
      <c r="FN249" s="348"/>
      <c r="FO249" s="348"/>
      <c r="FP249" s="348"/>
      <c r="FQ249" s="349"/>
      <c r="FS249" s="347"/>
      <c r="FT249" s="350"/>
      <c r="FU249" s="350"/>
      <c r="FV249" s="348"/>
      <c r="FW249" s="348"/>
      <c r="FX249" s="348"/>
      <c r="FY249" s="349"/>
      <c r="GA249" s="347"/>
      <c r="GB249" s="350"/>
      <c r="GC249" s="350"/>
      <c r="GD249" s="348"/>
      <c r="GE249" s="348"/>
      <c r="GF249" s="348"/>
      <c r="GG249" s="349"/>
      <c r="GI249" s="347"/>
      <c r="GJ249" s="350"/>
      <c r="GK249" s="350"/>
      <c r="GL249" s="348"/>
      <c r="GM249" s="348"/>
      <c r="GN249" s="348"/>
      <c r="GO249" s="349"/>
      <c r="GQ249" s="347"/>
      <c r="GR249" s="350"/>
      <c r="GS249" s="350"/>
      <c r="GT249" s="348"/>
      <c r="GU249" s="348"/>
      <c r="GV249" s="348"/>
      <c r="GW249" s="349"/>
      <c r="GY249" s="347"/>
      <c r="GZ249" s="350"/>
      <c r="HA249" s="350"/>
      <c r="HB249" s="348"/>
      <c r="HC249" s="348"/>
      <c r="HD249" s="348"/>
      <c r="HE249" s="349"/>
      <c r="HG249" s="347"/>
      <c r="HH249" s="350"/>
      <c r="HI249" s="350"/>
      <c r="HJ249" s="348"/>
      <c r="HK249" s="348"/>
      <c r="HL249" s="348"/>
      <c r="HM249" s="349"/>
      <c r="HO249" s="347"/>
      <c r="HP249" s="350"/>
      <c r="HQ249" s="350"/>
      <c r="HR249" s="348"/>
      <c r="HS249" s="348"/>
      <c r="HT249" s="348"/>
      <c r="HU249" s="349"/>
      <c r="HW249" s="347"/>
      <c r="HX249" s="350"/>
      <c r="HY249" s="350"/>
      <c r="HZ249" s="348"/>
      <c r="IA249" s="348"/>
      <c r="IB249" s="348"/>
      <c r="IC249" s="349"/>
      <c r="IE249" s="347"/>
      <c r="IF249" s="350"/>
      <c r="IG249" s="350"/>
      <c r="IH249" s="348"/>
      <c r="II249" s="348"/>
      <c r="IJ249" s="348"/>
      <c r="IK249" s="349"/>
      <c r="IM249" s="347"/>
      <c r="IN249" s="350"/>
      <c r="IO249" s="350"/>
      <c r="IP249" s="348"/>
      <c r="IQ249" s="348"/>
      <c r="IR249" s="348"/>
      <c r="IS249" s="349"/>
      <c r="IU249" s="347"/>
      <c r="IV249" s="350"/>
      <c r="IW249" s="350"/>
      <c r="IX249" s="348"/>
      <c r="IY249" s="348"/>
      <c r="IZ249" s="348"/>
      <c r="JA249" s="349"/>
      <c r="JC249" s="347"/>
      <c r="JD249" s="350"/>
      <c r="JE249" s="350"/>
      <c r="JF249" s="348"/>
      <c r="JG249" s="348"/>
      <c r="JH249" s="348"/>
      <c r="JI249" s="349"/>
      <c r="JK249" s="347"/>
      <c r="JL249" s="350"/>
      <c r="JM249" s="350"/>
      <c r="JN249" s="348"/>
      <c r="JO249" s="348"/>
      <c r="JP249" s="348"/>
      <c r="JQ249" s="349"/>
      <c r="JS249" s="347"/>
      <c r="JT249" s="350"/>
      <c r="JU249" s="350"/>
      <c r="JV249" s="348"/>
      <c r="JW249" s="348"/>
      <c r="JX249" s="348"/>
      <c r="JY249" s="349"/>
      <c r="KA249" s="347"/>
      <c r="KB249" s="350"/>
      <c r="KC249" s="350"/>
      <c r="KD249" s="348"/>
      <c r="KE249" s="348"/>
      <c r="KF249" s="348"/>
      <c r="KG249" s="349"/>
      <c r="KI249" s="347"/>
      <c r="KJ249" s="350"/>
      <c r="KK249" s="350"/>
      <c r="KL249" s="348"/>
      <c r="KM249" s="348"/>
      <c r="KN249" s="348"/>
      <c r="KO249" s="349"/>
      <c r="KQ249" s="347"/>
      <c r="KR249" s="350"/>
      <c r="KS249" s="350"/>
      <c r="KT249" s="348"/>
      <c r="KU249" s="348"/>
      <c r="KV249" s="348"/>
      <c r="KW249" s="349"/>
      <c r="KY249" s="347"/>
      <c r="KZ249" s="350"/>
      <c r="LA249" s="350"/>
      <c r="LB249" s="348"/>
      <c r="LC249" s="348"/>
      <c r="LD249" s="348"/>
      <c r="LE249" s="349"/>
      <c r="LG249" s="347"/>
      <c r="LH249" s="350"/>
      <c r="LI249" s="350"/>
      <c r="LJ249" s="348"/>
      <c r="LK249" s="348"/>
      <c r="LL249" s="348"/>
      <c r="LM249" s="349"/>
      <c r="LO249" s="347"/>
      <c r="LP249" s="350"/>
      <c r="LQ249" s="350"/>
      <c r="LR249" s="348"/>
      <c r="LS249" s="348"/>
      <c r="LT249" s="348"/>
      <c r="LU249" s="349"/>
      <c r="LW249" s="347"/>
      <c r="LX249" s="350"/>
      <c r="LY249" s="350"/>
      <c r="LZ249" s="348"/>
      <c r="MA249" s="348"/>
      <c r="MB249" s="348"/>
      <c r="MC249" s="349"/>
      <c r="ME249" s="347"/>
      <c r="MF249" s="350"/>
      <c r="MG249" s="350"/>
      <c r="MH249" s="348"/>
      <c r="MI249" s="348"/>
      <c r="MJ249" s="348"/>
      <c r="MK249" s="349"/>
      <c r="MM249" s="347"/>
      <c r="MN249" s="350"/>
      <c r="MO249" s="350"/>
      <c r="MP249" s="348"/>
      <c r="MQ249" s="348"/>
      <c r="MR249" s="348"/>
      <c r="MS249" s="349"/>
      <c r="MU249" s="347"/>
      <c r="MV249" s="350"/>
      <c r="MW249" s="350"/>
      <c r="MX249" s="348"/>
      <c r="MY249" s="348"/>
      <c r="MZ249" s="348"/>
      <c r="NA249" s="349"/>
      <c r="NC249" s="347"/>
      <c r="ND249" s="350"/>
      <c r="NE249" s="350"/>
      <c r="NF249" s="348"/>
      <c r="NG249" s="348"/>
      <c r="NH249" s="348"/>
      <c r="NI249" s="349"/>
      <c r="NK249" s="347"/>
      <c r="NL249" s="350"/>
      <c r="NM249" s="350"/>
      <c r="NN249" s="348"/>
      <c r="NO249" s="348"/>
      <c r="NP249" s="348"/>
      <c r="NQ249" s="349"/>
      <c r="NS249" s="347"/>
      <c r="NT249" s="350"/>
      <c r="NU249" s="350"/>
      <c r="NV249" s="348"/>
      <c r="NW249" s="348"/>
      <c r="NX249" s="348"/>
      <c r="NY249" s="349"/>
      <c r="OA249" s="347"/>
      <c r="OB249" s="350"/>
      <c r="OC249" s="350"/>
      <c r="OD249" s="348"/>
      <c r="OE249" s="348"/>
      <c r="OF249" s="348"/>
      <c r="OG249" s="349"/>
      <c r="OI249" s="347"/>
      <c r="OJ249" s="350"/>
      <c r="OK249" s="350"/>
      <c r="OL249" s="348"/>
      <c r="OM249" s="348"/>
      <c r="ON249" s="348"/>
      <c r="OO249" s="349"/>
      <c r="OQ249" s="347"/>
      <c r="OR249" s="350"/>
      <c r="OS249" s="350"/>
      <c r="OT249" s="348"/>
      <c r="OU249" s="348"/>
      <c r="OV249" s="348"/>
      <c r="OW249" s="349"/>
      <c r="OY249" s="347"/>
      <c r="OZ249" s="350"/>
      <c r="PA249" s="350"/>
      <c r="PB249" s="348"/>
      <c r="PC249" s="348"/>
      <c r="PD249" s="348"/>
      <c r="PE249" s="349"/>
      <c r="PG249" s="347"/>
      <c r="PH249" s="350"/>
      <c r="PI249" s="350"/>
      <c r="PJ249" s="348"/>
      <c r="PK249" s="348"/>
      <c r="PL249" s="348"/>
      <c r="PM249" s="349"/>
      <c r="PO249" s="347"/>
      <c r="PP249" s="350"/>
      <c r="PQ249" s="350"/>
      <c r="PR249" s="348"/>
      <c r="PS249" s="348"/>
      <c r="PT249" s="348"/>
      <c r="PU249" s="349"/>
      <c r="PW249" s="347"/>
      <c r="PX249" s="350"/>
      <c r="PY249" s="350"/>
      <c r="PZ249" s="348"/>
      <c r="QA249" s="348"/>
      <c r="QB249" s="348"/>
      <c r="QC249" s="349"/>
      <c r="QE249" s="347"/>
      <c r="QF249" s="350"/>
      <c r="QG249" s="350"/>
      <c r="QH249" s="348"/>
      <c r="QI249" s="348"/>
      <c r="QJ249" s="348"/>
      <c r="QK249" s="349"/>
      <c r="QM249" s="347"/>
      <c r="QN249" s="350"/>
      <c r="QO249" s="350"/>
      <c r="QP249" s="348"/>
      <c r="QQ249" s="348"/>
      <c r="QR249" s="348"/>
      <c r="QS249" s="349"/>
      <c r="QU249" s="347"/>
      <c r="QV249" s="350"/>
      <c r="QW249" s="350"/>
      <c r="QX249" s="348"/>
      <c r="QY249" s="348"/>
      <c r="QZ249" s="348"/>
      <c r="RA249" s="349"/>
      <c r="RC249" s="347"/>
      <c r="RD249" s="350"/>
      <c r="RE249" s="350"/>
      <c r="RF249" s="348"/>
      <c r="RG249" s="348"/>
      <c r="RH249" s="348"/>
      <c r="RI249" s="349"/>
      <c r="RK249" s="347"/>
      <c r="RL249" s="350"/>
      <c r="RM249" s="350"/>
      <c r="RN249" s="348"/>
      <c r="RO249" s="348"/>
      <c r="RP249" s="348"/>
      <c r="RQ249" s="349"/>
      <c r="RS249" s="347"/>
      <c r="RT249" s="350"/>
      <c r="RU249" s="350"/>
      <c r="RV249" s="348"/>
      <c r="RW249" s="348"/>
      <c r="RX249" s="348"/>
      <c r="RY249" s="349"/>
      <c r="SA249" s="347"/>
      <c r="SB249" s="350"/>
      <c r="SC249" s="350"/>
      <c r="SD249" s="348"/>
      <c r="SE249" s="348"/>
      <c r="SF249" s="348"/>
      <c r="SG249" s="349"/>
      <c r="SI249" s="347"/>
      <c r="SJ249" s="350"/>
      <c r="SK249" s="350"/>
      <c r="SL249" s="348"/>
      <c r="SM249" s="348"/>
      <c r="SN249" s="348"/>
      <c r="SO249" s="349"/>
      <c r="SQ249" s="347"/>
      <c r="SR249" s="350"/>
      <c r="SS249" s="350"/>
      <c r="ST249" s="348"/>
      <c r="SU249" s="348"/>
      <c r="SV249" s="348"/>
      <c r="SW249" s="349"/>
      <c r="SY249" s="347"/>
      <c r="SZ249" s="350"/>
      <c r="TA249" s="350"/>
      <c r="TB249" s="348"/>
      <c r="TC249" s="348"/>
      <c r="TD249" s="348"/>
      <c r="TE249" s="349"/>
      <c r="TG249" s="347"/>
      <c r="TH249" s="350"/>
      <c r="TI249" s="350"/>
      <c r="TJ249" s="348"/>
      <c r="TK249" s="348"/>
      <c r="TL249" s="348"/>
      <c r="TM249" s="349"/>
      <c r="TO249" s="347"/>
      <c r="TP249" s="350"/>
      <c r="TQ249" s="350"/>
      <c r="TR249" s="348"/>
      <c r="TS249" s="348"/>
      <c r="TT249" s="348"/>
      <c r="TU249" s="349"/>
      <c r="TW249" s="347"/>
      <c r="TX249" s="350"/>
      <c r="TY249" s="350"/>
      <c r="TZ249" s="348"/>
      <c r="UA249" s="348"/>
      <c r="UB249" s="348"/>
      <c r="UC249" s="349"/>
      <c r="UE249" s="347"/>
      <c r="UF249" s="350"/>
      <c r="UG249" s="350"/>
      <c r="UH249" s="348"/>
      <c r="UI249" s="348"/>
      <c r="UJ249" s="348"/>
      <c r="UK249" s="349"/>
      <c r="UM249" s="347"/>
      <c r="UN249" s="350"/>
      <c r="UO249" s="350"/>
      <c r="UP249" s="348"/>
      <c r="UQ249" s="348"/>
      <c r="UR249" s="348"/>
      <c r="US249" s="349"/>
      <c r="UU249" s="347"/>
      <c r="UV249" s="350"/>
      <c r="UW249" s="350"/>
      <c r="UX249" s="348"/>
      <c r="UY249" s="348"/>
      <c r="UZ249" s="348"/>
      <c r="VA249" s="349"/>
      <c r="VC249" s="347"/>
      <c r="VD249" s="350"/>
      <c r="VE249" s="350"/>
      <c r="VF249" s="348"/>
      <c r="VG249" s="348"/>
      <c r="VH249" s="348"/>
      <c r="VI249" s="349"/>
      <c r="VK249" s="347"/>
      <c r="VL249" s="350"/>
      <c r="VM249" s="350"/>
      <c r="VN249" s="348"/>
      <c r="VO249" s="348"/>
      <c r="VP249" s="348"/>
      <c r="VQ249" s="349"/>
      <c r="VS249" s="347"/>
      <c r="VT249" s="350"/>
      <c r="VU249" s="350"/>
      <c r="VV249" s="348"/>
      <c r="VW249" s="348"/>
      <c r="VX249" s="348"/>
      <c r="VY249" s="349"/>
      <c r="WA249" s="347"/>
      <c r="WB249" s="350"/>
      <c r="WC249" s="350"/>
      <c r="WD249" s="348"/>
      <c r="WE249" s="348"/>
      <c r="WF249" s="348"/>
      <c r="WG249" s="349"/>
      <c r="WI249" s="347"/>
      <c r="WJ249" s="350"/>
      <c r="WK249" s="350"/>
      <c r="WL249" s="348"/>
      <c r="WM249" s="348"/>
      <c r="WN249" s="348"/>
      <c r="WO249" s="349"/>
      <c r="WQ249" s="347"/>
      <c r="WR249" s="350"/>
      <c r="WS249" s="350"/>
      <c r="WT249" s="348"/>
      <c r="WU249" s="348"/>
      <c r="WV249" s="348"/>
      <c r="WW249" s="349"/>
      <c r="WY249" s="347"/>
      <c r="WZ249" s="350"/>
      <c r="XA249" s="350"/>
      <c r="XB249" s="348"/>
      <c r="XC249" s="348"/>
      <c r="XD249" s="348"/>
      <c r="XE249" s="349"/>
      <c r="XG249" s="347"/>
      <c r="XH249" s="350"/>
      <c r="XI249" s="350"/>
      <c r="XJ249" s="348"/>
      <c r="XK249" s="348"/>
      <c r="XL249" s="348"/>
      <c r="XM249" s="349"/>
      <c r="XO249" s="347"/>
      <c r="XP249" s="350"/>
      <c r="XQ249" s="350"/>
      <c r="XR249" s="348"/>
      <c r="XS249" s="348"/>
      <c r="XT249" s="348"/>
      <c r="XU249" s="349"/>
      <c r="XW249" s="347"/>
      <c r="XX249" s="350"/>
      <c r="XY249" s="350"/>
      <c r="XZ249" s="348"/>
      <c r="YA249" s="348"/>
      <c r="YB249" s="348"/>
      <c r="YC249" s="349"/>
      <c r="YE249" s="347"/>
      <c r="YF249" s="350"/>
      <c r="YG249" s="350"/>
      <c r="YH249" s="348"/>
      <c r="YI249" s="348"/>
      <c r="YJ249" s="348"/>
      <c r="YK249" s="349"/>
      <c r="YM249" s="347"/>
      <c r="YN249" s="350"/>
      <c r="YO249" s="350"/>
      <c r="YP249" s="348"/>
      <c r="YQ249" s="348"/>
      <c r="YR249" s="348"/>
      <c r="YS249" s="349"/>
      <c r="YU249" s="347"/>
      <c r="YV249" s="350"/>
      <c r="YW249" s="350"/>
      <c r="YX249" s="348"/>
      <c r="YY249" s="348"/>
      <c r="YZ249" s="348"/>
      <c r="ZA249" s="349"/>
      <c r="ZC249" s="347"/>
      <c r="ZD249" s="350"/>
      <c r="ZE249" s="350"/>
      <c r="ZF249" s="348"/>
      <c r="ZG249" s="348"/>
      <c r="ZH249" s="348"/>
      <c r="ZI249" s="349"/>
      <c r="ZK249" s="347"/>
      <c r="ZL249" s="350"/>
      <c r="ZM249" s="350"/>
      <c r="ZN249" s="348"/>
      <c r="ZO249" s="348"/>
      <c r="ZP249" s="348"/>
      <c r="ZQ249" s="349"/>
      <c r="ZS249" s="347"/>
      <c r="ZT249" s="350"/>
      <c r="ZU249" s="350"/>
      <c r="ZV249" s="348"/>
      <c r="ZW249" s="348"/>
      <c r="ZX249" s="348"/>
      <c r="ZY249" s="349"/>
      <c r="AAA249" s="347"/>
      <c r="AAB249" s="350"/>
      <c r="AAC249" s="350"/>
      <c r="AAD249" s="348"/>
      <c r="AAE249" s="348"/>
      <c r="AAF249" s="348"/>
      <c r="AAG249" s="349"/>
      <c r="AAI249" s="347"/>
      <c r="AAJ249" s="350"/>
      <c r="AAK249" s="350"/>
      <c r="AAL249" s="348"/>
      <c r="AAM249" s="348"/>
      <c r="AAN249" s="348"/>
      <c r="AAO249" s="349"/>
      <c r="AAQ249" s="347"/>
      <c r="AAR249" s="350"/>
      <c r="AAS249" s="350"/>
      <c r="AAT249" s="348"/>
      <c r="AAU249" s="348"/>
      <c r="AAV249" s="348"/>
      <c r="AAW249" s="349"/>
      <c r="AAY249" s="347"/>
      <c r="AAZ249" s="350"/>
      <c r="ABA249" s="350"/>
      <c r="ABB249" s="348"/>
      <c r="ABC249" s="348"/>
      <c r="ABD249" s="348"/>
      <c r="ABE249" s="349"/>
      <c r="ABG249" s="347"/>
      <c r="ABH249" s="350"/>
      <c r="ABI249" s="350"/>
      <c r="ABJ249" s="348"/>
      <c r="ABK249" s="348"/>
      <c r="ABL249" s="348"/>
      <c r="ABM249" s="349"/>
      <c r="ABO249" s="347"/>
      <c r="ABP249" s="350"/>
      <c r="ABQ249" s="350"/>
      <c r="ABR249" s="348"/>
      <c r="ABS249" s="348"/>
      <c r="ABT249" s="348"/>
      <c r="ABU249" s="349"/>
      <c r="ABW249" s="347"/>
      <c r="ABX249" s="350"/>
      <c r="ABY249" s="350"/>
      <c r="ABZ249" s="348"/>
      <c r="ACA249" s="348"/>
      <c r="ACB249" s="348"/>
      <c r="ACC249" s="349"/>
      <c r="ACE249" s="347"/>
      <c r="ACF249" s="350"/>
      <c r="ACG249" s="350"/>
      <c r="ACH249" s="348"/>
      <c r="ACI249" s="348"/>
      <c r="ACJ249" s="348"/>
      <c r="ACK249" s="349"/>
      <c r="ACM249" s="347"/>
      <c r="ACN249" s="350"/>
      <c r="ACO249" s="350"/>
      <c r="ACP249" s="348"/>
      <c r="ACQ249" s="348"/>
      <c r="ACR249" s="348"/>
      <c r="ACS249" s="349"/>
      <c r="ACU249" s="347"/>
      <c r="ACV249" s="350"/>
      <c r="ACW249" s="350"/>
      <c r="ACX249" s="348"/>
      <c r="ACY249" s="348"/>
      <c r="ACZ249" s="348"/>
      <c r="ADA249" s="349"/>
      <c r="ADC249" s="347"/>
      <c r="ADD249" s="350"/>
      <c r="ADE249" s="350"/>
      <c r="ADF249" s="348"/>
      <c r="ADG249" s="348"/>
      <c r="ADH249" s="348"/>
      <c r="ADI249" s="349"/>
      <c r="ADK249" s="347"/>
      <c r="ADL249" s="350"/>
      <c r="ADM249" s="350"/>
      <c r="ADN249" s="348"/>
      <c r="ADO249" s="348"/>
      <c r="ADP249" s="348"/>
      <c r="ADQ249" s="349"/>
      <c r="ADS249" s="347"/>
      <c r="ADT249" s="350"/>
      <c r="ADU249" s="350"/>
      <c r="ADV249" s="348"/>
      <c r="ADW249" s="348"/>
      <c r="ADX249" s="348"/>
      <c r="ADY249" s="349"/>
      <c r="AEA249" s="347"/>
      <c r="AEB249" s="350"/>
      <c r="AEC249" s="350"/>
      <c r="AED249" s="348"/>
      <c r="AEE249" s="348"/>
      <c r="AEF249" s="348"/>
      <c r="AEG249" s="349"/>
      <c r="AEI249" s="347"/>
      <c r="AEJ249" s="350"/>
      <c r="AEK249" s="350"/>
      <c r="AEL249" s="348"/>
      <c r="AEM249" s="348"/>
      <c r="AEN249" s="348"/>
      <c r="AEO249" s="349"/>
      <c r="AEQ249" s="347"/>
      <c r="AER249" s="350"/>
      <c r="AES249" s="350"/>
      <c r="AET249" s="348"/>
      <c r="AEU249" s="348"/>
      <c r="AEV249" s="348"/>
      <c r="AEW249" s="349"/>
      <c r="AEY249" s="347"/>
      <c r="AEZ249" s="350"/>
      <c r="AFA249" s="350"/>
      <c r="AFB249" s="348"/>
      <c r="AFC249" s="348"/>
      <c r="AFD249" s="348"/>
      <c r="AFE249" s="349"/>
      <c r="AFG249" s="347"/>
      <c r="AFH249" s="350"/>
      <c r="AFI249" s="350"/>
      <c r="AFJ249" s="348"/>
      <c r="AFK249" s="348"/>
      <c r="AFL249" s="348"/>
      <c r="AFM249" s="349"/>
      <c r="AFO249" s="347"/>
      <c r="AFP249" s="350"/>
      <c r="AFQ249" s="350"/>
      <c r="AFR249" s="348"/>
      <c r="AFS249" s="348"/>
      <c r="AFT249" s="348"/>
      <c r="AFU249" s="349"/>
      <c r="AFW249" s="347"/>
      <c r="AFX249" s="350"/>
      <c r="AFY249" s="350"/>
      <c r="AFZ249" s="348"/>
      <c r="AGA249" s="348"/>
      <c r="AGB249" s="348"/>
      <c r="AGC249" s="349"/>
      <c r="AGE249" s="347"/>
      <c r="AGF249" s="350"/>
      <c r="AGG249" s="350"/>
      <c r="AGH249" s="348"/>
      <c r="AGI249" s="348"/>
      <c r="AGJ249" s="348"/>
      <c r="AGK249" s="349"/>
      <c r="AGM249" s="347"/>
      <c r="AGN249" s="350"/>
      <c r="AGO249" s="350"/>
      <c r="AGP249" s="348"/>
      <c r="AGQ249" s="348"/>
      <c r="AGR249" s="348"/>
      <c r="AGS249" s="349"/>
      <c r="AGU249" s="347"/>
      <c r="AGV249" s="350"/>
      <c r="AGW249" s="350"/>
      <c r="AGX249" s="348"/>
      <c r="AGY249" s="348"/>
      <c r="AGZ249" s="348"/>
      <c r="AHA249" s="349"/>
      <c r="AHC249" s="347"/>
      <c r="AHD249" s="350"/>
      <c r="AHE249" s="350"/>
      <c r="AHF249" s="348"/>
      <c r="AHG249" s="348"/>
      <c r="AHH249" s="348"/>
      <c r="AHI249" s="349"/>
      <c r="AHK249" s="347"/>
      <c r="AHL249" s="350"/>
      <c r="AHM249" s="350"/>
      <c r="AHN249" s="348"/>
      <c r="AHO249" s="348"/>
      <c r="AHP249" s="348"/>
      <c r="AHQ249" s="349"/>
      <c r="AHS249" s="347"/>
      <c r="AHT249" s="350"/>
      <c r="AHU249" s="350"/>
      <c r="AHV249" s="348"/>
      <c r="AHW249" s="348"/>
      <c r="AHX249" s="348"/>
      <c r="AHY249" s="349"/>
      <c r="AIA249" s="347"/>
      <c r="AIB249" s="350"/>
      <c r="AIC249" s="350"/>
      <c r="AID249" s="348"/>
      <c r="AIE249" s="348"/>
      <c r="AIF249" s="348"/>
      <c r="AIG249" s="349"/>
      <c r="AII249" s="347"/>
      <c r="AIJ249" s="350"/>
      <c r="AIK249" s="350"/>
      <c r="AIL249" s="348"/>
      <c r="AIM249" s="348"/>
      <c r="AIN249" s="348"/>
      <c r="AIO249" s="349"/>
      <c r="AIQ249" s="347"/>
      <c r="AIR249" s="350"/>
      <c r="AIS249" s="350"/>
      <c r="AIT249" s="348"/>
      <c r="AIU249" s="348"/>
      <c r="AIV249" s="348"/>
      <c r="AIW249" s="349"/>
      <c r="AIY249" s="347"/>
      <c r="AIZ249" s="350"/>
      <c r="AJA249" s="350"/>
      <c r="AJB249" s="348"/>
      <c r="AJC249" s="348"/>
      <c r="AJD249" s="348"/>
      <c r="AJE249" s="349"/>
      <c r="AJG249" s="347"/>
      <c r="AJH249" s="350"/>
      <c r="AJI249" s="350"/>
      <c r="AJJ249" s="348"/>
      <c r="AJK249" s="348"/>
      <c r="AJL249" s="348"/>
      <c r="AJM249" s="349"/>
      <c r="AJO249" s="347"/>
      <c r="AJP249" s="350"/>
      <c r="AJQ249" s="350"/>
      <c r="AJR249" s="348"/>
      <c r="AJS249" s="348"/>
      <c r="AJT249" s="348"/>
      <c r="AJU249" s="349"/>
      <c r="AJW249" s="347"/>
      <c r="AJX249" s="350"/>
      <c r="AJY249" s="350"/>
      <c r="AJZ249" s="348"/>
      <c r="AKA249" s="348"/>
      <c r="AKB249" s="348"/>
      <c r="AKC249" s="349"/>
      <c r="AKE249" s="347"/>
      <c r="AKF249" s="350"/>
      <c r="AKG249" s="350"/>
      <c r="AKH249" s="348"/>
      <c r="AKI249" s="348"/>
      <c r="AKJ249" s="348"/>
      <c r="AKK249" s="349"/>
      <c r="AKM249" s="347"/>
      <c r="AKN249" s="350"/>
      <c r="AKO249" s="350"/>
      <c r="AKP249" s="348"/>
      <c r="AKQ249" s="348"/>
      <c r="AKR249" s="348"/>
      <c r="AKS249" s="349"/>
      <c r="AKU249" s="347"/>
      <c r="AKV249" s="350"/>
      <c r="AKW249" s="350"/>
      <c r="AKX249" s="348"/>
      <c r="AKY249" s="348"/>
      <c r="AKZ249" s="348"/>
      <c r="ALA249" s="349"/>
      <c r="ALC249" s="347"/>
      <c r="ALD249" s="350"/>
      <c r="ALE249" s="350"/>
      <c r="ALF249" s="348"/>
      <c r="ALG249" s="348"/>
      <c r="ALH249" s="348"/>
      <c r="ALI249" s="349"/>
      <c r="ALK249" s="347"/>
      <c r="ALL249" s="350"/>
      <c r="ALM249" s="350"/>
      <c r="ALN249" s="348"/>
      <c r="ALO249" s="348"/>
      <c r="ALP249" s="348"/>
      <c r="ALQ249" s="349"/>
      <c r="ALS249" s="347"/>
      <c r="ALT249" s="350"/>
      <c r="ALU249" s="350"/>
      <c r="ALV249" s="348"/>
      <c r="ALW249" s="348"/>
      <c r="ALX249" s="348"/>
      <c r="ALY249" s="349"/>
      <c r="AMA249" s="347"/>
      <c r="AMB249" s="350"/>
      <c r="AMC249" s="350"/>
      <c r="AMD249" s="348"/>
      <c r="AME249" s="348"/>
      <c r="AMF249" s="348"/>
      <c r="AMG249" s="349"/>
      <c r="AMI249" s="347"/>
      <c r="AMJ249" s="350"/>
      <c r="AMK249" s="350"/>
      <c r="AML249" s="348"/>
      <c r="AMM249" s="348"/>
      <c r="AMN249" s="348"/>
      <c r="AMO249" s="349"/>
      <c r="AMQ249" s="347"/>
      <c r="AMR249" s="350"/>
      <c r="AMS249" s="350"/>
      <c r="AMT249" s="348"/>
      <c r="AMU249" s="348"/>
      <c r="AMV249" s="348"/>
      <c r="AMW249" s="349"/>
      <c r="AMY249" s="347"/>
      <c r="AMZ249" s="350"/>
      <c r="ANA249" s="350"/>
      <c r="ANB249" s="348"/>
      <c r="ANC249" s="348"/>
      <c r="AND249" s="348"/>
      <c r="ANE249" s="349"/>
      <c r="ANG249" s="347"/>
      <c r="ANH249" s="350"/>
      <c r="ANI249" s="350"/>
      <c r="ANJ249" s="348"/>
      <c r="ANK249" s="348"/>
      <c r="ANL249" s="348"/>
      <c r="ANM249" s="349"/>
      <c r="ANO249" s="347"/>
      <c r="ANP249" s="350"/>
      <c r="ANQ249" s="350"/>
      <c r="ANR249" s="348"/>
      <c r="ANS249" s="348"/>
      <c r="ANT249" s="348"/>
      <c r="ANU249" s="349"/>
      <c r="ANW249" s="347"/>
      <c r="ANX249" s="350"/>
      <c r="ANY249" s="350"/>
      <c r="ANZ249" s="348"/>
      <c r="AOA249" s="348"/>
      <c r="AOB249" s="348"/>
      <c r="AOC249" s="349"/>
      <c r="AOE249" s="347"/>
      <c r="AOF249" s="350"/>
      <c r="AOG249" s="350"/>
      <c r="AOH249" s="348"/>
      <c r="AOI249" s="348"/>
      <c r="AOJ249" s="348"/>
      <c r="AOK249" s="349"/>
      <c r="AOM249" s="347"/>
      <c r="AON249" s="350"/>
      <c r="AOO249" s="350"/>
      <c r="AOP249" s="348"/>
      <c r="AOQ249" s="348"/>
      <c r="AOR249" s="348"/>
      <c r="AOS249" s="349"/>
      <c r="AOU249" s="347"/>
      <c r="AOV249" s="350"/>
      <c r="AOW249" s="350"/>
      <c r="AOX249" s="348"/>
      <c r="AOY249" s="348"/>
      <c r="AOZ249" s="348"/>
      <c r="APA249" s="349"/>
      <c r="APC249" s="347"/>
      <c r="APD249" s="350"/>
      <c r="APE249" s="350"/>
      <c r="APF249" s="348"/>
      <c r="APG249" s="348"/>
      <c r="APH249" s="348"/>
      <c r="API249" s="349"/>
      <c r="APK249" s="347"/>
      <c r="APL249" s="350"/>
      <c r="APM249" s="350"/>
      <c r="APN249" s="348"/>
      <c r="APO249" s="348"/>
      <c r="APP249" s="348"/>
      <c r="APQ249" s="349"/>
      <c r="APS249" s="347"/>
      <c r="APT249" s="350"/>
      <c r="APU249" s="350"/>
      <c r="APV249" s="348"/>
      <c r="APW249" s="348"/>
      <c r="APX249" s="348"/>
      <c r="APY249" s="349"/>
      <c r="AQA249" s="347"/>
      <c r="AQB249" s="350"/>
      <c r="AQC249" s="350"/>
      <c r="AQD249" s="348"/>
      <c r="AQE249" s="348"/>
      <c r="AQF249" s="348"/>
      <c r="AQG249" s="349"/>
      <c r="AQI249" s="347"/>
      <c r="AQJ249" s="350"/>
      <c r="AQK249" s="350"/>
      <c r="AQL249" s="348"/>
      <c r="AQM249" s="348"/>
      <c r="AQN249" s="348"/>
      <c r="AQO249" s="349"/>
      <c r="AQQ249" s="347"/>
      <c r="AQR249" s="350"/>
      <c r="AQS249" s="350"/>
      <c r="AQT249" s="348"/>
      <c r="AQU249" s="348"/>
      <c r="AQV249" s="348"/>
      <c r="AQW249" s="349"/>
      <c r="AQY249" s="347"/>
      <c r="AQZ249" s="350"/>
      <c r="ARA249" s="350"/>
      <c r="ARB249" s="348"/>
      <c r="ARC249" s="348"/>
      <c r="ARD249" s="348"/>
      <c r="ARE249" s="349"/>
      <c r="ARG249" s="347"/>
      <c r="ARH249" s="350"/>
      <c r="ARI249" s="350"/>
      <c r="ARJ249" s="348"/>
      <c r="ARK249" s="348"/>
      <c r="ARL249" s="348"/>
      <c r="ARM249" s="349"/>
      <c r="ARO249" s="347"/>
      <c r="ARP249" s="350"/>
      <c r="ARQ249" s="350"/>
      <c r="ARR249" s="348"/>
      <c r="ARS249" s="348"/>
      <c r="ART249" s="348"/>
      <c r="ARU249" s="349"/>
      <c r="ARW249" s="347"/>
      <c r="ARX249" s="350"/>
      <c r="ARY249" s="350"/>
      <c r="ARZ249" s="348"/>
      <c r="ASA249" s="348"/>
      <c r="ASB249" s="348"/>
      <c r="ASC249" s="349"/>
      <c r="ASE249" s="347"/>
      <c r="ASF249" s="350"/>
      <c r="ASG249" s="350"/>
      <c r="ASH249" s="348"/>
      <c r="ASI249" s="348"/>
      <c r="ASJ249" s="348"/>
      <c r="ASK249" s="349"/>
      <c r="ASM249" s="347"/>
      <c r="ASN249" s="350"/>
      <c r="ASO249" s="350"/>
      <c r="ASP249" s="348"/>
      <c r="ASQ249" s="348"/>
      <c r="ASR249" s="348"/>
      <c r="ASS249" s="349"/>
      <c r="ASU249" s="347"/>
      <c r="ASV249" s="350"/>
      <c r="ASW249" s="350"/>
      <c r="ASX249" s="348"/>
      <c r="ASY249" s="348"/>
      <c r="ASZ249" s="348"/>
      <c r="ATA249" s="349"/>
      <c r="ATC249" s="347"/>
      <c r="ATD249" s="350"/>
      <c r="ATE249" s="350"/>
      <c r="ATF249" s="348"/>
      <c r="ATG249" s="348"/>
      <c r="ATH249" s="348"/>
      <c r="ATI249" s="349"/>
      <c r="ATK249" s="347"/>
      <c r="ATL249" s="350"/>
      <c r="ATM249" s="350"/>
      <c r="ATN249" s="348"/>
      <c r="ATO249" s="348"/>
      <c r="ATP249" s="348"/>
      <c r="ATQ249" s="349"/>
      <c r="ATS249" s="347"/>
      <c r="ATT249" s="350"/>
      <c r="ATU249" s="350"/>
      <c r="ATV249" s="348"/>
      <c r="ATW249" s="348"/>
      <c r="ATX249" s="348"/>
      <c r="ATY249" s="349"/>
      <c r="AUA249" s="347"/>
      <c r="AUB249" s="350"/>
      <c r="AUC249" s="350"/>
      <c r="AUD249" s="348"/>
      <c r="AUE249" s="348"/>
      <c r="AUF249" s="348"/>
      <c r="AUG249" s="349"/>
      <c r="AUI249" s="347"/>
      <c r="AUJ249" s="350"/>
      <c r="AUK249" s="350"/>
      <c r="AUL249" s="348"/>
      <c r="AUM249" s="348"/>
      <c r="AUN249" s="348"/>
      <c r="AUO249" s="349"/>
      <c r="AUQ249" s="347"/>
      <c r="AUR249" s="350"/>
      <c r="AUS249" s="350"/>
      <c r="AUT249" s="348"/>
      <c r="AUU249" s="348"/>
      <c r="AUV249" s="348"/>
      <c r="AUW249" s="349"/>
      <c r="AUY249" s="347"/>
      <c r="AUZ249" s="350"/>
      <c r="AVA249" s="350"/>
      <c r="AVB249" s="348"/>
      <c r="AVC249" s="348"/>
      <c r="AVD249" s="348"/>
      <c r="AVE249" s="349"/>
      <c r="AVG249" s="347"/>
      <c r="AVH249" s="350"/>
      <c r="AVI249" s="350"/>
      <c r="AVJ249" s="348"/>
      <c r="AVK249" s="348"/>
      <c r="AVL249" s="348"/>
      <c r="AVM249" s="349"/>
      <c r="AVO249" s="347"/>
      <c r="AVP249" s="350"/>
      <c r="AVQ249" s="350"/>
      <c r="AVR249" s="348"/>
      <c r="AVS249" s="348"/>
      <c r="AVT249" s="348"/>
      <c r="AVU249" s="349"/>
      <c r="AVW249" s="347"/>
      <c r="AVX249" s="350"/>
      <c r="AVY249" s="350"/>
      <c r="AVZ249" s="348"/>
      <c r="AWA249" s="348"/>
      <c r="AWB249" s="348"/>
      <c r="AWC249" s="349"/>
      <c r="AWE249" s="347"/>
      <c r="AWF249" s="350"/>
      <c r="AWG249" s="350"/>
      <c r="AWH249" s="348"/>
      <c r="AWI249" s="348"/>
      <c r="AWJ249" s="348"/>
      <c r="AWK249" s="349"/>
      <c r="AWM249" s="347"/>
      <c r="AWN249" s="350"/>
      <c r="AWO249" s="350"/>
      <c r="AWP249" s="348"/>
      <c r="AWQ249" s="348"/>
      <c r="AWR249" s="348"/>
      <c r="AWS249" s="349"/>
      <c r="AWU249" s="347"/>
      <c r="AWV249" s="350"/>
      <c r="AWW249" s="350"/>
      <c r="AWX249" s="348"/>
      <c r="AWY249" s="348"/>
      <c r="AWZ249" s="348"/>
      <c r="AXA249" s="349"/>
      <c r="AXC249" s="347"/>
      <c r="AXD249" s="350"/>
      <c r="AXE249" s="350"/>
      <c r="AXF249" s="348"/>
      <c r="AXG249" s="348"/>
      <c r="AXH249" s="348"/>
      <c r="AXI249" s="349"/>
      <c r="AXK249" s="347"/>
      <c r="AXL249" s="350"/>
      <c r="AXM249" s="350"/>
      <c r="AXN249" s="348"/>
      <c r="AXO249" s="348"/>
      <c r="AXP249" s="348"/>
      <c r="AXQ249" s="349"/>
      <c r="AXS249" s="347"/>
      <c r="AXT249" s="350"/>
      <c r="AXU249" s="350"/>
      <c r="AXV249" s="348"/>
      <c r="AXW249" s="348"/>
      <c r="AXX249" s="348"/>
      <c r="AXY249" s="349"/>
      <c r="AYA249" s="347"/>
      <c r="AYB249" s="350"/>
      <c r="AYC249" s="350"/>
      <c r="AYD249" s="348"/>
      <c r="AYE249" s="348"/>
      <c r="AYF249" s="348"/>
      <c r="AYG249" s="349"/>
      <c r="AYI249" s="347"/>
      <c r="AYJ249" s="350"/>
      <c r="AYK249" s="350"/>
      <c r="AYL249" s="348"/>
      <c r="AYM249" s="348"/>
      <c r="AYN249" s="348"/>
      <c r="AYO249" s="349"/>
      <c r="AYQ249" s="347"/>
      <c r="AYR249" s="350"/>
      <c r="AYS249" s="350"/>
      <c r="AYT249" s="348"/>
      <c r="AYU249" s="348"/>
      <c r="AYV249" s="348"/>
      <c r="AYW249" s="349"/>
      <c r="AYY249" s="347"/>
      <c r="AYZ249" s="350"/>
      <c r="AZA249" s="350"/>
      <c r="AZB249" s="348"/>
      <c r="AZC249" s="348"/>
      <c r="AZD249" s="348"/>
      <c r="AZE249" s="349"/>
      <c r="AZG249" s="347"/>
      <c r="AZH249" s="350"/>
      <c r="AZI249" s="350"/>
      <c r="AZJ249" s="348"/>
      <c r="AZK249" s="348"/>
      <c r="AZL249" s="348"/>
      <c r="AZM249" s="349"/>
      <c r="AZO249" s="347"/>
      <c r="AZP249" s="350"/>
      <c r="AZQ249" s="350"/>
      <c r="AZR249" s="348"/>
      <c r="AZS249" s="348"/>
      <c r="AZT249" s="348"/>
      <c r="AZU249" s="349"/>
      <c r="AZW249" s="347"/>
      <c r="AZX249" s="350"/>
      <c r="AZY249" s="350"/>
      <c r="AZZ249" s="348"/>
      <c r="BAA249" s="348"/>
      <c r="BAB249" s="348"/>
      <c r="BAC249" s="349"/>
      <c r="BAE249" s="347"/>
      <c r="BAF249" s="350"/>
      <c r="BAG249" s="350"/>
      <c r="BAH249" s="348"/>
      <c r="BAI249" s="348"/>
      <c r="BAJ249" s="348"/>
      <c r="BAK249" s="349"/>
      <c r="BAM249" s="347"/>
      <c r="BAN249" s="350"/>
      <c r="BAO249" s="350"/>
      <c r="BAP249" s="348"/>
      <c r="BAQ249" s="348"/>
      <c r="BAR249" s="348"/>
      <c r="BAS249" s="349"/>
      <c r="BAU249" s="347"/>
      <c r="BAV249" s="350"/>
      <c r="BAW249" s="350"/>
      <c r="BAX249" s="348"/>
      <c r="BAY249" s="348"/>
      <c r="BAZ249" s="348"/>
      <c r="BBA249" s="349"/>
      <c r="BBC249" s="347"/>
      <c r="BBD249" s="350"/>
      <c r="BBE249" s="350"/>
      <c r="BBF249" s="348"/>
      <c r="BBG249" s="348"/>
      <c r="BBH249" s="348"/>
      <c r="BBI249" s="349"/>
      <c r="BBK249" s="347"/>
      <c r="BBL249" s="350"/>
      <c r="BBM249" s="350"/>
      <c r="BBN249" s="348"/>
      <c r="BBO249" s="348"/>
      <c r="BBP249" s="348"/>
      <c r="BBQ249" s="349"/>
      <c r="BBS249" s="347"/>
      <c r="BBT249" s="350"/>
      <c r="BBU249" s="350"/>
      <c r="BBV249" s="348"/>
      <c r="BBW249" s="348"/>
      <c r="BBX249" s="348"/>
      <c r="BBY249" s="349"/>
      <c r="BCA249" s="347"/>
      <c r="BCB249" s="350"/>
      <c r="BCC249" s="350"/>
      <c r="BCD249" s="348"/>
      <c r="BCE249" s="348"/>
      <c r="BCF249" s="348"/>
      <c r="BCG249" s="349"/>
      <c r="BCI249" s="347"/>
      <c r="BCJ249" s="350"/>
      <c r="BCK249" s="350"/>
      <c r="BCL249" s="348"/>
      <c r="BCM249" s="348"/>
      <c r="BCN249" s="348"/>
      <c r="BCO249" s="349"/>
      <c r="BCQ249" s="347"/>
      <c r="BCR249" s="350"/>
      <c r="BCS249" s="350"/>
      <c r="BCT249" s="348"/>
      <c r="BCU249" s="348"/>
      <c r="BCV249" s="348"/>
      <c r="BCW249" s="349"/>
      <c r="BCY249" s="347"/>
      <c r="BCZ249" s="350"/>
      <c r="BDA249" s="350"/>
      <c r="BDB249" s="348"/>
      <c r="BDC249" s="348"/>
      <c r="BDD249" s="348"/>
      <c r="BDE249" s="349"/>
      <c r="BDG249" s="347"/>
      <c r="BDH249" s="350"/>
      <c r="BDI249" s="350"/>
      <c r="BDJ249" s="348"/>
      <c r="BDK249" s="348"/>
      <c r="BDL249" s="348"/>
      <c r="BDM249" s="349"/>
      <c r="BDO249" s="347"/>
      <c r="BDP249" s="350"/>
      <c r="BDQ249" s="350"/>
      <c r="BDR249" s="348"/>
      <c r="BDS249" s="348"/>
      <c r="BDT249" s="348"/>
      <c r="BDU249" s="349"/>
      <c r="BDW249" s="347"/>
      <c r="BDX249" s="350"/>
      <c r="BDY249" s="350"/>
      <c r="BDZ249" s="348"/>
      <c r="BEA249" s="348"/>
      <c r="BEB249" s="348"/>
      <c r="BEC249" s="349"/>
      <c r="BEE249" s="347"/>
      <c r="BEF249" s="350"/>
      <c r="BEG249" s="350"/>
      <c r="BEH249" s="348"/>
      <c r="BEI249" s="348"/>
      <c r="BEJ249" s="348"/>
      <c r="BEK249" s="349"/>
      <c r="BEM249" s="347"/>
      <c r="BEN249" s="350"/>
      <c r="BEO249" s="350"/>
      <c r="BEP249" s="348"/>
      <c r="BEQ249" s="348"/>
      <c r="BER249" s="348"/>
      <c r="BES249" s="349"/>
      <c r="BEU249" s="347"/>
      <c r="BEV249" s="350"/>
      <c r="BEW249" s="350"/>
      <c r="BEX249" s="348"/>
      <c r="BEY249" s="348"/>
      <c r="BEZ249" s="348"/>
      <c r="BFA249" s="349"/>
      <c r="BFC249" s="347"/>
      <c r="BFD249" s="350"/>
      <c r="BFE249" s="350"/>
      <c r="BFF249" s="348"/>
      <c r="BFG249" s="348"/>
      <c r="BFH249" s="348"/>
      <c r="BFI249" s="349"/>
      <c r="BFK249" s="347"/>
      <c r="BFL249" s="350"/>
      <c r="BFM249" s="350"/>
      <c r="BFN249" s="348"/>
      <c r="BFO249" s="348"/>
      <c r="BFP249" s="348"/>
      <c r="BFQ249" s="349"/>
      <c r="BFS249" s="347"/>
      <c r="BFT249" s="350"/>
      <c r="BFU249" s="350"/>
      <c r="BFV249" s="348"/>
      <c r="BFW249" s="348"/>
      <c r="BFX249" s="348"/>
      <c r="BFY249" s="349"/>
      <c r="BGA249" s="347"/>
      <c r="BGB249" s="350"/>
      <c r="BGC249" s="350"/>
      <c r="BGD249" s="348"/>
      <c r="BGE249" s="348"/>
      <c r="BGF249" s="348"/>
      <c r="BGG249" s="349"/>
      <c r="BGI249" s="347"/>
      <c r="BGJ249" s="350"/>
      <c r="BGK249" s="350"/>
      <c r="BGL249" s="348"/>
      <c r="BGM249" s="348"/>
      <c r="BGN249" s="348"/>
      <c r="BGO249" s="349"/>
      <c r="BGQ249" s="347"/>
      <c r="BGR249" s="350"/>
      <c r="BGS249" s="350"/>
      <c r="BGT249" s="348"/>
      <c r="BGU249" s="348"/>
      <c r="BGV249" s="348"/>
      <c r="BGW249" s="349"/>
      <c r="BGY249" s="347"/>
      <c r="BGZ249" s="350"/>
      <c r="BHA249" s="350"/>
      <c r="BHB249" s="348"/>
      <c r="BHC249" s="348"/>
      <c r="BHD249" s="348"/>
      <c r="BHE249" s="349"/>
      <c r="BHG249" s="347"/>
      <c r="BHH249" s="350"/>
      <c r="BHI249" s="350"/>
      <c r="BHJ249" s="348"/>
      <c r="BHK249" s="348"/>
      <c r="BHL249" s="348"/>
      <c r="BHM249" s="349"/>
      <c r="BHO249" s="347"/>
      <c r="BHP249" s="350"/>
      <c r="BHQ249" s="350"/>
      <c r="BHR249" s="348"/>
      <c r="BHS249" s="348"/>
      <c r="BHT249" s="348"/>
      <c r="BHU249" s="349"/>
      <c r="BHW249" s="347"/>
      <c r="BHX249" s="350"/>
      <c r="BHY249" s="350"/>
      <c r="BHZ249" s="348"/>
      <c r="BIA249" s="348"/>
      <c r="BIB249" s="348"/>
      <c r="BIC249" s="349"/>
      <c r="BIE249" s="347"/>
      <c r="BIF249" s="350"/>
      <c r="BIG249" s="350"/>
      <c r="BIH249" s="348"/>
      <c r="BII249" s="348"/>
      <c r="BIJ249" s="348"/>
      <c r="BIK249" s="349"/>
      <c r="BIM249" s="347"/>
      <c r="BIN249" s="350"/>
      <c r="BIO249" s="350"/>
      <c r="BIP249" s="348"/>
      <c r="BIQ249" s="348"/>
      <c r="BIR249" s="348"/>
      <c r="BIS249" s="349"/>
      <c r="BIU249" s="347"/>
      <c r="BIV249" s="350"/>
      <c r="BIW249" s="350"/>
      <c r="BIX249" s="348"/>
      <c r="BIY249" s="348"/>
      <c r="BIZ249" s="348"/>
      <c r="BJA249" s="349"/>
      <c r="BJC249" s="347"/>
      <c r="BJD249" s="350"/>
      <c r="BJE249" s="350"/>
      <c r="BJF249" s="348"/>
      <c r="BJG249" s="348"/>
      <c r="BJH249" s="348"/>
      <c r="BJI249" s="349"/>
      <c r="BJK249" s="347"/>
      <c r="BJL249" s="350"/>
      <c r="BJM249" s="350"/>
      <c r="BJN249" s="348"/>
      <c r="BJO249" s="348"/>
      <c r="BJP249" s="348"/>
      <c r="BJQ249" s="349"/>
      <c r="BJS249" s="347"/>
      <c r="BJT249" s="350"/>
      <c r="BJU249" s="350"/>
      <c r="BJV249" s="348"/>
      <c r="BJW249" s="348"/>
      <c r="BJX249" s="348"/>
      <c r="BJY249" s="349"/>
      <c r="BKA249" s="347"/>
      <c r="BKB249" s="350"/>
      <c r="BKC249" s="350"/>
      <c r="BKD249" s="348"/>
      <c r="BKE249" s="348"/>
      <c r="BKF249" s="348"/>
      <c r="BKG249" s="349"/>
      <c r="BKI249" s="347"/>
      <c r="BKJ249" s="350"/>
      <c r="BKK249" s="350"/>
      <c r="BKL249" s="348"/>
      <c r="BKM249" s="348"/>
      <c r="BKN249" s="348"/>
      <c r="BKO249" s="349"/>
      <c r="BKQ249" s="347"/>
      <c r="BKR249" s="350"/>
      <c r="BKS249" s="350"/>
      <c r="BKT249" s="348"/>
      <c r="BKU249" s="348"/>
      <c r="BKV249" s="348"/>
      <c r="BKW249" s="349"/>
      <c r="BKY249" s="347"/>
      <c r="BKZ249" s="350"/>
      <c r="BLA249" s="350"/>
      <c r="BLB249" s="348"/>
      <c r="BLC249" s="348"/>
      <c r="BLD249" s="348"/>
      <c r="BLE249" s="349"/>
      <c r="BLG249" s="347"/>
      <c r="BLH249" s="350"/>
      <c r="BLI249" s="350"/>
      <c r="BLJ249" s="348"/>
      <c r="BLK249" s="348"/>
      <c r="BLL249" s="348"/>
      <c r="BLM249" s="349"/>
      <c r="BLO249" s="347"/>
      <c r="BLP249" s="350"/>
      <c r="BLQ249" s="350"/>
      <c r="BLR249" s="348"/>
      <c r="BLS249" s="348"/>
      <c r="BLT249" s="348"/>
      <c r="BLU249" s="349"/>
      <c r="BLW249" s="347"/>
      <c r="BLX249" s="350"/>
      <c r="BLY249" s="350"/>
      <c r="BLZ249" s="348"/>
      <c r="BMA249" s="348"/>
      <c r="BMB249" s="348"/>
      <c r="BMC249" s="349"/>
      <c r="BME249" s="347"/>
      <c r="BMF249" s="350"/>
      <c r="BMG249" s="350"/>
      <c r="BMH249" s="348"/>
      <c r="BMI249" s="348"/>
      <c r="BMJ249" s="348"/>
      <c r="BMK249" s="349"/>
      <c r="BMM249" s="347"/>
      <c r="BMN249" s="350"/>
      <c r="BMO249" s="350"/>
      <c r="BMP249" s="348"/>
      <c r="BMQ249" s="348"/>
      <c r="BMR249" s="348"/>
      <c r="BMS249" s="349"/>
      <c r="BMU249" s="347"/>
      <c r="BMV249" s="350"/>
      <c r="BMW249" s="350"/>
      <c r="BMX249" s="348"/>
      <c r="BMY249" s="348"/>
      <c r="BMZ249" s="348"/>
      <c r="BNA249" s="349"/>
      <c r="BNC249" s="347"/>
      <c r="BND249" s="350"/>
      <c r="BNE249" s="350"/>
      <c r="BNF249" s="348"/>
      <c r="BNG249" s="348"/>
      <c r="BNH249" s="348"/>
      <c r="BNI249" s="349"/>
      <c r="BNK249" s="347"/>
      <c r="BNL249" s="350"/>
      <c r="BNM249" s="350"/>
      <c r="BNN249" s="348"/>
      <c r="BNO249" s="348"/>
      <c r="BNP249" s="348"/>
      <c r="BNQ249" s="349"/>
      <c r="BNS249" s="347"/>
      <c r="BNT249" s="350"/>
      <c r="BNU249" s="350"/>
      <c r="BNV249" s="348"/>
      <c r="BNW249" s="348"/>
      <c r="BNX249" s="348"/>
      <c r="BNY249" s="349"/>
      <c r="BOA249" s="347"/>
      <c r="BOB249" s="350"/>
      <c r="BOC249" s="350"/>
      <c r="BOD249" s="348"/>
      <c r="BOE249" s="348"/>
      <c r="BOF249" s="348"/>
      <c r="BOG249" s="349"/>
      <c r="BOI249" s="347"/>
      <c r="BOJ249" s="350"/>
      <c r="BOK249" s="350"/>
      <c r="BOL249" s="348"/>
      <c r="BOM249" s="348"/>
      <c r="BON249" s="348"/>
      <c r="BOO249" s="349"/>
      <c r="BOQ249" s="347"/>
      <c r="BOR249" s="350"/>
      <c r="BOS249" s="350"/>
      <c r="BOT249" s="348"/>
      <c r="BOU249" s="348"/>
      <c r="BOV249" s="348"/>
      <c r="BOW249" s="349"/>
      <c r="BOY249" s="347"/>
      <c r="BOZ249" s="350"/>
      <c r="BPA249" s="350"/>
      <c r="BPB249" s="348"/>
      <c r="BPC249" s="348"/>
      <c r="BPD249" s="348"/>
      <c r="BPE249" s="349"/>
      <c r="BPG249" s="347"/>
      <c r="BPH249" s="350"/>
      <c r="BPI249" s="350"/>
      <c r="BPJ249" s="348"/>
      <c r="BPK249" s="348"/>
      <c r="BPL249" s="348"/>
      <c r="BPM249" s="349"/>
      <c r="BPO249" s="347"/>
      <c r="BPP249" s="350"/>
      <c r="BPQ249" s="350"/>
      <c r="BPR249" s="348"/>
      <c r="BPS249" s="348"/>
      <c r="BPT249" s="348"/>
      <c r="BPU249" s="349"/>
      <c r="BPW249" s="347"/>
      <c r="BPX249" s="350"/>
      <c r="BPY249" s="350"/>
      <c r="BPZ249" s="348"/>
      <c r="BQA249" s="348"/>
      <c r="BQB249" s="348"/>
      <c r="BQC249" s="349"/>
      <c r="BQE249" s="347"/>
      <c r="BQF249" s="350"/>
      <c r="BQG249" s="350"/>
      <c r="BQH249" s="348"/>
      <c r="BQI249" s="348"/>
      <c r="BQJ249" s="348"/>
      <c r="BQK249" s="349"/>
      <c r="BQM249" s="347"/>
      <c r="BQN249" s="350"/>
      <c r="BQO249" s="350"/>
      <c r="BQP249" s="348"/>
      <c r="BQQ249" s="348"/>
      <c r="BQR249" s="348"/>
      <c r="BQS249" s="349"/>
      <c r="BQU249" s="347"/>
      <c r="BQV249" s="350"/>
      <c r="BQW249" s="350"/>
      <c r="BQX249" s="348"/>
      <c r="BQY249" s="348"/>
      <c r="BQZ249" s="348"/>
      <c r="BRA249" s="349"/>
      <c r="BRC249" s="347"/>
      <c r="BRD249" s="350"/>
      <c r="BRE249" s="350"/>
      <c r="BRF249" s="348"/>
      <c r="BRG249" s="348"/>
      <c r="BRH249" s="348"/>
      <c r="BRI249" s="349"/>
      <c r="BRK249" s="347"/>
      <c r="BRL249" s="350"/>
      <c r="BRM249" s="350"/>
      <c r="BRN249" s="348"/>
      <c r="BRO249" s="348"/>
      <c r="BRP249" s="348"/>
      <c r="BRQ249" s="349"/>
      <c r="BRS249" s="347"/>
      <c r="BRT249" s="350"/>
      <c r="BRU249" s="350"/>
      <c r="BRV249" s="348"/>
      <c r="BRW249" s="348"/>
      <c r="BRX249" s="348"/>
      <c r="BRY249" s="349"/>
      <c r="BSA249" s="347"/>
      <c r="BSB249" s="350"/>
      <c r="BSC249" s="350"/>
      <c r="BSD249" s="348"/>
      <c r="BSE249" s="348"/>
      <c r="BSF249" s="348"/>
      <c r="BSG249" s="349"/>
      <c r="BSI249" s="347"/>
      <c r="BSJ249" s="350"/>
      <c r="BSK249" s="350"/>
      <c r="BSL249" s="348"/>
      <c r="BSM249" s="348"/>
      <c r="BSN249" s="348"/>
      <c r="BSO249" s="349"/>
      <c r="BSQ249" s="347"/>
      <c r="BSR249" s="350"/>
      <c r="BSS249" s="350"/>
      <c r="BST249" s="348"/>
      <c r="BSU249" s="348"/>
      <c r="BSV249" s="348"/>
      <c r="BSW249" s="349"/>
      <c r="BSY249" s="347"/>
      <c r="BSZ249" s="350"/>
      <c r="BTA249" s="350"/>
      <c r="BTB249" s="348"/>
      <c r="BTC249" s="348"/>
      <c r="BTD249" s="348"/>
      <c r="BTE249" s="349"/>
      <c r="BTG249" s="347"/>
      <c r="BTH249" s="350"/>
      <c r="BTI249" s="350"/>
      <c r="BTJ249" s="348"/>
      <c r="BTK249" s="348"/>
      <c r="BTL249" s="348"/>
      <c r="BTM249" s="349"/>
      <c r="BTO249" s="347"/>
      <c r="BTP249" s="350"/>
      <c r="BTQ249" s="350"/>
      <c r="BTR249" s="348"/>
      <c r="BTS249" s="348"/>
      <c r="BTT249" s="348"/>
      <c r="BTU249" s="349"/>
      <c r="BTW249" s="347"/>
      <c r="BTX249" s="350"/>
      <c r="BTY249" s="350"/>
      <c r="BTZ249" s="348"/>
      <c r="BUA249" s="348"/>
      <c r="BUB249" s="348"/>
      <c r="BUC249" s="349"/>
      <c r="BUE249" s="347"/>
      <c r="BUF249" s="350"/>
      <c r="BUG249" s="350"/>
      <c r="BUH249" s="348"/>
      <c r="BUI249" s="348"/>
      <c r="BUJ249" s="348"/>
      <c r="BUK249" s="349"/>
      <c r="BUM249" s="347"/>
      <c r="BUN249" s="350"/>
      <c r="BUO249" s="350"/>
      <c r="BUP249" s="348"/>
      <c r="BUQ249" s="348"/>
      <c r="BUR249" s="348"/>
      <c r="BUS249" s="349"/>
      <c r="BUU249" s="347"/>
      <c r="BUV249" s="350"/>
      <c r="BUW249" s="350"/>
      <c r="BUX249" s="348"/>
      <c r="BUY249" s="348"/>
      <c r="BUZ249" s="348"/>
      <c r="BVA249" s="349"/>
      <c r="BVC249" s="347"/>
      <c r="BVD249" s="350"/>
      <c r="BVE249" s="350"/>
      <c r="BVF249" s="348"/>
      <c r="BVG249" s="348"/>
      <c r="BVH249" s="348"/>
      <c r="BVI249" s="349"/>
      <c r="BVK249" s="347"/>
      <c r="BVL249" s="350"/>
      <c r="BVM249" s="350"/>
      <c r="BVN249" s="348"/>
      <c r="BVO249" s="348"/>
      <c r="BVP249" s="348"/>
      <c r="BVQ249" s="349"/>
      <c r="BVS249" s="347"/>
      <c r="BVT249" s="350"/>
      <c r="BVU249" s="350"/>
      <c r="BVV249" s="348"/>
      <c r="BVW249" s="348"/>
      <c r="BVX249" s="348"/>
      <c r="BVY249" s="349"/>
      <c r="BWA249" s="347"/>
      <c r="BWB249" s="350"/>
      <c r="BWC249" s="350"/>
      <c r="BWD249" s="348"/>
      <c r="BWE249" s="348"/>
      <c r="BWF249" s="348"/>
      <c r="BWG249" s="349"/>
      <c r="BWI249" s="347"/>
      <c r="BWJ249" s="350"/>
      <c r="BWK249" s="350"/>
      <c r="BWL249" s="348"/>
      <c r="BWM249" s="348"/>
      <c r="BWN249" s="348"/>
      <c r="BWO249" s="349"/>
      <c r="BWQ249" s="347"/>
      <c r="BWR249" s="350"/>
      <c r="BWS249" s="350"/>
      <c r="BWT249" s="348"/>
      <c r="BWU249" s="348"/>
      <c r="BWV249" s="348"/>
      <c r="BWW249" s="349"/>
      <c r="BWY249" s="347"/>
      <c r="BWZ249" s="350"/>
      <c r="BXA249" s="350"/>
      <c r="BXB249" s="348"/>
      <c r="BXC249" s="348"/>
      <c r="BXD249" s="348"/>
      <c r="BXE249" s="349"/>
      <c r="BXG249" s="347"/>
      <c r="BXH249" s="350"/>
      <c r="BXI249" s="350"/>
      <c r="BXJ249" s="348"/>
      <c r="BXK249" s="348"/>
      <c r="BXL249" s="348"/>
      <c r="BXM249" s="349"/>
      <c r="BXO249" s="347"/>
      <c r="BXP249" s="350"/>
      <c r="BXQ249" s="350"/>
      <c r="BXR249" s="348"/>
      <c r="BXS249" s="348"/>
      <c r="BXT249" s="348"/>
      <c r="BXU249" s="349"/>
      <c r="BXW249" s="347"/>
      <c r="BXX249" s="350"/>
      <c r="BXY249" s="350"/>
      <c r="BXZ249" s="348"/>
      <c r="BYA249" s="348"/>
      <c r="BYB249" s="348"/>
      <c r="BYC249" s="349"/>
      <c r="BYE249" s="347"/>
      <c r="BYF249" s="350"/>
      <c r="BYG249" s="350"/>
      <c r="BYH249" s="348"/>
      <c r="BYI249" s="348"/>
      <c r="BYJ249" s="348"/>
      <c r="BYK249" s="349"/>
      <c r="BYM249" s="347"/>
      <c r="BYN249" s="350"/>
      <c r="BYO249" s="350"/>
      <c r="BYP249" s="348"/>
      <c r="BYQ249" s="348"/>
      <c r="BYR249" s="348"/>
      <c r="BYS249" s="349"/>
      <c r="BYU249" s="347"/>
      <c r="BYV249" s="350"/>
      <c r="BYW249" s="350"/>
      <c r="BYX249" s="348"/>
      <c r="BYY249" s="348"/>
      <c r="BYZ249" s="348"/>
      <c r="BZA249" s="349"/>
      <c r="BZC249" s="347"/>
      <c r="BZD249" s="350"/>
      <c r="BZE249" s="350"/>
      <c r="BZF249" s="348"/>
      <c r="BZG249" s="348"/>
      <c r="BZH249" s="348"/>
      <c r="BZI249" s="349"/>
      <c r="BZK249" s="347"/>
      <c r="BZL249" s="350"/>
      <c r="BZM249" s="350"/>
      <c r="BZN249" s="348"/>
      <c r="BZO249" s="348"/>
      <c r="BZP249" s="348"/>
      <c r="BZQ249" s="349"/>
      <c r="BZS249" s="347"/>
      <c r="BZT249" s="350"/>
      <c r="BZU249" s="350"/>
      <c r="BZV249" s="348"/>
      <c r="BZW249" s="348"/>
      <c r="BZX249" s="348"/>
      <c r="BZY249" s="349"/>
      <c r="CAA249" s="347"/>
      <c r="CAB249" s="350"/>
      <c r="CAC249" s="350"/>
      <c r="CAD249" s="348"/>
      <c r="CAE249" s="348"/>
      <c r="CAF249" s="348"/>
      <c r="CAG249" s="349"/>
      <c r="CAI249" s="347"/>
      <c r="CAJ249" s="350"/>
      <c r="CAK249" s="350"/>
      <c r="CAL249" s="348"/>
      <c r="CAM249" s="348"/>
      <c r="CAN249" s="348"/>
      <c r="CAO249" s="349"/>
      <c r="CAQ249" s="347"/>
      <c r="CAR249" s="350"/>
      <c r="CAS249" s="350"/>
      <c r="CAT249" s="348"/>
      <c r="CAU249" s="348"/>
      <c r="CAV249" s="348"/>
      <c r="CAW249" s="349"/>
      <c r="CAY249" s="347"/>
      <c r="CAZ249" s="350"/>
      <c r="CBA249" s="350"/>
      <c r="CBB249" s="348"/>
      <c r="CBC249" s="348"/>
      <c r="CBD249" s="348"/>
      <c r="CBE249" s="349"/>
      <c r="CBG249" s="347"/>
      <c r="CBH249" s="350"/>
      <c r="CBI249" s="350"/>
      <c r="CBJ249" s="348"/>
      <c r="CBK249" s="348"/>
      <c r="CBL249" s="348"/>
      <c r="CBM249" s="349"/>
      <c r="CBO249" s="347"/>
      <c r="CBP249" s="350"/>
      <c r="CBQ249" s="350"/>
      <c r="CBR249" s="348"/>
      <c r="CBS249" s="348"/>
      <c r="CBT249" s="348"/>
      <c r="CBU249" s="349"/>
      <c r="CBW249" s="347"/>
      <c r="CBX249" s="350"/>
      <c r="CBY249" s="350"/>
      <c r="CBZ249" s="348"/>
      <c r="CCA249" s="348"/>
      <c r="CCB249" s="348"/>
      <c r="CCC249" s="349"/>
      <c r="CCE249" s="347"/>
      <c r="CCF249" s="350"/>
      <c r="CCG249" s="350"/>
      <c r="CCH249" s="348"/>
      <c r="CCI249" s="348"/>
      <c r="CCJ249" s="348"/>
      <c r="CCK249" s="349"/>
      <c r="CCM249" s="347"/>
      <c r="CCN249" s="350"/>
      <c r="CCO249" s="350"/>
      <c r="CCP249" s="348"/>
      <c r="CCQ249" s="348"/>
      <c r="CCR249" s="348"/>
      <c r="CCS249" s="349"/>
      <c r="CCU249" s="347"/>
      <c r="CCV249" s="350"/>
      <c r="CCW249" s="350"/>
      <c r="CCX249" s="348"/>
      <c r="CCY249" s="348"/>
      <c r="CCZ249" s="348"/>
      <c r="CDA249" s="349"/>
      <c r="CDC249" s="347"/>
      <c r="CDD249" s="350"/>
      <c r="CDE249" s="350"/>
      <c r="CDF249" s="348"/>
      <c r="CDG249" s="348"/>
      <c r="CDH249" s="348"/>
      <c r="CDI249" s="349"/>
      <c r="CDK249" s="347"/>
      <c r="CDL249" s="350"/>
      <c r="CDM249" s="350"/>
      <c r="CDN249" s="348"/>
      <c r="CDO249" s="348"/>
      <c r="CDP249" s="348"/>
      <c r="CDQ249" s="349"/>
      <c r="CDS249" s="347"/>
      <c r="CDT249" s="350"/>
      <c r="CDU249" s="350"/>
      <c r="CDV249" s="348"/>
      <c r="CDW249" s="348"/>
      <c r="CDX249" s="348"/>
      <c r="CDY249" s="349"/>
      <c r="CEA249" s="347"/>
      <c r="CEB249" s="350"/>
      <c r="CEC249" s="350"/>
      <c r="CED249" s="348"/>
      <c r="CEE249" s="348"/>
      <c r="CEF249" s="348"/>
      <c r="CEG249" s="349"/>
      <c r="CEI249" s="347"/>
      <c r="CEJ249" s="350"/>
      <c r="CEK249" s="350"/>
      <c r="CEL249" s="348"/>
      <c r="CEM249" s="348"/>
      <c r="CEN249" s="348"/>
      <c r="CEO249" s="349"/>
      <c r="CEQ249" s="347"/>
      <c r="CER249" s="350"/>
      <c r="CES249" s="350"/>
      <c r="CET249" s="348"/>
      <c r="CEU249" s="348"/>
      <c r="CEV249" s="348"/>
      <c r="CEW249" s="349"/>
      <c r="CEY249" s="347"/>
      <c r="CEZ249" s="350"/>
      <c r="CFA249" s="350"/>
      <c r="CFB249" s="348"/>
      <c r="CFC249" s="348"/>
      <c r="CFD249" s="348"/>
      <c r="CFE249" s="349"/>
      <c r="CFG249" s="347"/>
      <c r="CFH249" s="350"/>
      <c r="CFI249" s="350"/>
      <c r="CFJ249" s="348"/>
      <c r="CFK249" s="348"/>
      <c r="CFL249" s="348"/>
      <c r="CFM249" s="349"/>
      <c r="CFO249" s="347"/>
      <c r="CFP249" s="350"/>
      <c r="CFQ249" s="350"/>
      <c r="CFR249" s="348"/>
      <c r="CFS249" s="348"/>
      <c r="CFT249" s="348"/>
      <c r="CFU249" s="349"/>
      <c r="CFW249" s="347"/>
      <c r="CFX249" s="350"/>
      <c r="CFY249" s="350"/>
      <c r="CFZ249" s="348"/>
      <c r="CGA249" s="348"/>
      <c r="CGB249" s="348"/>
      <c r="CGC249" s="349"/>
      <c r="CGE249" s="347"/>
      <c r="CGF249" s="350"/>
      <c r="CGG249" s="350"/>
      <c r="CGH249" s="348"/>
      <c r="CGI249" s="348"/>
      <c r="CGJ249" s="348"/>
      <c r="CGK249" s="349"/>
      <c r="CGM249" s="347"/>
      <c r="CGN249" s="350"/>
      <c r="CGO249" s="350"/>
      <c r="CGP249" s="348"/>
      <c r="CGQ249" s="348"/>
      <c r="CGR249" s="348"/>
      <c r="CGS249" s="349"/>
      <c r="CGU249" s="347"/>
      <c r="CGV249" s="350"/>
      <c r="CGW249" s="350"/>
      <c r="CGX249" s="348"/>
      <c r="CGY249" s="348"/>
      <c r="CGZ249" s="348"/>
      <c r="CHA249" s="349"/>
      <c r="CHC249" s="347"/>
      <c r="CHD249" s="350"/>
      <c r="CHE249" s="350"/>
      <c r="CHF249" s="348"/>
      <c r="CHG249" s="348"/>
      <c r="CHH249" s="348"/>
      <c r="CHI249" s="349"/>
      <c r="CHK249" s="347"/>
      <c r="CHL249" s="350"/>
      <c r="CHM249" s="350"/>
      <c r="CHN249" s="348"/>
      <c r="CHO249" s="348"/>
      <c r="CHP249" s="348"/>
      <c r="CHQ249" s="349"/>
      <c r="CHS249" s="347"/>
      <c r="CHT249" s="350"/>
      <c r="CHU249" s="350"/>
      <c r="CHV249" s="348"/>
      <c r="CHW249" s="348"/>
      <c r="CHX249" s="348"/>
      <c r="CHY249" s="349"/>
      <c r="CIA249" s="347"/>
      <c r="CIB249" s="350"/>
      <c r="CIC249" s="350"/>
      <c r="CID249" s="348"/>
      <c r="CIE249" s="348"/>
      <c r="CIF249" s="348"/>
      <c r="CIG249" s="349"/>
      <c r="CII249" s="347"/>
      <c r="CIJ249" s="350"/>
      <c r="CIK249" s="350"/>
      <c r="CIL249" s="348"/>
      <c r="CIM249" s="348"/>
      <c r="CIN249" s="348"/>
      <c r="CIO249" s="349"/>
      <c r="CIQ249" s="347"/>
      <c r="CIR249" s="350"/>
      <c r="CIS249" s="350"/>
      <c r="CIT249" s="348"/>
      <c r="CIU249" s="348"/>
      <c r="CIV249" s="348"/>
      <c r="CIW249" s="349"/>
      <c r="CIY249" s="347"/>
      <c r="CIZ249" s="350"/>
      <c r="CJA249" s="350"/>
      <c r="CJB249" s="348"/>
      <c r="CJC249" s="348"/>
      <c r="CJD249" s="348"/>
      <c r="CJE249" s="349"/>
      <c r="CJG249" s="347"/>
      <c r="CJH249" s="350"/>
      <c r="CJI249" s="350"/>
      <c r="CJJ249" s="348"/>
      <c r="CJK249" s="348"/>
      <c r="CJL249" s="348"/>
      <c r="CJM249" s="349"/>
      <c r="CJO249" s="347"/>
      <c r="CJP249" s="350"/>
      <c r="CJQ249" s="350"/>
      <c r="CJR249" s="348"/>
      <c r="CJS249" s="348"/>
      <c r="CJT249" s="348"/>
      <c r="CJU249" s="349"/>
      <c r="CJW249" s="347"/>
      <c r="CJX249" s="350"/>
      <c r="CJY249" s="350"/>
      <c r="CJZ249" s="348"/>
      <c r="CKA249" s="348"/>
      <c r="CKB249" s="348"/>
      <c r="CKC249" s="349"/>
      <c r="CKE249" s="347"/>
      <c r="CKF249" s="350"/>
      <c r="CKG249" s="350"/>
      <c r="CKH249" s="348"/>
      <c r="CKI249" s="348"/>
      <c r="CKJ249" s="348"/>
      <c r="CKK249" s="349"/>
      <c r="CKM249" s="347"/>
      <c r="CKN249" s="350"/>
      <c r="CKO249" s="350"/>
      <c r="CKP249" s="348"/>
      <c r="CKQ249" s="348"/>
      <c r="CKR249" s="348"/>
      <c r="CKS249" s="349"/>
      <c r="CKU249" s="347"/>
      <c r="CKV249" s="350"/>
      <c r="CKW249" s="350"/>
      <c r="CKX249" s="348"/>
      <c r="CKY249" s="348"/>
      <c r="CKZ249" s="348"/>
      <c r="CLA249" s="349"/>
      <c r="CLC249" s="347"/>
      <c r="CLD249" s="350"/>
      <c r="CLE249" s="350"/>
      <c r="CLF249" s="348"/>
      <c r="CLG249" s="348"/>
      <c r="CLH249" s="348"/>
      <c r="CLI249" s="349"/>
      <c r="CLK249" s="347"/>
      <c r="CLL249" s="350"/>
      <c r="CLM249" s="350"/>
      <c r="CLN249" s="348"/>
      <c r="CLO249" s="348"/>
      <c r="CLP249" s="348"/>
      <c r="CLQ249" s="349"/>
      <c r="CLS249" s="347"/>
      <c r="CLT249" s="350"/>
      <c r="CLU249" s="350"/>
      <c r="CLV249" s="348"/>
      <c r="CLW249" s="348"/>
      <c r="CLX249" s="348"/>
      <c r="CLY249" s="349"/>
      <c r="CMA249" s="347"/>
      <c r="CMB249" s="350"/>
      <c r="CMC249" s="350"/>
      <c r="CMD249" s="348"/>
      <c r="CME249" s="348"/>
      <c r="CMF249" s="348"/>
      <c r="CMG249" s="349"/>
      <c r="CMI249" s="347"/>
      <c r="CMJ249" s="350"/>
      <c r="CMK249" s="350"/>
      <c r="CML249" s="348"/>
      <c r="CMM249" s="348"/>
      <c r="CMN249" s="348"/>
      <c r="CMO249" s="349"/>
      <c r="CMQ249" s="347"/>
      <c r="CMR249" s="350"/>
      <c r="CMS249" s="350"/>
      <c r="CMT249" s="348"/>
      <c r="CMU249" s="348"/>
      <c r="CMV249" s="348"/>
      <c r="CMW249" s="349"/>
      <c r="CMY249" s="347"/>
      <c r="CMZ249" s="350"/>
      <c r="CNA249" s="350"/>
      <c r="CNB249" s="348"/>
      <c r="CNC249" s="348"/>
      <c r="CND249" s="348"/>
      <c r="CNE249" s="349"/>
      <c r="CNG249" s="347"/>
      <c r="CNH249" s="350"/>
      <c r="CNI249" s="350"/>
      <c r="CNJ249" s="348"/>
      <c r="CNK249" s="348"/>
      <c r="CNL249" s="348"/>
      <c r="CNM249" s="349"/>
      <c r="CNO249" s="347"/>
      <c r="CNP249" s="350"/>
      <c r="CNQ249" s="350"/>
      <c r="CNR249" s="348"/>
      <c r="CNS249" s="348"/>
      <c r="CNT249" s="348"/>
      <c r="CNU249" s="349"/>
      <c r="CNW249" s="347"/>
      <c r="CNX249" s="350"/>
      <c r="CNY249" s="350"/>
      <c r="CNZ249" s="348"/>
      <c r="COA249" s="348"/>
      <c r="COB249" s="348"/>
      <c r="COC249" s="349"/>
      <c r="COE249" s="347"/>
      <c r="COF249" s="350"/>
      <c r="COG249" s="350"/>
      <c r="COH249" s="348"/>
      <c r="COI249" s="348"/>
      <c r="COJ249" s="348"/>
      <c r="COK249" s="349"/>
      <c r="COM249" s="347"/>
      <c r="CON249" s="350"/>
      <c r="COO249" s="350"/>
      <c r="COP249" s="348"/>
      <c r="COQ249" s="348"/>
      <c r="COR249" s="348"/>
      <c r="COS249" s="349"/>
      <c r="COU249" s="347"/>
      <c r="COV249" s="350"/>
      <c r="COW249" s="350"/>
      <c r="COX249" s="348"/>
      <c r="COY249" s="348"/>
      <c r="COZ249" s="348"/>
      <c r="CPA249" s="349"/>
      <c r="CPC249" s="347"/>
      <c r="CPD249" s="350"/>
      <c r="CPE249" s="350"/>
      <c r="CPF249" s="348"/>
      <c r="CPG249" s="348"/>
      <c r="CPH249" s="348"/>
      <c r="CPI249" s="349"/>
      <c r="CPK249" s="347"/>
      <c r="CPL249" s="350"/>
      <c r="CPM249" s="350"/>
      <c r="CPN249" s="348"/>
      <c r="CPO249" s="348"/>
      <c r="CPP249" s="348"/>
      <c r="CPQ249" s="349"/>
      <c r="CPS249" s="347"/>
      <c r="CPT249" s="350"/>
      <c r="CPU249" s="350"/>
      <c r="CPV249" s="348"/>
      <c r="CPW249" s="348"/>
      <c r="CPX249" s="348"/>
      <c r="CPY249" s="349"/>
      <c r="CQA249" s="347"/>
      <c r="CQB249" s="350"/>
      <c r="CQC249" s="350"/>
      <c r="CQD249" s="348"/>
      <c r="CQE249" s="348"/>
      <c r="CQF249" s="348"/>
      <c r="CQG249" s="349"/>
      <c r="CQI249" s="347"/>
      <c r="CQJ249" s="350"/>
      <c r="CQK249" s="350"/>
      <c r="CQL249" s="348"/>
      <c r="CQM249" s="348"/>
      <c r="CQN249" s="348"/>
      <c r="CQO249" s="349"/>
      <c r="CQQ249" s="347"/>
      <c r="CQR249" s="350"/>
      <c r="CQS249" s="350"/>
      <c r="CQT249" s="348"/>
      <c r="CQU249" s="348"/>
      <c r="CQV249" s="348"/>
      <c r="CQW249" s="349"/>
      <c r="CQY249" s="347"/>
      <c r="CQZ249" s="350"/>
      <c r="CRA249" s="350"/>
      <c r="CRB249" s="348"/>
      <c r="CRC249" s="348"/>
      <c r="CRD249" s="348"/>
      <c r="CRE249" s="349"/>
      <c r="CRG249" s="347"/>
      <c r="CRH249" s="350"/>
      <c r="CRI249" s="350"/>
      <c r="CRJ249" s="348"/>
      <c r="CRK249" s="348"/>
      <c r="CRL249" s="348"/>
      <c r="CRM249" s="349"/>
      <c r="CRO249" s="347"/>
      <c r="CRP249" s="350"/>
      <c r="CRQ249" s="350"/>
      <c r="CRR249" s="348"/>
      <c r="CRS249" s="348"/>
      <c r="CRT249" s="348"/>
      <c r="CRU249" s="349"/>
      <c r="CRW249" s="347"/>
      <c r="CRX249" s="350"/>
      <c r="CRY249" s="350"/>
      <c r="CRZ249" s="348"/>
      <c r="CSA249" s="348"/>
      <c r="CSB249" s="348"/>
      <c r="CSC249" s="349"/>
      <c r="CSE249" s="347"/>
      <c r="CSF249" s="350"/>
      <c r="CSG249" s="350"/>
      <c r="CSH249" s="348"/>
      <c r="CSI249" s="348"/>
      <c r="CSJ249" s="348"/>
      <c r="CSK249" s="349"/>
      <c r="CSM249" s="347"/>
      <c r="CSN249" s="350"/>
      <c r="CSO249" s="350"/>
      <c r="CSP249" s="348"/>
      <c r="CSQ249" s="348"/>
      <c r="CSR249" s="348"/>
      <c r="CSS249" s="349"/>
      <c r="CSU249" s="347"/>
      <c r="CSV249" s="350"/>
      <c r="CSW249" s="350"/>
      <c r="CSX249" s="348"/>
      <c r="CSY249" s="348"/>
      <c r="CSZ249" s="348"/>
      <c r="CTA249" s="349"/>
      <c r="CTC249" s="347"/>
      <c r="CTD249" s="350"/>
      <c r="CTE249" s="350"/>
      <c r="CTF249" s="348"/>
      <c r="CTG249" s="348"/>
      <c r="CTH249" s="348"/>
      <c r="CTI249" s="349"/>
      <c r="CTK249" s="347"/>
      <c r="CTL249" s="350"/>
      <c r="CTM249" s="350"/>
      <c r="CTN249" s="348"/>
      <c r="CTO249" s="348"/>
      <c r="CTP249" s="348"/>
      <c r="CTQ249" s="349"/>
      <c r="CTS249" s="347"/>
      <c r="CTT249" s="350"/>
      <c r="CTU249" s="350"/>
      <c r="CTV249" s="348"/>
      <c r="CTW249" s="348"/>
      <c r="CTX249" s="348"/>
      <c r="CTY249" s="349"/>
      <c r="CUA249" s="347"/>
      <c r="CUB249" s="350"/>
      <c r="CUC249" s="350"/>
      <c r="CUD249" s="348"/>
      <c r="CUE249" s="348"/>
      <c r="CUF249" s="348"/>
      <c r="CUG249" s="349"/>
      <c r="CUI249" s="347"/>
      <c r="CUJ249" s="350"/>
      <c r="CUK249" s="350"/>
      <c r="CUL249" s="348"/>
      <c r="CUM249" s="348"/>
      <c r="CUN249" s="348"/>
      <c r="CUO249" s="349"/>
      <c r="CUQ249" s="347"/>
      <c r="CUR249" s="350"/>
      <c r="CUS249" s="350"/>
      <c r="CUT249" s="348"/>
      <c r="CUU249" s="348"/>
      <c r="CUV249" s="348"/>
      <c r="CUW249" s="349"/>
      <c r="CUY249" s="347"/>
      <c r="CUZ249" s="350"/>
      <c r="CVA249" s="350"/>
      <c r="CVB249" s="348"/>
      <c r="CVC249" s="348"/>
      <c r="CVD249" s="348"/>
      <c r="CVE249" s="349"/>
      <c r="CVG249" s="347"/>
      <c r="CVH249" s="350"/>
      <c r="CVI249" s="350"/>
      <c r="CVJ249" s="348"/>
      <c r="CVK249" s="348"/>
      <c r="CVL249" s="348"/>
      <c r="CVM249" s="349"/>
      <c r="CVO249" s="347"/>
      <c r="CVP249" s="350"/>
      <c r="CVQ249" s="350"/>
      <c r="CVR249" s="348"/>
      <c r="CVS249" s="348"/>
      <c r="CVT249" s="348"/>
      <c r="CVU249" s="349"/>
      <c r="CVW249" s="347"/>
      <c r="CVX249" s="350"/>
      <c r="CVY249" s="350"/>
      <c r="CVZ249" s="348"/>
      <c r="CWA249" s="348"/>
      <c r="CWB249" s="348"/>
      <c r="CWC249" s="349"/>
      <c r="CWE249" s="347"/>
      <c r="CWF249" s="350"/>
      <c r="CWG249" s="350"/>
      <c r="CWH249" s="348"/>
      <c r="CWI249" s="348"/>
      <c r="CWJ249" s="348"/>
      <c r="CWK249" s="349"/>
      <c r="CWM249" s="347"/>
      <c r="CWN249" s="350"/>
      <c r="CWO249" s="350"/>
      <c r="CWP249" s="348"/>
      <c r="CWQ249" s="348"/>
      <c r="CWR249" s="348"/>
      <c r="CWS249" s="349"/>
      <c r="CWU249" s="347"/>
      <c r="CWV249" s="350"/>
      <c r="CWW249" s="350"/>
      <c r="CWX249" s="348"/>
      <c r="CWY249" s="348"/>
      <c r="CWZ249" s="348"/>
      <c r="CXA249" s="349"/>
      <c r="CXC249" s="347"/>
      <c r="CXD249" s="350"/>
      <c r="CXE249" s="350"/>
      <c r="CXF249" s="348"/>
      <c r="CXG249" s="348"/>
      <c r="CXH249" s="348"/>
      <c r="CXI249" s="349"/>
      <c r="CXK249" s="347"/>
      <c r="CXL249" s="350"/>
      <c r="CXM249" s="350"/>
      <c r="CXN249" s="348"/>
      <c r="CXO249" s="348"/>
      <c r="CXP249" s="348"/>
      <c r="CXQ249" s="349"/>
      <c r="CXS249" s="347"/>
      <c r="CXT249" s="350"/>
      <c r="CXU249" s="350"/>
      <c r="CXV249" s="348"/>
      <c r="CXW249" s="348"/>
      <c r="CXX249" s="348"/>
      <c r="CXY249" s="349"/>
      <c r="CYA249" s="347"/>
      <c r="CYB249" s="350"/>
      <c r="CYC249" s="350"/>
      <c r="CYD249" s="348"/>
      <c r="CYE249" s="348"/>
      <c r="CYF249" s="348"/>
      <c r="CYG249" s="349"/>
      <c r="CYI249" s="347"/>
      <c r="CYJ249" s="350"/>
      <c r="CYK249" s="350"/>
      <c r="CYL249" s="348"/>
      <c r="CYM249" s="348"/>
      <c r="CYN249" s="348"/>
      <c r="CYO249" s="349"/>
      <c r="CYQ249" s="347"/>
      <c r="CYR249" s="350"/>
      <c r="CYS249" s="350"/>
      <c r="CYT249" s="348"/>
      <c r="CYU249" s="348"/>
      <c r="CYV249" s="348"/>
      <c r="CYW249" s="349"/>
      <c r="CYY249" s="347"/>
      <c r="CYZ249" s="350"/>
      <c r="CZA249" s="350"/>
      <c r="CZB249" s="348"/>
      <c r="CZC249" s="348"/>
      <c r="CZD249" s="348"/>
      <c r="CZE249" s="349"/>
      <c r="CZG249" s="347"/>
      <c r="CZH249" s="350"/>
      <c r="CZI249" s="350"/>
      <c r="CZJ249" s="348"/>
      <c r="CZK249" s="348"/>
      <c r="CZL249" s="348"/>
      <c r="CZM249" s="349"/>
      <c r="CZO249" s="347"/>
      <c r="CZP249" s="350"/>
      <c r="CZQ249" s="350"/>
      <c r="CZR249" s="348"/>
      <c r="CZS249" s="348"/>
      <c r="CZT249" s="348"/>
      <c r="CZU249" s="349"/>
      <c r="CZW249" s="347"/>
      <c r="CZX249" s="350"/>
      <c r="CZY249" s="350"/>
      <c r="CZZ249" s="348"/>
      <c r="DAA249" s="348"/>
      <c r="DAB249" s="348"/>
      <c r="DAC249" s="349"/>
      <c r="DAE249" s="347"/>
      <c r="DAF249" s="350"/>
      <c r="DAG249" s="350"/>
      <c r="DAH249" s="348"/>
      <c r="DAI249" s="348"/>
      <c r="DAJ249" s="348"/>
      <c r="DAK249" s="349"/>
      <c r="DAM249" s="347"/>
      <c r="DAN249" s="350"/>
      <c r="DAO249" s="350"/>
      <c r="DAP249" s="348"/>
      <c r="DAQ249" s="348"/>
      <c r="DAR249" s="348"/>
      <c r="DAS249" s="349"/>
      <c r="DAU249" s="347"/>
      <c r="DAV249" s="350"/>
      <c r="DAW249" s="350"/>
      <c r="DAX249" s="348"/>
      <c r="DAY249" s="348"/>
      <c r="DAZ249" s="348"/>
      <c r="DBA249" s="349"/>
      <c r="DBC249" s="347"/>
      <c r="DBD249" s="350"/>
      <c r="DBE249" s="350"/>
      <c r="DBF249" s="348"/>
      <c r="DBG249" s="348"/>
      <c r="DBH249" s="348"/>
      <c r="DBI249" s="349"/>
      <c r="DBK249" s="347"/>
      <c r="DBL249" s="350"/>
      <c r="DBM249" s="350"/>
      <c r="DBN249" s="348"/>
      <c r="DBO249" s="348"/>
      <c r="DBP249" s="348"/>
      <c r="DBQ249" s="349"/>
      <c r="DBS249" s="347"/>
      <c r="DBT249" s="350"/>
      <c r="DBU249" s="350"/>
      <c r="DBV249" s="348"/>
      <c r="DBW249" s="348"/>
      <c r="DBX249" s="348"/>
      <c r="DBY249" s="349"/>
      <c r="DCA249" s="347"/>
      <c r="DCB249" s="350"/>
      <c r="DCC249" s="350"/>
      <c r="DCD249" s="348"/>
      <c r="DCE249" s="348"/>
      <c r="DCF249" s="348"/>
      <c r="DCG249" s="349"/>
      <c r="DCI249" s="347"/>
      <c r="DCJ249" s="350"/>
      <c r="DCK249" s="350"/>
      <c r="DCL249" s="348"/>
      <c r="DCM249" s="348"/>
      <c r="DCN249" s="348"/>
      <c r="DCO249" s="349"/>
      <c r="DCQ249" s="347"/>
      <c r="DCR249" s="350"/>
      <c r="DCS249" s="350"/>
      <c r="DCT249" s="348"/>
      <c r="DCU249" s="348"/>
      <c r="DCV249" s="348"/>
      <c r="DCW249" s="349"/>
      <c r="DCY249" s="347"/>
      <c r="DCZ249" s="350"/>
      <c r="DDA249" s="350"/>
      <c r="DDB249" s="348"/>
      <c r="DDC249" s="348"/>
      <c r="DDD249" s="348"/>
      <c r="DDE249" s="349"/>
      <c r="DDG249" s="347"/>
      <c r="DDH249" s="350"/>
      <c r="DDI249" s="350"/>
      <c r="DDJ249" s="348"/>
      <c r="DDK249" s="348"/>
      <c r="DDL249" s="348"/>
      <c r="DDM249" s="349"/>
      <c r="DDO249" s="347"/>
      <c r="DDP249" s="350"/>
      <c r="DDQ249" s="350"/>
      <c r="DDR249" s="348"/>
      <c r="DDS249" s="348"/>
      <c r="DDT249" s="348"/>
      <c r="DDU249" s="349"/>
      <c r="DDW249" s="347"/>
      <c r="DDX249" s="350"/>
      <c r="DDY249" s="350"/>
      <c r="DDZ249" s="348"/>
      <c r="DEA249" s="348"/>
      <c r="DEB249" s="348"/>
      <c r="DEC249" s="349"/>
      <c r="DEE249" s="347"/>
      <c r="DEF249" s="350"/>
      <c r="DEG249" s="350"/>
      <c r="DEH249" s="348"/>
      <c r="DEI249" s="348"/>
      <c r="DEJ249" s="348"/>
      <c r="DEK249" s="349"/>
      <c r="DEM249" s="347"/>
      <c r="DEN249" s="350"/>
      <c r="DEO249" s="350"/>
      <c r="DEP249" s="348"/>
      <c r="DEQ249" s="348"/>
      <c r="DER249" s="348"/>
      <c r="DES249" s="349"/>
      <c r="DEU249" s="347"/>
      <c r="DEV249" s="350"/>
      <c r="DEW249" s="350"/>
      <c r="DEX249" s="348"/>
      <c r="DEY249" s="348"/>
      <c r="DEZ249" s="348"/>
      <c r="DFA249" s="349"/>
      <c r="DFC249" s="347"/>
      <c r="DFD249" s="350"/>
      <c r="DFE249" s="350"/>
      <c r="DFF249" s="348"/>
      <c r="DFG249" s="348"/>
      <c r="DFH249" s="348"/>
      <c r="DFI249" s="349"/>
      <c r="DFK249" s="347"/>
      <c r="DFL249" s="350"/>
      <c r="DFM249" s="350"/>
      <c r="DFN249" s="348"/>
      <c r="DFO249" s="348"/>
      <c r="DFP249" s="348"/>
      <c r="DFQ249" s="349"/>
      <c r="DFS249" s="347"/>
      <c r="DFT249" s="350"/>
      <c r="DFU249" s="350"/>
      <c r="DFV249" s="348"/>
      <c r="DFW249" s="348"/>
      <c r="DFX249" s="348"/>
      <c r="DFY249" s="349"/>
      <c r="DGA249" s="347"/>
      <c r="DGB249" s="350"/>
      <c r="DGC249" s="350"/>
      <c r="DGD249" s="348"/>
      <c r="DGE249" s="348"/>
      <c r="DGF249" s="348"/>
      <c r="DGG249" s="349"/>
      <c r="DGI249" s="347"/>
      <c r="DGJ249" s="350"/>
      <c r="DGK249" s="350"/>
      <c r="DGL249" s="348"/>
      <c r="DGM249" s="348"/>
      <c r="DGN249" s="348"/>
      <c r="DGO249" s="349"/>
      <c r="DGQ249" s="347"/>
      <c r="DGR249" s="350"/>
      <c r="DGS249" s="350"/>
      <c r="DGT249" s="348"/>
      <c r="DGU249" s="348"/>
      <c r="DGV249" s="348"/>
      <c r="DGW249" s="349"/>
      <c r="DGY249" s="347"/>
      <c r="DGZ249" s="350"/>
      <c r="DHA249" s="350"/>
      <c r="DHB249" s="348"/>
      <c r="DHC249" s="348"/>
      <c r="DHD249" s="348"/>
      <c r="DHE249" s="349"/>
      <c r="DHG249" s="347"/>
      <c r="DHH249" s="350"/>
      <c r="DHI249" s="350"/>
      <c r="DHJ249" s="348"/>
      <c r="DHK249" s="348"/>
      <c r="DHL249" s="348"/>
      <c r="DHM249" s="349"/>
      <c r="DHO249" s="347"/>
      <c r="DHP249" s="350"/>
      <c r="DHQ249" s="350"/>
      <c r="DHR249" s="348"/>
      <c r="DHS249" s="348"/>
      <c r="DHT249" s="348"/>
      <c r="DHU249" s="349"/>
      <c r="DHW249" s="347"/>
      <c r="DHX249" s="350"/>
      <c r="DHY249" s="350"/>
      <c r="DHZ249" s="348"/>
      <c r="DIA249" s="348"/>
      <c r="DIB249" s="348"/>
      <c r="DIC249" s="349"/>
      <c r="DIE249" s="347"/>
      <c r="DIF249" s="350"/>
      <c r="DIG249" s="350"/>
      <c r="DIH249" s="348"/>
      <c r="DII249" s="348"/>
      <c r="DIJ249" s="348"/>
      <c r="DIK249" s="349"/>
      <c r="DIM249" s="347"/>
      <c r="DIN249" s="350"/>
      <c r="DIO249" s="350"/>
      <c r="DIP249" s="348"/>
      <c r="DIQ249" s="348"/>
      <c r="DIR249" s="348"/>
      <c r="DIS249" s="349"/>
      <c r="DIU249" s="347"/>
      <c r="DIV249" s="350"/>
      <c r="DIW249" s="350"/>
      <c r="DIX249" s="348"/>
      <c r="DIY249" s="348"/>
      <c r="DIZ249" s="348"/>
      <c r="DJA249" s="349"/>
      <c r="DJC249" s="347"/>
      <c r="DJD249" s="350"/>
      <c r="DJE249" s="350"/>
      <c r="DJF249" s="348"/>
      <c r="DJG249" s="348"/>
      <c r="DJH249" s="348"/>
      <c r="DJI249" s="349"/>
      <c r="DJK249" s="347"/>
      <c r="DJL249" s="350"/>
      <c r="DJM249" s="350"/>
      <c r="DJN249" s="348"/>
      <c r="DJO249" s="348"/>
      <c r="DJP249" s="348"/>
      <c r="DJQ249" s="349"/>
      <c r="DJS249" s="347"/>
      <c r="DJT249" s="350"/>
      <c r="DJU249" s="350"/>
      <c r="DJV249" s="348"/>
      <c r="DJW249" s="348"/>
      <c r="DJX249" s="348"/>
      <c r="DJY249" s="349"/>
      <c r="DKA249" s="347"/>
      <c r="DKB249" s="350"/>
      <c r="DKC249" s="350"/>
      <c r="DKD249" s="348"/>
      <c r="DKE249" s="348"/>
      <c r="DKF249" s="348"/>
      <c r="DKG249" s="349"/>
      <c r="DKI249" s="347"/>
      <c r="DKJ249" s="350"/>
      <c r="DKK249" s="350"/>
      <c r="DKL249" s="348"/>
      <c r="DKM249" s="348"/>
      <c r="DKN249" s="348"/>
      <c r="DKO249" s="349"/>
      <c r="DKQ249" s="347"/>
      <c r="DKR249" s="350"/>
      <c r="DKS249" s="350"/>
      <c r="DKT249" s="348"/>
      <c r="DKU249" s="348"/>
      <c r="DKV249" s="348"/>
      <c r="DKW249" s="349"/>
      <c r="DKY249" s="347"/>
      <c r="DKZ249" s="350"/>
      <c r="DLA249" s="350"/>
      <c r="DLB249" s="348"/>
      <c r="DLC249" s="348"/>
      <c r="DLD249" s="348"/>
      <c r="DLE249" s="349"/>
      <c r="DLG249" s="347"/>
      <c r="DLH249" s="350"/>
      <c r="DLI249" s="350"/>
      <c r="DLJ249" s="348"/>
      <c r="DLK249" s="348"/>
      <c r="DLL249" s="348"/>
      <c r="DLM249" s="349"/>
      <c r="DLO249" s="347"/>
      <c r="DLP249" s="350"/>
      <c r="DLQ249" s="350"/>
      <c r="DLR249" s="348"/>
      <c r="DLS249" s="348"/>
      <c r="DLT249" s="348"/>
      <c r="DLU249" s="349"/>
      <c r="DLW249" s="347"/>
      <c r="DLX249" s="350"/>
      <c r="DLY249" s="350"/>
      <c r="DLZ249" s="348"/>
      <c r="DMA249" s="348"/>
      <c r="DMB249" s="348"/>
      <c r="DMC249" s="349"/>
      <c r="DME249" s="347"/>
      <c r="DMF249" s="350"/>
      <c r="DMG249" s="350"/>
      <c r="DMH249" s="348"/>
      <c r="DMI249" s="348"/>
      <c r="DMJ249" s="348"/>
      <c r="DMK249" s="349"/>
      <c r="DMM249" s="347"/>
      <c r="DMN249" s="350"/>
      <c r="DMO249" s="350"/>
      <c r="DMP249" s="348"/>
      <c r="DMQ249" s="348"/>
      <c r="DMR249" s="348"/>
      <c r="DMS249" s="349"/>
      <c r="DMU249" s="347"/>
      <c r="DMV249" s="350"/>
      <c r="DMW249" s="350"/>
      <c r="DMX249" s="348"/>
      <c r="DMY249" s="348"/>
      <c r="DMZ249" s="348"/>
      <c r="DNA249" s="349"/>
      <c r="DNC249" s="347"/>
      <c r="DND249" s="350"/>
      <c r="DNE249" s="350"/>
      <c r="DNF249" s="348"/>
      <c r="DNG249" s="348"/>
      <c r="DNH249" s="348"/>
      <c r="DNI249" s="349"/>
      <c r="DNK249" s="347"/>
      <c r="DNL249" s="350"/>
      <c r="DNM249" s="350"/>
      <c r="DNN249" s="348"/>
      <c r="DNO249" s="348"/>
      <c r="DNP249" s="348"/>
      <c r="DNQ249" s="349"/>
      <c r="DNS249" s="347"/>
      <c r="DNT249" s="350"/>
      <c r="DNU249" s="350"/>
      <c r="DNV249" s="348"/>
      <c r="DNW249" s="348"/>
      <c r="DNX249" s="348"/>
      <c r="DNY249" s="349"/>
      <c r="DOA249" s="347"/>
      <c r="DOB249" s="350"/>
      <c r="DOC249" s="350"/>
      <c r="DOD249" s="348"/>
      <c r="DOE249" s="348"/>
      <c r="DOF249" s="348"/>
      <c r="DOG249" s="349"/>
      <c r="DOI249" s="347"/>
      <c r="DOJ249" s="350"/>
      <c r="DOK249" s="350"/>
      <c r="DOL249" s="348"/>
      <c r="DOM249" s="348"/>
      <c r="DON249" s="348"/>
      <c r="DOO249" s="349"/>
      <c r="DOQ249" s="347"/>
      <c r="DOR249" s="350"/>
      <c r="DOS249" s="350"/>
      <c r="DOT249" s="348"/>
      <c r="DOU249" s="348"/>
      <c r="DOV249" s="348"/>
      <c r="DOW249" s="349"/>
      <c r="DOY249" s="347"/>
      <c r="DOZ249" s="350"/>
      <c r="DPA249" s="350"/>
      <c r="DPB249" s="348"/>
      <c r="DPC249" s="348"/>
      <c r="DPD249" s="348"/>
      <c r="DPE249" s="349"/>
      <c r="DPG249" s="347"/>
      <c r="DPH249" s="350"/>
      <c r="DPI249" s="350"/>
      <c r="DPJ249" s="348"/>
      <c r="DPK249" s="348"/>
      <c r="DPL249" s="348"/>
      <c r="DPM249" s="349"/>
      <c r="DPO249" s="347"/>
      <c r="DPP249" s="350"/>
      <c r="DPQ249" s="350"/>
      <c r="DPR249" s="348"/>
      <c r="DPS249" s="348"/>
      <c r="DPT249" s="348"/>
      <c r="DPU249" s="349"/>
      <c r="DPW249" s="347"/>
      <c r="DPX249" s="350"/>
      <c r="DPY249" s="350"/>
      <c r="DPZ249" s="348"/>
      <c r="DQA249" s="348"/>
      <c r="DQB249" s="348"/>
      <c r="DQC249" s="349"/>
      <c r="DQE249" s="347"/>
      <c r="DQF249" s="350"/>
      <c r="DQG249" s="350"/>
      <c r="DQH249" s="348"/>
      <c r="DQI249" s="348"/>
      <c r="DQJ249" s="348"/>
      <c r="DQK249" s="349"/>
      <c r="DQM249" s="347"/>
      <c r="DQN249" s="350"/>
      <c r="DQO249" s="350"/>
      <c r="DQP249" s="348"/>
      <c r="DQQ249" s="348"/>
      <c r="DQR249" s="348"/>
      <c r="DQS249" s="349"/>
      <c r="DQU249" s="347"/>
      <c r="DQV249" s="350"/>
      <c r="DQW249" s="350"/>
      <c r="DQX249" s="348"/>
      <c r="DQY249" s="348"/>
      <c r="DQZ249" s="348"/>
      <c r="DRA249" s="349"/>
      <c r="DRC249" s="347"/>
      <c r="DRD249" s="350"/>
      <c r="DRE249" s="350"/>
      <c r="DRF249" s="348"/>
      <c r="DRG249" s="348"/>
      <c r="DRH249" s="348"/>
      <c r="DRI249" s="349"/>
      <c r="DRK249" s="347"/>
      <c r="DRL249" s="350"/>
      <c r="DRM249" s="350"/>
      <c r="DRN249" s="348"/>
      <c r="DRO249" s="348"/>
      <c r="DRP249" s="348"/>
      <c r="DRQ249" s="349"/>
      <c r="DRS249" s="347"/>
      <c r="DRT249" s="350"/>
      <c r="DRU249" s="350"/>
      <c r="DRV249" s="348"/>
      <c r="DRW249" s="348"/>
      <c r="DRX249" s="348"/>
      <c r="DRY249" s="349"/>
      <c r="DSA249" s="347"/>
      <c r="DSB249" s="350"/>
      <c r="DSC249" s="350"/>
      <c r="DSD249" s="348"/>
      <c r="DSE249" s="348"/>
      <c r="DSF249" s="348"/>
      <c r="DSG249" s="349"/>
      <c r="DSI249" s="347"/>
      <c r="DSJ249" s="350"/>
      <c r="DSK249" s="350"/>
      <c r="DSL249" s="348"/>
      <c r="DSM249" s="348"/>
      <c r="DSN249" s="348"/>
      <c r="DSO249" s="349"/>
      <c r="DSQ249" s="347"/>
      <c r="DSR249" s="350"/>
      <c r="DSS249" s="350"/>
      <c r="DST249" s="348"/>
      <c r="DSU249" s="348"/>
      <c r="DSV249" s="348"/>
      <c r="DSW249" s="349"/>
      <c r="DSY249" s="347"/>
      <c r="DSZ249" s="350"/>
      <c r="DTA249" s="350"/>
      <c r="DTB249" s="348"/>
      <c r="DTC249" s="348"/>
      <c r="DTD249" s="348"/>
      <c r="DTE249" s="349"/>
      <c r="DTG249" s="347"/>
      <c r="DTH249" s="350"/>
      <c r="DTI249" s="350"/>
      <c r="DTJ249" s="348"/>
      <c r="DTK249" s="348"/>
      <c r="DTL249" s="348"/>
      <c r="DTM249" s="349"/>
      <c r="DTO249" s="347"/>
      <c r="DTP249" s="350"/>
      <c r="DTQ249" s="350"/>
      <c r="DTR249" s="348"/>
      <c r="DTS249" s="348"/>
      <c r="DTT249" s="348"/>
      <c r="DTU249" s="349"/>
      <c r="DTW249" s="347"/>
      <c r="DTX249" s="350"/>
      <c r="DTY249" s="350"/>
      <c r="DTZ249" s="348"/>
      <c r="DUA249" s="348"/>
      <c r="DUB249" s="348"/>
      <c r="DUC249" s="349"/>
      <c r="DUE249" s="347"/>
      <c r="DUF249" s="350"/>
      <c r="DUG249" s="350"/>
      <c r="DUH249" s="348"/>
      <c r="DUI249" s="348"/>
      <c r="DUJ249" s="348"/>
      <c r="DUK249" s="349"/>
      <c r="DUM249" s="347"/>
      <c r="DUN249" s="350"/>
      <c r="DUO249" s="350"/>
      <c r="DUP249" s="348"/>
      <c r="DUQ249" s="348"/>
      <c r="DUR249" s="348"/>
      <c r="DUS249" s="349"/>
      <c r="DUU249" s="347"/>
      <c r="DUV249" s="350"/>
      <c r="DUW249" s="350"/>
      <c r="DUX249" s="348"/>
      <c r="DUY249" s="348"/>
      <c r="DUZ249" s="348"/>
      <c r="DVA249" s="349"/>
      <c r="DVC249" s="347"/>
      <c r="DVD249" s="350"/>
      <c r="DVE249" s="350"/>
      <c r="DVF249" s="348"/>
      <c r="DVG249" s="348"/>
      <c r="DVH249" s="348"/>
      <c r="DVI249" s="349"/>
      <c r="DVK249" s="347"/>
      <c r="DVL249" s="350"/>
      <c r="DVM249" s="350"/>
      <c r="DVN249" s="348"/>
      <c r="DVO249" s="348"/>
      <c r="DVP249" s="348"/>
      <c r="DVQ249" s="349"/>
      <c r="DVS249" s="347"/>
      <c r="DVT249" s="350"/>
      <c r="DVU249" s="350"/>
      <c r="DVV249" s="348"/>
      <c r="DVW249" s="348"/>
      <c r="DVX249" s="348"/>
      <c r="DVY249" s="349"/>
      <c r="DWA249" s="347"/>
      <c r="DWB249" s="350"/>
      <c r="DWC249" s="350"/>
      <c r="DWD249" s="348"/>
      <c r="DWE249" s="348"/>
      <c r="DWF249" s="348"/>
      <c r="DWG249" s="349"/>
      <c r="DWI249" s="347"/>
      <c r="DWJ249" s="350"/>
      <c r="DWK249" s="350"/>
      <c r="DWL249" s="348"/>
      <c r="DWM249" s="348"/>
      <c r="DWN249" s="348"/>
      <c r="DWO249" s="349"/>
      <c r="DWQ249" s="347"/>
      <c r="DWR249" s="350"/>
      <c r="DWS249" s="350"/>
      <c r="DWT249" s="348"/>
      <c r="DWU249" s="348"/>
      <c r="DWV249" s="348"/>
      <c r="DWW249" s="349"/>
      <c r="DWY249" s="347"/>
      <c r="DWZ249" s="350"/>
      <c r="DXA249" s="350"/>
      <c r="DXB249" s="348"/>
      <c r="DXC249" s="348"/>
      <c r="DXD249" s="348"/>
      <c r="DXE249" s="349"/>
      <c r="DXG249" s="347"/>
      <c r="DXH249" s="350"/>
      <c r="DXI249" s="350"/>
      <c r="DXJ249" s="348"/>
      <c r="DXK249" s="348"/>
      <c r="DXL249" s="348"/>
      <c r="DXM249" s="349"/>
      <c r="DXO249" s="347"/>
      <c r="DXP249" s="350"/>
      <c r="DXQ249" s="350"/>
      <c r="DXR249" s="348"/>
      <c r="DXS249" s="348"/>
      <c r="DXT249" s="348"/>
      <c r="DXU249" s="349"/>
      <c r="DXW249" s="347"/>
      <c r="DXX249" s="350"/>
      <c r="DXY249" s="350"/>
      <c r="DXZ249" s="348"/>
      <c r="DYA249" s="348"/>
      <c r="DYB249" s="348"/>
      <c r="DYC249" s="349"/>
      <c r="DYE249" s="347"/>
      <c r="DYF249" s="350"/>
      <c r="DYG249" s="350"/>
      <c r="DYH249" s="348"/>
      <c r="DYI249" s="348"/>
      <c r="DYJ249" s="348"/>
      <c r="DYK249" s="349"/>
      <c r="DYM249" s="347"/>
      <c r="DYN249" s="350"/>
      <c r="DYO249" s="350"/>
      <c r="DYP249" s="348"/>
      <c r="DYQ249" s="348"/>
      <c r="DYR249" s="348"/>
      <c r="DYS249" s="349"/>
      <c r="DYU249" s="347"/>
      <c r="DYV249" s="350"/>
      <c r="DYW249" s="350"/>
      <c r="DYX249" s="348"/>
      <c r="DYY249" s="348"/>
      <c r="DYZ249" s="348"/>
      <c r="DZA249" s="349"/>
      <c r="DZC249" s="347"/>
      <c r="DZD249" s="350"/>
      <c r="DZE249" s="350"/>
      <c r="DZF249" s="348"/>
      <c r="DZG249" s="348"/>
      <c r="DZH249" s="348"/>
      <c r="DZI249" s="349"/>
      <c r="DZK249" s="347"/>
      <c r="DZL249" s="350"/>
      <c r="DZM249" s="350"/>
      <c r="DZN249" s="348"/>
      <c r="DZO249" s="348"/>
      <c r="DZP249" s="348"/>
      <c r="DZQ249" s="349"/>
      <c r="DZS249" s="347"/>
      <c r="DZT249" s="350"/>
      <c r="DZU249" s="350"/>
      <c r="DZV249" s="348"/>
      <c r="DZW249" s="348"/>
      <c r="DZX249" s="348"/>
      <c r="DZY249" s="349"/>
      <c r="EAA249" s="347"/>
      <c r="EAB249" s="350"/>
      <c r="EAC249" s="350"/>
      <c r="EAD249" s="348"/>
      <c r="EAE249" s="348"/>
      <c r="EAF249" s="348"/>
      <c r="EAG249" s="349"/>
      <c r="EAI249" s="347"/>
      <c r="EAJ249" s="350"/>
      <c r="EAK249" s="350"/>
      <c r="EAL249" s="348"/>
      <c r="EAM249" s="348"/>
      <c r="EAN249" s="348"/>
      <c r="EAO249" s="349"/>
      <c r="EAQ249" s="347"/>
      <c r="EAR249" s="350"/>
      <c r="EAS249" s="350"/>
      <c r="EAT249" s="348"/>
      <c r="EAU249" s="348"/>
      <c r="EAV249" s="348"/>
      <c r="EAW249" s="349"/>
      <c r="EAY249" s="347"/>
      <c r="EAZ249" s="350"/>
      <c r="EBA249" s="350"/>
      <c r="EBB249" s="348"/>
      <c r="EBC249" s="348"/>
      <c r="EBD249" s="348"/>
      <c r="EBE249" s="349"/>
      <c r="EBG249" s="347"/>
      <c r="EBH249" s="350"/>
      <c r="EBI249" s="350"/>
      <c r="EBJ249" s="348"/>
      <c r="EBK249" s="348"/>
      <c r="EBL249" s="348"/>
      <c r="EBM249" s="349"/>
      <c r="EBO249" s="347"/>
      <c r="EBP249" s="350"/>
      <c r="EBQ249" s="350"/>
      <c r="EBR249" s="348"/>
      <c r="EBS249" s="348"/>
      <c r="EBT249" s="348"/>
      <c r="EBU249" s="349"/>
      <c r="EBW249" s="347"/>
      <c r="EBX249" s="350"/>
      <c r="EBY249" s="350"/>
      <c r="EBZ249" s="348"/>
      <c r="ECA249" s="348"/>
      <c r="ECB249" s="348"/>
      <c r="ECC249" s="349"/>
      <c r="ECE249" s="347"/>
      <c r="ECF249" s="350"/>
      <c r="ECG249" s="350"/>
      <c r="ECH249" s="348"/>
      <c r="ECI249" s="348"/>
      <c r="ECJ249" s="348"/>
      <c r="ECK249" s="349"/>
      <c r="ECM249" s="347"/>
      <c r="ECN249" s="350"/>
      <c r="ECO249" s="350"/>
      <c r="ECP249" s="348"/>
      <c r="ECQ249" s="348"/>
      <c r="ECR249" s="348"/>
      <c r="ECS249" s="349"/>
      <c r="ECU249" s="347"/>
      <c r="ECV249" s="350"/>
      <c r="ECW249" s="350"/>
      <c r="ECX249" s="348"/>
      <c r="ECY249" s="348"/>
      <c r="ECZ249" s="348"/>
      <c r="EDA249" s="349"/>
      <c r="EDC249" s="347"/>
      <c r="EDD249" s="350"/>
      <c r="EDE249" s="350"/>
      <c r="EDF249" s="348"/>
      <c r="EDG249" s="348"/>
      <c r="EDH249" s="348"/>
      <c r="EDI249" s="349"/>
      <c r="EDK249" s="347"/>
      <c r="EDL249" s="350"/>
      <c r="EDM249" s="350"/>
      <c r="EDN249" s="348"/>
      <c r="EDO249" s="348"/>
      <c r="EDP249" s="348"/>
      <c r="EDQ249" s="349"/>
      <c r="EDS249" s="347"/>
      <c r="EDT249" s="350"/>
      <c r="EDU249" s="350"/>
      <c r="EDV249" s="348"/>
      <c r="EDW249" s="348"/>
      <c r="EDX249" s="348"/>
      <c r="EDY249" s="349"/>
      <c r="EEA249" s="347"/>
      <c r="EEB249" s="350"/>
      <c r="EEC249" s="350"/>
      <c r="EED249" s="348"/>
      <c r="EEE249" s="348"/>
      <c r="EEF249" s="348"/>
      <c r="EEG249" s="349"/>
      <c r="EEI249" s="347"/>
      <c r="EEJ249" s="350"/>
      <c r="EEK249" s="350"/>
      <c r="EEL249" s="348"/>
      <c r="EEM249" s="348"/>
      <c r="EEN249" s="348"/>
      <c r="EEO249" s="349"/>
      <c r="EEQ249" s="347"/>
      <c r="EER249" s="350"/>
      <c r="EES249" s="350"/>
      <c r="EET249" s="348"/>
      <c r="EEU249" s="348"/>
      <c r="EEV249" s="348"/>
      <c r="EEW249" s="349"/>
      <c r="EEY249" s="347"/>
      <c r="EEZ249" s="350"/>
      <c r="EFA249" s="350"/>
      <c r="EFB249" s="348"/>
      <c r="EFC249" s="348"/>
      <c r="EFD249" s="348"/>
      <c r="EFE249" s="349"/>
      <c r="EFG249" s="347"/>
      <c r="EFH249" s="350"/>
      <c r="EFI249" s="350"/>
      <c r="EFJ249" s="348"/>
      <c r="EFK249" s="348"/>
      <c r="EFL249" s="348"/>
      <c r="EFM249" s="349"/>
      <c r="EFO249" s="347"/>
      <c r="EFP249" s="350"/>
      <c r="EFQ249" s="350"/>
      <c r="EFR249" s="348"/>
      <c r="EFS249" s="348"/>
      <c r="EFT249" s="348"/>
      <c r="EFU249" s="349"/>
      <c r="EFW249" s="347"/>
      <c r="EFX249" s="350"/>
      <c r="EFY249" s="350"/>
      <c r="EFZ249" s="348"/>
      <c r="EGA249" s="348"/>
      <c r="EGB249" s="348"/>
      <c r="EGC249" s="349"/>
      <c r="EGE249" s="347"/>
      <c r="EGF249" s="350"/>
      <c r="EGG249" s="350"/>
      <c r="EGH249" s="348"/>
      <c r="EGI249" s="348"/>
      <c r="EGJ249" s="348"/>
      <c r="EGK249" s="349"/>
      <c r="EGM249" s="347"/>
      <c r="EGN249" s="350"/>
      <c r="EGO249" s="350"/>
      <c r="EGP249" s="348"/>
      <c r="EGQ249" s="348"/>
      <c r="EGR249" s="348"/>
      <c r="EGS249" s="349"/>
      <c r="EGU249" s="347"/>
      <c r="EGV249" s="350"/>
      <c r="EGW249" s="350"/>
      <c r="EGX249" s="348"/>
      <c r="EGY249" s="348"/>
      <c r="EGZ249" s="348"/>
      <c r="EHA249" s="349"/>
      <c r="EHC249" s="347"/>
      <c r="EHD249" s="350"/>
      <c r="EHE249" s="350"/>
      <c r="EHF249" s="348"/>
      <c r="EHG249" s="348"/>
      <c r="EHH249" s="348"/>
      <c r="EHI249" s="349"/>
      <c r="EHK249" s="347"/>
      <c r="EHL249" s="350"/>
      <c r="EHM249" s="350"/>
      <c r="EHN249" s="348"/>
      <c r="EHO249" s="348"/>
      <c r="EHP249" s="348"/>
      <c r="EHQ249" s="349"/>
      <c r="EHS249" s="347"/>
      <c r="EHT249" s="350"/>
      <c r="EHU249" s="350"/>
      <c r="EHV249" s="348"/>
      <c r="EHW249" s="348"/>
      <c r="EHX249" s="348"/>
      <c r="EHY249" s="349"/>
      <c r="EIA249" s="347"/>
      <c r="EIB249" s="350"/>
      <c r="EIC249" s="350"/>
      <c r="EID249" s="348"/>
      <c r="EIE249" s="348"/>
      <c r="EIF249" s="348"/>
      <c r="EIG249" s="349"/>
      <c r="EII249" s="347"/>
      <c r="EIJ249" s="350"/>
      <c r="EIK249" s="350"/>
      <c r="EIL249" s="348"/>
      <c r="EIM249" s="348"/>
      <c r="EIN249" s="348"/>
      <c r="EIO249" s="349"/>
      <c r="EIQ249" s="347"/>
      <c r="EIR249" s="350"/>
      <c r="EIS249" s="350"/>
      <c r="EIT249" s="348"/>
      <c r="EIU249" s="348"/>
      <c r="EIV249" s="348"/>
      <c r="EIW249" s="349"/>
      <c r="EIY249" s="347"/>
      <c r="EIZ249" s="350"/>
      <c r="EJA249" s="350"/>
      <c r="EJB249" s="348"/>
      <c r="EJC249" s="348"/>
      <c r="EJD249" s="348"/>
      <c r="EJE249" s="349"/>
      <c r="EJG249" s="347"/>
      <c r="EJH249" s="350"/>
      <c r="EJI249" s="350"/>
      <c r="EJJ249" s="348"/>
      <c r="EJK249" s="348"/>
      <c r="EJL249" s="348"/>
      <c r="EJM249" s="349"/>
      <c r="EJO249" s="347"/>
      <c r="EJP249" s="350"/>
      <c r="EJQ249" s="350"/>
      <c r="EJR249" s="348"/>
      <c r="EJS249" s="348"/>
      <c r="EJT249" s="348"/>
      <c r="EJU249" s="349"/>
      <c r="EJW249" s="347"/>
      <c r="EJX249" s="350"/>
      <c r="EJY249" s="350"/>
      <c r="EJZ249" s="348"/>
      <c r="EKA249" s="348"/>
      <c r="EKB249" s="348"/>
      <c r="EKC249" s="349"/>
      <c r="EKE249" s="347"/>
      <c r="EKF249" s="350"/>
      <c r="EKG249" s="350"/>
      <c r="EKH249" s="348"/>
      <c r="EKI249" s="348"/>
      <c r="EKJ249" s="348"/>
      <c r="EKK249" s="349"/>
      <c r="EKM249" s="347"/>
      <c r="EKN249" s="350"/>
      <c r="EKO249" s="350"/>
      <c r="EKP249" s="348"/>
      <c r="EKQ249" s="348"/>
      <c r="EKR249" s="348"/>
      <c r="EKS249" s="349"/>
      <c r="EKU249" s="347"/>
      <c r="EKV249" s="350"/>
      <c r="EKW249" s="350"/>
      <c r="EKX249" s="348"/>
      <c r="EKY249" s="348"/>
      <c r="EKZ249" s="348"/>
      <c r="ELA249" s="349"/>
      <c r="ELC249" s="347"/>
      <c r="ELD249" s="350"/>
      <c r="ELE249" s="350"/>
      <c r="ELF249" s="348"/>
      <c r="ELG249" s="348"/>
      <c r="ELH249" s="348"/>
      <c r="ELI249" s="349"/>
      <c r="ELK249" s="347"/>
      <c r="ELL249" s="350"/>
      <c r="ELM249" s="350"/>
      <c r="ELN249" s="348"/>
      <c r="ELO249" s="348"/>
      <c r="ELP249" s="348"/>
      <c r="ELQ249" s="349"/>
      <c r="ELS249" s="347"/>
      <c r="ELT249" s="350"/>
      <c r="ELU249" s="350"/>
      <c r="ELV249" s="348"/>
      <c r="ELW249" s="348"/>
      <c r="ELX249" s="348"/>
      <c r="ELY249" s="349"/>
      <c r="EMA249" s="347"/>
      <c r="EMB249" s="350"/>
      <c r="EMC249" s="350"/>
      <c r="EMD249" s="348"/>
      <c r="EME249" s="348"/>
      <c r="EMF249" s="348"/>
      <c r="EMG249" s="349"/>
      <c r="EMI249" s="347"/>
      <c r="EMJ249" s="350"/>
      <c r="EMK249" s="350"/>
      <c r="EML249" s="348"/>
      <c r="EMM249" s="348"/>
      <c r="EMN249" s="348"/>
      <c r="EMO249" s="349"/>
      <c r="EMQ249" s="347"/>
      <c r="EMR249" s="350"/>
      <c r="EMS249" s="350"/>
      <c r="EMT249" s="348"/>
      <c r="EMU249" s="348"/>
      <c r="EMV249" s="348"/>
      <c r="EMW249" s="349"/>
      <c r="EMY249" s="347"/>
      <c r="EMZ249" s="350"/>
      <c r="ENA249" s="350"/>
      <c r="ENB249" s="348"/>
      <c r="ENC249" s="348"/>
      <c r="END249" s="348"/>
      <c r="ENE249" s="349"/>
      <c r="ENG249" s="347"/>
      <c r="ENH249" s="350"/>
      <c r="ENI249" s="350"/>
      <c r="ENJ249" s="348"/>
      <c r="ENK249" s="348"/>
      <c r="ENL249" s="348"/>
      <c r="ENM249" s="349"/>
      <c r="ENO249" s="347"/>
      <c r="ENP249" s="350"/>
      <c r="ENQ249" s="350"/>
      <c r="ENR249" s="348"/>
      <c r="ENS249" s="348"/>
      <c r="ENT249" s="348"/>
      <c r="ENU249" s="349"/>
      <c r="ENW249" s="347"/>
      <c r="ENX249" s="350"/>
      <c r="ENY249" s="350"/>
      <c r="ENZ249" s="348"/>
      <c r="EOA249" s="348"/>
      <c r="EOB249" s="348"/>
      <c r="EOC249" s="349"/>
      <c r="EOE249" s="347"/>
      <c r="EOF249" s="350"/>
      <c r="EOG249" s="350"/>
      <c r="EOH249" s="348"/>
      <c r="EOI249" s="348"/>
      <c r="EOJ249" s="348"/>
      <c r="EOK249" s="349"/>
      <c r="EOM249" s="347"/>
      <c r="EON249" s="350"/>
      <c r="EOO249" s="350"/>
      <c r="EOP249" s="348"/>
      <c r="EOQ249" s="348"/>
      <c r="EOR249" s="348"/>
      <c r="EOS249" s="349"/>
      <c r="EOU249" s="347"/>
      <c r="EOV249" s="350"/>
      <c r="EOW249" s="350"/>
      <c r="EOX249" s="348"/>
      <c r="EOY249" s="348"/>
      <c r="EOZ249" s="348"/>
      <c r="EPA249" s="349"/>
      <c r="EPC249" s="347"/>
      <c r="EPD249" s="350"/>
      <c r="EPE249" s="350"/>
      <c r="EPF249" s="348"/>
      <c r="EPG249" s="348"/>
      <c r="EPH249" s="348"/>
      <c r="EPI249" s="349"/>
      <c r="EPK249" s="347"/>
      <c r="EPL249" s="350"/>
      <c r="EPM249" s="350"/>
      <c r="EPN249" s="348"/>
      <c r="EPO249" s="348"/>
      <c r="EPP249" s="348"/>
      <c r="EPQ249" s="349"/>
      <c r="EPS249" s="347"/>
      <c r="EPT249" s="350"/>
      <c r="EPU249" s="350"/>
      <c r="EPV249" s="348"/>
      <c r="EPW249" s="348"/>
      <c r="EPX249" s="348"/>
      <c r="EPY249" s="349"/>
      <c r="EQA249" s="347"/>
      <c r="EQB249" s="350"/>
      <c r="EQC249" s="350"/>
      <c r="EQD249" s="348"/>
      <c r="EQE249" s="348"/>
      <c r="EQF249" s="348"/>
      <c r="EQG249" s="349"/>
      <c r="EQI249" s="347"/>
      <c r="EQJ249" s="350"/>
      <c r="EQK249" s="350"/>
      <c r="EQL249" s="348"/>
      <c r="EQM249" s="348"/>
      <c r="EQN249" s="348"/>
      <c r="EQO249" s="349"/>
      <c r="EQQ249" s="347"/>
      <c r="EQR249" s="350"/>
      <c r="EQS249" s="350"/>
      <c r="EQT249" s="348"/>
      <c r="EQU249" s="348"/>
      <c r="EQV249" s="348"/>
      <c r="EQW249" s="349"/>
      <c r="EQY249" s="347"/>
      <c r="EQZ249" s="350"/>
      <c r="ERA249" s="350"/>
      <c r="ERB249" s="348"/>
      <c r="ERC249" s="348"/>
      <c r="ERD249" s="348"/>
      <c r="ERE249" s="349"/>
      <c r="ERG249" s="347"/>
      <c r="ERH249" s="350"/>
      <c r="ERI249" s="350"/>
      <c r="ERJ249" s="348"/>
      <c r="ERK249" s="348"/>
      <c r="ERL249" s="348"/>
      <c r="ERM249" s="349"/>
      <c r="ERO249" s="347"/>
      <c r="ERP249" s="350"/>
      <c r="ERQ249" s="350"/>
      <c r="ERR249" s="348"/>
      <c r="ERS249" s="348"/>
      <c r="ERT249" s="348"/>
      <c r="ERU249" s="349"/>
      <c r="ERW249" s="347"/>
      <c r="ERX249" s="350"/>
      <c r="ERY249" s="350"/>
      <c r="ERZ249" s="348"/>
      <c r="ESA249" s="348"/>
      <c r="ESB249" s="348"/>
      <c r="ESC249" s="349"/>
      <c r="ESE249" s="347"/>
      <c r="ESF249" s="350"/>
      <c r="ESG249" s="350"/>
      <c r="ESH249" s="348"/>
      <c r="ESI249" s="348"/>
      <c r="ESJ249" s="348"/>
      <c r="ESK249" s="349"/>
      <c r="ESM249" s="347"/>
      <c r="ESN249" s="350"/>
      <c r="ESO249" s="350"/>
      <c r="ESP249" s="348"/>
      <c r="ESQ249" s="348"/>
      <c r="ESR249" s="348"/>
      <c r="ESS249" s="349"/>
      <c r="ESU249" s="347"/>
      <c r="ESV249" s="350"/>
      <c r="ESW249" s="350"/>
      <c r="ESX249" s="348"/>
      <c r="ESY249" s="348"/>
      <c r="ESZ249" s="348"/>
      <c r="ETA249" s="349"/>
      <c r="ETC249" s="347"/>
      <c r="ETD249" s="350"/>
      <c r="ETE249" s="350"/>
      <c r="ETF249" s="348"/>
      <c r="ETG249" s="348"/>
      <c r="ETH249" s="348"/>
      <c r="ETI249" s="349"/>
      <c r="ETK249" s="347"/>
      <c r="ETL249" s="350"/>
      <c r="ETM249" s="350"/>
      <c r="ETN249" s="348"/>
      <c r="ETO249" s="348"/>
      <c r="ETP249" s="348"/>
      <c r="ETQ249" s="349"/>
      <c r="ETS249" s="347"/>
      <c r="ETT249" s="350"/>
      <c r="ETU249" s="350"/>
      <c r="ETV249" s="348"/>
      <c r="ETW249" s="348"/>
      <c r="ETX249" s="348"/>
      <c r="ETY249" s="349"/>
      <c r="EUA249" s="347"/>
      <c r="EUB249" s="350"/>
      <c r="EUC249" s="350"/>
      <c r="EUD249" s="348"/>
      <c r="EUE249" s="348"/>
      <c r="EUF249" s="348"/>
      <c r="EUG249" s="349"/>
      <c r="EUI249" s="347"/>
      <c r="EUJ249" s="350"/>
      <c r="EUK249" s="350"/>
      <c r="EUL249" s="348"/>
      <c r="EUM249" s="348"/>
      <c r="EUN249" s="348"/>
      <c r="EUO249" s="349"/>
      <c r="EUQ249" s="347"/>
      <c r="EUR249" s="350"/>
      <c r="EUS249" s="350"/>
      <c r="EUT249" s="348"/>
      <c r="EUU249" s="348"/>
      <c r="EUV249" s="348"/>
      <c r="EUW249" s="349"/>
      <c r="EUY249" s="347"/>
      <c r="EUZ249" s="350"/>
      <c r="EVA249" s="350"/>
      <c r="EVB249" s="348"/>
      <c r="EVC249" s="348"/>
      <c r="EVD249" s="348"/>
      <c r="EVE249" s="349"/>
      <c r="EVG249" s="347"/>
      <c r="EVH249" s="350"/>
      <c r="EVI249" s="350"/>
      <c r="EVJ249" s="348"/>
      <c r="EVK249" s="348"/>
      <c r="EVL249" s="348"/>
      <c r="EVM249" s="349"/>
      <c r="EVO249" s="347"/>
      <c r="EVP249" s="350"/>
      <c r="EVQ249" s="350"/>
      <c r="EVR249" s="348"/>
      <c r="EVS249" s="348"/>
      <c r="EVT249" s="348"/>
      <c r="EVU249" s="349"/>
      <c r="EVW249" s="347"/>
      <c r="EVX249" s="350"/>
      <c r="EVY249" s="350"/>
      <c r="EVZ249" s="348"/>
      <c r="EWA249" s="348"/>
      <c r="EWB249" s="348"/>
      <c r="EWC249" s="349"/>
      <c r="EWE249" s="347"/>
      <c r="EWF249" s="350"/>
      <c r="EWG249" s="350"/>
      <c r="EWH249" s="348"/>
      <c r="EWI249" s="348"/>
      <c r="EWJ249" s="348"/>
      <c r="EWK249" s="349"/>
      <c r="EWM249" s="347"/>
      <c r="EWN249" s="350"/>
      <c r="EWO249" s="350"/>
      <c r="EWP249" s="348"/>
      <c r="EWQ249" s="348"/>
      <c r="EWR249" s="348"/>
      <c r="EWS249" s="349"/>
      <c r="EWU249" s="347"/>
      <c r="EWV249" s="350"/>
      <c r="EWW249" s="350"/>
      <c r="EWX249" s="348"/>
      <c r="EWY249" s="348"/>
      <c r="EWZ249" s="348"/>
      <c r="EXA249" s="349"/>
      <c r="EXC249" s="347"/>
      <c r="EXD249" s="350"/>
      <c r="EXE249" s="350"/>
      <c r="EXF249" s="348"/>
      <c r="EXG249" s="348"/>
      <c r="EXH249" s="348"/>
      <c r="EXI249" s="349"/>
      <c r="EXK249" s="347"/>
      <c r="EXL249" s="350"/>
      <c r="EXM249" s="350"/>
      <c r="EXN249" s="348"/>
      <c r="EXO249" s="348"/>
      <c r="EXP249" s="348"/>
      <c r="EXQ249" s="349"/>
      <c r="EXS249" s="347"/>
      <c r="EXT249" s="350"/>
      <c r="EXU249" s="350"/>
      <c r="EXV249" s="348"/>
      <c r="EXW249" s="348"/>
      <c r="EXX249" s="348"/>
      <c r="EXY249" s="349"/>
      <c r="EYA249" s="347"/>
      <c r="EYB249" s="350"/>
      <c r="EYC249" s="350"/>
      <c r="EYD249" s="348"/>
      <c r="EYE249" s="348"/>
      <c r="EYF249" s="348"/>
      <c r="EYG249" s="349"/>
      <c r="EYI249" s="347"/>
      <c r="EYJ249" s="350"/>
      <c r="EYK249" s="350"/>
      <c r="EYL249" s="348"/>
      <c r="EYM249" s="348"/>
      <c r="EYN249" s="348"/>
      <c r="EYO249" s="349"/>
      <c r="EYQ249" s="347"/>
      <c r="EYR249" s="350"/>
      <c r="EYS249" s="350"/>
      <c r="EYT249" s="348"/>
      <c r="EYU249" s="348"/>
      <c r="EYV249" s="348"/>
      <c r="EYW249" s="349"/>
      <c r="EYY249" s="347"/>
      <c r="EYZ249" s="350"/>
      <c r="EZA249" s="350"/>
      <c r="EZB249" s="348"/>
      <c r="EZC249" s="348"/>
      <c r="EZD249" s="348"/>
      <c r="EZE249" s="349"/>
      <c r="EZG249" s="347"/>
      <c r="EZH249" s="350"/>
      <c r="EZI249" s="350"/>
      <c r="EZJ249" s="348"/>
      <c r="EZK249" s="348"/>
      <c r="EZL249" s="348"/>
      <c r="EZM249" s="349"/>
      <c r="EZO249" s="347"/>
      <c r="EZP249" s="350"/>
      <c r="EZQ249" s="350"/>
      <c r="EZR249" s="348"/>
      <c r="EZS249" s="348"/>
      <c r="EZT249" s="348"/>
      <c r="EZU249" s="349"/>
      <c r="EZW249" s="347"/>
      <c r="EZX249" s="350"/>
      <c r="EZY249" s="350"/>
      <c r="EZZ249" s="348"/>
      <c r="FAA249" s="348"/>
      <c r="FAB249" s="348"/>
      <c r="FAC249" s="349"/>
      <c r="FAE249" s="347"/>
      <c r="FAF249" s="350"/>
      <c r="FAG249" s="350"/>
      <c r="FAH249" s="348"/>
      <c r="FAI249" s="348"/>
      <c r="FAJ249" s="348"/>
      <c r="FAK249" s="349"/>
      <c r="FAM249" s="347"/>
      <c r="FAN249" s="350"/>
      <c r="FAO249" s="350"/>
      <c r="FAP249" s="348"/>
      <c r="FAQ249" s="348"/>
      <c r="FAR249" s="348"/>
      <c r="FAS249" s="349"/>
      <c r="FAU249" s="347"/>
      <c r="FAV249" s="350"/>
      <c r="FAW249" s="350"/>
      <c r="FAX249" s="348"/>
      <c r="FAY249" s="348"/>
      <c r="FAZ249" s="348"/>
      <c r="FBA249" s="349"/>
      <c r="FBC249" s="347"/>
      <c r="FBD249" s="350"/>
      <c r="FBE249" s="350"/>
      <c r="FBF249" s="348"/>
      <c r="FBG249" s="348"/>
      <c r="FBH249" s="348"/>
      <c r="FBI249" s="349"/>
      <c r="FBK249" s="347"/>
      <c r="FBL249" s="350"/>
      <c r="FBM249" s="350"/>
      <c r="FBN249" s="348"/>
      <c r="FBO249" s="348"/>
      <c r="FBP249" s="348"/>
      <c r="FBQ249" s="349"/>
      <c r="FBS249" s="347"/>
      <c r="FBT249" s="350"/>
      <c r="FBU249" s="350"/>
      <c r="FBV249" s="348"/>
      <c r="FBW249" s="348"/>
      <c r="FBX249" s="348"/>
      <c r="FBY249" s="349"/>
      <c r="FCA249" s="347"/>
      <c r="FCB249" s="350"/>
      <c r="FCC249" s="350"/>
      <c r="FCD249" s="348"/>
      <c r="FCE249" s="348"/>
      <c r="FCF249" s="348"/>
      <c r="FCG249" s="349"/>
      <c r="FCI249" s="347"/>
      <c r="FCJ249" s="350"/>
      <c r="FCK249" s="350"/>
      <c r="FCL249" s="348"/>
      <c r="FCM249" s="348"/>
      <c r="FCN249" s="348"/>
      <c r="FCO249" s="349"/>
      <c r="FCQ249" s="347"/>
      <c r="FCR249" s="350"/>
      <c r="FCS249" s="350"/>
      <c r="FCT249" s="348"/>
      <c r="FCU249" s="348"/>
      <c r="FCV249" s="348"/>
      <c r="FCW249" s="349"/>
      <c r="FCY249" s="347"/>
      <c r="FCZ249" s="350"/>
      <c r="FDA249" s="350"/>
      <c r="FDB249" s="348"/>
      <c r="FDC249" s="348"/>
      <c r="FDD249" s="348"/>
      <c r="FDE249" s="349"/>
      <c r="FDG249" s="347"/>
      <c r="FDH249" s="350"/>
      <c r="FDI249" s="350"/>
      <c r="FDJ249" s="348"/>
      <c r="FDK249" s="348"/>
      <c r="FDL249" s="348"/>
      <c r="FDM249" s="349"/>
      <c r="FDO249" s="347"/>
      <c r="FDP249" s="350"/>
      <c r="FDQ249" s="350"/>
      <c r="FDR249" s="348"/>
      <c r="FDS249" s="348"/>
      <c r="FDT249" s="348"/>
      <c r="FDU249" s="349"/>
      <c r="FDW249" s="347"/>
      <c r="FDX249" s="350"/>
      <c r="FDY249" s="350"/>
      <c r="FDZ249" s="348"/>
      <c r="FEA249" s="348"/>
      <c r="FEB249" s="348"/>
      <c r="FEC249" s="349"/>
      <c r="FEE249" s="347"/>
      <c r="FEF249" s="350"/>
      <c r="FEG249" s="350"/>
      <c r="FEH249" s="348"/>
      <c r="FEI249" s="348"/>
      <c r="FEJ249" s="348"/>
      <c r="FEK249" s="349"/>
      <c r="FEM249" s="347"/>
      <c r="FEN249" s="350"/>
      <c r="FEO249" s="350"/>
      <c r="FEP249" s="348"/>
      <c r="FEQ249" s="348"/>
      <c r="FER249" s="348"/>
      <c r="FES249" s="349"/>
      <c r="FEU249" s="347"/>
      <c r="FEV249" s="350"/>
      <c r="FEW249" s="350"/>
      <c r="FEX249" s="348"/>
      <c r="FEY249" s="348"/>
      <c r="FEZ249" s="348"/>
      <c r="FFA249" s="349"/>
      <c r="FFC249" s="347"/>
      <c r="FFD249" s="350"/>
      <c r="FFE249" s="350"/>
      <c r="FFF249" s="348"/>
      <c r="FFG249" s="348"/>
      <c r="FFH249" s="348"/>
      <c r="FFI249" s="349"/>
      <c r="FFK249" s="347"/>
      <c r="FFL249" s="350"/>
      <c r="FFM249" s="350"/>
      <c r="FFN249" s="348"/>
      <c r="FFO249" s="348"/>
      <c r="FFP249" s="348"/>
      <c r="FFQ249" s="349"/>
      <c r="FFS249" s="347"/>
      <c r="FFT249" s="350"/>
      <c r="FFU249" s="350"/>
      <c r="FFV249" s="348"/>
      <c r="FFW249" s="348"/>
      <c r="FFX249" s="348"/>
      <c r="FFY249" s="349"/>
      <c r="FGA249" s="347"/>
      <c r="FGB249" s="350"/>
      <c r="FGC249" s="350"/>
      <c r="FGD249" s="348"/>
      <c r="FGE249" s="348"/>
      <c r="FGF249" s="348"/>
      <c r="FGG249" s="349"/>
      <c r="FGI249" s="347"/>
      <c r="FGJ249" s="350"/>
      <c r="FGK249" s="350"/>
      <c r="FGL249" s="348"/>
      <c r="FGM249" s="348"/>
      <c r="FGN249" s="348"/>
      <c r="FGO249" s="349"/>
      <c r="FGQ249" s="347"/>
      <c r="FGR249" s="350"/>
      <c r="FGS249" s="350"/>
      <c r="FGT249" s="348"/>
      <c r="FGU249" s="348"/>
      <c r="FGV249" s="348"/>
      <c r="FGW249" s="349"/>
      <c r="FGY249" s="347"/>
      <c r="FGZ249" s="350"/>
      <c r="FHA249" s="350"/>
      <c r="FHB249" s="348"/>
      <c r="FHC249" s="348"/>
      <c r="FHD249" s="348"/>
      <c r="FHE249" s="349"/>
      <c r="FHG249" s="347"/>
      <c r="FHH249" s="350"/>
      <c r="FHI249" s="350"/>
      <c r="FHJ249" s="348"/>
      <c r="FHK249" s="348"/>
      <c r="FHL249" s="348"/>
      <c r="FHM249" s="349"/>
      <c r="FHO249" s="347"/>
      <c r="FHP249" s="350"/>
      <c r="FHQ249" s="350"/>
      <c r="FHR249" s="348"/>
      <c r="FHS249" s="348"/>
      <c r="FHT249" s="348"/>
      <c r="FHU249" s="349"/>
      <c r="FHW249" s="347"/>
      <c r="FHX249" s="350"/>
      <c r="FHY249" s="350"/>
      <c r="FHZ249" s="348"/>
      <c r="FIA249" s="348"/>
      <c r="FIB249" s="348"/>
      <c r="FIC249" s="349"/>
      <c r="FIE249" s="347"/>
      <c r="FIF249" s="350"/>
      <c r="FIG249" s="350"/>
      <c r="FIH249" s="348"/>
      <c r="FII249" s="348"/>
      <c r="FIJ249" s="348"/>
      <c r="FIK249" s="349"/>
      <c r="FIM249" s="347"/>
      <c r="FIN249" s="350"/>
      <c r="FIO249" s="350"/>
      <c r="FIP249" s="348"/>
      <c r="FIQ249" s="348"/>
      <c r="FIR249" s="348"/>
      <c r="FIS249" s="349"/>
      <c r="FIU249" s="347"/>
      <c r="FIV249" s="350"/>
      <c r="FIW249" s="350"/>
      <c r="FIX249" s="348"/>
      <c r="FIY249" s="348"/>
      <c r="FIZ249" s="348"/>
      <c r="FJA249" s="349"/>
      <c r="FJC249" s="347"/>
      <c r="FJD249" s="350"/>
      <c r="FJE249" s="350"/>
      <c r="FJF249" s="348"/>
      <c r="FJG249" s="348"/>
      <c r="FJH249" s="348"/>
      <c r="FJI249" s="349"/>
      <c r="FJK249" s="347"/>
      <c r="FJL249" s="350"/>
      <c r="FJM249" s="350"/>
      <c r="FJN249" s="348"/>
      <c r="FJO249" s="348"/>
      <c r="FJP249" s="348"/>
      <c r="FJQ249" s="349"/>
      <c r="FJS249" s="347"/>
      <c r="FJT249" s="350"/>
      <c r="FJU249" s="350"/>
      <c r="FJV249" s="348"/>
      <c r="FJW249" s="348"/>
      <c r="FJX249" s="348"/>
      <c r="FJY249" s="349"/>
      <c r="FKA249" s="347"/>
      <c r="FKB249" s="350"/>
      <c r="FKC249" s="350"/>
      <c r="FKD249" s="348"/>
      <c r="FKE249" s="348"/>
      <c r="FKF249" s="348"/>
      <c r="FKG249" s="349"/>
      <c r="FKI249" s="347"/>
      <c r="FKJ249" s="350"/>
      <c r="FKK249" s="350"/>
      <c r="FKL249" s="348"/>
      <c r="FKM249" s="348"/>
      <c r="FKN249" s="348"/>
      <c r="FKO249" s="349"/>
      <c r="FKQ249" s="347"/>
      <c r="FKR249" s="350"/>
      <c r="FKS249" s="350"/>
      <c r="FKT249" s="348"/>
      <c r="FKU249" s="348"/>
      <c r="FKV249" s="348"/>
      <c r="FKW249" s="349"/>
      <c r="FKY249" s="347"/>
      <c r="FKZ249" s="350"/>
      <c r="FLA249" s="350"/>
      <c r="FLB249" s="348"/>
      <c r="FLC249" s="348"/>
      <c r="FLD249" s="348"/>
      <c r="FLE249" s="349"/>
      <c r="FLG249" s="347"/>
      <c r="FLH249" s="350"/>
      <c r="FLI249" s="350"/>
      <c r="FLJ249" s="348"/>
      <c r="FLK249" s="348"/>
      <c r="FLL249" s="348"/>
      <c r="FLM249" s="349"/>
      <c r="FLO249" s="347"/>
      <c r="FLP249" s="350"/>
      <c r="FLQ249" s="350"/>
      <c r="FLR249" s="348"/>
      <c r="FLS249" s="348"/>
      <c r="FLT249" s="348"/>
      <c r="FLU249" s="349"/>
      <c r="FLW249" s="347"/>
      <c r="FLX249" s="350"/>
      <c r="FLY249" s="350"/>
      <c r="FLZ249" s="348"/>
      <c r="FMA249" s="348"/>
      <c r="FMB249" s="348"/>
      <c r="FMC249" s="349"/>
      <c r="FME249" s="347"/>
      <c r="FMF249" s="350"/>
      <c r="FMG249" s="350"/>
      <c r="FMH249" s="348"/>
      <c r="FMI249" s="348"/>
      <c r="FMJ249" s="348"/>
      <c r="FMK249" s="349"/>
      <c r="FMM249" s="347"/>
      <c r="FMN249" s="350"/>
      <c r="FMO249" s="350"/>
      <c r="FMP249" s="348"/>
      <c r="FMQ249" s="348"/>
      <c r="FMR249" s="348"/>
      <c r="FMS249" s="349"/>
      <c r="FMU249" s="347"/>
      <c r="FMV249" s="350"/>
      <c r="FMW249" s="350"/>
      <c r="FMX249" s="348"/>
      <c r="FMY249" s="348"/>
      <c r="FMZ249" s="348"/>
      <c r="FNA249" s="349"/>
      <c r="FNC249" s="347"/>
      <c r="FND249" s="350"/>
      <c r="FNE249" s="350"/>
      <c r="FNF249" s="348"/>
      <c r="FNG249" s="348"/>
      <c r="FNH249" s="348"/>
      <c r="FNI249" s="349"/>
      <c r="FNK249" s="347"/>
      <c r="FNL249" s="350"/>
      <c r="FNM249" s="350"/>
      <c r="FNN249" s="348"/>
      <c r="FNO249" s="348"/>
      <c r="FNP249" s="348"/>
      <c r="FNQ249" s="349"/>
      <c r="FNS249" s="347"/>
      <c r="FNT249" s="350"/>
      <c r="FNU249" s="350"/>
      <c r="FNV249" s="348"/>
      <c r="FNW249" s="348"/>
      <c r="FNX249" s="348"/>
      <c r="FNY249" s="349"/>
      <c r="FOA249" s="347"/>
      <c r="FOB249" s="350"/>
      <c r="FOC249" s="350"/>
      <c r="FOD249" s="348"/>
      <c r="FOE249" s="348"/>
      <c r="FOF249" s="348"/>
      <c r="FOG249" s="349"/>
      <c r="FOI249" s="347"/>
      <c r="FOJ249" s="350"/>
      <c r="FOK249" s="350"/>
      <c r="FOL249" s="348"/>
      <c r="FOM249" s="348"/>
      <c r="FON249" s="348"/>
      <c r="FOO249" s="349"/>
      <c r="FOQ249" s="347"/>
      <c r="FOR249" s="350"/>
      <c r="FOS249" s="350"/>
      <c r="FOT249" s="348"/>
      <c r="FOU249" s="348"/>
      <c r="FOV249" s="348"/>
      <c r="FOW249" s="349"/>
      <c r="FOY249" s="347"/>
      <c r="FOZ249" s="350"/>
      <c r="FPA249" s="350"/>
      <c r="FPB249" s="348"/>
      <c r="FPC249" s="348"/>
      <c r="FPD249" s="348"/>
      <c r="FPE249" s="349"/>
      <c r="FPG249" s="347"/>
      <c r="FPH249" s="350"/>
      <c r="FPI249" s="350"/>
      <c r="FPJ249" s="348"/>
      <c r="FPK249" s="348"/>
      <c r="FPL249" s="348"/>
      <c r="FPM249" s="349"/>
      <c r="FPO249" s="347"/>
      <c r="FPP249" s="350"/>
      <c r="FPQ249" s="350"/>
      <c r="FPR249" s="348"/>
      <c r="FPS249" s="348"/>
      <c r="FPT249" s="348"/>
      <c r="FPU249" s="349"/>
      <c r="FPW249" s="347"/>
      <c r="FPX249" s="350"/>
      <c r="FPY249" s="350"/>
      <c r="FPZ249" s="348"/>
      <c r="FQA249" s="348"/>
      <c r="FQB249" s="348"/>
      <c r="FQC249" s="349"/>
      <c r="FQE249" s="347"/>
      <c r="FQF249" s="350"/>
      <c r="FQG249" s="350"/>
      <c r="FQH249" s="348"/>
      <c r="FQI249" s="348"/>
      <c r="FQJ249" s="348"/>
      <c r="FQK249" s="349"/>
      <c r="FQM249" s="347"/>
      <c r="FQN249" s="350"/>
      <c r="FQO249" s="350"/>
      <c r="FQP249" s="348"/>
      <c r="FQQ249" s="348"/>
      <c r="FQR249" s="348"/>
      <c r="FQS249" s="349"/>
      <c r="FQU249" s="347"/>
      <c r="FQV249" s="350"/>
      <c r="FQW249" s="350"/>
      <c r="FQX249" s="348"/>
      <c r="FQY249" s="348"/>
      <c r="FQZ249" s="348"/>
      <c r="FRA249" s="349"/>
      <c r="FRC249" s="347"/>
      <c r="FRD249" s="350"/>
      <c r="FRE249" s="350"/>
      <c r="FRF249" s="348"/>
      <c r="FRG249" s="348"/>
      <c r="FRH249" s="348"/>
      <c r="FRI249" s="349"/>
      <c r="FRK249" s="347"/>
      <c r="FRL249" s="350"/>
      <c r="FRM249" s="350"/>
      <c r="FRN249" s="348"/>
      <c r="FRO249" s="348"/>
      <c r="FRP249" s="348"/>
      <c r="FRQ249" s="349"/>
      <c r="FRS249" s="347"/>
      <c r="FRT249" s="350"/>
      <c r="FRU249" s="350"/>
      <c r="FRV249" s="348"/>
      <c r="FRW249" s="348"/>
      <c r="FRX249" s="348"/>
      <c r="FRY249" s="349"/>
      <c r="FSA249" s="347"/>
      <c r="FSB249" s="350"/>
      <c r="FSC249" s="350"/>
      <c r="FSD249" s="348"/>
      <c r="FSE249" s="348"/>
      <c r="FSF249" s="348"/>
      <c r="FSG249" s="349"/>
      <c r="FSI249" s="347"/>
      <c r="FSJ249" s="350"/>
      <c r="FSK249" s="350"/>
      <c r="FSL249" s="348"/>
      <c r="FSM249" s="348"/>
      <c r="FSN249" s="348"/>
      <c r="FSO249" s="349"/>
      <c r="FSQ249" s="347"/>
      <c r="FSR249" s="350"/>
      <c r="FSS249" s="350"/>
      <c r="FST249" s="348"/>
      <c r="FSU249" s="348"/>
      <c r="FSV249" s="348"/>
      <c r="FSW249" s="349"/>
      <c r="FSY249" s="347"/>
      <c r="FSZ249" s="350"/>
      <c r="FTA249" s="350"/>
      <c r="FTB249" s="348"/>
      <c r="FTC249" s="348"/>
      <c r="FTD249" s="348"/>
      <c r="FTE249" s="349"/>
      <c r="FTG249" s="347"/>
      <c r="FTH249" s="350"/>
      <c r="FTI249" s="350"/>
      <c r="FTJ249" s="348"/>
      <c r="FTK249" s="348"/>
      <c r="FTL249" s="348"/>
      <c r="FTM249" s="349"/>
      <c r="FTO249" s="347"/>
      <c r="FTP249" s="350"/>
      <c r="FTQ249" s="350"/>
      <c r="FTR249" s="348"/>
      <c r="FTS249" s="348"/>
      <c r="FTT249" s="348"/>
      <c r="FTU249" s="349"/>
      <c r="FTW249" s="347"/>
      <c r="FTX249" s="350"/>
      <c r="FTY249" s="350"/>
      <c r="FTZ249" s="348"/>
      <c r="FUA249" s="348"/>
      <c r="FUB249" s="348"/>
      <c r="FUC249" s="349"/>
      <c r="FUE249" s="347"/>
      <c r="FUF249" s="350"/>
      <c r="FUG249" s="350"/>
      <c r="FUH249" s="348"/>
      <c r="FUI249" s="348"/>
      <c r="FUJ249" s="348"/>
      <c r="FUK249" s="349"/>
      <c r="FUM249" s="347"/>
      <c r="FUN249" s="350"/>
      <c r="FUO249" s="350"/>
      <c r="FUP249" s="348"/>
      <c r="FUQ249" s="348"/>
      <c r="FUR249" s="348"/>
      <c r="FUS249" s="349"/>
      <c r="FUU249" s="347"/>
      <c r="FUV249" s="350"/>
      <c r="FUW249" s="350"/>
      <c r="FUX249" s="348"/>
      <c r="FUY249" s="348"/>
      <c r="FUZ249" s="348"/>
      <c r="FVA249" s="349"/>
      <c r="FVC249" s="347"/>
      <c r="FVD249" s="350"/>
      <c r="FVE249" s="350"/>
      <c r="FVF249" s="348"/>
      <c r="FVG249" s="348"/>
      <c r="FVH249" s="348"/>
      <c r="FVI249" s="349"/>
      <c r="FVK249" s="347"/>
      <c r="FVL249" s="350"/>
      <c r="FVM249" s="350"/>
      <c r="FVN249" s="348"/>
      <c r="FVO249" s="348"/>
      <c r="FVP249" s="348"/>
      <c r="FVQ249" s="349"/>
      <c r="FVS249" s="347"/>
      <c r="FVT249" s="350"/>
      <c r="FVU249" s="350"/>
      <c r="FVV249" s="348"/>
      <c r="FVW249" s="348"/>
      <c r="FVX249" s="348"/>
      <c r="FVY249" s="349"/>
      <c r="FWA249" s="347"/>
      <c r="FWB249" s="350"/>
      <c r="FWC249" s="350"/>
      <c r="FWD249" s="348"/>
      <c r="FWE249" s="348"/>
      <c r="FWF249" s="348"/>
      <c r="FWG249" s="349"/>
      <c r="FWI249" s="347"/>
      <c r="FWJ249" s="350"/>
      <c r="FWK249" s="350"/>
      <c r="FWL249" s="348"/>
      <c r="FWM249" s="348"/>
      <c r="FWN249" s="348"/>
      <c r="FWO249" s="349"/>
      <c r="FWQ249" s="347"/>
      <c r="FWR249" s="350"/>
      <c r="FWS249" s="350"/>
      <c r="FWT249" s="348"/>
      <c r="FWU249" s="348"/>
      <c r="FWV249" s="348"/>
      <c r="FWW249" s="349"/>
      <c r="FWY249" s="347"/>
      <c r="FWZ249" s="350"/>
      <c r="FXA249" s="350"/>
      <c r="FXB249" s="348"/>
      <c r="FXC249" s="348"/>
      <c r="FXD249" s="348"/>
      <c r="FXE249" s="349"/>
      <c r="FXG249" s="347"/>
      <c r="FXH249" s="350"/>
      <c r="FXI249" s="350"/>
      <c r="FXJ249" s="348"/>
      <c r="FXK249" s="348"/>
      <c r="FXL249" s="348"/>
      <c r="FXM249" s="349"/>
      <c r="FXO249" s="347"/>
      <c r="FXP249" s="350"/>
      <c r="FXQ249" s="350"/>
      <c r="FXR249" s="348"/>
      <c r="FXS249" s="348"/>
      <c r="FXT249" s="348"/>
      <c r="FXU249" s="349"/>
      <c r="FXW249" s="347"/>
      <c r="FXX249" s="350"/>
      <c r="FXY249" s="350"/>
      <c r="FXZ249" s="348"/>
      <c r="FYA249" s="348"/>
      <c r="FYB249" s="348"/>
      <c r="FYC249" s="349"/>
      <c r="FYE249" s="347"/>
      <c r="FYF249" s="350"/>
      <c r="FYG249" s="350"/>
      <c r="FYH249" s="348"/>
      <c r="FYI249" s="348"/>
      <c r="FYJ249" s="348"/>
      <c r="FYK249" s="349"/>
      <c r="FYM249" s="347"/>
      <c r="FYN249" s="350"/>
      <c r="FYO249" s="350"/>
      <c r="FYP249" s="348"/>
      <c r="FYQ249" s="348"/>
      <c r="FYR249" s="348"/>
      <c r="FYS249" s="349"/>
      <c r="FYU249" s="347"/>
      <c r="FYV249" s="350"/>
      <c r="FYW249" s="350"/>
      <c r="FYX249" s="348"/>
      <c r="FYY249" s="348"/>
      <c r="FYZ249" s="348"/>
      <c r="FZA249" s="349"/>
      <c r="FZC249" s="347"/>
      <c r="FZD249" s="350"/>
      <c r="FZE249" s="350"/>
      <c r="FZF249" s="348"/>
      <c r="FZG249" s="348"/>
      <c r="FZH249" s="348"/>
      <c r="FZI249" s="349"/>
      <c r="FZK249" s="347"/>
      <c r="FZL249" s="350"/>
      <c r="FZM249" s="350"/>
      <c r="FZN249" s="348"/>
      <c r="FZO249" s="348"/>
      <c r="FZP249" s="348"/>
      <c r="FZQ249" s="349"/>
      <c r="FZS249" s="347"/>
      <c r="FZT249" s="350"/>
      <c r="FZU249" s="350"/>
      <c r="FZV249" s="348"/>
      <c r="FZW249" s="348"/>
      <c r="FZX249" s="348"/>
      <c r="FZY249" s="349"/>
      <c r="GAA249" s="347"/>
      <c r="GAB249" s="350"/>
      <c r="GAC249" s="350"/>
      <c r="GAD249" s="348"/>
      <c r="GAE249" s="348"/>
      <c r="GAF249" s="348"/>
      <c r="GAG249" s="349"/>
      <c r="GAI249" s="347"/>
      <c r="GAJ249" s="350"/>
      <c r="GAK249" s="350"/>
      <c r="GAL249" s="348"/>
      <c r="GAM249" s="348"/>
      <c r="GAN249" s="348"/>
      <c r="GAO249" s="349"/>
      <c r="GAQ249" s="347"/>
      <c r="GAR249" s="350"/>
      <c r="GAS249" s="350"/>
      <c r="GAT249" s="348"/>
      <c r="GAU249" s="348"/>
      <c r="GAV249" s="348"/>
      <c r="GAW249" s="349"/>
      <c r="GAY249" s="347"/>
      <c r="GAZ249" s="350"/>
      <c r="GBA249" s="350"/>
      <c r="GBB249" s="348"/>
      <c r="GBC249" s="348"/>
      <c r="GBD249" s="348"/>
      <c r="GBE249" s="349"/>
      <c r="GBG249" s="347"/>
      <c r="GBH249" s="350"/>
      <c r="GBI249" s="350"/>
      <c r="GBJ249" s="348"/>
      <c r="GBK249" s="348"/>
      <c r="GBL249" s="348"/>
      <c r="GBM249" s="349"/>
      <c r="GBO249" s="347"/>
      <c r="GBP249" s="350"/>
      <c r="GBQ249" s="350"/>
      <c r="GBR249" s="348"/>
      <c r="GBS249" s="348"/>
      <c r="GBT249" s="348"/>
      <c r="GBU249" s="349"/>
      <c r="GBW249" s="347"/>
      <c r="GBX249" s="350"/>
      <c r="GBY249" s="350"/>
      <c r="GBZ249" s="348"/>
      <c r="GCA249" s="348"/>
      <c r="GCB249" s="348"/>
      <c r="GCC249" s="349"/>
      <c r="GCE249" s="347"/>
      <c r="GCF249" s="350"/>
      <c r="GCG249" s="350"/>
      <c r="GCH249" s="348"/>
      <c r="GCI249" s="348"/>
      <c r="GCJ249" s="348"/>
      <c r="GCK249" s="349"/>
      <c r="GCM249" s="347"/>
      <c r="GCN249" s="350"/>
      <c r="GCO249" s="350"/>
      <c r="GCP249" s="348"/>
      <c r="GCQ249" s="348"/>
      <c r="GCR249" s="348"/>
      <c r="GCS249" s="349"/>
      <c r="GCU249" s="347"/>
      <c r="GCV249" s="350"/>
      <c r="GCW249" s="350"/>
      <c r="GCX249" s="348"/>
      <c r="GCY249" s="348"/>
      <c r="GCZ249" s="348"/>
      <c r="GDA249" s="349"/>
      <c r="GDC249" s="347"/>
      <c r="GDD249" s="350"/>
      <c r="GDE249" s="350"/>
      <c r="GDF249" s="348"/>
      <c r="GDG249" s="348"/>
      <c r="GDH249" s="348"/>
      <c r="GDI249" s="349"/>
      <c r="GDK249" s="347"/>
      <c r="GDL249" s="350"/>
      <c r="GDM249" s="350"/>
      <c r="GDN249" s="348"/>
      <c r="GDO249" s="348"/>
      <c r="GDP249" s="348"/>
      <c r="GDQ249" s="349"/>
      <c r="GDS249" s="347"/>
      <c r="GDT249" s="350"/>
      <c r="GDU249" s="350"/>
      <c r="GDV249" s="348"/>
      <c r="GDW249" s="348"/>
      <c r="GDX249" s="348"/>
      <c r="GDY249" s="349"/>
      <c r="GEA249" s="347"/>
      <c r="GEB249" s="350"/>
      <c r="GEC249" s="350"/>
      <c r="GED249" s="348"/>
      <c r="GEE249" s="348"/>
      <c r="GEF249" s="348"/>
      <c r="GEG249" s="349"/>
      <c r="GEI249" s="347"/>
      <c r="GEJ249" s="350"/>
      <c r="GEK249" s="350"/>
      <c r="GEL249" s="348"/>
      <c r="GEM249" s="348"/>
      <c r="GEN249" s="348"/>
      <c r="GEO249" s="349"/>
      <c r="GEQ249" s="347"/>
      <c r="GER249" s="350"/>
      <c r="GES249" s="350"/>
      <c r="GET249" s="348"/>
      <c r="GEU249" s="348"/>
      <c r="GEV249" s="348"/>
      <c r="GEW249" s="349"/>
      <c r="GEY249" s="347"/>
      <c r="GEZ249" s="350"/>
      <c r="GFA249" s="350"/>
      <c r="GFB249" s="348"/>
      <c r="GFC249" s="348"/>
      <c r="GFD249" s="348"/>
      <c r="GFE249" s="349"/>
      <c r="GFG249" s="347"/>
      <c r="GFH249" s="350"/>
      <c r="GFI249" s="350"/>
      <c r="GFJ249" s="348"/>
      <c r="GFK249" s="348"/>
      <c r="GFL249" s="348"/>
      <c r="GFM249" s="349"/>
      <c r="GFO249" s="347"/>
      <c r="GFP249" s="350"/>
      <c r="GFQ249" s="350"/>
      <c r="GFR249" s="348"/>
      <c r="GFS249" s="348"/>
      <c r="GFT249" s="348"/>
      <c r="GFU249" s="349"/>
      <c r="GFW249" s="347"/>
      <c r="GFX249" s="350"/>
      <c r="GFY249" s="350"/>
      <c r="GFZ249" s="348"/>
      <c r="GGA249" s="348"/>
      <c r="GGB249" s="348"/>
      <c r="GGC249" s="349"/>
      <c r="GGE249" s="347"/>
      <c r="GGF249" s="350"/>
      <c r="GGG249" s="350"/>
      <c r="GGH249" s="348"/>
      <c r="GGI249" s="348"/>
      <c r="GGJ249" s="348"/>
      <c r="GGK249" s="349"/>
      <c r="GGM249" s="347"/>
      <c r="GGN249" s="350"/>
      <c r="GGO249" s="350"/>
      <c r="GGP249" s="348"/>
      <c r="GGQ249" s="348"/>
      <c r="GGR249" s="348"/>
      <c r="GGS249" s="349"/>
      <c r="GGU249" s="347"/>
      <c r="GGV249" s="350"/>
      <c r="GGW249" s="350"/>
      <c r="GGX249" s="348"/>
      <c r="GGY249" s="348"/>
      <c r="GGZ249" s="348"/>
      <c r="GHA249" s="349"/>
      <c r="GHC249" s="347"/>
      <c r="GHD249" s="350"/>
      <c r="GHE249" s="350"/>
      <c r="GHF249" s="348"/>
      <c r="GHG249" s="348"/>
      <c r="GHH249" s="348"/>
      <c r="GHI249" s="349"/>
      <c r="GHK249" s="347"/>
      <c r="GHL249" s="350"/>
      <c r="GHM249" s="350"/>
      <c r="GHN249" s="348"/>
      <c r="GHO249" s="348"/>
      <c r="GHP249" s="348"/>
      <c r="GHQ249" s="349"/>
      <c r="GHS249" s="347"/>
      <c r="GHT249" s="350"/>
      <c r="GHU249" s="350"/>
      <c r="GHV249" s="348"/>
      <c r="GHW249" s="348"/>
      <c r="GHX249" s="348"/>
      <c r="GHY249" s="349"/>
      <c r="GIA249" s="347"/>
      <c r="GIB249" s="350"/>
      <c r="GIC249" s="350"/>
      <c r="GID249" s="348"/>
      <c r="GIE249" s="348"/>
      <c r="GIF249" s="348"/>
      <c r="GIG249" s="349"/>
      <c r="GII249" s="347"/>
      <c r="GIJ249" s="350"/>
      <c r="GIK249" s="350"/>
      <c r="GIL249" s="348"/>
      <c r="GIM249" s="348"/>
      <c r="GIN249" s="348"/>
      <c r="GIO249" s="349"/>
      <c r="GIQ249" s="347"/>
      <c r="GIR249" s="350"/>
      <c r="GIS249" s="350"/>
      <c r="GIT249" s="348"/>
      <c r="GIU249" s="348"/>
      <c r="GIV249" s="348"/>
      <c r="GIW249" s="349"/>
      <c r="GIY249" s="347"/>
      <c r="GIZ249" s="350"/>
      <c r="GJA249" s="350"/>
      <c r="GJB249" s="348"/>
      <c r="GJC249" s="348"/>
      <c r="GJD249" s="348"/>
      <c r="GJE249" s="349"/>
      <c r="GJG249" s="347"/>
      <c r="GJH249" s="350"/>
      <c r="GJI249" s="350"/>
      <c r="GJJ249" s="348"/>
      <c r="GJK249" s="348"/>
      <c r="GJL249" s="348"/>
      <c r="GJM249" s="349"/>
      <c r="GJO249" s="347"/>
      <c r="GJP249" s="350"/>
      <c r="GJQ249" s="350"/>
      <c r="GJR249" s="348"/>
      <c r="GJS249" s="348"/>
      <c r="GJT249" s="348"/>
      <c r="GJU249" s="349"/>
      <c r="GJW249" s="347"/>
      <c r="GJX249" s="350"/>
      <c r="GJY249" s="350"/>
      <c r="GJZ249" s="348"/>
      <c r="GKA249" s="348"/>
      <c r="GKB249" s="348"/>
      <c r="GKC249" s="349"/>
      <c r="GKE249" s="347"/>
      <c r="GKF249" s="350"/>
      <c r="GKG249" s="350"/>
      <c r="GKH249" s="348"/>
      <c r="GKI249" s="348"/>
      <c r="GKJ249" s="348"/>
      <c r="GKK249" s="349"/>
      <c r="GKM249" s="347"/>
      <c r="GKN249" s="350"/>
      <c r="GKO249" s="350"/>
      <c r="GKP249" s="348"/>
      <c r="GKQ249" s="348"/>
      <c r="GKR249" s="348"/>
      <c r="GKS249" s="349"/>
      <c r="GKU249" s="347"/>
      <c r="GKV249" s="350"/>
      <c r="GKW249" s="350"/>
      <c r="GKX249" s="348"/>
      <c r="GKY249" s="348"/>
      <c r="GKZ249" s="348"/>
      <c r="GLA249" s="349"/>
      <c r="GLC249" s="347"/>
      <c r="GLD249" s="350"/>
      <c r="GLE249" s="350"/>
      <c r="GLF249" s="348"/>
      <c r="GLG249" s="348"/>
      <c r="GLH249" s="348"/>
      <c r="GLI249" s="349"/>
      <c r="GLK249" s="347"/>
      <c r="GLL249" s="350"/>
      <c r="GLM249" s="350"/>
      <c r="GLN249" s="348"/>
      <c r="GLO249" s="348"/>
      <c r="GLP249" s="348"/>
      <c r="GLQ249" s="349"/>
      <c r="GLS249" s="347"/>
      <c r="GLT249" s="350"/>
      <c r="GLU249" s="350"/>
      <c r="GLV249" s="348"/>
      <c r="GLW249" s="348"/>
      <c r="GLX249" s="348"/>
      <c r="GLY249" s="349"/>
      <c r="GMA249" s="347"/>
      <c r="GMB249" s="350"/>
      <c r="GMC249" s="350"/>
      <c r="GMD249" s="348"/>
      <c r="GME249" s="348"/>
      <c r="GMF249" s="348"/>
      <c r="GMG249" s="349"/>
      <c r="GMI249" s="347"/>
      <c r="GMJ249" s="350"/>
      <c r="GMK249" s="350"/>
      <c r="GML249" s="348"/>
      <c r="GMM249" s="348"/>
      <c r="GMN249" s="348"/>
      <c r="GMO249" s="349"/>
      <c r="GMQ249" s="347"/>
      <c r="GMR249" s="350"/>
      <c r="GMS249" s="350"/>
      <c r="GMT249" s="348"/>
      <c r="GMU249" s="348"/>
      <c r="GMV249" s="348"/>
      <c r="GMW249" s="349"/>
      <c r="GMY249" s="347"/>
      <c r="GMZ249" s="350"/>
      <c r="GNA249" s="350"/>
      <c r="GNB249" s="348"/>
      <c r="GNC249" s="348"/>
      <c r="GND249" s="348"/>
      <c r="GNE249" s="349"/>
      <c r="GNG249" s="347"/>
      <c r="GNH249" s="350"/>
      <c r="GNI249" s="350"/>
      <c r="GNJ249" s="348"/>
      <c r="GNK249" s="348"/>
      <c r="GNL249" s="348"/>
      <c r="GNM249" s="349"/>
      <c r="GNO249" s="347"/>
      <c r="GNP249" s="350"/>
      <c r="GNQ249" s="350"/>
      <c r="GNR249" s="348"/>
      <c r="GNS249" s="348"/>
      <c r="GNT249" s="348"/>
      <c r="GNU249" s="349"/>
      <c r="GNW249" s="347"/>
      <c r="GNX249" s="350"/>
      <c r="GNY249" s="350"/>
      <c r="GNZ249" s="348"/>
      <c r="GOA249" s="348"/>
      <c r="GOB249" s="348"/>
      <c r="GOC249" s="349"/>
      <c r="GOE249" s="347"/>
      <c r="GOF249" s="350"/>
      <c r="GOG249" s="350"/>
      <c r="GOH249" s="348"/>
      <c r="GOI249" s="348"/>
      <c r="GOJ249" s="348"/>
      <c r="GOK249" s="349"/>
      <c r="GOM249" s="347"/>
      <c r="GON249" s="350"/>
      <c r="GOO249" s="350"/>
      <c r="GOP249" s="348"/>
      <c r="GOQ249" s="348"/>
      <c r="GOR249" s="348"/>
      <c r="GOS249" s="349"/>
      <c r="GOU249" s="347"/>
      <c r="GOV249" s="350"/>
      <c r="GOW249" s="350"/>
      <c r="GOX249" s="348"/>
      <c r="GOY249" s="348"/>
      <c r="GOZ249" s="348"/>
      <c r="GPA249" s="349"/>
      <c r="GPC249" s="347"/>
      <c r="GPD249" s="350"/>
      <c r="GPE249" s="350"/>
      <c r="GPF249" s="348"/>
      <c r="GPG249" s="348"/>
      <c r="GPH249" s="348"/>
      <c r="GPI249" s="349"/>
      <c r="GPK249" s="347"/>
      <c r="GPL249" s="350"/>
      <c r="GPM249" s="350"/>
      <c r="GPN249" s="348"/>
      <c r="GPO249" s="348"/>
      <c r="GPP249" s="348"/>
      <c r="GPQ249" s="349"/>
      <c r="GPS249" s="347"/>
      <c r="GPT249" s="350"/>
      <c r="GPU249" s="350"/>
      <c r="GPV249" s="348"/>
      <c r="GPW249" s="348"/>
      <c r="GPX249" s="348"/>
      <c r="GPY249" s="349"/>
      <c r="GQA249" s="347"/>
      <c r="GQB249" s="350"/>
      <c r="GQC249" s="350"/>
      <c r="GQD249" s="348"/>
      <c r="GQE249" s="348"/>
      <c r="GQF249" s="348"/>
      <c r="GQG249" s="349"/>
      <c r="GQI249" s="347"/>
      <c r="GQJ249" s="350"/>
      <c r="GQK249" s="350"/>
      <c r="GQL249" s="348"/>
      <c r="GQM249" s="348"/>
      <c r="GQN249" s="348"/>
      <c r="GQO249" s="349"/>
      <c r="GQQ249" s="347"/>
      <c r="GQR249" s="350"/>
      <c r="GQS249" s="350"/>
      <c r="GQT249" s="348"/>
      <c r="GQU249" s="348"/>
      <c r="GQV249" s="348"/>
      <c r="GQW249" s="349"/>
      <c r="GQY249" s="347"/>
      <c r="GQZ249" s="350"/>
      <c r="GRA249" s="350"/>
      <c r="GRB249" s="348"/>
      <c r="GRC249" s="348"/>
      <c r="GRD249" s="348"/>
      <c r="GRE249" s="349"/>
      <c r="GRG249" s="347"/>
      <c r="GRH249" s="350"/>
      <c r="GRI249" s="350"/>
      <c r="GRJ249" s="348"/>
      <c r="GRK249" s="348"/>
      <c r="GRL249" s="348"/>
      <c r="GRM249" s="349"/>
      <c r="GRO249" s="347"/>
      <c r="GRP249" s="350"/>
      <c r="GRQ249" s="350"/>
      <c r="GRR249" s="348"/>
      <c r="GRS249" s="348"/>
      <c r="GRT249" s="348"/>
      <c r="GRU249" s="349"/>
      <c r="GRW249" s="347"/>
      <c r="GRX249" s="350"/>
      <c r="GRY249" s="350"/>
      <c r="GRZ249" s="348"/>
      <c r="GSA249" s="348"/>
      <c r="GSB249" s="348"/>
      <c r="GSC249" s="349"/>
      <c r="GSE249" s="347"/>
      <c r="GSF249" s="350"/>
      <c r="GSG249" s="350"/>
      <c r="GSH249" s="348"/>
      <c r="GSI249" s="348"/>
      <c r="GSJ249" s="348"/>
      <c r="GSK249" s="349"/>
      <c r="GSM249" s="347"/>
      <c r="GSN249" s="350"/>
      <c r="GSO249" s="350"/>
      <c r="GSP249" s="348"/>
      <c r="GSQ249" s="348"/>
      <c r="GSR249" s="348"/>
      <c r="GSS249" s="349"/>
      <c r="GSU249" s="347"/>
      <c r="GSV249" s="350"/>
      <c r="GSW249" s="350"/>
      <c r="GSX249" s="348"/>
      <c r="GSY249" s="348"/>
      <c r="GSZ249" s="348"/>
      <c r="GTA249" s="349"/>
      <c r="GTC249" s="347"/>
      <c r="GTD249" s="350"/>
      <c r="GTE249" s="350"/>
      <c r="GTF249" s="348"/>
      <c r="GTG249" s="348"/>
      <c r="GTH249" s="348"/>
      <c r="GTI249" s="349"/>
      <c r="GTK249" s="347"/>
      <c r="GTL249" s="350"/>
      <c r="GTM249" s="350"/>
      <c r="GTN249" s="348"/>
      <c r="GTO249" s="348"/>
      <c r="GTP249" s="348"/>
      <c r="GTQ249" s="349"/>
      <c r="GTS249" s="347"/>
      <c r="GTT249" s="350"/>
      <c r="GTU249" s="350"/>
      <c r="GTV249" s="348"/>
      <c r="GTW249" s="348"/>
      <c r="GTX249" s="348"/>
      <c r="GTY249" s="349"/>
      <c r="GUA249" s="347"/>
      <c r="GUB249" s="350"/>
      <c r="GUC249" s="350"/>
      <c r="GUD249" s="348"/>
      <c r="GUE249" s="348"/>
      <c r="GUF249" s="348"/>
      <c r="GUG249" s="349"/>
      <c r="GUI249" s="347"/>
      <c r="GUJ249" s="350"/>
      <c r="GUK249" s="350"/>
      <c r="GUL249" s="348"/>
      <c r="GUM249" s="348"/>
      <c r="GUN249" s="348"/>
      <c r="GUO249" s="349"/>
      <c r="GUQ249" s="347"/>
      <c r="GUR249" s="350"/>
      <c r="GUS249" s="350"/>
      <c r="GUT249" s="348"/>
      <c r="GUU249" s="348"/>
      <c r="GUV249" s="348"/>
      <c r="GUW249" s="349"/>
      <c r="GUY249" s="347"/>
      <c r="GUZ249" s="350"/>
      <c r="GVA249" s="350"/>
      <c r="GVB249" s="348"/>
      <c r="GVC249" s="348"/>
      <c r="GVD249" s="348"/>
      <c r="GVE249" s="349"/>
      <c r="GVG249" s="347"/>
      <c r="GVH249" s="350"/>
      <c r="GVI249" s="350"/>
      <c r="GVJ249" s="348"/>
      <c r="GVK249" s="348"/>
      <c r="GVL249" s="348"/>
      <c r="GVM249" s="349"/>
      <c r="GVO249" s="347"/>
      <c r="GVP249" s="350"/>
      <c r="GVQ249" s="350"/>
      <c r="GVR249" s="348"/>
      <c r="GVS249" s="348"/>
      <c r="GVT249" s="348"/>
      <c r="GVU249" s="349"/>
      <c r="GVW249" s="347"/>
      <c r="GVX249" s="350"/>
      <c r="GVY249" s="350"/>
      <c r="GVZ249" s="348"/>
      <c r="GWA249" s="348"/>
      <c r="GWB249" s="348"/>
      <c r="GWC249" s="349"/>
      <c r="GWE249" s="347"/>
      <c r="GWF249" s="350"/>
      <c r="GWG249" s="350"/>
      <c r="GWH249" s="348"/>
      <c r="GWI249" s="348"/>
      <c r="GWJ249" s="348"/>
      <c r="GWK249" s="349"/>
      <c r="GWM249" s="347"/>
      <c r="GWN249" s="350"/>
      <c r="GWO249" s="350"/>
      <c r="GWP249" s="348"/>
      <c r="GWQ249" s="348"/>
      <c r="GWR249" s="348"/>
      <c r="GWS249" s="349"/>
      <c r="GWU249" s="347"/>
      <c r="GWV249" s="350"/>
      <c r="GWW249" s="350"/>
      <c r="GWX249" s="348"/>
      <c r="GWY249" s="348"/>
      <c r="GWZ249" s="348"/>
      <c r="GXA249" s="349"/>
      <c r="GXC249" s="347"/>
      <c r="GXD249" s="350"/>
      <c r="GXE249" s="350"/>
      <c r="GXF249" s="348"/>
      <c r="GXG249" s="348"/>
      <c r="GXH249" s="348"/>
      <c r="GXI249" s="349"/>
      <c r="GXK249" s="347"/>
      <c r="GXL249" s="350"/>
      <c r="GXM249" s="350"/>
      <c r="GXN249" s="348"/>
      <c r="GXO249" s="348"/>
      <c r="GXP249" s="348"/>
      <c r="GXQ249" s="349"/>
      <c r="GXS249" s="347"/>
      <c r="GXT249" s="350"/>
      <c r="GXU249" s="350"/>
      <c r="GXV249" s="348"/>
      <c r="GXW249" s="348"/>
      <c r="GXX249" s="348"/>
      <c r="GXY249" s="349"/>
      <c r="GYA249" s="347"/>
      <c r="GYB249" s="350"/>
      <c r="GYC249" s="350"/>
      <c r="GYD249" s="348"/>
      <c r="GYE249" s="348"/>
      <c r="GYF249" s="348"/>
      <c r="GYG249" s="349"/>
      <c r="GYI249" s="347"/>
      <c r="GYJ249" s="350"/>
      <c r="GYK249" s="350"/>
      <c r="GYL249" s="348"/>
      <c r="GYM249" s="348"/>
      <c r="GYN249" s="348"/>
      <c r="GYO249" s="349"/>
      <c r="GYQ249" s="347"/>
      <c r="GYR249" s="350"/>
      <c r="GYS249" s="350"/>
      <c r="GYT249" s="348"/>
      <c r="GYU249" s="348"/>
      <c r="GYV249" s="348"/>
      <c r="GYW249" s="349"/>
      <c r="GYY249" s="347"/>
      <c r="GYZ249" s="350"/>
      <c r="GZA249" s="350"/>
      <c r="GZB249" s="348"/>
      <c r="GZC249" s="348"/>
      <c r="GZD249" s="348"/>
      <c r="GZE249" s="349"/>
      <c r="GZG249" s="347"/>
      <c r="GZH249" s="350"/>
      <c r="GZI249" s="350"/>
      <c r="GZJ249" s="348"/>
      <c r="GZK249" s="348"/>
      <c r="GZL249" s="348"/>
      <c r="GZM249" s="349"/>
      <c r="GZO249" s="347"/>
      <c r="GZP249" s="350"/>
      <c r="GZQ249" s="350"/>
      <c r="GZR249" s="348"/>
      <c r="GZS249" s="348"/>
      <c r="GZT249" s="348"/>
      <c r="GZU249" s="349"/>
      <c r="GZW249" s="347"/>
      <c r="GZX249" s="350"/>
      <c r="GZY249" s="350"/>
      <c r="GZZ249" s="348"/>
      <c r="HAA249" s="348"/>
      <c r="HAB249" s="348"/>
      <c r="HAC249" s="349"/>
      <c r="HAE249" s="347"/>
      <c r="HAF249" s="350"/>
      <c r="HAG249" s="350"/>
      <c r="HAH249" s="348"/>
      <c r="HAI249" s="348"/>
      <c r="HAJ249" s="348"/>
      <c r="HAK249" s="349"/>
      <c r="HAM249" s="347"/>
      <c r="HAN249" s="350"/>
      <c r="HAO249" s="350"/>
      <c r="HAP249" s="348"/>
      <c r="HAQ249" s="348"/>
      <c r="HAR249" s="348"/>
      <c r="HAS249" s="349"/>
      <c r="HAU249" s="347"/>
      <c r="HAV249" s="350"/>
      <c r="HAW249" s="350"/>
      <c r="HAX249" s="348"/>
      <c r="HAY249" s="348"/>
      <c r="HAZ249" s="348"/>
      <c r="HBA249" s="349"/>
      <c r="HBC249" s="347"/>
      <c r="HBD249" s="350"/>
      <c r="HBE249" s="350"/>
      <c r="HBF249" s="348"/>
      <c r="HBG249" s="348"/>
      <c r="HBH249" s="348"/>
      <c r="HBI249" s="349"/>
      <c r="HBK249" s="347"/>
      <c r="HBL249" s="350"/>
      <c r="HBM249" s="350"/>
      <c r="HBN249" s="348"/>
      <c r="HBO249" s="348"/>
      <c r="HBP249" s="348"/>
      <c r="HBQ249" s="349"/>
      <c r="HBS249" s="347"/>
      <c r="HBT249" s="350"/>
      <c r="HBU249" s="350"/>
      <c r="HBV249" s="348"/>
      <c r="HBW249" s="348"/>
      <c r="HBX249" s="348"/>
      <c r="HBY249" s="349"/>
      <c r="HCA249" s="347"/>
      <c r="HCB249" s="350"/>
      <c r="HCC249" s="350"/>
      <c r="HCD249" s="348"/>
      <c r="HCE249" s="348"/>
      <c r="HCF249" s="348"/>
      <c r="HCG249" s="349"/>
      <c r="HCI249" s="347"/>
      <c r="HCJ249" s="350"/>
      <c r="HCK249" s="350"/>
      <c r="HCL249" s="348"/>
      <c r="HCM249" s="348"/>
      <c r="HCN249" s="348"/>
      <c r="HCO249" s="349"/>
      <c r="HCQ249" s="347"/>
      <c r="HCR249" s="350"/>
      <c r="HCS249" s="350"/>
      <c r="HCT249" s="348"/>
      <c r="HCU249" s="348"/>
      <c r="HCV249" s="348"/>
      <c r="HCW249" s="349"/>
      <c r="HCY249" s="347"/>
      <c r="HCZ249" s="350"/>
      <c r="HDA249" s="350"/>
      <c r="HDB249" s="348"/>
      <c r="HDC249" s="348"/>
      <c r="HDD249" s="348"/>
      <c r="HDE249" s="349"/>
      <c r="HDG249" s="347"/>
      <c r="HDH249" s="350"/>
      <c r="HDI249" s="350"/>
      <c r="HDJ249" s="348"/>
      <c r="HDK249" s="348"/>
      <c r="HDL249" s="348"/>
      <c r="HDM249" s="349"/>
      <c r="HDO249" s="347"/>
      <c r="HDP249" s="350"/>
      <c r="HDQ249" s="350"/>
      <c r="HDR249" s="348"/>
      <c r="HDS249" s="348"/>
      <c r="HDT249" s="348"/>
      <c r="HDU249" s="349"/>
      <c r="HDW249" s="347"/>
      <c r="HDX249" s="350"/>
      <c r="HDY249" s="350"/>
      <c r="HDZ249" s="348"/>
      <c r="HEA249" s="348"/>
      <c r="HEB249" s="348"/>
      <c r="HEC249" s="349"/>
      <c r="HEE249" s="347"/>
      <c r="HEF249" s="350"/>
      <c r="HEG249" s="350"/>
      <c r="HEH249" s="348"/>
      <c r="HEI249" s="348"/>
      <c r="HEJ249" s="348"/>
      <c r="HEK249" s="349"/>
      <c r="HEM249" s="347"/>
      <c r="HEN249" s="350"/>
      <c r="HEO249" s="350"/>
      <c r="HEP249" s="348"/>
      <c r="HEQ249" s="348"/>
      <c r="HER249" s="348"/>
      <c r="HES249" s="349"/>
      <c r="HEU249" s="347"/>
      <c r="HEV249" s="350"/>
      <c r="HEW249" s="350"/>
      <c r="HEX249" s="348"/>
      <c r="HEY249" s="348"/>
      <c r="HEZ249" s="348"/>
      <c r="HFA249" s="349"/>
      <c r="HFC249" s="347"/>
      <c r="HFD249" s="350"/>
      <c r="HFE249" s="350"/>
      <c r="HFF249" s="348"/>
      <c r="HFG249" s="348"/>
      <c r="HFH249" s="348"/>
      <c r="HFI249" s="349"/>
      <c r="HFK249" s="347"/>
      <c r="HFL249" s="350"/>
      <c r="HFM249" s="350"/>
      <c r="HFN249" s="348"/>
      <c r="HFO249" s="348"/>
      <c r="HFP249" s="348"/>
      <c r="HFQ249" s="349"/>
      <c r="HFS249" s="347"/>
      <c r="HFT249" s="350"/>
      <c r="HFU249" s="350"/>
      <c r="HFV249" s="348"/>
      <c r="HFW249" s="348"/>
      <c r="HFX249" s="348"/>
      <c r="HFY249" s="349"/>
      <c r="HGA249" s="347"/>
      <c r="HGB249" s="350"/>
      <c r="HGC249" s="350"/>
      <c r="HGD249" s="348"/>
      <c r="HGE249" s="348"/>
      <c r="HGF249" s="348"/>
      <c r="HGG249" s="349"/>
      <c r="HGI249" s="347"/>
      <c r="HGJ249" s="350"/>
      <c r="HGK249" s="350"/>
      <c r="HGL249" s="348"/>
      <c r="HGM249" s="348"/>
      <c r="HGN249" s="348"/>
      <c r="HGO249" s="349"/>
      <c r="HGQ249" s="347"/>
      <c r="HGR249" s="350"/>
      <c r="HGS249" s="350"/>
      <c r="HGT249" s="348"/>
      <c r="HGU249" s="348"/>
      <c r="HGV249" s="348"/>
      <c r="HGW249" s="349"/>
      <c r="HGY249" s="347"/>
      <c r="HGZ249" s="350"/>
      <c r="HHA249" s="350"/>
      <c r="HHB249" s="348"/>
      <c r="HHC249" s="348"/>
      <c r="HHD249" s="348"/>
      <c r="HHE249" s="349"/>
      <c r="HHG249" s="347"/>
      <c r="HHH249" s="350"/>
      <c r="HHI249" s="350"/>
      <c r="HHJ249" s="348"/>
      <c r="HHK249" s="348"/>
      <c r="HHL249" s="348"/>
      <c r="HHM249" s="349"/>
      <c r="HHO249" s="347"/>
      <c r="HHP249" s="350"/>
      <c r="HHQ249" s="350"/>
      <c r="HHR249" s="348"/>
      <c r="HHS249" s="348"/>
      <c r="HHT249" s="348"/>
      <c r="HHU249" s="349"/>
      <c r="HHW249" s="347"/>
      <c r="HHX249" s="350"/>
      <c r="HHY249" s="350"/>
      <c r="HHZ249" s="348"/>
      <c r="HIA249" s="348"/>
      <c r="HIB249" s="348"/>
      <c r="HIC249" s="349"/>
      <c r="HIE249" s="347"/>
      <c r="HIF249" s="350"/>
      <c r="HIG249" s="350"/>
      <c r="HIH249" s="348"/>
      <c r="HII249" s="348"/>
      <c r="HIJ249" s="348"/>
      <c r="HIK249" s="349"/>
      <c r="HIM249" s="347"/>
      <c r="HIN249" s="350"/>
      <c r="HIO249" s="350"/>
      <c r="HIP249" s="348"/>
      <c r="HIQ249" s="348"/>
      <c r="HIR249" s="348"/>
      <c r="HIS249" s="349"/>
      <c r="HIU249" s="347"/>
      <c r="HIV249" s="350"/>
      <c r="HIW249" s="350"/>
      <c r="HIX249" s="348"/>
      <c r="HIY249" s="348"/>
      <c r="HIZ249" s="348"/>
      <c r="HJA249" s="349"/>
      <c r="HJC249" s="347"/>
      <c r="HJD249" s="350"/>
      <c r="HJE249" s="350"/>
      <c r="HJF249" s="348"/>
      <c r="HJG249" s="348"/>
      <c r="HJH249" s="348"/>
      <c r="HJI249" s="349"/>
      <c r="HJK249" s="347"/>
      <c r="HJL249" s="350"/>
      <c r="HJM249" s="350"/>
      <c r="HJN249" s="348"/>
      <c r="HJO249" s="348"/>
      <c r="HJP249" s="348"/>
      <c r="HJQ249" s="349"/>
      <c r="HJS249" s="347"/>
      <c r="HJT249" s="350"/>
      <c r="HJU249" s="350"/>
      <c r="HJV249" s="348"/>
      <c r="HJW249" s="348"/>
      <c r="HJX249" s="348"/>
      <c r="HJY249" s="349"/>
      <c r="HKA249" s="347"/>
      <c r="HKB249" s="350"/>
      <c r="HKC249" s="350"/>
      <c r="HKD249" s="348"/>
      <c r="HKE249" s="348"/>
      <c r="HKF249" s="348"/>
      <c r="HKG249" s="349"/>
      <c r="HKI249" s="347"/>
      <c r="HKJ249" s="350"/>
      <c r="HKK249" s="350"/>
      <c r="HKL249" s="348"/>
      <c r="HKM249" s="348"/>
      <c r="HKN249" s="348"/>
      <c r="HKO249" s="349"/>
      <c r="HKQ249" s="347"/>
      <c r="HKR249" s="350"/>
      <c r="HKS249" s="350"/>
      <c r="HKT249" s="348"/>
      <c r="HKU249" s="348"/>
      <c r="HKV249" s="348"/>
      <c r="HKW249" s="349"/>
      <c r="HKY249" s="347"/>
      <c r="HKZ249" s="350"/>
      <c r="HLA249" s="350"/>
      <c r="HLB249" s="348"/>
      <c r="HLC249" s="348"/>
      <c r="HLD249" s="348"/>
      <c r="HLE249" s="349"/>
      <c r="HLG249" s="347"/>
      <c r="HLH249" s="350"/>
      <c r="HLI249" s="350"/>
      <c r="HLJ249" s="348"/>
      <c r="HLK249" s="348"/>
      <c r="HLL249" s="348"/>
      <c r="HLM249" s="349"/>
      <c r="HLO249" s="347"/>
      <c r="HLP249" s="350"/>
      <c r="HLQ249" s="350"/>
      <c r="HLR249" s="348"/>
      <c r="HLS249" s="348"/>
      <c r="HLT249" s="348"/>
      <c r="HLU249" s="349"/>
      <c r="HLW249" s="347"/>
      <c r="HLX249" s="350"/>
      <c r="HLY249" s="350"/>
      <c r="HLZ249" s="348"/>
      <c r="HMA249" s="348"/>
      <c r="HMB249" s="348"/>
      <c r="HMC249" s="349"/>
      <c r="HME249" s="347"/>
      <c r="HMF249" s="350"/>
      <c r="HMG249" s="350"/>
      <c r="HMH249" s="348"/>
      <c r="HMI249" s="348"/>
      <c r="HMJ249" s="348"/>
      <c r="HMK249" s="349"/>
      <c r="HMM249" s="347"/>
      <c r="HMN249" s="350"/>
      <c r="HMO249" s="350"/>
      <c r="HMP249" s="348"/>
      <c r="HMQ249" s="348"/>
      <c r="HMR249" s="348"/>
      <c r="HMS249" s="349"/>
      <c r="HMU249" s="347"/>
      <c r="HMV249" s="350"/>
      <c r="HMW249" s="350"/>
      <c r="HMX249" s="348"/>
      <c r="HMY249" s="348"/>
      <c r="HMZ249" s="348"/>
      <c r="HNA249" s="349"/>
      <c r="HNC249" s="347"/>
      <c r="HND249" s="350"/>
      <c r="HNE249" s="350"/>
      <c r="HNF249" s="348"/>
      <c r="HNG249" s="348"/>
      <c r="HNH249" s="348"/>
      <c r="HNI249" s="349"/>
      <c r="HNK249" s="347"/>
      <c r="HNL249" s="350"/>
      <c r="HNM249" s="350"/>
      <c r="HNN249" s="348"/>
      <c r="HNO249" s="348"/>
      <c r="HNP249" s="348"/>
      <c r="HNQ249" s="349"/>
      <c r="HNS249" s="347"/>
      <c r="HNT249" s="350"/>
      <c r="HNU249" s="350"/>
      <c r="HNV249" s="348"/>
      <c r="HNW249" s="348"/>
      <c r="HNX249" s="348"/>
      <c r="HNY249" s="349"/>
      <c r="HOA249" s="347"/>
      <c r="HOB249" s="350"/>
      <c r="HOC249" s="350"/>
      <c r="HOD249" s="348"/>
      <c r="HOE249" s="348"/>
      <c r="HOF249" s="348"/>
      <c r="HOG249" s="349"/>
      <c r="HOI249" s="347"/>
      <c r="HOJ249" s="350"/>
      <c r="HOK249" s="350"/>
      <c r="HOL249" s="348"/>
      <c r="HOM249" s="348"/>
      <c r="HON249" s="348"/>
      <c r="HOO249" s="349"/>
      <c r="HOQ249" s="347"/>
      <c r="HOR249" s="350"/>
      <c r="HOS249" s="350"/>
      <c r="HOT249" s="348"/>
      <c r="HOU249" s="348"/>
      <c r="HOV249" s="348"/>
      <c r="HOW249" s="349"/>
      <c r="HOY249" s="347"/>
      <c r="HOZ249" s="350"/>
      <c r="HPA249" s="350"/>
      <c r="HPB249" s="348"/>
      <c r="HPC249" s="348"/>
      <c r="HPD249" s="348"/>
      <c r="HPE249" s="349"/>
      <c r="HPG249" s="347"/>
      <c r="HPH249" s="350"/>
      <c r="HPI249" s="350"/>
      <c r="HPJ249" s="348"/>
      <c r="HPK249" s="348"/>
      <c r="HPL249" s="348"/>
      <c r="HPM249" s="349"/>
      <c r="HPO249" s="347"/>
      <c r="HPP249" s="350"/>
      <c r="HPQ249" s="350"/>
      <c r="HPR249" s="348"/>
      <c r="HPS249" s="348"/>
      <c r="HPT249" s="348"/>
      <c r="HPU249" s="349"/>
      <c r="HPW249" s="347"/>
      <c r="HPX249" s="350"/>
      <c r="HPY249" s="350"/>
      <c r="HPZ249" s="348"/>
      <c r="HQA249" s="348"/>
      <c r="HQB249" s="348"/>
      <c r="HQC249" s="349"/>
      <c r="HQE249" s="347"/>
      <c r="HQF249" s="350"/>
      <c r="HQG249" s="350"/>
      <c r="HQH249" s="348"/>
      <c r="HQI249" s="348"/>
      <c r="HQJ249" s="348"/>
      <c r="HQK249" s="349"/>
      <c r="HQM249" s="347"/>
      <c r="HQN249" s="350"/>
      <c r="HQO249" s="350"/>
      <c r="HQP249" s="348"/>
      <c r="HQQ249" s="348"/>
      <c r="HQR249" s="348"/>
      <c r="HQS249" s="349"/>
      <c r="HQU249" s="347"/>
      <c r="HQV249" s="350"/>
      <c r="HQW249" s="350"/>
      <c r="HQX249" s="348"/>
      <c r="HQY249" s="348"/>
      <c r="HQZ249" s="348"/>
      <c r="HRA249" s="349"/>
      <c r="HRC249" s="347"/>
      <c r="HRD249" s="350"/>
      <c r="HRE249" s="350"/>
      <c r="HRF249" s="348"/>
      <c r="HRG249" s="348"/>
      <c r="HRH249" s="348"/>
      <c r="HRI249" s="349"/>
      <c r="HRK249" s="347"/>
      <c r="HRL249" s="350"/>
      <c r="HRM249" s="350"/>
      <c r="HRN249" s="348"/>
      <c r="HRO249" s="348"/>
      <c r="HRP249" s="348"/>
      <c r="HRQ249" s="349"/>
      <c r="HRS249" s="347"/>
      <c r="HRT249" s="350"/>
      <c r="HRU249" s="350"/>
      <c r="HRV249" s="348"/>
      <c r="HRW249" s="348"/>
      <c r="HRX249" s="348"/>
      <c r="HRY249" s="349"/>
      <c r="HSA249" s="347"/>
      <c r="HSB249" s="350"/>
      <c r="HSC249" s="350"/>
      <c r="HSD249" s="348"/>
      <c r="HSE249" s="348"/>
      <c r="HSF249" s="348"/>
      <c r="HSG249" s="349"/>
      <c r="HSI249" s="347"/>
      <c r="HSJ249" s="350"/>
      <c r="HSK249" s="350"/>
      <c r="HSL249" s="348"/>
      <c r="HSM249" s="348"/>
      <c r="HSN249" s="348"/>
      <c r="HSO249" s="349"/>
      <c r="HSQ249" s="347"/>
      <c r="HSR249" s="350"/>
      <c r="HSS249" s="350"/>
      <c r="HST249" s="348"/>
      <c r="HSU249" s="348"/>
      <c r="HSV249" s="348"/>
      <c r="HSW249" s="349"/>
      <c r="HSY249" s="347"/>
      <c r="HSZ249" s="350"/>
      <c r="HTA249" s="350"/>
      <c r="HTB249" s="348"/>
      <c r="HTC249" s="348"/>
      <c r="HTD249" s="348"/>
      <c r="HTE249" s="349"/>
      <c r="HTG249" s="347"/>
      <c r="HTH249" s="350"/>
      <c r="HTI249" s="350"/>
      <c r="HTJ249" s="348"/>
      <c r="HTK249" s="348"/>
      <c r="HTL249" s="348"/>
      <c r="HTM249" s="349"/>
      <c r="HTO249" s="347"/>
      <c r="HTP249" s="350"/>
      <c r="HTQ249" s="350"/>
      <c r="HTR249" s="348"/>
      <c r="HTS249" s="348"/>
      <c r="HTT249" s="348"/>
      <c r="HTU249" s="349"/>
      <c r="HTW249" s="347"/>
      <c r="HTX249" s="350"/>
      <c r="HTY249" s="350"/>
      <c r="HTZ249" s="348"/>
      <c r="HUA249" s="348"/>
      <c r="HUB249" s="348"/>
      <c r="HUC249" s="349"/>
      <c r="HUE249" s="347"/>
      <c r="HUF249" s="350"/>
      <c r="HUG249" s="350"/>
      <c r="HUH249" s="348"/>
      <c r="HUI249" s="348"/>
      <c r="HUJ249" s="348"/>
      <c r="HUK249" s="349"/>
      <c r="HUM249" s="347"/>
      <c r="HUN249" s="350"/>
      <c r="HUO249" s="350"/>
      <c r="HUP249" s="348"/>
      <c r="HUQ249" s="348"/>
      <c r="HUR249" s="348"/>
      <c r="HUS249" s="349"/>
      <c r="HUU249" s="347"/>
      <c r="HUV249" s="350"/>
      <c r="HUW249" s="350"/>
      <c r="HUX249" s="348"/>
      <c r="HUY249" s="348"/>
      <c r="HUZ249" s="348"/>
      <c r="HVA249" s="349"/>
      <c r="HVC249" s="347"/>
      <c r="HVD249" s="350"/>
      <c r="HVE249" s="350"/>
      <c r="HVF249" s="348"/>
      <c r="HVG249" s="348"/>
      <c r="HVH249" s="348"/>
      <c r="HVI249" s="349"/>
      <c r="HVK249" s="347"/>
      <c r="HVL249" s="350"/>
      <c r="HVM249" s="350"/>
      <c r="HVN249" s="348"/>
      <c r="HVO249" s="348"/>
      <c r="HVP249" s="348"/>
      <c r="HVQ249" s="349"/>
      <c r="HVS249" s="347"/>
      <c r="HVT249" s="350"/>
      <c r="HVU249" s="350"/>
      <c r="HVV249" s="348"/>
      <c r="HVW249" s="348"/>
      <c r="HVX249" s="348"/>
      <c r="HVY249" s="349"/>
      <c r="HWA249" s="347"/>
      <c r="HWB249" s="350"/>
      <c r="HWC249" s="350"/>
      <c r="HWD249" s="348"/>
      <c r="HWE249" s="348"/>
      <c r="HWF249" s="348"/>
      <c r="HWG249" s="349"/>
      <c r="HWI249" s="347"/>
      <c r="HWJ249" s="350"/>
      <c r="HWK249" s="350"/>
      <c r="HWL249" s="348"/>
      <c r="HWM249" s="348"/>
      <c r="HWN249" s="348"/>
      <c r="HWO249" s="349"/>
      <c r="HWQ249" s="347"/>
      <c r="HWR249" s="350"/>
      <c r="HWS249" s="350"/>
      <c r="HWT249" s="348"/>
      <c r="HWU249" s="348"/>
      <c r="HWV249" s="348"/>
      <c r="HWW249" s="349"/>
      <c r="HWY249" s="347"/>
      <c r="HWZ249" s="350"/>
      <c r="HXA249" s="350"/>
      <c r="HXB249" s="348"/>
      <c r="HXC249" s="348"/>
      <c r="HXD249" s="348"/>
      <c r="HXE249" s="349"/>
      <c r="HXG249" s="347"/>
      <c r="HXH249" s="350"/>
      <c r="HXI249" s="350"/>
      <c r="HXJ249" s="348"/>
      <c r="HXK249" s="348"/>
      <c r="HXL249" s="348"/>
      <c r="HXM249" s="349"/>
      <c r="HXO249" s="347"/>
      <c r="HXP249" s="350"/>
      <c r="HXQ249" s="350"/>
      <c r="HXR249" s="348"/>
      <c r="HXS249" s="348"/>
      <c r="HXT249" s="348"/>
      <c r="HXU249" s="349"/>
      <c r="HXW249" s="347"/>
      <c r="HXX249" s="350"/>
      <c r="HXY249" s="350"/>
      <c r="HXZ249" s="348"/>
      <c r="HYA249" s="348"/>
      <c r="HYB249" s="348"/>
      <c r="HYC249" s="349"/>
      <c r="HYE249" s="347"/>
      <c r="HYF249" s="350"/>
      <c r="HYG249" s="350"/>
      <c r="HYH249" s="348"/>
      <c r="HYI249" s="348"/>
      <c r="HYJ249" s="348"/>
      <c r="HYK249" s="349"/>
      <c r="HYM249" s="347"/>
      <c r="HYN249" s="350"/>
      <c r="HYO249" s="350"/>
      <c r="HYP249" s="348"/>
      <c r="HYQ249" s="348"/>
      <c r="HYR249" s="348"/>
      <c r="HYS249" s="349"/>
      <c r="HYU249" s="347"/>
      <c r="HYV249" s="350"/>
      <c r="HYW249" s="350"/>
      <c r="HYX249" s="348"/>
      <c r="HYY249" s="348"/>
      <c r="HYZ249" s="348"/>
      <c r="HZA249" s="349"/>
      <c r="HZC249" s="347"/>
      <c r="HZD249" s="350"/>
      <c r="HZE249" s="350"/>
      <c r="HZF249" s="348"/>
      <c r="HZG249" s="348"/>
      <c r="HZH249" s="348"/>
      <c r="HZI249" s="349"/>
      <c r="HZK249" s="347"/>
      <c r="HZL249" s="350"/>
      <c r="HZM249" s="350"/>
      <c r="HZN249" s="348"/>
      <c r="HZO249" s="348"/>
      <c r="HZP249" s="348"/>
      <c r="HZQ249" s="349"/>
      <c r="HZS249" s="347"/>
      <c r="HZT249" s="350"/>
      <c r="HZU249" s="350"/>
      <c r="HZV249" s="348"/>
      <c r="HZW249" s="348"/>
      <c r="HZX249" s="348"/>
      <c r="HZY249" s="349"/>
      <c r="IAA249" s="347"/>
      <c r="IAB249" s="350"/>
      <c r="IAC249" s="350"/>
      <c r="IAD249" s="348"/>
      <c r="IAE249" s="348"/>
      <c r="IAF249" s="348"/>
      <c r="IAG249" s="349"/>
      <c r="IAI249" s="347"/>
      <c r="IAJ249" s="350"/>
      <c r="IAK249" s="350"/>
      <c r="IAL249" s="348"/>
      <c r="IAM249" s="348"/>
      <c r="IAN249" s="348"/>
      <c r="IAO249" s="349"/>
      <c r="IAQ249" s="347"/>
      <c r="IAR249" s="350"/>
      <c r="IAS249" s="350"/>
      <c r="IAT249" s="348"/>
      <c r="IAU249" s="348"/>
      <c r="IAV249" s="348"/>
      <c r="IAW249" s="349"/>
      <c r="IAY249" s="347"/>
      <c r="IAZ249" s="350"/>
      <c r="IBA249" s="350"/>
      <c r="IBB249" s="348"/>
      <c r="IBC249" s="348"/>
      <c r="IBD249" s="348"/>
      <c r="IBE249" s="349"/>
      <c r="IBG249" s="347"/>
      <c r="IBH249" s="350"/>
      <c r="IBI249" s="350"/>
      <c r="IBJ249" s="348"/>
      <c r="IBK249" s="348"/>
      <c r="IBL249" s="348"/>
      <c r="IBM249" s="349"/>
      <c r="IBO249" s="347"/>
      <c r="IBP249" s="350"/>
      <c r="IBQ249" s="350"/>
      <c r="IBR249" s="348"/>
      <c r="IBS249" s="348"/>
      <c r="IBT249" s="348"/>
      <c r="IBU249" s="349"/>
      <c r="IBW249" s="347"/>
      <c r="IBX249" s="350"/>
      <c r="IBY249" s="350"/>
      <c r="IBZ249" s="348"/>
      <c r="ICA249" s="348"/>
      <c r="ICB249" s="348"/>
      <c r="ICC249" s="349"/>
      <c r="ICE249" s="347"/>
      <c r="ICF249" s="350"/>
      <c r="ICG249" s="350"/>
      <c r="ICH249" s="348"/>
      <c r="ICI249" s="348"/>
      <c r="ICJ249" s="348"/>
      <c r="ICK249" s="349"/>
      <c r="ICM249" s="347"/>
      <c r="ICN249" s="350"/>
      <c r="ICO249" s="350"/>
      <c r="ICP249" s="348"/>
      <c r="ICQ249" s="348"/>
      <c r="ICR249" s="348"/>
      <c r="ICS249" s="349"/>
      <c r="ICU249" s="347"/>
      <c r="ICV249" s="350"/>
      <c r="ICW249" s="350"/>
      <c r="ICX249" s="348"/>
      <c r="ICY249" s="348"/>
      <c r="ICZ249" s="348"/>
      <c r="IDA249" s="349"/>
      <c r="IDC249" s="347"/>
      <c r="IDD249" s="350"/>
      <c r="IDE249" s="350"/>
      <c r="IDF249" s="348"/>
      <c r="IDG249" s="348"/>
      <c r="IDH249" s="348"/>
      <c r="IDI249" s="349"/>
      <c r="IDK249" s="347"/>
      <c r="IDL249" s="350"/>
      <c r="IDM249" s="350"/>
      <c r="IDN249" s="348"/>
      <c r="IDO249" s="348"/>
      <c r="IDP249" s="348"/>
      <c r="IDQ249" s="349"/>
      <c r="IDS249" s="347"/>
      <c r="IDT249" s="350"/>
      <c r="IDU249" s="350"/>
      <c r="IDV249" s="348"/>
      <c r="IDW249" s="348"/>
      <c r="IDX249" s="348"/>
      <c r="IDY249" s="349"/>
      <c r="IEA249" s="347"/>
      <c r="IEB249" s="350"/>
      <c r="IEC249" s="350"/>
      <c r="IED249" s="348"/>
      <c r="IEE249" s="348"/>
      <c r="IEF249" s="348"/>
      <c r="IEG249" s="349"/>
      <c r="IEI249" s="347"/>
      <c r="IEJ249" s="350"/>
      <c r="IEK249" s="350"/>
      <c r="IEL249" s="348"/>
      <c r="IEM249" s="348"/>
      <c r="IEN249" s="348"/>
      <c r="IEO249" s="349"/>
      <c r="IEQ249" s="347"/>
      <c r="IER249" s="350"/>
      <c r="IES249" s="350"/>
      <c r="IET249" s="348"/>
      <c r="IEU249" s="348"/>
      <c r="IEV249" s="348"/>
      <c r="IEW249" s="349"/>
      <c r="IEY249" s="347"/>
      <c r="IEZ249" s="350"/>
      <c r="IFA249" s="350"/>
      <c r="IFB249" s="348"/>
      <c r="IFC249" s="348"/>
      <c r="IFD249" s="348"/>
      <c r="IFE249" s="349"/>
      <c r="IFG249" s="347"/>
      <c r="IFH249" s="350"/>
      <c r="IFI249" s="350"/>
      <c r="IFJ249" s="348"/>
      <c r="IFK249" s="348"/>
      <c r="IFL249" s="348"/>
      <c r="IFM249" s="349"/>
      <c r="IFO249" s="347"/>
      <c r="IFP249" s="350"/>
      <c r="IFQ249" s="350"/>
      <c r="IFR249" s="348"/>
      <c r="IFS249" s="348"/>
      <c r="IFT249" s="348"/>
      <c r="IFU249" s="349"/>
      <c r="IFW249" s="347"/>
      <c r="IFX249" s="350"/>
      <c r="IFY249" s="350"/>
      <c r="IFZ249" s="348"/>
      <c r="IGA249" s="348"/>
      <c r="IGB249" s="348"/>
      <c r="IGC249" s="349"/>
      <c r="IGE249" s="347"/>
      <c r="IGF249" s="350"/>
      <c r="IGG249" s="350"/>
      <c r="IGH249" s="348"/>
      <c r="IGI249" s="348"/>
      <c r="IGJ249" s="348"/>
      <c r="IGK249" s="349"/>
      <c r="IGM249" s="347"/>
      <c r="IGN249" s="350"/>
      <c r="IGO249" s="350"/>
      <c r="IGP249" s="348"/>
      <c r="IGQ249" s="348"/>
      <c r="IGR249" s="348"/>
      <c r="IGS249" s="349"/>
      <c r="IGU249" s="347"/>
      <c r="IGV249" s="350"/>
      <c r="IGW249" s="350"/>
      <c r="IGX249" s="348"/>
      <c r="IGY249" s="348"/>
      <c r="IGZ249" s="348"/>
      <c r="IHA249" s="349"/>
      <c r="IHC249" s="347"/>
      <c r="IHD249" s="350"/>
      <c r="IHE249" s="350"/>
      <c r="IHF249" s="348"/>
      <c r="IHG249" s="348"/>
      <c r="IHH249" s="348"/>
      <c r="IHI249" s="349"/>
      <c r="IHK249" s="347"/>
      <c r="IHL249" s="350"/>
      <c r="IHM249" s="350"/>
      <c r="IHN249" s="348"/>
      <c r="IHO249" s="348"/>
      <c r="IHP249" s="348"/>
      <c r="IHQ249" s="349"/>
      <c r="IHS249" s="347"/>
      <c r="IHT249" s="350"/>
      <c r="IHU249" s="350"/>
      <c r="IHV249" s="348"/>
      <c r="IHW249" s="348"/>
      <c r="IHX249" s="348"/>
      <c r="IHY249" s="349"/>
      <c r="IIA249" s="347"/>
      <c r="IIB249" s="350"/>
      <c r="IIC249" s="350"/>
      <c r="IID249" s="348"/>
      <c r="IIE249" s="348"/>
      <c r="IIF249" s="348"/>
      <c r="IIG249" s="349"/>
      <c r="III249" s="347"/>
      <c r="IIJ249" s="350"/>
      <c r="IIK249" s="350"/>
      <c r="IIL249" s="348"/>
      <c r="IIM249" s="348"/>
      <c r="IIN249" s="348"/>
      <c r="IIO249" s="349"/>
      <c r="IIQ249" s="347"/>
      <c r="IIR249" s="350"/>
      <c r="IIS249" s="350"/>
      <c r="IIT249" s="348"/>
      <c r="IIU249" s="348"/>
      <c r="IIV249" s="348"/>
      <c r="IIW249" s="349"/>
      <c r="IIY249" s="347"/>
      <c r="IIZ249" s="350"/>
      <c r="IJA249" s="350"/>
      <c r="IJB249" s="348"/>
      <c r="IJC249" s="348"/>
      <c r="IJD249" s="348"/>
      <c r="IJE249" s="349"/>
      <c r="IJG249" s="347"/>
      <c r="IJH249" s="350"/>
      <c r="IJI249" s="350"/>
      <c r="IJJ249" s="348"/>
      <c r="IJK249" s="348"/>
      <c r="IJL249" s="348"/>
      <c r="IJM249" s="349"/>
      <c r="IJO249" s="347"/>
      <c r="IJP249" s="350"/>
      <c r="IJQ249" s="350"/>
      <c r="IJR249" s="348"/>
      <c r="IJS249" s="348"/>
      <c r="IJT249" s="348"/>
      <c r="IJU249" s="349"/>
      <c r="IJW249" s="347"/>
      <c r="IJX249" s="350"/>
      <c r="IJY249" s="350"/>
      <c r="IJZ249" s="348"/>
      <c r="IKA249" s="348"/>
      <c r="IKB249" s="348"/>
      <c r="IKC249" s="349"/>
      <c r="IKE249" s="347"/>
      <c r="IKF249" s="350"/>
      <c r="IKG249" s="350"/>
      <c r="IKH249" s="348"/>
      <c r="IKI249" s="348"/>
      <c r="IKJ249" s="348"/>
      <c r="IKK249" s="349"/>
      <c r="IKM249" s="347"/>
      <c r="IKN249" s="350"/>
      <c r="IKO249" s="350"/>
      <c r="IKP249" s="348"/>
      <c r="IKQ249" s="348"/>
      <c r="IKR249" s="348"/>
      <c r="IKS249" s="349"/>
      <c r="IKU249" s="347"/>
      <c r="IKV249" s="350"/>
      <c r="IKW249" s="350"/>
      <c r="IKX249" s="348"/>
      <c r="IKY249" s="348"/>
      <c r="IKZ249" s="348"/>
      <c r="ILA249" s="349"/>
      <c r="ILC249" s="347"/>
      <c r="ILD249" s="350"/>
      <c r="ILE249" s="350"/>
      <c r="ILF249" s="348"/>
      <c r="ILG249" s="348"/>
      <c r="ILH249" s="348"/>
      <c r="ILI249" s="349"/>
      <c r="ILK249" s="347"/>
      <c r="ILL249" s="350"/>
      <c r="ILM249" s="350"/>
      <c r="ILN249" s="348"/>
      <c r="ILO249" s="348"/>
      <c r="ILP249" s="348"/>
      <c r="ILQ249" s="349"/>
      <c r="ILS249" s="347"/>
      <c r="ILT249" s="350"/>
      <c r="ILU249" s="350"/>
      <c r="ILV249" s="348"/>
      <c r="ILW249" s="348"/>
      <c r="ILX249" s="348"/>
      <c r="ILY249" s="349"/>
      <c r="IMA249" s="347"/>
      <c r="IMB249" s="350"/>
      <c r="IMC249" s="350"/>
      <c r="IMD249" s="348"/>
      <c r="IME249" s="348"/>
      <c r="IMF249" s="348"/>
      <c r="IMG249" s="349"/>
      <c r="IMI249" s="347"/>
      <c r="IMJ249" s="350"/>
      <c r="IMK249" s="350"/>
      <c r="IML249" s="348"/>
      <c r="IMM249" s="348"/>
      <c r="IMN249" s="348"/>
      <c r="IMO249" s="349"/>
      <c r="IMQ249" s="347"/>
      <c r="IMR249" s="350"/>
      <c r="IMS249" s="350"/>
      <c r="IMT249" s="348"/>
      <c r="IMU249" s="348"/>
      <c r="IMV249" s="348"/>
      <c r="IMW249" s="349"/>
      <c r="IMY249" s="347"/>
      <c r="IMZ249" s="350"/>
      <c r="INA249" s="350"/>
      <c r="INB249" s="348"/>
      <c r="INC249" s="348"/>
      <c r="IND249" s="348"/>
      <c r="INE249" s="349"/>
      <c r="ING249" s="347"/>
      <c r="INH249" s="350"/>
      <c r="INI249" s="350"/>
      <c r="INJ249" s="348"/>
      <c r="INK249" s="348"/>
      <c r="INL249" s="348"/>
      <c r="INM249" s="349"/>
      <c r="INO249" s="347"/>
      <c r="INP249" s="350"/>
      <c r="INQ249" s="350"/>
      <c r="INR249" s="348"/>
      <c r="INS249" s="348"/>
      <c r="INT249" s="348"/>
      <c r="INU249" s="349"/>
      <c r="INW249" s="347"/>
      <c r="INX249" s="350"/>
      <c r="INY249" s="350"/>
      <c r="INZ249" s="348"/>
      <c r="IOA249" s="348"/>
      <c r="IOB249" s="348"/>
      <c r="IOC249" s="349"/>
      <c r="IOE249" s="347"/>
      <c r="IOF249" s="350"/>
      <c r="IOG249" s="350"/>
      <c r="IOH249" s="348"/>
      <c r="IOI249" s="348"/>
      <c r="IOJ249" s="348"/>
      <c r="IOK249" s="349"/>
      <c r="IOM249" s="347"/>
      <c r="ION249" s="350"/>
      <c r="IOO249" s="350"/>
      <c r="IOP249" s="348"/>
      <c r="IOQ249" s="348"/>
      <c r="IOR249" s="348"/>
      <c r="IOS249" s="349"/>
      <c r="IOU249" s="347"/>
      <c r="IOV249" s="350"/>
      <c r="IOW249" s="350"/>
      <c r="IOX249" s="348"/>
      <c r="IOY249" s="348"/>
      <c r="IOZ249" s="348"/>
      <c r="IPA249" s="349"/>
      <c r="IPC249" s="347"/>
      <c r="IPD249" s="350"/>
      <c r="IPE249" s="350"/>
      <c r="IPF249" s="348"/>
      <c r="IPG249" s="348"/>
      <c r="IPH249" s="348"/>
      <c r="IPI249" s="349"/>
      <c r="IPK249" s="347"/>
      <c r="IPL249" s="350"/>
      <c r="IPM249" s="350"/>
      <c r="IPN249" s="348"/>
      <c r="IPO249" s="348"/>
      <c r="IPP249" s="348"/>
      <c r="IPQ249" s="349"/>
      <c r="IPS249" s="347"/>
      <c r="IPT249" s="350"/>
      <c r="IPU249" s="350"/>
      <c r="IPV249" s="348"/>
      <c r="IPW249" s="348"/>
      <c r="IPX249" s="348"/>
      <c r="IPY249" s="349"/>
      <c r="IQA249" s="347"/>
      <c r="IQB249" s="350"/>
      <c r="IQC249" s="350"/>
      <c r="IQD249" s="348"/>
      <c r="IQE249" s="348"/>
      <c r="IQF249" s="348"/>
      <c r="IQG249" s="349"/>
      <c r="IQI249" s="347"/>
      <c r="IQJ249" s="350"/>
      <c r="IQK249" s="350"/>
      <c r="IQL249" s="348"/>
      <c r="IQM249" s="348"/>
      <c r="IQN249" s="348"/>
      <c r="IQO249" s="349"/>
      <c r="IQQ249" s="347"/>
      <c r="IQR249" s="350"/>
      <c r="IQS249" s="350"/>
      <c r="IQT249" s="348"/>
      <c r="IQU249" s="348"/>
      <c r="IQV249" s="348"/>
      <c r="IQW249" s="349"/>
      <c r="IQY249" s="347"/>
      <c r="IQZ249" s="350"/>
      <c r="IRA249" s="350"/>
      <c r="IRB249" s="348"/>
      <c r="IRC249" s="348"/>
      <c r="IRD249" s="348"/>
      <c r="IRE249" s="349"/>
      <c r="IRG249" s="347"/>
      <c r="IRH249" s="350"/>
      <c r="IRI249" s="350"/>
      <c r="IRJ249" s="348"/>
      <c r="IRK249" s="348"/>
      <c r="IRL249" s="348"/>
      <c r="IRM249" s="349"/>
      <c r="IRO249" s="347"/>
      <c r="IRP249" s="350"/>
      <c r="IRQ249" s="350"/>
      <c r="IRR249" s="348"/>
      <c r="IRS249" s="348"/>
      <c r="IRT249" s="348"/>
      <c r="IRU249" s="349"/>
      <c r="IRW249" s="347"/>
      <c r="IRX249" s="350"/>
      <c r="IRY249" s="350"/>
      <c r="IRZ249" s="348"/>
      <c r="ISA249" s="348"/>
      <c r="ISB249" s="348"/>
      <c r="ISC249" s="349"/>
      <c r="ISE249" s="347"/>
      <c r="ISF249" s="350"/>
      <c r="ISG249" s="350"/>
      <c r="ISH249" s="348"/>
      <c r="ISI249" s="348"/>
      <c r="ISJ249" s="348"/>
      <c r="ISK249" s="349"/>
      <c r="ISM249" s="347"/>
      <c r="ISN249" s="350"/>
      <c r="ISO249" s="350"/>
      <c r="ISP249" s="348"/>
      <c r="ISQ249" s="348"/>
      <c r="ISR249" s="348"/>
      <c r="ISS249" s="349"/>
      <c r="ISU249" s="347"/>
      <c r="ISV249" s="350"/>
      <c r="ISW249" s="350"/>
      <c r="ISX249" s="348"/>
      <c r="ISY249" s="348"/>
      <c r="ISZ249" s="348"/>
      <c r="ITA249" s="349"/>
      <c r="ITC249" s="347"/>
      <c r="ITD249" s="350"/>
      <c r="ITE249" s="350"/>
      <c r="ITF249" s="348"/>
      <c r="ITG249" s="348"/>
      <c r="ITH249" s="348"/>
      <c r="ITI249" s="349"/>
      <c r="ITK249" s="347"/>
      <c r="ITL249" s="350"/>
      <c r="ITM249" s="350"/>
      <c r="ITN249" s="348"/>
      <c r="ITO249" s="348"/>
      <c r="ITP249" s="348"/>
      <c r="ITQ249" s="349"/>
      <c r="ITS249" s="347"/>
      <c r="ITT249" s="350"/>
      <c r="ITU249" s="350"/>
      <c r="ITV249" s="348"/>
      <c r="ITW249" s="348"/>
      <c r="ITX249" s="348"/>
      <c r="ITY249" s="349"/>
      <c r="IUA249" s="347"/>
      <c r="IUB249" s="350"/>
      <c r="IUC249" s="350"/>
      <c r="IUD249" s="348"/>
      <c r="IUE249" s="348"/>
      <c r="IUF249" s="348"/>
      <c r="IUG249" s="349"/>
      <c r="IUI249" s="347"/>
      <c r="IUJ249" s="350"/>
      <c r="IUK249" s="350"/>
      <c r="IUL249" s="348"/>
      <c r="IUM249" s="348"/>
      <c r="IUN249" s="348"/>
      <c r="IUO249" s="349"/>
      <c r="IUQ249" s="347"/>
      <c r="IUR249" s="350"/>
      <c r="IUS249" s="350"/>
      <c r="IUT249" s="348"/>
      <c r="IUU249" s="348"/>
      <c r="IUV249" s="348"/>
      <c r="IUW249" s="349"/>
      <c r="IUY249" s="347"/>
      <c r="IUZ249" s="350"/>
      <c r="IVA249" s="350"/>
      <c r="IVB249" s="348"/>
      <c r="IVC249" s="348"/>
      <c r="IVD249" s="348"/>
      <c r="IVE249" s="349"/>
      <c r="IVG249" s="347"/>
      <c r="IVH249" s="350"/>
      <c r="IVI249" s="350"/>
      <c r="IVJ249" s="348"/>
      <c r="IVK249" s="348"/>
      <c r="IVL249" s="348"/>
      <c r="IVM249" s="349"/>
      <c r="IVO249" s="347"/>
      <c r="IVP249" s="350"/>
      <c r="IVQ249" s="350"/>
      <c r="IVR249" s="348"/>
      <c r="IVS249" s="348"/>
      <c r="IVT249" s="348"/>
      <c r="IVU249" s="349"/>
      <c r="IVW249" s="347"/>
      <c r="IVX249" s="350"/>
      <c r="IVY249" s="350"/>
      <c r="IVZ249" s="348"/>
      <c r="IWA249" s="348"/>
      <c r="IWB249" s="348"/>
      <c r="IWC249" s="349"/>
      <c r="IWE249" s="347"/>
      <c r="IWF249" s="350"/>
      <c r="IWG249" s="350"/>
      <c r="IWH249" s="348"/>
      <c r="IWI249" s="348"/>
      <c r="IWJ249" s="348"/>
      <c r="IWK249" s="349"/>
      <c r="IWM249" s="347"/>
      <c r="IWN249" s="350"/>
      <c r="IWO249" s="350"/>
      <c r="IWP249" s="348"/>
      <c r="IWQ249" s="348"/>
      <c r="IWR249" s="348"/>
      <c r="IWS249" s="349"/>
      <c r="IWU249" s="347"/>
      <c r="IWV249" s="350"/>
      <c r="IWW249" s="350"/>
      <c r="IWX249" s="348"/>
      <c r="IWY249" s="348"/>
      <c r="IWZ249" s="348"/>
      <c r="IXA249" s="349"/>
      <c r="IXC249" s="347"/>
      <c r="IXD249" s="350"/>
      <c r="IXE249" s="350"/>
      <c r="IXF249" s="348"/>
      <c r="IXG249" s="348"/>
      <c r="IXH249" s="348"/>
      <c r="IXI249" s="349"/>
      <c r="IXK249" s="347"/>
      <c r="IXL249" s="350"/>
      <c r="IXM249" s="350"/>
      <c r="IXN249" s="348"/>
      <c r="IXO249" s="348"/>
      <c r="IXP249" s="348"/>
      <c r="IXQ249" s="349"/>
      <c r="IXS249" s="347"/>
      <c r="IXT249" s="350"/>
      <c r="IXU249" s="350"/>
      <c r="IXV249" s="348"/>
      <c r="IXW249" s="348"/>
      <c r="IXX249" s="348"/>
      <c r="IXY249" s="349"/>
      <c r="IYA249" s="347"/>
      <c r="IYB249" s="350"/>
      <c r="IYC249" s="350"/>
      <c r="IYD249" s="348"/>
      <c r="IYE249" s="348"/>
      <c r="IYF249" s="348"/>
      <c r="IYG249" s="349"/>
      <c r="IYI249" s="347"/>
      <c r="IYJ249" s="350"/>
      <c r="IYK249" s="350"/>
      <c r="IYL249" s="348"/>
      <c r="IYM249" s="348"/>
      <c r="IYN249" s="348"/>
      <c r="IYO249" s="349"/>
      <c r="IYQ249" s="347"/>
      <c r="IYR249" s="350"/>
      <c r="IYS249" s="350"/>
      <c r="IYT249" s="348"/>
      <c r="IYU249" s="348"/>
      <c r="IYV249" s="348"/>
      <c r="IYW249" s="349"/>
      <c r="IYY249" s="347"/>
      <c r="IYZ249" s="350"/>
      <c r="IZA249" s="350"/>
      <c r="IZB249" s="348"/>
      <c r="IZC249" s="348"/>
      <c r="IZD249" s="348"/>
      <c r="IZE249" s="349"/>
      <c r="IZG249" s="347"/>
      <c r="IZH249" s="350"/>
      <c r="IZI249" s="350"/>
      <c r="IZJ249" s="348"/>
      <c r="IZK249" s="348"/>
      <c r="IZL249" s="348"/>
      <c r="IZM249" s="349"/>
      <c r="IZO249" s="347"/>
      <c r="IZP249" s="350"/>
      <c r="IZQ249" s="350"/>
      <c r="IZR249" s="348"/>
      <c r="IZS249" s="348"/>
      <c r="IZT249" s="348"/>
      <c r="IZU249" s="349"/>
      <c r="IZW249" s="347"/>
      <c r="IZX249" s="350"/>
      <c r="IZY249" s="350"/>
      <c r="IZZ249" s="348"/>
      <c r="JAA249" s="348"/>
      <c r="JAB249" s="348"/>
      <c r="JAC249" s="349"/>
      <c r="JAE249" s="347"/>
      <c r="JAF249" s="350"/>
      <c r="JAG249" s="350"/>
      <c r="JAH249" s="348"/>
      <c r="JAI249" s="348"/>
      <c r="JAJ249" s="348"/>
      <c r="JAK249" s="349"/>
      <c r="JAM249" s="347"/>
      <c r="JAN249" s="350"/>
      <c r="JAO249" s="350"/>
      <c r="JAP249" s="348"/>
      <c r="JAQ249" s="348"/>
      <c r="JAR249" s="348"/>
      <c r="JAS249" s="349"/>
      <c r="JAU249" s="347"/>
      <c r="JAV249" s="350"/>
      <c r="JAW249" s="350"/>
      <c r="JAX249" s="348"/>
      <c r="JAY249" s="348"/>
      <c r="JAZ249" s="348"/>
      <c r="JBA249" s="349"/>
      <c r="JBC249" s="347"/>
      <c r="JBD249" s="350"/>
      <c r="JBE249" s="350"/>
      <c r="JBF249" s="348"/>
      <c r="JBG249" s="348"/>
      <c r="JBH249" s="348"/>
      <c r="JBI249" s="349"/>
      <c r="JBK249" s="347"/>
      <c r="JBL249" s="350"/>
      <c r="JBM249" s="350"/>
      <c r="JBN249" s="348"/>
      <c r="JBO249" s="348"/>
      <c r="JBP249" s="348"/>
      <c r="JBQ249" s="349"/>
      <c r="JBS249" s="347"/>
      <c r="JBT249" s="350"/>
      <c r="JBU249" s="350"/>
      <c r="JBV249" s="348"/>
      <c r="JBW249" s="348"/>
      <c r="JBX249" s="348"/>
      <c r="JBY249" s="349"/>
      <c r="JCA249" s="347"/>
      <c r="JCB249" s="350"/>
      <c r="JCC249" s="350"/>
      <c r="JCD249" s="348"/>
      <c r="JCE249" s="348"/>
      <c r="JCF249" s="348"/>
      <c r="JCG249" s="349"/>
      <c r="JCI249" s="347"/>
      <c r="JCJ249" s="350"/>
      <c r="JCK249" s="350"/>
      <c r="JCL249" s="348"/>
      <c r="JCM249" s="348"/>
      <c r="JCN249" s="348"/>
      <c r="JCO249" s="349"/>
      <c r="JCQ249" s="347"/>
      <c r="JCR249" s="350"/>
      <c r="JCS249" s="350"/>
      <c r="JCT249" s="348"/>
      <c r="JCU249" s="348"/>
      <c r="JCV249" s="348"/>
      <c r="JCW249" s="349"/>
      <c r="JCY249" s="347"/>
      <c r="JCZ249" s="350"/>
      <c r="JDA249" s="350"/>
      <c r="JDB249" s="348"/>
      <c r="JDC249" s="348"/>
      <c r="JDD249" s="348"/>
      <c r="JDE249" s="349"/>
      <c r="JDG249" s="347"/>
      <c r="JDH249" s="350"/>
      <c r="JDI249" s="350"/>
      <c r="JDJ249" s="348"/>
      <c r="JDK249" s="348"/>
      <c r="JDL249" s="348"/>
      <c r="JDM249" s="349"/>
      <c r="JDO249" s="347"/>
      <c r="JDP249" s="350"/>
      <c r="JDQ249" s="350"/>
      <c r="JDR249" s="348"/>
      <c r="JDS249" s="348"/>
      <c r="JDT249" s="348"/>
      <c r="JDU249" s="349"/>
      <c r="JDW249" s="347"/>
      <c r="JDX249" s="350"/>
      <c r="JDY249" s="350"/>
      <c r="JDZ249" s="348"/>
      <c r="JEA249" s="348"/>
      <c r="JEB249" s="348"/>
      <c r="JEC249" s="349"/>
      <c r="JEE249" s="347"/>
      <c r="JEF249" s="350"/>
      <c r="JEG249" s="350"/>
      <c r="JEH249" s="348"/>
      <c r="JEI249" s="348"/>
      <c r="JEJ249" s="348"/>
      <c r="JEK249" s="349"/>
      <c r="JEM249" s="347"/>
      <c r="JEN249" s="350"/>
      <c r="JEO249" s="350"/>
      <c r="JEP249" s="348"/>
      <c r="JEQ249" s="348"/>
      <c r="JER249" s="348"/>
      <c r="JES249" s="349"/>
      <c r="JEU249" s="347"/>
      <c r="JEV249" s="350"/>
      <c r="JEW249" s="350"/>
      <c r="JEX249" s="348"/>
      <c r="JEY249" s="348"/>
      <c r="JEZ249" s="348"/>
      <c r="JFA249" s="349"/>
      <c r="JFC249" s="347"/>
      <c r="JFD249" s="350"/>
      <c r="JFE249" s="350"/>
      <c r="JFF249" s="348"/>
      <c r="JFG249" s="348"/>
      <c r="JFH249" s="348"/>
      <c r="JFI249" s="349"/>
      <c r="JFK249" s="347"/>
      <c r="JFL249" s="350"/>
      <c r="JFM249" s="350"/>
      <c r="JFN249" s="348"/>
      <c r="JFO249" s="348"/>
      <c r="JFP249" s="348"/>
      <c r="JFQ249" s="349"/>
      <c r="JFS249" s="347"/>
      <c r="JFT249" s="350"/>
      <c r="JFU249" s="350"/>
      <c r="JFV249" s="348"/>
      <c r="JFW249" s="348"/>
      <c r="JFX249" s="348"/>
      <c r="JFY249" s="349"/>
      <c r="JGA249" s="347"/>
      <c r="JGB249" s="350"/>
      <c r="JGC249" s="350"/>
      <c r="JGD249" s="348"/>
      <c r="JGE249" s="348"/>
      <c r="JGF249" s="348"/>
      <c r="JGG249" s="349"/>
      <c r="JGI249" s="347"/>
      <c r="JGJ249" s="350"/>
      <c r="JGK249" s="350"/>
      <c r="JGL249" s="348"/>
      <c r="JGM249" s="348"/>
      <c r="JGN249" s="348"/>
      <c r="JGO249" s="349"/>
      <c r="JGQ249" s="347"/>
      <c r="JGR249" s="350"/>
      <c r="JGS249" s="350"/>
      <c r="JGT249" s="348"/>
      <c r="JGU249" s="348"/>
      <c r="JGV249" s="348"/>
      <c r="JGW249" s="349"/>
      <c r="JGY249" s="347"/>
      <c r="JGZ249" s="350"/>
      <c r="JHA249" s="350"/>
      <c r="JHB249" s="348"/>
      <c r="JHC249" s="348"/>
      <c r="JHD249" s="348"/>
      <c r="JHE249" s="349"/>
      <c r="JHG249" s="347"/>
      <c r="JHH249" s="350"/>
      <c r="JHI249" s="350"/>
      <c r="JHJ249" s="348"/>
      <c r="JHK249" s="348"/>
      <c r="JHL249" s="348"/>
      <c r="JHM249" s="349"/>
      <c r="JHO249" s="347"/>
      <c r="JHP249" s="350"/>
      <c r="JHQ249" s="350"/>
      <c r="JHR249" s="348"/>
      <c r="JHS249" s="348"/>
      <c r="JHT249" s="348"/>
      <c r="JHU249" s="349"/>
      <c r="JHW249" s="347"/>
      <c r="JHX249" s="350"/>
      <c r="JHY249" s="350"/>
      <c r="JHZ249" s="348"/>
      <c r="JIA249" s="348"/>
      <c r="JIB249" s="348"/>
      <c r="JIC249" s="349"/>
      <c r="JIE249" s="347"/>
      <c r="JIF249" s="350"/>
      <c r="JIG249" s="350"/>
      <c r="JIH249" s="348"/>
      <c r="JII249" s="348"/>
      <c r="JIJ249" s="348"/>
      <c r="JIK249" s="349"/>
      <c r="JIM249" s="347"/>
      <c r="JIN249" s="350"/>
      <c r="JIO249" s="350"/>
      <c r="JIP249" s="348"/>
      <c r="JIQ249" s="348"/>
      <c r="JIR249" s="348"/>
      <c r="JIS249" s="349"/>
      <c r="JIU249" s="347"/>
      <c r="JIV249" s="350"/>
      <c r="JIW249" s="350"/>
      <c r="JIX249" s="348"/>
      <c r="JIY249" s="348"/>
      <c r="JIZ249" s="348"/>
      <c r="JJA249" s="349"/>
      <c r="JJC249" s="347"/>
      <c r="JJD249" s="350"/>
      <c r="JJE249" s="350"/>
      <c r="JJF249" s="348"/>
      <c r="JJG249" s="348"/>
      <c r="JJH249" s="348"/>
      <c r="JJI249" s="349"/>
      <c r="JJK249" s="347"/>
      <c r="JJL249" s="350"/>
      <c r="JJM249" s="350"/>
      <c r="JJN249" s="348"/>
      <c r="JJO249" s="348"/>
      <c r="JJP249" s="348"/>
      <c r="JJQ249" s="349"/>
      <c r="JJS249" s="347"/>
      <c r="JJT249" s="350"/>
      <c r="JJU249" s="350"/>
      <c r="JJV249" s="348"/>
      <c r="JJW249" s="348"/>
      <c r="JJX249" s="348"/>
      <c r="JJY249" s="349"/>
      <c r="JKA249" s="347"/>
      <c r="JKB249" s="350"/>
      <c r="JKC249" s="350"/>
      <c r="JKD249" s="348"/>
      <c r="JKE249" s="348"/>
      <c r="JKF249" s="348"/>
      <c r="JKG249" s="349"/>
      <c r="JKI249" s="347"/>
      <c r="JKJ249" s="350"/>
      <c r="JKK249" s="350"/>
      <c r="JKL249" s="348"/>
      <c r="JKM249" s="348"/>
      <c r="JKN249" s="348"/>
      <c r="JKO249" s="349"/>
      <c r="JKQ249" s="347"/>
      <c r="JKR249" s="350"/>
      <c r="JKS249" s="350"/>
      <c r="JKT249" s="348"/>
      <c r="JKU249" s="348"/>
      <c r="JKV249" s="348"/>
      <c r="JKW249" s="349"/>
      <c r="JKY249" s="347"/>
      <c r="JKZ249" s="350"/>
      <c r="JLA249" s="350"/>
      <c r="JLB249" s="348"/>
      <c r="JLC249" s="348"/>
      <c r="JLD249" s="348"/>
      <c r="JLE249" s="349"/>
      <c r="JLG249" s="347"/>
      <c r="JLH249" s="350"/>
      <c r="JLI249" s="350"/>
      <c r="JLJ249" s="348"/>
      <c r="JLK249" s="348"/>
      <c r="JLL249" s="348"/>
      <c r="JLM249" s="349"/>
      <c r="JLO249" s="347"/>
      <c r="JLP249" s="350"/>
      <c r="JLQ249" s="350"/>
      <c r="JLR249" s="348"/>
      <c r="JLS249" s="348"/>
      <c r="JLT249" s="348"/>
      <c r="JLU249" s="349"/>
      <c r="JLW249" s="347"/>
      <c r="JLX249" s="350"/>
      <c r="JLY249" s="350"/>
      <c r="JLZ249" s="348"/>
      <c r="JMA249" s="348"/>
      <c r="JMB249" s="348"/>
      <c r="JMC249" s="349"/>
      <c r="JME249" s="347"/>
      <c r="JMF249" s="350"/>
      <c r="JMG249" s="350"/>
      <c r="JMH249" s="348"/>
      <c r="JMI249" s="348"/>
      <c r="JMJ249" s="348"/>
      <c r="JMK249" s="349"/>
      <c r="JMM249" s="347"/>
      <c r="JMN249" s="350"/>
      <c r="JMO249" s="350"/>
      <c r="JMP249" s="348"/>
      <c r="JMQ249" s="348"/>
      <c r="JMR249" s="348"/>
      <c r="JMS249" s="349"/>
      <c r="JMU249" s="347"/>
      <c r="JMV249" s="350"/>
      <c r="JMW249" s="350"/>
      <c r="JMX249" s="348"/>
      <c r="JMY249" s="348"/>
      <c r="JMZ249" s="348"/>
      <c r="JNA249" s="349"/>
      <c r="JNC249" s="347"/>
      <c r="JND249" s="350"/>
      <c r="JNE249" s="350"/>
      <c r="JNF249" s="348"/>
      <c r="JNG249" s="348"/>
      <c r="JNH249" s="348"/>
      <c r="JNI249" s="349"/>
      <c r="JNK249" s="347"/>
      <c r="JNL249" s="350"/>
      <c r="JNM249" s="350"/>
      <c r="JNN249" s="348"/>
      <c r="JNO249" s="348"/>
      <c r="JNP249" s="348"/>
      <c r="JNQ249" s="349"/>
      <c r="JNS249" s="347"/>
      <c r="JNT249" s="350"/>
      <c r="JNU249" s="350"/>
      <c r="JNV249" s="348"/>
      <c r="JNW249" s="348"/>
      <c r="JNX249" s="348"/>
      <c r="JNY249" s="349"/>
      <c r="JOA249" s="347"/>
      <c r="JOB249" s="350"/>
      <c r="JOC249" s="350"/>
      <c r="JOD249" s="348"/>
      <c r="JOE249" s="348"/>
      <c r="JOF249" s="348"/>
      <c r="JOG249" s="349"/>
      <c r="JOI249" s="347"/>
      <c r="JOJ249" s="350"/>
      <c r="JOK249" s="350"/>
      <c r="JOL249" s="348"/>
      <c r="JOM249" s="348"/>
      <c r="JON249" s="348"/>
      <c r="JOO249" s="349"/>
      <c r="JOQ249" s="347"/>
      <c r="JOR249" s="350"/>
      <c r="JOS249" s="350"/>
      <c r="JOT249" s="348"/>
      <c r="JOU249" s="348"/>
      <c r="JOV249" s="348"/>
      <c r="JOW249" s="349"/>
      <c r="JOY249" s="347"/>
      <c r="JOZ249" s="350"/>
      <c r="JPA249" s="350"/>
      <c r="JPB249" s="348"/>
      <c r="JPC249" s="348"/>
      <c r="JPD249" s="348"/>
      <c r="JPE249" s="349"/>
      <c r="JPG249" s="347"/>
      <c r="JPH249" s="350"/>
      <c r="JPI249" s="350"/>
      <c r="JPJ249" s="348"/>
      <c r="JPK249" s="348"/>
      <c r="JPL249" s="348"/>
      <c r="JPM249" s="349"/>
      <c r="JPO249" s="347"/>
      <c r="JPP249" s="350"/>
      <c r="JPQ249" s="350"/>
      <c r="JPR249" s="348"/>
      <c r="JPS249" s="348"/>
      <c r="JPT249" s="348"/>
      <c r="JPU249" s="349"/>
      <c r="JPW249" s="347"/>
      <c r="JPX249" s="350"/>
      <c r="JPY249" s="350"/>
      <c r="JPZ249" s="348"/>
      <c r="JQA249" s="348"/>
      <c r="JQB249" s="348"/>
      <c r="JQC249" s="349"/>
      <c r="JQE249" s="347"/>
      <c r="JQF249" s="350"/>
      <c r="JQG249" s="350"/>
      <c r="JQH249" s="348"/>
      <c r="JQI249" s="348"/>
      <c r="JQJ249" s="348"/>
      <c r="JQK249" s="349"/>
      <c r="JQM249" s="347"/>
      <c r="JQN249" s="350"/>
      <c r="JQO249" s="350"/>
      <c r="JQP249" s="348"/>
      <c r="JQQ249" s="348"/>
      <c r="JQR249" s="348"/>
      <c r="JQS249" s="349"/>
      <c r="JQU249" s="347"/>
      <c r="JQV249" s="350"/>
      <c r="JQW249" s="350"/>
      <c r="JQX249" s="348"/>
      <c r="JQY249" s="348"/>
      <c r="JQZ249" s="348"/>
      <c r="JRA249" s="349"/>
      <c r="JRC249" s="347"/>
      <c r="JRD249" s="350"/>
      <c r="JRE249" s="350"/>
      <c r="JRF249" s="348"/>
      <c r="JRG249" s="348"/>
      <c r="JRH249" s="348"/>
      <c r="JRI249" s="349"/>
      <c r="JRK249" s="347"/>
      <c r="JRL249" s="350"/>
      <c r="JRM249" s="350"/>
      <c r="JRN249" s="348"/>
      <c r="JRO249" s="348"/>
      <c r="JRP249" s="348"/>
      <c r="JRQ249" s="349"/>
      <c r="JRS249" s="347"/>
      <c r="JRT249" s="350"/>
      <c r="JRU249" s="350"/>
      <c r="JRV249" s="348"/>
      <c r="JRW249" s="348"/>
      <c r="JRX249" s="348"/>
      <c r="JRY249" s="349"/>
      <c r="JSA249" s="347"/>
      <c r="JSB249" s="350"/>
      <c r="JSC249" s="350"/>
      <c r="JSD249" s="348"/>
      <c r="JSE249" s="348"/>
      <c r="JSF249" s="348"/>
      <c r="JSG249" s="349"/>
      <c r="JSI249" s="347"/>
      <c r="JSJ249" s="350"/>
      <c r="JSK249" s="350"/>
      <c r="JSL249" s="348"/>
      <c r="JSM249" s="348"/>
      <c r="JSN249" s="348"/>
      <c r="JSO249" s="349"/>
      <c r="JSQ249" s="347"/>
      <c r="JSR249" s="350"/>
      <c r="JSS249" s="350"/>
      <c r="JST249" s="348"/>
      <c r="JSU249" s="348"/>
      <c r="JSV249" s="348"/>
      <c r="JSW249" s="349"/>
      <c r="JSY249" s="347"/>
      <c r="JSZ249" s="350"/>
      <c r="JTA249" s="350"/>
      <c r="JTB249" s="348"/>
      <c r="JTC249" s="348"/>
      <c r="JTD249" s="348"/>
      <c r="JTE249" s="349"/>
      <c r="JTG249" s="347"/>
      <c r="JTH249" s="350"/>
      <c r="JTI249" s="350"/>
      <c r="JTJ249" s="348"/>
      <c r="JTK249" s="348"/>
      <c r="JTL249" s="348"/>
      <c r="JTM249" s="349"/>
      <c r="JTO249" s="347"/>
      <c r="JTP249" s="350"/>
      <c r="JTQ249" s="350"/>
      <c r="JTR249" s="348"/>
      <c r="JTS249" s="348"/>
      <c r="JTT249" s="348"/>
      <c r="JTU249" s="349"/>
      <c r="JTW249" s="347"/>
      <c r="JTX249" s="350"/>
      <c r="JTY249" s="350"/>
      <c r="JTZ249" s="348"/>
      <c r="JUA249" s="348"/>
      <c r="JUB249" s="348"/>
      <c r="JUC249" s="349"/>
      <c r="JUE249" s="347"/>
      <c r="JUF249" s="350"/>
      <c r="JUG249" s="350"/>
      <c r="JUH249" s="348"/>
      <c r="JUI249" s="348"/>
      <c r="JUJ249" s="348"/>
      <c r="JUK249" s="349"/>
      <c r="JUM249" s="347"/>
      <c r="JUN249" s="350"/>
      <c r="JUO249" s="350"/>
      <c r="JUP249" s="348"/>
      <c r="JUQ249" s="348"/>
      <c r="JUR249" s="348"/>
      <c r="JUS249" s="349"/>
      <c r="JUU249" s="347"/>
      <c r="JUV249" s="350"/>
      <c r="JUW249" s="350"/>
      <c r="JUX249" s="348"/>
      <c r="JUY249" s="348"/>
      <c r="JUZ249" s="348"/>
      <c r="JVA249" s="349"/>
      <c r="JVC249" s="347"/>
      <c r="JVD249" s="350"/>
      <c r="JVE249" s="350"/>
      <c r="JVF249" s="348"/>
      <c r="JVG249" s="348"/>
      <c r="JVH249" s="348"/>
      <c r="JVI249" s="349"/>
      <c r="JVK249" s="347"/>
      <c r="JVL249" s="350"/>
      <c r="JVM249" s="350"/>
      <c r="JVN249" s="348"/>
      <c r="JVO249" s="348"/>
      <c r="JVP249" s="348"/>
      <c r="JVQ249" s="349"/>
      <c r="JVS249" s="347"/>
      <c r="JVT249" s="350"/>
      <c r="JVU249" s="350"/>
      <c r="JVV249" s="348"/>
      <c r="JVW249" s="348"/>
      <c r="JVX249" s="348"/>
      <c r="JVY249" s="349"/>
      <c r="JWA249" s="347"/>
      <c r="JWB249" s="350"/>
      <c r="JWC249" s="350"/>
      <c r="JWD249" s="348"/>
      <c r="JWE249" s="348"/>
      <c r="JWF249" s="348"/>
      <c r="JWG249" s="349"/>
      <c r="JWI249" s="347"/>
      <c r="JWJ249" s="350"/>
      <c r="JWK249" s="350"/>
      <c r="JWL249" s="348"/>
      <c r="JWM249" s="348"/>
      <c r="JWN249" s="348"/>
      <c r="JWO249" s="349"/>
      <c r="JWQ249" s="347"/>
      <c r="JWR249" s="350"/>
      <c r="JWS249" s="350"/>
      <c r="JWT249" s="348"/>
      <c r="JWU249" s="348"/>
      <c r="JWV249" s="348"/>
      <c r="JWW249" s="349"/>
      <c r="JWY249" s="347"/>
      <c r="JWZ249" s="350"/>
      <c r="JXA249" s="350"/>
      <c r="JXB249" s="348"/>
      <c r="JXC249" s="348"/>
      <c r="JXD249" s="348"/>
      <c r="JXE249" s="349"/>
      <c r="JXG249" s="347"/>
      <c r="JXH249" s="350"/>
      <c r="JXI249" s="350"/>
      <c r="JXJ249" s="348"/>
      <c r="JXK249" s="348"/>
      <c r="JXL249" s="348"/>
      <c r="JXM249" s="349"/>
      <c r="JXO249" s="347"/>
      <c r="JXP249" s="350"/>
      <c r="JXQ249" s="350"/>
      <c r="JXR249" s="348"/>
      <c r="JXS249" s="348"/>
      <c r="JXT249" s="348"/>
      <c r="JXU249" s="349"/>
      <c r="JXW249" s="347"/>
      <c r="JXX249" s="350"/>
      <c r="JXY249" s="350"/>
      <c r="JXZ249" s="348"/>
      <c r="JYA249" s="348"/>
      <c r="JYB249" s="348"/>
      <c r="JYC249" s="349"/>
      <c r="JYE249" s="347"/>
      <c r="JYF249" s="350"/>
      <c r="JYG249" s="350"/>
      <c r="JYH249" s="348"/>
      <c r="JYI249" s="348"/>
      <c r="JYJ249" s="348"/>
      <c r="JYK249" s="349"/>
      <c r="JYM249" s="347"/>
      <c r="JYN249" s="350"/>
      <c r="JYO249" s="350"/>
      <c r="JYP249" s="348"/>
      <c r="JYQ249" s="348"/>
      <c r="JYR249" s="348"/>
      <c r="JYS249" s="349"/>
      <c r="JYU249" s="347"/>
      <c r="JYV249" s="350"/>
      <c r="JYW249" s="350"/>
      <c r="JYX249" s="348"/>
      <c r="JYY249" s="348"/>
      <c r="JYZ249" s="348"/>
      <c r="JZA249" s="349"/>
      <c r="JZC249" s="347"/>
      <c r="JZD249" s="350"/>
      <c r="JZE249" s="350"/>
      <c r="JZF249" s="348"/>
      <c r="JZG249" s="348"/>
      <c r="JZH249" s="348"/>
      <c r="JZI249" s="349"/>
      <c r="JZK249" s="347"/>
      <c r="JZL249" s="350"/>
      <c r="JZM249" s="350"/>
      <c r="JZN249" s="348"/>
      <c r="JZO249" s="348"/>
      <c r="JZP249" s="348"/>
      <c r="JZQ249" s="349"/>
      <c r="JZS249" s="347"/>
      <c r="JZT249" s="350"/>
      <c r="JZU249" s="350"/>
      <c r="JZV249" s="348"/>
      <c r="JZW249" s="348"/>
      <c r="JZX249" s="348"/>
      <c r="JZY249" s="349"/>
      <c r="KAA249" s="347"/>
      <c r="KAB249" s="350"/>
      <c r="KAC249" s="350"/>
      <c r="KAD249" s="348"/>
      <c r="KAE249" s="348"/>
      <c r="KAF249" s="348"/>
      <c r="KAG249" s="349"/>
      <c r="KAI249" s="347"/>
      <c r="KAJ249" s="350"/>
      <c r="KAK249" s="350"/>
      <c r="KAL249" s="348"/>
      <c r="KAM249" s="348"/>
      <c r="KAN249" s="348"/>
      <c r="KAO249" s="349"/>
      <c r="KAQ249" s="347"/>
      <c r="KAR249" s="350"/>
      <c r="KAS249" s="350"/>
      <c r="KAT249" s="348"/>
      <c r="KAU249" s="348"/>
      <c r="KAV249" s="348"/>
      <c r="KAW249" s="349"/>
      <c r="KAY249" s="347"/>
      <c r="KAZ249" s="350"/>
      <c r="KBA249" s="350"/>
      <c r="KBB249" s="348"/>
      <c r="KBC249" s="348"/>
      <c r="KBD249" s="348"/>
      <c r="KBE249" s="349"/>
      <c r="KBG249" s="347"/>
      <c r="KBH249" s="350"/>
      <c r="KBI249" s="350"/>
      <c r="KBJ249" s="348"/>
      <c r="KBK249" s="348"/>
      <c r="KBL249" s="348"/>
      <c r="KBM249" s="349"/>
      <c r="KBO249" s="347"/>
      <c r="KBP249" s="350"/>
      <c r="KBQ249" s="350"/>
      <c r="KBR249" s="348"/>
      <c r="KBS249" s="348"/>
      <c r="KBT249" s="348"/>
      <c r="KBU249" s="349"/>
      <c r="KBW249" s="347"/>
      <c r="KBX249" s="350"/>
      <c r="KBY249" s="350"/>
      <c r="KBZ249" s="348"/>
      <c r="KCA249" s="348"/>
      <c r="KCB249" s="348"/>
      <c r="KCC249" s="349"/>
      <c r="KCE249" s="347"/>
      <c r="KCF249" s="350"/>
      <c r="KCG249" s="350"/>
      <c r="KCH249" s="348"/>
      <c r="KCI249" s="348"/>
      <c r="KCJ249" s="348"/>
      <c r="KCK249" s="349"/>
      <c r="KCM249" s="347"/>
      <c r="KCN249" s="350"/>
      <c r="KCO249" s="350"/>
      <c r="KCP249" s="348"/>
      <c r="KCQ249" s="348"/>
      <c r="KCR249" s="348"/>
      <c r="KCS249" s="349"/>
      <c r="KCU249" s="347"/>
      <c r="KCV249" s="350"/>
      <c r="KCW249" s="350"/>
      <c r="KCX249" s="348"/>
      <c r="KCY249" s="348"/>
      <c r="KCZ249" s="348"/>
      <c r="KDA249" s="349"/>
      <c r="KDC249" s="347"/>
      <c r="KDD249" s="350"/>
      <c r="KDE249" s="350"/>
      <c r="KDF249" s="348"/>
      <c r="KDG249" s="348"/>
      <c r="KDH249" s="348"/>
      <c r="KDI249" s="349"/>
      <c r="KDK249" s="347"/>
      <c r="KDL249" s="350"/>
      <c r="KDM249" s="350"/>
      <c r="KDN249" s="348"/>
      <c r="KDO249" s="348"/>
      <c r="KDP249" s="348"/>
      <c r="KDQ249" s="349"/>
      <c r="KDS249" s="347"/>
      <c r="KDT249" s="350"/>
      <c r="KDU249" s="350"/>
      <c r="KDV249" s="348"/>
      <c r="KDW249" s="348"/>
      <c r="KDX249" s="348"/>
      <c r="KDY249" s="349"/>
      <c r="KEA249" s="347"/>
      <c r="KEB249" s="350"/>
      <c r="KEC249" s="350"/>
      <c r="KED249" s="348"/>
      <c r="KEE249" s="348"/>
      <c r="KEF249" s="348"/>
      <c r="KEG249" s="349"/>
      <c r="KEI249" s="347"/>
      <c r="KEJ249" s="350"/>
      <c r="KEK249" s="350"/>
      <c r="KEL249" s="348"/>
      <c r="KEM249" s="348"/>
      <c r="KEN249" s="348"/>
      <c r="KEO249" s="349"/>
      <c r="KEQ249" s="347"/>
      <c r="KER249" s="350"/>
      <c r="KES249" s="350"/>
      <c r="KET249" s="348"/>
      <c r="KEU249" s="348"/>
      <c r="KEV249" s="348"/>
      <c r="KEW249" s="349"/>
      <c r="KEY249" s="347"/>
      <c r="KEZ249" s="350"/>
      <c r="KFA249" s="350"/>
      <c r="KFB249" s="348"/>
      <c r="KFC249" s="348"/>
      <c r="KFD249" s="348"/>
      <c r="KFE249" s="349"/>
      <c r="KFG249" s="347"/>
      <c r="KFH249" s="350"/>
      <c r="KFI249" s="350"/>
      <c r="KFJ249" s="348"/>
      <c r="KFK249" s="348"/>
      <c r="KFL249" s="348"/>
      <c r="KFM249" s="349"/>
      <c r="KFO249" s="347"/>
      <c r="KFP249" s="350"/>
      <c r="KFQ249" s="350"/>
      <c r="KFR249" s="348"/>
      <c r="KFS249" s="348"/>
      <c r="KFT249" s="348"/>
      <c r="KFU249" s="349"/>
      <c r="KFW249" s="347"/>
      <c r="KFX249" s="350"/>
      <c r="KFY249" s="350"/>
      <c r="KFZ249" s="348"/>
      <c r="KGA249" s="348"/>
      <c r="KGB249" s="348"/>
      <c r="KGC249" s="349"/>
      <c r="KGE249" s="347"/>
      <c r="KGF249" s="350"/>
      <c r="KGG249" s="350"/>
      <c r="KGH249" s="348"/>
      <c r="KGI249" s="348"/>
      <c r="KGJ249" s="348"/>
      <c r="KGK249" s="349"/>
      <c r="KGM249" s="347"/>
      <c r="KGN249" s="350"/>
      <c r="KGO249" s="350"/>
      <c r="KGP249" s="348"/>
      <c r="KGQ249" s="348"/>
      <c r="KGR249" s="348"/>
      <c r="KGS249" s="349"/>
      <c r="KGU249" s="347"/>
      <c r="KGV249" s="350"/>
      <c r="KGW249" s="350"/>
      <c r="KGX249" s="348"/>
      <c r="KGY249" s="348"/>
      <c r="KGZ249" s="348"/>
      <c r="KHA249" s="349"/>
      <c r="KHC249" s="347"/>
      <c r="KHD249" s="350"/>
      <c r="KHE249" s="350"/>
      <c r="KHF249" s="348"/>
      <c r="KHG249" s="348"/>
      <c r="KHH249" s="348"/>
      <c r="KHI249" s="349"/>
      <c r="KHK249" s="347"/>
      <c r="KHL249" s="350"/>
      <c r="KHM249" s="350"/>
      <c r="KHN249" s="348"/>
      <c r="KHO249" s="348"/>
      <c r="KHP249" s="348"/>
      <c r="KHQ249" s="349"/>
      <c r="KHS249" s="347"/>
      <c r="KHT249" s="350"/>
      <c r="KHU249" s="350"/>
      <c r="KHV249" s="348"/>
      <c r="KHW249" s="348"/>
      <c r="KHX249" s="348"/>
      <c r="KHY249" s="349"/>
      <c r="KIA249" s="347"/>
      <c r="KIB249" s="350"/>
      <c r="KIC249" s="350"/>
      <c r="KID249" s="348"/>
      <c r="KIE249" s="348"/>
      <c r="KIF249" s="348"/>
      <c r="KIG249" s="349"/>
      <c r="KII249" s="347"/>
      <c r="KIJ249" s="350"/>
      <c r="KIK249" s="350"/>
      <c r="KIL249" s="348"/>
      <c r="KIM249" s="348"/>
      <c r="KIN249" s="348"/>
      <c r="KIO249" s="349"/>
      <c r="KIQ249" s="347"/>
      <c r="KIR249" s="350"/>
      <c r="KIS249" s="350"/>
      <c r="KIT249" s="348"/>
      <c r="KIU249" s="348"/>
      <c r="KIV249" s="348"/>
      <c r="KIW249" s="349"/>
      <c r="KIY249" s="347"/>
      <c r="KIZ249" s="350"/>
      <c r="KJA249" s="350"/>
      <c r="KJB249" s="348"/>
      <c r="KJC249" s="348"/>
      <c r="KJD249" s="348"/>
      <c r="KJE249" s="349"/>
      <c r="KJG249" s="347"/>
      <c r="KJH249" s="350"/>
      <c r="KJI249" s="350"/>
      <c r="KJJ249" s="348"/>
      <c r="KJK249" s="348"/>
      <c r="KJL249" s="348"/>
      <c r="KJM249" s="349"/>
      <c r="KJO249" s="347"/>
      <c r="KJP249" s="350"/>
      <c r="KJQ249" s="350"/>
      <c r="KJR249" s="348"/>
      <c r="KJS249" s="348"/>
      <c r="KJT249" s="348"/>
      <c r="KJU249" s="349"/>
      <c r="KJW249" s="347"/>
      <c r="KJX249" s="350"/>
      <c r="KJY249" s="350"/>
      <c r="KJZ249" s="348"/>
      <c r="KKA249" s="348"/>
      <c r="KKB249" s="348"/>
      <c r="KKC249" s="349"/>
      <c r="KKE249" s="347"/>
      <c r="KKF249" s="350"/>
      <c r="KKG249" s="350"/>
      <c r="KKH249" s="348"/>
      <c r="KKI249" s="348"/>
      <c r="KKJ249" s="348"/>
      <c r="KKK249" s="349"/>
      <c r="KKM249" s="347"/>
      <c r="KKN249" s="350"/>
      <c r="KKO249" s="350"/>
      <c r="KKP249" s="348"/>
      <c r="KKQ249" s="348"/>
      <c r="KKR249" s="348"/>
      <c r="KKS249" s="349"/>
      <c r="KKU249" s="347"/>
      <c r="KKV249" s="350"/>
      <c r="KKW249" s="350"/>
      <c r="KKX249" s="348"/>
      <c r="KKY249" s="348"/>
      <c r="KKZ249" s="348"/>
      <c r="KLA249" s="349"/>
      <c r="KLC249" s="347"/>
      <c r="KLD249" s="350"/>
      <c r="KLE249" s="350"/>
      <c r="KLF249" s="348"/>
      <c r="KLG249" s="348"/>
      <c r="KLH249" s="348"/>
      <c r="KLI249" s="349"/>
      <c r="KLK249" s="347"/>
      <c r="KLL249" s="350"/>
      <c r="KLM249" s="350"/>
      <c r="KLN249" s="348"/>
      <c r="KLO249" s="348"/>
      <c r="KLP249" s="348"/>
      <c r="KLQ249" s="349"/>
      <c r="KLS249" s="347"/>
      <c r="KLT249" s="350"/>
      <c r="KLU249" s="350"/>
      <c r="KLV249" s="348"/>
      <c r="KLW249" s="348"/>
      <c r="KLX249" s="348"/>
      <c r="KLY249" s="349"/>
      <c r="KMA249" s="347"/>
      <c r="KMB249" s="350"/>
      <c r="KMC249" s="350"/>
      <c r="KMD249" s="348"/>
      <c r="KME249" s="348"/>
      <c r="KMF249" s="348"/>
      <c r="KMG249" s="349"/>
      <c r="KMI249" s="347"/>
      <c r="KMJ249" s="350"/>
      <c r="KMK249" s="350"/>
      <c r="KML249" s="348"/>
      <c r="KMM249" s="348"/>
      <c r="KMN249" s="348"/>
      <c r="KMO249" s="349"/>
      <c r="KMQ249" s="347"/>
      <c r="KMR249" s="350"/>
      <c r="KMS249" s="350"/>
      <c r="KMT249" s="348"/>
      <c r="KMU249" s="348"/>
      <c r="KMV249" s="348"/>
      <c r="KMW249" s="349"/>
      <c r="KMY249" s="347"/>
      <c r="KMZ249" s="350"/>
      <c r="KNA249" s="350"/>
      <c r="KNB249" s="348"/>
      <c r="KNC249" s="348"/>
      <c r="KND249" s="348"/>
      <c r="KNE249" s="349"/>
      <c r="KNG249" s="347"/>
      <c r="KNH249" s="350"/>
      <c r="KNI249" s="350"/>
      <c r="KNJ249" s="348"/>
      <c r="KNK249" s="348"/>
      <c r="KNL249" s="348"/>
      <c r="KNM249" s="349"/>
      <c r="KNO249" s="347"/>
      <c r="KNP249" s="350"/>
      <c r="KNQ249" s="350"/>
      <c r="KNR249" s="348"/>
      <c r="KNS249" s="348"/>
      <c r="KNT249" s="348"/>
      <c r="KNU249" s="349"/>
      <c r="KNW249" s="347"/>
      <c r="KNX249" s="350"/>
      <c r="KNY249" s="350"/>
      <c r="KNZ249" s="348"/>
      <c r="KOA249" s="348"/>
      <c r="KOB249" s="348"/>
      <c r="KOC249" s="349"/>
      <c r="KOE249" s="347"/>
      <c r="KOF249" s="350"/>
      <c r="KOG249" s="350"/>
      <c r="KOH249" s="348"/>
      <c r="KOI249" s="348"/>
      <c r="KOJ249" s="348"/>
      <c r="KOK249" s="349"/>
      <c r="KOM249" s="347"/>
      <c r="KON249" s="350"/>
      <c r="KOO249" s="350"/>
      <c r="KOP249" s="348"/>
      <c r="KOQ249" s="348"/>
      <c r="KOR249" s="348"/>
      <c r="KOS249" s="349"/>
      <c r="KOU249" s="347"/>
      <c r="KOV249" s="350"/>
      <c r="KOW249" s="350"/>
      <c r="KOX249" s="348"/>
      <c r="KOY249" s="348"/>
      <c r="KOZ249" s="348"/>
      <c r="KPA249" s="349"/>
      <c r="KPC249" s="347"/>
      <c r="KPD249" s="350"/>
      <c r="KPE249" s="350"/>
      <c r="KPF249" s="348"/>
      <c r="KPG249" s="348"/>
      <c r="KPH249" s="348"/>
      <c r="KPI249" s="349"/>
      <c r="KPK249" s="347"/>
      <c r="KPL249" s="350"/>
      <c r="KPM249" s="350"/>
      <c r="KPN249" s="348"/>
      <c r="KPO249" s="348"/>
      <c r="KPP249" s="348"/>
      <c r="KPQ249" s="349"/>
      <c r="KPS249" s="347"/>
      <c r="KPT249" s="350"/>
      <c r="KPU249" s="350"/>
      <c r="KPV249" s="348"/>
      <c r="KPW249" s="348"/>
      <c r="KPX249" s="348"/>
      <c r="KPY249" s="349"/>
      <c r="KQA249" s="347"/>
      <c r="KQB249" s="350"/>
      <c r="KQC249" s="350"/>
      <c r="KQD249" s="348"/>
      <c r="KQE249" s="348"/>
      <c r="KQF249" s="348"/>
      <c r="KQG249" s="349"/>
      <c r="KQI249" s="347"/>
      <c r="KQJ249" s="350"/>
      <c r="KQK249" s="350"/>
      <c r="KQL249" s="348"/>
      <c r="KQM249" s="348"/>
      <c r="KQN249" s="348"/>
      <c r="KQO249" s="349"/>
      <c r="KQQ249" s="347"/>
      <c r="KQR249" s="350"/>
      <c r="KQS249" s="350"/>
      <c r="KQT249" s="348"/>
      <c r="KQU249" s="348"/>
      <c r="KQV249" s="348"/>
      <c r="KQW249" s="349"/>
      <c r="KQY249" s="347"/>
      <c r="KQZ249" s="350"/>
      <c r="KRA249" s="350"/>
      <c r="KRB249" s="348"/>
      <c r="KRC249" s="348"/>
      <c r="KRD249" s="348"/>
      <c r="KRE249" s="349"/>
      <c r="KRG249" s="347"/>
      <c r="KRH249" s="350"/>
      <c r="KRI249" s="350"/>
      <c r="KRJ249" s="348"/>
      <c r="KRK249" s="348"/>
      <c r="KRL249" s="348"/>
      <c r="KRM249" s="349"/>
      <c r="KRO249" s="347"/>
      <c r="KRP249" s="350"/>
      <c r="KRQ249" s="350"/>
      <c r="KRR249" s="348"/>
      <c r="KRS249" s="348"/>
      <c r="KRT249" s="348"/>
      <c r="KRU249" s="349"/>
      <c r="KRW249" s="347"/>
      <c r="KRX249" s="350"/>
      <c r="KRY249" s="350"/>
      <c r="KRZ249" s="348"/>
      <c r="KSA249" s="348"/>
      <c r="KSB249" s="348"/>
      <c r="KSC249" s="349"/>
      <c r="KSE249" s="347"/>
      <c r="KSF249" s="350"/>
      <c r="KSG249" s="350"/>
      <c r="KSH249" s="348"/>
      <c r="KSI249" s="348"/>
      <c r="KSJ249" s="348"/>
      <c r="KSK249" s="349"/>
      <c r="KSM249" s="347"/>
      <c r="KSN249" s="350"/>
      <c r="KSO249" s="350"/>
      <c r="KSP249" s="348"/>
      <c r="KSQ249" s="348"/>
      <c r="KSR249" s="348"/>
      <c r="KSS249" s="349"/>
      <c r="KSU249" s="347"/>
      <c r="KSV249" s="350"/>
      <c r="KSW249" s="350"/>
      <c r="KSX249" s="348"/>
      <c r="KSY249" s="348"/>
      <c r="KSZ249" s="348"/>
      <c r="KTA249" s="349"/>
      <c r="KTC249" s="347"/>
      <c r="KTD249" s="350"/>
      <c r="KTE249" s="350"/>
      <c r="KTF249" s="348"/>
      <c r="KTG249" s="348"/>
      <c r="KTH249" s="348"/>
      <c r="KTI249" s="349"/>
      <c r="KTK249" s="347"/>
      <c r="KTL249" s="350"/>
      <c r="KTM249" s="350"/>
      <c r="KTN249" s="348"/>
      <c r="KTO249" s="348"/>
      <c r="KTP249" s="348"/>
      <c r="KTQ249" s="349"/>
      <c r="KTS249" s="347"/>
      <c r="KTT249" s="350"/>
      <c r="KTU249" s="350"/>
      <c r="KTV249" s="348"/>
      <c r="KTW249" s="348"/>
      <c r="KTX249" s="348"/>
      <c r="KTY249" s="349"/>
      <c r="KUA249" s="347"/>
      <c r="KUB249" s="350"/>
      <c r="KUC249" s="350"/>
      <c r="KUD249" s="348"/>
      <c r="KUE249" s="348"/>
      <c r="KUF249" s="348"/>
      <c r="KUG249" s="349"/>
      <c r="KUI249" s="347"/>
      <c r="KUJ249" s="350"/>
      <c r="KUK249" s="350"/>
      <c r="KUL249" s="348"/>
      <c r="KUM249" s="348"/>
      <c r="KUN249" s="348"/>
      <c r="KUO249" s="349"/>
      <c r="KUQ249" s="347"/>
      <c r="KUR249" s="350"/>
      <c r="KUS249" s="350"/>
      <c r="KUT249" s="348"/>
      <c r="KUU249" s="348"/>
      <c r="KUV249" s="348"/>
      <c r="KUW249" s="349"/>
      <c r="KUY249" s="347"/>
      <c r="KUZ249" s="350"/>
      <c r="KVA249" s="350"/>
      <c r="KVB249" s="348"/>
      <c r="KVC249" s="348"/>
      <c r="KVD249" s="348"/>
      <c r="KVE249" s="349"/>
      <c r="KVG249" s="347"/>
      <c r="KVH249" s="350"/>
      <c r="KVI249" s="350"/>
      <c r="KVJ249" s="348"/>
      <c r="KVK249" s="348"/>
      <c r="KVL249" s="348"/>
      <c r="KVM249" s="349"/>
      <c r="KVO249" s="347"/>
      <c r="KVP249" s="350"/>
      <c r="KVQ249" s="350"/>
      <c r="KVR249" s="348"/>
      <c r="KVS249" s="348"/>
      <c r="KVT249" s="348"/>
      <c r="KVU249" s="349"/>
      <c r="KVW249" s="347"/>
      <c r="KVX249" s="350"/>
      <c r="KVY249" s="350"/>
      <c r="KVZ249" s="348"/>
      <c r="KWA249" s="348"/>
      <c r="KWB249" s="348"/>
      <c r="KWC249" s="349"/>
      <c r="KWE249" s="347"/>
      <c r="KWF249" s="350"/>
      <c r="KWG249" s="350"/>
      <c r="KWH249" s="348"/>
      <c r="KWI249" s="348"/>
      <c r="KWJ249" s="348"/>
      <c r="KWK249" s="349"/>
      <c r="KWM249" s="347"/>
      <c r="KWN249" s="350"/>
      <c r="KWO249" s="350"/>
      <c r="KWP249" s="348"/>
      <c r="KWQ249" s="348"/>
      <c r="KWR249" s="348"/>
      <c r="KWS249" s="349"/>
      <c r="KWU249" s="347"/>
      <c r="KWV249" s="350"/>
      <c r="KWW249" s="350"/>
      <c r="KWX249" s="348"/>
      <c r="KWY249" s="348"/>
      <c r="KWZ249" s="348"/>
      <c r="KXA249" s="349"/>
      <c r="KXC249" s="347"/>
      <c r="KXD249" s="350"/>
      <c r="KXE249" s="350"/>
      <c r="KXF249" s="348"/>
      <c r="KXG249" s="348"/>
      <c r="KXH249" s="348"/>
      <c r="KXI249" s="349"/>
      <c r="KXK249" s="347"/>
      <c r="KXL249" s="350"/>
      <c r="KXM249" s="350"/>
      <c r="KXN249" s="348"/>
      <c r="KXO249" s="348"/>
      <c r="KXP249" s="348"/>
      <c r="KXQ249" s="349"/>
      <c r="KXS249" s="347"/>
      <c r="KXT249" s="350"/>
      <c r="KXU249" s="350"/>
      <c r="KXV249" s="348"/>
      <c r="KXW249" s="348"/>
      <c r="KXX249" s="348"/>
      <c r="KXY249" s="349"/>
      <c r="KYA249" s="347"/>
      <c r="KYB249" s="350"/>
      <c r="KYC249" s="350"/>
      <c r="KYD249" s="348"/>
      <c r="KYE249" s="348"/>
      <c r="KYF249" s="348"/>
      <c r="KYG249" s="349"/>
      <c r="KYI249" s="347"/>
      <c r="KYJ249" s="350"/>
      <c r="KYK249" s="350"/>
      <c r="KYL249" s="348"/>
      <c r="KYM249" s="348"/>
      <c r="KYN249" s="348"/>
      <c r="KYO249" s="349"/>
      <c r="KYQ249" s="347"/>
      <c r="KYR249" s="350"/>
      <c r="KYS249" s="350"/>
      <c r="KYT249" s="348"/>
      <c r="KYU249" s="348"/>
      <c r="KYV249" s="348"/>
      <c r="KYW249" s="349"/>
      <c r="KYY249" s="347"/>
      <c r="KYZ249" s="350"/>
      <c r="KZA249" s="350"/>
      <c r="KZB249" s="348"/>
      <c r="KZC249" s="348"/>
      <c r="KZD249" s="348"/>
      <c r="KZE249" s="349"/>
      <c r="KZG249" s="347"/>
      <c r="KZH249" s="350"/>
      <c r="KZI249" s="350"/>
      <c r="KZJ249" s="348"/>
      <c r="KZK249" s="348"/>
      <c r="KZL249" s="348"/>
      <c r="KZM249" s="349"/>
      <c r="KZO249" s="347"/>
      <c r="KZP249" s="350"/>
      <c r="KZQ249" s="350"/>
      <c r="KZR249" s="348"/>
      <c r="KZS249" s="348"/>
      <c r="KZT249" s="348"/>
      <c r="KZU249" s="349"/>
      <c r="KZW249" s="347"/>
      <c r="KZX249" s="350"/>
      <c r="KZY249" s="350"/>
      <c r="KZZ249" s="348"/>
      <c r="LAA249" s="348"/>
      <c r="LAB249" s="348"/>
      <c r="LAC249" s="349"/>
      <c r="LAE249" s="347"/>
      <c r="LAF249" s="350"/>
      <c r="LAG249" s="350"/>
      <c r="LAH249" s="348"/>
      <c r="LAI249" s="348"/>
      <c r="LAJ249" s="348"/>
      <c r="LAK249" s="349"/>
      <c r="LAM249" s="347"/>
      <c r="LAN249" s="350"/>
      <c r="LAO249" s="350"/>
      <c r="LAP249" s="348"/>
      <c r="LAQ249" s="348"/>
      <c r="LAR249" s="348"/>
      <c r="LAS249" s="349"/>
      <c r="LAU249" s="347"/>
      <c r="LAV249" s="350"/>
      <c r="LAW249" s="350"/>
      <c r="LAX249" s="348"/>
      <c r="LAY249" s="348"/>
      <c r="LAZ249" s="348"/>
      <c r="LBA249" s="349"/>
      <c r="LBC249" s="347"/>
      <c r="LBD249" s="350"/>
      <c r="LBE249" s="350"/>
      <c r="LBF249" s="348"/>
      <c r="LBG249" s="348"/>
      <c r="LBH249" s="348"/>
      <c r="LBI249" s="349"/>
      <c r="LBK249" s="347"/>
      <c r="LBL249" s="350"/>
      <c r="LBM249" s="350"/>
      <c r="LBN249" s="348"/>
      <c r="LBO249" s="348"/>
      <c r="LBP249" s="348"/>
      <c r="LBQ249" s="349"/>
      <c r="LBS249" s="347"/>
      <c r="LBT249" s="350"/>
      <c r="LBU249" s="350"/>
      <c r="LBV249" s="348"/>
      <c r="LBW249" s="348"/>
      <c r="LBX249" s="348"/>
      <c r="LBY249" s="349"/>
      <c r="LCA249" s="347"/>
      <c r="LCB249" s="350"/>
      <c r="LCC249" s="350"/>
      <c r="LCD249" s="348"/>
      <c r="LCE249" s="348"/>
      <c r="LCF249" s="348"/>
      <c r="LCG249" s="349"/>
      <c r="LCI249" s="347"/>
      <c r="LCJ249" s="350"/>
      <c r="LCK249" s="350"/>
      <c r="LCL249" s="348"/>
      <c r="LCM249" s="348"/>
      <c r="LCN249" s="348"/>
      <c r="LCO249" s="349"/>
      <c r="LCQ249" s="347"/>
      <c r="LCR249" s="350"/>
      <c r="LCS249" s="350"/>
      <c r="LCT249" s="348"/>
      <c r="LCU249" s="348"/>
      <c r="LCV249" s="348"/>
      <c r="LCW249" s="349"/>
      <c r="LCY249" s="347"/>
      <c r="LCZ249" s="350"/>
      <c r="LDA249" s="350"/>
      <c r="LDB249" s="348"/>
      <c r="LDC249" s="348"/>
      <c r="LDD249" s="348"/>
      <c r="LDE249" s="349"/>
      <c r="LDG249" s="347"/>
      <c r="LDH249" s="350"/>
      <c r="LDI249" s="350"/>
      <c r="LDJ249" s="348"/>
      <c r="LDK249" s="348"/>
      <c r="LDL249" s="348"/>
      <c r="LDM249" s="349"/>
      <c r="LDO249" s="347"/>
      <c r="LDP249" s="350"/>
      <c r="LDQ249" s="350"/>
      <c r="LDR249" s="348"/>
      <c r="LDS249" s="348"/>
      <c r="LDT249" s="348"/>
      <c r="LDU249" s="349"/>
      <c r="LDW249" s="347"/>
      <c r="LDX249" s="350"/>
      <c r="LDY249" s="350"/>
      <c r="LDZ249" s="348"/>
      <c r="LEA249" s="348"/>
      <c r="LEB249" s="348"/>
      <c r="LEC249" s="349"/>
      <c r="LEE249" s="347"/>
      <c r="LEF249" s="350"/>
      <c r="LEG249" s="350"/>
      <c r="LEH249" s="348"/>
      <c r="LEI249" s="348"/>
      <c r="LEJ249" s="348"/>
      <c r="LEK249" s="349"/>
      <c r="LEM249" s="347"/>
      <c r="LEN249" s="350"/>
      <c r="LEO249" s="350"/>
      <c r="LEP249" s="348"/>
      <c r="LEQ249" s="348"/>
      <c r="LER249" s="348"/>
      <c r="LES249" s="349"/>
      <c r="LEU249" s="347"/>
      <c r="LEV249" s="350"/>
      <c r="LEW249" s="350"/>
      <c r="LEX249" s="348"/>
      <c r="LEY249" s="348"/>
      <c r="LEZ249" s="348"/>
      <c r="LFA249" s="349"/>
      <c r="LFC249" s="347"/>
      <c r="LFD249" s="350"/>
      <c r="LFE249" s="350"/>
      <c r="LFF249" s="348"/>
      <c r="LFG249" s="348"/>
      <c r="LFH249" s="348"/>
      <c r="LFI249" s="349"/>
      <c r="LFK249" s="347"/>
      <c r="LFL249" s="350"/>
      <c r="LFM249" s="350"/>
      <c r="LFN249" s="348"/>
      <c r="LFO249" s="348"/>
      <c r="LFP249" s="348"/>
      <c r="LFQ249" s="349"/>
      <c r="LFS249" s="347"/>
      <c r="LFT249" s="350"/>
      <c r="LFU249" s="350"/>
      <c r="LFV249" s="348"/>
      <c r="LFW249" s="348"/>
      <c r="LFX249" s="348"/>
      <c r="LFY249" s="349"/>
      <c r="LGA249" s="347"/>
      <c r="LGB249" s="350"/>
      <c r="LGC249" s="350"/>
      <c r="LGD249" s="348"/>
      <c r="LGE249" s="348"/>
      <c r="LGF249" s="348"/>
      <c r="LGG249" s="349"/>
      <c r="LGI249" s="347"/>
      <c r="LGJ249" s="350"/>
      <c r="LGK249" s="350"/>
      <c r="LGL249" s="348"/>
      <c r="LGM249" s="348"/>
      <c r="LGN249" s="348"/>
      <c r="LGO249" s="349"/>
      <c r="LGQ249" s="347"/>
      <c r="LGR249" s="350"/>
      <c r="LGS249" s="350"/>
      <c r="LGT249" s="348"/>
      <c r="LGU249" s="348"/>
      <c r="LGV249" s="348"/>
      <c r="LGW249" s="349"/>
      <c r="LGY249" s="347"/>
      <c r="LGZ249" s="350"/>
      <c r="LHA249" s="350"/>
      <c r="LHB249" s="348"/>
      <c r="LHC249" s="348"/>
      <c r="LHD249" s="348"/>
      <c r="LHE249" s="349"/>
      <c r="LHG249" s="347"/>
      <c r="LHH249" s="350"/>
      <c r="LHI249" s="350"/>
      <c r="LHJ249" s="348"/>
      <c r="LHK249" s="348"/>
      <c r="LHL249" s="348"/>
      <c r="LHM249" s="349"/>
      <c r="LHO249" s="347"/>
      <c r="LHP249" s="350"/>
      <c r="LHQ249" s="350"/>
      <c r="LHR249" s="348"/>
      <c r="LHS249" s="348"/>
      <c r="LHT249" s="348"/>
      <c r="LHU249" s="349"/>
      <c r="LHW249" s="347"/>
      <c r="LHX249" s="350"/>
      <c r="LHY249" s="350"/>
      <c r="LHZ249" s="348"/>
      <c r="LIA249" s="348"/>
      <c r="LIB249" s="348"/>
      <c r="LIC249" s="349"/>
      <c r="LIE249" s="347"/>
      <c r="LIF249" s="350"/>
      <c r="LIG249" s="350"/>
      <c r="LIH249" s="348"/>
      <c r="LII249" s="348"/>
      <c r="LIJ249" s="348"/>
      <c r="LIK249" s="349"/>
      <c r="LIM249" s="347"/>
      <c r="LIN249" s="350"/>
      <c r="LIO249" s="350"/>
      <c r="LIP249" s="348"/>
      <c r="LIQ249" s="348"/>
      <c r="LIR249" s="348"/>
      <c r="LIS249" s="349"/>
      <c r="LIU249" s="347"/>
      <c r="LIV249" s="350"/>
      <c r="LIW249" s="350"/>
      <c r="LIX249" s="348"/>
      <c r="LIY249" s="348"/>
      <c r="LIZ249" s="348"/>
      <c r="LJA249" s="349"/>
      <c r="LJC249" s="347"/>
      <c r="LJD249" s="350"/>
      <c r="LJE249" s="350"/>
      <c r="LJF249" s="348"/>
      <c r="LJG249" s="348"/>
      <c r="LJH249" s="348"/>
      <c r="LJI249" s="349"/>
      <c r="LJK249" s="347"/>
      <c r="LJL249" s="350"/>
      <c r="LJM249" s="350"/>
      <c r="LJN249" s="348"/>
      <c r="LJO249" s="348"/>
      <c r="LJP249" s="348"/>
      <c r="LJQ249" s="349"/>
      <c r="LJS249" s="347"/>
      <c r="LJT249" s="350"/>
      <c r="LJU249" s="350"/>
      <c r="LJV249" s="348"/>
      <c r="LJW249" s="348"/>
      <c r="LJX249" s="348"/>
      <c r="LJY249" s="349"/>
      <c r="LKA249" s="347"/>
      <c r="LKB249" s="350"/>
      <c r="LKC249" s="350"/>
      <c r="LKD249" s="348"/>
      <c r="LKE249" s="348"/>
      <c r="LKF249" s="348"/>
      <c r="LKG249" s="349"/>
      <c r="LKI249" s="347"/>
      <c r="LKJ249" s="350"/>
      <c r="LKK249" s="350"/>
      <c r="LKL249" s="348"/>
      <c r="LKM249" s="348"/>
      <c r="LKN249" s="348"/>
      <c r="LKO249" s="349"/>
      <c r="LKQ249" s="347"/>
      <c r="LKR249" s="350"/>
      <c r="LKS249" s="350"/>
      <c r="LKT249" s="348"/>
      <c r="LKU249" s="348"/>
      <c r="LKV249" s="348"/>
      <c r="LKW249" s="349"/>
      <c r="LKY249" s="347"/>
      <c r="LKZ249" s="350"/>
      <c r="LLA249" s="350"/>
      <c r="LLB249" s="348"/>
      <c r="LLC249" s="348"/>
      <c r="LLD249" s="348"/>
      <c r="LLE249" s="349"/>
      <c r="LLG249" s="347"/>
      <c r="LLH249" s="350"/>
      <c r="LLI249" s="350"/>
      <c r="LLJ249" s="348"/>
      <c r="LLK249" s="348"/>
      <c r="LLL249" s="348"/>
      <c r="LLM249" s="349"/>
      <c r="LLO249" s="347"/>
      <c r="LLP249" s="350"/>
      <c r="LLQ249" s="350"/>
      <c r="LLR249" s="348"/>
      <c r="LLS249" s="348"/>
      <c r="LLT249" s="348"/>
      <c r="LLU249" s="349"/>
      <c r="LLW249" s="347"/>
      <c r="LLX249" s="350"/>
      <c r="LLY249" s="350"/>
      <c r="LLZ249" s="348"/>
      <c r="LMA249" s="348"/>
      <c r="LMB249" s="348"/>
      <c r="LMC249" s="349"/>
      <c r="LME249" s="347"/>
      <c r="LMF249" s="350"/>
      <c r="LMG249" s="350"/>
      <c r="LMH249" s="348"/>
      <c r="LMI249" s="348"/>
      <c r="LMJ249" s="348"/>
      <c r="LMK249" s="349"/>
      <c r="LMM249" s="347"/>
      <c r="LMN249" s="350"/>
      <c r="LMO249" s="350"/>
      <c r="LMP249" s="348"/>
      <c r="LMQ249" s="348"/>
      <c r="LMR249" s="348"/>
      <c r="LMS249" s="349"/>
      <c r="LMU249" s="347"/>
      <c r="LMV249" s="350"/>
      <c r="LMW249" s="350"/>
      <c r="LMX249" s="348"/>
      <c r="LMY249" s="348"/>
      <c r="LMZ249" s="348"/>
      <c r="LNA249" s="349"/>
      <c r="LNC249" s="347"/>
      <c r="LND249" s="350"/>
      <c r="LNE249" s="350"/>
      <c r="LNF249" s="348"/>
      <c r="LNG249" s="348"/>
      <c r="LNH249" s="348"/>
      <c r="LNI249" s="349"/>
      <c r="LNK249" s="347"/>
      <c r="LNL249" s="350"/>
      <c r="LNM249" s="350"/>
      <c r="LNN249" s="348"/>
      <c r="LNO249" s="348"/>
      <c r="LNP249" s="348"/>
      <c r="LNQ249" s="349"/>
      <c r="LNS249" s="347"/>
      <c r="LNT249" s="350"/>
      <c r="LNU249" s="350"/>
      <c r="LNV249" s="348"/>
      <c r="LNW249" s="348"/>
      <c r="LNX249" s="348"/>
      <c r="LNY249" s="349"/>
      <c r="LOA249" s="347"/>
      <c r="LOB249" s="350"/>
      <c r="LOC249" s="350"/>
      <c r="LOD249" s="348"/>
      <c r="LOE249" s="348"/>
      <c r="LOF249" s="348"/>
      <c r="LOG249" s="349"/>
      <c r="LOI249" s="347"/>
      <c r="LOJ249" s="350"/>
      <c r="LOK249" s="350"/>
      <c r="LOL249" s="348"/>
      <c r="LOM249" s="348"/>
      <c r="LON249" s="348"/>
      <c r="LOO249" s="349"/>
      <c r="LOQ249" s="347"/>
      <c r="LOR249" s="350"/>
      <c r="LOS249" s="350"/>
      <c r="LOT249" s="348"/>
      <c r="LOU249" s="348"/>
      <c r="LOV249" s="348"/>
      <c r="LOW249" s="349"/>
      <c r="LOY249" s="347"/>
      <c r="LOZ249" s="350"/>
      <c r="LPA249" s="350"/>
      <c r="LPB249" s="348"/>
      <c r="LPC249" s="348"/>
      <c r="LPD249" s="348"/>
      <c r="LPE249" s="349"/>
      <c r="LPG249" s="347"/>
      <c r="LPH249" s="350"/>
      <c r="LPI249" s="350"/>
      <c r="LPJ249" s="348"/>
      <c r="LPK249" s="348"/>
      <c r="LPL249" s="348"/>
      <c r="LPM249" s="349"/>
      <c r="LPO249" s="347"/>
      <c r="LPP249" s="350"/>
      <c r="LPQ249" s="350"/>
      <c r="LPR249" s="348"/>
      <c r="LPS249" s="348"/>
      <c r="LPT249" s="348"/>
      <c r="LPU249" s="349"/>
      <c r="LPW249" s="347"/>
      <c r="LPX249" s="350"/>
      <c r="LPY249" s="350"/>
      <c r="LPZ249" s="348"/>
      <c r="LQA249" s="348"/>
      <c r="LQB249" s="348"/>
      <c r="LQC249" s="349"/>
      <c r="LQE249" s="347"/>
      <c r="LQF249" s="350"/>
      <c r="LQG249" s="350"/>
      <c r="LQH249" s="348"/>
      <c r="LQI249" s="348"/>
      <c r="LQJ249" s="348"/>
      <c r="LQK249" s="349"/>
      <c r="LQM249" s="347"/>
      <c r="LQN249" s="350"/>
      <c r="LQO249" s="350"/>
      <c r="LQP249" s="348"/>
      <c r="LQQ249" s="348"/>
      <c r="LQR249" s="348"/>
      <c r="LQS249" s="349"/>
      <c r="LQU249" s="347"/>
      <c r="LQV249" s="350"/>
      <c r="LQW249" s="350"/>
      <c r="LQX249" s="348"/>
      <c r="LQY249" s="348"/>
      <c r="LQZ249" s="348"/>
      <c r="LRA249" s="349"/>
      <c r="LRC249" s="347"/>
      <c r="LRD249" s="350"/>
      <c r="LRE249" s="350"/>
      <c r="LRF249" s="348"/>
      <c r="LRG249" s="348"/>
      <c r="LRH249" s="348"/>
      <c r="LRI249" s="349"/>
      <c r="LRK249" s="347"/>
      <c r="LRL249" s="350"/>
      <c r="LRM249" s="350"/>
      <c r="LRN249" s="348"/>
      <c r="LRO249" s="348"/>
      <c r="LRP249" s="348"/>
      <c r="LRQ249" s="349"/>
      <c r="LRS249" s="347"/>
      <c r="LRT249" s="350"/>
      <c r="LRU249" s="350"/>
      <c r="LRV249" s="348"/>
      <c r="LRW249" s="348"/>
      <c r="LRX249" s="348"/>
      <c r="LRY249" s="349"/>
      <c r="LSA249" s="347"/>
      <c r="LSB249" s="350"/>
      <c r="LSC249" s="350"/>
      <c r="LSD249" s="348"/>
      <c r="LSE249" s="348"/>
      <c r="LSF249" s="348"/>
      <c r="LSG249" s="349"/>
      <c r="LSI249" s="347"/>
      <c r="LSJ249" s="350"/>
      <c r="LSK249" s="350"/>
      <c r="LSL249" s="348"/>
      <c r="LSM249" s="348"/>
      <c r="LSN249" s="348"/>
      <c r="LSO249" s="349"/>
      <c r="LSQ249" s="347"/>
      <c r="LSR249" s="350"/>
      <c r="LSS249" s="350"/>
      <c r="LST249" s="348"/>
      <c r="LSU249" s="348"/>
      <c r="LSV249" s="348"/>
      <c r="LSW249" s="349"/>
      <c r="LSY249" s="347"/>
      <c r="LSZ249" s="350"/>
      <c r="LTA249" s="350"/>
      <c r="LTB249" s="348"/>
      <c r="LTC249" s="348"/>
      <c r="LTD249" s="348"/>
      <c r="LTE249" s="349"/>
      <c r="LTG249" s="347"/>
      <c r="LTH249" s="350"/>
      <c r="LTI249" s="350"/>
      <c r="LTJ249" s="348"/>
      <c r="LTK249" s="348"/>
      <c r="LTL249" s="348"/>
      <c r="LTM249" s="349"/>
      <c r="LTO249" s="347"/>
      <c r="LTP249" s="350"/>
      <c r="LTQ249" s="350"/>
      <c r="LTR249" s="348"/>
      <c r="LTS249" s="348"/>
      <c r="LTT249" s="348"/>
      <c r="LTU249" s="349"/>
      <c r="LTW249" s="347"/>
      <c r="LTX249" s="350"/>
      <c r="LTY249" s="350"/>
      <c r="LTZ249" s="348"/>
      <c r="LUA249" s="348"/>
      <c r="LUB249" s="348"/>
      <c r="LUC249" s="349"/>
      <c r="LUE249" s="347"/>
      <c r="LUF249" s="350"/>
      <c r="LUG249" s="350"/>
      <c r="LUH249" s="348"/>
      <c r="LUI249" s="348"/>
      <c r="LUJ249" s="348"/>
      <c r="LUK249" s="349"/>
      <c r="LUM249" s="347"/>
      <c r="LUN249" s="350"/>
      <c r="LUO249" s="350"/>
      <c r="LUP249" s="348"/>
      <c r="LUQ249" s="348"/>
      <c r="LUR249" s="348"/>
      <c r="LUS249" s="349"/>
      <c r="LUU249" s="347"/>
      <c r="LUV249" s="350"/>
      <c r="LUW249" s="350"/>
      <c r="LUX249" s="348"/>
      <c r="LUY249" s="348"/>
      <c r="LUZ249" s="348"/>
      <c r="LVA249" s="349"/>
      <c r="LVC249" s="347"/>
      <c r="LVD249" s="350"/>
      <c r="LVE249" s="350"/>
      <c r="LVF249" s="348"/>
      <c r="LVG249" s="348"/>
      <c r="LVH249" s="348"/>
      <c r="LVI249" s="349"/>
      <c r="LVK249" s="347"/>
      <c r="LVL249" s="350"/>
      <c r="LVM249" s="350"/>
      <c r="LVN249" s="348"/>
      <c r="LVO249" s="348"/>
      <c r="LVP249" s="348"/>
      <c r="LVQ249" s="349"/>
      <c r="LVS249" s="347"/>
      <c r="LVT249" s="350"/>
      <c r="LVU249" s="350"/>
      <c r="LVV249" s="348"/>
      <c r="LVW249" s="348"/>
      <c r="LVX249" s="348"/>
      <c r="LVY249" s="349"/>
      <c r="LWA249" s="347"/>
      <c r="LWB249" s="350"/>
      <c r="LWC249" s="350"/>
      <c r="LWD249" s="348"/>
      <c r="LWE249" s="348"/>
      <c r="LWF249" s="348"/>
      <c r="LWG249" s="349"/>
      <c r="LWI249" s="347"/>
      <c r="LWJ249" s="350"/>
      <c r="LWK249" s="350"/>
      <c r="LWL249" s="348"/>
      <c r="LWM249" s="348"/>
      <c r="LWN249" s="348"/>
      <c r="LWO249" s="349"/>
      <c r="LWQ249" s="347"/>
      <c r="LWR249" s="350"/>
      <c r="LWS249" s="350"/>
      <c r="LWT249" s="348"/>
      <c r="LWU249" s="348"/>
      <c r="LWV249" s="348"/>
      <c r="LWW249" s="349"/>
      <c r="LWY249" s="347"/>
      <c r="LWZ249" s="350"/>
      <c r="LXA249" s="350"/>
      <c r="LXB249" s="348"/>
      <c r="LXC249" s="348"/>
      <c r="LXD249" s="348"/>
      <c r="LXE249" s="349"/>
      <c r="LXG249" s="347"/>
      <c r="LXH249" s="350"/>
      <c r="LXI249" s="350"/>
      <c r="LXJ249" s="348"/>
      <c r="LXK249" s="348"/>
      <c r="LXL249" s="348"/>
      <c r="LXM249" s="349"/>
      <c r="LXO249" s="347"/>
      <c r="LXP249" s="350"/>
      <c r="LXQ249" s="350"/>
      <c r="LXR249" s="348"/>
      <c r="LXS249" s="348"/>
      <c r="LXT249" s="348"/>
      <c r="LXU249" s="349"/>
      <c r="LXW249" s="347"/>
      <c r="LXX249" s="350"/>
      <c r="LXY249" s="350"/>
      <c r="LXZ249" s="348"/>
      <c r="LYA249" s="348"/>
      <c r="LYB249" s="348"/>
      <c r="LYC249" s="349"/>
      <c r="LYE249" s="347"/>
      <c r="LYF249" s="350"/>
      <c r="LYG249" s="350"/>
      <c r="LYH249" s="348"/>
      <c r="LYI249" s="348"/>
      <c r="LYJ249" s="348"/>
      <c r="LYK249" s="349"/>
      <c r="LYM249" s="347"/>
      <c r="LYN249" s="350"/>
      <c r="LYO249" s="350"/>
      <c r="LYP249" s="348"/>
      <c r="LYQ249" s="348"/>
      <c r="LYR249" s="348"/>
      <c r="LYS249" s="349"/>
      <c r="LYU249" s="347"/>
      <c r="LYV249" s="350"/>
      <c r="LYW249" s="350"/>
      <c r="LYX249" s="348"/>
      <c r="LYY249" s="348"/>
      <c r="LYZ249" s="348"/>
      <c r="LZA249" s="349"/>
      <c r="LZC249" s="347"/>
      <c r="LZD249" s="350"/>
      <c r="LZE249" s="350"/>
      <c r="LZF249" s="348"/>
      <c r="LZG249" s="348"/>
      <c r="LZH249" s="348"/>
      <c r="LZI249" s="349"/>
      <c r="LZK249" s="347"/>
      <c r="LZL249" s="350"/>
      <c r="LZM249" s="350"/>
      <c r="LZN249" s="348"/>
      <c r="LZO249" s="348"/>
      <c r="LZP249" s="348"/>
      <c r="LZQ249" s="349"/>
      <c r="LZS249" s="347"/>
      <c r="LZT249" s="350"/>
      <c r="LZU249" s="350"/>
      <c r="LZV249" s="348"/>
      <c r="LZW249" s="348"/>
      <c r="LZX249" s="348"/>
      <c r="LZY249" s="349"/>
      <c r="MAA249" s="347"/>
      <c r="MAB249" s="350"/>
      <c r="MAC249" s="350"/>
      <c r="MAD249" s="348"/>
      <c r="MAE249" s="348"/>
      <c r="MAF249" s="348"/>
      <c r="MAG249" s="349"/>
      <c r="MAI249" s="347"/>
      <c r="MAJ249" s="350"/>
      <c r="MAK249" s="350"/>
      <c r="MAL249" s="348"/>
      <c r="MAM249" s="348"/>
      <c r="MAN249" s="348"/>
      <c r="MAO249" s="349"/>
      <c r="MAQ249" s="347"/>
      <c r="MAR249" s="350"/>
      <c r="MAS249" s="350"/>
      <c r="MAT249" s="348"/>
      <c r="MAU249" s="348"/>
      <c r="MAV249" s="348"/>
      <c r="MAW249" s="349"/>
      <c r="MAY249" s="347"/>
      <c r="MAZ249" s="350"/>
      <c r="MBA249" s="350"/>
      <c r="MBB249" s="348"/>
      <c r="MBC249" s="348"/>
      <c r="MBD249" s="348"/>
      <c r="MBE249" s="349"/>
      <c r="MBG249" s="347"/>
      <c r="MBH249" s="350"/>
      <c r="MBI249" s="350"/>
      <c r="MBJ249" s="348"/>
      <c r="MBK249" s="348"/>
      <c r="MBL249" s="348"/>
      <c r="MBM249" s="349"/>
      <c r="MBO249" s="347"/>
      <c r="MBP249" s="350"/>
      <c r="MBQ249" s="350"/>
      <c r="MBR249" s="348"/>
      <c r="MBS249" s="348"/>
      <c r="MBT249" s="348"/>
      <c r="MBU249" s="349"/>
      <c r="MBW249" s="347"/>
      <c r="MBX249" s="350"/>
      <c r="MBY249" s="350"/>
      <c r="MBZ249" s="348"/>
      <c r="MCA249" s="348"/>
      <c r="MCB249" s="348"/>
      <c r="MCC249" s="349"/>
      <c r="MCE249" s="347"/>
      <c r="MCF249" s="350"/>
      <c r="MCG249" s="350"/>
      <c r="MCH249" s="348"/>
      <c r="MCI249" s="348"/>
      <c r="MCJ249" s="348"/>
      <c r="MCK249" s="349"/>
      <c r="MCM249" s="347"/>
      <c r="MCN249" s="350"/>
      <c r="MCO249" s="350"/>
      <c r="MCP249" s="348"/>
      <c r="MCQ249" s="348"/>
      <c r="MCR249" s="348"/>
      <c r="MCS249" s="349"/>
      <c r="MCU249" s="347"/>
      <c r="MCV249" s="350"/>
      <c r="MCW249" s="350"/>
      <c r="MCX249" s="348"/>
      <c r="MCY249" s="348"/>
      <c r="MCZ249" s="348"/>
      <c r="MDA249" s="349"/>
      <c r="MDC249" s="347"/>
      <c r="MDD249" s="350"/>
      <c r="MDE249" s="350"/>
      <c r="MDF249" s="348"/>
      <c r="MDG249" s="348"/>
      <c r="MDH249" s="348"/>
      <c r="MDI249" s="349"/>
      <c r="MDK249" s="347"/>
      <c r="MDL249" s="350"/>
      <c r="MDM249" s="350"/>
      <c r="MDN249" s="348"/>
      <c r="MDO249" s="348"/>
      <c r="MDP249" s="348"/>
      <c r="MDQ249" s="349"/>
      <c r="MDS249" s="347"/>
      <c r="MDT249" s="350"/>
      <c r="MDU249" s="350"/>
      <c r="MDV249" s="348"/>
      <c r="MDW249" s="348"/>
      <c r="MDX249" s="348"/>
      <c r="MDY249" s="349"/>
      <c r="MEA249" s="347"/>
      <c r="MEB249" s="350"/>
      <c r="MEC249" s="350"/>
      <c r="MED249" s="348"/>
      <c r="MEE249" s="348"/>
      <c r="MEF249" s="348"/>
      <c r="MEG249" s="349"/>
      <c r="MEI249" s="347"/>
      <c r="MEJ249" s="350"/>
      <c r="MEK249" s="350"/>
      <c r="MEL249" s="348"/>
      <c r="MEM249" s="348"/>
      <c r="MEN249" s="348"/>
      <c r="MEO249" s="349"/>
      <c r="MEQ249" s="347"/>
      <c r="MER249" s="350"/>
      <c r="MES249" s="350"/>
      <c r="MET249" s="348"/>
      <c r="MEU249" s="348"/>
      <c r="MEV249" s="348"/>
      <c r="MEW249" s="349"/>
      <c r="MEY249" s="347"/>
      <c r="MEZ249" s="350"/>
      <c r="MFA249" s="350"/>
      <c r="MFB249" s="348"/>
      <c r="MFC249" s="348"/>
      <c r="MFD249" s="348"/>
      <c r="MFE249" s="349"/>
      <c r="MFG249" s="347"/>
      <c r="MFH249" s="350"/>
      <c r="MFI249" s="350"/>
      <c r="MFJ249" s="348"/>
      <c r="MFK249" s="348"/>
      <c r="MFL249" s="348"/>
      <c r="MFM249" s="349"/>
      <c r="MFO249" s="347"/>
      <c r="MFP249" s="350"/>
      <c r="MFQ249" s="350"/>
      <c r="MFR249" s="348"/>
      <c r="MFS249" s="348"/>
      <c r="MFT249" s="348"/>
      <c r="MFU249" s="349"/>
      <c r="MFW249" s="347"/>
      <c r="MFX249" s="350"/>
      <c r="MFY249" s="350"/>
      <c r="MFZ249" s="348"/>
      <c r="MGA249" s="348"/>
      <c r="MGB249" s="348"/>
      <c r="MGC249" s="349"/>
      <c r="MGE249" s="347"/>
      <c r="MGF249" s="350"/>
      <c r="MGG249" s="350"/>
      <c r="MGH249" s="348"/>
      <c r="MGI249" s="348"/>
      <c r="MGJ249" s="348"/>
      <c r="MGK249" s="349"/>
      <c r="MGM249" s="347"/>
      <c r="MGN249" s="350"/>
      <c r="MGO249" s="350"/>
      <c r="MGP249" s="348"/>
      <c r="MGQ249" s="348"/>
      <c r="MGR249" s="348"/>
      <c r="MGS249" s="349"/>
      <c r="MGU249" s="347"/>
      <c r="MGV249" s="350"/>
      <c r="MGW249" s="350"/>
      <c r="MGX249" s="348"/>
      <c r="MGY249" s="348"/>
      <c r="MGZ249" s="348"/>
      <c r="MHA249" s="349"/>
      <c r="MHC249" s="347"/>
      <c r="MHD249" s="350"/>
      <c r="MHE249" s="350"/>
      <c r="MHF249" s="348"/>
      <c r="MHG249" s="348"/>
      <c r="MHH249" s="348"/>
      <c r="MHI249" s="349"/>
      <c r="MHK249" s="347"/>
      <c r="MHL249" s="350"/>
      <c r="MHM249" s="350"/>
      <c r="MHN249" s="348"/>
      <c r="MHO249" s="348"/>
      <c r="MHP249" s="348"/>
      <c r="MHQ249" s="349"/>
      <c r="MHS249" s="347"/>
      <c r="MHT249" s="350"/>
      <c r="MHU249" s="350"/>
      <c r="MHV249" s="348"/>
      <c r="MHW249" s="348"/>
      <c r="MHX249" s="348"/>
      <c r="MHY249" s="349"/>
      <c r="MIA249" s="347"/>
      <c r="MIB249" s="350"/>
      <c r="MIC249" s="350"/>
      <c r="MID249" s="348"/>
      <c r="MIE249" s="348"/>
      <c r="MIF249" s="348"/>
      <c r="MIG249" s="349"/>
      <c r="MII249" s="347"/>
      <c r="MIJ249" s="350"/>
      <c r="MIK249" s="350"/>
      <c r="MIL249" s="348"/>
      <c r="MIM249" s="348"/>
      <c r="MIN249" s="348"/>
      <c r="MIO249" s="349"/>
      <c r="MIQ249" s="347"/>
      <c r="MIR249" s="350"/>
      <c r="MIS249" s="350"/>
      <c r="MIT249" s="348"/>
      <c r="MIU249" s="348"/>
      <c r="MIV249" s="348"/>
      <c r="MIW249" s="349"/>
      <c r="MIY249" s="347"/>
      <c r="MIZ249" s="350"/>
      <c r="MJA249" s="350"/>
      <c r="MJB249" s="348"/>
      <c r="MJC249" s="348"/>
      <c r="MJD249" s="348"/>
      <c r="MJE249" s="349"/>
      <c r="MJG249" s="347"/>
      <c r="MJH249" s="350"/>
      <c r="MJI249" s="350"/>
      <c r="MJJ249" s="348"/>
      <c r="MJK249" s="348"/>
      <c r="MJL249" s="348"/>
      <c r="MJM249" s="349"/>
      <c r="MJO249" s="347"/>
      <c r="MJP249" s="350"/>
      <c r="MJQ249" s="350"/>
      <c r="MJR249" s="348"/>
      <c r="MJS249" s="348"/>
      <c r="MJT249" s="348"/>
      <c r="MJU249" s="349"/>
      <c r="MJW249" s="347"/>
      <c r="MJX249" s="350"/>
      <c r="MJY249" s="350"/>
      <c r="MJZ249" s="348"/>
      <c r="MKA249" s="348"/>
      <c r="MKB249" s="348"/>
      <c r="MKC249" s="349"/>
      <c r="MKE249" s="347"/>
      <c r="MKF249" s="350"/>
      <c r="MKG249" s="350"/>
      <c r="MKH249" s="348"/>
      <c r="MKI249" s="348"/>
      <c r="MKJ249" s="348"/>
      <c r="MKK249" s="349"/>
      <c r="MKM249" s="347"/>
      <c r="MKN249" s="350"/>
      <c r="MKO249" s="350"/>
      <c r="MKP249" s="348"/>
      <c r="MKQ249" s="348"/>
      <c r="MKR249" s="348"/>
      <c r="MKS249" s="349"/>
      <c r="MKU249" s="347"/>
      <c r="MKV249" s="350"/>
      <c r="MKW249" s="350"/>
      <c r="MKX249" s="348"/>
      <c r="MKY249" s="348"/>
      <c r="MKZ249" s="348"/>
      <c r="MLA249" s="349"/>
      <c r="MLC249" s="347"/>
      <c r="MLD249" s="350"/>
      <c r="MLE249" s="350"/>
      <c r="MLF249" s="348"/>
      <c r="MLG249" s="348"/>
      <c r="MLH249" s="348"/>
      <c r="MLI249" s="349"/>
      <c r="MLK249" s="347"/>
      <c r="MLL249" s="350"/>
      <c r="MLM249" s="350"/>
      <c r="MLN249" s="348"/>
      <c r="MLO249" s="348"/>
      <c r="MLP249" s="348"/>
      <c r="MLQ249" s="349"/>
      <c r="MLS249" s="347"/>
      <c r="MLT249" s="350"/>
      <c r="MLU249" s="350"/>
      <c r="MLV249" s="348"/>
      <c r="MLW249" s="348"/>
      <c r="MLX249" s="348"/>
      <c r="MLY249" s="349"/>
      <c r="MMA249" s="347"/>
      <c r="MMB249" s="350"/>
      <c r="MMC249" s="350"/>
      <c r="MMD249" s="348"/>
      <c r="MME249" s="348"/>
      <c r="MMF249" s="348"/>
      <c r="MMG249" s="349"/>
      <c r="MMI249" s="347"/>
      <c r="MMJ249" s="350"/>
      <c r="MMK249" s="350"/>
      <c r="MML249" s="348"/>
      <c r="MMM249" s="348"/>
      <c r="MMN249" s="348"/>
      <c r="MMO249" s="349"/>
      <c r="MMQ249" s="347"/>
      <c r="MMR249" s="350"/>
      <c r="MMS249" s="350"/>
      <c r="MMT249" s="348"/>
      <c r="MMU249" s="348"/>
      <c r="MMV249" s="348"/>
      <c r="MMW249" s="349"/>
      <c r="MMY249" s="347"/>
      <c r="MMZ249" s="350"/>
      <c r="MNA249" s="350"/>
      <c r="MNB249" s="348"/>
      <c r="MNC249" s="348"/>
      <c r="MND249" s="348"/>
      <c r="MNE249" s="349"/>
      <c r="MNG249" s="347"/>
      <c r="MNH249" s="350"/>
      <c r="MNI249" s="350"/>
      <c r="MNJ249" s="348"/>
      <c r="MNK249" s="348"/>
      <c r="MNL249" s="348"/>
      <c r="MNM249" s="349"/>
      <c r="MNO249" s="347"/>
      <c r="MNP249" s="350"/>
      <c r="MNQ249" s="350"/>
      <c r="MNR249" s="348"/>
      <c r="MNS249" s="348"/>
      <c r="MNT249" s="348"/>
      <c r="MNU249" s="349"/>
      <c r="MNW249" s="347"/>
      <c r="MNX249" s="350"/>
      <c r="MNY249" s="350"/>
      <c r="MNZ249" s="348"/>
      <c r="MOA249" s="348"/>
      <c r="MOB249" s="348"/>
      <c r="MOC249" s="349"/>
      <c r="MOE249" s="347"/>
      <c r="MOF249" s="350"/>
      <c r="MOG249" s="350"/>
      <c r="MOH249" s="348"/>
      <c r="MOI249" s="348"/>
      <c r="MOJ249" s="348"/>
      <c r="MOK249" s="349"/>
      <c r="MOM249" s="347"/>
      <c r="MON249" s="350"/>
      <c r="MOO249" s="350"/>
      <c r="MOP249" s="348"/>
      <c r="MOQ249" s="348"/>
      <c r="MOR249" s="348"/>
      <c r="MOS249" s="349"/>
      <c r="MOU249" s="347"/>
      <c r="MOV249" s="350"/>
      <c r="MOW249" s="350"/>
      <c r="MOX249" s="348"/>
      <c r="MOY249" s="348"/>
      <c r="MOZ249" s="348"/>
      <c r="MPA249" s="349"/>
      <c r="MPC249" s="347"/>
      <c r="MPD249" s="350"/>
      <c r="MPE249" s="350"/>
      <c r="MPF249" s="348"/>
      <c r="MPG249" s="348"/>
      <c r="MPH249" s="348"/>
      <c r="MPI249" s="349"/>
      <c r="MPK249" s="347"/>
      <c r="MPL249" s="350"/>
      <c r="MPM249" s="350"/>
      <c r="MPN249" s="348"/>
      <c r="MPO249" s="348"/>
      <c r="MPP249" s="348"/>
      <c r="MPQ249" s="349"/>
      <c r="MPS249" s="347"/>
      <c r="MPT249" s="350"/>
      <c r="MPU249" s="350"/>
      <c r="MPV249" s="348"/>
      <c r="MPW249" s="348"/>
      <c r="MPX249" s="348"/>
      <c r="MPY249" s="349"/>
      <c r="MQA249" s="347"/>
      <c r="MQB249" s="350"/>
      <c r="MQC249" s="350"/>
      <c r="MQD249" s="348"/>
      <c r="MQE249" s="348"/>
      <c r="MQF249" s="348"/>
      <c r="MQG249" s="349"/>
      <c r="MQI249" s="347"/>
      <c r="MQJ249" s="350"/>
      <c r="MQK249" s="350"/>
      <c r="MQL249" s="348"/>
      <c r="MQM249" s="348"/>
      <c r="MQN249" s="348"/>
      <c r="MQO249" s="349"/>
      <c r="MQQ249" s="347"/>
      <c r="MQR249" s="350"/>
      <c r="MQS249" s="350"/>
      <c r="MQT249" s="348"/>
      <c r="MQU249" s="348"/>
      <c r="MQV249" s="348"/>
      <c r="MQW249" s="349"/>
      <c r="MQY249" s="347"/>
      <c r="MQZ249" s="350"/>
      <c r="MRA249" s="350"/>
      <c r="MRB249" s="348"/>
      <c r="MRC249" s="348"/>
      <c r="MRD249" s="348"/>
      <c r="MRE249" s="349"/>
      <c r="MRG249" s="347"/>
      <c r="MRH249" s="350"/>
      <c r="MRI249" s="350"/>
      <c r="MRJ249" s="348"/>
      <c r="MRK249" s="348"/>
      <c r="MRL249" s="348"/>
      <c r="MRM249" s="349"/>
      <c r="MRO249" s="347"/>
      <c r="MRP249" s="350"/>
      <c r="MRQ249" s="350"/>
      <c r="MRR249" s="348"/>
      <c r="MRS249" s="348"/>
      <c r="MRT249" s="348"/>
      <c r="MRU249" s="349"/>
      <c r="MRW249" s="347"/>
      <c r="MRX249" s="350"/>
      <c r="MRY249" s="350"/>
      <c r="MRZ249" s="348"/>
      <c r="MSA249" s="348"/>
      <c r="MSB249" s="348"/>
      <c r="MSC249" s="349"/>
      <c r="MSE249" s="347"/>
      <c r="MSF249" s="350"/>
      <c r="MSG249" s="350"/>
      <c r="MSH249" s="348"/>
      <c r="MSI249" s="348"/>
      <c r="MSJ249" s="348"/>
      <c r="MSK249" s="349"/>
      <c r="MSM249" s="347"/>
      <c r="MSN249" s="350"/>
      <c r="MSO249" s="350"/>
      <c r="MSP249" s="348"/>
      <c r="MSQ249" s="348"/>
      <c r="MSR249" s="348"/>
      <c r="MSS249" s="349"/>
      <c r="MSU249" s="347"/>
      <c r="MSV249" s="350"/>
      <c r="MSW249" s="350"/>
      <c r="MSX249" s="348"/>
      <c r="MSY249" s="348"/>
      <c r="MSZ249" s="348"/>
      <c r="MTA249" s="349"/>
      <c r="MTC249" s="347"/>
      <c r="MTD249" s="350"/>
      <c r="MTE249" s="350"/>
      <c r="MTF249" s="348"/>
      <c r="MTG249" s="348"/>
      <c r="MTH249" s="348"/>
      <c r="MTI249" s="349"/>
      <c r="MTK249" s="347"/>
      <c r="MTL249" s="350"/>
      <c r="MTM249" s="350"/>
      <c r="MTN249" s="348"/>
      <c r="MTO249" s="348"/>
      <c r="MTP249" s="348"/>
      <c r="MTQ249" s="349"/>
      <c r="MTS249" s="347"/>
      <c r="MTT249" s="350"/>
      <c r="MTU249" s="350"/>
      <c r="MTV249" s="348"/>
      <c r="MTW249" s="348"/>
      <c r="MTX249" s="348"/>
      <c r="MTY249" s="349"/>
      <c r="MUA249" s="347"/>
      <c r="MUB249" s="350"/>
      <c r="MUC249" s="350"/>
      <c r="MUD249" s="348"/>
      <c r="MUE249" s="348"/>
      <c r="MUF249" s="348"/>
      <c r="MUG249" s="349"/>
      <c r="MUI249" s="347"/>
      <c r="MUJ249" s="350"/>
      <c r="MUK249" s="350"/>
      <c r="MUL249" s="348"/>
      <c r="MUM249" s="348"/>
      <c r="MUN249" s="348"/>
      <c r="MUO249" s="349"/>
      <c r="MUQ249" s="347"/>
      <c r="MUR249" s="350"/>
      <c r="MUS249" s="350"/>
      <c r="MUT249" s="348"/>
      <c r="MUU249" s="348"/>
      <c r="MUV249" s="348"/>
      <c r="MUW249" s="349"/>
      <c r="MUY249" s="347"/>
      <c r="MUZ249" s="350"/>
      <c r="MVA249" s="350"/>
      <c r="MVB249" s="348"/>
      <c r="MVC249" s="348"/>
      <c r="MVD249" s="348"/>
      <c r="MVE249" s="349"/>
      <c r="MVG249" s="347"/>
      <c r="MVH249" s="350"/>
      <c r="MVI249" s="350"/>
      <c r="MVJ249" s="348"/>
      <c r="MVK249" s="348"/>
      <c r="MVL249" s="348"/>
      <c r="MVM249" s="349"/>
      <c r="MVO249" s="347"/>
      <c r="MVP249" s="350"/>
      <c r="MVQ249" s="350"/>
      <c r="MVR249" s="348"/>
      <c r="MVS249" s="348"/>
      <c r="MVT249" s="348"/>
      <c r="MVU249" s="349"/>
      <c r="MVW249" s="347"/>
      <c r="MVX249" s="350"/>
      <c r="MVY249" s="350"/>
      <c r="MVZ249" s="348"/>
      <c r="MWA249" s="348"/>
      <c r="MWB249" s="348"/>
      <c r="MWC249" s="349"/>
      <c r="MWE249" s="347"/>
      <c r="MWF249" s="350"/>
      <c r="MWG249" s="350"/>
      <c r="MWH249" s="348"/>
      <c r="MWI249" s="348"/>
      <c r="MWJ249" s="348"/>
      <c r="MWK249" s="349"/>
      <c r="MWM249" s="347"/>
      <c r="MWN249" s="350"/>
      <c r="MWO249" s="350"/>
      <c r="MWP249" s="348"/>
      <c r="MWQ249" s="348"/>
      <c r="MWR249" s="348"/>
      <c r="MWS249" s="349"/>
      <c r="MWU249" s="347"/>
      <c r="MWV249" s="350"/>
      <c r="MWW249" s="350"/>
      <c r="MWX249" s="348"/>
      <c r="MWY249" s="348"/>
      <c r="MWZ249" s="348"/>
      <c r="MXA249" s="349"/>
      <c r="MXC249" s="347"/>
      <c r="MXD249" s="350"/>
      <c r="MXE249" s="350"/>
      <c r="MXF249" s="348"/>
      <c r="MXG249" s="348"/>
      <c r="MXH249" s="348"/>
      <c r="MXI249" s="349"/>
      <c r="MXK249" s="347"/>
      <c r="MXL249" s="350"/>
      <c r="MXM249" s="350"/>
      <c r="MXN249" s="348"/>
      <c r="MXO249" s="348"/>
      <c r="MXP249" s="348"/>
      <c r="MXQ249" s="349"/>
      <c r="MXS249" s="347"/>
      <c r="MXT249" s="350"/>
      <c r="MXU249" s="350"/>
      <c r="MXV249" s="348"/>
      <c r="MXW249" s="348"/>
      <c r="MXX249" s="348"/>
      <c r="MXY249" s="349"/>
      <c r="MYA249" s="347"/>
      <c r="MYB249" s="350"/>
      <c r="MYC249" s="350"/>
      <c r="MYD249" s="348"/>
      <c r="MYE249" s="348"/>
      <c r="MYF249" s="348"/>
      <c r="MYG249" s="349"/>
      <c r="MYI249" s="347"/>
      <c r="MYJ249" s="350"/>
      <c r="MYK249" s="350"/>
      <c r="MYL249" s="348"/>
      <c r="MYM249" s="348"/>
      <c r="MYN249" s="348"/>
      <c r="MYO249" s="349"/>
      <c r="MYQ249" s="347"/>
      <c r="MYR249" s="350"/>
      <c r="MYS249" s="350"/>
      <c r="MYT249" s="348"/>
      <c r="MYU249" s="348"/>
      <c r="MYV249" s="348"/>
      <c r="MYW249" s="349"/>
      <c r="MYY249" s="347"/>
      <c r="MYZ249" s="350"/>
      <c r="MZA249" s="350"/>
      <c r="MZB249" s="348"/>
      <c r="MZC249" s="348"/>
      <c r="MZD249" s="348"/>
      <c r="MZE249" s="349"/>
      <c r="MZG249" s="347"/>
      <c r="MZH249" s="350"/>
      <c r="MZI249" s="350"/>
      <c r="MZJ249" s="348"/>
      <c r="MZK249" s="348"/>
      <c r="MZL249" s="348"/>
      <c r="MZM249" s="349"/>
      <c r="MZO249" s="347"/>
      <c r="MZP249" s="350"/>
      <c r="MZQ249" s="350"/>
      <c r="MZR249" s="348"/>
      <c r="MZS249" s="348"/>
      <c r="MZT249" s="348"/>
      <c r="MZU249" s="349"/>
      <c r="MZW249" s="347"/>
      <c r="MZX249" s="350"/>
      <c r="MZY249" s="350"/>
      <c r="MZZ249" s="348"/>
      <c r="NAA249" s="348"/>
      <c r="NAB249" s="348"/>
      <c r="NAC249" s="349"/>
      <c r="NAE249" s="347"/>
      <c r="NAF249" s="350"/>
      <c r="NAG249" s="350"/>
      <c r="NAH249" s="348"/>
      <c r="NAI249" s="348"/>
      <c r="NAJ249" s="348"/>
      <c r="NAK249" s="349"/>
      <c r="NAM249" s="347"/>
      <c r="NAN249" s="350"/>
      <c r="NAO249" s="350"/>
      <c r="NAP249" s="348"/>
      <c r="NAQ249" s="348"/>
      <c r="NAR249" s="348"/>
      <c r="NAS249" s="349"/>
      <c r="NAU249" s="347"/>
      <c r="NAV249" s="350"/>
      <c r="NAW249" s="350"/>
      <c r="NAX249" s="348"/>
      <c r="NAY249" s="348"/>
      <c r="NAZ249" s="348"/>
      <c r="NBA249" s="349"/>
      <c r="NBC249" s="347"/>
      <c r="NBD249" s="350"/>
      <c r="NBE249" s="350"/>
      <c r="NBF249" s="348"/>
      <c r="NBG249" s="348"/>
      <c r="NBH249" s="348"/>
      <c r="NBI249" s="349"/>
      <c r="NBK249" s="347"/>
      <c r="NBL249" s="350"/>
      <c r="NBM249" s="350"/>
      <c r="NBN249" s="348"/>
      <c r="NBO249" s="348"/>
      <c r="NBP249" s="348"/>
      <c r="NBQ249" s="349"/>
      <c r="NBS249" s="347"/>
      <c r="NBT249" s="350"/>
      <c r="NBU249" s="350"/>
      <c r="NBV249" s="348"/>
      <c r="NBW249" s="348"/>
      <c r="NBX249" s="348"/>
      <c r="NBY249" s="349"/>
      <c r="NCA249" s="347"/>
      <c r="NCB249" s="350"/>
      <c r="NCC249" s="350"/>
      <c r="NCD249" s="348"/>
      <c r="NCE249" s="348"/>
      <c r="NCF249" s="348"/>
      <c r="NCG249" s="349"/>
      <c r="NCI249" s="347"/>
      <c r="NCJ249" s="350"/>
      <c r="NCK249" s="350"/>
      <c r="NCL249" s="348"/>
      <c r="NCM249" s="348"/>
      <c r="NCN249" s="348"/>
      <c r="NCO249" s="349"/>
      <c r="NCQ249" s="347"/>
      <c r="NCR249" s="350"/>
      <c r="NCS249" s="350"/>
      <c r="NCT249" s="348"/>
      <c r="NCU249" s="348"/>
      <c r="NCV249" s="348"/>
      <c r="NCW249" s="349"/>
      <c r="NCY249" s="347"/>
      <c r="NCZ249" s="350"/>
      <c r="NDA249" s="350"/>
      <c r="NDB249" s="348"/>
      <c r="NDC249" s="348"/>
      <c r="NDD249" s="348"/>
      <c r="NDE249" s="349"/>
      <c r="NDG249" s="347"/>
      <c r="NDH249" s="350"/>
      <c r="NDI249" s="350"/>
      <c r="NDJ249" s="348"/>
      <c r="NDK249" s="348"/>
      <c r="NDL249" s="348"/>
      <c r="NDM249" s="349"/>
      <c r="NDO249" s="347"/>
      <c r="NDP249" s="350"/>
      <c r="NDQ249" s="350"/>
      <c r="NDR249" s="348"/>
      <c r="NDS249" s="348"/>
      <c r="NDT249" s="348"/>
      <c r="NDU249" s="349"/>
      <c r="NDW249" s="347"/>
      <c r="NDX249" s="350"/>
      <c r="NDY249" s="350"/>
      <c r="NDZ249" s="348"/>
      <c r="NEA249" s="348"/>
      <c r="NEB249" s="348"/>
      <c r="NEC249" s="349"/>
      <c r="NEE249" s="347"/>
      <c r="NEF249" s="350"/>
      <c r="NEG249" s="350"/>
      <c r="NEH249" s="348"/>
      <c r="NEI249" s="348"/>
      <c r="NEJ249" s="348"/>
      <c r="NEK249" s="349"/>
      <c r="NEM249" s="347"/>
      <c r="NEN249" s="350"/>
      <c r="NEO249" s="350"/>
      <c r="NEP249" s="348"/>
      <c r="NEQ249" s="348"/>
      <c r="NER249" s="348"/>
      <c r="NES249" s="349"/>
      <c r="NEU249" s="347"/>
      <c r="NEV249" s="350"/>
      <c r="NEW249" s="350"/>
      <c r="NEX249" s="348"/>
      <c r="NEY249" s="348"/>
      <c r="NEZ249" s="348"/>
      <c r="NFA249" s="349"/>
      <c r="NFC249" s="347"/>
      <c r="NFD249" s="350"/>
      <c r="NFE249" s="350"/>
      <c r="NFF249" s="348"/>
      <c r="NFG249" s="348"/>
      <c r="NFH249" s="348"/>
      <c r="NFI249" s="349"/>
      <c r="NFK249" s="347"/>
      <c r="NFL249" s="350"/>
      <c r="NFM249" s="350"/>
      <c r="NFN249" s="348"/>
      <c r="NFO249" s="348"/>
      <c r="NFP249" s="348"/>
      <c r="NFQ249" s="349"/>
      <c r="NFS249" s="347"/>
      <c r="NFT249" s="350"/>
      <c r="NFU249" s="350"/>
      <c r="NFV249" s="348"/>
      <c r="NFW249" s="348"/>
      <c r="NFX249" s="348"/>
      <c r="NFY249" s="349"/>
      <c r="NGA249" s="347"/>
      <c r="NGB249" s="350"/>
      <c r="NGC249" s="350"/>
      <c r="NGD249" s="348"/>
      <c r="NGE249" s="348"/>
      <c r="NGF249" s="348"/>
      <c r="NGG249" s="349"/>
      <c r="NGI249" s="347"/>
      <c r="NGJ249" s="350"/>
      <c r="NGK249" s="350"/>
      <c r="NGL249" s="348"/>
      <c r="NGM249" s="348"/>
      <c r="NGN249" s="348"/>
      <c r="NGO249" s="349"/>
      <c r="NGQ249" s="347"/>
      <c r="NGR249" s="350"/>
      <c r="NGS249" s="350"/>
      <c r="NGT249" s="348"/>
      <c r="NGU249" s="348"/>
      <c r="NGV249" s="348"/>
      <c r="NGW249" s="349"/>
      <c r="NGY249" s="347"/>
      <c r="NGZ249" s="350"/>
      <c r="NHA249" s="350"/>
      <c r="NHB249" s="348"/>
      <c r="NHC249" s="348"/>
      <c r="NHD249" s="348"/>
      <c r="NHE249" s="349"/>
      <c r="NHG249" s="347"/>
      <c r="NHH249" s="350"/>
      <c r="NHI249" s="350"/>
      <c r="NHJ249" s="348"/>
      <c r="NHK249" s="348"/>
      <c r="NHL249" s="348"/>
      <c r="NHM249" s="349"/>
      <c r="NHO249" s="347"/>
      <c r="NHP249" s="350"/>
      <c r="NHQ249" s="350"/>
      <c r="NHR249" s="348"/>
      <c r="NHS249" s="348"/>
      <c r="NHT249" s="348"/>
      <c r="NHU249" s="349"/>
      <c r="NHW249" s="347"/>
      <c r="NHX249" s="350"/>
      <c r="NHY249" s="350"/>
      <c r="NHZ249" s="348"/>
      <c r="NIA249" s="348"/>
      <c r="NIB249" s="348"/>
      <c r="NIC249" s="349"/>
      <c r="NIE249" s="347"/>
      <c r="NIF249" s="350"/>
      <c r="NIG249" s="350"/>
      <c r="NIH249" s="348"/>
      <c r="NII249" s="348"/>
      <c r="NIJ249" s="348"/>
      <c r="NIK249" s="349"/>
      <c r="NIM249" s="347"/>
      <c r="NIN249" s="350"/>
      <c r="NIO249" s="350"/>
      <c r="NIP249" s="348"/>
      <c r="NIQ249" s="348"/>
      <c r="NIR249" s="348"/>
      <c r="NIS249" s="349"/>
      <c r="NIU249" s="347"/>
      <c r="NIV249" s="350"/>
      <c r="NIW249" s="350"/>
      <c r="NIX249" s="348"/>
      <c r="NIY249" s="348"/>
      <c r="NIZ249" s="348"/>
      <c r="NJA249" s="349"/>
      <c r="NJC249" s="347"/>
      <c r="NJD249" s="350"/>
      <c r="NJE249" s="350"/>
      <c r="NJF249" s="348"/>
      <c r="NJG249" s="348"/>
      <c r="NJH249" s="348"/>
      <c r="NJI249" s="349"/>
      <c r="NJK249" s="347"/>
      <c r="NJL249" s="350"/>
      <c r="NJM249" s="350"/>
      <c r="NJN249" s="348"/>
      <c r="NJO249" s="348"/>
      <c r="NJP249" s="348"/>
      <c r="NJQ249" s="349"/>
      <c r="NJS249" s="347"/>
      <c r="NJT249" s="350"/>
      <c r="NJU249" s="350"/>
      <c r="NJV249" s="348"/>
      <c r="NJW249" s="348"/>
      <c r="NJX249" s="348"/>
      <c r="NJY249" s="349"/>
      <c r="NKA249" s="347"/>
      <c r="NKB249" s="350"/>
      <c r="NKC249" s="350"/>
      <c r="NKD249" s="348"/>
      <c r="NKE249" s="348"/>
      <c r="NKF249" s="348"/>
      <c r="NKG249" s="349"/>
      <c r="NKI249" s="347"/>
      <c r="NKJ249" s="350"/>
      <c r="NKK249" s="350"/>
      <c r="NKL249" s="348"/>
      <c r="NKM249" s="348"/>
      <c r="NKN249" s="348"/>
      <c r="NKO249" s="349"/>
      <c r="NKQ249" s="347"/>
      <c r="NKR249" s="350"/>
      <c r="NKS249" s="350"/>
      <c r="NKT249" s="348"/>
      <c r="NKU249" s="348"/>
      <c r="NKV249" s="348"/>
      <c r="NKW249" s="349"/>
      <c r="NKY249" s="347"/>
      <c r="NKZ249" s="350"/>
      <c r="NLA249" s="350"/>
      <c r="NLB249" s="348"/>
      <c r="NLC249" s="348"/>
      <c r="NLD249" s="348"/>
      <c r="NLE249" s="349"/>
      <c r="NLG249" s="347"/>
      <c r="NLH249" s="350"/>
      <c r="NLI249" s="350"/>
      <c r="NLJ249" s="348"/>
      <c r="NLK249" s="348"/>
      <c r="NLL249" s="348"/>
      <c r="NLM249" s="349"/>
      <c r="NLO249" s="347"/>
      <c r="NLP249" s="350"/>
      <c r="NLQ249" s="350"/>
      <c r="NLR249" s="348"/>
      <c r="NLS249" s="348"/>
      <c r="NLT249" s="348"/>
      <c r="NLU249" s="349"/>
      <c r="NLW249" s="347"/>
      <c r="NLX249" s="350"/>
      <c r="NLY249" s="350"/>
      <c r="NLZ249" s="348"/>
      <c r="NMA249" s="348"/>
      <c r="NMB249" s="348"/>
      <c r="NMC249" s="349"/>
      <c r="NME249" s="347"/>
      <c r="NMF249" s="350"/>
      <c r="NMG249" s="350"/>
      <c r="NMH249" s="348"/>
      <c r="NMI249" s="348"/>
      <c r="NMJ249" s="348"/>
      <c r="NMK249" s="349"/>
      <c r="NMM249" s="347"/>
      <c r="NMN249" s="350"/>
      <c r="NMO249" s="350"/>
      <c r="NMP249" s="348"/>
      <c r="NMQ249" s="348"/>
      <c r="NMR249" s="348"/>
      <c r="NMS249" s="349"/>
      <c r="NMU249" s="347"/>
      <c r="NMV249" s="350"/>
      <c r="NMW249" s="350"/>
      <c r="NMX249" s="348"/>
      <c r="NMY249" s="348"/>
      <c r="NMZ249" s="348"/>
      <c r="NNA249" s="349"/>
      <c r="NNC249" s="347"/>
      <c r="NND249" s="350"/>
      <c r="NNE249" s="350"/>
      <c r="NNF249" s="348"/>
      <c r="NNG249" s="348"/>
      <c r="NNH249" s="348"/>
      <c r="NNI249" s="349"/>
      <c r="NNK249" s="347"/>
      <c r="NNL249" s="350"/>
      <c r="NNM249" s="350"/>
      <c r="NNN249" s="348"/>
      <c r="NNO249" s="348"/>
      <c r="NNP249" s="348"/>
      <c r="NNQ249" s="349"/>
      <c r="NNS249" s="347"/>
      <c r="NNT249" s="350"/>
      <c r="NNU249" s="350"/>
      <c r="NNV249" s="348"/>
      <c r="NNW249" s="348"/>
      <c r="NNX249" s="348"/>
      <c r="NNY249" s="349"/>
      <c r="NOA249" s="347"/>
      <c r="NOB249" s="350"/>
      <c r="NOC249" s="350"/>
      <c r="NOD249" s="348"/>
      <c r="NOE249" s="348"/>
      <c r="NOF249" s="348"/>
      <c r="NOG249" s="349"/>
      <c r="NOI249" s="347"/>
      <c r="NOJ249" s="350"/>
      <c r="NOK249" s="350"/>
      <c r="NOL249" s="348"/>
      <c r="NOM249" s="348"/>
      <c r="NON249" s="348"/>
      <c r="NOO249" s="349"/>
      <c r="NOQ249" s="347"/>
      <c r="NOR249" s="350"/>
      <c r="NOS249" s="350"/>
      <c r="NOT249" s="348"/>
      <c r="NOU249" s="348"/>
      <c r="NOV249" s="348"/>
      <c r="NOW249" s="349"/>
      <c r="NOY249" s="347"/>
      <c r="NOZ249" s="350"/>
      <c r="NPA249" s="350"/>
      <c r="NPB249" s="348"/>
      <c r="NPC249" s="348"/>
      <c r="NPD249" s="348"/>
      <c r="NPE249" s="349"/>
      <c r="NPG249" s="347"/>
      <c r="NPH249" s="350"/>
      <c r="NPI249" s="350"/>
      <c r="NPJ249" s="348"/>
      <c r="NPK249" s="348"/>
      <c r="NPL249" s="348"/>
      <c r="NPM249" s="349"/>
      <c r="NPO249" s="347"/>
      <c r="NPP249" s="350"/>
      <c r="NPQ249" s="350"/>
      <c r="NPR249" s="348"/>
      <c r="NPS249" s="348"/>
      <c r="NPT249" s="348"/>
      <c r="NPU249" s="349"/>
      <c r="NPW249" s="347"/>
      <c r="NPX249" s="350"/>
      <c r="NPY249" s="350"/>
      <c r="NPZ249" s="348"/>
      <c r="NQA249" s="348"/>
      <c r="NQB249" s="348"/>
      <c r="NQC249" s="349"/>
      <c r="NQE249" s="347"/>
      <c r="NQF249" s="350"/>
      <c r="NQG249" s="350"/>
      <c r="NQH249" s="348"/>
      <c r="NQI249" s="348"/>
      <c r="NQJ249" s="348"/>
      <c r="NQK249" s="349"/>
      <c r="NQM249" s="347"/>
      <c r="NQN249" s="350"/>
      <c r="NQO249" s="350"/>
      <c r="NQP249" s="348"/>
      <c r="NQQ249" s="348"/>
      <c r="NQR249" s="348"/>
      <c r="NQS249" s="349"/>
      <c r="NQU249" s="347"/>
      <c r="NQV249" s="350"/>
      <c r="NQW249" s="350"/>
      <c r="NQX249" s="348"/>
      <c r="NQY249" s="348"/>
      <c r="NQZ249" s="348"/>
      <c r="NRA249" s="349"/>
      <c r="NRC249" s="347"/>
      <c r="NRD249" s="350"/>
      <c r="NRE249" s="350"/>
      <c r="NRF249" s="348"/>
      <c r="NRG249" s="348"/>
      <c r="NRH249" s="348"/>
      <c r="NRI249" s="349"/>
      <c r="NRK249" s="347"/>
      <c r="NRL249" s="350"/>
      <c r="NRM249" s="350"/>
      <c r="NRN249" s="348"/>
      <c r="NRO249" s="348"/>
      <c r="NRP249" s="348"/>
      <c r="NRQ249" s="349"/>
      <c r="NRS249" s="347"/>
      <c r="NRT249" s="350"/>
      <c r="NRU249" s="350"/>
      <c r="NRV249" s="348"/>
      <c r="NRW249" s="348"/>
      <c r="NRX249" s="348"/>
      <c r="NRY249" s="349"/>
      <c r="NSA249" s="347"/>
      <c r="NSB249" s="350"/>
      <c r="NSC249" s="350"/>
      <c r="NSD249" s="348"/>
      <c r="NSE249" s="348"/>
      <c r="NSF249" s="348"/>
      <c r="NSG249" s="349"/>
      <c r="NSI249" s="347"/>
      <c r="NSJ249" s="350"/>
      <c r="NSK249" s="350"/>
      <c r="NSL249" s="348"/>
      <c r="NSM249" s="348"/>
      <c r="NSN249" s="348"/>
      <c r="NSO249" s="349"/>
      <c r="NSQ249" s="347"/>
      <c r="NSR249" s="350"/>
      <c r="NSS249" s="350"/>
      <c r="NST249" s="348"/>
      <c r="NSU249" s="348"/>
      <c r="NSV249" s="348"/>
      <c r="NSW249" s="349"/>
      <c r="NSY249" s="347"/>
      <c r="NSZ249" s="350"/>
      <c r="NTA249" s="350"/>
      <c r="NTB249" s="348"/>
      <c r="NTC249" s="348"/>
      <c r="NTD249" s="348"/>
      <c r="NTE249" s="349"/>
      <c r="NTG249" s="347"/>
      <c r="NTH249" s="350"/>
      <c r="NTI249" s="350"/>
      <c r="NTJ249" s="348"/>
      <c r="NTK249" s="348"/>
      <c r="NTL249" s="348"/>
      <c r="NTM249" s="349"/>
      <c r="NTO249" s="347"/>
      <c r="NTP249" s="350"/>
      <c r="NTQ249" s="350"/>
      <c r="NTR249" s="348"/>
      <c r="NTS249" s="348"/>
      <c r="NTT249" s="348"/>
      <c r="NTU249" s="349"/>
      <c r="NTW249" s="347"/>
      <c r="NTX249" s="350"/>
      <c r="NTY249" s="350"/>
      <c r="NTZ249" s="348"/>
      <c r="NUA249" s="348"/>
      <c r="NUB249" s="348"/>
      <c r="NUC249" s="349"/>
      <c r="NUE249" s="347"/>
      <c r="NUF249" s="350"/>
      <c r="NUG249" s="350"/>
      <c r="NUH249" s="348"/>
      <c r="NUI249" s="348"/>
      <c r="NUJ249" s="348"/>
      <c r="NUK249" s="349"/>
      <c r="NUM249" s="347"/>
      <c r="NUN249" s="350"/>
      <c r="NUO249" s="350"/>
      <c r="NUP249" s="348"/>
      <c r="NUQ249" s="348"/>
      <c r="NUR249" s="348"/>
      <c r="NUS249" s="349"/>
      <c r="NUU249" s="347"/>
      <c r="NUV249" s="350"/>
      <c r="NUW249" s="350"/>
      <c r="NUX249" s="348"/>
      <c r="NUY249" s="348"/>
      <c r="NUZ249" s="348"/>
      <c r="NVA249" s="349"/>
      <c r="NVC249" s="347"/>
      <c r="NVD249" s="350"/>
      <c r="NVE249" s="350"/>
      <c r="NVF249" s="348"/>
      <c r="NVG249" s="348"/>
      <c r="NVH249" s="348"/>
      <c r="NVI249" s="349"/>
      <c r="NVK249" s="347"/>
      <c r="NVL249" s="350"/>
      <c r="NVM249" s="350"/>
      <c r="NVN249" s="348"/>
      <c r="NVO249" s="348"/>
      <c r="NVP249" s="348"/>
      <c r="NVQ249" s="349"/>
      <c r="NVS249" s="347"/>
      <c r="NVT249" s="350"/>
      <c r="NVU249" s="350"/>
      <c r="NVV249" s="348"/>
      <c r="NVW249" s="348"/>
      <c r="NVX249" s="348"/>
      <c r="NVY249" s="349"/>
      <c r="NWA249" s="347"/>
      <c r="NWB249" s="350"/>
      <c r="NWC249" s="350"/>
      <c r="NWD249" s="348"/>
      <c r="NWE249" s="348"/>
      <c r="NWF249" s="348"/>
      <c r="NWG249" s="349"/>
      <c r="NWI249" s="347"/>
      <c r="NWJ249" s="350"/>
      <c r="NWK249" s="350"/>
      <c r="NWL249" s="348"/>
      <c r="NWM249" s="348"/>
      <c r="NWN249" s="348"/>
      <c r="NWO249" s="349"/>
      <c r="NWQ249" s="347"/>
      <c r="NWR249" s="350"/>
      <c r="NWS249" s="350"/>
      <c r="NWT249" s="348"/>
      <c r="NWU249" s="348"/>
      <c r="NWV249" s="348"/>
      <c r="NWW249" s="349"/>
      <c r="NWY249" s="347"/>
      <c r="NWZ249" s="350"/>
      <c r="NXA249" s="350"/>
      <c r="NXB249" s="348"/>
      <c r="NXC249" s="348"/>
      <c r="NXD249" s="348"/>
      <c r="NXE249" s="349"/>
      <c r="NXG249" s="347"/>
      <c r="NXH249" s="350"/>
      <c r="NXI249" s="350"/>
      <c r="NXJ249" s="348"/>
      <c r="NXK249" s="348"/>
      <c r="NXL249" s="348"/>
      <c r="NXM249" s="349"/>
      <c r="NXO249" s="347"/>
      <c r="NXP249" s="350"/>
      <c r="NXQ249" s="350"/>
      <c r="NXR249" s="348"/>
      <c r="NXS249" s="348"/>
      <c r="NXT249" s="348"/>
      <c r="NXU249" s="349"/>
      <c r="NXW249" s="347"/>
      <c r="NXX249" s="350"/>
      <c r="NXY249" s="350"/>
      <c r="NXZ249" s="348"/>
      <c r="NYA249" s="348"/>
      <c r="NYB249" s="348"/>
      <c r="NYC249" s="349"/>
      <c r="NYE249" s="347"/>
      <c r="NYF249" s="350"/>
      <c r="NYG249" s="350"/>
      <c r="NYH249" s="348"/>
      <c r="NYI249" s="348"/>
      <c r="NYJ249" s="348"/>
      <c r="NYK249" s="349"/>
      <c r="NYM249" s="347"/>
      <c r="NYN249" s="350"/>
      <c r="NYO249" s="350"/>
      <c r="NYP249" s="348"/>
      <c r="NYQ249" s="348"/>
      <c r="NYR249" s="348"/>
      <c r="NYS249" s="349"/>
      <c r="NYU249" s="347"/>
      <c r="NYV249" s="350"/>
      <c r="NYW249" s="350"/>
      <c r="NYX249" s="348"/>
      <c r="NYY249" s="348"/>
      <c r="NYZ249" s="348"/>
      <c r="NZA249" s="349"/>
      <c r="NZC249" s="347"/>
      <c r="NZD249" s="350"/>
      <c r="NZE249" s="350"/>
      <c r="NZF249" s="348"/>
      <c r="NZG249" s="348"/>
      <c r="NZH249" s="348"/>
      <c r="NZI249" s="349"/>
      <c r="NZK249" s="347"/>
      <c r="NZL249" s="350"/>
      <c r="NZM249" s="350"/>
      <c r="NZN249" s="348"/>
      <c r="NZO249" s="348"/>
      <c r="NZP249" s="348"/>
      <c r="NZQ249" s="349"/>
      <c r="NZS249" s="347"/>
      <c r="NZT249" s="350"/>
      <c r="NZU249" s="350"/>
      <c r="NZV249" s="348"/>
      <c r="NZW249" s="348"/>
      <c r="NZX249" s="348"/>
      <c r="NZY249" s="349"/>
      <c r="OAA249" s="347"/>
      <c r="OAB249" s="350"/>
      <c r="OAC249" s="350"/>
      <c r="OAD249" s="348"/>
      <c r="OAE249" s="348"/>
      <c r="OAF249" s="348"/>
      <c r="OAG249" s="349"/>
      <c r="OAI249" s="347"/>
      <c r="OAJ249" s="350"/>
      <c r="OAK249" s="350"/>
      <c r="OAL249" s="348"/>
      <c r="OAM249" s="348"/>
      <c r="OAN249" s="348"/>
      <c r="OAO249" s="349"/>
      <c r="OAQ249" s="347"/>
      <c r="OAR249" s="350"/>
      <c r="OAS249" s="350"/>
      <c r="OAT249" s="348"/>
      <c r="OAU249" s="348"/>
      <c r="OAV249" s="348"/>
      <c r="OAW249" s="349"/>
      <c r="OAY249" s="347"/>
      <c r="OAZ249" s="350"/>
      <c r="OBA249" s="350"/>
      <c r="OBB249" s="348"/>
      <c r="OBC249" s="348"/>
      <c r="OBD249" s="348"/>
      <c r="OBE249" s="349"/>
      <c r="OBG249" s="347"/>
      <c r="OBH249" s="350"/>
      <c r="OBI249" s="350"/>
      <c r="OBJ249" s="348"/>
      <c r="OBK249" s="348"/>
      <c r="OBL249" s="348"/>
      <c r="OBM249" s="349"/>
      <c r="OBO249" s="347"/>
      <c r="OBP249" s="350"/>
      <c r="OBQ249" s="350"/>
      <c r="OBR249" s="348"/>
      <c r="OBS249" s="348"/>
      <c r="OBT249" s="348"/>
      <c r="OBU249" s="349"/>
      <c r="OBW249" s="347"/>
      <c r="OBX249" s="350"/>
      <c r="OBY249" s="350"/>
      <c r="OBZ249" s="348"/>
      <c r="OCA249" s="348"/>
      <c r="OCB249" s="348"/>
      <c r="OCC249" s="349"/>
      <c r="OCE249" s="347"/>
      <c r="OCF249" s="350"/>
      <c r="OCG249" s="350"/>
      <c r="OCH249" s="348"/>
      <c r="OCI249" s="348"/>
      <c r="OCJ249" s="348"/>
      <c r="OCK249" s="349"/>
      <c r="OCM249" s="347"/>
      <c r="OCN249" s="350"/>
      <c r="OCO249" s="350"/>
      <c r="OCP249" s="348"/>
      <c r="OCQ249" s="348"/>
      <c r="OCR249" s="348"/>
      <c r="OCS249" s="349"/>
      <c r="OCU249" s="347"/>
      <c r="OCV249" s="350"/>
      <c r="OCW249" s="350"/>
      <c r="OCX249" s="348"/>
      <c r="OCY249" s="348"/>
      <c r="OCZ249" s="348"/>
      <c r="ODA249" s="349"/>
      <c r="ODC249" s="347"/>
      <c r="ODD249" s="350"/>
      <c r="ODE249" s="350"/>
      <c r="ODF249" s="348"/>
      <c r="ODG249" s="348"/>
      <c r="ODH249" s="348"/>
      <c r="ODI249" s="349"/>
      <c r="ODK249" s="347"/>
      <c r="ODL249" s="350"/>
      <c r="ODM249" s="350"/>
      <c r="ODN249" s="348"/>
      <c r="ODO249" s="348"/>
      <c r="ODP249" s="348"/>
      <c r="ODQ249" s="349"/>
      <c r="ODS249" s="347"/>
      <c r="ODT249" s="350"/>
      <c r="ODU249" s="350"/>
      <c r="ODV249" s="348"/>
      <c r="ODW249" s="348"/>
      <c r="ODX249" s="348"/>
      <c r="ODY249" s="349"/>
      <c r="OEA249" s="347"/>
      <c r="OEB249" s="350"/>
      <c r="OEC249" s="350"/>
      <c r="OED249" s="348"/>
      <c r="OEE249" s="348"/>
      <c r="OEF249" s="348"/>
      <c r="OEG249" s="349"/>
      <c r="OEI249" s="347"/>
      <c r="OEJ249" s="350"/>
      <c r="OEK249" s="350"/>
      <c r="OEL249" s="348"/>
      <c r="OEM249" s="348"/>
      <c r="OEN249" s="348"/>
      <c r="OEO249" s="349"/>
      <c r="OEQ249" s="347"/>
      <c r="OER249" s="350"/>
      <c r="OES249" s="350"/>
      <c r="OET249" s="348"/>
      <c r="OEU249" s="348"/>
      <c r="OEV249" s="348"/>
      <c r="OEW249" s="349"/>
      <c r="OEY249" s="347"/>
      <c r="OEZ249" s="350"/>
      <c r="OFA249" s="350"/>
      <c r="OFB249" s="348"/>
      <c r="OFC249" s="348"/>
      <c r="OFD249" s="348"/>
      <c r="OFE249" s="349"/>
      <c r="OFG249" s="347"/>
      <c r="OFH249" s="350"/>
      <c r="OFI249" s="350"/>
      <c r="OFJ249" s="348"/>
      <c r="OFK249" s="348"/>
      <c r="OFL249" s="348"/>
      <c r="OFM249" s="349"/>
      <c r="OFO249" s="347"/>
      <c r="OFP249" s="350"/>
      <c r="OFQ249" s="350"/>
      <c r="OFR249" s="348"/>
      <c r="OFS249" s="348"/>
      <c r="OFT249" s="348"/>
      <c r="OFU249" s="349"/>
      <c r="OFW249" s="347"/>
      <c r="OFX249" s="350"/>
      <c r="OFY249" s="350"/>
      <c r="OFZ249" s="348"/>
      <c r="OGA249" s="348"/>
      <c r="OGB249" s="348"/>
      <c r="OGC249" s="349"/>
      <c r="OGE249" s="347"/>
      <c r="OGF249" s="350"/>
      <c r="OGG249" s="350"/>
      <c r="OGH249" s="348"/>
      <c r="OGI249" s="348"/>
      <c r="OGJ249" s="348"/>
      <c r="OGK249" s="349"/>
      <c r="OGM249" s="347"/>
      <c r="OGN249" s="350"/>
      <c r="OGO249" s="350"/>
      <c r="OGP249" s="348"/>
      <c r="OGQ249" s="348"/>
      <c r="OGR249" s="348"/>
      <c r="OGS249" s="349"/>
      <c r="OGU249" s="347"/>
      <c r="OGV249" s="350"/>
      <c r="OGW249" s="350"/>
      <c r="OGX249" s="348"/>
      <c r="OGY249" s="348"/>
      <c r="OGZ249" s="348"/>
      <c r="OHA249" s="349"/>
      <c r="OHC249" s="347"/>
      <c r="OHD249" s="350"/>
      <c r="OHE249" s="350"/>
      <c r="OHF249" s="348"/>
      <c r="OHG249" s="348"/>
      <c r="OHH249" s="348"/>
      <c r="OHI249" s="349"/>
      <c r="OHK249" s="347"/>
      <c r="OHL249" s="350"/>
      <c r="OHM249" s="350"/>
      <c r="OHN249" s="348"/>
      <c r="OHO249" s="348"/>
      <c r="OHP249" s="348"/>
      <c r="OHQ249" s="349"/>
      <c r="OHS249" s="347"/>
      <c r="OHT249" s="350"/>
      <c r="OHU249" s="350"/>
      <c r="OHV249" s="348"/>
      <c r="OHW249" s="348"/>
      <c r="OHX249" s="348"/>
      <c r="OHY249" s="349"/>
      <c r="OIA249" s="347"/>
      <c r="OIB249" s="350"/>
      <c r="OIC249" s="350"/>
      <c r="OID249" s="348"/>
      <c r="OIE249" s="348"/>
      <c r="OIF249" s="348"/>
      <c r="OIG249" s="349"/>
      <c r="OII249" s="347"/>
      <c r="OIJ249" s="350"/>
      <c r="OIK249" s="350"/>
      <c r="OIL249" s="348"/>
      <c r="OIM249" s="348"/>
      <c r="OIN249" s="348"/>
      <c r="OIO249" s="349"/>
      <c r="OIQ249" s="347"/>
      <c r="OIR249" s="350"/>
      <c r="OIS249" s="350"/>
      <c r="OIT249" s="348"/>
      <c r="OIU249" s="348"/>
      <c r="OIV249" s="348"/>
      <c r="OIW249" s="349"/>
      <c r="OIY249" s="347"/>
      <c r="OIZ249" s="350"/>
      <c r="OJA249" s="350"/>
      <c r="OJB249" s="348"/>
      <c r="OJC249" s="348"/>
      <c r="OJD249" s="348"/>
      <c r="OJE249" s="349"/>
      <c r="OJG249" s="347"/>
      <c r="OJH249" s="350"/>
      <c r="OJI249" s="350"/>
      <c r="OJJ249" s="348"/>
      <c r="OJK249" s="348"/>
      <c r="OJL249" s="348"/>
      <c r="OJM249" s="349"/>
      <c r="OJO249" s="347"/>
      <c r="OJP249" s="350"/>
      <c r="OJQ249" s="350"/>
      <c r="OJR249" s="348"/>
      <c r="OJS249" s="348"/>
      <c r="OJT249" s="348"/>
      <c r="OJU249" s="349"/>
      <c r="OJW249" s="347"/>
      <c r="OJX249" s="350"/>
      <c r="OJY249" s="350"/>
      <c r="OJZ249" s="348"/>
      <c r="OKA249" s="348"/>
      <c r="OKB249" s="348"/>
      <c r="OKC249" s="349"/>
      <c r="OKE249" s="347"/>
      <c r="OKF249" s="350"/>
      <c r="OKG249" s="350"/>
      <c r="OKH249" s="348"/>
      <c r="OKI249" s="348"/>
      <c r="OKJ249" s="348"/>
      <c r="OKK249" s="349"/>
      <c r="OKM249" s="347"/>
      <c r="OKN249" s="350"/>
      <c r="OKO249" s="350"/>
      <c r="OKP249" s="348"/>
      <c r="OKQ249" s="348"/>
      <c r="OKR249" s="348"/>
      <c r="OKS249" s="349"/>
      <c r="OKU249" s="347"/>
      <c r="OKV249" s="350"/>
      <c r="OKW249" s="350"/>
      <c r="OKX249" s="348"/>
      <c r="OKY249" s="348"/>
      <c r="OKZ249" s="348"/>
      <c r="OLA249" s="349"/>
      <c r="OLC249" s="347"/>
      <c r="OLD249" s="350"/>
      <c r="OLE249" s="350"/>
      <c r="OLF249" s="348"/>
      <c r="OLG249" s="348"/>
      <c r="OLH249" s="348"/>
      <c r="OLI249" s="349"/>
      <c r="OLK249" s="347"/>
      <c r="OLL249" s="350"/>
      <c r="OLM249" s="350"/>
      <c r="OLN249" s="348"/>
      <c r="OLO249" s="348"/>
      <c r="OLP249" s="348"/>
      <c r="OLQ249" s="349"/>
      <c r="OLS249" s="347"/>
      <c r="OLT249" s="350"/>
      <c r="OLU249" s="350"/>
      <c r="OLV249" s="348"/>
      <c r="OLW249" s="348"/>
      <c r="OLX249" s="348"/>
      <c r="OLY249" s="349"/>
      <c r="OMA249" s="347"/>
      <c r="OMB249" s="350"/>
      <c r="OMC249" s="350"/>
      <c r="OMD249" s="348"/>
      <c r="OME249" s="348"/>
      <c r="OMF249" s="348"/>
      <c r="OMG249" s="349"/>
      <c r="OMI249" s="347"/>
      <c r="OMJ249" s="350"/>
      <c r="OMK249" s="350"/>
      <c r="OML249" s="348"/>
      <c r="OMM249" s="348"/>
      <c r="OMN249" s="348"/>
      <c r="OMO249" s="349"/>
      <c r="OMQ249" s="347"/>
      <c r="OMR249" s="350"/>
      <c r="OMS249" s="350"/>
      <c r="OMT249" s="348"/>
      <c r="OMU249" s="348"/>
      <c r="OMV249" s="348"/>
      <c r="OMW249" s="349"/>
      <c r="OMY249" s="347"/>
      <c r="OMZ249" s="350"/>
      <c r="ONA249" s="350"/>
      <c r="ONB249" s="348"/>
      <c r="ONC249" s="348"/>
      <c r="OND249" s="348"/>
      <c r="ONE249" s="349"/>
      <c r="ONG249" s="347"/>
      <c r="ONH249" s="350"/>
      <c r="ONI249" s="350"/>
      <c r="ONJ249" s="348"/>
      <c r="ONK249" s="348"/>
      <c r="ONL249" s="348"/>
      <c r="ONM249" s="349"/>
      <c r="ONO249" s="347"/>
      <c r="ONP249" s="350"/>
      <c r="ONQ249" s="350"/>
      <c r="ONR249" s="348"/>
      <c r="ONS249" s="348"/>
      <c r="ONT249" s="348"/>
      <c r="ONU249" s="349"/>
      <c r="ONW249" s="347"/>
      <c r="ONX249" s="350"/>
      <c r="ONY249" s="350"/>
      <c r="ONZ249" s="348"/>
      <c r="OOA249" s="348"/>
      <c r="OOB249" s="348"/>
      <c r="OOC249" s="349"/>
      <c r="OOE249" s="347"/>
      <c r="OOF249" s="350"/>
      <c r="OOG249" s="350"/>
      <c r="OOH249" s="348"/>
      <c r="OOI249" s="348"/>
      <c r="OOJ249" s="348"/>
      <c r="OOK249" s="349"/>
      <c r="OOM249" s="347"/>
      <c r="OON249" s="350"/>
      <c r="OOO249" s="350"/>
      <c r="OOP249" s="348"/>
      <c r="OOQ249" s="348"/>
      <c r="OOR249" s="348"/>
      <c r="OOS249" s="349"/>
      <c r="OOU249" s="347"/>
      <c r="OOV249" s="350"/>
      <c r="OOW249" s="350"/>
      <c r="OOX249" s="348"/>
      <c r="OOY249" s="348"/>
      <c r="OOZ249" s="348"/>
      <c r="OPA249" s="349"/>
      <c r="OPC249" s="347"/>
      <c r="OPD249" s="350"/>
      <c r="OPE249" s="350"/>
      <c r="OPF249" s="348"/>
      <c r="OPG249" s="348"/>
      <c r="OPH249" s="348"/>
      <c r="OPI249" s="349"/>
      <c r="OPK249" s="347"/>
      <c r="OPL249" s="350"/>
      <c r="OPM249" s="350"/>
      <c r="OPN249" s="348"/>
      <c r="OPO249" s="348"/>
      <c r="OPP249" s="348"/>
      <c r="OPQ249" s="349"/>
      <c r="OPS249" s="347"/>
      <c r="OPT249" s="350"/>
      <c r="OPU249" s="350"/>
      <c r="OPV249" s="348"/>
      <c r="OPW249" s="348"/>
      <c r="OPX249" s="348"/>
      <c r="OPY249" s="349"/>
      <c r="OQA249" s="347"/>
      <c r="OQB249" s="350"/>
      <c r="OQC249" s="350"/>
      <c r="OQD249" s="348"/>
      <c r="OQE249" s="348"/>
      <c r="OQF249" s="348"/>
      <c r="OQG249" s="349"/>
      <c r="OQI249" s="347"/>
      <c r="OQJ249" s="350"/>
      <c r="OQK249" s="350"/>
      <c r="OQL249" s="348"/>
      <c r="OQM249" s="348"/>
      <c r="OQN249" s="348"/>
      <c r="OQO249" s="349"/>
      <c r="OQQ249" s="347"/>
      <c r="OQR249" s="350"/>
      <c r="OQS249" s="350"/>
      <c r="OQT249" s="348"/>
      <c r="OQU249" s="348"/>
      <c r="OQV249" s="348"/>
      <c r="OQW249" s="349"/>
      <c r="OQY249" s="347"/>
      <c r="OQZ249" s="350"/>
      <c r="ORA249" s="350"/>
      <c r="ORB249" s="348"/>
      <c r="ORC249" s="348"/>
      <c r="ORD249" s="348"/>
      <c r="ORE249" s="349"/>
      <c r="ORG249" s="347"/>
      <c r="ORH249" s="350"/>
      <c r="ORI249" s="350"/>
      <c r="ORJ249" s="348"/>
      <c r="ORK249" s="348"/>
      <c r="ORL249" s="348"/>
      <c r="ORM249" s="349"/>
      <c r="ORO249" s="347"/>
      <c r="ORP249" s="350"/>
      <c r="ORQ249" s="350"/>
      <c r="ORR249" s="348"/>
      <c r="ORS249" s="348"/>
      <c r="ORT249" s="348"/>
      <c r="ORU249" s="349"/>
      <c r="ORW249" s="347"/>
      <c r="ORX249" s="350"/>
      <c r="ORY249" s="350"/>
      <c r="ORZ249" s="348"/>
      <c r="OSA249" s="348"/>
      <c r="OSB249" s="348"/>
      <c r="OSC249" s="349"/>
      <c r="OSE249" s="347"/>
      <c r="OSF249" s="350"/>
      <c r="OSG249" s="350"/>
      <c r="OSH249" s="348"/>
      <c r="OSI249" s="348"/>
      <c r="OSJ249" s="348"/>
      <c r="OSK249" s="349"/>
      <c r="OSM249" s="347"/>
      <c r="OSN249" s="350"/>
      <c r="OSO249" s="350"/>
      <c r="OSP249" s="348"/>
      <c r="OSQ249" s="348"/>
      <c r="OSR249" s="348"/>
      <c r="OSS249" s="349"/>
      <c r="OSU249" s="347"/>
      <c r="OSV249" s="350"/>
      <c r="OSW249" s="350"/>
      <c r="OSX249" s="348"/>
      <c r="OSY249" s="348"/>
      <c r="OSZ249" s="348"/>
      <c r="OTA249" s="349"/>
      <c r="OTC249" s="347"/>
      <c r="OTD249" s="350"/>
      <c r="OTE249" s="350"/>
      <c r="OTF249" s="348"/>
      <c r="OTG249" s="348"/>
      <c r="OTH249" s="348"/>
      <c r="OTI249" s="349"/>
      <c r="OTK249" s="347"/>
      <c r="OTL249" s="350"/>
      <c r="OTM249" s="350"/>
      <c r="OTN249" s="348"/>
      <c r="OTO249" s="348"/>
      <c r="OTP249" s="348"/>
      <c r="OTQ249" s="349"/>
      <c r="OTS249" s="347"/>
      <c r="OTT249" s="350"/>
      <c r="OTU249" s="350"/>
      <c r="OTV249" s="348"/>
      <c r="OTW249" s="348"/>
      <c r="OTX249" s="348"/>
      <c r="OTY249" s="349"/>
      <c r="OUA249" s="347"/>
      <c r="OUB249" s="350"/>
      <c r="OUC249" s="350"/>
      <c r="OUD249" s="348"/>
      <c r="OUE249" s="348"/>
      <c r="OUF249" s="348"/>
      <c r="OUG249" s="349"/>
      <c r="OUI249" s="347"/>
      <c r="OUJ249" s="350"/>
      <c r="OUK249" s="350"/>
      <c r="OUL249" s="348"/>
      <c r="OUM249" s="348"/>
      <c r="OUN249" s="348"/>
      <c r="OUO249" s="349"/>
      <c r="OUQ249" s="347"/>
      <c r="OUR249" s="350"/>
      <c r="OUS249" s="350"/>
      <c r="OUT249" s="348"/>
      <c r="OUU249" s="348"/>
      <c r="OUV249" s="348"/>
      <c r="OUW249" s="349"/>
      <c r="OUY249" s="347"/>
      <c r="OUZ249" s="350"/>
      <c r="OVA249" s="350"/>
      <c r="OVB249" s="348"/>
      <c r="OVC249" s="348"/>
      <c r="OVD249" s="348"/>
      <c r="OVE249" s="349"/>
      <c r="OVG249" s="347"/>
      <c r="OVH249" s="350"/>
      <c r="OVI249" s="350"/>
      <c r="OVJ249" s="348"/>
      <c r="OVK249" s="348"/>
      <c r="OVL249" s="348"/>
      <c r="OVM249" s="349"/>
      <c r="OVO249" s="347"/>
      <c r="OVP249" s="350"/>
      <c r="OVQ249" s="350"/>
      <c r="OVR249" s="348"/>
      <c r="OVS249" s="348"/>
      <c r="OVT249" s="348"/>
      <c r="OVU249" s="349"/>
      <c r="OVW249" s="347"/>
      <c r="OVX249" s="350"/>
      <c r="OVY249" s="350"/>
      <c r="OVZ249" s="348"/>
      <c r="OWA249" s="348"/>
      <c r="OWB249" s="348"/>
      <c r="OWC249" s="349"/>
      <c r="OWE249" s="347"/>
      <c r="OWF249" s="350"/>
      <c r="OWG249" s="350"/>
      <c r="OWH249" s="348"/>
      <c r="OWI249" s="348"/>
      <c r="OWJ249" s="348"/>
      <c r="OWK249" s="349"/>
      <c r="OWM249" s="347"/>
      <c r="OWN249" s="350"/>
      <c r="OWO249" s="350"/>
      <c r="OWP249" s="348"/>
      <c r="OWQ249" s="348"/>
      <c r="OWR249" s="348"/>
      <c r="OWS249" s="349"/>
      <c r="OWU249" s="347"/>
      <c r="OWV249" s="350"/>
      <c r="OWW249" s="350"/>
      <c r="OWX249" s="348"/>
      <c r="OWY249" s="348"/>
      <c r="OWZ249" s="348"/>
      <c r="OXA249" s="349"/>
      <c r="OXC249" s="347"/>
      <c r="OXD249" s="350"/>
      <c r="OXE249" s="350"/>
      <c r="OXF249" s="348"/>
      <c r="OXG249" s="348"/>
      <c r="OXH249" s="348"/>
      <c r="OXI249" s="349"/>
      <c r="OXK249" s="347"/>
      <c r="OXL249" s="350"/>
      <c r="OXM249" s="350"/>
      <c r="OXN249" s="348"/>
      <c r="OXO249" s="348"/>
      <c r="OXP249" s="348"/>
      <c r="OXQ249" s="349"/>
      <c r="OXS249" s="347"/>
      <c r="OXT249" s="350"/>
      <c r="OXU249" s="350"/>
      <c r="OXV249" s="348"/>
      <c r="OXW249" s="348"/>
      <c r="OXX249" s="348"/>
      <c r="OXY249" s="349"/>
      <c r="OYA249" s="347"/>
      <c r="OYB249" s="350"/>
      <c r="OYC249" s="350"/>
      <c r="OYD249" s="348"/>
      <c r="OYE249" s="348"/>
      <c r="OYF249" s="348"/>
      <c r="OYG249" s="349"/>
      <c r="OYI249" s="347"/>
      <c r="OYJ249" s="350"/>
      <c r="OYK249" s="350"/>
      <c r="OYL249" s="348"/>
      <c r="OYM249" s="348"/>
      <c r="OYN249" s="348"/>
      <c r="OYO249" s="349"/>
      <c r="OYQ249" s="347"/>
      <c r="OYR249" s="350"/>
      <c r="OYS249" s="350"/>
      <c r="OYT249" s="348"/>
      <c r="OYU249" s="348"/>
      <c r="OYV249" s="348"/>
      <c r="OYW249" s="349"/>
      <c r="OYY249" s="347"/>
      <c r="OYZ249" s="350"/>
      <c r="OZA249" s="350"/>
      <c r="OZB249" s="348"/>
      <c r="OZC249" s="348"/>
      <c r="OZD249" s="348"/>
      <c r="OZE249" s="349"/>
      <c r="OZG249" s="347"/>
      <c r="OZH249" s="350"/>
      <c r="OZI249" s="350"/>
      <c r="OZJ249" s="348"/>
      <c r="OZK249" s="348"/>
      <c r="OZL249" s="348"/>
      <c r="OZM249" s="349"/>
      <c r="OZO249" s="347"/>
      <c r="OZP249" s="350"/>
      <c r="OZQ249" s="350"/>
      <c r="OZR249" s="348"/>
      <c r="OZS249" s="348"/>
      <c r="OZT249" s="348"/>
      <c r="OZU249" s="349"/>
      <c r="OZW249" s="347"/>
      <c r="OZX249" s="350"/>
      <c r="OZY249" s="350"/>
      <c r="OZZ249" s="348"/>
      <c r="PAA249" s="348"/>
      <c r="PAB249" s="348"/>
      <c r="PAC249" s="349"/>
      <c r="PAE249" s="347"/>
      <c r="PAF249" s="350"/>
      <c r="PAG249" s="350"/>
      <c r="PAH249" s="348"/>
      <c r="PAI249" s="348"/>
      <c r="PAJ249" s="348"/>
      <c r="PAK249" s="349"/>
      <c r="PAM249" s="347"/>
      <c r="PAN249" s="350"/>
      <c r="PAO249" s="350"/>
      <c r="PAP249" s="348"/>
      <c r="PAQ249" s="348"/>
      <c r="PAR249" s="348"/>
      <c r="PAS249" s="349"/>
      <c r="PAU249" s="347"/>
      <c r="PAV249" s="350"/>
      <c r="PAW249" s="350"/>
      <c r="PAX249" s="348"/>
      <c r="PAY249" s="348"/>
      <c r="PAZ249" s="348"/>
      <c r="PBA249" s="349"/>
      <c r="PBC249" s="347"/>
      <c r="PBD249" s="350"/>
      <c r="PBE249" s="350"/>
      <c r="PBF249" s="348"/>
      <c r="PBG249" s="348"/>
      <c r="PBH249" s="348"/>
      <c r="PBI249" s="349"/>
      <c r="PBK249" s="347"/>
      <c r="PBL249" s="350"/>
      <c r="PBM249" s="350"/>
      <c r="PBN249" s="348"/>
      <c r="PBO249" s="348"/>
      <c r="PBP249" s="348"/>
      <c r="PBQ249" s="349"/>
      <c r="PBS249" s="347"/>
      <c r="PBT249" s="350"/>
      <c r="PBU249" s="350"/>
      <c r="PBV249" s="348"/>
      <c r="PBW249" s="348"/>
      <c r="PBX249" s="348"/>
      <c r="PBY249" s="349"/>
      <c r="PCA249" s="347"/>
      <c r="PCB249" s="350"/>
      <c r="PCC249" s="350"/>
      <c r="PCD249" s="348"/>
      <c r="PCE249" s="348"/>
      <c r="PCF249" s="348"/>
      <c r="PCG249" s="349"/>
      <c r="PCI249" s="347"/>
      <c r="PCJ249" s="350"/>
      <c r="PCK249" s="350"/>
      <c r="PCL249" s="348"/>
      <c r="PCM249" s="348"/>
      <c r="PCN249" s="348"/>
      <c r="PCO249" s="349"/>
      <c r="PCQ249" s="347"/>
      <c r="PCR249" s="350"/>
      <c r="PCS249" s="350"/>
      <c r="PCT249" s="348"/>
      <c r="PCU249" s="348"/>
      <c r="PCV249" s="348"/>
      <c r="PCW249" s="349"/>
      <c r="PCY249" s="347"/>
      <c r="PCZ249" s="350"/>
      <c r="PDA249" s="350"/>
      <c r="PDB249" s="348"/>
      <c r="PDC249" s="348"/>
      <c r="PDD249" s="348"/>
      <c r="PDE249" s="349"/>
      <c r="PDG249" s="347"/>
      <c r="PDH249" s="350"/>
      <c r="PDI249" s="350"/>
      <c r="PDJ249" s="348"/>
      <c r="PDK249" s="348"/>
      <c r="PDL249" s="348"/>
      <c r="PDM249" s="349"/>
      <c r="PDO249" s="347"/>
      <c r="PDP249" s="350"/>
      <c r="PDQ249" s="350"/>
      <c r="PDR249" s="348"/>
      <c r="PDS249" s="348"/>
      <c r="PDT249" s="348"/>
      <c r="PDU249" s="349"/>
      <c r="PDW249" s="347"/>
      <c r="PDX249" s="350"/>
      <c r="PDY249" s="350"/>
      <c r="PDZ249" s="348"/>
      <c r="PEA249" s="348"/>
      <c r="PEB249" s="348"/>
      <c r="PEC249" s="349"/>
      <c r="PEE249" s="347"/>
      <c r="PEF249" s="350"/>
      <c r="PEG249" s="350"/>
      <c r="PEH249" s="348"/>
      <c r="PEI249" s="348"/>
      <c r="PEJ249" s="348"/>
      <c r="PEK249" s="349"/>
      <c r="PEM249" s="347"/>
      <c r="PEN249" s="350"/>
      <c r="PEO249" s="350"/>
      <c r="PEP249" s="348"/>
      <c r="PEQ249" s="348"/>
      <c r="PER249" s="348"/>
      <c r="PES249" s="349"/>
      <c r="PEU249" s="347"/>
      <c r="PEV249" s="350"/>
      <c r="PEW249" s="350"/>
      <c r="PEX249" s="348"/>
      <c r="PEY249" s="348"/>
      <c r="PEZ249" s="348"/>
      <c r="PFA249" s="349"/>
      <c r="PFC249" s="347"/>
      <c r="PFD249" s="350"/>
      <c r="PFE249" s="350"/>
      <c r="PFF249" s="348"/>
      <c r="PFG249" s="348"/>
      <c r="PFH249" s="348"/>
      <c r="PFI249" s="349"/>
      <c r="PFK249" s="347"/>
      <c r="PFL249" s="350"/>
      <c r="PFM249" s="350"/>
      <c r="PFN249" s="348"/>
      <c r="PFO249" s="348"/>
      <c r="PFP249" s="348"/>
      <c r="PFQ249" s="349"/>
      <c r="PFS249" s="347"/>
      <c r="PFT249" s="350"/>
      <c r="PFU249" s="350"/>
      <c r="PFV249" s="348"/>
      <c r="PFW249" s="348"/>
      <c r="PFX249" s="348"/>
      <c r="PFY249" s="349"/>
      <c r="PGA249" s="347"/>
      <c r="PGB249" s="350"/>
      <c r="PGC249" s="350"/>
      <c r="PGD249" s="348"/>
      <c r="PGE249" s="348"/>
      <c r="PGF249" s="348"/>
      <c r="PGG249" s="349"/>
      <c r="PGI249" s="347"/>
      <c r="PGJ249" s="350"/>
      <c r="PGK249" s="350"/>
      <c r="PGL249" s="348"/>
      <c r="PGM249" s="348"/>
      <c r="PGN249" s="348"/>
      <c r="PGO249" s="349"/>
      <c r="PGQ249" s="347"/>
      <c r="PGR249" s="350"/>
      <c r="PGS249" s="350"/>
      <c r="PGT249" s="348"/>
      <c r="PGU249" s="348"/>
      <c r="PGV249" s="348"/>
      <c r="PGW249" s="349"/>
      <c r="PGY249" s="347"/>
      <c r="PGZ249" s="350"/>
      <c r="PHA249" s="350"/>
      <c r="PHB249" s="348"/>
      <c r="PHC249" s="348"/>
      <c r="PHD249" s="348"/>
      <c r="PHE249" s="349"/>
      <c r="PHG249" s="347"/>
      <c r="PHH249" s="350"/>
      <c r="PHI249" s="350"/>
      <c r="PHJ249" s="348"/>
      <c r="PHK249" s="348"/>
      <c r="PHL249" s="348"/>
      <c r="PHM249" s="349"/>
      <c r="PHO249" s="347"/>
      <c r="PHP249" s="350"/>
      <c r="PHQ249" s="350"/>
      <c r="PHR249" s="348"/>
      <c r="PHS249" s="348"/>
      <c r="PHT249" s="348"/>
      <c r="PHU249" s="349"/>
      <c r="PHW249" s="347"/>
      <c r="PHX249" s="350"/>
      <c r="PHY249" s="350"/>
      <c r="PHZ249" s="348"/>
      <c r="PIA249" s="348"/>
      <c r="PIB249" s="348"/>
      <c r="PIC249" s="349"/>
      <c r="PIE249" s="347"/>
      <c r="PIF249" s="350"/>
      <c r="PIG249" s="350"/>
      <c r="PIH249" s="348"/>
      <c r="PII249" s="348"/>
      <c r="PIJ249" s="348"/>
      <c r="PIK249" s="349"/>
      <c r="PIM249" s="347"/>
      <c r="PIN249" s="350"/>
      <c r="PIO249" s="350"/>
      <c r="PIP249" s="348"/>
      <c r="PIQ249" s="348"/>
      <c r="PIR249" s="348"/>
      <c r="PIS249" s="349"/>
      <c r="PIU249" s="347"/>
      <c r="PIV249" s="350"/>
      <c r="PIW249" s="350"/>
      <c r="PIX249" s="348"/>
      <c r="PIY249" s="348"/>
      <c r="PIZ249" s="348"/>
      <c r="PJA249" s="349"/>
      <c r="PJC249" s="347"/>
      <c r="PJD249" s="350"/>
      <c r="PJE249" s="350"/>
      <c r="PJF249" s="348"/>
      <c r="PJG249" s="348"/>
      <c r="PJH249" s="348"/>
      <c r="PJI249" s="349"/>
      <c r="PJK249" s="347"/>
      <c r="PJL249" s="350"/>
      <c r="PJM249" s="350"/>
      <c r="PJN249" s="348"/>
      <c r="PJO249" s="348"/>
      <c r="PJP249" s="348"/>
      <c r="PJQ249" s="349"/>
      <c r="PJS249" s="347"/>
      <c r="PJT249" s="350"/>
      <c r="PJU249" s="350"/>
      <c r="PJV249" s="348"/>
      <c r="PJW249" s="348"/>
      <c r="PJX249" s="348"/>
      <c r="PJY249" s="349"/>
      <c r="PKA249" s="347"/>
      <c r="PKB249" s="350"/>
      <c r="PKC249" s="350"/>
      <c r="PKD249" s="348"/>
      <c r="PKE249" s="348"/>
      <c r="PKF249" s="348"/>
      <c r="PKG249" s="349"/>
      <c r="PKI249" s="347"/>
      <c r="PKJ249" s="350"/>
      <c r="PKK249" s="350"/>
      <c r="PKL249" s="348"/>
      <c r="PKM249" s="348"/>
      <c r="PKN249" s="348"/>
      <c r="PKO249" s="349"/>
      <c r="PKQ249" s="347"/>
      <c r="PKR249" s="350"/>
      <c r="PKS249" s="350"/>
      <c r="PKT249" s="348"/>
      <c r="PKU249" s="348"/>
      <c r="PKV249" s="348"/>
      <c r="PKW249" s="349"/>
      <c r="PKY249" s="347"/>
      <c r="PKZ249" s="350"/>
      <c r="PLA249" s="350"/>
      <c r="PLB249" s="348"/>
      <c r="PLC249" s="348"/>
      <c r="PLD249" s="348"/>
      <c r="PLE249" s="349"/>
      <c r="PLG249" s="347"/>
      <c r="PLH249" s="350"/>
      <c r="PLI249" s="350"/>
      <c r="PLJ249" s="348"/>
      <c r="PLK249" s="348"/>
      <c r="PLL249" s="348"/>
      <c r="PLM249" s="349"/>
      <c r="PLO249" s="347"/>
      <c r="PLP249" s="350"/>
      <c r="PLQ249" s="350"/>
      <c r="PLR249" s="348"/>
      <c r="PLS249" s="348"/>
      <c r="PLT249" s="348"/>
      <c r="PLU249" s="349"/>
      <c r="PLW249" s="347"/>
      <c r="PLX249" s="350"/>
      <c r="PLY249" s="350"/>
      <c r="PLZ249" s="348"/>
      <c r="PMA249" s="348"/>
      <c r="PMB249" s="348"/>
      <c r="PMC249" s="349"/>
      <c r="PME249" s="347"/>
      <c r="PMF249" s="350"/>
      <c r="PMG249" s="350"/>
      <c r="PMH249" s="348"/>
      <c r="PMI249" s="348"/>
      <c r="PMJ249" s="348"/>
      <c r="PMK249" s="349"/>
      <c r="PMM249" s="347"/>
      <c r="PMN249" s="350"/>
      <c r="PMO249" s="350"/>
      <c r="PMP249" s="348"/>
      <c r="PMQ249" s="348"/>
      <c r="PMR249" s="348"/>
      <c r="PMS249" s="349"/>
      <c r="PMU249" s="347"/>
      <c r="PMV249" s="350"/>
      <c r="PMW249" s="350"/>
      <c r="PMX249" s="348"/>
      <c r="PMY249" s="348"/>
      <c r="PMZ249" s="348"/>
      <c r="PNA249" s="349"/>
      <c r="PNC249" s="347"/>
      <c r="PND249" s="350"/>
      <c r="PNE249" s="350"/>
      <c r="PNF249" s="348"/>
      <c r="PNG249" s="348"/>
      <c r="PNH249" s="348"/>
      <c r="PNI249" s="349"/>
      <c r="PNK249" s="347"/>
      <c r="PNL249" s="350"/>
      <c r="PNM249" s="350"/>
      <c r="PNN249" s="348"/>
      <c r="PNO249" s="348"/>
      <c r="PNP249" s="348"/>
      <c r="PNQ249" s="349"/>
      <c r="PNS249" s="347"/>
      <c r="PNT249" s="350"/>
      <c r="PNU249" s="350"/>
      <c r="PNV249" s="348"/>
      <c r="PNW249" s="348"/>
      <c r="PNX249" s="348"/>
      <c r="PNY249" s="349"/>
      <c r="POA249" s="347"/>
      <c r="POB249" s="350"/>
      <c r="POC249" s="350"/>
      <c r="POD249" s="348"/>
      <c r="POE249" s="348"/>
      <c r="POF249" s="348"/>
      <c r="POG249" s="349"/>
      <c r="POI249" s="347"/>
      <c r="POJ249" s="350"/>
      <c r="POK249" s="350"/>
      <c r="POL249" s="348"/>
      <c r="POM249" s="348"/>
      <c r="PON249" s="348"/>
      <c r="POO249" s="349"/>
      <c r="POQ249" s="347"/>
      <c r="POR249" s="350"/>
      <c r="POS249" s="350"/>
      <c r="POT249" s="348"/>
      <c r="POU249" s="348"/>
      <c r="POV249" s="348"/>
      <c r="POW249" s="349"/>
      <c r="POY249" s="347"/>
      <c r="POZ249" s="350"/>
      <c r="PPA249" s="350"/>
      <c r="PPB249" s="348"/>
      <c r="PPC249" s="348"/>
      <c r="PPD249" s="348"/>
      <c r="PPE249" s="349"/>
      <c r="PPG249" s="347"/>
      <c r="PPH249" s="350"/>
      <c r="PPI249" s="350"/>
      <c r="PPJ249" s="348"/>
      <c r="PPK249" s="348"/>
      <c r="PPL249" s="348"/>
      <c r="PPM249" s="349"/>
      <c r="PPO249" s="347"/>
      <c r="PPP249" s="350"/>
      <c r="PPQ249" s="350"/>
      <c r="PPR249" s="348"/>
      <c r="PPS249" s="348"/>
      <c r="PPT249" s="348"/>
      <c r="PPU249" s="349"/>
      <c r="PPW249" s="347"/>
      <c r="PPX249" s="350"/>
      <c r="PPY249" s="350"/>
      <c r="PPZ249" s="348"/>
      <c r="PQA249" s="348"/>
      <c r="PQB249" s="348"/>
      <c r="PQC249" s="349"/>
      <c r="PQE249" s="347"/>
      <c r="PQF249" s="350"/>
      <c r="PQG249" s="350"/>
      <c r="PQH249" s="348"/>
      <c r="PQI249" s="348"/>
      <c r="PQJ249" s="348"/>
      <c r="PQK249" s="349"/>
      <c r="PQM249" s="347"/>
      <c r="PQN249" s="350"/>
      <c r="PQO249" s="350"/>
      <c r="PQP249" s="348"/>
      <c r="PQQ249" s="348"/>
      <c r="PQR249" s="348"/>
      <c r="PQS249" s="349"/>
      <c r="PQU249" s="347"/>
      <c r="PQV249" s="350"/>
      <c r="PQW249" s="350"/>
      <c r="PQX249" s="348"/>
      <c r="PQY249" s="348"/>
      <c r="PQZ249" s="348"/>
      <c r="PRA249" s="349"/>
      <c r="PRC249" s="347"/>
      <c r="PRD249" s="350"/>
      <c r="PRE249" s="350"/>
      <c r="PRF249" s="348"/>
      <c r="PRG249" s="348"/>
      <c r="PRH249" s="348"/>
      <c r="PRI249" s="349"/>
      <c r="PRK249" s="347"/>
      <c r="PRL249" s="350"/>
      <c r="PRM249" s="350"/>
      <c r="PRN249" s="348"/>
      <c r="PRO249" s="348"/>
      <c r="PRP249" s="348"/>
      <c r="PRQ249" s="349"/>
      <c r="PRS249" s="347"/>
      <c r="PRT249" s="350"/>
      <c r="PRU249" s="350"/>
      <c r="PRV249" s="348"/>
      <c r="PRW249" s="348"/>
      <c r="PRX249" s="348"/>
      <c r="PRY249" s="349"/>
      <c r="PSA249" s="347"/>
      <c r="PSB249" s="350"/>
      <c r="PSC249" s="350"/>
      <c r="PSD249" s="348"/>
      <c r="PSE249" s="348"/>
      <c r="PSF249" s="348"/>
      <c r="PSG249" s="349"/>
      <c r="PSI249" s="347"/>
      <c r="PSJ249" s="350"/>
      <c r="PSK249" s="350"/>
      <c r="PSL249" s="348"/>
      <c r="PSM249" s="348"/>
      <c r="PSN249" s="348"/>
      <c r="PSO249" s="349"/>
      <c r="PSQ249" s="347"/>
      <c r="PSR249" s="350"/>
      <c r="PSS249" s="350"/>
      <c r="PST249" s="348"/>
      <c r="PSU249" s="348"/>
      <c r="PSV249" s="348"/>
      <c r="PSW249" s="349"/>
      <c r="PSY249" s="347"/>
      <c r="PSZ249" s="350"/>
      <c r="PTA249" s="350"/>
      <c r="PTB249" s="348"/>
      <c r="PTC249" s="348"/>
      <c r="PTD249" s="348"/>
      <c r="PTE249" s="349"/>
      <c r="PTG249" s="347"/>
      <c r="PTH249" s="350"/>
      <c r="PTI249" s="350"/>
      <c r="PTJ249" s="348"/>
      <c r="PTK249" s="348"/>
      <c r="PTL249" s="348"/>
      <c r="PTM249" s="349"/>
      <c r="PTO249" s="347"/>
      <c r="PTP249" s="350"/>
      <c r="PTQ249" s="350"/>
      <c r="PTR249" s="348"/>
      <c r="PTS249" s="348"/>
      <c r="PTT249" s="348"/>
      <c r="PTU249" s="349"/>
      <c r="PTW249" s="347"/>
      <c r="PTX249" s="350"/>
      <c r="PTY249" s="350"/>
      <c r="PTZ249" s="348"/>
      <c r="PUA249" s="348"/>
      <c r="PUB249" s="348"/>
      <c r="PUC249" s="349"/>
      <c r="PUE249" s="347"/>
      <c r="PUF249" s="350"/>
      <c r="PUG249" s="350"/>
      <c r="PUH249" s="348"/>
      <c r="PUI249" s="348"/>
      <c r="PUJ249" s="348"/>
      <c r="PUK249" s="349"/>
      <c r="PUM249" s="347"/>
      <c r="PUN249" s="350"/>
      <c r="PUO249" s="350"/>
      <c r="PUP249" s="348"/>
      <c r="PUQ249" s="348"/>
      <c r="PUR249" s="348"/>
      <c r="PUS249" s="349"/>
      <c r="PUU249" s="347"/>
      <c r="PUV249" s="350"/>
      <c r="PUW249" s="350"/>
      <c r="PUX249" s="348"/>
      <c r="PUY249" s="348"/>
      <c r="PUZ249" s="348"/>
      <c r="PVA249" s="349"/>
      <c r="PVC249" s="347"/>
      <c r="PVD249" s="350"/>
      <c r="PVE249" s="350"/>
      <c r="PVF249" s="348"/>
      <c r="PVG249" s="348"/>
      <c r="PVH249" s="348"/>
      <c r="PVI249" s="349"/>
      <c r="PVK249" s="347"/>
      <c r="PVL249" s="350"/>
      <c r="PVM249" s="350"/>
      <c r="PVN249" s="348"/>
      <c r="PVO249" s="348"/>
      <c r="PVP249" s="348"/>
      <c r="PVQ249" s="349"/>
      <c r="PVS249" s="347"/>
      <c r="PVT249" s="350"/>
      <c r="PVU249" s="350"/>
      <c r="PVV249" s="348"/>
      <c r="PVW249" s="348"/>
      <c r="PVX249" s="348"/>
      <c r="PVY249" s="349"/>
      <c r="PWA249" s="347"/>
      <c r="PWB249" s="350"/>
      <c r="PWC249" s="350"/>
      <c r="PWD249" s="348"/>
      <c r="PWE249" s="348"/>
      <c r="PWF249" s="348"/>
      <c r="PWG249" s="349"/>
      <c r="PWI249" s="347"/>
      <c r="PWJ249" s="350"/>
      <c r="PWK249" s="350"/>
      <c r="PWL249" s="348"/>
      <c r="PWM249" s="348"/>
      <c r="PWN249" s="348"/>
      <c r="PWO249" s="349"/>
      <c r="PWQ249" s="347"/>
      <c r="PWR249" s="350"/>
      <c r="PWS249" s="350"/>
      <c r="PWT249" s="348"/>
      <c r="PWU249" s="348"/>
      <c r="PWV249" s="348"/>
      <c r="PWW249" s="349"/>
      <c r="PWY249" s="347"/>
      <c r="PWZ249" s="350"/>
      <c r="PXA249" s="350"/>
      <c r="PXB249" s="348"/>
      <c r="PXC249" s="348"/>
      <c r="PXD249" s="348"/>
      <c r="PXE249" s="349"/>
      <c r="PXG249" s="347"/>
      <c r="PXH249" s="350"/>
      <c r="PXI249" s="350"/>
      <c r="PXJ249" s="348"/>
      <c r="PXK249" s="348"/>
      <c r="PXL249" s="348"/>
      <c r="PXM249" s="349"/>
      <c r="PXO249" s="347"/>
      <c r="PXP249" s="350"/>
      <c r="PXQ249" s="350"/>
      <c r="PXR249" s="348"/>
      <c r="PXS249" s="348"/>
      <c r="PXT249" s="348"/>
      <c r="PXU249" s="349"/>
      <c r="PXW249" s="347"/>
      <c r="PXX249" s="350"/>
      <c r="PXY249" s="350"/>
      <c r="PXZ249" s="348"/>
      <c r="PYA249" s="348"/>
      <c r="PYB249" s="348"/>
      <c r="PYC249" s="349"/>
      <c r="PYE249" s="347"/>
      <c r="PYF249" s="350"/>
      <c r="PYG249" s="350"/>
      <c r="PYH249" s="348"/>
      <c r="PYI249" s="348"/>
      <c r="PYJ249" s="348"/>
      <c r="PYK249" s="349"/>
      <c r="PYM249" s="347"/>
      <c r="PYN249" s="350"/>
      <c r="PYO249" s="350"/>
      <c r="PYP249" s="348"/>
      <c r="PYQ249" s="348"/>
      <c r="PYR249" s="348"/>
      <c r="PYS249" s="349"/>
      <c r="PYU249" s="347"/>
      <c r="PYV249" s="350"/>
      <c r="PYW249" s="350"/>
      <c r="PYX249" s="348"/>
      <c r="PYY249" s="348"/>
      <c r="PYZ249" s="348"/>
      <c r="PZA249" s="349"/>
      <c r="PZC249" s="347"/>
      <c r="PZD249" s="350"/>
      <c r="PZE249" s="350"/>
      <c r="PZF249" s="348"/>
      <c r="PZG249" s="348"/>
      <c r="PZH249" s="348"/>
      <c r="PZI249" s="349"/>
      <c r="PZK249" s="347"/>
      <c r="PZL249" s="350"/>
      <c r="PZM249" s="350"/>
      <c r="PZN249" s="348"/>
      <c r="PZO249" s="348"/>
      <c r="PZP249" s="348"/>
      <c r="PZQ249" s="349"/>
      <c r="PZS249" s="347"/>
      <c r="PZT249" s="350"/>
      <c r="PZU249" s="350"/>
      <c r="PZV249" s="348"/>
      <c r="PZW249" s="348"/>
      <c r="PZX249" s="348"/>
      <c r="PZY249" s="349"/>
      <c r="QAA249" s="347"/>
      <c r="QAB249" s="350"/>
      <c r="QAC249" s="350"/>
      <c r="QAD249" s="348"/>
      <c r="QAE249" s="348"/>
      <c r="QAF249" s="348"/>
      <c r="QAG249" s="349"/>
      <c r="QAI249" s="347"/>
      <c r="QAJ249" s="350"/>
      <c r="QAK249" s="350"/>
      <c r="QAL249" s="348"/>
      <c r="QAM249" s="348"/>
      <c r="QAN249" s="348"/>
      <c r="QAO249" s="349"/>
      <c r="QAQ249" s="347"/>
      <c r="QAR249" s="350"/>
      <c r="QAS249" s="350"/>
      <c r="QAT249" s="348"/>
      <c r="QAU249" s="348"/>
      <c r="QAV249" s="348"/>
      <c r="QAW249" s="349"/>
      <c r="QAY249" s="347"/>
      <c r="QAZ249" s="350"/>
      <c r="QBA249" s="350"/>
      <c r="QBB249" s="348"/>
      <c r="QBC249" s="348"/>
      <c r="QBD249" s="348"/>
      <c r="QBE249" s="349"/>
      <c r="QBG249" s="347"/>
      <c r="QBH249" s="350"/>
      <c r="QBI249" s="350"/>
      <c r="QBJ249" s="348"/>
      <c r="QBK249" s="348"/>
      <c r="QBL249" s="348"/>
      <c r="QBM249" s="349"/>
      <c r="QBO249" s="347"/>
      <c r="QBP249" s="350"/>
      <c r="QBQ249" s="350"/>
      <c r="QBR249" s="348"/>
      <c r="QBS249" s="348"/>
      <c r="QBT249" s="348"/>
      <c r="QBU249" s="349"/>
      <c r="QBW249" s="347"/>
      <c r="QBX249" s="350"/>
      <c r="QBY249" s="350"/>
      <c r="QBZ249" s="348"/>
      <c r="QCA249" s="348"/>
      <c r="QCB249" s="348"/>
      <c r="QCC249" s="349"/>
      <c r="QCE249" s="347"/>
      <c r="QCF249" s="350"/>
      <c r="QCG249" s="350"/>
      <c r="QCH249" s="348"/>
      <c r="QCI249" s="348"/>
      <c r="QCJ249" s="348"/>
      <c r="QCK249" s="349"/>
      <c r="QCM249" s="347"/>
      <c r="QCN249" s="350"/>
      <c r="QCO249" s="350"/>
      <c r="QCP249" s="348"/>
      <c r="QCQ249" s="348"/>
      <c r="QCR249" s="348"/>
      <c r="QCS249" s="349"/>
      <c r="QCU249" s="347"/>
      <c r="QCV249" s="350"/>
      <c r="QCW249" s="350"/>
      <c r="QCX249" s="348"/>
      <c r="QCY249" s="348"/>
      <c r="QCZ249" s="348"/>
      <c r="QDA249" s="349"/>
      <c r="QDC249" s="347"/>
      <c r="QDD249" s="350"/>
      <c r="QDE249" s="350"/>
      <c r="QDF249" s="348"/>
      <c r="QDG249" s="348"/>
      <c r="QDH249" s="348"/>
      <c r="QDI249" s="349"/>
      <c r="QDK249" s="347"/>
      <c r="QDL249" s="350"/>
      <c r="QDM249" s="350"/>
      <c r="QDN249" s="348"/>
      <c r="QDO249" s="348"/>
      <c r="QDP249" s="348"/>
      <c r="QDQ249" s="349"/>
      <c r="QDS249" s="347"/>
      <c r="QDT249" s="350"/>
      <c r="QDU249" s="350"/>
      <c r="QDV249" s="348"/>
      <c r="QDW249" s="348"/>
      <c r="QDX249" s="348"/>
      <c r="QDY249" s="349"/>
      <c r="QEA249" s="347"/>
      <c r="QEB249" s="350"/>
      <c r="QEC249" s="350"/>
      <c r="QED249" s="348"/>
      <c r="QEE249" s="348"/>
      <c r="QEF249" s="348"/>
      <c r="QEG249" s="349"/>
      <c r="QEI249" s="347"/>
      <c r="QEJ249" s="350"/>
      <c r="QEK249" s="350"/>
      <c r="QEL249" s="348"/>
      <c r="QEM249" s="348"/>
      <c r="QEN249" s="348"/>
      <c r="QEO249" s="349"/>
      <c r="QEQ249" s="347"/>
      <c r="QER249" s="350"/>
      <c r="QES249" s="350"/>
      <c r="QET249" s="348"/>
      <c r="QEU249" s="348"/>
      <c r="QEV249" s="348"/>
      <c r="QEW249" s="349"/>
      <c r="QEY249" s="347"/>
      <c r="QEZ249" s="350"/>
      <c r="QFA249" s="350"/>
      <c r="QFB249" s="348"/>
      <c r="QFC249" s="348"/>
      <c r="QFD249" s="348"/>
      <c r="QFE249" s="349"/>
      <c r="QFG249" s="347"/>
      <c r="QFH249" s="350"/>
      <c r="QFI249" s="350"/>
      <c r="QFJ249" s="348"/>
      <c r="QFK249" s="348"/>
      <c r="QFL249" s="348"/>
      <c r="QFM249" s="349"/>
      <c r="QFO249" s="347"/>
      <c r="QFP249" s="350"/>
      <c r="QFQ249" s="350"/>
      <c r="QFR249" s="348"/>
      <c r="QFS249" s="348"/>
      <c r="QFT249" s="348"/>
      <c r="QFU249" s="349"/>
      <c r="QFW249" s="347"/>
      <c r="QFX249" s="350"/>
      <c r="QFY249" s="350"/>
      <c r="QFZ249" s="348"/>
      <c r="QGA249" s="348"/>
      <c r="QGB249" s="348"/>
      <c r="QGC249" s="349"/>
      <c r="QGE249" s="347"/>
      <c r="QGF249" s="350"/>
      <c r="QGG249" s="350"/>
      <c r="QGH249" s="348"/>
      <c r="QGI249" s="348"/>
      <c r="QGJ249" s="348"/>
      <c r="QGK249" s="349"/>
      <c r="QGM249" s="347"/>
      <c r="QGN249" s="350"/>
      <c r="QGO249" s="350"/>
      <c r="QGP249" s="348"/>
      <c r="QGQ249" s="348"/>
      <c r="QGR249" s="348"/>
      <c r="QGS249" s="349"/>
      <c r="QGU249" s="347"/>
      <c r="QGV249" s="350"/>
      <c r="QGW249" s="350"/>
      <c r="QGX249" s="348"/>
      <c r="QGY249" s="348"/>
      <c r="QGZ249" s="348"/>
      <c r="QHA249" s="349"/>
      <c r="QHC249" s="347"/>
      <c r="QHD249" s="350"/>
      <c r="QHE249" s="350"/>
      <c r="QHF249" s="348"/>
      <c r="QHG249" s="348"/>
      <c r="QHH249" s="348"/>
      <c r="QHI249" s="349"/>
      <c r="QHK249" s="347"/>
      <c r="QHL249" s="350"/>
      <c r="QHM249" s="350"/>
      <c r="QHN249" s="348"/>
      <c r="QHO249" s="348"/>
      <c r="QHP249" s="348"/>
      <c r="QHQ249" s="349"/>
      <c r="QHS249" s="347"/>
      <c r="QHT249" s="350"/>
      <c r="QHU249" s="350"/>
      <c r="QHV249" s="348"/>
      <c r="QHW249" s="348"/>
      <c r="QHX249" s="348"/>
      <c r="QHY249" s="349"/>
      <c r="QIA249" s="347"/>
      <c r="QIB249" s="350"/>
      <c r="QIC249" s="350"/>
      <c r="QID249" s="348"/>
      <c r="QIE249" s="348"/>
      <c r="QIF249" s="348"/>
      <c r="QIG249" s="349"/>
      <c r="QII249" s="347"/>
      <c r="QIJ249" s="350"/>
      <c r="QIK249" s="350"/>
      <c r="QIL249" s="348"/>
      <c r="QIM249" s="348"/>
      <c r="QIN249" s="348"/>
      <c r="QIO249" s="349"/>
      <c r="QIQ249" s="347"/>
      <c r="QIR249" s="350"/>
      <c r="QIS249" s="350"/>
      <c r="QIT249" s="348"/>
      <c r="QIU249" s="348"/>
      <c r="QIV249" s="348"/>
      <c r="QIW249" s="349"/>
      <c r="QIY249" s="347"/>
      <c r="QIZ249" s="350"/>
      <c r="QJA249" s="350"/>
      <c r="QJB249" s="348"/>
      <c r="QJC249" s="348"/>
      <c r="QJD249" s="348"/>
      <c r="QJE249" s="349"/>
      <c r="QJG249" s="347"/>
      <c r="QJH249" s="350"/>
      <c r="QJI249" s="350"/>
      <c r="QJJ249" s="348"/>
      <c r="QJK249" s="348"/>
      <c r="QJL249" s="348"/>
      <c r="QJM249" s="349"/>
      <c r="QJO249" s="347"/>
      <c r="QJP249" s="350"/>
      <c r="QJQ249" s="350"/>
      <c r="QJR249" s="348"/>
      <c r="QJS249" s="348"/>
      <c r="QJT249" s="348"/>
      <c r="QJU249" s="349"/>
      <c r="QJW249" s="347"/>
      <c r="QJX249" s="350"/>
      <c r="QJY249" s="350"/>
      <c r="QJZ249" s="348"/>
      <c r="QKA249" s="348"/>
      <c r="QKB249" s="348"/>
      <c r="QKC249" s="349"/>
      <c r="QKE249" s="347"/>
      <c r="QKF249" s="350"/>
      <c r="QKG249" s="350"/>
      <c r="QKH249" s="348"/>
      <c r="QKI249" s="348"/>
      <c r="QKJ249" s="348"/>
      <c r="QKK249" s="349"/>
      <c r="QKM249" s="347"/>
      <c r="QKN249" s="350"/>
      <c r="QKO249" s="350"/>
      <c r="QKP249" s="348"/>
      <c r="QKQ249" s="348"/>
      <c r="QKR249" s="348"/>
      <c r="QKS249" s="349"/>
      <c r="QKU249" s="347"/>
      <c r="QKV249" s="350"/>
      <c r="QKW249" s="350"/>
      <c r="QKX249" s="348"/>
      <c r="QKY249" s="348"/>
      <c r="QKZ249" s="348"/>
      <c r="QLA249" s="349"/>
      <c r="QLC249" s="347"/>
      <c r="QLD249" s="350"/>
      <c r="QLE249" s="350"/>
      <c r="QLF249" s="348"/>
      <c r="QLG249" s="348"/>
      <c r="QLH249" s="348"/>
      <c r="QLI249" s="349"/>
      <c r="QLK249" s="347"/>
      <c r="QLL249" s="350"/>
      <c r="QLM249" s="350"/>
      <c r="QLN249" s="348"/>
      <c r="QLO249" s="348"/>
      <c r="QLP249" s="348"/>
      <c r="QLQ249" s="349"/>
      <c r="QLS249" s="347"/>
      <c r="QLT249" s="350"/>
      <c r="QLU249" s="350"/>
      <c r="QLV249" s="348"/>
      <c r="QLW249" s="348"/>
      <c r="QLX249" s="348"/>
      <c r="QLY249" s="349"/>
      <c r="QMA249" s="347"/>
      <c r="QMB249" s="350"/>
      <c r="QMC249" s="350"/>
      <c r="QMD249" s="348"/>
      <c r="QME249" s="348"/>
      <c r="QMF249" s="348"/>
      <c r="QMG249" s="349"/>
      <c r="QMI249" s="347"/>
      <c r="QMJ249" s="350"/>
      <c r="QMK249" s="350"/>
      <c r="QML249" s="348"/>
      <c r="QMM249" s="348"/>
      <c r="QMN249" s="348"/>
      <c r="QMO249" s="349"/>
      <c r="QMQ249" s="347"/>
      <c r="QMR249" s="350"/>
      <c r="QMS249" s="350"/>
      <c r="QMT249" s="348"/>
      <c r="QMU249" s="348"/>
      <c r="QMV249" s="348"/>
      <c r="QMW249" s="349"/>
      <c r="QMY249" s="347"/>
      <c r="QMZ249" s="350"/>
      <c r="QNA249" s="350"/>
      <c r="QNB249" s="348"/>
      <c r="QNC249" s="348"/>
      <c r="QND249" s="348"/>
      <c r="QNE249" s="349"/>
      <c r="QNG249" s="347"/>
      <c r="QNH249" s="350"/>
      <c r="QNI249" s="350"/>
      <c r="QNJ249" s="348"/>
      <c r="QNK249" s="348"/>
      <c r="QNL249" s="348"/>
      <c r="QNM249" s="349"/>
      <c r="QNO249" s="347"/>
      <c r="QNP249" s="350"/>
      <c r="QNQ249" s="350"/>
      <c r="QNR249" s="348"/>
      <c r="QNS249" s="348"/>
      <c r="QNT249" s="348"/>
      <c r="QNU249" s="349"/>
      <c r="QNW249" s="347"/>
      <c r="QNX249" s="350"/>
      <c r="QNY249" s="350"/>
      <c r="QNZ249" s="348"/>
      <c r="QOA249" s="348"/>
      <c r="QOB249" s="348"/>
      <c r="QOC249" s="349"/>
      <c r="QOE249" s="347"/>
      <c r="QOF249" s="350"/>
      <c r="QOG249" s="350"/>
      <c r="QOH249" s="348"/>
      <c r="QOI249" s="348"/>
      <c r="QOJ249" s="348"/>
      <c r="QOK249" s="349"/>
      <c r="QOM249" s="347"/>
      <c r="QON249" s="350"/>
      <c r="QOO249" s="350"/>
      <c r="QOP249" s="348"/>
      <c r="QOQ249" s="348"/>
      <c r="QOR249" s="348"/>
      <c r="QOS249" s="349"/>
      <c r="QOU249" s="347"/>
      <c r="QOV249" s="350"/>
      <c r="QOW249" s="350"/>
      <c r="QOX249" s="348"/>
      <c r="QOY249" s="348"/>
      <c r="QOZ249" s="348"/>
      <c r="QPA249" s="349"/>
      <c r="QPC249" s="347"/>
      <c r="QPD249" s="350"/>
      <c r="QPE249" s="350"/>
      <c r="QPF249" s="348"/>
      <c r="QPG249" s="348"/>
      <c r="QPH249" s="348"/>
      <c r="QPI249" s="349"/>
      <c r="QPK249" s="347"/>
      <c r="QPL249" s="350"/>
      <c r="QPM249" s="350"/>
      <c r="QPN249" s="348"/>
      <c r="QPO249" s="348"/>
      <c r="QPP249" s="348"/>
      <c r="QPQ249" s="349"/>
      <c r="QPS249" s="347"/>
      <c r="QPT249" s="350"/>
      <c r="QPU249" s="350"/>
      <c r="QPV249" s="348"/>
      <c r="QPW249" s="348"/>
      <c r="QPX249" s="348"/>
      <c r="QPY249" s="349"/>
      <c r="QQA249" s="347"/>
      <c r="QQB249" s="350"/>
      <c r="QQC249" s="350"/>
      <c r="QQD249" s="348"/>
      <c r="QQE249" s="348"/>
      <c r="QQF249" s="348"/>
      <c r="QQG249" s="349"/>
      <c r="QQI249" s="347"/>
      <c r="QQJ249" s="350"/>
      <c r="QQK249" s="350"/>
      <c r="QQL249" s="348"/>
      <c r="QQM249" s="348"/>
      <c r="QQN249" s="348"/>
      <c r="QQO249" s="349"/>
      <c r="QQQ249" s="347"/>
      <c r="QQR249" s="350"/>
      <c r="QQS249" s="350"/>
      <c r="QQT249" s="348"/>
      <c r="QQU249" s="348"/>
      <c r="QQV249" s="348"/>
      <c r="QQW249" s="349"/>
      <c r="QQY249" s="347"/>
      <c r="QQZ249" s="350"/>
      <c r="QRA249" s="350"/>
      <c r="QRB249" s="348"/>
      <c r="QRC249" s="348"/>
      <c r="QRD249" s="348"/>
      <c r="QRE249" s="349"/>
      <c r="QRG249" s="347"/>
      <c r="QRH249" s="350"/>
      <c r="QRI249" s="350"/>
      <c r="QRJ249" s="348"/>
      <c r="QRK249" s="348"/>
      <c r="QRL249" s="348"/>
      <c r="QRM249" s="349"/>
      <c r="QRO249" s="347"/>
      <c r="QRP249" s="350"/>
      <c r="QRQ249" s="350"/>
      <c r="QRR249" s="348"/>
      <c r="QRS249" s="348"/>
      <c r="QRT249" s="348"/>
      <c r="QRU249" s="349"/>
      <c r="QRW249" s="347"/>
      <c r="QRX249" s="350"/>
      <c r="QRY249" s="350"/>
      <c r="QRZ249" s="348"/>
      <c r="QSA249" s="348"/>
      <c r="QSB249" s="348"/>
      <c r="QSC249" s="349"/>
      <c r="QSE249" s="347"/>
      <c r="QSF249" s="350"/>
      <c r="QSG249" s="350"/>
      <c r="QSH249" s="348"/>
      <c r="QSI249" s="348"/>
      <c r="QSJ249" s="348"/>
      <c r="QSK249" s="349"/>
      <c r="QSM249" s="347"/>
      <c r="QSN249" s="350"/>
      <c r="QSO249" s="350"/>
      <c r="QSP249" s="348"/>
      <c r="QSQ249" s="348"/>
      <c r="QSR249" s="348"/>
      <c r="QSS249" s="349"/>
      <c r="QSU249" s="347"/>
      <c r="QSV249" s="350"/>
      <c r="QSW249" s="350"/>
      <c r="QSX249" s="348"/>
      <c r="QSY249" s="348"/>
      <c r="QSZ249" s="348"/>
      <c r="QTA249" s="349"/>
      <c r="QTC249" s="347"/>
      <c r="QTD249" s="350"/>
      <c r="QTE249" s="350"/>
      <c r="QTF249" s="348"/>
      <c r="QTG249" s="348"/>
      <c r="QTH249" s="348"/>
      <c r="QTI249" s="349"/>
      <c r="QTK249" s="347"/>
      <c r="QTL249" s="350"/>
      <c r="QTM249" s="350"/>
      <c r="QTN249" s="348"/>
      <c r="QTO249" s="348"/>
      <c r="QTP249" s="348"/>
      <c r="QTQ249" s="349"/>
      <c r="QTS249" s="347"/>
      <c r="QTT249" s="350"/>
      <c r="QTU249" s="350"/>
      <c r="QTV249" s="348"/>
      <c r="QTW249" s="348"/>
      <c r="QTX249" s="348"/>
      <c r="QTY249" s="349"/>
      <c r="QUA249" s="347"/>
      <c r="QUB249" s="350"/>
      <c r="QUC249" s="350"/>
      <c r="QUD249" s="348"/>
      <c r="QUE249" s="348"/>
      <c r="QUF249" s="348"/>
      <c r="QUG249" s="349"/>
      <c r="QUI249" s="347"/>
      <c r="QUJ249" s="350"/>
      <c r="QUK249" s="350"/>
      <c r="QUL249" s="348"/>
      <c r="QUM249" s="348"/>
      <c r="QUN249" s="348"/>
      <c r="QUO249" s="349"/>
      <c r="QUQ249" s="347"/>
      <c r="QUR249" s="350"/>
      <c r="QUS249" s="350"/>
      <c r="QUT249" s="348"/>
      <c r="QUU249" s="348"/>
      <c r="QUV249" s="348"/>
      <c r="QUW249" s="349"/>
      <c r="QUY249" s="347"/>
      <c r="QUZ249" s="350"/>
      <c r="QVA249" s="350"/>
      <c r="QVB249" s="348"/>
      <c r="QVC249" s="348"/>
      <c r="QVD249" s="348"/>
      <c r="QVE249" s="349"/>
      <c r="QVG249" s="347"/>
      <c r="QVH249" s="350"/>
      <c r="QVI249" s="350"/>
      <c r="QVJ249" s="348"/>
      <c r="QVK249" s="348"/>
      <c r="QVL249" s="348"/>
      <c r="QVM249" s="349"/>
      <c r="QVO249" s="347"/>
      <c r="QVP249" s="350"/>
      <c r="QVQ249" s="350"/>
      <c r="QVR249" s="348"/>
      <c r="QVS249" s="348"/>
      <c r="QVT249" s="348"/>
      <c r="QVU249" s="349"/>
      <c r="QVW249" s="347"/>
      <c r="QVX249" s="350"/>
      <c r="QVY249" s="350"/>
      <c r="QVZ249" s="348"/>
      <c r="QWA249" s="348"/>
      <c r="QWB249" s="348"/>
      <c r="QWC249" s="349"/>
      <c r="QWE249" s="347"/>
      <c r="QWF249" s="350"/>
      <c r="QWG249" s="350"/>
      <c r="QWH249" s="348"/>
      <c r="QWI249" s="348"/>
      <c r="QWJ249" s="348"/>
      <c r="QWK249" s="349"/>
      <c r="QWM249" s="347"/>
      <c r="QWN249" s="350"/>
      <c r="QWO249" s="350"/>
      <c r="QWP249" s="348"/>
      <c r="QWQ249" s="348"/>
      <c r="QWR249" s="348"/>
      <c r="QWS249" s="349"/>
      <c r="QWU249" s="347"/>
      <c r="QWV249" s="350"/>
      <c r="QWW249" s="350"/>
      <c r="QWX249" s="348"/>
      <c r="QWY249" s="348"/>
      <c r="QWZ249" s="348"/>
      <c r="QXA249" s="349"/>
      <c r="QXC249" s="347"/>
      <c r="QXD249" s="350"/>
      <c r="QXE249" s="350"/>
      <c r="QXF249" s="348"/>
      <c r="QXG249" s="348"/>
      <c r="QXH249" s="348"/>
      <c r="QXI249" s="349"/>
      <c r="QXK249" s="347"/>
      <c r="QXL249" s="350"/>
      <c r="QXM249" s="350"/>
      <c r="QXN249" s="348"/>
      <c r="QXO249" s="348"/>
      <c r="QXP249" s="348"/>
      <c r="QXQ249" s="349"/>
      <c r="QXS249" s="347"/>
      <c r="QXT249" s="350"/>
      <c r="QXU249" s="350"/>
      <c r="QXV249" s="348"/>
      <c r="QXW249" s="348"/>
      <c r="QXX249" s="348"/>
      <c r="QXY249" s="349"/>
      <c r="QYA249" s="347"/>
      <c r="QYB249" s="350"/>
      <c r="QYC249" s="350"/>
      <c r="QYD249" s="348"/>
      <c r="QYE249" s="348"/>
      <c r="QYF249" s="348"/>
      <c r="QYG249" s="349"/>
      <c r="QYI249" s="347"/>
      <c r="QYJ249" s="350"/>
      <c r="QYK249" s="350"/>
      <c r="QYL249" s="348"/>
      <c r="QYM249" s="348"/>
      <c r="QYN249" s="348"/>
      <c r="QYO249" s="349"/>
      <c r="QYQ249" s="347"/>
      <c r="QYR249" s="350"/>
      <c r="QYS249" s="350"/>
      <c r="QYT249" s="348"/>
      <c r="QYU249" s="348"/>
      <c r="QYV249" s="348"/>
      <c r="QYW249" s="349"/>
      <c r="QYY249" s="347"/>
      <c r="QYZ249" s="350"/>
      <c r="QZA249" s="350"/>
      <c r="QZB249" s="348"/>
      <c r="QZC249" s="348"/>
      <c r="QZD249" s="348"/>
      <c r="QZE249" s="349"/>
      <c r="QZG249" s="347"/>
      <c r="QZH249" s="350"/>
      <c r="QZI249" s="350"/>
      <c r="QZJ249" s="348"/>
      <c r="QZK249" s="348"/>
      <c r="QZL249" s="348"/>
      <c r="QZM249" s="349"/>
      <c r="QZO249" s="347"/>
      <c r="QZP249" s="350"/>
      <c r="QZQ249" s="350"/>
      <c r="QZR249" s="348"/>
      <c r="QZS249" s="348"/>
      <c r="QZT249" s="348"/>
      <c r="QZU249" s="349"/>
      <c r="QZW249" s="347"/>
      <c r="QZX249" s="350"/>
      <c r="QZY249" s="350"/>
      <c r="QZZ249" s="348"/>
      <c r="RAA249" s="348"/>
      <c r="RAB249" s="348"/>
      <c r="RAC249" s="349"/>
      <c r="RAE249" s="347"/>
      <c r="RAF249" s="350"/>
      <c r="RAG249" s="350"/>
      <c r="RAH249" s="348"/>
      <c r="RAI249" s="348"/>
      <c r="RAJ249" s="348"/>
      <c r="RAK249" s="349"/>
      <c r="RAM249" s="347"/>
      <c r="RAN249" s="350"/>
      <c r="RAO249" s="350"/>
      <c r="RAP249" s="348"/>
      <c r="RAQ249" s="348"/>
      <c r="RAR249" s="348"/>
      <c r="RAS249" s="349"/>
      <c r="RAU249" s="347"/>
      <c r="RAV249" s="350"/>
      <c r="RAW249" s="350"/>
      <c r="RAX249" s="348"/>
      <c r="RAY249" s="348"/>
      <c r="RAZ249" s="348"/>
      <c r="RBA249" s="349"/>
      <c r="RBC249" s="347"/>
      <c r="RBD249" s="350"/>
      <c r="RBE249" s="350"/>
      <c r="RBF249" s="348"/>
      <c r="RBG249" s="348"/>
      <c r="RBH249" s="348"/>
      <c r="RBI249" s="349"/>
      <c r="RBK249" s="347"/>
      <c r="RBL249" s="350"/>
      <c r="RBM249" s="350"/>
      <c r="RBN249" s="348"/>
      <c r="RBO249" s="348"/>
      <c r="RBP249" s="348"/>
      <c r="RBQ249" s="349"/>
      <c r="RBS249" s="347"/>
      <c r="RBT249" s="350"/>
      <c r="RBU249" s="350"/>
      <c r="RBV249" s="348"/>
      <c r="RBW249" s="348"/>
      <c r="RBX249" s="348"/>
      <c r="RBY249" s="349"/>
      <c r="RCA249" s="347"/>
      <c r="RCB249" s="350"/>
      <c r="RCC249" s="350"/>
      <c r="RCD249" s="348"/>
      <c r="RCE249" s="348"/>
      <c r="RCF249" s="348"/>
      <c r="RCG249" s="349"/>
      <c r="RCI249" s="347"/>
      <c r="RCJ249" s="350"/>
      <c r="RCK249" s="350"/>
      <c r="RCL249" s="348"/>
      <c r="RCM249" s="348"/>
      <c r="RCN249" s="348"/>
      <c r="RCO249" s="349"/>
      <c r="RCQ249" s="347"/>
      <c r="RCR249" s="350"/>
      <c r="RCS249" s="350"/>
      <c r="RCT249" s="348"/>
      <c r="RCU249" s="348"/>
      <c r="RCV249" s="348"/>
      <c r="RCW249" s="349"/>
      <c r="RCY249" s="347"/>
      <c r="RCZ249" s="350"/>
      <c r="RDA249" s="350"/>
      <c r="RDB249" s="348"/>
      <c r="RDC249" s="348"/>
      <c r="RDD249" s="348"/>
      <c r="RDE249" s="349"/>
      <c r="RDG249" s="347"/>
      <c r="RDH249" s="350"/>
      <c r="RDI249" s="350"/>
      <c r="RDJ249" s="348"/>
      <c r="RDK249" s="348"/>
      <c r="RDL249" s="348"/>
      <c r="RDM249" s="349"/>
      <c r="RDO249" s="347"/>
      <c r="RDP249" s="350"/>
      <c r="RDQ249" s="350"/>
      <c r="RDR249" s="348"/>
      <c r="RDS249" s="348"/>
      <c r="RDT249" s="348"/>
      <c r="RDU249" s="349"/>
      <c r="RDW249" s="347"/>
      <c r="RDX249" s="350"/>
      <c r="RDY249" s="350"/>
      <c r="RDZ249" s="348"/>
      <c r="REA249" s="348"/>
      <c r="REB249" s="348"/>
      <c r="REC249" s="349"/>
      <c r="REE249" s="347"/>
      <c r="REF249" s="350"/>
      <c r="REG249" s="350"/>
      <c r="REH249" s="348"/>
      <c r="REI249" s="348"/>
      <c r="REJ249" s="348"/>
      <c r="REK249" s="349"/>
      <c r="REM249" s="347"/>
      <c r="REN249" s="350"/>
      <c r="REO249" s="350"/>
      <c r="REP249" s="348"/>
      <c r="REQ249" s="348"/>
      <c r="RER249" s="348"/>
      <c r="RES249" s="349"/>
      <c r="REU249" s="347"/>
      <c r="REV249" s="350"/>
      <c r="REW249" s="350"/>
      <c r="REX249" s="348"/>
      <c r="REY249" s="348"/>
      <c r="REZ249" s="348"/>
      <c r="RFA249" s="349"/>
      <c r="RFC249" s="347"/>
      <c r="RFD249" s="350"/>
      <c r="RFE249" s="350"/>
      <c r="RFF249" s="348"/>
      <c r="RFG249" s="348"/>
      <c r="RFH249" s="348"/>
      <c r="RFI249" s="349"/>
      <c r="RFK249" s="347"/>
      <c r="RFL249" s="350"/>
      <c r="RFM249" s="350"/>
      <c r="RFN249" s="348"/>
      <c r="RFO249" s="348"/>
      <c r="RFP249" s="348"/>
      <c r="RFQ249" s="349"/>
      <c r="RFS249" s="347"/>
      <c r="RFT249" s="350"/>
      <c r="RFU249" s="350"/>
      <c r="RFV249" s="348"/>
      <c r="RFW249" s="348"/>
      <c r="RFX249" s="348"/>
      <c r="RFY249" s="349"/>
      <c r="RGA249" s="347"/>
      <c r="RGB249" s="350"/>
      <c r="RGC249" s="350"/>
      <c r="RGD249" s="348"/>
      <c r="RGE249" s="348"/>
      <c r="RGF249" s="348"/>
      <c r="RGG249" s="349"/>
      <c r="RGI249" s="347"/>
      <c r="RGJ249" s="350"/>
      <c r="RGK249" s="350"/>
      <c r="RGL249" s="348"/>
      <c r="RGM249" s="348"/>
      <c r="RGN249" s="348"/>
      <c r="RGO249" s="349"/>
      <c r="RGQ249" s="347"/>
      <c r="RGR249" s="350"/>
      <c r="RGS249" s="350"/>
      <c r="RGT249" s="348"/>
      <c r="RGU249" s="348"/>
      <c r="RGV249" s="348"/>
      <c r="RGW249" s="349"/>
      <c r="RGY249" s="347"/>
      <c r="RGZ249" s="350"/>
      <c r="RHA249" s="350"/>
      <c r="RHB249" s="348"/>
      <c r="RHC249" s="348"/>
      <c r="RHD249" s="348"/>
      <c r="RHE249" s="349"/>
      <c r="RHG249" s="347"/>
      <c r="RHH249" s="350"/>
      <c r="RHI249" s="350"/>
      <c r="RHJ249" s="348"/>
      <c r="RHK249" s="348"/>
      <c r="RHL249" s="348"/>
      <c r="RHM249" s="349"/>
      <c r="RHO249" s="347"/>
      <c r="RHP249" s="350"/>
      <c r="RHQ249" s="350"/>
      <c r="RHR249" s="348"/>
      <c r="RHS249" s="348"/>
      <c r="RHT249" s="348"/>
      <c r="RHU249" s="349"/>
      <c r="RHW249" s="347"/>
      <c r="RHX249" s="350"/>
      <c r="RHY249" s="350"/>
      <c r="RHZ249" s="348"/>
      <c r="RIA249" s="348"/>
      <c r="RIB249" s="348"/>
      <c r="RIC249" s="349"/>
      <c r="RIE249" s="347"/>
      <c r="RIF249" s="350"/>
      <c r="RIG249" s="350"/>
      <c r="RIH249" s="348"/>
      <c r="RII249" s="348"/>
      <c r="RIJ249" s="348"/>
      <c r="RIK249" s="349"/>
      <c r="RIM249" s="347"/>
      <c r="RIN249" s="350"/>
      <c r="RIO249" s="350"/>
      <c r="RIP249" s="348"/>
      <c r="RIQ249" s="348"/>
      <c r="RIR249" s="348"/>
      <c r="RIS249" s="349"/>
      <c r="RIU249" s="347"/>
      <c r="RIV249" s="350"/>
      <c r="RIW249" s="350"/>
      <c r="RIX249" s="348"/>
      <c r="RIY249" s="348"/>
      <c r="RIZ249" s="348"/>
      <c r="RJA249" s="349"/>
      <c r="RJC249" s="347"/>
      <c r="RJD249" s="350"/>
      <c r="RJE249" s="350"/>
      <c r="RJF249" s="348"/>
      <c r="RJG249" s="348"/>
      <c r="RJH249" s="348"/>
      <c r="RJI249" s="349"/>
      <c r="RJK249" s="347"/>
      <c r="RJL249" s="350"/>
      <c r="RJM249" s="350"/>
      <c r="RJN249" s="348"/>
      <c r="RJO249" s="348"/>
      <c r="RJP249" s="348"/>
      <c r="RJQ249" s="349"/>
      <c r="RJS249" s="347"/>
      <c r="RJT249" s="350"/>
      <c r="RJU249" s="350"/>
      <c r="RJV249" s="348"/>
      <c r="RJW249" s="348"/>
      <c r="RJX249" s="348"/>
      <c r="RJY249" s="349"/>
      <c r="RKA249" s="347"/>
      <c r="RKB249" s="350"/>
      <c r="RKC249" s="350"/>
      <c r="RKD249" s="348"/>
      <c r="RKE249" s="348"/>
      <c r="RKF249" s="348"/>
      <c r="RKG249" s="349"/>
      <c r="RKI249" s="347"/>
      <c r="RKJ249" s="350"/>
      <c r="RKK249" s="350"/>
      <c r="RKL249" s="348"/>
      <c r="RKM249" s="348"/>
      <c r="RKN249" s="348"/>
      <c r="RKO249" s="349"/>
      <c r="RKQ249" s="347"/>
      <c r="RKR249" s="350"/>
      <c r="RKS249" s="350"/>
      <c r="RKT249" s="348"/>
      <c r="RKU249" s="348"/>
      <c r="RKV249" s="348"/>
      <c r="RKW249" s="349"/>
      <c r="RKY249" s="347"/>
      <c r="RKZ249" s="350"/>
      <c r="RLA249" s="350"/>
      <c r="RLB249" s="348"/>
      <c r="RLC249" s="348"/>
      <c r="RLD249" s="348"/>
      <c r="RLE249" s="349"/>
      <c r="RLG249" s="347"/>
      <c r="RLH249" s="350"/>
      <c r="RLI249" s="350"/>
      <c r="RLJ249" s="348"/>
      <c r="RLK249" s="348"/>
      <c r="RLL249" s="348"/>
      <c r="RLM249" s="349"/>
      <c r="RLO249" s="347"/>
      <c r="RLP249" s="350"/>
      <c r="RLQ249" s="350"/>
      <c r="RLR249" s="348"/>
      <c r="RLS249" s="348"/>
      <c r="RLT249" s="348"/>
      <c r="RLU249" s="349"/>
      <c r="RLW249" s="347"/>
      <c r="RLX249" s="350"/>
      <c r="RLY249" s="350"/>
      <c r="RLZ249" s="348"/>
      <c r="RMA249" s="348"/>
      <c r="RMB249" s="348"/>
      <c r="RMC249" s="349"/>
      <c r="RME249" s="347"/>
      <c r="RMF249" s="350"/>
      <c r="RMG249" s="350"/>
      <c r="RMH249" s="348"/>
      <c r="RMI249" s="348"/>
      <c r="RMJ249" s="348"/>
      <c r="RMK249" s="349"/>
      <c r="RMM249" s="347"/>
      <c r="RMN249" s="350"/>
      <c r="RMO249" s="350"/>
      <c r="RMP249" s="348"/>
      <c r="RMQ249" s="348"/>
      <c r="RMR249" s="348"/>
      <c r="RMS249" s="349"/>
      <c r="RMU249" s="347"/>
      <c r="RMV249" s="350"/>
      <c r="RMW249" s="350"/>
      <c r="RMX249" s="348"/>
      <c r="RMY249" s="348"/>
      <c r="RMZ249" s="348"/>
      <c r="RNA249" s="349"/>
      <c r="RNC249" s="347"/>
      <c r="RND249" s="350"/>
      <c r="RNE249" s="350"/>
      <c r="RNF249" s="348"/>
      <c r="RNG249" s="348"/>
      <c r="RNH249" s="348"/>
      <c r="RNI249" s="349"/>
      <c r="RNK249" s="347"/>
      <c r="RNL249" s="350"/>
      <c r="RNM249" s="350"/>
      <c r="RNN249" s="348"/>
      <c r="RNO249" s="348"/>
      <c r="RNP249" s="348"/>
      <c r="RNQ249" s="349"/>
      <c r="RNS249" s="347"/>
      <c r="RNT249" s="350"/>
      <c r="RNU249" s="350"/>
      <c r="RNV249" s="348"/>
      <c r="RNW249" s="348"/>
      <c r="RNX249" s="348"/>
      <c r="RNY249" s="349"/>
      <c r="ROA249" s="347"/>
      <c r="ROB249" s="350"/>
      <c r="ROC249" s="350"/>
      <c r="ROD249" s="348"/>
      <c r="ROE249" s="348"/>
      <c r="ROF249" s="348"/>
      <c r="ROG249" s="349"/>
      <c r="ROI249" s="347"/>
      <c r="ROJ249" s="350"/>
      <c r="ROK249" s="350"/>
      <c r="ROL249" s="348"/>
      <c r="ROM249" s="348"/>
      <c r="RON249" s="348"/>
      <c r="ROO249" s="349"/>
      <c r="ROQ249" s="347"/>
      <c r="ROR249" s="350"/>
      <c r="ROS249" s="350"/>
      <c r="ROT249" s="348"/>
      <c r="ROU249" s="348"/>
      <c r="ROV249" s="348"/>
      <c r="ROW249" s="349"/>
      <c r="ROY249" s="347"/>
      <c r="ROZ249" s="350"/>
      <c r="RPA249" s="350"/>
      <c r="RPB249" s="348"/>
      <c r="RPC249" s="348"/>
      <c r="RPD249" s="348"/>
      <c r="RPE249" s="349"/>
      <c r="RPG249" s="347"/>
      <c r="RPH249" s="350"/>
      <c r="RPI249" s="350"/>
      <c r="RPJ249" s="348"/>
      <c r="RPK249" s="348"/>
      <c r="RPL249" s="348"/>
      <c r="RPM249" s="349"/>
      <c r="RPO249" s="347"/>
      <c r="RPP249" s="350"/>
      <c r="RPQ249" s="350"/>
      <c r="RPR249" s="348"/>
      <c r="RPS249" s="348"/>
      <c r="RPT249" s="348"/>
      <c r="RPU249" s="349"/>
      <c r="RPW249" s="347"/>
      <c r="RPX249" s="350"/>
      <c r="RPY249" s="350"/>
      <c r="RPZ249" s="348"/>
      <c r="RQA249" s="348"/>
      <c r="RQB249" s="348"/>
      <c r="RQC249" s="349"/>
      <c r="RQE249" s="347"/>
      <c r="RQF249" s="350"/>
      <c r="RQG249" s="350"/>
      <c r="RQH249" s="348"/>
      <c r="RQI249" s="348"/>
      <c r="RQJ249" s="348"/>
      <c r="RQK249" s="349"/>
      <c r="RQM249" s="347"/>
      <c r="RQN249" s="350"/>
      <c r="RQO249" s="350"/>
      <c r="RQP249" s="348"/>
      <c r="RQQ249" s="348"/>
      <c r="RQR249" s="348"/>
      <c r="RQS249" s="349"/>
      <c r="RQU249" s="347"/>
      <c r="RQV249" s="350"/>
      <c r="RQW249" s="350"/>
      <c r="RQX249" s="348"/>
      <c r="RQY249" s="348"/>
      <c r="RQZ249" s="348"/>
      <c r="RRA249" s="349"/>
      <c r="RRC249" s="347"/>
      <c r="RRD249" s="350"/>
      <c r="RRE249" s="350"/>
      <c r="RRF249" s="348"/>
      <c r="RRG249" s="348"/>
      <c r="RRH249" s="348"/>
      <c r="RRI249" s="349"/>
      <c r="RRK249" s="347"/>
      <c r="RRL249" s="350"/>
      <c r="RRM249" s="350"/>
      <c r="RRN249" s="348"/>
      <c r="RRO249" s="348"/>
      <c r="RRP249" s="348"/>
      <c r="RRQ249" s="349"/>
      <c r="RRS249" s="347"/>
      <c r="RRT249" s="350"/>
      <c r="RRU249" s="350"/>
      <c r="RRV249" s="348"/>
      <c r="RRW249" s="348"/>
      <c r="RRX249" s="348"/>
      <c r="RRY249" s="349"/>
      <c r="RSA249" s="347"/>
      <c r="RSB249" s="350"/>
      <c r="RSC249" s="350"/>
      <c r="RSD249" s="348"/>
      <c r="RSE249" s="348"/>
      <c r="RSF249" s="348"/>
      <c r="RSG249" s="349"/>
      <c r="RSI249" s="347"/>
      <c r="RSJ249" s="350"/>
      <c r="RSK249" s="350"/>
      <c r="RSL249" s="348"/>
      <c r="RSM249" s="348"/>
      <c r="RSN249" s="348"/>
      <c r="RSO249" s="349"/>
      <c r="RSQ249" s="347"/>
      <c r="RSR249" s="350"/>
      <c r="RSS249" s="350"/>
      <c r="RST249" s="348"/>
      <c r="RSU249" s="348"/>
      <c r="RSV249" s="348"/>
      <c r="RSW249" s="349"/>
      <c r="RSY249" s="347"/>
      <c r="RSZ249" s="350"/>
      <c r="RTA249" s="350"/>
      <c r="RTB249" s="348"/>
      <c r="RTC249" s="348"/>
      <c r="RTD249" s="348"/>
      <c r="RTE249" s="349"/>
      <c r="RTG249" s="347"/>
      <c r="RTH249" s="350"/>
      <c r="RTI249" s="350"/>
      <c r="RTJ249" s="348"/>
      <c r="RTK249" s="348"/>
      <c r="RTL249" s="348"/>
      <c r="RTM249" s="349"/>
      <c r="RTO249" s="347"/>
      <c r="RTP249" s="350"/>
      <c r="RTQ249" s="350"/>
      <c r="RTR249" s="348"/>
      <c r="RTS249" s="348"/>
      <c r="RTT249" s="348"/>
      <c r="RTU249" s="349"/>
      <c r="RTW249" s="347"/>
      <c r="RTX249" s="350"/>
      <c r="RTY249" s="350"/>
      <c r="RTZ249" s="348"/>
      <c r="RUA249" s="348"/>
      <c r="RUB249" s="348"/>
      <c r="RUC249" s="349"/>
      <c r="RUE249" s="347"/>
      <c r="RUF249" s="350"/>
      <c r="RUG249" s="350"/>
      <c r="RUH249" s="348"/>
      <c r="RUI249" s="348"/>
      <c r="RUJ249" s="348"/>
      <c r="RUK249" s="349"/>
      <c r="RUM249" s="347"/>
      <c r="RUN249" s="350"/>
      <c r="RUO249" s="350"/>
      <c r="RUP249" s="348"/>
      <c r="RUQ249" s="348"/>
      <c r="RUR249" s="348"/>
      <c r="RUS249" s="349"/>
      <c r="RUU249" s="347"/>
      <c r="RUV249" s="350"/>
      <c r="RUW249" s="350"/>
      <c r="RUX249" s="348"/>
      <c r="RUY249" s="348"/>
      <c r="RUZ249" s="348"/>
      <c r="RVA249" s="349"/>
      <c r="RVC249" s="347"/>
      <c r="RVD249" s="350"/>
      <c r="RVE249" s="350"/>
      <c r="RVF249" s="348"/>
      <c r="RVG249" s="348"/>
      <c r="RVH249" s="348"/>
      <c r="RVI249" s="349"/>
      <c r="RVK249" s="347"/>
      <c r="RVL249" s="350"/>
      <c r="RVM249" s="350"/>
      <c r="RVN249" s="348"/>
      <c r="RVO249" s="348"/>
      <c r="RVP249" s="348"/>
      <c r="RVQ249" s="349"/>
      <c r="RVS249" s="347"/>
      <c r="RVT249" s="350"/>
      <c r="RVU249" s="350"/>
      <c r="RVV249" s="348"/>
      <c r="RVW249" s="348"/>
      <c r="RVX249" s="348"/>
      <c r="RVY249" s="349"/>
      <c r="RWA249" s="347"/>
      <c r="RWB249" s="350"/>
      <c r="RWC249" s="350"/>
      <c r="RWD249" s="348"/>
      <c r="RWE249" s="348"/>
      <c r="RWF249" s="348"/>
      <c r="RWG249" s="349"/>
      <c r="RWI249" s="347"/>
      <c r="RWJ249" s="350"/>
      <c r="RWK249" s="350"/>
      <c r="RWL249" s="348"/>
      <c r="RWM249" s="348"/>
      <c r="RWN249" s="348"/>
      <c r="RWO249" s="349"/>
      <c r="RWQ249" s="347"/>
      <c r="RWR249" s="350"/>
      <c r="RWS249" s="350"/>
      <c r="RWT249" s="348"/>
      <c r="RWU249" s="348"/>
      <c r="RWV249" s="348"/>
      <c r="RWW249" s="349"/>
      <c r="RWY249" s="347"/>
      <c r="RWZ249" s="350"/>
      <c r="RXA249" s="350"/>
      <c r="RXB249" s="348"/>
      <c r="RXC249" s="348"/>
      <c r="RXD249" s="348"/>
      <c r="RXE249" s="349"/>
      <c r="RXG249" s="347"/>
      <c r="RXH249" s="350"/>
      <c r="RXI249" s="350"/>
      <c r="RXJ249" s="348"/>
      <c r="RXK249" s="348"/>
      <c r="RXL249" s="348"/>
      <c r="RXM249" s="349"/>
      <c r="RXO249" s="347"/>
      <c r="RXP249" s="350"/>
      <c r="RXQ249" s="350"/>
      <c r="RXR249" s="348"/>
      <c r="RXS249" s="348"/>
      <c r="RXT249" s="348"/>
      <c r="RXU249" s="349"/>
      <c r="RXW249" s="347"/>
      <c r="RXX249" s="350"/>
      <c r="RXY249" s="350"/>
      <c r="RXZ249" s="348"/>
      <c r="RYA249" s="348"/>
      <c r="RYB249" s="348"/>
      <c r="RYC249" s="349"/>
      <c r="RYE249" s="347"/>
      <c r="RYF249" s="350"/>
      <c r="RYG249" s="350"/>
      <c r="RYH249" s="348"/>
      <c r="RYI249" s="348"/>
      <c r="RYJ249" s="348"/>
      <c r="RYK249" s="349"/>
      <c r="RYM249" s="347"/>
      <c r="RYN249" s="350"/>
      <c r="RYO249" s="350"/>
      <c r="RYP249" s="348"/>
      <c r="RYQ249" s="348"/>
      <c r="RYR249" s="348"/>
      <c r="RYS249" s="349"/>
      <c r="RYU249" s="347"/>
      <c r="RYV249" s="350"/>
      <c r="RYW249" s="350"/>
      <c r="RYX249" s="348"/>
      <c r="RYY249" s="348"/>
      <c r="RYZ249" s="348"/>
      <c r="RZA249" s="349"/>
      <c r="RZC249" s="347"/>
      <c r="RZD249" s="350"/>
      <c r="RZE249" s="350"/>
      <c r="RZF249" s="348"/>
      <c r="RZG249" s="348"/>
      <c r="RZH249" s="348"/>
      <c r="RZI249" s="349"/>
      <c r="RZK249" s="347"/>
      <c r="RZL249" s="350"/>
      <c r="RZM249" s="350"/>
      <c r="RZN249" s="348"/>
      <c r="RZO249" s="348"/>
      <c r="RZP249" s="348"/>
      <c r="RZQ249" s="349"/>
      <c r="RZS249" s="347"/>
      <c r="RZT249" s="350"/>
      <c r="RZU249" s="350"/>
      <c r="RZV249" s="348"/>
      <c r="RZW249" s="348"/>
      <c r="RZX249" s="348"/>
      <c r="RZY249" s="349"/>
      <c r="SAA249" s="347"/>
      <c r="SAB249" s="350"/>
      <c r="SAC249" s="350"/>
      <c r="SAD249" s="348"/>
      <c r="SAE249" s="348"/>
      <c r="SAF249" s="348"/>
      <c r="SAG249" s="349"/>
      <c r="SAI249" s="347"/>
      <c r="SAJ249" s="350"/>
      <c r="SAK249" s="350"/>
      <c r="SAL249" s="348"/>
      <c r="SAM249" s="348"/>
      <c r="SAN249" s="348"/>
      <c r="SAO249" s="349"/>
      <c r="SAQ249" s="347"/>
      <c r="SAR249" s="350"/>
      <c r="SAS249" s="350"/>
      <c r="SAT249" s="348"/>
      <c r="SAU249" s="348"/>
      <c r="SAV249" s="348"/>
      <c r="SAW249" s="349"/>
      <c r="SAY249" s="347"/>
      <c r="SAZ249" s="350"/>
      <c r="SBA249" s="350"/>
      <c r="SBB249" s="348"/>
      <c r="SBC249" s="348"/>
      <c r="SBD249" s="348"/>
      <c r="SBE249" s="349"/>
      <c r="SBG249" s="347"/>
      <c r="SBH249" s="350"/>
      <c r="SBI249" s="350"/>
      <c r="SBJ249" s="348"/>
      <c r="SBK249" s="348"/>
      <c r="SBL249" s="348"/>
      <c r="SBM249" s="349"/>
      <c r="SBO249" s="347"/>
      <c r="SBP249" s="350"/>
      <c r="SBQ249" s="350"/>
      <c r="SBR249" s="348"/>
      <c r="SBS249" s="348"/>
      <c r="SBT249" s="348"/>
      <c r="SBU249" s="349"/>
      <c r="SBW249" s="347"/>
      <c r="SBX249" s="350"/>
      <c r="SBY249" s="350"/>
      <c r="SBZ249" s="348"/>
      <c r="SCA249" s="348"/>
      <c r="SCB249" s="348"/>
      <c r="SCC249" s="349"/>
      <c r="SCE249" s="347"/>
      <c r="SCF249" s="350"/>
      <c r="SCG249" s="350"/>
      <c r="SCH249" s="348"/>
      <c r="SCI249" s="348"/>
      <c r="SCJ249" s="348"/>
      <c r="SCK249" s="349"/>
      <c r="SCM249" s="347"/>
      <c r="SCN249" s="350"/>
      <c r="SCO249" s="350"/>
      <c r="SCP249" s="348"/>
      <c r="SCQ249" s="348"/>
      <c r="SCR249" s="348"/>
      <c r="SCS249" s="349"/>
      <c r="SCU249" s="347"/>
      <c r="SCV249" s="350"/>
      <c r="SCW249" s="350"/>
      <c r="SCX249" s="348"/>
      <c r="SCY249" s="348"/>
      <c r="SCZ249" s="348"/>
      <c r="SDA249" s="349"/>
      <c r="SDC249" s="347"/>
      <c r="SDD249" s="350"/>
      <c r="SDE249" s="350"/>
      <c r="SDF249" s="348"/>
      <c r="SDG249" s="348"/>
      <c r="SDH249" s="348"/>
      <c r="SDI249" s="349"/>
      <c r="SDK249" s="347"/>
      <c r="SDL249" s="350"/>
      <c r="SDM249" s="350"/>
      <c r="SDN249" s="348"/>
      <c r="SDO249" s="348"/>
      <c r="SDP249" s="348"/>
      <c r="SDQ249" s="349"/>
      <c r="SDS249" s="347"/>
      <c r="SDT249" s="350"/>
      <c r="SDU249" s="350"/>
      <c r="SDV249" s="348"/>
      <c r="SDW249" s="348"/>
      <c r="SDX249" s="348"/>
      <c r="SDY249" s="349"/>
      <c r="SEA249" s="347"/>
      <c r="SEB249" s="350"/>
      <c r="SEC249" s="350"/>
      <c r="SED249" s="348"/>
      <c r="SEE249" s="348"/>
      <c r="SEF249" s="348"/>
      <c r="SEG249" s="349"/>
      <c r="SEI249" s="347"/>
      <c r="SEJ249" s="350"/>
      <c r="SEK249" s="350"/>
      <c r="SEL249" s="348"/>
      <c r="SEM249" s="348"/>
      <c r="SEN249" s="348"/>
      <c r="SEO249" s="349"/>
      <c r="SEQ249" s="347"/>
      <c r="SER249" s="350"/>
      <c r="SES249" s="350"/>
      <c r="SET249" s="348"/>
      <c r="SEU249" s="348"/>
      <c r="SEV249" s="348"/>
      <c r="SEW249" s="349"/>
      <c r="SEY249" s="347"/>
      <c r="SEZ249" s="350"/>
      <c r="SFA249" s="350"/>
      <c r="SFB249" s="348"/>
      <c r="SFC249" s="348"/>
      <c r="SFD249" s="348"/>
      <c r="SFE249" s="349"/>
      <c r="SFG249" s="347"/>
      <c r="SFH249" s="350"/>
      <c r="SFI249" s="350"/>
      <c r="SFJ249" s="348"/>
      <c r="SFK249" s="348"/>
      <c r="SFL249" s="348"/>
      <c r="SFM249" s="349"/>
      <c r="SFO249" s="347"/>
      <c r="SFP249" s="350"/>
      <c r="SFQ249" s="350"/>
      <c r="SFR249" s="348"/>
      <c r="SFS249" s="348"/>
      <c r="SFT249" s="348"/>
      <c r="SFU249" s="349"/>
      <c r="SFW249" s="347"/>
      <c r="SFX249" s="350"/>
      <c r="SFY249" s="350"/>
      <c r="SFZ249" s="348"/>
      <c r="SGA249" s="348"/>
      <c r="SGB249" s="348"/>
      <c r="SGC249" s="349"/>
      <c r="SGE249" s="347"/>
      <c r="SGF249" s="350"/>
      <c r="SGG249" s="350"/>
      <c r="SGH249" s="348"/>
      <c r="SGI249" s="348"/>
      <c r="SGJ249" s="348"/>
      <c r="SGK249" s="349"/>
      <c r="SGM249" s="347"/>
      <c r="SGN249" s="350"/>
      <c r="SGO249" s="350"/>
      <c r="SGP249" s="348"/>
      <c r="SGQ249" s="348"/>
      <c r="SGR249" s="348"/>
      <c r="SGS249" s="349"/>
      <c r="SGU249" s="347"/>
      <c r="SGV249" s="350"/>
      <c r="SGW249" s="350"/>
      <c r="SGX249" s="348"/>
      <c r="SGY249" s="348"/>
      <c r="SGZ249" s="348"/>
      <c r="SHA249" s="349"/>
      <c r="SHC249" s="347"/>
      <c r="SHD249" s="350"/>
      <c r="SHE249" s="350"/>
      <c r="SHF249" s="348"/>
      <c r="SHG249" s="348"/>
      <c r="SHH249" s="348"/>
      <c r="SHI249" s="349"/>
      <c r="SHK249" s="347"/>
      <c r="SHL249" s="350"/>
      <c r="SHM249" s="350"/>
      <c r="SHN249" s="348"/>
      <c r="SHO249" s="348"/>
      <c r="SHP249" s="348"/>
      <c r="SHQ249" s="349"/>
      <c r="SHS249" s="347"/>
      <c r="SHT249" s="350"/>
      <c r="SHU249" s="350"/>
      <c r="SHV249" s="348"/>
      <c r="SHW249" s="348"/>
      <c r="SHX249" s="348"/>
      <c r="SHY249" s="349"/>
      <c r="SIA249" s="347"/>
      <c r="SIB249" s="350"/>
      <c r="SIC249" s="350"/>
      <c r="SID249" s="348"/>
      <c r="SIE249" s="348"/>
      <c r="SIF249" s="348"/>
      <c r="SIG249" s="349"/>
      <c r="SII249" s="347"/>
      <c r="SIJ249" s="350"/>
      <c r="SIK249" s="350"/>
      <c r="SIL249" s="348"/>
      <c r="SIM249" s="348"/>
      <c r="SIN249" s="348"/>
      <c r="SIO249" s="349"/>
      <c r="SIQ249" s="347"/>
      <c r="SIR249" s="350"/>
      <c r="SIS249" s="350"/>
      <c r="SIT249" s="348"/>
      <c r="SIU249" s="348"/>
      <c r="SIV249" s="348"/>
      <c r="SIW249" s="349"/>
      <c r="SIY249" s="347"/>
      <c r="SIZ249" s="350"/>
      <c r="SJA249" s="350"/>
      <c r="SJB249" s="348"/>
      <c r="SJC249" s="348"/>
      <c r="SJD249" s="348"/>
      <c r="SJE249" s="349"/>
      <c r="SJG249" s="347"/>
      <c r="SJH249" s="350"/>
      <c r="SJI249" s="350"/>
      <c r="SJJ249" s="348"/>
      <c r="SJK249" s="348"/>
      <c r="SJL249" s="348"/>
      <c r="SJM249" s="349"/>
      <c r="SJO249" s="347"/>
      <c r="SJP249" s="350"/>
      <c r="SJQ249" s="350"/>
      <c r="SJR249" s="348"/>
      <c r="SJS249" s="348"/>
      <c r="SJT249" s="348"/>
      <c r="SJU249" s="349"/>
      <c r="SJW249" s="347"/>
      <c r="SJX249" s="350"/>
      <c r="SJY249" s="350"/>
      <c r="SJZ249" s="348"/>
      <c r="SKA249" s="348"/>
      <c r="SKB249" s="348"/>
      <c r="SKC249" s="349"/>
      <c r="SKE249" s="347"/>
      <c r="SKF249" s="350"/>
      <c r="SKG249" s="350"/>
      <c r="SKH249" s="348"/>
      <c r="SKI249" s="348"/>
      <c r="SKJ249" s="348"/>
      <c r="SKK249" s="349"/>
      <c r="SKM249" s="347"/>
      <c r="SKN249" s="350"/>
      <c r="SKO249" s="350"/>
      <c r="SKP249" s="348"/>
      <c r="SKQ249" s="348"/>
      <c r="SKR249" s="348"/>
      <c r="SKS249" s="349"/>
      <c r="SKU249" s="347"/>
      <c r="SKV249" s="350"/>
      <c r="SKW249" s="350"/>
      <c r="SKX249" s="348"/>
      <c r="SKY249" s="348"/>
      <c r="SKZ249" s="348"/>
      <c r="SLA249" s="349"/>
      <c r="SLC249" s="347"/>
      <c r="SLD249" s="350"/>
      <c r="SLE249" s="350"/>
      <c r="SLF249" s="348"/>
      <c r="SLG249" s="348"/>
      <c r="SLH249" s="348"/>
      <c r="SLI249" s="349"/>
      <c r="SLK249" s="347"/>
      <c r="SLL249" s="350"/>
      <c r="SLM249" s="350"/>
      <c r="SLN249" s="348"/>
      <c r="SLO249" s="348"/>
      <c r="SLP249" s="348"/>
      <c r="SLQ249" s="349"/>
      <c r="SLS249" s="347"/>
      <c r="SLT249" s="350"/>
      <c r="SLU249" s="350"/>
      <c r="SLV249" s="348"/>
      <c r="SLW249" s="348"/>
      <c r="SLX249" s="348"/>
      <c r="SLY249" s="349"/>
      <c r="SMA249" s="347"/>
      <c r="SMB249" s="350"/>
      <c r="SMC249" s="350"/>
      <c r="SMD249" s="348"/>
      <c r="SME249" s="348"/>
      <c r="SMF249" s="348"/>
      <c r="SMG249" s="349"/>
      <c r="SMI249" s="347"/>
      <c r="SMJ249" s="350"/>
      <c r="SMK249" s="350"/>
      <c r="SML249" s="348"/>
      <c r="SMM249" s="348"/>
      <c r="SMN249" s="348"/>
      <c r="SMO249" s="349"/>
      <c r="SMQ249" s="347"/>
      <c r="SMR249" s="350"/>
      <c r="SMS249" s="350"/>
      <c r="SMT249" s="348"/>
      <c r="SMU249" s="348"/>
      <c r="SMV249" s="348"/>
      <c r="SMW249" s="349"/>
      <c r="SMY249" s="347"/>
      <c r="SMZ249" s="350"/>
      <c r="SNA249" s="350"/>
      <c r="SNB249" s="348"/>
      <c r="SNC249" s="348"/>
      <c r="SND249" s="348"/>
      <c r="SNE249" s="349"/>
      <c r="SNG249" s="347"/>
      <c r="SNH249" s="350"/>
      <c r="SNI249" s="350"/>
      <c r="SNJ249" s="348"/>
      <c r="SNK249" s="348"/>
      <c r="SNL249" s="348"/>
      <c r="SNM249" s="349"/>
      <c r="SNO249" s="347"/>
      <c r="SNP249" s="350"/>
      <c r="SNQ249" s="350"/>
      <c r="SNR249" s="348"/>
      <c r="SNS249" s="348"/>
      <c r="SNT249" s="348"/>
      <c r="SNU249" s="349"/>
      <c r="SNW249" s="347"/>
      <c r="SNX249" s="350"/>
      <c r="SNY249" s="350"/>
      <c r="SNZ249" s="348"/>
      <c r="SOA249" s="348"/>
      <c r="SOB249" s="348"/>
      <c r="SOC249" s="349"/>
      <c r="SOE249" s="347"/>
      <c r="SOF249" s="350"/>
      <c r="SOG249" s="350"/>
      <c r="SOH249" s="348"/>
      <c r="SOI249" s="348"/>
      <c r="SOJ249" s="348"/>
      <c r="SOK249" s="349"/>
      <c r="SOM249" s="347"/>
      <c r="SON249" s="350"/>
      <c r="SOO249" s="350"/>
      <c r="SOP249" s="348"/>
      <c r="SOQ249" s="348"/>
      <c r="SOR249" s="348"/>
      <c r="SOS249" s="349"/>
      <c r="SOU249" s="347"/>
      <c r="SOV249" s="350"/>
      <c r="SOW249" s="350"/>
      <c r="SOX249" s="348"/>
      <c r="SOY249" s="348"/>
      <c r="SOZ249" s="348"/>
      <c r="SPA249" s="349"/>
      <c r="SPC249" s="347"/>
      <c r="SPD249" s="350"/>
      <c r="SPE249" s="350"/>
      <c r="SPF249" s="348"/>
      <c r="SPG249" s="348"/>
      <c r="SPH249" s="348"/>
      <c r="SPI249" s="349"/>
      <c r="SPK249" s="347"/>
      <c r="SPL249" s="350"/>
      <c r="SPM249" s="350"/>
      <c r="SPN249" s="348"/>
      <c r="SPO249" s="348"/>
      <c r="SPP249" s="348"/>
      <c r="SPQ249" s="349"/>
      <c r="SPS249" s="347"/>
      <c r="SPT249" s="350"/>
      <c r="SPU249" s="350"/>
      <c r="SPV249" s="348"/>
      <c r="SPW249" s="348"/>
      <c r="SPX249" s="348"/>
      <c r="SPY249" s="349"/>
      <c r="SQA249" s="347"/>
      <c r="SQB249" s="350"/>
      <c r="SQC249" s="350"/>
      <c r="SQD249" s="348"/>
      <c r="SQE249" s="348"/>
      <c r="SQF249" s="348"/>
      <c r="SQG249" s="349"/>
      <c r="SQI249" s="347"/>
      <c r="SQJ249" s="350"/>
      <c r="SQK249" s="350"/>
      <c r="SQL249" s="348"/>
      <c r="SQM249" s="348"/>
      <c r="SQN249" s="348"/>
      <c r="SQO249" s="349"/>
      <c r="SQQ249" s="347"/>
      <c r="SQR249" s="350"/>
      <c r="SQS249" s="350"/>
      <c r="SQT249" s="348"/>
      <c r="SQU249" s="348"/>
      <c r="SQV249" s="348"/>
      <c r="SQW249" s="349"/>
      <c r="SQY249" s="347"/>
      <c r="SQZ249" s="350"/>
      <c r="SRA249" s="350"/>
      <c r="SRB249" s="348"/>
      <c r="SRC249" s="348"/>
      <c r="SRD249" s="348"/>
      <c r="SRE249" s="349"/>
      <c r="SRG249" s="347"/>
      <c r="SRH249" s="350"/>
      <c r="SRI249" s="350"/>
      <c r="SRJ249" s="348"/>
      <c r="SRK249" s="348"/>
      <c r="SRL249" s="348"/>
      <c r="SRM249" s="349"/>
      <c r="SRO249" s="347"/>
      <c r="SRP249" s="350"/>
      <c r="SRQ249" s="350"/>
      <c r="SRR249" s="348"/>
      <c r="SRS249" s="348"/>
      <c r="SRT249" s="348"/>
      <c r="SRU249" s="349"/>
      <c r="SRW249" s="347"/>
      <c r="SRX249" s="350"/>
      <c r="SRY249" s="350"/>
      <c r="SRZ249" s="348"/>
      <c r="SSA249" s="348"/>
      <c r="SSB249" s="348"/>
      <c r="SSC249" s="349"/>
      <c r="SSE249" s="347"/>
      <c r="SSF249" s="350"/>
      <c r="SSG249" s="350"/>
      <c r="SSH249" s="348"/>
      <c r="SSI249" s="348"/>
      <c r="SSJ249" s="348"/>
      <c r="SSK249" s="349"/>
      <c r="SSM249" s="347"/>
      <c r="SSN249" s="350"/>
      <c r="SSO249" s="350"/>
      <c r="SSP249" s="348"/>
      <c r="SSQ249" s="348"/>
      <c r="SSR249" s="348"/>
      <c r="SSS249" s="349"/>
      <c r="SSU249" s="347"/>
      <c r="SSV249" s="350"/>
      <c r="SSW249" s="350"/>
      <c r="SSX249" s="348"/>
      <c r="SSY249" s="348"/>
      <c r="SSZ249" s="348"/>
      <c r="STA249" s="349"/>
      <c r="STC249" s="347"/>
      <c r="STD249" s="350"/>
      <c r="STE249" s="350"/>
      <c r="STF249" s="348"/>
      <c r="STG249" s="348"/>
      <c r="STH249" s="348"/>
      <c r="STI249" s="349"/>
      <c r="STK249" s="347"/>
      <c r="STL249" s="350"/>
      <c r="STM249" s="350"/>
      <c r="STN249" s="348"/>
      <c r="STO249" s="348"/>
      <c r="STP249" s="348"/>
      <c r="STQ249" s="349"/>
      <c r="STS249" s="347"/>
      <c r="STT249" s="350"/>
      <c r="STU249" s="350"/>
      <c r="STV249" s="348"/>
      <c r="STW249" s="348"/>
      <c r="STX249" s="348"/>
      <c r="STY249" s="349"/>
      <c r="SUA249" s="347"/>
      <c r="SUB249" s="350"/>
      <c r="SUC249" s="350"/>
      <c r="SUD249" s="348"/>
      <c r="SUE249" s="348"/>
      <c r="SUF249" s="348"/>
      <c r="SUG249" s="349"/>
      <c r="SUI249" s="347"/>
      <c r="SUJ249" s="350"/>
      <c r="SUK249" s="350"/>
      <c r="SUL249" s="348"/>
      <c r="SUM249" s="348"/>
      <c r="SUN249" s="348"/>
      <c r="SUO249" s="349"/>
      <c r="SUQ249" s="347"/>
      <c r="SUR249" s="350"/>
      <c r="SUS249" s="350"/>
      <c r="SUT249" s="348"/>
      <c r="SUU249" s="348"/>
      <c r="SUV249" s="348"/>
      <c r="SUW249" s="349"/>
      <c r="SUY249" s="347"/>
      <c r="SUZ249" s="350"/>
      <c r="SVA249" s="350"/>
      <c r="SVB249" s="348"/>
      <c r="SVC249" s="348"/>
      <c r="SVD249" s="348"/>
      <c r="SVE249" s="349"/>
      <c r="SVG249" s="347"/>
      <c r="SVH249" s="350"/>
      <c r="SVI249" s="350"/>
      <c r="SVJ249" s="348"/>
      <c r="SVK249" s="348"/>
      <c r="SVL249" s="348"/>
      <c r="SVM249" s="349"/>
      <c r="SVO249" s="347"/>
      <c r="SVP249" s="350"/>
      <c r="SVQ249" s="350"/>
      <c r="SVR249" s="348"/>
      <c r="SVS249" s="348"/>
      <c r="SVT249" s="348"/>
      <c r="SVU249" s="349"/>
      <c r="SVW249" s="347"/>
      <c r="SVX249" s="350"/>
      <c r="SVY249" s="350"/>
      <c r="SVZ249" s="348"/>
      <c r="SWA249" s="348"/>
      <c r="SWB249" s="348"/>
      <c r="SWC249" s="349"/>
      <c r="SWE249" s="347"/>
      <c r="SWF249" s="350"/>
      <c r="SWG249" s="350"/>
      <c r="SWH249" s="348"/>
      <c r="SWI249" s="348"/>
      <c r="SWJ249" s="348"/>
      <c r="SWK249" s="349"/>
      <c r="SWM249" s="347"/>
      <c r="SWN249" s="350"/>
      <c r="SWO249" s="350"/>
      <c r="SWP249" s="348"/>
      <c r="SWQ249" s="348"/>
      <c r="SWR249" s="348"/>
      <c r="SWS249" s="349"/>
      <c r="SWU249" s="347"/>
      <c r="SWV249" s="350"/>
      <c r="SWW249" s="350"/>
      <c r="SWX249" s="348"/>
      <c r="SWY249" s="348"/>
      <c r="SWZ249" s="348"/>
      <c r="SXA249" s="349"/>
      <c r="SXC249" s="347"/>
      <c r="SXD249" s="350"/>
      <c r="SXE249" s="350"/>
      <c r="SXF249" s="348"/>
      <c r="SXG249" s="348"/>
      <c r="SXH249" s="348"/>
      <c r="SXI249" s="349"/>
      <c r="SXK249" s="347"/>
      <c r="SXL249" s="350"/>
      <c r="SXM249" s="350"/>
      <c r="SXN249" s="348"/>
      <c r="SXO249" s="348"/>
      <c r="SXP249" s="348"/>
      <c r="SXQ249" s="349"/>
      <c r="SXS249" s="347"/>
      <c r="SXT249" s="350"/>
      <c r="SXU249" s="350"/>
      <c r="SXV249" s="348"/>
      <c r="SXW249" s="348"/>
      <c r="SXX249" s="348"/>
      <c r="SXY249" s="349"/>
      <c r="SYA249" s="347"/>
      <c r="SYB249" s="350"/>
      <c r="SYC249" s="350"/>
      <c r="SYD249" s="348"/>
      <c r="SYE249" s="348"/>
      <c r="SYF249" s="348"/>
      <c r="SYG249" s="349"/>
      <c r="SYI249" s="347"/>
      <c r="SYJ249" s="350"/>
      <c r="SYK249" s="350"/>
      <c r="SYL249" s="348"/>
      <c r="SYM249" s="348"/>
      <c r="SYN249" s="348"/>
      <c r="SYO249" s="349"/>
      <c r="SYQ249" s="347"/>
      <c r="SYR249" s="350"/>
      <c r="SYS249" s="350"/>
      <c r="SYT249" s="348"/>
      <c r="SYU249" s="348"/>
      <c r="SYV249" s="348"/>
      <c r="SYW249" s="349"/>
      <c r="SYY249" s="347"/>
      <c r="SYZ249" s="350"/>
      <c r="SZA249" s="350"/>
      <c r="SZB249" s="348"/>
      <c r="SZC249" s="348"/>
      <c r="SZD249" s="348"/>
      <c r="SZE249" s="349"/>
      <c r="SZG249" s="347"/>
      <c r="SZH249" s="350"/>
      <c r="SZI249" s="350"/>
      <c r="SZJ249" s="348"/>
      <c r="SZK249" s="348"/>
      <c r="SZL249" s="348"/>
      <c r="SZM249" s="349"/>
      <c r="SZO249" s="347"/>
      <c r="SZP249" s="350"/>
      <c r="SZQ249" s="350"/>
      <c r="SZR249" s="348"/>
      <c r="SZS249" s="348"/>
      <c r="SZT249" s="348"/>
      <c r="SZU249" s="349"/>
      <c r="SZW249" s="347"/>
      <c r="SZX249" s="350"/>
      <c r="SZY249" s="350"/>
      <c r="SZZ249" s="348"/>
      <c r="TAA249" s="348"/>
      <c r="TAB249" s="348"/>
      <c r="TAC249" s="349"/>
      <c r="TAE249" s="347"/>
      <c r="TAF249" s="350"/>
      <c r="TAG249" s="350"/>
      <c r="TAH249" s="348"/>
      <c r="TAI249" s="348"/>
      <c r="TAJ249" s="348"/>
      <c r="TAK249" s="349"/>
      <c r="TAM249" s="347"/>
      <c r="TAN249" s="350"/>
      <c r="TAO249" s="350"/>
      <c r="TAP249" s="348"/>
      <c r="TAQ249" s="348"/>
      <c r="TAR249" s="348"/>
      <c r="TAS249" s="349"/>
      <c r="TAU249" s="347"/>
      <c r="TAV249" s="350"/>
      <c r="TAW249" s="350"/>
      <c r="TAX249" s="348"/>
      <c r="TAY249" s="348"/>
      <c r="TAZ249" s="348"/>
      <c r="TBA249" s="349"/>
      <c r="TBC249" s="347"/>
      <c r="TBD249" s="350"/>
      <c r="TBE249" s="350"/>
      <c r="TBF249" s="348"/>
      <c r="TBG249" s="348"/>
      <c r="TBH249" s="348"/>
      <c r="TBI249" s="349"/>
      <c r="TBK249" s="347"/>
      <c r="TBL249" s="350"/>
      <c r="TBM249" s="350"/>
      <c r="TBN249" s="348"/>
      <c r="TBO249" s="348"/>
      <c r="TBP249" s="348"/>
      <c r="TBQ249" s="349"/>
      <c r="TBS249" s="347"/>
      <c r="TBT249" s="350"/>
      <c r="TBU249" s="350"/>
      <c r="TBV249" s="348"/>
      <c r="TBW249" s="348"/>
      <c r="TBX249" s="348"/>
      <c r="TBY249" s="349"/>
      <c r="TCA249" s="347"/>
      <c r="TCB249" s="350"/>
      <c r="TCC249" s="350"/>
      <c r="TCD249" s="348"/>
      <c r="TCE249" s="348"/>
      <c r="TCF249" s="348"/>
      <c r="TCG249" s="349"/>
      <c r="TCI249" s="347"/>
      <c r="TCJ249" s="350"/>
      <c r="TCK249" s="350"/>
      <c r="TCL249" s="348"/>
      <c r="TCM249" s="348"/>
      <c r="TCN249" s="348"/>
      <c r="TCO249" s="349"/>
      <c r="TCQ249" s="347"/>
      <c r="TCR249" s="350"/>
      <c r="TCS249" s="350"/>
      <c r="TCT249" s="348"/>
      <c r="TCU249" s="348"/>
      <c r="TCV249" s="348"/>
      <c r="TCW249" s="349"/>
      <c r="TCY249" s="347"/>
      <c r="TCZ249" s="350"/>
      <c r="TDA249" s="350"/>
      <c r="TDB249" s="348"/>
      <c r="TDC249" s="348"/>
      <c r="TDD249" s="348"/>
      <c r="TDE249" s="349"/>
      <c r="TDG249" s="347"/>
      <c r="TDH249" s="350"/>
      <c r="TDI249" s="350"/>
      <c r="TDJ249" s="348"/>
      <c r="TDK249" s="348"/>
      <c r="TDL249" s="348"/>
      <c r="TDM249" s="349"/>
      <c r="TDO249" s="347"/>
      <c r="TDP249" s="350"/>
      <c r="TDQ249" s="350"/>
      <c r="TDR249" s="348"/>
      <c r="TDS249" s="348"/>
      <c r="TDT249" s="348"/>
      <c r="TDU249" s="349"/>
      <c r="TDW249" s="347"/>
      <c r="TDX249" s="350"/>
      <c r="TDY249" s="350"/>
      <c r="TDZ249" s="348"/>
      <c r="TEA249" s="348"/>
      <c r="TEB249" s="348"/>
      <c r="TEC249" s="349"/>
      <c r="TEE249" s="347"/>
      <c r="TEF249" s="350"/>
      <c r="TEG249" s="350"/>
      <c r="TEH249" s="348"/>
      <c r="TEI249" s="348"/>
      <c r="TEJ249" s="348"/>
      <c r="TEK249" s="349"/>
      <c r="TEM249" s="347"/>
      <c r="TEN249" s="350"/>
      <c r="TEO249" s="350"/>
      <c r="TEP249" s="348"/>
      <c r="TEQ249" s="348"/>
      <c r="TER249" s="348"/>
      <c r="TES249" s="349"/>
      <c r="TEU249" s="347"/>
      <c r="TEV249" s="350"/>
      <c r="TEW249" s="350"/>
      <c r="TEX249" s="348"/>
      <c r="TEY249" s="348"/>
      <c r="TEZ249" s="348"/>
      <c r="TFA249" s="349"/>
      <c r="TFC249" s="347"/>
      <c r="TFD249" s="350"/>
      <c r="TFE249" s="350"/>
      <c r="TFF249" s="348"/>
      <c r="TFG249" s="348"/>
      <c r="TFH249" s="348"/>
      <c r="TFI249" s="349"/>
      <c r="TFK249" s="347"/>
      <c r="TFL249" s="350"/>
      <c r="TFM249" s="350"/>
      <c r="TFN249" s="348"/>
      <c r="TFO249" s="348"/>
      <c r="TFP249" s="348"/>
      <c r="TFQ249" s="349"/>
      <c r="TFS249" s="347"/>
      <c r="TFT249" s="350"/>
      <c r="TFU249" s="350"/>
      <c r="TFV249" s="348"/>
      <c r="TFW249" s="348"/>
      <c r="TFX249" s="348"/>
      <c r="TFY249" s="349"/>
      <c r="TGA249" s="347"/>
      <c r="TGB249" s="350"/>
      <c r="TGC249" s="350"/>
      <c r="TGD249" s="348"/>
      <c r="TGE249" s="348"/>
      <c r="TGF249" s="348"/>
      <c r="TGG249" s="349"/>
      <c r="TGI249" s="347"/>
      <c r="TGJ249" s="350"/>
      <c r="TGK249" s="350"/>
      <c r="TGL249" s="348"/>
      <c r="TGM249" s="348"/>
      <c r="TGN249" s="348"/>
      <c r="TGO249" s="349"/>
      <c r="TGQ249" s="347"/>
      <c r="TGR249" s="350"/>
      <c r="TGS249" s="350"/>
      <c r="TGT249" s="348"/>
      <c r="TGU249" s="348"/>
      <c r="TGV249" s="348"/>
      <c r="TGW249" s="349"/>
      <c r="TGY249" s="347"/>
      <c r="TGZ249" s="350"/>
      <c r="THA249" s="350"/>
      <c r="THB249" s="348"/>
      <c r="THC249" s="348"/>
      <c r="THD249" s="348"/>
      <c r="THE249" s="349"/>
      <c r="THG249" s="347"/>
      <c r="THH249" s="350"/>
      <c r="THI249" s="350"/>
      <c r="THJ249" s="348"/>
      <c r="THK249" s="348"/>
      <c r="THL249" s="348"/>
      <c r="THM249" s="349"/>
      <c r="THO249" s="347"/>
      <c r="THP249" s="350"/>
      <c r="THQ249" s="350"/>
      <c r="THR249" s="348"/>
      <c r="THS249" s="348"/>
      <c r="THT249" s="348"/>
      <c r="THU249" s="349"/>
      <c r="THW249" s="347"/>
      <c r="THX249" s="350"/>
      <c r="THY249" s="350"/>
      <c r="THZ249" s="348"/>
      <c r="TIA249" s="348"/>
      <c r="TIB249" s="348"/>
      <c r="TIC249" s="349"/>
      <c r="TIE249" s="347"/>
      <c r="TIF249" s="350"/>
      <c r="TIG249" s="350"/>
      <c r="TIH249" s="348"/>
      <c r="TII249" s="348"/>
      <c r="TIJ249" s="348"/>
      <c r="TIK249" s="349"/>
      <c r="TIM249" s="347"/>
      <c r="TIN249" s="350"/>
      <c r="TIO249" s="350"/>
      <c r="TIP249" s="348"/>
      <c r="TIQ249" s="348"/>
      <c r="TIR249" s="348"/>
      <c r="TIS249" s="349"/>
      <c r="TIU249" s="347"/>
      <c r="TIV249" s="350"/>
      <c r="TIW249" s="350"/>
      <c r="TIX249" s="348"/>
      <c r="TIY249" s="348"/>
      <c r="TIZ249" s="348"/>
      <c r="TJA249" s="349"/>
      <c r="TJC249" s="347"/>
      <c r="TJD249" s="350"/>
      <c r="TJE249" s="350"/>
      <c r="TJF249" s="348"/>
      <c r="TJG249" s="348"/>
      <c r="TJH249" s="348"/>
      <c r="TJI249" s="349"/>
      <c r="TJK249" s="347"/>
      <c r="TJL249" s="350"/>
      <c r="TJM249" s="350"/>
      <c r="TJN249" s="348"/>
      <c r="TJO249" s="348"/>
      <c r="TJP249" s="348"/>
      <c r="TJQ249" s="349"/>
      <c r="TJS249" s="347"/>
      <c r="TJT249" s="350"/>
      <c r="TJU249" s="350"/>
      <c r="TJV249" s="348"/>
      <c r="TJW249" s="348"/>
      <c r="TJX249" s="348"/>
      <c r="TJY249" s="349"/>
      <c r="TKA249" s="347"/>
      <c r="TKB249" s="350"/>
      <c r="TKC249" s="350"/>
      <c r="TKD249" s="348"/>
      <c r="TKE249" s="348"/>
      <c r="TKF249" s="348"/>
      <c r="TKG249" s="349"/>
      <c r="TKI249" s="347"/>
      <c r="TKJ249" s="350"/>
      <c r="TKK249" s="350"/>
      <c r="TKL249" s="348"/>
      <c r="TKM249" s="348"/>
      <c r="TKN249" s="348"/>
      <c r="TKO249" s="349"/>
      <c r="TKQ249" s="347"/>
      <c r="TKR249" s="350"/>
      <c r="TKS249" s="350"/>
      <c r="TKT249" s="348"/>
      <c r="TKU249" s="348"/>
      <c r="TKV249" s="348"/>
      <c r="TKW249" s="349"/>
      <c r="TKY249" s="347"/>
      <c r="TKZ249" s="350"/>
      <c r="TLA249" s="350"/>
      <c r="TLB249" s="348"/>
      <c r="TLC249" s="348"/>
      <c r="TLD249" s="348"/>
      <c r="TLE249" s="349"/>
      <c r="TLG249" s="347"/>
      <c r="TLH249" s="350"/>
      <c r="TLI249" s="350"/>
      <c r="TLJ249" s="348"/>
      <c r="TLK249" s="348"/>
      <c r="TLL249" s="348"/>
      <c r="TLM249" s="349"/>
      <c r="TLO249" s="347"/>
      <c r="TLP249" s="350"/>
      <c r="TLQ249" s="350"/>
      <c r="TLR249" s="348"/>
      <c r="TLS249" s="348"/>
      <c r="TLT249" s="348"/>
      <c r="TLU249" s="349"/>
      <c r="TLW249" s="347"/>
      <c r="TLX249" s="350"/>
      <c r="TLY249" s="350"/>
      <c r="TLZ249" s="348"/>
      <c r="TMA249" s="348"/>
      <c r="TMB249" s="348"/>
      <c r="TMC249" s="349"/>
      <c r="TME249" s="347"/>
      <c r="TMF249" s="350"/>
      <c r="TMG249" s="350"/>
      <c r="TMH249" s="348"/>
      <c r="TMI249" s="348"/>
      <c r="TMJ249" s="348"/>
      <c r="TMK249" s="349"/>
      <c r="TMM249" s="347"/>
      <c r="TMN249" s="350"/>
      <c r="TMO249" s="350"/>
      <c r="TMP249" s="348"/>
      <c r="TMQ249" s="348"/>
      <c r="TMR249" s="348"/>
      <c r="TMS249" s="349"/>
      <c r="TMU249" s="347"/>
      <c r="TMV249" s="350"/>
      <c r="TMW249" s="350"/>
      <c r="TMX249" s="348"/>
      <c r="TMY249" s="348"/>
      <c r="TMZ249" s="348"/>
      <c r="TNA249" s="349"/>
      <c r="TNC249" s="347"/>
      <c r="TND249" s="350"/>
      <c r="TNE249" s="350"/>
      <c r="TNF249" s="348"/>
      <c r="TNG249" s="348"/>
      <c r="TNH249" s="348"/>
      <c r="TNI249" s="349"/>
      <c r="TNK249" s="347"/>
      <c r="TNL249" s="350"/>
      <c r="TNM249" s="350"/>
      <c r="TNN249" s="348"/>
      <c r="TNO249" s="348"/>
      <c r="TNP249" s="348"/>
      <c r="TNQ249" s="349"/>
      <c r="TNS249" s="347"/>
      <c r="TNT249" s="350"/>
      <c r="TNU249" s="350"/>
      <c r="TNV249" s="348"/>
      <c r="TNW249" s="348"/>
      <c r="TNX249" s="348"/>
      <c r="TNY249" s="349"/>
      <c r="TOA249" s="347"/>
      <c r="TOB249" s="350"/>
      <c r="TOC249" s="350"/>
      <c r="TOD249" s="348"/>
      <c r="TOE249" s="348"/>
      <c r="TOF249" s="348"/>
      <c r="TOG249" s="349"/>
      <c r="TOI249" s="347"/>
      <c r="TOJ249" s="350"/>
      <c r="TOK249" s="350"/>
      <c r="TOL249" s="348"/>
      <c r="TOM249" s="348"/>
      <c r="TON249" s="348"/>
      <c r="TOO249" s="349"/>
      <c r="TOQ249" s="347"/>
      <c r="TOR249" s="350"/>
      <c r="TOS249" s="350"/>
      <c r="TOT249" s="348"/>
      <c r="TOU249" s="348"/>
      <c r="TOV249" s="348"/>
      <c r="TOW249" s="349"/>
      <c r="TOY249" s="347"/>
      <c r="TOZ249" s="350"/>
      <c r="TPA249" s="350"/>
      <c r="TPB249" s="348"/>
      <c r="TPC249" s="348"/>
      <c r="TPD249" s="348"/>
      <c r="TPE249" s="349"/>
      <c r="TPG249" s="347"/>
      <c r="TPH249" s="350"/>
      <c r="TPI249" s="350"/>
      <c r="TPJ249" s="348"/>
      <c r="TPK249" s="348"/>
      <c r="TPL249" s="348"/>
      <c r="TPM249" s="349"/>
      <c r="TPO249" s="347"/>
      <c r="TPP249" s="350"/>
      <c r="TPQ249" s="350"/>
      <c r="TPR249" s="348"/>
      <c r="TPS249" s="348"/>
      <c r="TPT249" s="348"/>
      <c r="TPU249" s="349"/>
      <c r="TPW249" s="347"/>
      <c r="TPX249" s="350"/>
      <c r="TPY249" s="350"/>
      <c r="TPZ249" s="348"/>
      <c r="TQA249" s="348"/>
      <c r="TQB249" s="348"/>
      <c r="TQC249" s="349"/>
      <c r="TQE249" s="347"/>
      <c r="TQF249" s="350"/>
      <c r="TQG249" s="350"/>
      <c r="TQH249" s="348"/>
      <c r="TQI249" s="348"/>
      <c r="TQJ249" s="348"/>
      <c r="TQK249" s="349"/>
      <c r="TQM249" s="347"/>
      <c r="TQN249" s="350"/>
      <c r="TQO249" s="350"/>
      <c r="TQP249" s="348"/>
      <c r="TQQ249" s="348"/>
      <c r="TQR249" s="348"/>
      <c r="TQS249" s="349"/>
      <c r="TQU249" s="347"/>
      <c r="TQV249" s="350"/>
      <c r="TQW249" s="350"/>
      <c r="TQX249" s="348"/>
      <c r="TQY249" s="348"/>
      <c r="TQZ249" s="348"/>
      <c r="TRA249" s="349"/>
      <c r="TRC249" s="347"/>
      <c r="TRD249" s="350"/>
      <c r="TRE249" s="350"/>
      <c r="TRF249" s="348"/>
      <c r="TRG249" s="348"/>
      <c r="TRH249" s="348"/>
      <c r="TRI249" s="349"/>
      <c r="TRK249" s="347"/>
      <c r="TRL249" s="350"/>
      <c r="TRM249" s="350"/>
      <c r="TRN249" s="348"/>
      <c r="TRO249" s="348"/>
      <c r="TRP249" s="348"/>
      <c r="TRQ249" s="349"/>
      <c r="TRS249" s="347"/>
      <c r="TRT249" s="350"/>
      <c r="TRU249" s="350"/>
      <c r="TRV249" s="348"/>
      <c r="TRW249" s="348"/>
      <c r="TRX249" s="348"/>
      <c r="TRY249" s="349"/>
      <c r="TSA249" s="347"/>
      <c r="TSB249" s="350"/>
      <c r="TSC249" s="350"/>
      <c r="TSD249" s="348"/>
      <c r="TSE249" s="348"/>
      <c r="TSF249" s="348"/>
      <c r="TSG249" s="349"/>
      <c r="TSI249" s="347"/>
      <c r="TSJ249" s="350"/>
      <c r="TSK249" s="350"/>
      <c r="TSL249" s="348"/>
      <c r="TSM249" s="348"/>
      <c r="TSN249" s="348"/>
      <c r="TSO249" s="349"/>
      <c r="TSQ249" s="347"/>
      <c r="TSR249" s="350"/>
      <c r="TSS249" s="350"/>
      <c r="TST249" s="348"/>
      <c r="TSU249" s="348"/>
      <c r="TSV249" s="348"/>
      <c r="TSW249" s="349"/>
      <c r="TSY249" s="347"/>
      <c r="TSZ249" s="350"/>
      <c r="TTA249" s="350"/>
      <c r="TTB249" s="348"/>
      <c r="TTC249" s="348"/>
      <c r="TTD249" s="348"/>
      <c r="TTE249" s="349"/>
      <c r="TTG249" s="347"/>
      <c r="TTH249" s="350"/>
      <c r="TTI249" s="350"/>
      <c r="TTJ249" s="348"/>
      <c r="TTK249" s="348"/>
      <c r="TTL249" s="348"/>
      <c r="TTM249" s="349"/>
      <c r="TTO249" s="347"/>
      <c r="TTP249" s="350"/>
      <c r="TTQ249" s="350"/>
      <c r="TTR249" s="348"/>
      <c r="TTS249" s="348"/>
      <c r="TTT249" s="348"/>
      <c r="TTU249" s="349"/>
      <c r="TTW249" s="347"/>
      <c r="TTX249" s="350"/>
      <c r="TTY249" s="350"/>
      <c r="TTZ249" s="348"/>
      <c r="TUA249" s="348"/>
      <c r="TUB249" s="348"/>
      <c r="TUC249" s="349"/>
      <c r="TUE249" s="347"/>
      <c r="TUF249" s="350"/>
      <c r="TUG249" s="350"/>
      <c r="TUH249" s="348"/>
      <c r="TUI249" s="348"/>
      <c r="TUJ249" s="348"/>
      <c r="TUK249" s="349"/>
      <c r="TUM249" s="347"/>
      <c r="TUN249" s="350"/>
      <c r="TUO249" s="350"/>
      <c r="TUP249" s="348"/>
      <c r="TUQ249" s="348"/>
      <c r="TUR249" s="348"/>
      <c r="TUS249" s="349"/>
      <c r="TUU249" s="347"/>
      <c r="TUV249" s="350"/>
      <c r="TUW249" s="350"/>
      <c r="TUX249" s="348"/>
      <c r="TUY249" s="348"/>
      <c r="TUZ249" s="348"/>
      <c r="TVA249" s="349"/>
      <c r="TVC249" s="347"/>
      <c r="TVD249" s="350"/>
      <c r="TVE249" s="350"/>
      <c r="TVF249" s="348"/>
      <c r="TVG249" s="348"/>
      <c r="TVH249" s="348"/>
      <c r="TVI249" s="349"/>
      <c r="TVK249" s="347"/>
      <c r="TVL249" s="350"/>
      <c r="TVM249" s="350"/>
      <c r="TVN249" s="348"/>
      <c r="TVO249" s="348"/>
      <c r="TVP249" s="348"/>
      <c r="TVQ249" s="349"/>
      <c r="TVS249" s="347"/>
      <c r="TVT249" s="350"/>
      <c r="TVU249" s="350"/>
      <c r="TVV249" s="348"/>
      <c r="TVW249" s="348"/>
      <c r="TVX249" s="348"/>
      <c r="TVY249" s="349"/>
      <c r="TWA249" s="347"/>
      <c r="TWB249" s="350"/>
      <c r="TWC249" s="350"/>
      <c r="TWD249" s="348"/>
      <c r="TWE249" s="348"/>
      <c r="TWF249" s="348"/>
      <c r="TWG249" s="349"/>
      <c r="TWI249" s="347"/>
      <c r="TWJ249" s="350"/>
      <c r="TWK249" s="350"/>
      <c r="TWL249" s="348"/>
      <c r="TWM249" s="348"/>
      <c r="TWN249" s="348"/>
      <c r="TWO249" s="349"/>
      <c r="TWQ249" s="347"/>
      <c r="TWR249" s="350"/>
      <c r="TWS249" s="350"/>
      <c r="TWT249" s="348"/>
      <c r="TWU249" s="348"/>
      <c r="TWV249" s="348"/>
      <c r="TWW249" s="349"/>
      <c r="TWY249" s="347"/>
      <c r="TWZ249" s="350"/>
      <c r="TXA249" s="350"/>
      <c r="TXB249" s="348"/>
      <c r="TXC249" s="348"/>
      <c r="TXD249" s="348"/>
      <c r="TXE249" s="349"/>
      <c r="TXG249" s="347"/>
      <c r="TXH249" s="350"/>
      <c r="TXI249" s="350"/>
      <c r="TXJ249" s="348"/>
      <c r="TXK249" s="348"/>
      <c r="TXL249" s="348"/>
      <c r="TXM249" s="349"/>
      <c r="TXO249" s="347"/>
      <c r="TXP249" s="350"/>
      <c r="TXQ249" s="350"/>
      <c r="TXR249" s="348"/>
      <c r="TXS249" s="348"/>
      <c r="TXT249" s="348"/>
      <c r="TXU249" s="349"/>
      <c r="TXW249" s="347"/>
      <c r="TXX249" s="350"/>
      <c r="TXY249" s="350"/>
      <c r="TXZ249" s="348"/>
      <c r="TYA249" s="348"/>
      <c r="TYB249" s="348"/>
      <c r="TYC249" s="349"/>
      <c r="TYE249" s="347"/>
      <c r="TYF249" s="350"/>
      <c r="TYG249" s="350"/>
      <c r="TYH249" s="348"/>
      <c r="TYI249" s="348"/>
      <c r="TYJ249" s="348"/>
      <c r="TYK249" s="349"/>
      <c r="TYM249" s="347"/>
      <c r="TYN249" s="350"/>
      <c r="TYO249" s="350"/>
      <c r="TYP249" s="348"/>
      <c r="TYQ249" s="348"/>
      <c r="TYR249" s="348"/>
      <c r="TYS249" s="349"/>
      <c r="TYU249" s="347"/>
      <c r="TYV249" s="350"/>
      <c r="TYW249" s="350"/>
      <c r="TYX249" s="348"/>
      <c r="TYY249" s="348"/>
      <c r="TYZ249" s="348"/>
      <c r="TZA249" s="349"/>
      <c r="TZC249" s="347"/>
      <c r="TZD249" s="350"/>
      <c r="TZE249" s="350"/>
      <c r="TZF249" s="348"/>
      <c r="TZG249" s="348"/>
      <c r="TZH249" s="348"/>
      <c r="TZI249" s="349"/>
      <c r="TZK249" s="347"/>
      <c r="TZL249" s="350"/>
      <c r="TZM249" s="350"/>
      <c r="TZN249" s="348"/>
      <c r="TZO249" s="348"/>
      <c r="TZP249" s="348"/>
      <c r="TZQ249" s="349"/>
      <c r="TZS249" s="347"/>
      <c r="TZT249" s="350"/>
      <c r="TZU249" s="350"/>
      <c r="TZV249" s="348"/>
      <c r="TZW249" s="348"/>
      <c r="TZX249" s="348"/>
      <c r="TZY249" s="349"/>
      <c r="UAA249" s="347"/>
      <c r="UAB249" s="350"/>
      <c r="UAC249" s="350"/>
      <c r="UAD249" s="348"/>
      <c r="UAE249" s="348"/>
      <c r="UAF249" s="348"/>
      <c r="UAG249" s="349"/>
      <c r="UAI249" s="347"/>
      <c r="UAJ249" s="350"/>
      <c r="UAK249" s="350"/>
      <c r="UAL249" s="348"/>
      <c r="UAM249" s="348"/>
      <c r="UAN249" s="348"/>
      <c r="UAO249" s="349"/>
      <c r="UAQ249" s="347"/>
      <c r="UAR249" s="350"/>
      <c r="UAS249" s="350"/>
      <c r="UAT249" s="348"/>
      <c r="UAU249" s="348"/>
      <c r="UAV249" s="348"/>
      <c r="UAW249" s="349"/>
      <c r="UAY249" s="347"/>
      <c r="UAZ249" s="350"/>
      <c r="UBA249" s="350"/>
      <c r="UBB249" s="348"/>
      <c r="UBC249" s="348"/>
      <c r="UBD249" s="348"/>
      <c r="UBE249" s="349"/>
      <c r="UBG249" s="347"/>
      <c r="UBH249" s="350"/>
      <c r="UBI249" s="350"/>
      <c r="UBJ249" s="348"/>
      <c r="UBK249" s="348"/>
      <c r="UBL249" s="348"/>
      <c r="UBM249" s="349"/>
      <c r="UBO249" s="347"/>
      <c r="UBP249" s="350"/>
      <c r="UBQ249" s="350"/>
      <c r="UBR249" s="348"/>
      <c r="UBS249" s="348"/>
      <c r="UBT249" s="348"/>
      <c r="UBU249" s="349"/>
      <c r="UBW249" s="347"/>
      <c r="UBX249" s="350"/>
      <c r="UBY249" s="350"/>
      <c r="UBZ249" s="348"/>
      <c r="UCA249" s="348"/>
      <c r="UCB249" s="348"/>
      <c r="UCC249" s="349"/>
      <c r="UCE249" s="347"/>
      <c r="UCF249" s="350"/>
      <c r="UCG249" s="350"/>
      <c r="UCH249" s="348"/>
      <c r="UCI249" s="348"/>
      <c r="UCJ249" s="348"/>
      <c r="UCK249" s="349"/>
      <c r="UCM249" s="347"/>
      <c r="UCN249" s="350"/>
      <c r="UCO249" s="350"/>
      <c r="UCP249" s="348"/>
      <c r="UCQ249" s="348"/>
      <c r="UCR249" s="348"/>
      <c r="UCS249" s="349"/>
      <c r="UCU249" s="347"/>
      <c r="UCV249" s="350"/>
      <c r="UCW249" s="350"/>
      <c r="UCX249" s="348"/>
      <c r="UCY249" s="348"/>
      <c r="UCZ249" s="348"/>
      <c r="UDA249" s="349"/>
      <c r="UDC249" s="347"/>
      <c r="UDD249" s="350"/>
      <c r="UDE249" s="350"/>
      <c r="UDF249" s="348"/>
      <c r="UDG249" s="348"/>
      <c r="UDH249" s="348"/>
      <c r="UDI249" s="349"/>
      <c r="UDK249" s="347"/>
      <c r="UDL249" s="350"/>
      <c r="UDM249" s="350"/>
      <c r="UDN249" s="348"/>
      <c r="UDO249" s="348"/>
      <c r="UDP249" s="348"/>
      <c r="UDQ249" s="349"/>
      <c r="UDS249" s="347"/>
      <c r="UDT249" s="350"/>
      <c r="UDU249" s="350"/>
      <c r="UDV249" s="348"/>
      <c r="UDW249" s="348"/>
      <c r="UDX249" s="348"/>
      <c r="UDY249" s="349"/>
      <c r="UEA249" s="347"/>
      <c r="UEB249" s="350"/>
      <c r="UEC249" s="350"/>
      <c r="UED249" s="348"/>
      <c r="UEE249" s="348"/>
      <c r="UEF249" s="348"/>
      <c r="UEG249" s="349"/>
      <c r="UEI249" s="347"/>
      <c r="UEJ249" s="350"/>
      <c r="UEK249" s="350"/>
      <c r="UEL249" s="348"/>
      <c r="UEM249" s="348"/>
      <c r="UEN249" s="348"/>
      <c r="UEO249" s="349"/>
      <c r="UEQ249" s="347"/>
      <c r="UER249" s="350"/>
      <c r="UES249" s="350"/>
      <c r="UET249" s="348"/>
      <c r="UEU249" s="348"/>
      <c r="UEV249" s="348"/>
      <c r="UEW249" s="349"/>
      <c r="UEY249" s="347"/>
      <c r="UEZ249" s="350"/>
      <c r="UFA249" s="350"/>
      <c r="UFB249" s="348"/>
      <c r="UFC249" s="348"/>
      <c r="UFD249" s="348"/>
      <c r="UFE249" s="349"/>
      <c r="UFG249" s="347"/>
      <c r="UFH249" s="350"/>
      <c r="UFI249" s="350"/>
      <c r="UFJ249" s="348"/>
      <c r="UFK249" s="348"/>
      <c r="UFL249" s="348"/>
      <c r="UFM249" s="349"/>
      <c r="UFO249" s="347"/>
      <c r="UFP249" s="350"/>
      <c r="UFQ249" s="350"/>
      <c r="UFR249" s="348"/>
      <c r="UFS249" s="348"/>
      <c r="UFT249" s="348"/>
      <c r="UFU249" s="349"/>
      <c r="UFW249" s="347"/>
      <c r="UFX249" s="350"/>
      <c r="UFY249" s="350"/>
      <c r="UFZ249" s="348"/>
      <c r="UGA249" s="348"/>
      <c r="UGB249" s="348"/>
      <c r="UGC249" s="349"/>
      <c r="UGE249" s="347"/>
      <c r="UGF249" s="350"/>
      <c r="UGG249" s="350"/>
      <c r="UGH249" s="348"/>
      <c r="UGI249" s="348"/>
      <c r="UGJ249" s="348"/>
      <c r="UGK249" s="349"/>
      <c r="UGM249" s="347"/>
      <c r="UGN249" s="350"/>
      <c r="UGO249" s="350"/>
      <c r="UGP249" s="348"/>
      <c r="UGQ249" s="348"/>
      <c r="UGR249" s="348"/>
      <c r="UGS249" s="349"/>
      <c r="UGU249" s="347"/>
      <c r="UGV249" s="350"/>
      <c r="UGW249" s="350"/>
      <c r="UGX249" s="348"/>
      <c r="UGY249" s="348"/>
      <c r="UGZ249" s="348"/>
      <c r="UHA249" s="349"/>
      <c r="UHC249" s="347"/>
      <c r="UHD249" s="350"/>
      <c r="UHE249" s="350"/>
      <c r="UHF249" s="348"/>
      <c r="UHG249" s="348"/>
      <c r="UHH249" s="348"/>
      <c r="UHI249" s="349"/>
      <c r="UHK249" s="347"/>
      <c r="UHL249" s="350"/>
      <c r="UHM249" s="350"/>
      <c r="UHN249" s="348"/>
      <c r="UHO249" s="348"/>
      <c r="UHP249" s="348"/>
      <c r="UHQ249" s="349"/>
      <c r="UHS249" s="347"/>
      <c r="UHT249" s="350"/>
      <c r="UHU249" s="350"/>
      <c r="UHV249" s="348"/>
      <c r="UHW249" s="348"/>
      <c r="UHX249" s="348"/>
      <c r="UHY249" s="349"/>
      <c r="UIA249" s="347"/>
      <c r="UIB249" s="350"/>
      <c r="UIC249" s="350"/>
      <c r="UID249" s="348"/>
      <c r="UIE249" s="348"/>
      <c r="UIF249" s="348"/>
      <c r="UIG249" s="349"/>
      <c r="UII249" s="347"/>
      <c r="UIJ249" s="350"/>
      <c r="UIK249" s="350"/>
      <c r="UIL249" s="348"/>
      <c r="UIM249" s="348"/>
      <c r="UIN249" s="348"/>
      <c r="UIO249" s="349"/>
      <c r="UIQ249" s="347"/>
      <c r="UIR249" s="350"/>
      <c r="UIS249" s="350"/>
      <c r="UIT249" s="348"/>
      <c r="UIU249" s="348"/>
      <c r="UIV249" s="348"/>
      <c r="UIW249" s="349"/>
      <c r="UIY249" s="347"/>
      <c r="UIZ249" s="350"/>
      <c r="UJA249" s="350"/>
      <c r="UJB249" s="348"/>
      <c r="UJC249" s="348"/>
      <c r="UJD249" s="348"/>
      <c r="UJE249" s="349"/>
      <c r="UJG249" s="347"/>
      <c r="UJH249" s="350"/>
      <c r="UJI249" s="350"/>
      <c r="UJJ249" s="348"/>
      <c r="UJK249" s="348"/>
      <c r="UJL249" s="348"/>
      <c r="UJM249" s="349"/>
      <c r="UJO249" s="347"/>
      <c r="UJP249" s="350"/>
      <c r="UJQ249" s="350"/>
      <c r="UJR249" s="348"/>
      <c r="UJS249" s="348"/>
      <c r="UJT249" s="348"/>
      <c r="UJU249" s="349"/>
      <c r="UJW249" s="347"/>
      <c r="UJX249" s="350"/>
      <c r="UJY249" s="350"/>
      <c r="UJZ249" s="348"/>
      <c r="UKA249" s="348"/>
      <c r="UKB249" s="348"/>
      <c r="UKC249" s="349"/>
      <c r="UKE249" s="347"/>
      <c r="UKF249" s="350"/>
      <c r="UKG249" s="350"/>
      <c r="UKH249" s="348"/>
      <c r="UKI249" s="348"/>
      <c r="UKJ249" s="348"/>
      <c r="UKK249" s="349"/>
      <c r="UKM249" s="347"/>
      <c r="UKN249" s="350"/>
      <c r="UKO249" s="350"/>
      <c r="UKP249" s="348"/>
      <c r="UKQ249" s="348"/>
      <c r="UKR249" s="348"/>
      <c r="UKS249" s="349"/>
      <c r="UKU249" s="347"/>
      <c r="UKV249" s="350"/>
      <c r="UKW249" s="350"/>
      <c r="UKX249" s="348"/>
      <c r="UKY249" s="348"/>
      <c r="UKZ249" s="348"/>
      <c r="ULA249" s="349"/>
      <c r="ULC249" s="347"/>
      <c r="ULD249" s="350"/>
      <c r="ULE249" s="350"/>
      <c r="ULF249" s="348"/>
      <c r="ULG249" s="348"/>
      <c r="ULH249" s="348"/>
      <c r="ULI249" s="349"/>
      <c r="ULK249" s="347"/>
      <c r="ULL249" s="350"/>
      <c r="ULM249" s="350"/>
      <c r="ULN249" s="348"/>
      <c r="ULO249" s="348"/>
      <c r="ULP249" s="348"/>
      <c r="ULQ249" s="349"/>
      <c r="ULS249" s="347"/>
      <c r="ULT249" s="350"/>
      <c r="ULU249" s="350"/>
      <c r="ULV249" s="348"/>
      <c r="ULW249" s="348"/>
      <c r="ULX249" s="348"/>
      <c r="ULY249" s="349"/>
      <c r="UMA249" s="347"/>
      <c r="UMB249" s="350"/>
      <c r="UMC249" s="350"/>
      <c r="UMD249" s="348"/>
      <c r="UME249" s="348"/>
      <c r="UMF249" s="348"/>
      <c r="UMG249" s="349"/>
      <c r="UMI249" s="347"/>
      <c r="UMJ249" s="350"/>
      <c r="UMK249" s="350"/>
      <c r="UML249" s="348"/>
      <c r="UMM249" s="348"/>
      <c r="UMN249" s="348"/>
      <c r="UMO249" s="349"/>
      <c r="UMQ249" s="347"/>
      <c r="UMR249" s="350"/>
      <c r="UMS249" s="350"/>
      <c r="UMT249" s="348"/>
      <c r="UMU249" s="348"/>
      <c r="UMV249" s="348"/>
      <c r="UMW249" s="349"/>
      <c r="UMY249" s="347"/>
      <c r="UMZ249" s="350"/>
      <c r="UNA249" s="350"/>
      <c r="UNB249" s="348"/>
      <c r="UNC249" s="348"/>
      <c r="UND249" s="348"/>
      <c r="UNE249" s="349"/>
      <c r="UNG249" s="347"/>
      <c r="UNH249" s="350"/>
      <c r="UNI249" s="350"/>
      <c r="UNJ249" s="348"/>
      <c r="UNK249" s="348"/>
      <c r="UNL249" s="348"/>
      <c r="UNM249" s="349"/>
      <c r="UNO249" s="347"/>
      <c r="UNP249" s="350"/>
      <c r="UNQ249" s="350"/>
      <c r="UNR249" s="348"/>
      <c r="UNS249" s="348"/>
      <c r="UNT249" s="348"/>
      <c r="UNU249" s="349"/>
      <c r="UNW249" s="347"/>
      <c r="UNX249" s="350"/>
      <c r="UNY249" s="350"/>
      <c r="UNZ249" s="348"/>
      <c r="UOA249" s="348"/>
      <c r="UOB249" s="348"/>
      <c r="UOC249" s="349"/>
      <c r="UOE249" s="347"/>
      <c r="UOF249" s="350"/>
      <c r="UOG249" s="350"/>
      <c r="UOH249" s="348"/>
      <c r="UOI249" s="348"/>
      <c r="UOJ249" s="348"/>
      <c r="UOK249" s="349"/>
      <c r="UOM249" s="347"/>
      <c r="UON249" s="350"/>
      <c r="UOO249" s="350"/>
      <c r="UOP249" s="348"/>
      <c r="UOQ249" s="348"/>
      <c r="UOR249" s="348"/>
      <c r="UOS249" s="349"/>
      <c r="UOU249" s="347"/>
      <c r="UOV249" s="350"/>
      <c r="UOW249" s="350"/>
      <c r="UOX249" s="348"/>
      <c r="UOY249" s="348"/>
      <c r="UOZ249" s="348"/>
      <c r="UPA249" s="349"/>
      <c r="UPC249" s="347"/>
      <c r="UPD249" s="350"/>
      <c r="UPE249" s="350"/>
      <c r="UPF249" s="348"/>
      <c r="UPG249" s="348"/>
      <c r="UPH249" s="348"/>
      <c r="UPI249" s="349"/>
      <c r="UPK249" s="347"/>
      <c r="UPL249" s="350"/>
      <c r="UPM249" s="350"/>
      <c r="UPN249" s="348"/>
      <c r="UPO249" s="348"/>
      <c r="UPP249" s="348"/>
      <c r="UPQ249" s="349"/>
      <c r="UPS249" s="347"/>
      <c r="UPT249" s="350"/>
      <c r="UPU249" s="350"/>
      <c r="UPV249" s="348"/>
      <c r="UPW249" s="348"/>
      <c r="UPX249" s="348"/>
      <c r="UPY249" s="349"/>
      <c r="UQA249" s="347"/>
      <c r="UQB249" s="350"/>
      <c r="UQC249" s="350"/>
      <c r="UQD249" s="348"/>
      <c r="UQE249" s="348"/>
      <c r="UQF249" s="348"/>
      <c r="UQG249" s="349"/>
      <c r="UQI249" s="347"/>
      <c r="UQJ249" s="350"/>
      <c r="UQK249" s="350"/>
      <c r="UQL249" s="348"/>
      <c r="UQM249" s="348"/>
      <c r="UQN249" s="348"/>
      <c r="UQO249" s="349"/>
      <c r="UQQ249" s="347"/>
      <c r="UQR249" s="350"/>
      <c r="UQS249" s="350"/>
      <c r="UQT249" s="348"/>
      <c r="UQU249" s="348"/>
      <c r="UQV249" s="348"/>
      <c r="UQW249" s="349"/>
      <c r="UQY249" s="347"/>
      <c r="UQZ249" s="350"/>
      <c r="URA249" s="350"/>
      <c r="URB249" s="348"/>
      <c r="URC249" s="348"/>
      <c r="URD249" s="348"/>
      <c r="URE249" s="349"/>
      <c r="URG249" s="347"/>
      <c r="URH249" s="350"/>
      <c r="URI249" s="350"/>
      <c r="URJ249" s="348"/>
      <c r="URK249" s="348"/>
      <c r="URL249" s="348"/>
      <c r="URM249" s="349"/>
      <c r="URO249" s="347"/>
      <c r="URP249" s="350"/>
      <c r="URQ249" s="350"/>
      <c r="URR249" s="348"/>
      <c r="URS249" s="348"/>
      <c r="URT249" s="348"/>
      <c r="URU249" s="349"/>
      <c r="URW249" s="347"/>
      <c r="URX249" s="350"/>
      <c r="URY249" s="350"/>
      <c r="URZ249" s="348"/>
      <c r="USA249" s="348"/>
      <c r="USB249" s="348"/>
      <c r="USC249" s="349"/>
      <c r="USE249" s="347"/>
      <c r="USF249" s="350"/>
      <c r="USG249" s="350"/>
      <c r="USH249" s="348"/>
      <c r="USI249" s="348"/>
      <c r="USJ249" s="348"/>
      <c r="USK249" s="349"/>
      <c r="USM249" s="347"/>
      <c r="USN249" s="350"/>
      <c r="USO249" s="350"/>
      <c r="USP249" s="348"/>
      <c r="USQ249" s="348"/>
      <c r="USR249" s="348"/>
      <c r="USS249" s="349"/>
      <c r="USU249" s="347"/>
      <c r="USV249" s="350"/>
      <c r="USW249" s="350"/>
      <c r="USX249" s="348"/>
      <c r="USY249" s="348"/>
      <c r="USZ249" s="348"/>
      <c r="UTA249" s="349"/>
      <c r="UTC249" s="347"/>
      <c r="UTD249" s="350"/>
      <c r="UTE249" s="350"/>
      <c r="UTF249" s="348"/>
      <c r="UTG249" s="348"/>
      <c r="UTH249" s="348"/>
      <c r="UTI249" s="349"/>
      <c r="UTK249" s="347"/>
      <c r="UTL249" s="350"/>
      <c r="UTM249" s="350"/>
      <c r="UTN249" s="348"/>
      <c r="UTO249" s="348"/>
      <c r="UTP249" s="348"/>
      <c r="UTQ249" s="349"/>
      <c r="UTS249" s="347"/>
      <c r="UTT249" s="350"/>
      <c r="UTU249" s="350"/>
      <c r="UTV249" s="348"/>
      <c r="UTW249" s="348"/>
      <c r="UTX249" s="348"/>
      <c r="UTY249" s="349"/>
      <c r="UUA249" s="347"/>
      <c r="UUB249" s="350"/>
      <c r="UUC249" s="350"/>
      <c r="UUD249" s="348"/>
      <c r="UUE249" s="348"/>
      <c r="UUF249" s="348"/>
      <c r="UUG249" s="349"/>
      <c r="UUI249" s="347"/>
      <c r="UUJ249" s="350"/>
      <c r="UUK249" s="350"/>
      <c r="UUL249" s="348"/>
      <c r="UUM249" s="348"/>
      <c r="UUN249" s="348"/>
      <c r="UUO249" s="349"/>
      <c r="UUQ249" s="347"/>
      <c r="UUR249" s="350"/>
      <c r="UUS249" s="350"/>
      <c r="UUT249" s="348"/>
      <c r="UUU249" s="348"/>
      <c r="UUV249" s="348"/>
      <c r="UUW249" s="349"/>
      <c r="UUY249" s="347"/>
      <c r="UUZ249" s="350"/>
      <c r="UVA249" s="350"/>
      <c r="UVB249" s="348"/>
      <c r="UVC249" s="348"/>
      <c r="UVD249" s="348"/>
      <c r="UVE249" s="349"/>
      <c r="UVG249" s="347"/>
      <c r="UVH249" s="350"/>
      <c r="UVI249" s="350"/>
      <c r="UVJ249" s="348"/>
      <c r="UVK249" s="348"/>
      <c r="UVL249" s="348"/>
      <c r="UVM249" s="349"/>
      <c r="UVO249" s="347"/>
      <c r="UVP249" s="350"/>
      <c r="UVQ249" s="350"/>
      <c r="UVR249" s="348"/>
      <c r="UVS249" s="348"/>
      <c r="UVT249" s="348"/>
      <c r="UVU249" s="349"/>
      <c r="UVW249" s="347"/>
      <c r="UVX249" s="350"/>
      <c r="UVY249" s="350"/>
      <c r="UVZ249" s="348"/>
      <c r="UWA249" s="348"/>
      <c r="UWB249" s="348"/>
      <c r="UWC249" s="349"/>
      <c r="UWE249" s="347"/>
      <c r="UWF249" s="350"/>
      <c r="UWG249" s="350"/>
      <c r="UWH249" s="348"/>
      <c r="UWI249" s="348"/>
      <c r="UWJ249" s="348"/>
      <c r="UWK249" s="349"/>
      <c r="UWM249" s="347"/>
      <c r="UWN249" s="350"/>
      <c r="UWO249" s="350"/>
      <c r="UWP249" s="348"/>
      <c r="UWQ249" s="348"/>
      <c r="UWR249" s="348"/>
      <c r="UWS249" s="349"/>
      <c r="UWU249" s="347"/>
      <c r="UWV249" s="350"/>
      <c r="UWW249" s="350"/>
      <c r="UWX249" s="348"/>
      <c r="UWY249" s="348"/>
      <c r="UWZ249" s="348"/>
      <c r="UXA249" s="349"/>
      <c r="UXC249" s="347"/>
      <c r="UXD249" s="350"/>
      <c r="UXE249" s="350"/>
      <c r="UXF249" s="348"/>
      <c r="UXG249" s="348"/>
      <c r="UXH249" s="348"/>
      <c r="UXI249" s="349"/>
      <c r="UXK249" s="347"/>
      <c r="UXL249" s="350"/>
      <c r="UXM249" s="350"/>
      <c r="UXN249" s="348"/>
      <c r="UXO249" s="348"/>
      <c r="UXP249" s="348"/>
      <c r="UXQ249" s="349"/>
      <c r="UXS249" s="347"/>
      <c r="UXT249" s="350"/>
      <c r="UXU249" s="350"/>
      <c r="UXV249" s="348"/>
      <c r="UXW249" s="348"/>
      <c r="UXX249" s="348"/>
      <c r="UXY249" s="349"/>
      <c r="UYA249" s="347"/>
      <c r="UYB249" s="350"/>
      <c r="UYC249" s="350"/>
      <c r="UYD249" s="348"/>
      <c r="UYE249" s="348"/>
      <c r="UYF249" s="348"/>
      <c r="UYG249" s="349"/>
      <c r="UYI249" s="347"/>
      <c r="UYJ249" s="350"/>
      <c r="UYK249" s="350"/>
      <c r="UYL249" s="348"/>
      <c r="UYM249" s="348"/>
      <c r="UYN249" s="348"/>
      <c r="UYO249" s="349"/>
      <c r="UYQ249" s="347"/>
      <c r="UYR249" s="350"/>
      <c r="UYS249" s="350"/>
      <c r="UYT249" s="348"/>
      <c r="UYU249" s="348"/>
      <c r="UYV249" s="348"/>
      <c r="UYW249" s="349"/>
      <c r="UYY249" s="347"/>
      <c r="UYZ249" s="350"/>
      <c r="UZA249" s="350"/>
      <c r="UZB249" s="348"/>
      <c r="UZC249" s="348"/>
      <c r="UZD249" s="348"/>
      <c r="UZE249" s="349"/>
      <c r="UZG249" s="347"/>
      <c r="UZH249" s="350"/>
      <c r="UZI249" s="350"/>
      <c r="UZJ249" s="348"/>
      <c r="UZK249" s="348"/>
      <c r="UZL249" s="348"/>
      <c r="UZM249" s="349"/>
      <c r="UZO249" s="347"/>
      <c r="UZP249" s="350"/>
      <c r="UZQ249" s="350"/>
      <c r="UZR249" s="348"/>
      <c r="UZS249" s="348"/>
      <c r="UZT249" s="348"/>
      <c r="UZU249" s="349"/>
      <c r="UZW249" s="347"/>
      <c r="UZX249" s="350"/>
      <c r="UZY249" s="350"/>
      <c r="UZZ249" s="348"/>
      <c r="VAA249" s="348"/>
      <c r="VAB249" s="348"/>
      <c r="VAC249" s="349"/>
      <c r="VAE249" s="347"/>
      <c r="VAF249" s="350"/>
      <c r="VAG249" s="350"/>
      <c r="VAH249" s="348"/>
      <c r="VAI249" s="348"/>
      <c r="VAJ249" s="348"/>
      <c r="VAK249" s="349"/>
      <c r="VAM249" s="347"/>
      <c r="VAN249" s="350"/>
      <c r="VAO249" s="350"/>
      <c r="VAP249" s="348"/>
      <c r="VAQ249" s="348"/>
      <c r="VAR249" s="348"/>
      <c r="VAS249" s="349"/>
      <c r="VAU249" s="347"/>
      <c r="VAV249" s="350"/>
      <c r="VAW249" s="350"/>
      <c r="VAX249" s="348"/>
      <c r="VAY249" s="348"/>
      <c r="VAZ249" s="348"/>
      <c r="VBA249" s="349"/>
      <c r="VBC249" s="347"/>
      <c r="VBD249" s="350"/>
      <c r="VBE249" s="350"/>
      <c r="VBF249" s="348"/>
      <c r="VBG249" s="348"/>
      <c r="VBH249" s="348"/>
      <c r="VBI249" s="349"/>
      <c r="VBK249" s="347"/>
      <c r="VBL249" s="350"/>
      <c r="VBM249" s="350"/>
      <c r="VBN249" s="348"/>
      <c r="VBO249" s="348"/>
      <c r="VBP249" s="348"/>
      <c r="VBQ249" s="349"/>
      <c r="VBS249" s="347"/>
      <c r="VBT249" s="350"/>
      <c r="VBU249" s="350"/>
      <c r="VBV249" s="348"/>
      <c r="VBW249" s="348"/>
      <c r="VBX249" s="348"/>
      <c r="VBY249" s="349"/>
      <c r="VCA249" s="347"/>
      <c r="VCB249" s="350"/>
      <c r="VCC249" s="350"/>
      <c r="VCD249" s="348"/>
      <c r="VCE249" s="348"/>
      <c r="VCF249" s="348"/>
      <c r="VCG249" s="349"/>
      <c r="VCI249" s="347"/>
      <c r="VCJ249" s="350"/>
      <c r="VCK249" s="350"/>
      <c r="VCL249" s="348"/>
      <c r="VCM249" s="348"/>
      <c r="VCN249" s="348"/>
      <c r="VCO249" s="349"/>
      <c r="VCQ249" s="347"/>
      <c r="VCR249" s="350"/>
      <c r="VCS249" s="350"/>
      <c r="VCT249" s="348"/>
      <c r="VCU249" s="348"/>
      <c r="VCV249" s="348"/>
      <c r="VCW249" s="349"/>
      <c r="VCY249" s="347"/>
      <c r="VCZ249" s="350"/>
      <c r="VDA249" s="350"/>
      <c r="VDB249" s="348"/>
      <c r="VDC249" s="348"/>
      <c r="VDD249" s="348"/>
      <c r="VDE249" s="349"/>
      <c r="VDG249" s="347"/>
      <c r="VDH249" s="350"/>
      <c r="VDI249" s="350"/>
      <c r="VDJ249" s="348"/>
      <c r="VDK249" s="348"/>
      <c r="VDL249" s="348"/>
      <c r="VDM249" s="349"/>
      <c r="VDO249" s="347"/>
      <c r="VDP249" s="350"/>
      <c r="VDQ249" s="350"/>
      <c r="VDR249" s="348"/>
      <c r="VDS249" s="348"/>
      <c r="VDT249" s="348"/>
      <c r="VDU249" s="349"/>
      <c r="VDW249" s="347"/>
      <c r="VDX249" s="350"/>
      <c r="VDY249" s="350"/>
      <c r="VDZ249" s="348"/>
      <c r="VEA249" s="348"/>
      <c r="VEB249" s="348"/>
      <c r="VEC249" s="349"/>
      <c r="VEE249" s="347"/>
      <c r="VEF249" s="350"/>
      <c r="VEG249" s="350"/>
      <c r="VEH249" s="348"/>
      <c r="VEI249" s="348"/>
      <c r="VEJ249" s="348"/>
      <c r="VEK249" s="349"/>
      <c r="VEM249" s="347"/>
      <c r="VEN249" s="350"/>
      <c r="VEO249" s="350"/>
      <c r="VEP249" s="348"/>
      <c r="VEQ249" s="348"/>
      <c r="VER249" s="348"/>
      <c r="VES249" s="349"/>
      <c r="VEU249" s="347"/>
      <c r="VEV249" s="350"/>
      <c r="VEW249" s="350"/>
      <c r="VEX249" s="348"/>
      <c r="VEY249" s="348"/>
      <c r="VEZ249" s="348"/>
      <c r="VFA249" s="349"/>
      <c r="VFC249" s="347"/>
      <c r="VFD249" s="350"/>
      <c r="VFE249" s="350"/>
      <c r="VFF249" s="348"/>
      <c r="VFG249" s="348"/>
      <c r="VFH249" s="348"/>
      <c r="VFI249" s="349"/>
      <c r="VFK249" s="347"/>
      <c r="VFL249" s="350"/>
      <c r="VFM249" s="350"/>
      <c r="VFN249" s="348"/>
      <c r="VFO249" s="348"/>
      <c r="VFP249" s="348"/>
      <c r="VFQ249" s="349"/>
      <c r="VFS249" s="347"/>
      <c r="VFT249" s="350"/>
      <c r="VFU249" s="350"/>
      <c r="VFV249" s="348"/>
      <c r="VFW249" s="348"/>
      <c r="VFX249" s="348"/>
      <c r="VFY249" s="349"/>
      <c r="VGA249" s="347"/>
      <c r="VGB249" s="350"/>
      <c r="VGC249" s="350"/>
      <c r="VGD249" s="348"/>
      <c r="VGE249" s="348"/>
      <c r="VGF249" s="348"/>
      <c r="VGG249" s="349"/>
      <c r="VGI249" s="347"/>
      <c r="VGJ249" s="350"/>
      <c r="VGK249" s="350"/>
      <c r="VGL249" s="348"/>
      <c r="VGM249" s="348"/>
      <c r="VGN249" s="348"/>
      <c r="VGO249" s="349"/>
      <c r="VGQ249" s="347"/>
      <c r="VGR249" s="350"/>
      <c r="VGS249" s="350"/>
      <c r="VGT249" s="348"/>
      <c r="VGU249" s="348"/>
      <c r="VGV249" s="348"/>
      <c r="VGW249" s="349"/>
      <c r="VGY249" s="347"/>
      <c r="VGZ249" s="350"/>
      <c r="VHA249" s="350"/>
      <c r="VHB249" s="348"/>
      <c r="VHC249" s="348"/>
      <c r="VHD249" s="348"/>
      <c r="VHE249" s="349"/>
      <c r="VHG249" s="347"/>
      <c r="VHH249" s="350"/>
      <c r="VHI249" s="350"/>
      <c r="VHJ249" s="348"/>
      <c r="VHK249" s="348"/>
      <c r="VHL249" s="348"/>
      <c r="VHM249" s="349"/>
      <c r="VHO249" s="347"/>
      <c r="VHP249" s="350"/>
      <c r="VHQ249" s="350"/>
      <c r="VHR249" s="348"/>
      <c r="VHS249" s="348"/>
      <c r="VHT249" s="348"/>
      <c r="VHU249" s="349"/>
      <c r="VHW249" s="347"/>
      <c r="VHX249" s="350"/>
      <c r="VHY249" s="350"/>
      <c r="VHZ249" s="348"/>
      <c r="VIA249" s="348"/>
      <c r="VIB249" s="348"/>
      <c r="VIC249" s="349"/>
      <c r="VIE249" s="347"/>
      <c r="VIF249" s="350"/>
      <c r="VIG249" s="350"/>
      <c r="VIH249" s="348"/>
      <c r="VII249" s="348"/>
      <c r="VIJ249" s="348"/>
      <c r="VIK249" s="349"/>
      <c r="VIM249" s="347"/>
      <c r="VIN249" s="350"/>
      <c r="VIO249" s="350"/>
      <c r="VIP249" s="348"/>
      <c r="VIQ249" s="348"/>
      <c r="VIR249" s="348"/>
      <c r="VIS249" s="349"/>
      <c r="VIU249" s="347"/>
      <c r="VIV249" s="350"/>
      <c r="VIW249" s="350"/>
      <c r="VIX249" s="348"/>
      <c r="VIY249" s="348"/>
      <c r="VIZ249" s="348"/>
      <c r="VJA249" s="349"/>
      <c r="VJC249" s="347"/>
      <c r="VJD249" s="350"/>
      <c r="VJE249" s="350"/>
      <c r="VJF249" s="348"/>
      <c r="VJG249" s="348"/>
      <c r="VJH249" s="348"/>
      <c r="VJI249" s="349"/>
      <c r="VJK249" s="347"/>
      <c r="VJL249" s="350"/>
      <c r="VJM249" s="350"/>
      <c r="VJN249" s="348"/>
      <c r="VJO249" s="348"/>
      <c r="VJP249" s="348"/>
      <c r="VJQ249" s="349"/>
      <c r="VJS249" s="347"/>
      <c r="VJT249" s="350"/>
      <c r="VJU249" s="350"/>
      <c r="VJV249" s="348"/>
      <c r="VJW249" s="348"/>
      <c r="VJX249" s="348"/>
      <c r="VJY249" s="349"/>
      <c r="VKA249" s="347"/>
      <c r="VKB249" s="350"/>
      <c r="VKC249" s="350"/>
      <c r="VKD249" s="348"/>
      <c r="VKE249" s="348"/>
      <c r="VKF249" s="348"/>
      <c r="VKG249" s="349"/>
      <c r="VKI249" s="347"/>
      <c r="VKJ249" s="350"/>
      <c r="VKK249" s="350"/>
      <c r="VKL249" s="348"/>
      <c r="VKM249" s="348"/>
      <c r="VKN249" s="348"/>
      <c r="VKO249" s="349"/>
      <c r="VKQ249" s="347"/>
      <c r="VKR249" s="350"/>
      <c r="VKS249" s="350"/>
      <c r="VKT249" s="348"/>
      <c r="VKU249" s="348"/>
      <c r="VKV249" s="348"/>
      <c r="VKW249" s="349"/>
      <c r="VKY249" s="347"/>
      <c r="VKZ249" s="350"/>
      <c r="VLA249" s="350"/>
      <c r="VLB249" s="348"/>
      <c r="VLC249" s="348"/>
      <c r="VLD249" s="348"/>
      <c r="VLE249" s="349"/>
      <c r="VLG249" s="347"/>
      <c r="VLH249" s="350"/>
      <c r="VLI249" s="350"/>
      <c r="VLJ249" s="348"/>
      <c r="VLK249" s="348"/>
      <c r="VLL249" s="348"/>
      <c r="VLM249" s="349"/>
      <c r="VLO249" s="347"/>
      <c r="VLP249" s="350"/>
      <c r="VLQ249" s="350"/>
      <c r="VLR249" s="348"/>
      <c r="VLS249" s="348"/>
      <c r="VLT249" s="348"/>
      <c r="VLU249" s="349"/>
      <c r="VLW249" s="347"/>
      <c r="VLX249" s="350"/>
      <c r="VLY249" s="350"/>
      <c r="VLZ249" s="348"/>
      <c r="VMA249" s="348"/>
      <c r="VMB249" s="348"/>
      <c r="VMC249" s="349"/>
      <c r="VME249" s="347"/>
      <c r="VMF249" s="350"/>
      <c r="VMG249" s="350"/>
      <c r="VMH249" s="348"/>
      <c r="VMI249" s="348"/>
      <c r="VMJ249" s="348"/>
      <c r="VMK249" s="349"/>
      <c r="VMM249" s="347"/>
      <c r="VMN249" s="350"/>
      <c r="VMO249" s="350"/>
      <c r="VMP249" s="348"/>
      <c r="VMQ249" s="348"/>
      <c r="VMR249" s="348"/>
      <c r="VMS249" s="349"/>
      <c r="VMU249" s="347"/>
      <c r="VMV249" s="350"/>
      <c r="VMW249" s="350"/>
      <c r="VMX249" s="348"/>
      <c r="VMY249" s="348"/>
      <c r="VMZ249" s="348"/>
      <c r="VNA249" s="349"/>
      <c r="VNC249" s="347"/>
      <c r="VND249" s="350"/>
      <c r="VNE249" s="350"/>
      <c r="VNF249" s="348"/>
      <c r="VNG249" s="348"/>
      <c r="VNH249" s="348"/>
      <c r="VNI249" s="349"/>
      <c r="VNK249" s="347"/>
      <c r="VNL249" s="350"/>
      <c r="VNM249" s="350"/>
      <c r="VNN249" s="348"/>
      <c r="VNO249" s="348"/>
      <c r="VNP249" s="348"/>
      <c r="VNQ249" s="349"/>
      <c r="VNS249" s="347"/>
      <c r="VNT249" s="350"/>
      <c r="VNU249" s="350"/>
      <c r="VNV249" s="348"/>
      <c r="VNW249" s="348"/>
      <c r="VNX249" s="348"/>
      <c r="VNY249" s="349"/>
      <c r="VOA249" s="347"/>
      <c r="VOB249" s="350"/>
      <c r="VOC249" s="350"/>
      <c r="VOD249" s="348"/>
      <c r="VOE249" s="348"/>
      <c r="VOF249" s="348"/>
      <c r="VOG249" s="349"/>
      <c r="VOI249" s="347"/>
      <c r="VOJ249" s="350"/>
      <c r="VOK249" s="350"/>
      <c r="VOL249" s="348"/>
      <c r="VOM249" s="348"/>
      <c r="VON249" s="348"/>
      <c r="VOO249" s="349"/>
      <c r="VOQ249" s="347"/>
      <c r="VOR249" s="350"/>
      <c r="VOS249" s="350"/>
      <c r="VOT249" s="348"/>
      <c r="VOU249" s="348"/>
      <c r="VOV249" s="348"/>
      <c r="VOW249" s="349"/>
      <c r="VOY249" s="347"/>
      <c r="VOZ249" s="350"/>
      <c r="VPA249" s="350"/>
      <c r="VPB249" s="348"/>
      <c r="VPC249" s="348"/>
      <c r="VPD249" s="348"/>
      <c r="VPE249" s="349"/>
      <c r="VPG249" s="347"/>
      <c r="VPH249" s="350"/>
      <c r="VPI249" s="350"/>
      <c r="VPJ249" s="348"/>
      <c r="VPK249" s="348"/>
      <c r="VPL249" s="348"/>
      <c r="VPM249" s="349"/>
      <c r="VPO249" s="347"/>
      <c r="VPP249" s="350"/>
      <c r="VPQ249" s="350"/>
      <c r="VPR249" s="348"/>
      <c r="VPS249" s="348"/>
      <c r="VPT249" s="348"/>
      <c r="VPU249" s="349"/>
      <c r="VPW249" s="347"/>
      <c r="VPX249" s="350"/>
      <c r="VPY249" s="350"/>
      <c r="VPZ249" s="348"/>
      <c r="VQA249" s="348"/>
      <c r="VQB249" s="348"/>
      <c r="VQC249" s="349"/>
      <c r="VQE249" s="347"/>
      <c r="VQF249" s="350"/>
      <c r="VQG249" s="350"/>
      <c r="VQH249" s="348"/>
      <c r="VQI249" s="348"/>
      <c r="VQJ249" s="348"/>
      <c r="VQK249" s="349"/>
      <c r="VQM249" s="347"/>
      <c r="VQN249" s="350"/>
      <c r="VQO249" s="350"/>
      <c r="VQP249" s="348"/>
      <c r="VQQ249" s="348"/>
      <c r="VQR249" s="348"/>
      <c r="VQS249" s="349"/>
      <c r="VQU249" s="347"/>
      <c r="VQV249" s="350"/>
      <c r="VQW249" s="350"/>
      <c r="VQX249" s="348"/>
      <c r="VQY249" s="348"/>
      <c r="VQZ249" s="348"/>
      <c r="VRA249" s="349"/>
      <c r="VRC249" s="347"/>
      <c r="VRD249" s="350"/>
      <c r="VRE249" s="350"/>
      <c r="VRF249" s="348"/>
      <c r="VRG249" s="348"/>
      <c r="VRH249" s="348"/>
      <c r="VRI249" s="349"/>
      <c r="VRK249" s="347"/>
      <c r="VRL249" s="350"/>
      <c r="VRM249" s="350"/>
      <c r="VRN249" s="348"/>
      <c r="VRO249" s="348"/>
      <c r="VRP249" s="348"/>
      <c r="VRQ249" s="349"/>
      <c r="VRS249" s="347"/>
      <c r="VRT249" s="350"/>
      <c r="VRU249" s="350"/>
      <c r="VRV249" s="348"/>
      <c r="VRW249" s="348"/>
      <c r="VRX249" s="348"/>
      <c r="VRY249" s="349"/>
      <c r="VSA249" s="347"/>
      <c r="VSB249" s="350"/>
      <c r="VSC249" s="350"/>
      <c r="VSD249" s="348"/>
      <c r="VSE249" s="348"/>
      <c r="VSF249" s="348"/>
      <c r="VSG249" s="349"/>
      <c r="VSI249" s="347"/>
      <c r="VSJ249" s="350"/>
      <c r="VSK249" s="350"/>
      <c r="VSL249" s="348"/>
      <c r="VSM249" s="348"/>
      <c r="VSN249" s="348"/>
      <c r="VSO249" s="349"/>
      <c r="VSQ249" s="347"/>
      <c r="VSR249" s="350"/>
      <c r="VSS249" s="350"/>
      <c r="VST249" s="348"/>
      <c r="VSU249" s="348"/>
      <c r="VSV249" s="348"/>
      <c r="VSW249" s="349"/>
      <c r="VSY249" s="347"/>
      <c r="VSZ249" s="350"/>
      <c r="VTA249" s="350"/>
      <c r="VTB249" s="348"/>
      <c r="VTC249" s="348"/>
      <c r="VTD249" s="348"/>
      <c r="VTE249" s="349"/>
      <c r="VTG249" s="347"/>
      <c r="VTH249" s="350"/>
      <c r="VTI249" s="350"/>
      <c r="VTJ249" s="348"/>
      <c r="VTK249" s="348"/>
      <c r="VTL249" s="348"/>
      <c r="VTM249" s="349"/>
      <c r="VTO249" s="347"/>
      <c r="VTP249" s="350"/>
      <c r="VTQ249" s="350"/>
      <c r="VTR249" s="348"/>
      <c r="VTS249" s="348"/>
      <c r="VTT249" s="348"/>
      <c r="VTU249" s="349"/>
      <c r="VTW249" s="347"/>
      <c r="VTX249" s="350"/>
      <c r="VTY249" s="350"/>
      <c r="VTZ249" s="348"/>
      <c r="VUA249" s="348"/>
      <c r="VUB249" s="348"/>
      <c r="VUC249" s="349"/>
      <c r="VUE249" s="347"/>
      <c r="VUF249" s="350"/>
      <c r="VUG249" s="350"/>
      <c r="VUH249" s="348"/>
      <c r="VUI249" s="348"/>
      <c r="VUJ249" s="348"/>
      <c r="VUK249" s="349"/>
      <c r="VUM249" s="347"/>
      <c r="VUN249" s="350"/>
      <c r="VUO249" s="350"/>
      <c r="VUP249" s="348"/>
      <c r="VUQ249" s="348"/>
      <c r="VUR249" s="348"/>
      <c r="VUS249" s="349"/>
      <c r="VUU249" s="347"/>
      <c r="VUV249" s="350"/>
      <c r="VUW249" s="350"/>
      <c r="VUX249" s="348"/>
      <c r="VUY249" s="348"/>
      <c r="VUZ249" s="348"/>
      <c r="VVA249" s="349"/>
      <c r="VVC249" s="347"/>
      <c r="VVD249" s="350"/>
      <c r="VVE249" s="350"/>
      <c r="VVF249" s="348"/>
      <c r="VVG249" s="348"/>
      <c r="VVH249" s="348"/>
      <c r="VVI249" s="349"/>
      <c r="VVK249" s="347"/>
      <c r="VVL249" s="350"/>
      <c r="VVM249" s="350"/>
      <c r="VVN249" s="348"/>
      <c r="VVO249" s="348"/>
      <c r="VVP249" s="348"/>
      <c r="VVQ249" s="349"/>
      <c r="VVS249" s="347"/>
      <c r="VVT249" s="350"/>
      <c r="VVU249" s="350"/>
      <c r="VVV249" s="348"/>
      <c r="VVW249" s="348"/>
      <c r="VVX249" s="348"/>
      <c r="VVY249" s="349"/>
      <c r="VWA249" s="347"/>
      <c r="VWB249" s="350"/>
      <c r="VWC249" s="350"/>
      <c r="VWD249" s="348"/>
      <c r="VWE249" s="348"/>
      <c r="VWF249" s="348"/>
      <c r="VWG249" s="349"/>
      <c r="VWI249" s="347"/>
      <c r="VWJ249" s="350"/>
      <c r="VWK249" s="350"/>
      <c r="VWL249" s="348"/>
      <c r="VWM249" s="348"/>
      <c r="VWN249" s="348"/>
      <c r="VWO249" s="349"/>
      <c r="VWQ249" s="347"/>
      <c r="VWR249" s="350"/>
      <c r="VWS249" s="350"/>
      <c r="VWT249" s="348"/>
      <c r="VWU249" s="348"/>
      <c r="VWV249" s="348"/>
      <c r="VWW249" s="349"/>
      <c r="VWY249" s="347"/>
      <c r="VWZ249" s="350"/>
      <c r="VXA249" s="350"/>
      <c r="VXB249" s="348"/>
      <c r="VXC249" s="348"/>
      <c r="VXD249" s="348"/>
      <c r="VXE249" s="349"/>
      <c r="VXG249" s="347"/>
      <c r="VXH249" s="350"/>
      <c r="VXI249" s="350"/>
      <c r="VXJ249" s="348"/>
      <c r="VXK249" s="348"/>
      <c r="VXL249" s="348"/>
      <c r="VXM249" s="349"/>
      <c r="VXO249" s="347"/>
      <c r="VXP249" s="350"/>
      <c r="VXQ249" s="350"/>
      <c r="VXR249" s="348"/>
      <c r="VXS249" s="348"/>
      <c r="VXT249" s="348"/>
      <c r="VXU249" s="349"/>
      <c r="VXW249" s="347"/>
      <c r="VXX249" s="350"/>
      <c r="VXY249" s="350"/>
      <c r="VXZ249" s="348"/>
      <c r="VYA249" s="348"/>
      <c r="VYB249" s="348"/>
      <c r="VYC249" s="349"/>
      <c r="VYE249" s="347"/>
      <c r="VYF249" s="350"/>
      <c r="VYG249" s="350"/>
      <c r="VYH249" s="348"/>
      <c r="VYI249" s="348"/>
      <c r="VYJ249" s="348"/>
      <c r="VYK249" s="349"/>
      <c r="VYM249" s="347"/>
      <c r="VYN249" s="350"/>
      <c r="VYO249" s="350"/>
      <c r="VYP249" s="348"/>
      <c r="VYQ249" s="348"/>
      <c r="VYR249" s="348"/>
      <c r="VYS249" s="349"/>
      <c r="VYU249" s="347"/>
      <c r="VYV249" s="350"/>
      <c r="VYW249" s="350"/>
      <c r="VYX249" s="348"/>
      <c r="VYY249" s="348"/>
      <c r="VYZ249" s="348"/>
      <c r="VZA249" s="349"/>
      <c r="VZC249" s="347"/>
      <c r="VZD249" s="350"/>
      <c r="VZE249" s="350"/>
      <c r="VZF249" s="348"/>
      <c r="VZG249" s="348"/>
      <c r="VZH249" s="348"/>
      <c r="VZI249" s="349"/>
      <c r="VZK249" s="347"/>
      <c r="VZL249" s="350"/>
      <c r="VZM249" s="350"/>
      <c r="VZN249" s="348"/>
      <c r="VZO249" s="348"/>
      <c r="VZP249" s="348"/>
      <c r="VZQ249" s="349"/>
      <c r="VZS249" s="347"/>
      <c r="VZT249" s="350"/>
      <c r="VZU249" s="350"/>
      <c r="VZV249" s="348"/>
      <c r="VZW249" s="348"/>
      <c r="VZX249" s="348"/>
      <c r="VZY249" s="349"/>
      <c r="WAA249" s="347"/>
      <c r="WAB249" s="350"/>
      <c r="WAC249" s="350"/>
      <c r="WAD249" s="348"/>
      <c r="WAE249" s="348"/>
      <c r="WAF249" s="348"/>
      <c r="WAG249" s="349"/>
      <c r="WAI249" s="347"/>
      <c r="WAJ249" s="350"/>
      <c r="WAK249" s="350"/>
      <c r="WAL249" s="348"/>
      <c r="WAM249" s="348"/>
      <c r="WAN249" s="348"/>
      <c r="WAO249" s="349"/>
      <c r="WAQ249" s="347"/>
      <c r="WAR249" s="350"/>
      <c r="WAS249" s="350"/>
      <c r="WAT249" s="348"/>
      <c r="WAU249" s="348"/>
      <c r="WAV249" s="348"/>
      <c r="WAW249" s="349"/>
      <c r="WAY249" s="347"/>
      <c r="WAZ249" s="350"/>
      <c r="WBA249" s="350"/>
      <c r="WBB249" s="348"/>
      <c r="WBC249" s="348"/>
      <c r="WBD249" s="348"/>
      <c r="WBE249" s="349"/>
      <c r="WBG249" s="347"/>
      <c r="WBH249" s="350"/>
      <c r="WBI249" s="350"/>
      <c r="WBJ249" s="348"/>
      <c r="WBK249" s="348"/>
      <c r="WBL249" s="348"/>
      <c r="WBM249" s="349"/>
      <c r="WBO249" s="347"/>
      <c r="WBP249" s="350"/>
      <c r="WBQ249" s="350"/>
      <c r="WBR249" s="348"/>
      <c r="WBS249" s="348"/>
      <c r="WBT249" s="348"/>
      <c r="WBU249" s="349"/>
      <c r="WBW249" s="347"/>
      <c r="WBX249" s="350"/>
      <c r="WBY249" s="350"/>
      <c r="WBZ249" s="348"/>
      <c r="WCA249" s="348"/>
      <c r="WCB249" s="348"/>
      <c r="WCC249" s="349"/>
      <c r="WCE249" s="347"/>
      <c r="WCF249" s="350"/>
      <c r="WCG249" s="350"/>
      <c r="WCH249" s="348"/>
      <c r="WCI249" s="348"/>
      <c r="WCJ249" s="348"/>
      <c r="WCK249" s="349"/>
      <c r="WCM249" s="347"/>
      <c r="WCN249" s="350"/>
      <c r="WCO249" s="350"/>
      <c r="WCP249" s="348"/>
      <c r="WCQ249" s="348"/>
      <c r="WCR249" s="348"/>
      <c r="WCS249" s="349"/>
      <c r="WCU249" s="347"/>
      <c r="WCV249" s="350"/>
      <c r="WCW249" s="350"/>
      <c r="WCX249" s="348"/>
      <c r="WCY249" s="348"/>
      <c r="WCZ249" s="348"/>
      <c r="WDA249" s="349"/>
      <c r="WDC249" s="347"/>
      <c r="WDD249" s="350"/>
      <c r="WDE249" s="350"/>
      <c r="WDF249" s="348"/>
      <c r="WDG249" s="348"/>
      <c r="WDH249" s="348"/>
      <c r="WDI249" s="349"/>
      <c r="WDK249" s="347"/>
      <c r="WDL249" s="350"/>
      <c r="WDM249" s="350"/>
      <c r="WDN249" s="348"/>
      <c r="WDO249" s="348"/>
      <c r="WDP249" s="348"/>
      <c r="WDQ249" s="349"/>
      <c r="WDS249" s="347"/>
      <c r="WDT249" s="350"/>
      <c r="WDU249" s="350"/>
      <c r="WDV249" s="348"/>
      <c r="WDW249" s="348"/>
      <c r="WDX249" s="348"/>
      <c r="WDY249" s="349"/>
      <c r="WEA249" s="347"/>
      <c r="WEB249" s="350"/>
      <c r="WEC249" s="350"/>
      <c r="WED249" s="348"/>
      <c r="WEE249" s="348"/>
      <c r="WEF249" s="348"/>
      <c r="WEG249" s="349"/>
      <c r="WEI249" s="347"/>
      <c r="WEJ249" s="350"/>
      <c r="WEK249" s="350"/>
      <c r="WEL249" s="348"/>
      <c r="WEM249" s="348"/>
      <c r="WEN249" s="348"/>
      <c r="WEO249" s="349"/>
      <c r="WEQ249" s="347"/>
      <c r="WER249" s="350"/>
      <c r="WES249" s="350"/>
      <c r="WET249" s="348"/>
      <c r="WEU249" s="348"/>
      <c r="WEV249" s="348"/>
      <c r="WEW249" s="349"/>
      <c r="WEY249" s="347"/>
      <c r="WEZ249" s="350"/>
      <c r="WFA249" s="350"/>
      <c r="WFB249" s="348"/>
      <c r="WFC249" s="348"/>
      <c r="WFD249" s="348"/>
      <c r="WFE249" s="349"/>
      <c r="WFG249" s="347"/>
      <c r="WFH249" s="350"/>
      <c r="WFI249" s="350"/>
      <c r="WFJ249" s="348"/>
      <c r="WFK249" s="348"/>
      <c r="WFL249" s="348"/>
      <c r="WFM249" s="349"/>
      <c r="WFO249" s="347"/>
      <c r="WFP249" s="350"/>
      <c r="WFQ249" s="350"/>
      <c r="WFR249" s="348"/>
      <c r="WFS249" s="348"/>
      <c r="WFT249" s="348"/>
      <c r="WFU249" s="349"/>
      <c r="WFW249" s="347"/>
      <c r="WFX249" s="350"/>
      <c r="WFY249" s="350"/>
      <c r="WFZ249" s="348"/>
      <c r="WGA249" s="348"/>
      <c r="WGB249" s="348"/>
      <c r="WGC249" s="349"/>
      <c r="WGE249" s="347"/>
      <c r="WGF249" s="350"/>
      <c r="WGG249" s="350"/>
      <c r="WGH249" s="348"/>
      <c r="WGI249" s="348"/>
      <c r="WGJ249" s="348"/>
      <c r="WGK249" s="349"/>
      <c r="WGM249" s="347"/>
      <c r="WGN249" s="350"/>
      <c r="WGO249" s="350"/>
      <c r="WGP249" s="348"/>
      <c r="WGQ249" s="348"/>
      <c r="WGR249" s="348"/>
      <c r="WGS249" s="349"/>
      <c r="WGU249" s="347"/>
      <c r="WGV249" s="350"/>
      <c r="WGW249" s="350"/>
      <c r="WGX249" s="348"/>
      <c r="WGY249" s="348"/>
      <c r="WGZ249" s="348"/>
      <c r="WHA249" s="349"/>
      <c r="WHC249" s="347"/>
      <c r="WHD249" s="350"/>
      <c r="WHE249" s="350"/>
      <c r="WHF249" s="348"/>
      <c r="WHG249" s="348"/>
      <c r="WHH249" s="348"/>
      <c r="WHI249" s="349"/>
      <c r="WHK249" s="347"/>
      <c r="WHL249" s="350"/>
      <c r="WHM249" s="350"/>
      <c r="WHN249" s="348"/>
      <c r="WHO249" s="348"/>
      <c r="WHP249" s="348"/>
      <c r="WHQ249" s="349"/>
      <c r="WHS249" s="347"/>
      <c r="WHT249" s="350"/>
      <c r="WHU249" s="350"/>
      <c r="WHV249" s="348"/>
      <c r="WHW249" s="348"/>
      <c r="WHX249" s="348"/>
      <c r="WHY249" s="349"/>
      <c r="WIA249" s="347"/>
      <c r="WIB249" s="350"/>
      <c r="WIC249" s="350"/>
      <c r="WID249" s="348"/>
      <c r="WIE249" s="348"/>
      <c r="WIF249" s="348"/>
      <c r="WIG249" s="349"/>
      <c r="WII249" s="347"/>
      <c r="WIJ249" s="350"/>
      <c r="WIK249" s="350"/>
      <c r="WIL249" s="348"/>
      <c r="WIM249" s="348"/>
      <c r="WIN249" s="348"/>
      <c r="WIO249" s="349"/>
      <c r="WIQ249" s="347"/>
      <c r="WIR249" s="350"/>
      <c r="WIS249" s="350"/>
      <c r="WIT249" s="348"/>
      <c r="WIU249" s="348"/>
      <c r="WIV249" s="348"/>
      <c r="WIW249" s="349"/>
      <c r="WIY249" s="347"/>
      <c r="WIZ249" s="350"/>
      <c r="WJA249" s="350"/>
      <c r="WJB249" s="348"/>
      <c r="WJC249" s="348"/>
      <c r="WJD249" s="348"/>
      <c r="WJE249" s="349"/>
      <c r="WJG249" s="347"/>
      <c r="WJH249" s="350"/>
      <c r="WJI249" s="350"/>
      <c r="WJJ249" s="348"/>
      <c r="WJK249" s="348"/>
      <c r="WJL249" s="348"/>
      <c r="WJM249" s="349"/>
      <c r="WJO249" s="347"/>
      <c r="WJP249" s="350"/>
      <c r="WJQ249" s="350"/>
      <c r="WJR249" s="348"/>
      <c r="WJS249" s="348"/>
      <c r="WJT249" s="348"/>
      <c r="WJU249" s="349"/>
      <c r="WJW249" s="347"/>
      <c r="WJX249" s="350"/>
      <c r="WJY249" s="350"/>
      <c r="WJZ249" s="348"/>
      <c r="WKA249" s="348"/>
      <c r="WKB249" s="348"/>
      <c r="WKC249" s="349"/>
      <c r="WKE249" s="347"/>
      <c r="WKF249" s="350"/>
      <c r="WKG249" s="350"/>
      <c r="WKH249" s="348"/>
      <c r="WKI249" s="348"/>
      <c r="WKJ249" s="348"/>
      <c r="WKK249" s="349"/>
      <c r="WKM249" s="347"/>
      <c r="WKN249" s="350"/>
      <c r="WKO249" s="350"/>
      <c r="WKP249" s="348"/>
      <c r="WKQ249" s="348"/>
      <c r="WKR249" s="348"/>
      <c r="WKS249" s="349"/>
      <c r="WKU249" s="347"/>
      <c r="WKV249" s="350"/>
      <c r="WKW249" s="350"/>
      <c r="WKX249" s="348"/>
      <c r="WKY249" s="348"/>
      <c r="WKZ249" s="348"/>
      <c r="WLA249" s="349"/>
      <c r="WLC249" s="347"/>
      <c r="WLD249" s="350"/>
      <c r="WLE249" s="350"/>
      <c r="WLF249" s="348"/>
      <c r="WLG249" s="348"/>
      <c r="WLH249" s="348"/>
      <c r="WLI249" s="349"/>
      <c r="WLK249" s="347"/>
      <c r="WLL249" s="350"/>
      <c r="WLM249" s="350"/>
      <c r="WLN249" s="348"/>
      <c r="WLO249" s="348"/>
      <c r="WLP249" s="348"/>
      <c r="WLQ249" s="349"/>
      <c r="WLS249" s="347"/>
      <c r="WLT249" s="350"/>
      <c r="WLU249" s="350"/>
      <c r="WLV249" s="348"/>
      <c r="WLW249" s="348"/>
      <c r="WLX249" s="348"/>
      <c r="WLY249" s="349"/>
      <c r="WMA249" s="347"/>
      <c r="WMB249" s="350"/>
      <c r="WMC249" s="350"/>
      <c r="WMD249" s="348"/>
      <c r="WME249" s="348"/>
      <c r="WMF249" s="348"/>
      <c r="WMG249" s="349"/>
      <c r="WMI249" s="347"/>
      <c r="WMJ249" s="350"/>
      <c r="WMK249" s="350"/>
      <c r="WML249" s="348"/>
      <c r="WMM249" s="348"/>
      <c r="WMN249" s="348"/>
      <c r="WMO249" s="349"/>
      <c r="WMQ249" s="347"/>
      <c r="WMR249" s="350"/>
      <c r="WMS249" s="350"/>
      <c r="WMT249" s="348"/>
      <c r="WMU249" s="348"/>
      <c r="WMV249" s="348"/>
      <c r="WMW249" s="349"/>
      <c r="WMY249" s="347"/>
      <c r="WMZ249" s="350"/>
      <c r="WNA249" s="350"/>
      <c r="WNB249" s="348"/>
      <c r="WNC249" s="348"/>
      <c r="WND249" s="348"/>
      <c r="WNE249" s="349"/>
      <c r="WNG249" s="347"/>
      <c r="WNH249" s="350"/>
      <c r="WNI249" s="350"/>
      <c r="WNJ249" s="348"/>
      <c r="WNK249" s="348"/>
      <c r="WNL249" s="348"/>
      <c r="WNM249" s="349"/>
      <c r="WNO249" s="347"/>
      <c r="WNP249" s="350"/>
      <c r="WNQ249" s="350"/>
      <c r="WNR249" s="348"/>
      <c r="WNS249" s="348"/>
      <c r="WNT249" s="348"/>
      <c r="WNU249" s="349"/>
      <c r="WNW249" s="347"/>
      <c r="WNX249" s="350"/>
      <c r="WNY249" s="350"/>
      <c r="WNZ249" s="348"/>
      <c r="WOA249" s="348"/>
      <c r="WOB249" s="348"/>
      <c r="WOC249" s="349"/>
      <c r="WOE249" s="347"/>
      <c r="WOF249" s="350"/>
      <c r="WOG249" s="350"/>
      <c r="WOH249" s="348"/>
      <c r="WOI249" s="348"/>
      <c r="WOJ249" s="348"/>
      <c r="WOK249" s="349"/>
      <c r="WOM249" s="347"/>
      <c r="WON249" s="350"/>
      <c r="WOO249" s="350"/>
      <c r="WOP249" s="348"/>
      <c r="WOQ249" s="348"/>
      <c r="WOR249" s="348"/>
      <c r="WOS249" s="349"/>
      <c r="WOU249" s="347"/>
      <c r="WOV249" s="350"/>
      <c r="WOW249" s="350"/>
      <c r="WOX249" s="348"/>
      <c r="WOY249" s="348"/>
      <c r="WOZ249" s="348"/>
      <c r="WPA249" s="349"/>
      <c r="WPC249" s="347"/>
      <c r="WPD249" s="350"/>
      <c r="WPE249" s="350"/>
      <c r="WPF249" s="348"/>
      <c r="WPG249" s="348"/>
      <c r="WPH249" s="348"/>
      <c r="WPI249" s="349"/>
      <c r="WPK249" s="347"/>
      <c r="WPL249" s="350"/>
      <c r="WPM249" s="350"/>
      <c r="WPN249" s="348"/>
      <c r="WPO249" s="348"/>
      <c r="WPP249" s="348"/>
      <c r="WPQ249" s="349"/>
      <c r="WPS249" s="347"/>
      <c r="WPT249" s="350"/>
      <c r="WPU249" s="350"/>
      <c r="WPV249" s="348"/>
      <c r="WPW249" s="348"/>
      <c r="WPX249" s="348"/>
      <c r="WPY249" s="349"/>
      <c r="WQA249" s="347"/>
      <c r="WQB249" s="350"/>
      <c r="WQC249" s="350"/>
      <c r="WQD249" s="348"/>
      <c r="WQE249" s="348"/>
      <c r="WQF249" s="348"/>
      <c r="WQG249" s="349"/>
      <c r="WQI249" s="347"/>
      <c r="WQJ249" s="350"/>
      <c r="WQK249" s="350"/>
      <c r="WQL249" s="348"/>
      <c r="WQM249" s="348"/>
      <c r="WQN249" s="348"/>
      <c r="WQO249" s="349"/>
      <c r="WQQ249" s="347"/>
      <c r="WQR249" s="350"/>
      <c r="WQS249" s="350"/>
      <c r="WQT249" s="348"/>
      <c r="WQU249" s="348"/>
      <c r="WQV249" s="348"/>
      <c r="WQW249" s="349"/>
      <c r="WQY249" s="347"/>
      <c r="WQZ249" s="350"/>
      <c r="WRA249" s="350"/>
      <c r="WRB249" s="348"/>
      <c r="WRC249" s="348"/>
      <c r="WRD249" s="348"/>
      <c r="WRE249" s="349"/>
      <c r="WRG249" s="347"/>
      <c r="WRH249" s="350"/>
      <c r="WRI249" s="350"/>
      <c r="WRJ249" s="348"/>
      <c r="WRK249" s="348"/>
      <c r="WRL249" s="348"/>
      <c r="WRM249" s="349"/>
      <c r="WRO249" s="347"/>
      <c r="WRP249" s="350"/>
      <c r="WRQ249" s="350"/>
      <c r="WRR249" s="348"/>
      <c r="WRS249" s="348"/>
      <c r="WRT249" s="348"/>
      <c r="WRU249" s="349"/>
      <c r="WRW249" s="347"/>
      <c r="WRX249" s="350"/>
      <c r="WRY249" s="350"/>
      <c r="WRZ249" s="348"/>
      <c r="WSA249" s="348"/>
      <c r="WSB249" s="348"/>
      <c r="WSC249" s="349"/>
      <c r="WSE249" s="347"/>
      <c r="WSF249" s="350"/>
      <c r="WSG249" s="350"/>
      <c r="WSH249" s="348"/>
      <c r="WSI249" s="348"/>
      <c r="WSJ249" s="348"/>
      <c r="WSK249" s="349"/>
      <c r="WSM249" s="347"/>
      <c r="WSN249" s="350"/>
      <c r="WSO249" s="350"/>
      <c r="WSP249" s="348"/>
      <c r="WSQ249" s="348"/>
      <c r="WSR249" s="348"/>
      <c r="WSS249" s="349"/>
      <c r="WSU249" s="347"/>
      <c r="WSV249" s="350"/>
      <c r="WSW249" s="350"/>
      <c r="WSX249" s="348"/>
      <c r="WSY249" s="348"/>
      <c r="WSZ249" s="348"/>
      <c r="WTA249" s="349"/>
      <c r="WTC249" s="347"/>
      <c r="WTD249" s="350"/>
      <c r="WTE249" s="350"/>
      <c r="WTF249" s="348"/>
      <c r="WTG249" s="348"/>
      <c r="WTH249" s="348"/>
      <c r="WTI249" s="349"/>
      <c r="WTK249" s="347"/>
      <c r="WTL249" s="350"/>
      <c r="WTM249" s="350"/>
      <c r="WTN249" s="348"/>
      <c r="WTO249" s="348"/>
      <c r="WTP249" s="348"/>
      <c r="WTQ249" s="349"/>
      <c r="WTS249" s="347"/>
      <c r="WTT249" s="350"/>
      <c r="WTU249" s="350"/>
      <c r="WTV249" s="348"/>
      <c r="WTW249" s="348"/>
      <c r="WTX249" s="348"/>
      <c r="WTY249" s="349"/>
      <c r="WUA249" s="347"/>
      <c r="WUB249" s="350"/>
      <c r="WUC249" s="350"/>
      <c r="WUD249" s="348"/>
      <c r="WUE249" s="348"/>
      <c r="WUF249" s="348"/>
      <c r="WUG249" s="349"/>
      <c r="WUI249" s="347"/>
      <c r="WUJ249" s="350"/>
      <c r="WUK249" s="350"/>
      <c r="WUL249" s="348"/>
      <c r="WUM249" s="348"/>
      <c r="WUN249" s="348"/>
      <c r="WUO249" s="349"/>
      <c r="WUQ249" s="347"/>
      <c r="WUR249" s="350"/>
      <c r="WUS249" s="350"/>
      <c r="WUT249" s="348"/>
      <c r="WUU249" s="348"/>
      <c r="WUV249" s="348"/>
      <c r="WUW249" s="349"/>
      <c r="WUY249" s="347"/>
      <c r="WUZ249" s="350"/>
      <c r="WVA249" s="350"/>
      <c r="WVB249" s="348"/>
      <c r="WVC249" s="348"/>
      <c r="WVD249" s="348"/>
      <c r="WVE249" s="349"/>
      <c r="WVG249" s="347"/>
      <c r="WVH249" s="350"/>
      <c r="WVI249" s="350"/>
      <c r="WVJ249" s="348"/>
      <c r="WVK249" s="348"/>
      <c r="WVL249" s="348"/>
      <c r="WVM249" s="349"/>
      <c r="WVO249" s="347"/>
      <c r="WVP249" s="350"/>
      <c r="WVQ249" s="350"/>
      <c r="WVR249" s="348"/>
      <c r="WVS249" s="348"/>
      <c r="WVT249" s="348"/>
      <c r="WVU249" s="349"/>
      <c r="WVW249" s="347"/>
      <c r="WVX249" s="350"/>
      <c r="WVY249" s="350"/>
      <c r="WVZ249" s="348"/>
      <c r="WWA249" s="348"/>
      <c r="WWB249" s="348"/>
      <c r="WWC249" s="349"/>
      <c r="WWE249" s="347"/>
      <c r="WWF249" s="350"/>
      <c r="WWG249" s="350"/>
      <c r="WWH249" s="348"/>
      <c r="WWI249" s="348"/>
      <c r="WWJ249" s="348"/>
      <c r="WWK249" s="349"/>
      <c r="WWM249" s="347"/>
      <c r="WWN249" s="350"/>
      <c r="WWO249" s="350"/>
      <c r="WWP249" s="348"/>
      <c r="WWQ249" s="348"/>
      <c r="WWR249" s="348"/>
      <c r="WWS249" s="349"/>
      <c r="WWU249" s="347"/>
      <c r="WWV249" s="350"/>
      <c r="WWW249" s="350"/>
      <c r="WWX249" s="348"/>
      <c r="WWY249" s="348"/>
      <c r="WWZ249" s="348"/>
      <c r="WXA249" s="349"/>
      <c r="WXC249" s="347"/>
      <c r="WXD249" s="350"/>
      <c r="WXE249" s="350"/>
      <c r="WXF249" s="348"/>
      <c r="WXG249" s="348"/>
      <c r="WXH249" s="348"/>
      <c r="WXI249" s="349"/>
      <c r="WXK249" s="347"/>
      <c r="WXL249" s="350"/>
      <c r="WXM249" s="350"/>
      <c r="WXN249" s="348"/>
      <c r="WXO249" s="348"/>
      <c r="WXP249" s="348"/>
      <c r="WXQ249" s="349"/>
      <c r="WXS249" s="347"/>
      <c r="WXT249" s="350"/>
      <c r="WXU249" s="350"/>
      <c r="WXV249" s="348"/>
      <c r="WXW249" s="348"/>
      <c r="WXX249" s="348"/>
      <c r="WXY249" s="349"/>
      <c r="WYA249" s="347"/>
      <c r="WYB249" s="350"/>
      <c r="WYC249" s="350"/>
      <c r="WYD249" s="348"/>
      <c r="WYE249" s="348"/>
      <c r="WYF249" s="348"/>
      <c r="WYG249" s="349"/>
      <c r="WYI249" s="347"/>
      <c r="WYJ249" s="350"/>
      <c r="WYK249" s="350"/>
      <c r="WYL249" s="348"/>
      <c r="WYM249" s="348"/>
      <c r="WYN249" s="348"/>
      <c r="WYO249" s="349"/>
      <c r="WYQ249" s="347"/>
      <c r="WYR249" s="350"/>
      <c r="WYS249" s="350"/>
      <c r="WYT249" s="348"/>
      <c r="WYU249" s="348"/>
      <c r="WYV249" s="348"/>
      <c r="WYW249" s="349"/>
      <c r="WYY249" s="347"/>
      <c r="WYZ249" s="350"/>
      <c r="WZA249" s="350"/>
      <c r="WZB249" s="348"/>
      <c r="WZC249" s="348"/>
      <c r="WZD249" s="348"/>
      <c r="WZE249" s="349"/>
      <c r="WZG249" s="347"/>
      <c r="WZH249" s="350"/>
      <c r="WZI249" s="350"/>
      <c r="WZJ249" s="348"/>
      <c r="WZK249" s="348"/>
      <c r="WZL249" s="348"/>
      <c r="WZM249" s="349"/>
      <c r="WZO249" s="347"/>
      <c r="WZP249" s="350"/>
      <c r="WZQ249" s="350"/>
      <c r="WZR249" s="348"/>
      <c r="WZS249" s="348"/>
      <c r="WZT249" s="348"/>
      <c r="WZU249" s="349"/>
      <c r="WZW249" s="347"/>
      <c r="WZX249" s="350"/>
      <c r="WZY249" s="350"/>
      <c r="WZZ249" s="348"/>
      <c r="XAA249" s="348"/>
      <c r="XAB249" s="348"/>
      <c r="XAC249" s="349"/>
      <c r="XAE249" s="347"/>
      <c r="XAF249" s="350"/>
      <c r="XAG249" s="350"/>
      <c r="XAH249" s="348"/>
      <c r="XAI249" s="348"/>
      <c r="XAJ249" s="348"/>
      <c r="XAK249" s="349"/>
      <c r="XAM249" s="347"/>
      <c r="XAN249" s="350"/>
      <c r="XAO249" s="350"/>
      <c r="XAP249" s="348"/>
      <c r="XAQ249" s="348"/>
      <c r="XAR249" s="348"/>
      <c r="XAS249" s="349"/>
      <c r="XAU249" s="347"/>
      <c r="XAV249" s="350"/>
      <c r="XAW249" s="350"/>
      <c r="XAX249" s="348"/>
      <c r="XAY249" s="348"/>
      <c r="XAZ249" s="348"/>
      <c r="XBA249" s="349"/>
      <c r="XBC249" s="347"/>
      <c r="XBD249" s="350"/>
      <c r="XBE249" s="350"/>
      <c r="XBF249" s="348"/>
      <c r="XBG249" s="348"/>
      <c r="XBH249" s="348"/>
      <c r="XBI249" s="349"/>
      <c r="XBK249" s="347"/>
      <c r="XBL249" s="350"/>
      <c r="XBM249" s="350"/>
      <c r="XBN249" s="348"/>
      <c r="XBO249" s="348"/>
      <c r="XBP249" s="348"/>
      <c r="XBQ249" s="349"/>
      <c r="XBS249" s="347"/>
      <c r="XBT249" s="350"/>
      <c r="XBU249" s="350"/>
      <c r="XBV249" s="348"/>
      <c r="XBW249" s="348"/>
      <c r="XBX249" s="348"/>
      <c r="XBY249" s="349"/>
      <c r="XCA249" s="347"/>
      <c r="XCB249" s="350"/>
      <c r="XCC249" s="350"/>
      <c r="XCD249" s="348"/>
      <c r="XCE249" s="348"/>
      <c r="XCF249" s="348"/>
      <c r="XCG249" s="349"/>
      <c r="XCI249" s="347"/>
      <c r="XCJ249" s="350"/>
      <c r="XCK249" s="350"/>
      <c r="XCL249" s="348"/>
      <c r="XCM249" s="348"/>
      <c r="XCN249" s="348"/>
      <c r="XCO249" s="349"/>
      <c r="XCQ249" s="347"/>
      <c r="XCR249" s="350"/>
      <c r="XCS249" s="350"/>
      <c r="XCT249" s="348"/>
      <c r="XCU249" s="348"/>
      <c r="XCV249" s="348"/>
      <c r="XCW249" s="349"/>
      <c r="XCY249" s="347"/>
      <c r="XCZ249" s="350"/>
      <c r="XDA249" s="350"/>
      <c r="XDB249" s="348"/>
      <c r="XDC249" s="348"/>
      <c r="XDD249" s="348"/>
      <c r="XDE249" s="349"/>
      <c r="XDG249" s="347"/>
      <c r="XDH249" s="350"/>
      <c r="XDI249" s="350"/>
      <c r="XDJ249" s="348"/>
      <c r="XDK249" s="348"/>
      <c r="XDL249" s="348"/>
      <c r="XDM249" s="349"/>
      <c r="XDO249" s="347"/>
      <c r="XDP249" s="350"/>
      <c r="XDQ249" s="350"/>
      <c r="XDR249" s="348"/>
      <c r="XDS249" s="348"/>
      <c r="XDT249" s="348"/>
      <c r="XDU249" s="349"/>
      <c r="XDW249" s="347"/>
      <c r="XDX249" s="350"/>
      <c r="XDY249" s="350"/>
      <c r="XDZ249" s="348"/>
      <c r="XEA249" s="348"/>
      <c r="XEB249" s="348"/>
      <c r="XEC249" s="349"/>
      <c r="XEE249" s="347"/>
      <c r="XEF249" s="350"/>
      <c r="XEG249" s="350"/>
      <c r="XEH249" s="348"/>
      <c r="XEI249" s="348"/>
      <c r="XEJ249" s="348"/>
      <c r="XEK249" s="349"/>
      <c r="XEM249" s="347"/>
      <c r="XEN249" s="350"/>
      <c r="XEO249" s="350"/>
      <c r="XEP249" s="348"/>
      <c r="XEQ249" s="348"/>
      <c r="XER249" s="348"/>
      <c r="XES249" s="349"/>
      <c r="XEU249" s="347"/>
      <c r="XEV249" s="350"/>
      <c r="XEW249" s="350"/>
      <c r="XEX249" s="348"/>
      <c r="XEY249" s="348"/>
      <c r="XEZ249" s="348"/>
      <c r="XFA249" s="349"/>
      <c r="XFC249" s="347"/>
      <c r="XFD249" s="350"/>
    </row>
    <row r="250" spans="1:16384" ht="27.2" customHeight="1">
      <c r="A250" s="390">
        <f t="shared" si="131"/>
        <v>250</v>
      </c>
      <c r="B250" s="1131"/>
      <c r="C250" s="1251"/>
      <c r="D250" s="1252"/>
      <c r="E250" s="1193" t="s">
        <v>241</v>
      </c>
      <c r="F250" s="1193"/>
      <c r="G250" s="373">
        <f ca="1">ABS(ROUND(SUMIFS('BP CONTABLE'!$C:$C,'BP CONTABLE'!$E:$E,CELL("contenido",A250),'BP CONTABLE'!$D:$D,CELL("contenido",E250)),0))</f>
        <v>0</v>
      </c>
      <c r="H250" s="373"/>
      <c r="I250" s="374"/>
      <c r="J250" s="374"/>
      <c r="K250" s="375"/>
      <c r="L250" s="348"/>
      <c r="M250" s="375"/>
      <c r="N250" s="347"/>
      <c r="O250" s="375"/>
      <c r="P250" s="350"/>
      <c r="Q250" s="375"/>
      <c r="R250" s="348"/>
      <c r="S250" s="375"/>
      <c r="T250" s="350"/>
      <c r="U250" s="375"/>
      <c r="V250" s="347"/>
      <c r="W250" s="375"/>
      <c r="X250" s="350"/>
      <c r="Y250" s="350"/>
      <c r="Z250" s="348"/>
      <c r="AA250" s="348"/>
      <c r="AB250" s="348"/>
      <c r="AC250" s="349"/>
      <c r="AE250" s="347"/>
      <c r="AF250" s="350"/>
      <c r="AG250" s="350"/>
      <c r="AH250" s="348"/>
      <c r="AI250" s="348"/>
      <c r="AJ250" s="348"/>
      <c r="AK250" s="349"/>
      <c r="AM250" s="347"/>
      <c r="AN250" s="350"/>
      <c r="AO250" s="350"/>
      <c r="AP250" s="348"/>
      <c r="AQ250" s="348"/>
      <c r="AR250" s="348"/>
      <c r="AS250" s="349"/>
      <c r="AU250" s="347"/>
      <c r="AV250" s="350"/>
      <c r="AW250" s="350"/>
      <c r="AX250" s="348"/>
      <c r="AY250" s="348"/>
      <c r="AZ250" s="348"/>
      <c r="BA250" s="349"/>
      <c r="BC250" s="347"/>
      <c r="BD250" s="350"/>
      <c r="BE250" s="350"/>
      <c r="BF250" s="348"/>
      <c r="BG250" s="348"/>
      <c r="BH250" s="348"/>
      <c r="BI250" s="349"/>
      <c r="BK250" s="347"/>
      <c r="BL250" s="350"/>
      <c r="BM250" s="350"/>
      <c r="BN250" s="348"/>
      <c r="BO250" s="348"/>
      <c r="BP250" s="348"/>
      <c r="BQ250" s="349"/>
      <c r="BS250" s="347"/>
      <c r="BT250" s="350"/>
      <c r="BU250" s="350"/>
      <c r="BV250" s="348"/>
      <c r="BW250" s="348"/>
      <c r="BX250" s="348"/>
      <c r="BY250" s="349"/>
      <c r="CA250" s="347"/>
      <c r="CB250" s="350"/>
      <c r="CC250" s="350"/>
      <c r="CD250" s="348"/>
      <c r="CE250" s="348"/>
      <c r="CF250" s="348"/>
      <c r="CG250" s="349"/>
      <c r="CI250" s="347"/>
      <c r="CJ250" s="350"/>
      <c r="CK250" s="350"/>
      <c r="CL250" s="348"/>
      <c r="CM250" s="348"/>
      <c r="CN250" s="348"/>
      <c r="CO250" s="349"/>
      <c r="CQ250" s="347"/>
      <c r="CR250" s="350"/>
      <c r="CS250" s="350"/>
      <c r="CT250" s="348"/>
      <c r="CU250" s="348"/>
      <c r="CV250" s="348"/>
      <c r="CW250" s="349"/>
      <c r="CY250" s="347"/>
      <c r="CZ250" s="350"/>
      <c r="DA250" s="350"/>
      <c r="DB250" s="348"/>
      <c r="DC250" s="348"/>
      <c r="DD250" s="348"/>
      <c r="DE250" s="349"/>
      <c r="DG250" s="347"/>
      <c r="DH250" s="350"/>
      <c r="DI250" s="350"/>
      <c r="DJ250" s="348"/>
      <c r="DK250" s="348"/>
      <c r="DL250" s="348"/>
      <c r="DM250" s="349"/>
      <c r="DO250" s="347"/>
      <c r="DP250" s="350"/>
      <c r="DQ250" s="350"/>
      <c r="DR250" s="348"/>
      <c r="DS250" s="348"/>
      <c r="DT250" s="348"/>
      <c r="DU250" s="349"/>
      <c r="DW250" s="347"/>
      <c r="DX250" s="350"/>
      <c r="DY250" s="350"/>
      <c r="DZ250" s="348"/>
      <c r="EA250" s="348"/>
      <c r="EB250" s="348"/>
      <c r="EC250" s="349"/>
      <c r="EE250" s="347"/>
      <c r="EF250" s="350"/>
      <c r="EG250" s="350"/>
      <c r="EH250" s="348"/>
      <c r="EI250" s="348"/>
      <c r="EJ250" s="348"/>
      <c r="EK250" s="349"/>
      <c r="EM250" s="347"/>
      <c r="EN250" s="350"/>
      <c r="EO250" s="350"/>
      <c r="EP250" s="348"/>
      <c r="EQ250" s="348"/>
      <c r="ER250" s="348"/>
      <c r="ES250" s="349"/>
      <c r="EU250" s="347"/>
      <c r="EV250" s="350"/>
      <c r="EW250" s="350"/>
      <c r="EX250" s="348"/>
      <c r="EY250" s="348"/>
      <c r="EZ250" s="348"/>
      <c r="FA250" s="349"/>
      <c r="FC250" s="347"/>
      <c r="FD250" s="350"/>
      <c r="FE250" s="350"/>
      <c r="FF250" s="348"/>
      <c r="FG250" s="348"/>
      <c r="FH250" s="348"/>
      <c r="FI250" s="349"/>
      <c r="FK250" s="347"/>
      <c r="FL250" s="350"/>
      <c r="FM250" s="350"/>
      <c r="FN250" s="348"/>
      <c r="FO250" s="348"/>
      <c r="FP250" s="348"/>
      <c r="FQ250" s="349"/>
      <c r="FS250" s="347"/>
      <c r="FT250" s="350"/>
      <c r="FU250" s="350"/>
      <c r="FV250" s="348"/>
      <c r="FW250" s="348"/>
      <c r="FX250" s="348"/>
      <c r="FY250" s="349"/>
      <c r="GA250" s="347"/>
      <c r="GB250" s="350"/>
      <c r="GC250" s="350"/>
      <c r="GD250" s="348"/>
      <c r="GE250" s="348"/>
      <c r="GF250" s="348"/>
      <c r="GG250" s="349"/>
      <c r="GI250" s="347"/>
      <c r="GJ250" s="350"/>
      <c r="GK250" s="350"/>
      <c r="GL250" s="348"/>
      <c r="GM250" s="348"/>
      <c r="GN250" s="348"/>
      <c r="GO250" s="349"/>
      <c r="GQ250" s="347"/>
      <c r="GR250" s="350"/>
      <c r="GS250" s="350"/>
      <c r="GT250" s="348"/>
      <c r="GU250" s="348"/>
      <c r="GV250" s="348"/>
      <c r="GW250" s="349"/>
      <c r="GY250" s="347"/>
      <c r="GZ250" s="350"/>
      <c r="HA250" s="350"/>
      <c r="HB250" s="348"/>
      <c r="HC250" s="348"/>
      <c r="HD250" s="348"/>
      <c r="HE250" s="349"/>
      <c r="HG250" s="347"/>
      <c r="HH250" s="350"/>
      <c r="HI250" s="350"/>
      <c r="HJ250" s="348"/>
      <c r="HK250" s="348"/>
      <c r="HL250" s="348"/>
      <c r="HM250" s="349"/>
      <c r="HO250" s="347"/>
      <c r="HP250" s="350"/>
      <c r="HQ250" s="350"/>
      <c r="HR250" s="348"/>
      <c r="HS250" s="348"/>
      <c r="HT250" s="348"/>
      <c r="HU250" s="349"/>
      <c r="HW250" s="347"/>
      <c r="HX250" s="350"/>
      <c r="HY250" s="350"/>
      <c r="HZ250" s="348"/>
      <c r="IA250" s="348"/>
      <c r="IB250" s="348"/>
      <c r="IC250" s="349"/>
      <c r="IE250" s="347"/>
      <c r="IF250" s="350"/>
      <c r="IG250" s="350"/>
      <c r="IH250" s="348"/>
      <c r="II250" s="348"/>
      <c r="IJ250" s="348"/>
      <c r="IK250" s="349"/>
      <c r="IM250" s="347"/>
      <c r="IN250" s="350"/>
      <c r="IO250" s="350"/>
      <c r="IP250" s="348"/>
      <c r="IQ250" s="348"/>
      <c r="IR250" s="348"/>
      <c r="IS250" s="349"/>
      <c r="IU250" s="347"/>
      <c r="IV250" s="350"/>
      <c r="IW250" s="350"/>
      <c r="IX250" s="348"/>
      <c r="IY250" s="348"/>
      <c r="IZ250" s="348"/>
      <c r="JA250" s="349"/>
      <c r="JC250" s="347"/>
      <c r="JD250" s="350"/>
      <c r="JE250" s="350"/>
      <c r="JF250" s="348"/>
      <c r="JG250" s="348"/>
      <c r="JH250" s="348"/>
      <c r="JI250" s="349"/>
      <c r="JK250" s="347"/>
      <c r="JL250" s="350"/>
      <c r="JM250" s="350"/>
      <c r="JN250" s="348"/>
      <c r="JO250" s="348"/>
      <c r="JP250" s="348"/>
      <c r="JQ250" s="349"/>
      <c r="JS250" s="347"/>
      <c r="JT250" s="350"/>
      <c r="JU250" s="350"/>
      <c r="JV250" s="348"/>
      <c r="JW250" s="348"/>
      <c r="JX250" s="348"/>
      <c r="JY250" s="349"/>
      <c r="KA250" s="347"/>
      <c r="KB250" s="350"/>
      <c r="KC250" s="350"/>
      <c r="KD250" s="348"/>
      <c r="KE250" s="348"/>
      <c r="KF250" s="348"/>
      <c r="KG250" s="349"/>
      <c r="KI250" s="347"/>
      <c r="KJ250" s="350"/>
      <c r="KK250" s="350"/>
      <c r="KL250" s="348"/>
      <c r="KM250" s="348"/>
      <c r="KN250" s="348"/>
      <c r="KO250" s="349"/>
      <c r="KQ250" s="347"/>
      <c r="KR250" s="350"/>
      <c r="KS250" s="350"/>
      <c r="KT250" s="348"/>
      <c r="KU250" s="348"/>
      <c r="KV250" s="348"/>
      <c r="KW250" s="349"/>
      <c r="KY250" s="347"/>
      <c r="KZ250" s="350"/>
      <c r="LA250" s="350"/>
      <c r="LB250" s="348"/>
      <c r="LC250" s="348"/>
      <c r="LD250" s="348"/>
      <c r="LE250" s="349"/>
      <c r="LG250" s="347"/>
      <c r="LH250" s="350"/>
      <c r="LI250" s="350"/>
      <c r="LJ250" s="348"/>
      <c r="LK250" s="348"/>
      <c r="LL250" s="348"/>
      <c r="LM250" s="349"/>
      <c r="LO250" s="347"/>
      <c r="LP250" s="350"/>
      <c r="LQ250" s="350"/>
      <c r="LR250" s="348"/>
      <c r="LS250" s="348"/>
      <c r="LT250" s="348"/>
      <c r="LU250" s="349"/>
      <c r="LW250" s="347"/>
      <c r="LX250" s="350"/>
      <c r="LY250" s="350"/>
      <c r="LZ250" s="348"/>
      <c r="MA250" s="348"/>
      <c r="MB250" s="348"/>
      <c r="MC250" s="349"/>
      <c r="ME250" s="347"/>
      <c r="MF250" s="350"/>
      <c r="MG250" s="350"/>
      <c r="MH250" s="348"/>
      <c r="MI250" s="348"/>
      <c r="MJ250" s="348"/>
      <c r="MK250" s="349"/>
      <c r="MM250" s="347"/>
      <c r="MN250" s="350"/>
      <c r="MO250" s="350"/>
      <c r="MP250" s="348"/>
      <c r="MQ250" s="348"/>
      <c r="MR250" s="348"/>
      <c r="MS250" s="349"/>
      <c r="MU250" s="347"/>
      <c r="MV250" s="350"/>
      <c r="MW250" s="350"/>
      <c r="MX250" s="348"/>
      <c r="MY250" s="348"/>
      <c r="MZ250" s="348"/>
      <c r="NA250" s="349"/>
      <c r="NC250" s="347"/>
      <c r="ND250" s="350"/>
      <c r="NE250" s="350"/>
      <c r="NF250" s="348"/>
      <c r="NG250" s="348"/>
      <c r="NH250" s="348"/>
      <c r="NI250" s="349"/>
      <c r="NK250" s="347"/>
      <c r="NL250" s="350"/>
      <c r="NM250" s="350"/>
      <c r="NN250" s="348"/>
      <c r="NO250" s="348"/>
      <c r="NP250" s="348"/>
      <c r="NQ250" s="349"/>
      <c r="NS250" s="347"/>
      <c r="NT250" s="350"/>
      <c r="NU250" s="350"/>
      <c r="NV250" s="348"/>
      <c r="NW250" s="348"/>
      <c r="NX250" s="348"/>
      <c r="NY250" s="349"/>
      <c r="OA250" s="347"/>
      <c r="OB250" s="350"/>
      <c r="OC250" s="350"/>
      <c r="OD250" s="348"/>
      <c r="OE250" s="348"/>
      <c r="OF250" s="348"/>
      <c r="OG250" s="349"/>
      <c r="OI250" s="347"/>
      <c r="OJ250" s="350"/>
      <c r="OK250" s="350"/>
      <c r="OL250" s="348"/>
      <c r="OM250" s="348"/>
      <c r="ON250" s="348"/>
      <c r="OO250" s="349"/>
      <c r="OQ250" s="347"/>
      <c r="OR250" s="350"/>
      <c r="OS250" s="350"/>
      <c r="OT250" s="348"/>
      <c r="OU250" s="348"/>
      <c r="OV250" s="348"/>
      <c r="OW250" s="349"/>
      <c r="OY250" s="347"/>
      <c r="OZ250" s="350"/>
      <c r="PA250" s="350"/>
      <c r="PB250" s="348"/>
      <c r="PC250" s="348"/>
      <c r="PD250" s="348"/>
      <c r="PE250" s="349"/>
      <c r="PG250" s="347"/>
      <c r="PH250" s="350"/>
      <c r="PI250" s="350"/>
      <c r="PJ250" s="348"/>
      <c r="PK250" s="348"/>
      <c r="PL250" s="348"/>
      <c r="PM250" s="349"/>
      <c r="PO250" s="347"/>
      <c r="PP250" s="350"/>
      <c r="PQ250" s="350"/>
      <c r="PR250" s="348"/>
      <c r="PS250" s="348"/>
      <c r="PT250" s="348"/>
      <c r="PU250" s="349"/>
      <c r="PW250" s="347"/>
      <c r="PX250" s="350"/>
      <c r="PY250" s="350"/>
      <c r="PZ250" s="348"/>
      <c r="QA250" s="348"/>
      <c r="QB250" s="348"/>
      <c r="QC250" s="349"/>
      <c r="QE250" s="347"/>
      <c r="QF250" s="350"/>
      <c r="QG250" s="350"/>
      <c r="QH250" s="348"/>
      <c r="QI250" s="348"/>
      <c r="QJ250" s="348"/>
      <c r="QK250" s="349"/>
      <c r="QM250" s="347"/>
      <c r="QN250" s="350"/>
      <c r="QO250" s="350"/>
      <c r="QP250" s="348"/>
      <c r="QQ250" s="348"/>
      <c r="QR250" s="348"/>
      <c r="QS250" s="349"/>
      <c r="QU250" s="347"/>
      <c r="QV250" s="350"/>
      <c r="QW250" s="350"/>
      <c r="QX250" s="348"/>
      <c r="QY250" s="348"/>
      <c r="QZ250" s="348"/>
      <c r="RA250" s="349"/>
      <c r="RC250" s="347"/>
      <c r="RD250" s="350"/>
      <c r="RE250" s="350"/>
      <c r="RF250" s="348"/>
      <c r="RG250" s="348"/>
      <c r="RH250" s="348"/>
      <c r="RI250" s="349"/>
      <c r="RK250" s="347"/>
      <c r="RL250" s="350"/>
      <c r="RM250" s="350"/>
      <c r="RN250" s="348"/>
      <c r="RO250" s="348"/>
      <c r="RP250" s="348"/>
      <c r="RQ250" s="349"/>
      <c r="RS250" s="347"/>
      <c r="RT250" s="350"/>
      <c r="RU250" s="350"/>
      <c r="RV250" s="348"/>
      <c r="RW250" s="348"/>
      <c r="RX250" s="348"/>
      <c r="RY250" s="349"/>
      <c r="SA250" s="347"/>
      <c r="SB250" s="350"/>
      <c r="SC250" s="350"/>
      <c r="SD250" s="348"/>
      <c r="SE250" s="348"/>
      <c r="SF250" s="348"/>
      <c r="SG250" s="349"/>
      <c r="SI250" s="347"/>
      <c r="SJ250" s="350"/>
      <c r="SK250" s="350"/>
      <c r="SL250" s="348"/>
      <c r="SM250" s="348"/>
      <c r="SN250" s="348"/>
      <c r="SO250" s="349"/>
      <c r="SQ250" s="347"/>
      <c r="SR250" s="350"/>
      <c r="SS250" s="350"/>
      <c r="ST250" s="348"/>
      <c r="SU250" s="348"/>
      <c r="SV250" s="348"/>
      <c r="SW250" s="349"/>
      <c r="SY250" s="347"/>
      <c r="SZ250" s="350"/>
      <c r="TA250" s="350"/>
      <c r="TB250" s="348"/>
      <c r="TC250" s="348"/>
      <c r="TD250" s="348"/>
      <c r="TE250" s="349"/>
      <c r="TG250" s="347"/>
      <c r="TH250" s="350"/>
      <c r="TI250" s="350"/>
      <c r="TJ250" s="348"/>
      <c r="TK250" s="348"/>
      <c r="TL250" s="348"/>
      <c r="TM250" s="349"/>
      <c r="TO250" s="347"/>
      <c r="TP250" s="350"/>
      <c r="TQ250" s="350"/>
      <c r="TR250" s="348"/>
      <c r="TS250" s="348"/>
      <c r="TT250" s="348"/>
      <c r="TU250" s="349"/>
      <c r="TW250" s="347"/>
      <c r="TX250" s="350"/>
      <c r="TY250" s="350"/>
      <c r="TZ250" s="348"/>
      <c r="UA250" s="348"/>
      <c r="UB250" s="348"/>
      <c r="UC250" s="349"/>
      <c r="UE250" s="347"/>
      <c r="UF250" s="350"/>
      <c r="UG250" s="350"/>
      <c r="UH250" s="348"/>
      <c r="UI250" s="348"/>
      <c r="UJ250" s="348"/>
      <c r="UK250" s="349"/>
      <c r="UM250" s="347"/>
      <c r="UN250" s="350"/>
      <c r="UO250" s="350"/>
      <c r="UP250" s="348"/>
      <c r="UQ250" s="348"/>
      <c r="UR250" s="348"/>
      <c r="US250" s="349"/>
      <c r="UU250" s="347"/>
      <c r="UV250" s="350"/>
      <c r="UW250" s="350"/>
      <c r="UX250" s="348"/>
      <c r="UY250" s="348"/>
      <c r="UZ250" s="348"/>
      <c r="VA250" s="349"/>
      <c r="VC250" s="347"/>
      <c r="VD250" s="350"/>
      <c r="VE250" s="350"/>
      <c r="VF250" s="348"/>
      <c r="VG250" s="348"/>
      <c r="VH250" s="348"/>
      <c r="VI250" s="349"/>
      <c r="VK250" s="347"/>
      <c r="VL250" s="350"/>
      <c r="VM250" s="350"/>
      <c r="VN250" s="348"/>
      <c r="VO250" s="348"/>
      <c r="VP250" s="348"/>
      <c r="VQ250" s="349"/>
      <c r="VS250" s="347"/>
      <c r="VT250" s="350"/>
      <c r="VU250" s="350"/>
      <c r="VV250" s="348"/>
      <c r="VW250" s="348"/>
      <c r="VX250" s="348"/>
      <c r="VY250" s="349"/>
      <c r="WA250" s="347"/>
      <c r="WB250" s="350"/>
      <c r="WC250" s="350"/>
      <c r="WD250" s="348"/>
      <c r="WE250" s="348"/>
      <c r="WF250" s="348"/>
      <c r="WG250" s="349"/>
      <c r="WI250" s="347"/>
      <c r="WJ250" s="350"/>
      <c r="WK250" s="350"/>
      <c r="WL250" s="348"/>
      <c r="WM250" s="348"/>
      <c r="WN250" s="348"/>
      <c r="WO250" s="349"/>
      <c r="WQ250" s="347"/>
      <c r="WR250" s="350"/>
      <c r="WS250" s="350"/>
      <c r="WT250" s="348"/>
      <c r="WU250" s="348"/>
      <c r="WV250" s="348"/>
      <c r="WW250" s="349"/>
      <c r="WY250" s="347"/>
      <c r="WZ250" s="350"/>
      <c r="XA250" s="350"/>
      <c r="XB250" s="348"/>
      <c r="XC250" s="348"/>
      <c r="XD250" s="348"/>
      <c r="XE250" s="349"/>
      <c r="XG250" s="347"/>
      <c r="XH250" s="350"/>
      <c r="XI250" s="350"/>
      <c r="XJ250" s="348"/>
      <c r="XK250" s="348"/>
      <c r="XL250" s="348"/>
      <c r="XM250" s="349"/>
      <c r="XO250" s="347"/>
      <c r="XP250" s="350"/>
      <c r="XQ250" s="350"/>
      <c r="XR250" s="348"/>
      <c r="XS250" s="348"/>
      <c r="XT250" s="348"/>
      <c r="XU250" s="349"/>
      <c r="XW250" s="347"/>
      <c r="XX250" s="350"/>
      <c r="XY250" s="350"/>
      <c r="XZ250" s="348"/>
      <c r="YA250" s="348"/>
      <c r="YB250" s="348"/>
      <c r="YC250" s="349"/>
      <c r="YE250" s="347"/>
      <c r="YF250" s="350"/>
      <c r="YG250" s="350"/>
      <c r="YH250" s="348"/>
      <c r="YI250" s="348"/>
      <c r="YJ250" s="348"/>
      <c r="YK250" s="349"/>
      <c r="YM250" s="347"/>
      <c r="YN250" s="350"/>
      <c r="YO250" s="350"/>
      <c r="YP250" s="348"/>
      <c r="YQ250" s="348"/>
      <c r="YR250" s="348"/>
      <c r="YS250" s="349"/>
      <c r="YU250" s="347"/>
      <c r="YV250" s="350"/>
      <c r="YW250" s="350"/>
      <c r="YX250" s="348"/>
      <c r="YY250" s="348"/>
      <c r="YZ250" s="348"/>
      <c r="ZA250" s="349"/>
      <c r="ZC250" s="347"/>
      <c r="ZD250" s="350"/>
      <c r="ZE250" s="350"/>
      <c r="ZF250" s="348"/>
      <c r="ZG250" s="348"/>
      <c r="ZH250" s="348"/>
      <c r="ZI250" s="349"/>
      <c r="ZK250" s="347"/>
      <c r="ZL250" s="350"/>
      <c r="ZM250" s="350"/>
      <c r="ZN250" s="348"/>
      <c r="ZO250" s="348"/>
      <c r="ZP250" s="348"/>
      <c r="ZQ250" s="349"/>
      <c r="ZS250" s="347"/>
      <c r="ZT250" s="350"/>
      <c r="ZU250" s="350"/>
      <c r="ZV250" s="348"/>
      <c r="ZW250" s="348"/>
      <c r="ZX250" s="348"/>
      <c r="ZY250" s="349"/>
      <c r="AAA250" s="347"/>
      <c r="AAB250" s="350"/>
      <c r="AAC250" s="350"/>
      <c r="AAD250" s="348"/>
      <c r="AAE250" s="348"/>
      <c r="AAF250" s="348"/>
      <c r="AAG250" s="349"/>
      <c r="AAI250" s="347"/>
      <c r="AAJ250" s="350"/>
      <c r="AAK250" s="350"/>
      <c r="AAL250" s="348"/>
      <c r="AAM250" s="348"/>
      <c r="AAN250" s="348"/>
      <c r="AAO250" s="349"/>
      <c r="AAQ250" s="347"/>
      <c r="AAR250" s="350"/>
      <c r="AAS250" s="350"/>
      <c r="AAT250" s="348"/>
      <c r="AAU250" s="348"/>
      <c r="AAV250" s="348"/>
      <c r="AAW250" s="349"/>
      <c r="AAY250" s="347"/>
      <c r="AAZ250" s="350"/>
      <c r="ABA250" s="350"/>
      <c r="ABB250" s="348"/>
      <c r="ABC250" s="348"/>
      <c r="ABD250" s="348"/>
      <c r="ABE250" s="349"/>
      <c r="ABG250" s="347"/>
      <c r="ABH250" s="350"/>
      <c r="ABI250" s="350"/>
      <c r="ABJ250" s="348"/>
      <c r="ABK250" s="348"/>
      <c r="ABL250" s="348"/>
      <c r="ABM250" s="349"/>
      <c r="ABO250" s="347"/>
      <c r="ABP250" s="350"/>
      <c r="ABQ250" s="350"/>
      <c r="ABR250" s="348"/>
      <c r="ABS250" s="348"/>
      <c r="ABT250" s="348"/>
      <c r="ABU250" s="349"/>
      <c r="ABW250" s="347"/>
      <c r="ABX250" s="350"/>
      <c r="ABY250" s="350"/>
      <c r="ABZ250" s="348"/>
      <c r="ACA250" s="348"/>
      <c r="ACB250" s="348"/>
      <c r="ACC250" s="349"/>
      <c r="ACE250" s="347"/>
      <c r="ACF250" s="350"/>
      <c r="ACG250" s="350"/>
      <c r="ACH250" s="348"/>
      <c r="ACI250" s="348"/>
      <c r="ACJ250" s="348"/>
      <c r="ACK250" s="349"/>
      <c r="ACM250" s="347"/>
      <c r="ACN250" s="350"/>
      <c r="ACO250" s="350"/>
      <c r="ACP250" s="348"/>
      <c r="ACQ250" s="348"/>
      <c r="ACR250" s="348"/>
      <c r="ACS250" s="349"/>
      <c r="ACU250" s="347"/>
      <c r="ACV250" s="350"/>
      <c r="ACW250" s="350"/>
      <c r="ACX250" s="348"/>
      <c r="ACY250" s="348"/>
      <c r="ACZ250" s="348"/>
      <c r="ADA250" s="349"/>
      <c r="ADC250" s="347"/>
      <c r="ADD250" s="350"/>
      <c r="ADE250" s="350"/>
      <c r="ADF250" s="348"/>
      <c r="ADG250" s="348"/>
      <c r="ADH250" s="348"/>
      <c r="ADI250" s="349"/>
      <c r="ADK250" s="347"/>
      <c r="ADL250" s="350"/>
      <c r="ADM250" s="350"/>
      <c r="ADN250" s="348"/>
      <c r="ADO250" s="348"/>
      <c r="ADP250" s="348"/>
      <c r="ADQ250" s="349"/>
      <c r="ADS250" s="347"/>
      <c r="ADT250" s="350"/>
      <c r="ADU250" s="350"/>
      <c r="ADV250" s="348"/>
      <c r="ADW250" s="348"/>
      <c r="ADX250" s="348"/>
      <c r="ADY250" s="349"/>
      <c r="AEA250" s="347"/>
      <c r="AEB250" s="350"/>
      <c r="AEC250" s="350"/>
      <c r="AED250" s="348"/>
      <c r="AEE250" s="348"/>
      <c r="AEF250" s="348"/>
      <c r="AEG250" s="349"/>
      <c r="AEI250" s="347"/>
      <c r="AEJ250" s="350"/>
      <c r="AEK250" s="350"/>
      <c r="AEL250" s="348"/>
      <c r="AEM250" s="348"/>
      <c r="AEN250" s="348"/>
      <c r="AEO250" s="349"/>
      <c r="AEQ250" s="347"/>
      <c r="AER250" s="350"/>
      <c r="AES250" s="350"/>
      <c r="AET250" s="348"/>
      <c r="AEU250" s="348"/>
      <c r="AEV250" s="348"/>
      <c r="AEW250" s="349"/>
      <c r="AEY250" s="347"/>
      <c r="AEZ250" s="350"/>
      <c r="AFA250" s="350"/>
      <c r="AFB250" s="348"/>
      <c r="AFC250" s="348"/>
      <c r="AFD250" s="348"/>
      <c r="AFE250" s="349"/>
      <c r="AFG250" s="347"/>
      <c r="AFH250" s="350"/>
      <c r="AFI250" s="350"/>
      <c r="AFJ250" s="348"/>
      <c r="AFK250" s="348"/>
      <c r="AFL250" s="348"/>
      <c r="AFM250" s="349"/>
      <c r="AFO250" s="347"/>
      <c r="AFP250" s="350"/>
      <c r="AFQ250" s="350"/>
      <c r="AFR250" s="348"/>
      <c r="AFS250" s="348"/>
      <c r="AFT250" s="348"/>
      <c r="AFU250" s="349"/>
      <c r="AFW250" s="347"/>
      <c r="AFX250" s="350"/>
      <c r="AFY250" s="350"/>
      <c r="AFZ250" s="348"/>
      <c r="AGA250" s="348"/>
      <c r="AGB250" s="348"/>
      <c r="AGC250" s="349"/>
      <c r="AGE250" s="347"/>
      <c r="AGF250" s="350"/>
      <c r="AGG250" s="350"/>
      <c r="AGH250" s="348"/>
      <c r="AGI250" s="348"/>
      <c r="AGJ250" s="348"/>
      <c r="AGK250" s="349"/>
      <c r="AGM250" s="347"/>
      <c r="AGN250" s="350"/>
      <c r="AGO250" s="350"/>
      <c r="AGP250" s="348"/>
      <c r="AGQ250" s="348"/>
      <c r="AGR250" s="348"/>
      <c r="AGS250" s="349"/>
      <c r="AGU250" s="347"/>
      <c r="AGV250" s="350"/>
      <c r="AGW250" s="350"/>
      <c r="AGX250" s="348"/>
      <c r="AGY250" s="348"/>
      <c r="AGZ250" s="348"/>
      <c r="AHA250" s="349"/>
      <c r="AHC250" s="347"/>
      <c r="AHD250" s="350"/>
      <c r="AHE250" s="350"/>
      <c r="AHF250" s="348"/>
      <c r="AHG250" s="348"/>
      <c r="AHH250" s="348"/>
      <c r="AHI250" s="349"/>
      <c r="AHK250" s="347"/>
      <c r="AHL250" s="350"/>
      <c r="AHM250" s="350"/>
      <c r="AHN250" s="348"/>
      <c r="AHO250" s="348"/>
      <c r="AHP250" s="348"/>
      <c r="AHQ250" s="349"/>
      <c r="AHS250" s="347"/>
      <c r="AHT250" s="350"/>
      <c r="AHU250" s="350"/>
      <c r="AHV250" s="348"/>
      <c r="AHW250" s="348"/>
      <c r="AHX250" s="348"/>
      <c r="AHY250" s="349"/>
      <c r="AIA250" s="347"/>
      <c r="AIB250" s="350"/>
      <c r="AIC250" s="350"/>
      <c r="AID250" s="348"/>
      <c r="AIE250" s="348"/>
      <c r="AIF250" s="348"/>
      <c r="AIG250" s="349"/>
      <c r="AII250" s="347"/>
      <c r="AIJ250" s="350"/>
      <c r="AIK250" s="350"/>
      <c r="AIL250" s="348"/>
      <c r="AIM250" s="348"/>
      <c r="AIN250" s="348"/>
      <c r="AIO250" s="349"/>
      <c r="AIQ250" s="347"/>
      <c r="AIR250" s="350"/>
      <c r="AIS250" s="350"/>
      <c r="AIT250" s="348"/>
      <c r="AIU250" s="348"/>
      <c r="AIV250" s="348"/>
      <c r="AIW250" s="349"/>
      <c r="AIY250" s="347"/>
      <c r="AIZ250" s="350"/>
      <c r="AJA250" s="350"/>
      <c r="AJB250" s="348"/>
      <c r="AJC250" s="348"/>
      <c r="AJD250" s="348"/>
      <c r="AJE250" s="349"/>
      <c r="AJG250" s="347"/>
      <c r="AJH250" s="350"/>
      <c r="AJI250" s="350"/>
      <c r="AJJ250" s="348"/>
      <c r="AJK250" s="348"/>
      <c r="AJL250" s="348"/>
      <c r="AJM250" s="349"/>
      <c r="AJO250" s="347"/>
      <c r="AJP250" s="350"/>
      <c r="AJQ250" s="350"/>
      <c r="AJR250" s="348"/>
      <c r="AJS250" s="348"/>
      <c r="AJT250" s="348"/>
      <c r="AJU250" s="349"/>
      <c r="AJW250" s="347"/>
      <c r="AJX250" s="350"/>
      <c r="AJY250" s="350"/>
      <c r="AJZ250" s="348"/>
      <c r="AKA250" s="348"/>
      <c r="AKB250" s="348"/>
      <c r="AKC250" s="349"/>
      <c r="AKE250" s="347"/>
      <c r="AKF250" s="350"/>
      <c r="AKG250" s="350"/>
      <c r="AKH250" s="348"/>
      <c r="AKI250" s="348"/>
      <c r="AKJ250" s="348"/>
      <c r="AKK250" s="349"/>
      <c r="AKM250" s="347"/>
      <c r="AKN250" s="350"/>
      <c r="AKO250" s="350"/>
      <c r="AKP250" s="348"/>
      <c r="AKQ250" s="348"/>
      <c r="AKR250" s="348"/>
      <c r="AKS250" s="349"/>
      <c r="AKU250" s="347"/>
      <c r="AKV250" s="350"/>
      <c r="AKW250" s="350"/>
      <c r="AKX250" s="348"/>
      <c r="AKY250" s="348"/>
      <c r="AKZ250" s="348"/>
      <c r="ALA250" s="349"/>
      <c r="ALC250" s="347"/>
      <c r="ALD250" s="350"/>
      <c r="ALE250" s="350"/>
      <c r="ALF250" s="348"/>
      <c r="ALG250" s="348"/>
      <c r="ALH250" s="348"/>
      <c r="ALI250" s="349"/>
      <c r="ALK250" s="347"/>
      <c r="ALL250" s="350"/>
      <c r="ALM250" s="350"/>
      <c r="ALN250" s="348"/>
      <c r="ALO250" s="348"/>
      <c r="ALP250" s="348"/>
      <c r="ALQ250" s="349"/>
      <c r="ALS250" s="347"/>
      <c r="ALT250" s="350"/>
      <c r="ALU250" s="350"/>
      <c r="ALV250" s="348"/>
      <c r="ALW250" s="348"/>
      <c r="ALX250" s="348"/>
      <c r="ALY250" s="349"/>
      <c r="AMA250" s="347"/>
      <c r="AMB250" s="350"/>
      <c r="AMC250" s="350"/>
      <c r="AMD250" s="348"/>
      <c r="AME250" s="348"/>
      <c r="AMF250" s="348"/>
      <c r="AMG250" s="349"/>
      <c r="AMI250" s="347"/>
      <c r="AMJ250" s="350"/>
      <c r="AMK250" s="350"/>
      <c r="AML250" s="348"/>
      <c r="AMM250" s="348"/>
      <c r="AMN250" s="348"/>
      <c r="AMO250" s="349"/>
      <c r="AMQ250" s="347"/>
      <c r="AMR250" s="350"/>
      <c r="AMS250" s="350"/>
      <c r="AMT250" s="348"/>
      <c r="AMU250" s="348"/>
      <c r="AMV250" s="348"/>
      <c r="AMW250" s="349"/>
      <c r="AMY250" s="347"/>
      <c r="AMZ250" s="350"/>
      <c r="ANA250" s="350"/>
      <c r="ANB250" s="348"/>
      <c r="ANC250" s="348"/>
      <c r="AND250" s="348"/>
      <c r="ANE250" s="349"/>
      <c r="ANG250" s="347"/>
      <c r="ANH250" s="350"/>
      <c r="ANI250" s="350"/>
      <c r="ANJ250" s="348"/>
      <c r="ANK250" s="348"/>
      <c r="ANL250" s="348"/>
      <c r="ANM250" s="349"/>
      <c r="ANO250" s="347"/>
      <c r="ANP250" s="350"/>
      <c r="ANQ250" s="350"/>
      <c r="ANR250" s="348"/>
      <c r="ANS250" s="348"/>
      <c r="ANT250" s="348"/>
      <c r="ANU250" s="349"/>
      <c r="ANW250" s="347"/>
      <c r="ANX250" s="350"/>
      <c r="ANY250" s="350"/>
      <c r="ANZ250" s="348"/>
      <c r="AOA250" s="348"/>
      <c r="AOB250" s="348"/>
      <c r="AOC250" s="349"/>
      <c r="AOE250" s="347"/>
      <c r="AOF250" s="350"/>
      <c r="AOG250" s="350"/>
      <c r="AOH250" s="348"/>
      <c r="AOI250" s="348"/>
      <c r="AOJ250" s="348"/>
      <c r="AOK250" s="349"/>
      <c r="AOM250" s="347"/>
      <c r="AON250" s="350"/>
      <c r="AOO250" s="350"/>
      <c r="AOP250" s="348"/>
      <c r="AOQ250" s="348"/>
      <c r="AOR250" s="348"/>
      <c r="AOS250" s="349"/>
      <c r="AOU250" s="347"/>
      <c r="AOV250" s="350"/>
      <c r="AOW250" s="350"/>
      <c r="AOX250" s="348"/>
      <c r="AOY250" s="348"/>
      <c r="AOZ250" s="348"/>
      <c r="APA250" s="349"/>
      <c r="APC250" s="347"/>
      <c r="APD250" s="350"/>
      <c r="APE250" s="350"/>
      <c r="APF250" s="348"/>
      <c r="APG250" s="348"/>
      <c r="APH250" s="348"/>
      <c r="API250" s="349"/>
      <c r="APK250" s="347"/>
      <c r="APL250" s="350"/>
      <c r="APM250" s="350"/>
      <c r="APN250" s="348"/>
      <c r="APO250" s="348"/>
      <c r="APP250" s="348"/>
      <c r="APQ250" s="349"/>
      <c r="APS250" s="347"/>
      <c r="APT250" s="350"/>
      <c r="APU250" s="350"/>
      <c r="APV250" s="348"/>
      <c r="APW250" s="348"/>
      <c r="APX250" s="348"/>
      <c r="APY250" s="349"/>
      <c r="AQA250" s="347"/>
      <c r="AQB250" s="350"/>
      <c r="AQC250" s="350"/>
      <c r="AQD250" s="348"/>
      <c r="AQE250" s="348"/>
      <c r="AQF250" s="348"/>
      <c r="AQG250" s="349"/>
      <c r="AQI250" s="347"/>
      <c r="AQJ250" s="350"/>
      <c r="AQK250" s="350"/>
      <c r="AQL250" s="348"/>
      <c r="AQM250" s="348"/>
      <c r="AQN250" s="348"/>
      <c r="AQO250" s="349"/>
      <c r="AQQ250" s="347"/>
      <c r="AQR250" s="350"/>
      <c r="AQS250" s="350"/>
      <c r="AQT250" s="348"/>
      <c r="AQU250" s="348"/>
      <c r="AQV250" s="348"/>
      <c r="AQW250" s="349"/>
      <c r="AQY250" s="347"/>
      <c r="AQZ250" s="350"/>
      <c r="ARA250" s="350"/>
      <c r="ARB250" s="348"/>
      <c r="ARC250" s="348"/>
      <c r="ARD250" s="348"/>
      <c r="ARE250" s="349"/>
      <c r="ARG250" s="347"/>
      <c r="ARH250" s="350"/>
      <c r="ARI250" s="350"/>
      <c r="ARJ250" s="348"/>
      <c r="ARK250" s="348"/>
      <c r="ARL250" s="348"/>
      <c r="ARM250" s="349"/>
      <c r="ARO250" s="347"/>
      <c r="ARP250" s="350"/>
      <c r="ARQ250" s="350"/>
      <c r="ARR250" s="348"/>
      <c r="ARS250" s="348"/>
      <c r="ART250" s="348"/>
      <c r="ARU250" s="349"/>
      <c r="ARW250" s="347"/>
      <c r="ARX250" s="350"/>
      <c r="ARY250" s="350"/>
      <c r="ARZ250" s="348"/>
      <c r="ASA250" s="348"/>
      <c r="ASB250" s="348"/>
      <c r="ASC250" s="349"/>
      <c r="ASE250" s="347"/>
      <c r="ASF250" s="350"/>
      <c r="ASG250" s="350"/>
      <c r="ASH250" s="348"/>
      <c r="ASI250" s="348"/>
      <c r="ASJ250" s="348"/>
      <c r="ASK250" s="349"/>
      <c r="ASM250" s="347"/>
      <c r="ASN250" s="350"/>
      <c r="ASO250" s="350"/>
      <c r="ASP250" s="348"/>
      <c r="ASQ250" s="348"/>
      <c r="ASR250" s="348"/>
      <c r="ASS250" s="349"/>
      <c r="ASU250" s="347"/>
      <c r="ASV250" s="350"/>
      <c r="ASW250" s="350"/>
      <c r="ASX250" s="348"/>
      <c r="ASY250" s="348"/>
      <c r="ASZ250" s="348"/>
      <c r="ATA250" s="349"/>
      <c r="ATC250" s="347"/>
      <c r="ATD250" s="350"/>
      <c r="ATE250" s="350"/>
      <c r="ATF250" s="348"/>
      <c r="ATG250" s="348"/>
      <c r="ATH250" s="348"/>
      <c r="ATI250" s="349"/>
      <c r="ATK250" s="347"/>
      <c r="ATL250" s="350"/>
      <c r="ATM250" s="350"/>
      <c r="ATN250" s="348"/>
      <c r="ATO250" s="348"/>
      <c r="ATP250" s="348"/>
      <c r="ATQ250" s="349"/>
      <c r="ATS250" s="347"/>
      <c r="ATT250" s="350"/>
      <c r="ATU250" s="350"/>
      <c r="ATV250" s="348"/>
      <c r="ATW250" s="348"/>
      <c r="ATX250" s="348"/>
      <c r="ATY250" s="349"/>
      <c r="AUA250" s="347"/>
      <c r="AUB250" s="350"/>
      <c r="AUC250" s="350"/>
      <c r="AUD250" s="348"/>
      <c r="AUE250" s="348"/>
      <c r="AUF250" s="348"/>
      <c r="AUG250" s="349"/>
      <c r="AUI250" s="347"/>
      <c r="AUJ250" s="350"/>
      <c r="AUK250" s="350"/>
      <c r="AUL250" s="348"/>
      <c r="AUM250" s="348"/>
      <c r="AUN250" s="348"/>
      <c r="AUO250" s="349"/>
      <c r="AUQ250" s="347"/>
      <c r="AUR250" s="350"/>
      <c r="AUS250" s="350"/>
      <c r="AUT250" s="348"/>
      <c r="AUU250" s="348"/>
      <c r="AUV250" s="348"/>
      <c r="AUW250" s="349"/>
      <c r="AUY250" s="347"/>
      <c r="AUZ250" s="350"/>
      <c r="AVA250" s="350"/>
      <c r="AVB250" s="348"/>
      <c r="AVC250" s="348"/>
      <c r="AVD250" s="348"/>
      <c r="AVE250" s="349"/>
      <c r="AVG250" s="347"/>
      <c r="AVH250" s="350"/>
      <c r="AVI250" s="350"/>
      <c r="AVJ250" s="348"/>
      <c r="AVK250" s="348"/>
      <c r="AVL250" s="348"/>
      <c r="AVM250" s="349"/>
      <c r="AVO250" s="347"/>
      <c r="AVP250" s="350"/>
      <c r="AVQ250" s="350"/>
      <c r="AVR250" s="348"/>
      <c r="AVS250" s="348"/>
      <c r="AVT250" s="348"/>
      <c r="AVU250" s="349"/>
      <c r="AVW250" s="347"/>
      <c r="AVX250" s="350"/>
      <c r="AVY250" s="350"/>
      <c r="AVZ250" s="348"/>
      <c r="AWA250" s="348"/>
      <c r="AWB250" s="348"/>
      <c r="AWC250" s="349"/>
      <c r="AWE250" s="347"/>
      <c r="AWF250" s="350"/>
      <c r="AWG250" s="350"/>
      <c r="AWH250" s="348"/>
      <c r="AWI250" s="348"/>
      <c r="AWJ250" s="348"/>
      <c r="AWK250" s="349"/>
      <c r="AWM250" s="347"/>
      <c r="AWN250" s="350"/>
      <c r="AWO250" s="350"/>
      <c r="AWP250" s="348"/>
      <c r="AWQ250" s="348"/>
      <c r="AWR250" s="348"/>
      <c r="AWS250" s="349"/>
      <c r="AWU250" s="347"/>
      <c r="AWV250" s="350"/>
      <c r="AWW250" s="350"/>
      <c r="AWX250" s="348"/>
      <c r="AWY250" s="348"/>
      <c r="AWZ250" s="348"/>
      <c r="AXA250" s="349"/>
      <c r="AXC250" s="347"/>
      <c r="AXD250" s="350"/>
      <c r="AXE250" s="350"/>
      <c r="AXF250" s="348"/>
      <c r="AXG250" s="348"/>
      <c r="AXH250" s="348"/>
      <c r="AXI250" s="349"/>
      <c r="AXK250" s="347"/>
      <c r="AXL250" s="350"/>
      <c r="AXM250" s="350"/>
      <c r="AXN250" s="348"/>
      <c r="AXO250" s="348"/>
      <c r="AXP250" s="348"/>
      <c r="AXQ250" s="349"/>
      <c r="AXS250" s="347"/>
      <c r="AXT250" s="350"/>
      <c r="AXU250" s="350"/>
      <c r="AXV250" s="348"/>
      <c r="AXW250" s="348"/>
      <c r="AXX250" s="348"/>
      <c r="AXY250" s="349"/>
      <c r="AYA250" s="347"/>
      <c r="AYB250" s="350"/>
      <c r="AYC250" s="350"/>
      <c r="AYD250" s="348"/>
      <c r="AYE250" s="348"/>
      <c r="AYF250" s="348"/>
      <c r="AYG250" s="349"/>
      <c r="AYI250" s="347"/>
      <c r="AYJ250" s="350"/>
      <c r="AYK250" s="350"/>
      <c r="AYL250" s="348"/>
      <c r="AYM250" s="348"/>
      <c r="AYN250" s="348"/>
      <c r="AYO250" s="349"/>
      <c r="AYQ250" s="347"/>
      <c r="AYR250" s="350"/>
      <c r="AYS250" s="350"/>
      <c r="AYT250" s="348"/>
      <c r="AYU250" s="348"/>
      <c r="AYV250" s="348"/>
      <c r="AYW250" s="349"/>
      <c r="AYY250" s="347"/>
      <c r="AYZ250" s="350"/>
      <c r="AZA250" s="350"/>
      <c r="AZB250" s="348"/>
      <c r="AZC250" s="348"/>
      <c r="AZD250" s="348"/>
      <c r="AZE250" s="349"/>
      <c r="AZG250" s="347"/>
      <c r="AZH250" s="350"/>
      <c r="AZI250" s="350"/>
      <c r="AZJ250" s="348"/>
      <c r="AZK250" s="348"/>
      <c r="AZL250" s="348"/>
      <c r="AZM250" s="349"/>
      <c r="AZO250" s="347"/>
      <c r="AZP250" s="350"/>
      <c r="AZQ250" s="350"/>
      <c r="AZR250" s="348"/>
      <c r="AZS250" s="348"/>
      <c r="AZT250" s="348"/>
      <c r="AZU250" s="349"/>
      <c r="AZW250" s="347"/>
      <c r="AZX250" s="350"/>
      <c r="AZY250" s="350"/>
      <c r="AZZ250" s="348"/>
      <c r="BAA250" s="348"/>
      <c r="BAB250" s="348"/>
      <c r="BAC250" s="349"/>
      <c r="BAE250" s="347"/>
      <c r="BAF250" s="350"/>
      <c r="BAG250" s="350"/>
      <c r="BAH250" s="348"/>
      <c r="BAI250" s="348"/>
      <c r="BAJ250" s="348"/>
      <c r="BAK250" s="349"/>
      <c r="BAM250" s="347"/>
      <c r="BAN250" s="350"/>
      <c r="BAO250" s="350"/>
      <c r="BAP250" s="348"/>
      <c r="BAQ250" s="348"/>
      <c r="BAR250" s="348"/>
      <c r="BAS250" s="349"/>
      <c r="BAU250" s="347"/>
      <c r="BAV250" s="350"/>
      <c r="BAW250" s="350"/>
      <c r="BAX250" s="348"/>
      <c r="BAY250" s="348"/>
      <c r="BAZ250" s="348"/>
      <c r="BBA250" s="349"/>
      <c r="BBC250" s="347"/>
      <c r="BBD250" s="350"/>
      <c r="BBE250" s="350"/>
      <c r="BBF250" s="348"/>
      <c r="BBG250" s="348"/>
      <c r="BBH250" s="348"/>
      <c r="BBI250" s="349"/>
      <c r="BBK250" s="347"/>
      <c r="BBL250" s="350"/>
      <c r="BBM250" s="350"/>
      <c r="BBN250" s="348"/>
      <c r="BBO250" s="348"/>
      <c r="BBP250" s="348"/>
      <c r="BBQ250" s="349"/>
      <c r="BBS250" s="347"/>
      <c r="BBT250" s="350"/>
      <c r="BBU250" s="350"/>
      <c r="BBV250" s="348"/>
      <c r="BBW250" s="348"/>
      <c r="BBX250" s="348"/>
      <c r="BBY250" s="349"/>
      <c r="BCA250" s="347"/>
      <c r="BCB250" s="350"/>
      <c r="BCC250" s="350"/>
      <c r="BCD250" s="348"/>
      <c r="BCE250" s="348"/>
      <c r="BCF250" s="348"/>
      <c r="BCG250" s="349"/>
      <c r="BCI250" s="347"/>
      <c r="BCJ250" s="350"/>
      <c r="BCK250" s="350"/>
      <c r="BCL250" s="348"/>
      <c r="BCM250" s="348"/>
      <c r="BCN250" s="348"/>
      <c r="BCO250" s="349"/>
      <c r="BCQ250" s="347"/>
      <c r="BCR250" s="350"/>
      <c r="BCS250" s="350"/>
      <c r="BCT250" s="348"/>
      <c r="BCU250" s="348"/>
      <c r="BCV250" s="348"/>
      <c r="BCW250" s="349"/>
      <c r="BCY250" s="347"/>
      <c r="BCZ250" s="350"/>
      <c r="BDA250" s="350"/>
      <c r="BDB250" s="348"/>
      <c r="BDC250" s="348"/>
      <c r="BDD250" s="348"/>
      <c r="BDE250" s="349"/>
      <c r="BDG250" s="347"/>
      <c r="BDH250" s="350"/>
      <c r="BDI250" s="350"/>
      <c r="BDJ250" s="348"/>
      <c r="BDK250" s="348"/>
      <c r="BDL250" s="348"/>
      <c r="BDM250" s="349"/>
      <c r="BDO250" s="347"/>
      <c r="BDP250" s="350"/>
      <c r="BDQ250" s="350"/>
      <c r="BDR250" s="348"/>
      <c r="BDS250" s="348"/>
      <c r="BDT250" s="348"/>
      <c r="BDU250" s="349"/>
      <c r="BDW250" s="347"/>
      <c r="BDX250" s="350"/>
      <c r="BDY250" s="350"/>
      <c r="BDZ250" s="348"/>
      <c r="BEA250" s="348"/>
      <c r="BEB250" s="348"/>
      <c r="BEC250" s="349"/>
      <c r="BEE250" s="347"/>
      <c r="BEF250" s="350"/>
      <c r="BEG250" s="350"/>
      <c r="BEH250" s="348"/>
      <c r="BEI250" s="348"/>
      <c r="BEJ250" s="348"/>
      <c r="BEK250" s="349"/>
      <c r="BEM250" s="347"/>
      <c r="BEN250" s="350"/>
      <c r="BEO250" s="350"/>
      <c r="BEP250" s="348"/>
      <c r="BEQ250" s="348"/>
      <c r="BER250" s="348"/>
      <c r="BES250" s="349"/>
      <c r="BEU250" s="347"/>
      <c r="BEV250" s="350"/>
      <c r="BEW250" s="350"/>
      <c r="BEX250" s="348"/>
      <c r="BEY250" s="348"/>
      <c r="BEZ250" s="348"/>
      <c r="BFA250" s="349"/>
      <c r="BFC250" s="347"/>
      <c r="BFD250" s="350"/>
      <c r="BFE250" s="350"/>
      <c r="BFF250" s="348"/>
      <c r="BFG250" s="348"/>
      <c r="BFH250" s="348"/>
      <c r="BFI250" s="349"/>
      <c r="BFK250" s="347"/>
      <c r="BFL250" s="350"/>
      <c r="BFM250" s="350"/>
      <c r="BFN250" s="348"/>
      <c r="BFO250" s="348"/>
      <c r="BFP250" s="348"/>
      <c r="BFQ250" s="349"/>
      <c r="BFS250" s="347"/>
      <c r="BFT250" s="350"/>
      <c r="BFU250" s="350"/>
      <c r="BFV250" s="348"/>
      <c r="BFW250" s="348"/>
      <c r="BFX250" s="348"/>
      <c r="BFY250" s="349"/>
      <c r="BGA250" s="347"/>
      <c r="BGB250" s="350"/>
      <c r="BGC250" s="350"/>
      <c r="BGD250" s="348"/>
      <c r="BGE250" s="348"/>
      <c r="BGF250" s="348"/>
      <c r="BGG250" s="349"/>
      <c r="BGI250" s="347"/>
      <c r="BGJ250" s="350"/>
      <c r="BGK250" s="350"/>
      <c r="BGL250" s="348"/>
      <c r="BGM250" s="348"/>
      <c r="BGN250" s="348"/>
      <c r="BGO250" s="349"/>
      <c r="BGQ250" s="347"/>
      <c r="BGR250" s="350"/>
      <c r="BGS250" s="350"/>
      <c r="BGT250" s="348"/>
      <c r="BGU250" s="348"/>
      <c r="BGV250" s="348"/>
      <c r="BGW250" s="349"/>
      <c r="BGY250" s="347"/>
      <c r="BGZ250" s="350"/>
      <c r="BHA250" s="350"/>
      <c r="BHB250" s="348"/>
      <c r="BHC250" s="348"/>
      <c r="BHD250" s="348"/>
      <c r="BHE250" s="349"/>
      <c r="BHG250" s="347"/>
      <c r="BHH250" s="350"/>
      <c r="BHI250" s="350"/>
      <c r="BHJ250" s="348"/>
      <c r="BHK250" s="348"/>
      <c r="BHL250" s="348"/>
      <c r="BHM250" s="349"/>
      <c r="BHO250" s="347"/>
      <c r="BHP250" s="350"/>
      <c r="BHQ250" s="350"/>
      <c r="BHR250" s="348"/>
      <c r="BHS250" s="348"/>
      <c r="BHT250" s="348"/>
      <c r="BHU250" s="349"/>
      <c r="BHW250" s="347"/>
      <c r="BHX250" s="350"/>
      <c r="BHY250" s="350"/>
      <c r="BHZ250" s="348"/>
      <c r="BIA250" s="348"/>
      <c r="BIB250" s="348"/>
      <c r="BIC250" s="349"/>
      <c r="BIE250" s="347"/>
      <c r="BIF250" s="350"/>
      <c r="BIG250" s="350"/>
      <c r="BIH250" s="348"/>
      <c r="BII250" s="348"/>
      <c r="BIJ250" s="348"/>
      <c r="BIK250" s="349"/>
      <c r="BIM250" s="347"/>
      <c r="BIN250" s="350"/>
      <c r="BIO250" s="350"/>
      <c r="BIP250" s="348"/>
      <c r="BIQ250" s="348"/>
      <c r="BIR250" s="348"/>
      <c r="BIS250" s="349"/>
      <c r="BIU250" s="347"/>
      <c r="BIV250" s="350"/>
      <c r="BIW250" s="350"/>
      <c r="BIX250" s="348"/>
      <c r="BIY250" s="348"/>
      <c r="BIZ250" s="348"/>
      <c r="BJA250" s="349"/>
      <c r="BJC250" s="347"/>
      <c r="BJD250" s="350"/>
      <c r="BJE250" s="350"/>
      <c r="BJF250" s="348"/>
      <c r="BJG250" s="348"/>
      <c r="BJH250" s="348"/>
      <c r="BJI250" s="349"/>
      <c r="BJK250" s="347"/>
      <c r="BJL250" s="350"/>
      <c r="BJM250" s="350"/>
      <c r="BJN250" s="348"/>
      <c r="BJO250" s="348"/>
      <c r="BJP250" s="348"/>
      <c r="BJQ250" s="349"/>
      <c r="BJS250" s="347"/>
      <c r="BJT250" s="350"/>
      <c r="BJU250" s="350"/>
      <c r="BJV250" s="348"/>
      <c r="BJW250" s="348"/>
      <c r="BJX250" s="348"/>
      <c r="BJY250" s="349"/>
      <c r="BKA250" s="347"/>
      <c r="BKB250" s="350"/>
      <c r="BKC250" s="350"/>
      <c r="BKD250" s="348"/>
      <c r="BKE250" s="348"/>
      <c r="BKF250" s="348"/>
      <c r="BKG250" s="349"/>
      <c r="BKI250" s="347"/>
      <c r="BKJ250" s="350"/>
      <c r="BKK250" s="350"/>
      <c r="BKL250" s="348"/>
      <c r="BKM250" s="348"/>
      <c r="BKN250" s="348"/>
      <c r="BKO250" s="349"/>
      <c r="BKQ250" s="347"/>
      <c r="BKR250" s="350"/>
      <c r="BKS250" s="350"/>
      <c r="BKT250" s="348"/>
      <c r="BKU250" s="348"/>
      <c r="BKV250" s="348"/>
      <c r="BKW250" s="349"/>
      <c r="BKY250" s="347"/>
      <c r="BKZ250" s="350"/>
      <c r="BLA250" s="350"/>
      <c r="BLB250" s="348"/>
      <c r="BLC250" s="348"/>
      <c r="BLD250" s="348"/>
      <c r="BLE250" s="349"/>
      <c r="BLG250" s="347"/>
      <c r="BLH250" s="350"/>
      <c r="BLI250" s="350"/>
      <c r="BLJ250" s="348"/>
      <c r="BLK250" s="348"/>
      <c r="BLL250" s="348"/>
      <c r="BLM250" s="349"/>
      <c r="BLO250" s="347"/>
      <c r="BLP250" s="350"/>
      <c r="BLQ250" s="350"/>
      <c r="BLR250" s="348"/>
      <c r="BLS250" s="348"/>
      <c r="BLT250" s="348"/>
      <c r="BLU250" s="349"/>
      <c r="BLW250" s="347"/>
      <c r="BLX250" s="350"/>
      <c r="BLY250" s="350"/>
      <c r="BLZ250" s="348"/>
      <c r="BMA250" s="348"/>
      <c r="BMB250" s="348"/>
      <c r="BMC250" s="349"/>
      <c r="BME250" s="347"/>
      <c r="BMF250" s="350"/>
      <c r="BMG250" s="350"/>
      <c r="BMH250" s="348"/>
      <c r="BMI250" s="348"/>
      <c r="BMJ250" s="348"/>
      <c r="BMK250" s="349"/>
      <c r="BMM250" s="347"/>
      <c r="BMN250" s="350"/>
      <c r="BMO250" s="350"/>
      <c r="BMP250" s="348"/>
      <c r="BMQ250" s="348"/>
      <c r="BMR250" s="348"/>
      <c r="BMS250" s="349"/>
      <c r="BMU250" s="347"/>
      <c r="BMV250" s="350"/>
      <c r="BMW250" s="350"/>
      <c r="BMX250" s="348"/>
      <c r="BMY250" s="348"/>
      <c r="BMZ250" s="348"/>
      <c r="BNA250" s="349"/>
      <c r="BNC250" s="347"/>
      <c r="BND250" s="350"/>
      <c r="BNE250" s="350"/>
      <c r="BNF250" s="348"/>
      <c r="BNG250" s="348"/>
      <c r="BNH250" s="348"/>
      <c r="BNI250" s="349"/>
      <c r="BNK250" s="347"/>
      <c r="BNL250" s="350"/>
      <c r="BNM250" s="350"/>
      <c r="BNN250" s="348"/>
      <c r="BNO250" s="348"/>
      <c r="BNP250" s="348"/>
      <c r="BNQ250" s="349"/>
      <c r="BNS250" s="347"/>
      <c r="BNT250" s="350"/>
      <c r="BNU250" s="350"/>
      <c r="BNV250" s="348"/>
      <c r="BNW250" s="348"/>
      <c r="BNX250" s="348"/>
      <c r="BNY250" s="349"/>
      <c r="BOA250" s="347"/>
      <c r="BOB250" s="350"/>
      <c r="BOC250" s="350"/>
      <c r="BOD250" s="348"/>
      <c r="BOE250" s="348"/>
      <c r="BOF250" s="348"/>
      <c r="BOG250" s="349"/>
      <c r="BOI250" s="347"/>
      <c r="BOJ250" s="350"/>
      <c r="BOK250" s="350"/>
      <c r="BOL250" s="348"/>
      <c r="BOM250" s="348"/>
      <c r="BON250" s="348"/>
      <c r="BOO250" s="349"/>
      <c r="BOQ250" s="347"/>
      <c r="BOR250" s="350"/>
      <c r="BOS250" s="350"/>
      <c r="BOT250" s="348"/>
      <c r="BOU250" s="348"/>
      <c r="BOV250" s="348"/>
      <c r="BOW250" s="349"/>
      <c r="BOY250" s="347"/>
      <c r="BOZ250" s="350"/>
      <c r="BPA250" s="350"/>
      <c r="BPB250" s="348"/>
      <c r="BPC250" s="348"/>
      <c r="BPD250" s="348"/>
      <c r="BPE250" s="349"/>
      <c r="BPG250" s="347"/>
      <c r="BPH250" s="350"/>
      <c r="BPI250" s="350"/>
      <c r="BPJ250" s="348"/>
      <c r="BPK250" s="348"/>
      <c r="BPL250" s="348"/>
      <c r="BPM250" s="349"/>
      <c r="BPO250" s="347"/>
      <c r="BPP250" s="350"/>
      <c r="BPQ250" s="350"/>
      <c r="BPR250" s="348"/>
      <c r="BPS250" s="348"/>
      <c r="BPT250" s="348"/>
      <c r="BPU250" s="349"/>
      <c r="BPW250" s="347"/>
      <c r="BPX250" s="350"/>
      <c r="BPY250" s="350"/>
      <c r="BPZ250" s="348"/>
      <c r="BQA250" s="348"/>
      <c r="BQB250" s="348"/>
      <c r="BQC250" s="349"/>
      <c r="BQE250" s="347"/>
      <c r="BQF250" s="350"/>
      <c r="BQG250" s="350"/>
      <c r="BQH250" s="348"/>
      <c r="BQI250" s="348"/>
      <c r="BQJ250" s="348"/>
      <c r="BQK250" s="349"/>
      <c r="BQM250" s="347"/>
      <c r="BQN250" s="350"/>
      <c r="BQO250" s="350"/>
      <c r="BQP250" s="348"/>
      <c r="BQQ250" s="348"/>
      <c r="BQR250" s="348"/>
      <c r="BQS250" s="349"/>
      <c r="BQU250" s="347"/>
      <c r="BQV250" s="350"/>
      <c r="BQW250" s="350"/>
      <c r="BQX250" s="348"/>
      <c r="BQY250" s="348"/>
      <c r="BQZ250" s="348"/>
      <c r="BRA250" s="349"/>
      <c r="BRC250" s="347"/>
      <c r="BRD250" s="350"/>
      <c r="BRE250" s="350"/>
      <c r="BRF250" s="348"/>
      <c r="BRG250" s="348"/>
      <c r="BRH250" s="348"/>
      <c r="BRI250" s="349"/>
      <c r="BRK250" s="347"/>
      <c r="BRL250" s="350"/>
      <c r="BRM250" s="350"/>
      <c r="BRN250" s="348"/>
      <c r="BRO250" s="348"/>
      <c r="BRP250" s="348"/>
      <c r="BRQ250" s="349"/>
      <c r="BRS250" s="347"/>
      <c r="BRT250" s="350"/>
      <c r="BRU250" s="350"/>
      <c r="BRV250" s="348"/>
      <c r="BRW250" s="348"/>
      <c r="BRX250" s="348"/>
      <c r="BRY250" s="349"/>
      <c r="BSA250" s="347"/>
      <c r="BSB250" s="350"/>
      <c r="BSC250" s="350"/>
      <c r="BSD250" s="348"/>
      <c r="BSE250" s="348"/>
      <c r="BSF250" s="348"/>
      <c r="BSG250" s="349"/>
      <c r="BSI250" s="347"/>
      <c r="BSJ250" s="350"/>
      <c r="BSK250" s="350"/>
      <c r="BSL250" s="348"/>
      <c r="BSM250" s="348"/>
      <c r="BSN250" s="348"/>
      <c r="BSO250" s="349"/>
      <c r="BSQ250" s="347"/>
      <c r="BSR250" s="350"/>
      <c r="BSS250" s="350"/>
      <c r="BST250" s="348"/>
      <c r="BSU250" s="348"/>
      <c r="BSV250" s="348"/>
      <c r="BSW250" s="349"/>
      <c r="BSY250" s="347"/>
      <c r="BSZ250" s="350"/>
      <c r="BTA250" s="350"/>
      <c r="BTB250" s="348"/>
      <c r="BTC250" s="348"/>
      <c r="BTD250" s="348"/>
      <c r="BTE250" s="349"/>
      <c r="BTG250" s="347"/>
      <c r="BTH250" s="350"/>
      <c r="BTI250" s="350"/>
      <c r="BTJ250" s="348"/>
      <c r="BTK250" s="348"/>
      <c r="BTL250" s="348"/>
      <c r="BTM250" s="349"/>
      <c r="BTO250" s="347"/>
      <c r="BTP250" s="350"/>
      <c r="BTQ250" s="350"/>
      <c r="BTR250" s="348"/>
      <c r="BTS250" s="348"/>
      <c r="BTT250" s="348"/>
      <c r="BTU250" s="349"/>
      <c r="BTW250" s="347"/>
      <c r="BTX250" s="350"/>
      <c r="BTY250" s="350"/>
      <c r="BTZ250" s="348"/>
      <c r="BUA250" s="348"/>
      <c r="BUB250" s="348"/>
      <c r="BUC250" s="349"/>
      <c r="BUE250" s="347"/>
      <c r="BUF250" s="350"/>
      <c r="BUG250" s="350"/>
      <c r="BUH250" s="348"/>
      <c r="BUI250" s="348"/>
      <c r="BUJ250" s="348"/>
      <c r="BUK250" s="349"/>
      <c r="BUM250" s="347"/>
      <c r="BUN250" s="350"/>
      <c r="BUO250" s="350"/>
      <c r="BUP250" s="348"/>
      <c r="BUQ250" s="348"/>
      <c r="BUR250" s="348"/>
      <c r="BUS250" s="349"/>
      <c r="BUU250" s="347"/>
      <c r="BUV250" s="350"/>
      <c r="BUW250" s="350"/>
      <c r="BUX250" s="348"/>
      <c r="BUY250" s="348"/>
      <c r="BUZ250" s="348"/>
      <c r="BVA250" s="349"/>
      <c r="BVC250" s="347"/>
      <c r="BVD250" s="350"/>
      <c r="BVE250" s="350"/>
      <c r="BVF250" s="348"/>
      <c r="BVG250" s="348"/>
      <c r="BVH250" s="348"/>
      <c r="BVI250" s="349"/>
      <c r="BVK250" s="347"/>
      <c r="BVL250" s="350"/>
      <c r="BVM250" s="350"/>
      <c r="BVN250" s="348"/>
      <c r="BVO250" s="348"/>
      <c r="BVP250" s="348"/>
      <c r="BVQ250" s="349"/>
      <c r="BVS250" s="347"/>
      <c r="BVT250" s="350"/>
      <c r="BVU250" s="350"/>
      <c r="BVV250" s="348"/>
      <c r="BVW250" s="348"/>
      <c r="BVX250" s="348"/>
      <c r="BVY250" s="349"/>
      <c r="BWA250" s="347"/>
      <c r="BWB250" s="350"/>
      <c r="BWC250" s="350"/>
      <c r="BWD250" s="348"/>
      <c r="BWE250" s="348"/>
      <c r="BWF250" s="348"/>
      <c r="BWG250" s="349"/>
      <c r="BWI250" s="347"/>
      <c r="BWJ250" s="350"/>
      <c r="BWK250" s="350"/>
      <c r="BWL250" s="348"/>
      <c r="BWM250" s="348"/>
      <c r="BWN250" s="348"/>
      <c r="BWO250" s="349"/>
      <c r="BWQ250" s="347"/>
      <c r="BWR250" s="350"/>
      <c r="BWS250" s="350"/>
      <c r="BWT250" s="348"/>
      <c r="BWU250" s="348"/>
      <c r="BWV250" s="348"/>
      <c r="BWW250" s="349"/>
      <c r="BWY250" s="347"/>
      <c r="BWZ250" s="350"/>
      <c r="BXA250" s="350"/>
      <c r="BXB250" s="348"/>
      <c r="BXC250" s="348"/>
      <c r="BXD250" s="348"/>
      <c r="BXE250" s="349"/>
      <c r="BXG250" s="347"/>
      <c r="BXH250" s="350"/>
      <c r="BXI250" s="350"/>
      <c r="BXJ250" s="348"/>
      <c r="BXK250" s="348"/>
      <c r="BXL250" s="348"/>
      <c r="BXM250" s="349"/>
      <c r="BXO250" s="347"/>
      <c r="BXP250" s="350"/>
      <c r="BXQ250" s="350"/>
      <c r="BXR250" s="348"/>
      <c r="BXS250" s="348"/>
      <c r="BXT250" s="348"/>
      <c r="BXU250" s="349"/>
      <c r="BXW250" s="347"/>
      <c r="BXX250" s="350"/>
      <c r="BXY250" s="350"/>
      <c r="BXZ250" s="348"/>
      <c r="BYA250" s="348"/>
      <c r="BYB250" s="348"/>
      <c r="BYC250" s="349"/>
      <c r="BYE250" s="347"/>
      <c r="BYF250" s="350"/>
      <c r="BYG250" s="350"/>
      <c r="BYH250" s="348"/>
      <c r="BYI250" s="348"/>
      <c r="BYJ250" s="348"/>
      <c r="BYK250" s="349"/>
      <c r="BYM250" s="347"/>
      <c r="BYN250" s="350"/>
      <c r="BYO250" s="350"/>
      <c r="BYP250" s="348"/>
      <c r="BYQ250" s="348"/>
      <c r="BYR250" s="348"/>
      <c r="BYS250" s="349"/>
      <c r="BYU250" s="347"/>
      <c r="BYV250" s="350"/>
      <c r="BYW250" s="350"/>
      <c r="BYX250" s="348"/>
      <c r="BYY250" s="348"/>
      <c r="BYZ250" s="348"/>
      <c r="BZA250" s="349"/>
      <c r="BZC250" s="347"/>
      <c r="BZD250" s="350"/>
      <c r="BZE250" s="350"/>
      <c r="BZF250" s="348"/>
      <c r="BZG250" s="348"/>
      <c r="BZH250" s="348"/>
      <c r="BZI250" s="349"/>
      <c r="BZK250" s="347"/>
      <c r="BZL250" s="350"/>
      <c r="BZM250" s="350"/>
      <c r="BZN250" s="348"/>
      <c r="BZO250" s="348"/>
      <c r="BZP250" s="348"/>
      <c r="BZQ250" s="349"/>
      <c r="BZS250" s="347"/>
      <c r="BZT250" s="350"/>
      <c r="BZU250" s="350"/>
      <c r="BZV250" s="348"/>
      <c r="BZW250" s="348"/>
      <c r="BZX250" s="348"/>
      <c r="BZY250" s="349"/>
      <c r="CAA250" s="347"/>
      <c r="CAB250" s="350"/>
      <c r="CAC250" s="350"/>
      <c r="CAD250" s="348"/>
      <c r="CAE250" s="348"/>
      <c r="CAF250" s="348"/>
      <c r="CAG250" s="349"/>
      <c r="CAI250" s="347"/>
      <c r="CAJ250" s="350"/>
      <c r="CAK250" s="350"/>
      <c r="CAL250" s="348"/>
      <c r="CAM250" s="348"/>
      <c r="CAN250" s="348"/>
      <c r="CAO250" s="349"/>
      <c r="CAQ250" s="347"/>
      <c r="CAR250" s="350"/>
      <c r="CAS250" s="350"/>
      <c r="CAT250" s="348"/>
      <c r="CAU250" s="348"/>
      <c r="CAV250" s="348"/>
      <c r="CAW250" s="349"/>
      <c r="CAY250" s="347"/>
      <c r="CAZ250" s="350"/>
      <c r="CBA250" s="350"/>
      <c r="CBB250" s="348"/>
      <c r="CBC250" s="348"/>
      <c r="CBD250" s="348"/>
      <c r="CBE250" s="349"/>
      <c r="CBG250" s="347"/>
      <c r="CBH250" s="350"/>
      <c r="CBI250" s="350"/>
      <c r="CBJ250" s="348"/>
      <c r="CBK250" s="348"/>
      <c r="CBL250" s="348"/>
      <c r="CBM250" s="349"/>
      <c r="CBO250" s="347"/>
      <c r="CBP250" s="350"/>
      <c r="CBQ250" s="350"/>
      <c r="CBR250" s="348"/>
      <c r="CBS250" s="348"/>
      <c r="CBT250" s="348"/>
      <c r="CBU250" s="349"/>
      <c r="CBW250" s="347"/>
      <c r="CBX250" s="350"/>
      <c r="CBY250" s="350"/>
      <c r="CBZ250" s="348"/>
      <c r="CCA250" s="348"/>
      <c r="CCB250" s="348"/>
      <c r="CCC250" s="349"/>
      <c r="CCE250" s="347"/>
      <c r="CCF250" s="350"/>
      <c r="CCG250" s="350"/>
      <c r="CCH250" s="348"/>
      <c r="CCI250" s="348"/>
      <c r="CCJ250" s="348"/>
      <c r="CCK250" s="349"/>
      <c r="CCM250" s="347"/>
      <c r="CCN250" s="350"/>
      <c r="CCO250" s="350"/>
      <c r="CCP250" s="348"/>
      <c r="CCQ250" s="348"/>
      <c r="CCR250" s="348"/>
      <c r="CCS250" s="349"/>
      <c r="CCU250" s="347"/>
      <c r="CCV250" s="350"/>
      <c r="CCW250" s="350"/>
      <c r="CCX250" s="348"/>
      <c r="CCY250" s="348"/>
      <c r="CCZ250" s="348"/>
      <c r="CDA250" s="349"/>
      <c r="CDC250" s="347"/>
      <c r="CDD250" s="350"/>
      <c r="CDE250" s="350"/>
      <c r="CDF250" s="348"/>
      <c r="CDG250" s="348"/>
      <c r="CDH250" s="348"/>
      <c r="CDI250" s="349"/>
      <c r="CDK250" s="347"/>
      <c r="CDL250" s="350"/>
      <c r="CDM250" s="350"/>
      <c r="CDN250" s="348"/>
      <c r="CDO250" s="348"/>
      <c r="CDP250" s="348"/>
      <c r="CDQ250" s="349"/>
      <c r="CDS250" s="347"/>
      <c r="CDT250" s="350"/>
      <c r="CDU250" s="350"/>
      <c r="CDV250" s="348"/>
      <c r="CDW250" s="348"/>
      <c r="CDX250" s="348"/>
      <c r="CDY250" s="349"/>
      <c r="CEA250" s="347"/>
      <c r="CEB250" s="350"/>
      <c r="CEC250" s="350"/>
      <c r="CED250" s="348"/>
      <c r="CEE250" s="348"/>
      <c r="CEF250" s="348"/>
      <c r="CEG250" s="349"/>
      <c r="CEI250" s="347"/>
      <c r="CEJ250" s="350"/>
      <c r="CEK250" s="350"/>
      <c r="CEL250" s="348"/>
      <c r="CEM250" s="348"/>
      <c r="CEN250" s="348"/>
      <c r="CEO250" s="349"/>
      <c r="CEQ250" s="347"/>
      <c r="CER250" s="350"/>
      <c r="CES250" s="350"/>
      <c r="CET250" s="348"/>
      <c r="CEU250" s="348"/>
      <c r="CEV250" s="348"/>
      <c r="CEW250" s="349"/>
      <c r="CEY250" s="347"/>
      <c r="CEZ250" s="350"/>
      <c r="CFA250" s="350"/>
      <c r="CFB250" s="348"/>
      <c r="CFC250" s="348"/>
      <c r="CFD250" s="348"/>
      <c r="CFE250" s="349"/>
      <c r="CFG250" s="347"/>
      <c r="CFH250" s="350"/>
      <c r="CFI250" s="350"/>
      <c r="CFJ250" s="348"/>
      <c r="CFK250" s="348"/>
      <c r="CFL250" s="348"/>
      <c r="CFM250" s="349"/>
      <c r="CFO250" s="347"/>
      <c r="CFP250" s="350"/>
      <c r="CFQ250" s="350"/>
      <c r="CFR250" s="348"/>
      <c r="CFS250" s="348"/>
      <c r="CFT250" s="348"/>
      <c r="CFU250" s="349"/>
      <c r="CFW250" s="347"/>
      <c r="CFX250" s="350"/>
      <c r="CFY250" s="350"/>
      <c r="CFZ250" s="348"/>
      <c r="CGA250" s="348"/>
      <c r="CGB250" s="348"/>
      <c r="CGC250" s="349"/>
      <c r="CGE250" s="347"/>
      <c r="CGF250" s="350"/>
      <c r="CGG250" s="350"/>
      <c r="CGH250" s="348"/>
      <c r="CGI250" s="348"/>
      <c r="CGJ250" s="348"/>
      <c r="CGK250" s="349"/>
      <c r="CGM250" s="347"/>
      <c r="CGN250" s="350"/>
      <c r="CGO250" s="350"/>
      <c r="CGP250" s="348"/>
      <c r="CGQ250" s="348"/>
      <c r="CGR250" s="348"/>
      <c r="CGS250" s="349"/>
      <c r="CGU250" s="347"/>
      <c r="CGV250" s="350"/>
      <c r="CGW250" s="350"/>
      <c r="CGX250" s="348"/>
      <c r="CGY250" s="348"/>
      <c r="CGZ250" s="348"/>
      <c r="CHA250" s="349"/>
      <c r="CHC250" s="347"/>
      <c r="CHD250" s="350"/>
      <c r="CHE250" s="350"/>
      <c r="CHF250" s="348"/>
      <c r="CHG250" s="348"/>
      <c r="CHH250" s="348"/>
      <c r="CHI250" s="349"/>
      <c r="CHK250" s="347"/>
      <c r="CHL250" s="350"/>
      <c r="CHM250" s="350"/>
      <c r="CHN250" s="348"/>
      <c r="CHO250" s="348"/>
      <c r="CHP250" s="348"/>
      <c r="CHQ250" s="349"/>
      <c r="CHS250" s="347"/>
      <c r="CHT250" s="350"/>
      <c r="CHU250" s="350"/>
      <c r="CHV250" s="348"/>
      <c r="CHW250" s="348"/>
      <c r="CHX250" s="348"/>
      <c r="CHY250" s="349"/>
      <c r="CIA250" s="347"/>
      <c r="CIB250" s="350"/>
      <c r="CIC250" s="350"/>
      <c r="CID250" s="348"/>
      <c r="CIE250" s="348"/>
      <c r="CIF250" s="348"/>
      <c r="CIG250" s="349"/>
      <c r="CII250" s="347"/>
      <c r="CIJ250" s="350"/>
      <c r="CIK250" s="350"/>
      <c r="CIL250" s="348"/>
      <c r="CIM250" s="348"/>
      <c r="CIN250" s="348"/>
      <c r="CIO250" s="349"/>
      <c r="CIQ250" s="347"/>
      <c r="CIR250" s="350"/>
      <c r="CIS250" s="350"/>
      <c r="CIT250" s="348"/>
      <c r="CIU250" s="348"/>
      <c r="CIV250" s="348"/>
      <c r="CIW250" s="349"/>
      <c r="CIY250" s="347"/>
      <c r="CIZ250" s="350"/>
      <c r="CJA250" s="350"/>
      <c r="CJB250" s="348"/>
      <c r="CJC250" s="348"/>
      <c r="CJD250" s="348"/>
      <c r="CJE250" s="349"/>
      <c r="CJG250" s="347"/>
      <c r="CJH250" s="350"/>
      <c r="CJI250" s="350"/>
      <c r="CJJ250" s="348"/>
      <c r="CJK250" s="348"/>
      <c r="CJL250" s="348"/>
      <c r="CJM250" s="349"/>
      <c r="CJO250" s="347"/>
      <c r="CJP250" s="350"/>
      <c r="CJQ250" s="350"/>
      <c r="CJR250" s="348"/>
      <c r="CJS250" s="348"/>
      <c r="CJT250" s="348"/>
      <c r="CJU250" s="349"/>
      <c r="CJW250" s="347"/>
      <c r="CJX250" s="350"/>
      <c r="CJY250" s="350"/>
      <c r="CJZ250" s="348"/>
      <c r="CKA250" s="348"/>
      <c r="CKB250" s="348"/>
      <c r="CKC250" s="349"/>
      <c r="CKE250" s="347"/>
      <c r="CKF250" s="350"/>
      <c r="CKG250" s="350"/>
      <c r="CKH250" s="348"/>
      <c r="CKI250" s="348"/>
      <c r="CKJ250" s="348"/>
      <c r="CKK250" s="349"/>
      <c r="CKM250" s="347"/>
      <c r="CKN250" s="350"/>
      <c r="CKO250" s="350"/>
      <c r="CKP250" s="348"/>
      <c r="CKQ250" s="348"/>
      <c r="CKR250" s="348"/>
      <c r="CKS250" s="349"/>
      <c r="CKU250" s="347"/>
      <c r="CKV250" s="350"/>
      <c r="CKW250" s="350"/>
      <c r="CKX250" s="348"/>
      <c r="CKY250" s="348"/>
      <c r="CKZ250" s="348"/>
      <c r="CLA250" s="349"/>
      <c r="CLC250" s="347"/>
      <c r="CLD250" s="350"/>
      <c r="CLE250" s="350"/>
      <c r="CLF250" s="348"/>
      <c r="CLG250" s="348"/>
      <c r="CLH250" s="348"/>
      <c r="CLI250" s="349"/>
      <c r="CLK250" s="347"/>
      <c r="CLL250" s="350"/>
      <c r="CLM250" s="350"/>
      <c r="CLN250" s="348"/>
      <c r="CLO250" s="348"/>
      <c r="CLP250" s="348"/>
      <c r="CLQ250" s="349"/>
      <c r="CLS250" s="347"/>
      <c r="CLT250" s="350"/>
      <c r="CLU250" s="350"/>
      <c r="CLV250" s="348"/>
      <c r="CLW250" s="348"/>
      <c r="CLX250" s="348"/>
      <c r="CLY250" s="349"/>
      <c r="CMA250" s="347"/>
      <c r="CMB250" s="350"/>
      <c r="CMC250" s="350"/>
      <c r="CMD250" s="348"/>
      <c r="CME250" s="348"/>
      <c r="CMF250" s="348"/>
      <c r="CMG250" s="349"/>
      <c r="CMI250" s="347"/>
      <c r="CMJ250" s="350"/>
      <c r="CMK250" s="350"/>
      <c r="CML250" s="348"/>
      <c r="CMM250" s="348"/>
      <c r="CMN250" s="348"/>
      <c r="CMO250" s="349"/>
      <c r="CMQ250" s="347"/>
      <c r="CMR250" s="350"/>
      <c r="CMS250" s="350"/>
      <c r="CMT250" s="348"/>
      <c r="CMU250" s="348"/>
      <c r="CMV250" s="348"/>
      <c r="CMW250" s="349"/>
      <c r="CMY250" s="347"/>
      <c r="CMZ250" s="350"/>
      <c r="CNA250" s="350"/>
      <c r="CNB250" s="348"/>
      <c r="CNC250" s="348"/>
      <c r="CND250" s="348"/>
      <c r="CNE250" s="349"/>
      <c r="CNG250" s="347"/>
      <c r="CNH250" s="350"/>
      <c r="CNI250" s="350"/>
      <c r="CNJ250" s="348"/>
      <c r="CNK250" s="348"/>
      <c r="CNL250" s="348"/>
      <c r="CNM250" s="349"/>
      <c r="CNO250" s="347"/>
      <c r="CNP250" s="350"/>
      <c r="CNQ250" s="350"/>
      <c r="CNR250" s="348"/>
      <c r="CNS250" s="348"/>
      <c r="CNT250" s="348"/>
      <c r="CNU250" s="349"/>
      <c r="CNW250" s="347"/>
      <c r="CNX250" s="350"/>
      <c r="CNY250" s="350"/>
      <c r="CNZ250" s="348"/>
      <c r="COA250" s="348"/>
      <c r="COB250" s="348"/>
      <c r="COC250" s="349"/>
      <c r="COE250" s="347"/>
      <c r="COF250" s="350"/>
      <c r="COG250" s="350"/>
      <c r="COH250" s="348"/>
      <c r="COI250" s="348"/>
      <c r="COJ250" s="348"/>
      <c r="COK250" s="349"/>
      <c r="COM250" s="347"/>
      <c r="CON250" s="350"/>
      <c r="COO250" s="350"/>
      <c r="COP250" s="348"/>
      <c r="COQ250" s="348"/>
      <c r="COR250" s="348"/>
      <c r="COS250" s="349"/>
      <c r="COU250" s="347"/>
      <c r="COV250" s="350"/>
      <c r="COW250" s="350"/>
      <c r="COX250" s="348"/>
      <c r="COY250" s="348"/>
      <c r="COZ250" s="348"/>
      <c r="CPA250" s="349"/>
      <c r="CPC250" s="347"/>
      <c r="CPD250" s="350"/>
      <c r="CPE250" s="350"/>
      <c r="CPF250" s="348"/>
      <c r="CPG250" s="348"/>
      <c r="CPH250" s="348"/>
      <c r="CPI250" s="349"/>
      <c r="CPK250" s="347"/>
      <c r="CPL250" s="350"/>
      <c r="CPM250" s="350"/>
      <c r="CPN250" s="348"/>
      <c r="CPO250" s="348"/>
      <c r="CPP250" s="348"/>
      <c r="CPQ250" s="349"/>
      <c r="CPS250" s="347"/>
      <c r="CPT250" s="350"/>
      <c r="CPU250" s="350"/>
      <c r="CPV250" s="348"/>
      <c r="CPW250" s="348"/>
      <c r="CPX250" s="348"/>
      <c r="CPY250" s="349"/>
      <c r="CQA250" s="347"/>
      <c r="CQB250" s="350"/>
      <c r="CQC250" s="350"/>
      <c r="CQD250" s="348"/>
      <c r="CQE250" s="348"/>
      <c r="CQF250" s="348"/>
      <c r="CQG250" s="349"/>
      <c r="CQI250" s="347"/>
      <c r="CQJ250" s="350"/>
      <c r="CQK250" s="350"/>
      <c r="CQL250" s="348"/>
      <c r="CQM250" s="348"/>
      <c r="CQN250" s="348"/>
      <c r="CQO250" s="349"/>
      <c r="CQQ250" s="347"/>
      <c r="CQR250" s="350"/>
      <c r="CQS250" s="350"/>
      <c r="CQT250" s="348"/>
      <c r="CQU250" s="348"/>
      <c r="CQV250" s="348"/>
      <c r="CQW250" s="349"/>
      <c r="CQY250" s="347"/>
      <c r="CQZ250" s="350"/>
      <c r="CRA250" s="350"/>
      <c r="CRB250" s="348"/>
      <c r="CRC250" s="348"/>
      <c r="CRD250" s="348"/>
      <c r="CRE250" s="349"/>
      <c r="CRG250" s="347"/>
      <c r="CRH250" s="350"/>
      <c r="CRI250" s="350"/>
      <c r="CRJ250" s="348"/>
      <c r="CRK250" s="348"/>
      <c r="CRL250" s="348"/>
      <c r="CRM250" s="349"/>
      <c r="CRO250" s="347"/>
      <c r="CRP250" s="350"/>
      <c r="CRQ250" s="350"/>
      <c r="CRR250" s="348"/>
      <c r="CRS250" s="348"/>
      <c r="CRT250" s="348"/>
      <c r="CRU250" s="349"/>
      <c r="CRW250" s="347"/>
      <c r="CRX250" s="350"/>
      <c r="CRY250" s="350"/>
      <c r="CRZ250" s="348"/>
      <c r="CSA250" s="348"/>
      <c r="CSB250" s="348"/>
      <c r="CSC250" s="349"/>
      <c r="CSE250" s="347"/>
      <c r="CSF250" s="350"/>
      <c r="CSG250" s="350"/>
      <c r="CSH250" s="348"/>
      <c r="CSI250" s="348"/>
      <c r="CSJ250" s="348"/>
      <c r="CSK250" s="349"/>
      <c r="CSM250" s="347"/>
      <c r="CSN250" s="350"/>
      <c r="CSO250" s="350"/>
      <c r="CSP250" s="348"/>
      <c r="CSQ250" s="348"/>
      <c r="CSR250" s="348"/>
      <c r="CSS250" s="349"/>
      <c r="CSU250" s="347"/>
      <c r="CSV250" s="350"/>
      <c r="CSW250" s="350"/>
      <c r="CSX250" s="348"/>
      <c r="CSY250" s="348"/>
      <c r="CSZ250" s="348"/>
      <c r="CTA250" s="349"/>
      <c r="CTC250" s="347"/>
      <c r="CTD250" s="350"/>
      <c r="CTE250" s="350"/>
      <c r="CTF250" s="348"/>
      <c r="CTG250" s="348"/>
      <c r="CTH250" s="348"/>
      <c r="CTI250" s="349"/>
      <c r="CTK250" s="347"/>
      <c r="CTL250" s="350"/>
      <c r="CTM250" s="350"/>
      <c r="CTN250" s="348"/>
      <c r="CTO250" s="348"/>
      <c r="CTP250" s="348"/>
      <c r="CTQ250" s="349"/>
      <c r="CTS250" s="347"/>
      <c r="CTT250" s="350"/>
      <c r="CTU250" s="350"/>
      <c r="CTV250" s="348"/>
      <c r="CTW250" s="348"/>
      <c r="CTX250" s="348"/>
      <c r="CTY250" s="349"/>
      <c r="CUA250" s="347"/>
      <c r="CUB250" s="350"/>
      <c r="CUC250" s="350"/>
      <c r="CUD250" s="348"/>
      <c r="CUE250" s="348"/>
      <c r="CUF250" s="348"/>
      <c r="CUG250" s="349"/>
      <c r="CUI250" s="347"/>
      <c r="CUJ250" s="350"/>
      <c r="CUK250" s="350"/>
      <c r="CUL250" s="348"/>
      <c r="CUM250" s="348"/>
      <c r="CUN250" s="348"/>
      <c r="CUO250" s="349"/>
      <c r="CUQ250" s="347"/>
      <c r="CUR250" s="350"/>
      <c r="CUS250" s="350"/>
      <c r="CUT250" s="348"/>
      <c r="CUU250" s="348"/>
      <c r="CUV250" s="348"/>
      <c r="CUW250" s="349"/>
      <c r="CUY250" s="347"/>
      <c r="CUZ250" s="350"/>
      <c r="CVA250" s="350"/>
      <c r="CVB250" s="348"/>
      <c r="CVC250" s="348"/>
      <c r="CVD250" s="348"/>
      <c r="CVE250" s="349"/>
      <c r="CVG250" s="347"/>
      <c r="CVH250" s="350"/>
      <c r="CVI250" s="350"/>
      <c r="CVJ250" s="348"/>
      <c r="CVK250" s="348"/>
      <c r="CVL250" s="348"/>
      <c r="CVM250" s="349"/>
      <c r="CVO250" s="347"/>
      <c r="CVP250" s="350"/>
      <c r="CVQ250" s="350"/>
      <c r="CVR250" s="348"/>
      <c r="CVS250" s="348"/>
      <c r="CVT250" s="348"/>
      <c r="CVU250" s="349"/>
      <c r="CVW250" s="347"/>
      <c r="CVX250" s="350"/>
      <c r="CVY250" s="350"/>
      <c r="CVZ250" s="348"/>
      <c r="CWA250" s="348"/>
      <c r="CWB250" s="348"/>
      <c r="CWC250" s="349"/>
      <c r="CWE250" s="347"/>
      <c r="CWF250" s="350"/>
      <c r="CWG250" s="350"/>
      <c r="CWH250" s="348"/>
      <c r="CWI250" s="348"/>
      <c r="CWJ250" s="348"/>
      <c r="CWK250" s="349"/>
      <c r="CWM250" s="347"/>
      <c r="CWN250" s="350"/>
      <c r="CWO250" s="350"/>
      <c r="CWP250" s="348"/>
      <c r="CWQ250" s="348"/>
      <c r="CWR250" s="348"/>
      <c r="CWS250" s="349"/>
      <c r="CWU250" s="347"/>
      <c r="CWV250" s="350"/>
      <c r="CWW250" s="350"/>
      <c r="CWX250" s="348"/>
      <c r="CWY250" s="348"/>
      <c r="CWZ250" s="348"/>
      <c r="CXA250" s="349"/>
      <c r="CXC250" s="347"/>
      <c r="CXD250" s="350"/>
      <c r="CXE250" s="350"/>
      <c r="CXF250" s="348"/>
      <c r="CXG250" s="348"/>
      <c r="CXH250" s="348"/>
      <c r="CXI250" s="349"/>
      <c r="CXK250" s="347"/>
      <c r="CXL250" s="350"/>
      <c r="CXM250" s="350"/>
      <c r="CXN250" s="348"/>
      <c r="CXO250" s="348"/>
      <c r="CXP250" s="348"/>
      <c r="CXQ250" s="349"/>
      <c r="CXS250" s="347"/>
      <c r="CXT250" s="350"/>
      <c r="CXU250" s="350"/>
      <c r="CXV250" s="348"/>
      <c r="CXW250" s="348"/>
      <c r="CXX250" s="348"/>
      <c r="CXY250" s="349"/>
      <c r="CYA250" s="347"/>
      <c r="CYB250" s="350"/>
      <c r="CYC250" s="350"/>
      <c r="CYD250" s="348"/>
      <c r="CYE250" s="348"/>
      <c r="CYF250" s="348"/>
      <c r="CYG250" s="349"/>
      <c r="CYI250" s="347"/>
      <c r="CYJ250" s="350"/>
      <c r="CYK250" s="350"/>
      <c r="CYL250" s="348"/>
      <c r="CYM250" s="348"/>
      <c r="CYN250" s="348"/>
      <c r="CYO250" s="349"/>
      <c r="CYQ250" s="347"/>
      <c r="CYR250" s="350"/>
      <c r="CYS250" s="350"/>
      <c r="CYT250" s="348"/>
      <c r="CYU250" s="348"/>
      <c r="CYV250" s="348"/>
      <c r="CYW250" s="349"/>
      <c r="CYY250" s="347"/>
      <c r="CYZ250" s="350"/>
      <c r="CZA250" s="350"/>
      <c r="CZB250" s="348"/>
      <c r="CZC250" s="348"/>
      <c r="CZD250" s="348"/>
      <c r="CZE250" s="349"/>
      <c r="CZG250" s="347"/>
      <c r="CZH250" s="350"/>
      <c r="CZI250" s="350"/>
      <c r="CZJ250" s="348"/>
      <c r="CZK250" s="348"/>
      <c r="CZL250" s="348"/>
      <c r="CZM250" s="349"/>
      <c r="CZO250" s="347"/>
      <c r="CZP250" s="350"/>
      <c r="CZQ250" s="350"/>
      <c r="CZR250" s="348"/>
      <c r="CZS250" s="348"/>
      <c r="CZT250" s="348"/>
      <c r="CZU250" s="349"/>
      <c r="CZW250" s="347"/>
      <c r="CZX250" s="350"/>
      <c r="CZY250" s="350"/>
      <c r="CZZ250" s="348"/>
      <c r="DAA250" s="348"/>
      <c r="DAB250" s="348"/>
      <c r="DAC250" s="349"/>
      <c r="DAE250" s="347"/>
      <c r="DAF250" s="350"/>
      <c r="DAG250" s="350"/>
      <c r="DAH250" s="348"/>
      <c r="DAI250" s="348"/>
      <c r="DAJ250" s="348"/>
      <c r="DAK250" s="349"/>
      <c r="DAM250" s="347"/>
      <c r="DAN250" s="350"/>
      <c r="DAO250" s="350"/>
      <c r="DAP250" s="348"/>
      <c r="DAQ250" s="348"/>
      <c r="DAR250" s="348"/>
      <c r="DAS250" s="349"/>
      <c r="DAU250" s="347"/>
      <c r="DAV250" s="350"/>
      <c r="DAW250" s="350"/>
      <c r="DAX250" s="348"/>
      <c r="DAY250" s="348"/>
      <c r="DAZ250" s="348"/>
      <c r="DBA250" s="349"/>
      <c r="DBC250" s="347"/>
      <c r="DBD250" s="350"/>
      <c r="DBE250" s="350"/>
      <c r="DBF250" s="348"/>
      <c r="DBG250" s="348"/>
      <c r="DBH250" s="348"/>
      <c r="DBI250" s="349"/>
      <c r="DBK250" s="347"/>
      <c r="DBL250" s="350"/>
      <c r="DBM250" s="350"/>
      <c r="DBN250" s="348"/>
      <c r="DBO250" s="348"/>
      <c r="DBP250" s="348"/>
      <c r="DBQ250" s="349"/>
      <c r="DBS250" s="347"/>
      <c r="DBT250" s="350"/>
      <c r="DBU250" s="350"/>
      <c r="DBV250" s="348"/>
      <c r="DBW250" s="348"/>
      <c r="DBX250" s="348"/>
      <c r="DBY250" s="349"/>
      <c r="DCA250" s="347"/>
      <c r="DCB250" s="350"/>
      <c r="DCC250" s="350"/>
      <c r="DCD250" s="348"/>
      <c r="DCE250" s="348"/>
      <c r="DCF250" s="348"/>
      <c r="DCG250" s="349"/>
      <c r="DCI250" s="347"/>
      <c r="DCJ250" s="350"/>
      <c r="DCK250" s="350"/>
      <c r="DCL250" s="348"/>
      <c r="DCM250" s="348"/>
      <c r="DCN250" s="348"/>
      <c r="DCO250" s="349"/>
      <c r="DCQ250" s="347"/>
      <c r="DCR250" s="350"/>
      <c r="DCS250" s="350"/>
      <c r="DCT250" s="348"/>
      <c r="DCU250" s="348"/>
      <c r="DCV250" s="348"/>
      <c r="DCW250" s="349"/>
      <c r="DCY250" s="347"/>
      <c r="DCZ250" s="350"/>
      <c r="DDA250" s="350"/>
      <c r="DDB250" s="348"/>
      <c r="DDC250" s="348"/>
      <c r="DDD250" s="348"/>
      <c r="DDE250" s="349"/>
      <c r="DDG250" s="347"/>
      <c r="DDH250" s="350"/>
      <c r="DDI250" s="350"/>
      <c r="DDJ250" s="348"/>
      <c r="DDK250" s="348"/>
      <c r="DDL250" s="348"/>
      <c r="DDM250" s="349"/>
      <c r="DDO250" s="347"/>
      <c r="DDP250" s="350"/>
      <c r="DDQ250" s="350"/>
      <c r="DDR250" s="348"/>
      <c r="DDS250" s="348"/>
      <c r="DDT250" s="348"/>
      <c r="DDU250" s="349"/>
      <c r="DDW250" s="347"/>
      <c r="DDX250" s="350"/>
      <c r="DDY250" s="350"/>
      <c r="DDZ250" s="348"/>
      <c r="DEA250" s="348"/>
      <c r="DEB250" s="348"/>
      <c r="DEC250" s="349"/>
      <c r="DEE250" s="347"/>
      <c r="DEF250" s="350"/>
      <c r="DEG250" s="350"/>
      <c r="DEH250" s="348"/>
      <c r="DEI250" s="348"/>
      <c r="DEJ250" s="348"/>
      <c r="DEK250" s="349"/>
      <c r="DEM250" s="347"/>
      <c r="DEN250" s="350"/>
      <c r="DEO250" s="350"/>
      <c r="DEP250" s="348"/>
      <c r="DEQ250" s="348"/>
      <c r="DER250" s="348"/>
      <c r="DES250" s="349"/>
      <c r="DEU250" s="347"/>
      <c r="DEV250" s="350"/>
      <c r="DEW250" s="350"/>
      <c r="DEX250" s="348"/>
      <c r="DEY250" s="348"/>
      <c r="DEZ250" s="348"/>
      <c r="DFA250" s="349"/>
      <c r="DFC250" s="347"/>
      <c r="DFD250" s="350"/>
      <c r="DFE250" s="350"/>
      <c r="DFF250" s="348"/>
      <c r="DFG250" s="348"/>
      <c r="DFH250" s="348"/>
      <c r="DFI250" s="349"/>
      <c r="DFK250" s="347"/>
      <c r="DFL250" s="350"/>
      <c r="DFM250" s="350"/>
      <c r="DFN250" s="348"/>
      <c r="DFO250" s="348"/>
      <c r="DFP250" s="348"/>
      <c r="DFQ250" s="349"/>
      <c r="DFS250" s="347"/>
      <c r="DFT250" s="350"/>
      <c r="DFU250" s="350"/>
      <c r="DFV250" s="348"/>
      <c r="DFW250" s="348"/>
      <c r="DFX250" s="348"/>
      <c r="DFY250" s="349"/>
      <c r="DGA250" s="347"/>
      <c r="DGB250" s="350"/>
      <c r="DGC250" s="350"/>
      <c r="DGD250" s="348"/>
      <c r="DGE250" s="348"/>
      <c r="DGF250" s="348"/>
      <c r="DGG250" s="349"/>
      <c r="DGI250" s="347"/>
      <c r="DGJ250" s="350"/>
      <c r="DGK250" s="350"/>
      <c r="DGL250" s="348"/>
      <c r="DGM250" s="348"/>
      <c r="DGN250" s="348"/>
      <c r="DGO250" s="349"/>
      <c r="DGQ250" s="347"/>
      <c r="DGR250" s="350"/>
      <c r="DGS250" s="350"/>
      <c r="DGT250" s="348"/>
      <c r="DGU250" s="348"/>
      <c r="DGV250" s="348"/>
      <c r="DGW250" s="349"/>
      <c r="DGY250" s="347"/>
      <c r="DGZ250" s="350"/>
      <c r="DHA250" s="350"/>
      <c r="DHB250" s="348"/>
      <c r="DHC250" s="348"/>
      <c r="DHD250" s="348"/>
      <c r="DHE250" s="349"/>
      <c r="DHG250" s="347"/>
      <c r="DHH250" s="350"/>
      <c r="DHI250" s="350"/>
      <c r="DHJ250" s="348"/>
      <c r="DHK250" s="348"/>
      <c r="DHL250" s="348"/>
      <c r="DHM250" s="349"/>
      <c r="DHO250" s="347"/>
      <c r="DHP250" s="350"/>
      <c r="DHQ250" s="350"/>
      <c r="DHR250" s="348"/>
      <c r="DHS250" s="348"/>
      <c r="DHT250" s="348"/>
      <c r="DHU250" s="349"/>
      <c r="DHW250" s="347"/>
      <c r="DHX250" s="350"/>
      <c r="DHY250" s="350"/>
      <c r="DHZ250" s="348"/>
      <c r="DIA250" s="348"/>
      <c r="DIB250" s="348"/>
      <c r="DIC250" s="349"/>
      <c r="DIE250" s="347"/>
      <c r="DIF250" s="350"/>
      <c r="DIG250" s="350"/>
      <c r="DIH250" s="348"/>
      <c r="DII250" s="348"/>
      <c r="DIJ250" s="348"/>
      <c r="DIK250" s="349"/>
      <c r="DIM250" s="347"/>
      <c r="DIN250" s="350"/>
      <c r="DIO250" s="350"/>
      <c r="DIP250" s="348"/>
      <c r="DIQ250" s="348"/>
      <c r="DIR250" s="348"/>
      <c r="DIS250" s="349"/>
      <c r="DIU250" s="347"/>
      <c r="DIV250" s="350"/>
      <c r="DIW250" s="350"/>
      <c r="DIX250" s="348"/>
      <c r="DIY250" s="348"/>
      <c r="DIZ250" s="348"/>
      <c r="DJA250" s="349"/>
      <c r="DJC250" s="347"/>
      <c r="DJD250" s="350"/>
      <c r="DJE250" s="350"/>
      <c r="DJF250" s="348"/>
      <c r="DJG250" s="348"/>
      <c r="DJH250" s="348"/>
      <c r="DJI250" s="349"/>
      <c r="DJK250" s="347"/>
      <c r="DJL250" s="350"/>
      <c r="DJM250" s="350"/>
      <c r="DJN250" s="348"/>
      <c r="DJO250" s="348"/>
      <c r="DJP250" s="348"/>
      <c r="DJQ250" s="349"/>
      <c r="DJS250" s="347"/>
      <c r="DJT250" s="350"/>
      <c r="DJU250" s="350"/>
      <c r="DJV250" s="348"/>
      <c r="DJW250" s="348"/>
      <c r="DJX250" s="348"/>
      <c r="DJY250" s="349"/>
      <c r="DKA250" s="347"/>
      <c r="DKB250" s="350"/>
      <c r="DKC250" s="350"/>
      <c r="DKD250" s="348"/>
      <c r="DKE250" s="348"/>
      <c r="DKF250" s="348"/>
      <c r="DKG250" s="349"/>
      <c r="DKI250" s="347"/>
      <c r="DKJ250" s="350"/>
      <c r="DKK250" s="350"/>
      <c r="DKL250" s="348"/>
      <c r="DKM250" s="348"/>
      <c r="DKN250" s="348"/>
      <c r="DKO250" s="349"/>
      <c r="DKQ250" s="347"/>
      <c r="DKR250" s="350"/>
      <c r="DKS250" s="350"/>
      <c r="DKT250" s="348"/>
      <c r="DKU250" s="348"/>
      <c r="DKV250" s="348"/>
      <c r="DKW250" s="349"/>
      <c r="DKY250" s="347"/>
      <c r="DKZ250" s="350"/>
      <c r="DLA250" s="350"/>
      <c r="DLB250" s="348"/>
      <c r="DLC250" s="348"/>
      <c r="DLD250" s="348"/>
      <c r="DLE250" s="349"/>
      <c r="DLG250" s="347"/>
      <c r="DLH250" s="350"/>
      <c r="DLI250" s="350"/>
      <c r="DLJ250" s="348"/>
      <c r="DLK250" s="348"/>
      <c r="DLL250" s="348"/>
      <c r="DLM250" s="349"/>
      <c r="DLO250" s="347"/>
      <c r="DLP250" s="350"/>
      <c r="DLQ250" s="350"/>
      <c r="DLR250" s="348"/>
      <c r="DLS250" s="348"/>
      <c r="DLT250" s="348"/>
      <c r="DLU250" s="349"/>
      <c r="DLW250" s="347"/>
      <c r="DLX250" s="350"/>
      <c r="DLY250" s="350"/>
      <c r="DLZ250" s="348"/>
      <c r="DMA250" s="348"/>
      <c r="DMB250" s="348"/>
      <c r="DMC250" s="349"/>
      <c r="DME250" s="347"/>
      <c r="DMF250" s="350"/>
      <c r="DMG250" s="350"/>
      <c r="DMH250" s="348"/>
      <c r="DMI250" s="348"/>
      <c r="DMJ250" s="348"/>
      <c r="DMK250" s="349"/>
      <c r="DMM250" s="347"/>
      <c r="DMN250" s="350"/>
      <c r="DMO250" s="350"/>
      <c r="DMP250" s="348"/>
      <c r="DMQ250" s="348"/>
      <c r="DMR250" s="348"/>
      <c r="DMS250" s="349"/>
      <c r="DMU250" s="347"/>
      <c r="DMV250" s="350"/>
      <c r="DMW250" s="350"/>
      <c r="DMX250" s="348"/>
      <c r="DMY250" s="348"/>
      <c r="DMZ250" s="348"/>
      <c r="DNA250" s="349"/>
      <c r="DNC250" s="347"/>
      <c r="DND250" s="350"/>
      <c r="DNE250" s="350"/>
      <c r="DNF250" s="348"/>
      <c r="DNG250" s="348"/>
      <c r="DNH250" s="348"/>
      <c r="DNI250" s="349"/>
      <c r="DNK250" s="347"/>
      <c r="DNL250" s="350"/>
      <c r="DNM250" s="350"/>
      <c r="DNN250" s="348"/>
      <c r="DNO250" s="348"/>
      <c r="DNP250" s="348"/>
      <c r="DNQ250" s="349"/>
      <c r="DNS250" s="347"/>
      <c r="DNT250" s="350"/>
      <c r="DNU250" s="350"/>
      <c r="DNV250" s="348"/>
      <c r="DNW250" s="348"/>
      <c r="DNX250" s="348"/>
      <c r="DNY250" s="349"/>
      <c r="DOA250" s="347"/>
      <c r="DOB250" s="350"/>
      <c r="DOC250" s="350"/>
      <c r="DOD250" s="348"/>
      <c r="DOE250" s="348"/>
      <c r="DOF250" s="348"/>
      <c r="DOG250" s="349"/>
      <c r="DOI250" s="347"/>
      <c r="DOJ250" s="350"/>
      <c r="DOK250" s="350"/>
      <c r="DOL250" s="348"/>
      <c r="DOM250" s="348"/>
      <c r="DON250" s="348"/>
      <c r="DOO250" s="349"/>
      <c r="DOQ250" s="347"/>
      <c r="DOR250" s="350"/>
      <c r="DOS250" s="350"/>
      <c r="DOT250" s="348"/>
      <c r="DOU250" s="348"/>
      <c r="DOV250" s="348"/>
      <c r="DOW250" s="349"/>
      <c r="DOY250" s="347"/>
      <c r="DOZ250" s="350"/>
      <c r="DPA250" s="350"/>
      <c r="DPB250" s="348"/>
      <c r="DPC250" s="348"/>
      <c r="DPD250" s="348"/>
      <c r="DPE250" s="349"/>
      <c r="DPG250" s="347"/>
      <c r="DPH250" s="350"/>
      <c r="DPI250" s="350"/>
      <c r="DPJ250" s="348"/>
      <c r="DPK250" s="348"/>
      <c r="DPL250" s="348"/>
      <c r="DPM250" s="349"/>
      <c r="DPO250" s="347"/>
      <c r="DPP250" s="350"/>
      <c r="DPQ250" s="350"/>
      <c r="DPR250" s="348"/>
      <c r="DPS250" s="348"/>
      <c r="DPT250" s="348"/>
      <c r="DPU250" s="349"/>
      <c r="DPW250" s="347"/>
      <c r="DPX250" s="350"/>
      <c r="DPY250" s="350"/>
      <c r="DPZ250" s="348"/>
      <c r="DQA250" s="348"/>
      <c r="DQB250" s="348"/>
      <c r="DQC250" s="349"/>
      <c r="DQE250" s="347"/>
      <c r="DQF250" s="350"/>
      <c r="DQG250" s="350"/>
      <c r="DQH250" s="348"/>
      <c r="DQI250" s="348"/>
      <c r="DQJ250" s="348"/>
      <c r="DQK250" s="349"/>
      <c r="DQM250" s="347"/>
      <c r="DQN250" s="350"/>
      <c r="DQO250" s="350"/>
      <c r="DQP250" s="348"/>
      <c r="DQQ250" s="348"/>
      <c r="DQR250" s="348"/>
      <c r="DQS250" s="349"/>
      <c r="DQU250" s="347"/>
      <c r="DQV250" s="350"/>
      <c r="DQW250" s="350"/>
      <c r="DQX250" s="348"/>
      <c r="DQY250" s="348"/>
      <c r="DQZ250" s="348"/>
      <c r="DRA250" s="349"/>
      <c r="DRC250" s="347"/>
      <c r="DRD250" s="350"/>
      <c r="DRE250" s="350"/>
      <c r="DRF250" s="348"/>
      <c r="DRG250" s="348"/>
      <c r="DRH250" s="348"/>
      <c r="DRI250" s="349"/>
      <c r="DRK250" s="347"/>
      <c r="DRL250" s="350"/>
      <c r="DRM250" s="350"/>
      <c r="DRN250" s="348"/>
      <c r="DRO250" s="348"/>
      <c r="DRP250" s="348"/>
      <c r="DRQ250" s="349"/>
      <c r="DRS250" s="347"/>
      <c r="DRT250" s="350"/>
      <c r="DRU250" s="350"/>
      <c r="DRV250" s="348"/>
      <c r="DRW250" s="348"/>
      <c r="DRX250" s="348"/>
      <c r="DRY250" s="349"/>
      <c r="DSA250" s="347"/>
      <c r="DSB250" s="350"/>
      <c r="DSC250" s="350"/>
      <c r="DSD250" s="348"/>
      <c r="DSE250" s="348"/>
      <c r="DSF250" s="348"/>
      <c r="DSG250" s="349"/>
      <c r="DSI250" s="347"/>
      <c r="DSJ250" s="350"/>
      <c r="DSK250" s="350"/>
      <c r="DSL250" s="348"/>
      <c r="DSM250" s="348"/>
      <c r="DSN250" s="348"/>
      <c r="DSO250" s="349"/>
      <c r="DSQ250" s="347"/>
      <c r="DSR250" s="350"/>
      <c r="DSS250" s="350"/>
      <c r="DST250" s="348"/>
      <c r="DSU250" s="348"/>
      <c r="DSV250" s="348"/>
      <c r="DSW250" s="349"/>
      <c r="DSY250" s="347"/>
      <c r="DSZ250" s="350"/>
      <c r="DTA250" s="350"/>
      <c r="DTB250" s="348"/>
      <c r="DTC250" s="348"/>
      <c r="DTD250" s="348"/>
      <c r="DTE250" s="349"/>
      <c r="DTG250" s="347"/>
      <c r="DTH250" s="350"/>
      <c r="DTI250" s="350"/>
      <c r="DTJ250" s="348"/>
      <c r="DTK250" s="348"/>
      <c r="DTL250" s="348"/>
      <c r="DTM250" s="349"/>
      <c r="DTO250" s="347"/>
      <c r="DTP250" s="350"/>
      <c r="DTQ250" s="350"/>
      <c r="DTR250" s="348"/>
      <c r="DTS250" s="348"/>
      <c r="DTT250" s="348"/>
      <c r="DTU250" s="349"/>
      <c r="DTW250" s="347"/>
      <c r="DTX250" s="350"/>
      <c r="DTY250" s="350"/>
      <c r="DTZ250" s="348"/>
      <c r="DUA250" s="348"/>
      <c r="DUB250" s="348"/>
      <c r="DUC250" s="349"/>
      <c r="DUE250" s="347"/>
      <c r="DUF250" s="350"/>
      <c r="DUG250" s="350"/>
      <c r="DUH250" s="348"/>
      <c r="DUI250" s="348"/>
      <c r="DUJ250" s="348"/>
      <c r="DUK250" s="349"/>
      <c r="DUM250" s="347"/>
      <c r="DUN250" s="350"/>
      <c r="DUO250" s="350"/>
      <c r="DUP250" s="348"/>
      <c r="DUQ250" s="348"/>
      <c r="DUR250" s="348"/>
      <c r="DUS250" s="349"/>
      <c r="DUU250" s="347"/>
      <c r="DUV250" s="350"/>
      <c r="DUW250" s="350"/>
      <c r="DUX250" s="348"/>
      <c r="DUY250" s="348"/>
      <c r="DUZ250" s="348"/>
      <c r="DVA250" s="349"/>
      <c r="DVC250" s="347"/>
      <c r="DVD250" s="350"/>
      <c r="DVE250" s="350"/>
      <c r="DVF250" s="348"/>
      <c r="DVG250" s="348"/>
      <c r="DVH250" s="348"/>
      <c r="DVI250" s="349"/>
      <c r="DVK250" s="347"/>
      <c r="DVL250" s="350"/>
      <c r="DVM250" s="350"/>
      <c r="DVN250" s="348"/>
      <c r="DVO250" s="348"/>
      <c r="DVP250" s="348"/>
      <c r="DVQ250" s="349"/>
      <c r="DVS250" s="347"/>
      <c r="DVT250" s="350"/>
      <c r="DVU250" s="350"/>
      <c r="DVV250" s="348"/>
      <c r="DVW250" s="348"/>
      <c r="DVX250" s="348"/>
      <c r="DVY250" s="349"/>
      <c r="DWA250" s="347"/>
      <c r="DWB250" s="350"/>
      <c r="DWC250" s="350"/>
      <c r="DWD250" s="348"/>
      <c r="DWE250" s="348"/>
      <c r="DWF250" s="348"/>
      <c r="DWG250" s="349"/>
      <c r="DWI250" s="347"/>
      <c r="DWJ250" s="350"/>
      <c r="DWK250" s="350"/>
      <c r="DWL250" s="348"/>
      <c r="DWM250" s="348"/>
      <c r="DWN250" s="348"/>
      <c r="DWO250" s="349"/>
      <c r="DWQ250" s="347"/>
      <c r="DWR250" s="350"/>
      <c r="DWS250" s="350"/>
      <c r="DWT250" s="348"/>
      <c r="DWU250" s="348"/>
      <c r="DWV250" s="348"/>
      <c r="DWW250" s="349"/>
      <c r="DWY250" s="347"/>
      <c r="DWZ250" s="350"/>
      <c r="DXA250" s="350"/>
      <c r="DXB250" s="348"/>
      <c r="DXC250" s="348"/>
      <c r="DXD250" s="348"/>
      <c r="DXE250" s="349"/>
      <c r="DXG250" s="347"/>
      <c r="DXH250" s="350"/>
      <c r="DXI250" s="350"/>
      <c r="DXJ250" s="348"/>
      <c r="DXK250" s="348"/>
      <c r="DXL250" s="348"/>
      <c r="DXM250" s="349"/>
      <c r="DXO250" s="347"/>
      <c r="DXP250" s="350"/>
      <c r="DXQ250" s="350"/>
      <c r="DXR250" s="348"/>
      <c r="DXS250" s="348"/>
      <c r="DXT250" s="348"/>
      <c r="DXU250" s="349"/>
      <c r="DXW250" s="347"/>
      <c r="DXX250" s="350"/>
      <c r="DXY250" s="350"/>
      <c r="DXZ250" s="348"/>
      <c r="DYA250" s="348"/>
      <c r="DYB250" s="348"/>
      <c r="DYC250" s="349"/>
      <c r="DYE250" s="347"/>
      <c r="DYF250" s="350"/>
      <c r="DYG250" s="350"/>
      <c r="DYH250" s="348"/>
      <c r="DYI250" s="348"/>
      <c r="DYJ250" s="348"/>
      <c r="DYK250" s="349"/>
      <c r="DYM250" s="347"/>
      <c r="DYN250" s="350"/>
      <c r="DYO250" s="350"/>
      <c r="DYP250" s="348"/>
      <c r="DYQ250" s="348"/>
      <c r="DYR250" s="348"/>
      <c r="DYS250" s="349"/>
      <c r="DYU250" s="347"/>
      <c r="DYV250" s="350"/>
      <c r="DYW250" s="350"/>
      <c r="DYX250" s="348"/>
      <c r="DYY250" s="348"/>
      <c r="DYZ250" s="348"/>
      <c r="DZA250" s="349"/>
      <c r="DZC250" s="347"/>
      <c r="DZD250" s="350"/>
      <c r="DZE250" s="350"/>
      <c r="DZF250" s="348"/>
      <c r="DZG250" s="348"/>
      <c r="DZH250" s="348"/>
      <c r="DZI250" s="349"/>
      <c r="DZK250" s="347"/>
      <c r="DZL250" s="350"/>
      <c r="DZM250" s="350"/>
      <c r="DZN250" s="348"/>
      <c r="DZO250" s="348"/>
      <c r="DZP250" s="348"/>
      <c r="DZQ250" s="349"/>
      <c r="DZS250" s="347"/>
      <c r="DZT250" s="350"/>
      <c r="DZU250" s="350"/>
      <c r="DZV250" s="348"/>
      <c r="DZW250" s="348"/>
      <c r="DZX250" s="348"/>
      <c r="DZY250" s="349"/>
      <c r="EAA250" s="347"/>
      <c r="EAB250" s="350"/>
      <c r="EAC250" s="350"/>
      <c r="EAD250" s="348"/>
      <c r="EAE250" s="348"/>
      <c r="EAF250" s="348"/>
      <c r="EAG250" s="349"/>
      <c r="EAI250" s="347"/>
      <c r="EAJ250" s="350"/>
      <c r="EAK250" s="350"/>
      <c r="EAL250" s="348"/>
      <c r="EAM250" s="348"/>
      <c r="EAN250" s="348"/>
      <c r="EAO250" s="349"/>
      <c r="EAQ250" s="347"/>
      <c r="EAR250" s="350"/>
      <c r="EAS250" s="350"/>
      <c r="EAT250" s="348"/>
      <c r="EAU250" s="348"/>
      <c r="EAV250" s="348"/>
      <c r="EAW250" s="349"/>
      <c r="EAY250" s="347"/>
      <c r="EAZ250" s="350"/>
      <c r="EBA250" s="350"/>
      <c r="EBB250" s="348"/>
      <c r="EBC250" s="348"/>
      <c r="EBD250" s="348"/>
      <c r="EBE250" s="349"/>
      <c r="EBG250" s="347"/>
      <c r="EBH250" s="350"/>
      <c r="EBI250" s="350"/>
      <c r="EBJ250" s="348"/>
      <c r="EBK250" s="348"/>
      <c r="EBL250" s="348"/>
      <c r="EBM250" s="349"/>
      <c r="EBO250" s="347"/>
      <c r="EBP250" s="350"/>
      <c r="EBQ250" s="350"/>
      <c r="EBR250" s="348"/>
      <c r="EBS250" s="348"/>
      <c r="EBT250" s="348"/>
      <c r="EBU250" s="349"/>
      <c r="EBW250" s="347"/>
      <c r="EBX250" s="350"/>
      <c r="EBY250" s="350"/>
      <c r="EBZ250" s="348"/>
      <c r="ECA250" s="348"/>
      <c r="ECB250" s="348"/>
      <c r="ECC250" s="349"/>
      <c r="ECE250" s="347"/>
      <c r="ECF250" s="350"/>
      <c r="ECG250" s="350"/>
      <c r="ECH250" s="348"/>
      <c r="ECI250" s="348"/>
      <c r="ECJ250" s="348"/>
      <c r="ECK250" s="349"/>
      <c r="ECM250" s="347"/>
      <c r="ECN250" s="350"/>
      <c r="ECO250" s="350"/>
      <c r="ECP250" s="348"/>
      <c r="ECQ250" s="348"/>
      <c r="ECR250" s="348"/>
      <c r="ECS250" s="349"/>
      <c r="ECU250" s="347"/>
      <c r="ECV250" s="350"/>
      <c r="ECW250" s="350"/>
      <c r="ECX250" s="348"/>
      <c r="ECY250" s="348"/>
      <c r="ECZ250" s="348"/>
      <c r="EDA250" s="349"/>
      <c r="EDC250" s="347"/>
      <c r="EDD250" s="350"/>
      <c r="EDE250" s="350"/>
      <c r="EDF250" s="348"/>
      <c r="EDG250" s="348"/>
      <c r="EDH250" s="348"/>
      <c r="EDI250" s="349"/>
      <c r="EDK250" s="347"/>
      <c r="EDL250" s="350"/>
      <c r="EDM250" s="350"/>
      <c r="EDN250" s="348"/>
      <c r="EDO250" s="348"/>
      <c r="EDP250" s="348"/>
      <c r="EDQ250" s="349"/>
      <c r="EDS250" s="347"/>
      <c r="EDT250" s="350"/>
      <c r="EDU250" s="350"/>
      <c r="EDV250" s="348"/>
      <c r="EDW250" s="348"/>
      <c r="EDX250" s="348"/>
      <c r="EDY250" s="349"/>
      <c r="EEA250" s="347"/>
      <c r="EEB250" s="350"/>
      <c r="EEC250" s="350"/>
      <c r="EED250" s="348"/>
      <c r="EEE250" s="348"/>
      <c r="EEF250" s="348"/>
      <c r="EEG250" s="349"/>
      <c r="EEI250" s="347"/>
      <c r="EEJ250" s="350"/>
      <c r="EEK250" s="350"/>
      <c r="EEL250" s="348"/>
      <c r="EEM250" s="348"/>
      <c r="EEN250" s="348"/>
      <c r="EEO250" s="349"/>
      <c r="EEQ250" s="347"/>
      <c r="EER250" s="350"/>
      <c r="EES250" s="350"/>
      <c r="EET250" s="348"/>
      <c r="EEU250" s="348"/>
      <c r="EEV250" s="348"/>
      <c r="EEW250" s="349"/>
      <c r="EEY250" s="347"/>
      <c r="EEZ250" s="350"/>
      <c r="EFA250" s="350"/>
      <c r="EFB250" s="348"/>
      <c r="EFC250" s="348"/>
      <c r="EFD250" s="348"/>
      <c r="EFE250" s="349"/>
      <c r="EFG250" s="347"/>
      <c r="EFH250" s="350"/>
      <c r="EFI250" s="350"/>
      <c r="EFJ250" s="348"/>
      <c r="EFK250" s="348"/>
      <c r="EFL250" s="348"/>
      <c r="EFM250" s="349"/>
      <c r="EFO250" s="347"/>
      <c r="EFP250" s="350"/>
      <c r="EFQ250" s="350"/>
      <c r="EFR250" s="348"/>
      <c r="EFS250" s="348"/>
      <c r="EFT250" s="348"/>
      <c r="EFU250" s="349"/>
      <c r="EFW250" s="347"/>
      <c r="EFX250" s="350"/>
      <c r="EFY250" s="350"/>
      <c r="EFZ250" s="348"/>
      <c r="EGA250" s="348"/>
      <c r="EGB250" s="348"/>
      <c r="EGC250" s="349"/>
      <c r="EGE250" s="347"/>
      <c r="EGF250" s="350"/>
      <c r="EGG250" s="350"/>
      <c r="EGH250" s="348"/>
      <c r="EGI250" s="348"/>
      <c r="EGJ250" s="348"/>
      <c r="EGK250" s="349"/>
      <c r="EGM250" s="347"/>
      <c r="EGN250" s="350"/>
      <c r="EGO250" s="350"/>
      <c r="EGP250" s="348"/>
      <c r="EGQ250" s="348"/>
      <c r="EGR250" s="348"/>
      <c r="EGS250" s="349"/>
      <c r="EGU250" s="347"/>
      <c r="EGV250" s="350"/>
      <c r="EGW250" s="350"/>
      <c r="EGX250" s="348"/>
      <c r="EGY250" s="348"/>
      <c r="EGZ250" s="348"/>
      <c r="EHA250" s="349"/>
      <c r="EHC250" s="347"/>
      <c r="EHD250" s="350"/>
      <c r="EHE250" s="350"/>
      <c r="EHF250" s="348"/>
      <c r="EHG250" s="348"/>
      <c r="EHH250" s="348"/>
      <c r="EHI250" s="349"/>
      <c r="EHK250" s="347"/>
      <c r="EHL250" s="350"/>
      <c r="EHM250" s="350"/>
      <c r="EHN250" s="348"/>
      <c r="EHO250" s="348"/>
      <c r="EHP250" s="348"/>
      <c r="EHQ250" s="349"/>
      <c r="EHS250" s="347"/>
      <c r="EHT250" s="350"/>
      <c r="EHU250" s="350"/>
      <c r="EHV250" s="348"/>
      <c r="EHW250" s="348"/>
      <c r="EHX250" s="348"/>
      <c r="EHY250" s="349"/>
      <c r="EIA250" s="347"/>
      <c r="EIB250" s="350"/>
      <c r="EIC250" s="350"/>
      <c r="EID250" s="348"/>
      <c r="EIE250" s="348"/>
      <c r="EIF250" s="348"/>
      <c r="EIG250" s="349"/>
      <c r="EII250" s="347"/>
      <c r="EIJ250" s="350"/>
      <c r="EIK250" s="350"/>
      <c r="EIL250" s="348"/>
      <c r="EIM250" s="348"/>
      <c r="EIN250" s="348"/>
      <c r="EIO250" s="349"/>
      <c r="EIQ250" s="347"/>
      <c r="EIR250" s="350"/>
      <c r="EIS250" s="350"/>
      <c r="EIT250" s="348"/>
      <c r="EIU250" s="348"/>
      <c r="EIV250" s="348"/>
      <c r="EIW250" s="349"/>
      <c r="EIY250" s="347"/>
      <c r="EIZ250" s="350"/>
      <c r="EJA250" s="350"/>
      <c r="EJB250" s="348"/>
      <c r="EJC250" s="348"/>
      <c r="EJD250" s="348"/>
      <c r="EJE250" s="349"/>
      <c r="EJG250" s="347"/>
      <c r="EJH250" s="350"/>
      <c r="EJI250" s="350"/>
      <c r="EJJ250" s="348"/>
      <c r="EJK250" s="348"/>
      <c r="EJL250" s="348"/>
      <c r="EJM250" s="349"/>
      <c r="EJO250" s="347"/>
      <c r="EJP250" s="350"/>
      <c r="EJQ250" s="350"/>
      <c r="EJR250" s="348"/>
      <c r="EJS250" s="348"/>
      <c r="EJT250" s="348"/>
      <c r="EJU250" s="349"/>
      <c r="EJW250" s="347"/>
      <c r="EJX250" s="350"/>
      <c r="EJY250" s="350"/>
      <c r="EJZ250" s="348"/>
      <c r="EKA250" s="348"/>
      <c r="EKB250" s="348"/>
      <c r="EKC250" s="349"/>
      <c r="EKE250" s="347"/>
      <c r="EKF250" s="350"/>
      <c r="EKG250" s="350"/>
      <c r="EKH250" s="348"/>
      <c r="EKI250" s="348"/>
      <c r="EKJ250" s="348"/>
      <c r="EKK250" s="349"/>
      <c r="EKM250" s="347"/>
      <c r="EKN250" s="350"/>
      <c r="EKO250" s="350"/>
      <c r="EKP250" s="348"/>
      <c r="EKQ250" s="348"/>
      <c r="EKR250" s="348"/>
      <c r="EKS250" s="349"/>
      <c r="EKU250" s="347"/>
      <c r="EKV250" s="350"/>
      <c r="EKW250" s="350"/>
      <c r="EKX250" s="348"/>
      <c r="EKY250" s="348"/>
      <c r="EKZ250" s="348"/>
      <c r="ELA250" s="349"/>
      <c r="ELC250" s="347"/>
      <c r="ELD250" s="350"/>
      <c r="ELE250" s="350"/>
      <c r="ELF250" s="348"/>
      <c r="ELG250" s="348"/>
      <c r="ELH250" s="348"/>
      <c r="ELI250" s="349"/>
      <c r="ELK250" s="347"/>
      <c r="ELL250" s="350"/>
      <c r="ELM250" s="350"/>
      <c r="ELN250" s="348"/>
      <c r="ELO250" s="348"/>
      <c r="ELP250" s="348"/>
      <c r="ELQ250" s="349"/>
      <c r="ELS250" s="347"/>
      <c r="ELT250" s="350"/>
      <c r="ELU250" s="350"/>
      <c r="ELV250" s="348"/>
      <c r="ELW250" s="348"/>
      <c r="ELX250" s="348"/>
      <c r="ELY250" s="349"/>
      <c r="EMA250" s="347"/>
      <c r="EMB250" s="350"/>
      <c r="EMC250" s="350"/>
      <c r="EMD250" s="348"/>
      <c r="EME250" s="348"/>
      <c r="EMF250" s="348"/>
      <c r="EMG250" s="349"/>
      <c r="EMI250" s="347"/>
      <c r="EMJ250" s="350"/>
      <c r="EMK250" s="350"/>
      <c r="EML250" s="348"/>
      <c r="EMM250" s="348"/>
      <c r="EMN250" s="348"/>
      <c r="EMO250" s="349"/>
      <c r="EMQ250" s="347"/>
      <c r="EMR250" s="350"/>
      <c r="EMS250" s="350"/>
      <c r="EMT250" s="348"/>
      <c r="EMU250" s="348"/>
      <c r="EMV250" s="348"/>
      <c r="EMW250" s="349"/>
      <c r="EMY250" s="347"/>
      <c r="EMZ250" s="350"/>
      <c r="ENA250" s="350"/>
      <c r="ENB250" s="348"/>
      <c r="ENC250" s="348"/>
      <c r="END250" s="348"/>
      <c r="ENE250" s="349"/>
      <c r="ENG250" s="347"/>
      <c r="ENH250" s="350"/>
      <c r="ENI250" s="350"/>
      <c r="ENJ250" s="348"/>
      <c r="ENK250" s="348"/>
      <c r="ENL250" s="348"/>
      <c r="ENM250" s="349"/>
      <c r="ENO250" s="347"/>
      <c r="ENP250" s="350"/>
      <c r="ENQ250" s="350"/>
      <c r="ENR250" s="348"/>
      <c r="ENS250" s="348"/>
      <c r="ENT250" s="348"/>
      <c r="ENU250" s="349"/>
      <c r="ENW250" s="347"/>
      <c r="ENX250" s="350"/>
      <c r="ENY250" s="350"/>
      <c r="ENZ250" s="348"/>
      <c r="EOA250" s="348"/>
      <c r="EOB250" s="348"/>
      <c r="EOC250" s="349"/>
      <c r="EOE250" s="347"/>
      <c r="EOF250" s="350"/>
      <c r="EOG250" s="350"/>
      <c r="EOH250" s="348"/>
      <c r="EOI250" s="348"/>
      <c r="EOJ250" s="348"/>
      <c r="EOK250" s="349"/>
      <c r="EOM250" s="347"/>
      <c r="EON250" s="350"/>
      <c r="EOO250" s="350"/>
      <c r="EOP250" s="348"/>
      <c r="EOQ250" s="348"/>
      <c r="EOR250" s="348"/>
      <c r="EOS250" s="349"/>
      <c r="EOU250" s="347"/>
      <c r="EOV250" s="350"/>
      <c r="EOW250" s="350"/>
      <c r="EOX250" s="348"/>
      <c r="EOY250" s="348"/>
      <c r="EOZ250" s="348"/>
      <c r="EPA250" s="349"/>
      <c r="EPC250" s="347"/>
      <c r="EPD250" s="350"/>
      <c r="EPE250" s="350"/>
      <c r="EPF250" s="348"/>
      <c r="EPG250" s="348"/>
      <c r="EPH250" s="348"/>
      <c r="EPI250" s="349"/>
      <c r="EPK250" s="347"/>
      <c r="EPL250" s="350"/>
      <c r="EPM250" s="350"/>
      <c r="EPN250" s="348"/>
      <c r="EPO250" s="348"/>
      <c r="EPP250" s="348"/>
      <c r="EPQ250" s="349"/>
      <c r="EPS250" s="347"/>
      <c r="EPT250" s="350"/>
      <c r="EPU250" s="350"/>
      <c r="EPV250" s="348"/>
      <c r="EPW250" s="348"/>
      <c r="EPX250" s="348"/>
      <c r="EPY250" s="349"/>
      <c r="EQA250" s="347"/>
      <c r="EQB250" s="350"/>
      <c r="EQC250" s="350"/>
      <c r="EQD250" s="348"/>
      <c r="EQE250" s="348"/>
      <c r="EQF250" s="348"/>
      <c r="EQG250" s="349"/>
      <c r="EQI250" s="347"/>
      <c r="EQJ250" s="350"/>
      <c r="EQK250" s="350"/>
      <c r="EQL250" s="348"/>
      <c r="EQM250" s="348"/>
      <c r="EQN250" s="348"/>
      <c r="EQO250" s="349"/>
      <c r="EQQ250" s="347"/>
      <c r="EQR250" s="350"/>
      <c r="EQS250" s="350"/>
      <c r="EQT250" s="348"/>
      <c r="EQU250" s="348"/>
      <c r="EQV250" s="348"/>
      <c r="EQW250" s="349"/>
      <c r="EQY250" s="347"/>
      <c r="EQZ250" s="350"/>
      <c r="ERA250" s="350"/>
      <c r="ERB250" s="348"/>
      <c r="ERC250" s="348"/>
      <c r="ERD250" s="348"/>
      <c r="ERE250" s="349"/>
      <c r="ERG250" s="347"/>
      <c r="ERH250" s="350"/>
      <c r="ERI250" s="350"/>
      <c r="ERJ250" s="348"/>
      <c r="ERK250" s="348"/>
      <c r="ERL250" s="348"/>
      <c r="ERM250" s="349"/>
      <c r="ERO250" s="347"/>
      <c r="ERP250" s="350"/>
      <c r="ERQ250" s="350"/>
      <c r="ERR250" s="348"/>
      <c r="ERS250" s="348"/>
      <c r="ERT250" s="348"/>
      <c r="ERU250" s="349"/>
      <c r="ERW250" s="347"/>
      <c r="ERX250" s="350"/>
      <c r="ERY250" s="350"/>
      <c r="ERZ250" s="348"/>
      <c r="ESA250" s="348"/>
      <c r="ESB250" s="348"/>
      <c r="ESC250" s="349"/>
      <c r="ESE250" s="347"/>
      <c r="ESF250" s="350"/>
      <c r="ESG250" s="350"/>
      <c r="ESH250" s="348"/>
      <c r="ESI250" s="348"/>
      <c r="ESJ250" s="348"/>
      <c r="ESK250" s="349"/>
      <c r="ESM250" s="347"/>
      <c r="ESN250" s="350"/>
      <c r="ESO250" s="350"/>
      <c r="ESP250" s="348"/>
      <c r="ESQ250" s="348"/>
      <c r="ESR250" s="348"/>
      <c r="ESS250" s="349"/>
      <c r="ESU250" s="347"/>
      <c r="ESV250" s="350"/>
      <c r="ESW250" s="350"/>
      <c r="ESX250" s="348"/>
      <c r="ESY250" s="348"/>
      <c r="ESZ250" s="348"/>
      <c r="ETA250" s="349"/>
      <c r="ETC250" s="347"/>
      <c r="ETD250" s="350"/>
      <c r="ETE250" s="350"/>
      <c r="ETF250" s="348"/>
      <c r="ETG250" s="348"/>
      <c r="ETH250" s="348"/>
      <c r="ETI250" s="349"/>
      <c r="ETK250" s="347"/>
      <c r="ETL250" s="350"/>
      <c r="ETM250" s="350"/>
      <c r="ETN250" s="348"/>
      <c r="ETO250" s="348"/>
      <c r="ETP250" s="348"/>
      <c r="ETQ250" s="349"/>
      <c r="ETS250" s="347"/>
      <c r="ETT250" s="350"/>
      <c r="ETU250" s="350"/>
      <c r="ETV250" s="348"/>
      <c r="ETW250" s="348"/>
      <c r="ETX250" s="348"/>
      <c r="ETY250" s="349"/>
      <c r="EUA250" s="347"/>
      <c r="EUB250" s="350"/>
      <c r="EUC250" s="350"/>
      <c r="EUD250" s="348"/>
      <c r="EUE250" s="348"/>
      <c r="EUF250" s="348"/>
      <c r="EUG250" s="349"/>
      <c r="EUI250" s="347"/>
      <c r="EUJ250" s="350"/>
      <c r="EUK250" s="350"/>
      <c r="EUL250" s="348"/>
      <c r="EUM250" s="348"/>
      <c r="EUN250" s="348"/>
      <c r="EUO250" s="349"/>
      <c r="EUQ250" s="347"/>
      <c r="EUR250" s="350"/>
      <c r="EUS250" s="350"/>
      <c r="EUT250" s="348"/>
      <c r="EUU250" s="348"/>
      <c r="EUV250" s="348"/>
      <c r="EUW250" s="349"/>
      <c r="EUY250" s="347"/>
      <c r="EUZ250" s="350"/>
      <c r="EVA250" s="350"/>
      <c r="EVB250" s="348"/>
      <c r="EVC250" s="348"/>
      <c r="EVD250" s="348"/>
      <c r="EVE250" s="349"/>
      <c r="EVG250" s="347"/>
      <c r="EVH250" s="350"/>
      <c r="EVI250" s="350"/>
      <c r="EVJ250" s="348"/>
      <c r="EVK250" s="348"/>
      <c r="EVL250" s="348"/>
      <c r="EVM250" s="349"/>
      <c r="EVO250" s="347"/>
      <c r="EVP250" s="350"/>
      <c r="EVQ250" s="350"/>
      <c r="EVR250" s="348"/>
      <c r="EVS250" s="348"/>
      <c r="EVT250" s="348"/>
      <c r="EVU250" s="349"/>
      <c r="EVW250" s="347"/>
      <c r="EVX250" s="350"/>
      <c r="EVY250" s="350"/>
      <c r="EVZ250" s="348"/>
      <c r="EWA250" s="348"/>
      <c r="EWB250" s="348"/>
      <c r="EWC250" s="349"/>
      <c r="EWE250" s="347"/>
      <c r="EWF250" s="350"/>
      <c r="EWG250" s="350"/>
      <c r="EWH250" s="348"/>
      <c r="EWI250" s="348"/>
      <c r="EWJ250" s="348"/>
      <c r="EWK250" s="349"/>
      <c r="EWM250" s="347"/>
      <c r="EWN250" s="350"/>
      <c r="EWO250" s="350"/>
      <c r="EWP250" s="348"/>
      <c r="EWQ250" s="348"/>
      <c r="EWR250" s="348"/>
      <c r="EWS250" s="349"/>
      <c r="EWU250" s="347"/>
      <c r="EWV250" s="350"/>
      <c r="EWW250" s="350"/>
      <c r="EWX250" s="348"/>
      <c r="EWY250" s="348"/>
      <c r="EWZ250" s="348"/>
      <c r="EXA250" s="349"/>
      <c r="EXC250" s="347"/>
      <c r="EXD250" s="350"/>
      <c r="EXE250" s="350"/>
      <c r="EXF250" s="348"/>
      <c r="EXG250" s="348"/>
      <c r="EXH250" s="348"/>
      <c r="EXI250" s="349"/>
      <c r="EXK250" s="347"/>
      <c r="EXL250" s="350"/>
      <c r="EXM250" s="350"/>
      <c r="EXN250" s="348"/>
      <c r="EXO250" s="348"/>
      <c r="EXP250" s="348"/>
      <c r="EXQ250" s="349"/>
      <c r="EXS250" s="347"/>
      <c r="EXT250" s="350"/>
      <c r="EXU250" s="350"/>
      <c r="EXV250" s="348"/>
      <c r="EXW250" s="348"/>
      <c r="EXX250" s="348"/>
      <c r="EXY250" s="349"/>
      <c r="EYA250" s="347"/>
      <c r="EYB250" s="350"/>
      <c r="EYC250" s="350"/>
      <c r="EYD250" s="348"/>
      <c r="EYE250" s="348"/>
      <c r="EYF250" s="348"/>
      <c r="EYG250" s="349"/>
      <c r="EYI250" s="347"/>
      <c r="EYJ250" s="350"/>
      <c r="EYK250" s="350"/>
      <c r="EYL250" s="348"/>
      <c r="EYM250" s="348"/>
      <c r="EYN250" s="348"/>
      <c r="EYO250" s="349"/>
      <c r="EYQ250" s="347"/>
      <c r="EYR250" s="350"/>
      <c r="EYS250" s="350"/>
      <c r="EYT250" s="348"/>
      <c r="EYU250" s="348"/>
      <c r="EYV250" s="348"/>
      <c r="EYW250" s="349"/>
      <c r="EYY250" s="347"/>
      <c r="EYZ250" s="350"/>
      <c r="EZA250" s="350"/>
      <c r="EZB250" s="348"/>
      <c r="EZC250" s="348"/>
      <c r="EZD250" s="348"/>
      <c r="EZE250" s="349"/>
      <c r="EZG250" s="347"/>
      <c r="EZH250" s="350"/>
      <c r="EZI250" s="350"/>
      <c r="EZJ250" s="348"/>
      <c r="EZK250" s="348"/>
      <c r="EZL250" s="348"/>
      <c r="EZM250" s="349"/>
      <c r="EZO250" s="347"/>
      <c r="EZP250" s="350"/>
      <c r="EZQ250" s="350"/>
      <c r="EZR250" s="348"/>
      <c r="EZS250" s="348"/>
      <c r="EZT250" s="348"/>
      <c r="EZU250" s="349"/>
      <c r="EZW250" s="347"/>
      <c r="EZX250" s="350"/>
      <c r="EZY250" s="350"/>
      <c r="EZZ250" s="348"/>
      <c r="FAA250" s="348"/>
      <c r="FAB250" s="348"/>
      <c r="FAC250" s="349"/>
      <c r="FAE250" s="347"/>
      <c r="FAF250" s="350"/>
      <c r="FAG250" s="350"/>
      <c r="FAH250" s="348"/>
      <c r="FAI250" s="348"/>
      <c r="FAJ250" s="348"/>
      <c r="FAK250" s="349"/>
      <c r="FAM250" s="347"/>
      <c r="FAN250" s="350"/>
      <c r="FAO250" s="350"/>
      <c r="FAP250" s="348"/>
      <c r="FAQ250" s="348"/>
      <c r="FAR250" s="348"/>
      <c r="FAS250" s="349"/>
      <c r="FAU250" s="347"/>
      <c r="FAV250" s="350"/>
      <c r="FAW250" s="350"/>
      <c r="FAX250" s="348"/>
      <c r="FAY250" s="348"/>
      <c r="FAZ250" s="348"/>
      <c r="FBA250" s="349"/>
      <c r="FBC250" s="347"/>
      <c r="FBD250" s="350"/>
      <c r="FBE250" s="350"/>
      <c r="FBF250" s="348"/>
      <c r="FBG250" s="348"/>
      <c r="FBH250" s="348"/>
      <c r="FBI250" s="349"/>
      <c r="FBK250" s="347"/>
      <c r="FBL250" s="350"/>
      <c r="FBM250" s="350"/>
      <c r="FBN250" s="348"/>
      <c r="FBO250" s="348"/>
      <c r="FBP250" s="348"/>
      <c r="FBQ250" s="349"/>
      <c r="FBS250" s="347"/>
      <c r="FBT250" s="350"/>
      <c r="FBU250" s="350"/>
      <c r="FBV250" s="348"/>
      <c r="FBW250" s="348"/>
      <c r="FBX250" s="348"/>
      <c r="FBY250" s="349"/>
      <c r="FCA250" s="347"/>
      <c r="FCB250" s="350"/>
      <c r="FCC250" s="350"/>
      <c r="FCD250" s="348"/>
      <c r="FCE250" s="348"/>
      <c r="FCF250" s="348"/>
      <c r="FCG250" s="349"/>
      <c r="FCI250" s="347"/>
      <c r="FCJ250" s="350"/>
      <c r="FCK250" s="350"/>
      <c r="FCL250" s="348"/>
      <c r="FCM250" s="348"/>
      <c r="FCN250" s="348"/>
      <c r="FCO250" s="349"/>
      <c r="FCQ250" s="347"/>
      <c r="FCR250" s="350"/>
      <c r="FCS250" s="350"/>
      <c r="FCT250" s="348"/>
      <c r="FCU250" s="348"/>
      <c r="FCV250" s="348"/>
      <c r="FCW250" s="349"/>
      <c r="FCY250" s="347"/>
      <c r="FCZ250" s="350"/>
      <c r="FDA250" s="350"/>
      <c r="FDB250" s="348"/>
      <c r="FDC250" s="348"/>
      <c r="FDD250" s="348"/>
      <c r="FDE250" s="349"/>
      <c r="FDG250" s="347"/>
      <c r="FDH250" s="350"/>
      <c r="FDI250" s="350"/>
      <c r="FDJ250" s="348"/>
      <c r="FDK250" s="348"/>
      <c r="FDL250" s="348"/>
      <c r="FDM250" s="349"/>
      <c r="FDO250" s="347"/>
      <c r="FDP250" s="350"/>
      <c r="FDQ250" s="350"/>
      <c r="FDR250" s="348"/>
      <c r="FDS250" s="348"/>
      <c r="FDT250" s="348"/>
      <c r="FDU250" s="349"/>
      <c r="FDW250" s="347"/>
      <c r="FDX250" s="350"/>
      <c r="FDY250" s="350"/>
      <c r="FDZ250" s="348"/>
      <c r="FEA250" s="348"/>
      <c r="FEB250" s="348"/>
      <c r="FEC250" s="349"/>
      <c r="FEE250" s="347"/>
      <c r="FEF250" s="350"/>
      <c r="FEG250" s="350"/>
      <c r="FEH250" s="348"/>
      <c r="FEI250" s="348"/>
      <c r="FEJ250" s="348"/>
      <c r="FEK250" s="349"/>
      <c r="FEM250" s="347"/>
      <c r="FEN250" s="350"/>
      <c r="FEO250" s="350"/>
      <c r="FEP250" s="348"/>
      <c r="FEQ250" s="348"/>
      <c r="FER250" s="348"/>
      <c r="FES250" s="349"/>
      <c r="FEU250" s="347"/>
      <c r="FEV250" s="350"/>
      <c r="FEW250" s="350"/>
      <c r="FEX250" s="348"/>
      <c r="FEY250" s="348"/>
      <c r="FEZ250" s="348"/>
      <c r="FFA250" s="349"/>
      <c r="FFC250" s="347"/>
      <c r="FFD250" s="350"/>
      <c r="FFE250" s="350"/>
      <c r="FFF250" s="348"/>
      <c r="FFG250" s="348"/>
      <c r="FFH250" s="348"/>
      <c r="FFI250" s="349"/>
      <c r="FFK250" s="347"/>
      <c r="FFL250" s="350"/>
      <c r="FFM250" s="350"/>
      <c r="FFN250" s="348"/>
      <c r="FFO250" s="348"/>
      <c r="FFP250" s="348"/>
      <c r="FFQ250" s="349"/>
      <c r="FFS250" s="347"/>
      <c r="FFT250" s="350"/>
      <c r="FFU250" s="350"/>
      <c r="FFV250" s="348"/>
      <c r="FFW250" s="348"/>
      <c r="FFX250" s="348"/>
      <c r="FFY250" s="349"/>
      <c r="FGA250" s="347"/>
      <c r="FGB250" s="350"/>
      <c r="FGC250" s="350"/>
      <c r="FGD250" s="348"/>
      <c r="FGE250" s="348"/>
      <c r="FGF250" s="348"/>
      <c r="FGG250" s="349"/>
      <c r="FGI250" s="347"/>
      <c r="FGJ250" s="350"/>
      <c r="FGK250" s="350"/>
      <c r="FGL250" s="348"/>
      <c r="FGM250" s="348"/>
      <c r="FGN250" s="348"/>
      <c r="FGO250" s="349"/>
      <c r="FGQ250" s="347"/>
      <c r="FGR250" s="350"/>
      <c r="FGS250" s="350"/>
      <c r="FGT250" s="348"/>
      <c r="FGU250" s="348"/>
      <c r="FGV250" s="348"/>
      <c r="FGW250" s="349"/>
      <c r="FGY250" s="347"/>
      <c r="FGZ250" s="350"/>
      <c r="FHA250" s="350"/>
      <c r="FHB250" s="348"/>
      <c r="FHC250" s="348"/>
      <c r="FHD250" s="348"/>
      <c r="FHE250" s="349"/>
      <c r="FHG250" s="347"/>
      <c r="FHH250" s="350"/>
      <c r="FHI250" s="350"/>
      <c r="FHJ250" s="348"/>
      <c r="FHK250" s="348"/>
      <c r="FHL250" s="348"/>
      <c r="FHM250" s="349"/>
      <c r="FHO250" s="347"/>
      <c r="FHP250" s="350"/>
      <c r="FHQ250" s="350"/>
      <c r="FHR250" s="348"/>
      <c r="FHS250" s="348"/>
      <c r="FHT250" s="348"/>
      <c r="FHU250" s="349"/>
      <c r="FHW250" s="347"/>
      <c r="FHX250" s="350"/>
      <c r="FHY250" s="350"/>
      <c r="FHZ250" s="348"/>
      <c r="FIA250" s="348"/>
      <c r="FIB250" s="348"/>
      <c r="FIC250" s="349"/>
      <c r="FIE250" s="347"/>
      <c r="FIF250" s="350"/>
      <c r="FIG250" s="350"/>
      <c r="FIH250" s="348"/>
      <c r="FII250" s="348"/>
      <c r="FIJ250" s="348"/>
      <c r="FIK250" s="349"/>
      <c r="FIM250" s="347"/>
      <c r="FIN250" s="350"/>
      <c r="FIO250" s="350"/>
      <c r="FIP250" s="348"/>
      <c r="FIQ250" s="348"/>
      <c r="FIR250" s="348"/>
      <c r="FIS250" s="349"/>
      <c r="FIU250" s="347"/>
      <c r="FIV250" s="350"/>
      <c r="FIW250" s="350"/>
      <c r="FIX250" s="348"/>
      <c r="FIY250" s="348"/>
      <c r="FIZ250" s="348"/>
      <c r="FJA250" s="349"/>
      <c r="FJC250" s="347"/>
      <c r="FJD250" s="350"/>
      <c r="FJE250" s="350"/>
      <c r="FJF250" s="348"/>
      <c r="FJG250" s="348"/>
      <c r="FJH250" s="348"/>
      <c r="FJI250" s="349"/>
      <c r="FJK250" s="347"/>
      <c r="FJL250" s="350"/>
      <c r="FJM250" s="350"/>
      <c r="FJN250" s="348"/>
      <c r="FJO250" s="348"/>
      <c r="FJP250" s="348"/>
      <c r="FJQ250" s="349"/>
      <c r="FJS250" s="347"/>
      <c r="FJT250" s="350"/>
      <c r="FJU250" s="350"/>
      <c r="FJV250" s="348"/>
      <c r="FJW250" s="348"/>
      <c r="FJX250" s="348"/>
      <c r="FJY250" s="349"/>
      <c r="FKA250" s="347"/>
      <c r="FKB250" s="350"/>
      <c r="FKC250" s="350"/>
      <c r="FKD250" s="348"/>
      <c r="FKE250" s="348"/>
      <c r="FKF250" s="348"/>
      <c r="FKG250" s="349"/>
      <c r="FKI250" s="347"/>
      <c r="FKJ250" s="350"/>
      <c r="FKK250" s="350"/>
      <c r="FKL250" s="348"/>
      <c r="FKM250" s="348"/>
      <c r="FKN250" s="348"/>
      <c r="FKO250" s="349"/>
      <c r="FKQ250" s="347"/>
      <c r="FKR250" s="350"/>
      <c r="FKS250" s="350"/>
      <c r="FKT250" s="348"/>
      <c r="FKU250" s="348"/>
      <c r="FKV250" s="348"/>
      <c r="FKW250" s="349"/>
      <c r="FKY250" s="347"/>
      <c r="FKZ250" s="350"/>
      <c r="FLA250" s="350"/>
      <c r="FLB250" s="348"/>
      <c r="FLC250" s="348"/>
      <c r="FLD250" s="348"/>
      <c r="FLE250" s="349"/>
      <c r="FLG250" s="347"/>
      <c r="FLH250" s="350"/>
      <c r="FLI250" s="350"/>
      <c r="FLJ250" s="348"/>
      <c r="FLK250" s="348"/>
      <c r="FLL250" s="348"/>
      <c r="FLM250" s="349"/>
      <c r="FLO250" s="347"/>
      <c r="FLP250" s="350"/>
      <c r="FLQ250" s="350"/>
      <c r="FLR250" s="348"/>
      <c r="FLS250" s="348"/>
      <c r="FLT250" s="348"/>
      <c r="FLU250" s="349"/>
      <c r="FLW250" s="347"/>
      <c r="FLX250" s="350"/>
      <c r="FLY250" s="350"/>
      <c r="FLZ250" s="348"/>
      <c r="FMA250" s="348"/>
      <c r="FMB250" s="348"/>
      <c r="FMC250" s="349"/>
      <c r="FME250" s="347"/>
      <c r="FMF250" s="350"/>
      <c r="FMG250" s="350"/>
      <c r="FMH250" s="348"/>
      <c r="FMI250" s="348"/>
      <c r="FMJ250" s="348"/>
      <c r="FMK250" s="349"/>
      <c r="FMM250" s="347"/>
      <c r="FMN250" s="350"/>
      <c r="FMO250" s="350"/>
      <c r="FMP250" s="348"/>
      <c r="FMQ250" s="348"/>
      <c r="FMR250" s="348"/>
      <c r="FMS250" s="349"/>
      <c r="FMU250" s="347"/>
      <c r="FMV250" s="350"/>
      <c r="FMW250" s="350"/>
      <c r="FMX250" s="348"/>
      <c r="FMY250" s="348"/>
      <c r="FMZ250" s="348"/>
      <c r="FNA250" s="349"/>
      <c r="FNC250" s="347"/>
      <c r="FND250" s="350"/>
      <c r="FNE250" s="350"/>
      <c r="FNF250" s="348"/>
      <c r="FNG250" s="348"/>
      <c r="FNH250" s="348"/>
      <c r="FNI250" s="349"/>
      <c r="FNK250" s="347"/>
      <c r="FNL250" s="350"/>
      <c r="FNM250" s="350"/>
      <c r="FNN250" s="348"/>
      <c r="FNO250" s="348"/>
      <c r="FNP250" s="348"/>
      <c r="FNQ250" s="349"/>
      <c r="FNS250" s="347"/>
      <c r="FNT250" s="350"/>
      <c r="FNU250" s="350"/>
      <c r="FNV250" s="348"/>
      <c r="FNW250" s="348"/>
      <c r="FNX250" s="348"/>
      <c r="FNY250" s="349"/>
      <c r="FOA250" s="347"/>
      <c r="FOB250" s="350"/>
      <c r="FOC250" s="350"/>
      <c r="FOD250" s="348"/>
      <c r="FOE250" s="348"/>
      <c r="FOF250" s="348"/>
      <c r="FOG250" s="349"/>
      <c r="FOI250" s="347"/>
      <c r="FOJ250" s="350"/>
      <c r="FOK250" s="350"/>
      <c r="FOL250" s="348"/>
      <c r="FOM250" s="348"/>
      <c r="FON250" s="348"/>
      <c r="FOO250" s="349"/>
      <c r="FOQ250" s="347"/>
      <c r="FOR250" s="350"/>
      <c r="FOS250" s="350"/>
      <c r="FOT250" s="348"/>
      <c r="FOU250" s="348"/>
      <c r="FOV250" s="348"/>
      <c r="FOW250" s="349"/>
      <c r="FOY250" s="347"/>
      <c r="FOZ250" s="350"/>
      <c r="FPA250" s="350"/>
      <c r="FPB250" s="348"/>
      <c r="FPC250" s="348"/>
      <c r="FPD250" s="348"/>
      <c r="FPE250" s="349"/>
      <c r="FPG250" s="347"/>
      <c r="FPH250" s="350"/>
      <c r="FPI250" s="350"/>
      <c r="FPJ250" s="348"/>
      <c r="FPK250" s="348"/>
      <c r="FPL250" s="348"/>
      <c r="FPM250" s="349"/>
      <c r="FPO250" s="347"/>
      <c r="FPP250" s="350"/>
      <c r="FPQ250" s="350"/>
      <c r="FPR250" s="348"/>
      <c r="FPS250" s="348"/>
      <c r="FPT250" s="348"/>
      <c r="FPU250" s="349"/>
      <c r="FPW250" s="347"/>
      <c r="FPX250" s="350"/>
      <c r="FPY250" s="350"/>
      <c r="FPZ250" s="348"/>
      <c r="FQA250" s="348"/>
      <c r="FQB250" s="348"/>
      <c r="FQC250" s="349"/>
      <c r="FQE250" s="347"/>
      <c r="FQF250" s="350"/>
      <c r="FQG250" s="350"/>
      <c r="FQH250" s="348"/>
      <c r="FQI250" s="348"/>
      <c r="FQJ250" s="348"/>
      <c r="FQK250" s="349"/>
      <c r="FQM250" s="347"/>
      <c r="FQN250" s="350"/>
      <c r="FQO250" s="350"/>
      <c r="FQP250" s="348"/>
      <c r="FQQ250" s="348"/>
      <c r="FQR250" s="348"/>
      <c r="FQS250" s="349"/>
      <c r="FQU250" s="347"/>
      <c r="FQV250" s="350"/>
      <c r="FQW250" s="350"/>
      <c r="FQX250" s="348"/>
      <c r="FQY250" s="348"/>
      <c r="FQZ250" s="348"/>
      <c r="FRA250" s="349"/>
      <c r="FRC250" s="347"/>
      <c r="FRD250" s="350"/>
      <c r="FRE250" s="350"/>
      <c r="FRF250" s="348"/>
      <c r="FRG250" s="348"/>
      <c r="FRH250" s="348"/>
      <c r="FRI250" s="349"/>
      <c r="FRK250" s="347"/>
      <c r="FRL250" s="350"/>
      <c r="FRM250" s="350"/>
      <c r="FRN250" s="348"/>
      <c r="FRO250" s="348"/>
      <c r="FRP250" s="348"/>
      <c r="FRQ250" s="349"/>
      <c r="FRS250" s="347"/>
      <c r="FRT250" s="350"/>
      <c r="FRU250" s="350"/>
      <c r="FRV250" s="348"/>
      <c r="FRW250" s="348"/>
      <c r="FRX250" s="348"/>
      <c r="FRY250" s="349"/>
      <c r="FSA250" s="347"/>
      <c r="FSB250" s="350"/>
      <c r="FSC250" s="350"/>
      <c r="FSD250" s="348"/>
      <c r="FSE250" s="348"/>
      <c r="FSF250" s="348"/>
      <c r="FSG250" s="349"/>
      <c r="FSI250" s="347"/>
      <c r="FSJ250" s="350"/>
      <c r="FSK250" s="350"/>
      <c r="FSL250" s="348"/>
      <c r="FSM250" s="348"/>
      <c r="FSN250" s="348"/>
      <c r="FSO250" s="349"/>
      <c r="FSQ250" s="347"/>
      <c r="FSR250" s="350"/>
      <c r="FSS250" s="350"/>
      <c r="FST250" s="348"/>
      <c r="FSU250" s="348"/>
      <c r="FSV250" s="348"/>
      <c r="FSW250" s="349"/>
      <c r="FSY250" s="347"/>
      <c r="FSZ250" s="350"/>
      <c r="FTA250" s="350"/>
      <c r="FTB250" s="348"/>
      <c r="FTC250" s="348"/>
      <c r="FTD250" s="348"/>
      <c r="FTE250" s="349"/>
      <c r="FTG250" s="347"/>
      <c r="FTH250" s="350"/>
      <c r="FTI250" s="350"/>
      <c r="FTJ250" s="348"/>
      <c r="FTK250" s="348"/>
      <c r="FTL250" s="348"/>
      <c r="FTM250" s="349"/>
      <c r="FTO250" s="347"/>
      <c r="FTP250" s="350"/>
      <c r="FTQ250" s="350"/>
      <c r="FTR250" s="348"/>
      <c r="FTS250" s="348"/>
      <c r="FTT250" s="348"/>
      <c r="FTU250" s="349"/>
      <c r="FTW250" s="347"/>
      <c r="FTX250" s="350"/>
      <c r="FTY250" s="350"/>
      <c r="FTZ250" s="348"/>
      <c r="FUA250" s="348"/>
      <c r="FUB250" s="348"/>
      <c r="FUC250" s="349"/>
      <c r="FUE250" s="347"/>
      <c r="FUF250" s="350"/>
      <c r="FUG250" s="350"/>
      <c r="FUH250" s="348"/>
      <c r="FUI250" s="348"/>
      <c r="FUJ250" s="348"/>
      <c r="FUK250" s="349"/>
      <c r="FUM250" s="347"/>
      <c r="FUN250" s="350"/>
      <c r="FUO250" s="350"/>
      <c r="FUP250" s="348"/>
      <c r="FUQ250" s="348"/>
      <c r="FUR250" s="348"/>
      <c r="FUS250" s="349"/>
      <c r="FUU250" s="347"/>
      <c r="FUV250" s="350"/>
      <c r="FUW250" s="350"/>
      <c r="FUX250" s="348"/>
      <c r="FUY250" s="348"/>
      <c r="FUZ250" s="348"/>
      <c r="FVA250" s="349"/>
      <c r="FVC250" s="347"/>
      <c r="FVD250" s="350"/>
      <c r="FVE250" s="350"/>
      <c r="FVF250" s="348"/>
      <c r="FVG250" s="348"/>
      <c r="FVH250" s="348"/>
      <c r="FVI250" s="349"/>
      <c r="FVK250" s="347"/>
      <c r="FVL250" s="350"/>
      <c r="FVM250" s="350"/>
      <c r="FVN250" s="348"/>
      <c r="FVO250" s="348"/>
      <c r="FVP250" s="348"/>
      <c r="FVQ250" s="349"/>
      <c r="FVS250" s="347"/>
      <c r="FVT250" s="350"/>
      <c r="FVU250" s="350"/>
      <c r="FVV250" s="348"/>
      <c r="FVW250" s="348"/>
      <c r="FVX250" s="348"/>
      <c r="FVY250" s="349"/>
      <c r="FWA250" s="347"/>
      <c r="FWB250" s="350"/>
      <c r="FWC250" s="350"/>
      <c r="FWD250" s="348"/>
      <c r="FWE250" s="348"/>
      <c r="FWF250" s="348"/>
      <c r="FWG250" s="349"/>
      <c r="FWI250" s="347"/>
      <c r="FWJ250" s="350"/>
      <c r="FWK250" s="350"/>
      <c r="FWL250" s="348"/>
      <c r="FWM250" s="348"/>
      <c r="FWN250" s="348"/>
      <c r="FWO250" s="349"/>
      <c r="FWQ250" s="347"/>
      <c r="FWR250" s="350"/>
      <c r="FWS250" s="350"/>
      <c r="FWT250" s="348"/>
      <c r="FWU250" s="348"/>
      <c r="FWV250" s="348"/>
      <c r="FWW250" s="349"/>
      <c r="FWY250" s="347"/>
      <c r="FWZ250" s="350"/>
      <c r="FXA250" s="350"/>
      <c r="FXB250" s="348"/>
      <c r="FXC250" s="348"/>
      <c r="FXD250" s="348"/>
      <c r="FXE250" s="349"/>
      <c r="FXG250" s="347"/>
      <c r="FXH250" s="350"/>
      <c r="FXI250" s="350"/>
      <c r="FXJ250" s="348"/>
      <c r="FXK250" s="348"/>
      <c r="FXL250" s="348"/>
      <c r="FXM250" s="349"/>
      <c r="FXO250" s="347"/>
      <c r="FXP250" s="350"/>
      <c r="FXQ250" s="350"/>
      <c r="FXR250" s="348"/>
      <c r="FXS250" s="348"/>
      <c r="FXT250" s="348"/>
      <c r="FXU250" s="349"/>
      <c r="FXW250" s="347"/>
      <c r="FXX250" s="350"/>
      <c r="FXY250" s="350"/>
      <c r="FXZ250" s="348"/>
      <c r="FYA250" s="348"/>
      <c r="FYB250" s="348"/>
      <c r="FYC250" s="349"/>
      <c r="FYE250" s="347"/>
      <c r="FYF250" s="350"/>
      <c r="FYG250" s="350"/>
      <c r="FYH250" s="348"/>
      <c r="FYI250" s="348"/>
      <c r="FYJ250" s="348"/>
      <c r="FYK250" s="349"/>
      <c r="FYM250" s="347"/>
      <c r="FYN250" s="350"/>
      <c r="FYO250" s="350"/>
      <c r="FYP250" s="348"/>
      <c r="FYQ250" s="348"/>
      <c r="FYR250" s="348"/>
      <c r="FYS250" s="349"/>
      <c r="FYU250" s="347"/>
      <c r="FYV250" s="350"/>
      <c r="FYW250" s="350"/>
      <c r="FYX250" s="348"/>
      <c r="FYY250" s="348"/>
      <c r="FYZ250" s="348"/>
      <c r="FZA250" s="349"/>
      <c r="FZC250" s="347"/>
      <c r="FZD250" s="350"/>
      <c r="FZE250" s="350"/>
      <c r="FZF250" s="348"/>
      <c r="FZG250" s="348"/>
      <c r="FZH250" s="348"/>
      <c r="FZI250" s="349"/>
      <c r="FZK250" s="347"/>
      <c r="FZL250" s="350"/>
      <c r="FZM250" s="350"/>
      <c r="FZN250" s="348"/>
      <c r="FZO250" s="348"/>
      <c r="FZP250" s="348"/>
      <c r="FZQ250" s="349"/>
      <c r="FZS250" s="347"/>
      <c r="FZT250" s="350"/>
      <c r="FZU250" s="350"/>
      <c r="FZV250" s="348"/>
      <c r="FZW250" s="348"/>
      <c r="FZX250" s="348"/>
      <c r="FZY250" s="349"/>
      <c r="GAA250" s="347"/>
      <c r="GAB250" s="350"/>
      <c r="GAC250" s="350"/>
      <c r="GAD250" s="348"/>
      <c r="GAE250" s="348"/>
      <c r="GAF250" s="348"/>
      <c r="GAG250" s="349"/>
      <c r="GAI250" s="347"/>
      <c r="GAJ250" s="350"/>
      <c r="GAK250" s="350"/>
      <c r="GAL250" s="348"/>
      <c r="GAM250" s="348"/>
      <c r="GAN250" s="348"/>
      <c r="GAO250" s="349"/>
      <c r="GAQ250" s="347"/>
      <c r="GAR250" s="350"/>
      <c r="GAS250" s="350"/>
      <c r="GAT250" s="348"/>
      <c r="GAU250" s="348"/>
      <c r="GAV250" s="348"/>
      <c r="GAW250" s="349"/>
      <c r="GAY250" s="347"/>
      <c r="GAZ250" s="350"/>
      <c r="GBA250" s="350"/>
      <c r="GBB250" s="348"/>
      <c r="GBC250" s="348"/>
      <c r="GBD250" s="348"/>
      <c r="GBE250" s="349"/>
      <c r="GBG250" s="347"/>
      <c r="GBH250" s="350"/>
      <c r="GBI250" s="350"/>
      <c r="GBJ250" s="348"/>
      <c r="GBK250" s="348"/>
      <c r="GBL250" s="348"/>
      <c r="GBM250" s="349"/>
      <c r="GBO250" s="347"/>
      <c r="GBP250" s="350"/>
      <c r="GBQ250" s="350"/>
      <c r="GBR250" s="348"/>
      <c r="GBS250" s="348"/>
      <c r="GBT250" s="348"/>
      <c r="GBU250" s="349"/>
      <c r="GBW250" s="347"/>
      <c r="GBX250" s="350"/>
      <c r="GBY250" s="350"/>
      <c r="GBZ250" s="348"/>
      <c r="GCA250" s="348"/>
      <c r="GCB250" s="348"/>
      <c r="GCC250" s="349"/>
      <c r="GCE250" s="347"/>
      <c r="GCF250" s="350"/>
      <c r="GCG250" s="350"/>
      <c r="GCH250" s="348"/>
      <c r="GCI250" s="348"/>
      <c r="GCJ250" s="348"/>
      <c r="GCK250" s="349"/>
      <c r="GCM250" s="347"/>
      <c r="GCN250" s="350"/>
      <c r="GCO250" s="350"/>
      <c r="GCP250" s="348"/>
      <c r="GCQ250" s="348"/>
      <c r="GCR250" s="348"/>
      <c r="GCS250" s="349"/>
      <c r="GCU250" s="347"/>
      <c r="GCV250" s="350"/>
      <c r="GCW250" s="350"/>
      <c r="GCX250" s="348"/>
      <c r="GCY250" s="348"/>
      <c r="GCZ250" s="348"/>
      <c r="GDA250" s="349"/>
      <c r="GDC250" s="347"/>
      <c r="GDD250" s="350"/>
      <c r="GDE250" s="350"/>
      <c r="GDF250" s="348"/>
      <c r="GDG250" s="348"/>
      <c r="GDH250" s="348"/>
      <c r="GDI250" s="349"/>
      <c r="GDK250" s="347"/>
      <c r="GDL250" s="350"/>
      <c r="GDM250" s="350"/>
      <c r="GDN250" s="348"/>
      <c r="GDO250" s="348"/>
      <c r="GDP250" s="348"/>
      <c r="GDQ250" s="349"/>
      <c r="GDS250" s="347"/>
      <c r="GDT250" s="350"/>
      <c r="GDU250" s="350"/>
      <c r="GDV250" s="348"/>
      <c r="GDW250" s="348"/>
      <c r="GDX250" s="348"/>
      <c r="GDY250" s="349"/>
      <c r="GEA250" s="347"/>
      <c r="GEB250" s="350"/>
      <c r="GEC250" s="350"/>
      <c r="GED250" s="348"/>
      <c r="GEE250" s="348"/>
      <c r="GEF250" s="348"/>
      <c r="GEG250" s="349"/>
      <c r="GEI250" s="347"/>
      <c r="GEJ250" s="350"/>
      <c r="GEK250" s="350"/>
      <c r="GEL250" s="348"/>
      <c r="GEM250" s="348"/>
      <c r="GEN250" s="348"/>
      <c r="GEO250" s="349"/>
      <c r="GEQ250" s="347"/>
      <c r="GER250" s="350"/>
      <c r="GES250" s="350"/>
      <c r="GET250" s="348"/>
      <c r="GEU250" s="348"/>
      <c r="GEV250" s="348"/>
      <c r="GEW250" s="349"/>
      <c r="GEY250" s="347"/>
      <c r="GEZ250" s="350"/>
      <c r="GFA250" s="350"/>
      <c r="GFB250" s="348"/>
      <c r="GFC250" s="348"/>
      <c r="GFD250" s="348"/>
      <c r="GFE250" s="349"/>
      <c r="GFG250" s="347"/>
      <c r="GFH250" s="350"/>
      <c r="GFI250" s="350"/>
      <c r="GFJ250" s="348"/>
      <c r="GFK250" s="348"/>
      <c r="GFL250" s="348"/>
      <c r="GFM250" s="349"/>
      <c r="GFO250" s="347"/>
      <c r="GFP250" s="350"/>
      <c r="GFQ250" s="350"/>
      <c r="GFR250" s="348"/>
      <c r="GFS250" s="348"/>
      <c r="GFT250" s="348"/>
      <c r="GFU250" s="349"/>
      <c r="GFW250" s="347"/>
      <c r="GFX250" s="350"/>
      <c r="GFY250" s="350"/>
      <c r="GFZ250" s="348"/>
      <c r="GGA250" s="348"/>
      <c r="GGB250" s="348"/>
      <c r="GGC250" s="349"/>
      <c r="GGE250" s="347"/>
      <c r="GGF250" s="350"/>
      <c r="GGG250" s="350"/>
      <c r="GGH250" s="348"/>
      <c r="GGI250" s="348"/>
      <c r="GGJ250" s="348"/>
      <c r="GGK250" s="349"/>
      <c r="GGM250" s="347"/>
      <c r="GGN250" s="350"/>
      <c r="GGO250" s="350"/>
      <c r="GGP250" s="348"/>
      <c r="GGQ250" s="348"/>
      <c r="GGR250" s="348"/>
      <c r="GGS250" s="349"/>
      <c r="GGU250" s="347"/>
      <c r="GGV250" s="350"/>
      <c r="GGW250" s="350"/>
      <c r="GGX250" s="348"/>
      <c r="GGY250" s="348"/>
      <c r="GGZ250" s="348"/>
      <c r="GHA250" s="349"/>
      <c r="GHC250" s="347"/>
      <c r="GHD250" s="350"/>
      <c r="GHE250" s="350"/>
      <c r="GHF250" s="348"/>
      <c r="GHG250" s="348"/>
      <c r="GHH250" s="348"/>
      <c r="GHI250" s="349"/>
      <c r="GHK250" s="347"/>
      <c r="GHL250" s="350"/>
      <c r="GHM250" s="350"/>
      <c r="GHN250" s="348"/>
      <c r="GHO250" s="348"/>
      <c r="GHP250" s="348"/>
      <c r="GHQ250" s="349"/>
      <c r="GHS250" s="347"/>
      <c r="GHT250" s="350"/>
      <c r="GHU250" s="350"/>
      <c r="GHV250" s="348"/>
      <c r="GHW250" s="348"/>
      <c r="GHX250" s="348"/>
      <c r="GHY250" s="349"/>
      <c r="GIA250" s="347"/>
      <c r="GIB250" s="350"/>
      <c r="GIC250" s="350"/>
      <c r="GID250" s="348"/>
      <c r="GIE250" s="348"/>
      <c r="GIF250" s="348"/>
      <c r="GIG250" s="349"/>
      <c r="GII250" s="347"/>
      <c r="GIJ250" s="350"/>
      <c r="GIK250" s="350"/>
      <c r="GIL250" s="348"/>
      <c r="GIM250" s="348"/>
      <c r="GIN250" s="348"/>
      <c r="GIO250" s="349"/>
      <c r="GIQ250" s="347"/>
      <c r="GIR250" s="350"/>
      <c r="GIS250" s="350"/>
      <c r="GIT250" s="348"/>
      <c r="GIU250" s="348"/>
      <c r="GIV250" s="348"/>
      <c r="GIW250" s="349"/>
      <c r="GIY250" s="347"/>
      <c r="GIZ250" s="350"/>
      <c r="GJA250" s="350"/>
      <c r="GJB250" s="348"/>
      <c r="GJC250" s="348"/>
      <c r="GJD250" s="348"/>
      <c r="GJE250" s="349"/>
      <c r="GJG250" s="347"/>
      <c r="GJH250" s="350"/>
      <c r="GJI250" s="350"/>
      <c r="GJJ250" s="348"/>
      <c r="GJK250" s="348"/>
      <c r="GJL250" s="348"/>
      <c r="GJM250" s="349"/>
      <c r="GJO250" s="347"/>
      <c r="GJP250" s="350"/>
      <c r="GJQ250" s="350"/>
      <c r="GJR250" s="348"/>
      <c r="GJS250" s="348"/>
      <c r="GJT250" s="348"/>
      <c r="GJU250" s="349"/>
      <c r="GJW250" s="347"/>
      <c r="GJX250" s="350"/>
      <c r="GJY250" s="350"/>
      <c r="GJZ250" s="348"/>
      <c r="GKA250" s="348"/>
      <c r="GKB250" s="348"/>
      <c r="GKC250" s="349"/>
      <c r="GKE250" s="347"/>
      <c r="GKF250" s="350"/>
      <c r="GKG250" s="350"/>
      <c r="GKH250" s="348"/>
      <c r="GKI250" s="348"/>
      <c r="GKJ250" s="348"/>
      <c r="GKK250" s="349"/>
      <c r="GKM250" s="347"/>
      <c r="GKN250" s="350"/>
      <c r="GKO250" s="350"/>
      <c r="GKP250" s="348"/>
      <c r="GKQ250" s="348"/>
      <c r="GKR250" s="348"/>
      <c r="GKS250" s="349"/>
      <c r="GKU250" s="347"/>
      <c r="GKV250" s="350"/>
      <c r="GKW250" s="350"/>
      <c r="GKX250" s="348"/>
      <c r="GKY250" s="348"/>
      <c r="GKZ250" s="348"/>
      <c r="GLA250" s="349"/>
      <c r="GLC250" s="347"/>
      <c r="GLD250" s="350"/>
      <c r="GLE250" s="350"/>
      <c r="GLF250" s="348"/>
      <c r="GLG250" s="348"/>
      <c r="GLH250" s="348"/>
      <c r="GLI250" s="349"/>
      <c r="GLK250" s="347"/>
      <c r="GLL250" s="350"/>
      <c r="GLM250" s="350"/>
      <c r="GLN250" s="348"/>
      <c r="GLO250" s="348"/>
      <c r="GLP250" s="348"/>
      <c r="GLQ250" s="349"/>
      <c r="GLS250" s="347"/>
      <c r="GLT250" s="350"/>
      <c r="GLU250" s="350"/>
      <c r="GLV250" s="348"/>
      <c r="GLW250" s="348"/>
      <c r="GLX250" s="348"/>
      <c r="GLY250" s="349"/>
      <c r="GMA250" s="347"/>
      <c r="GMB250" s="350"/>
      <c r="GMC250" s="350"/>
      <c r="GMD250" s="348"/>
      <c r="GME250" s="348"/>
      <c r="GMF250" s="348"/>
      <c r="GMG250" s="349"/>
      <c r="GMI250" s="347"/>
      <c r="GMJ250" s="350"/>
      <c r="GMK250" s="350"/>
      <c r="GML250" s="348"/>
      <c r="GMM250" s="348"/>
      <c r="GMN250" s="348"/>
      <c r="GMO250" s="349"/>
      <c r="GMQ250" s="347"/>
      <c r="GMR250" s="350"/>
      <c r="GMS250" s="350"/>
      <c r="GMT250" s="348"/>
      <c r="GMU250" s="348"/>
      <c r="GMV250" s="348"/>
      <c r="GMW250" s="349"/>
      <c r="GMY250" s="347"/>
      <c r="GMZ250" s="350"/>
      <c r="GNA250" s="350"/>
      <c r="GNB250" s="348"/>
      <c r="GNC250" s="348"/>
      <c r="GND250" s="348"/>
      <c r="GNE250" s="349"/>
      <c r="GNG250" s="347"/>
      <c r="GNH250" s="350"/>
      <c r="GNI250" s="350"/>
      <c r="GNJ250" s="348"/>
      <c r="GNK250" s="348"/>
      <c r="GNL250" s="348"/>
      <c r="GNM250" s="349"/>
      <c r="GNO250" s="347"/>
      <c r="GNP250" s="350"/>
      <c r="GNQ250" s="350"/>
      <c r="GNR250" s="348"/>
      <c r="GNS250" s="348"/>
      <c r="GNT250" s="348"/>
      <c r="GNU250" s="349"/>
      <c r="GNW250" s="347"/>
      <c r="GNX250" s="350"/>
      <c r="GNY250" s="350"/>
      <c r="GNZ250" s="348"/>
      <c r="GOA250" s="348"/>
      <c r="GOB250" s="348"/>
      <c r="GOC250" s="349"/>
      <c r="GOE250" s="347"/>
      <c r="GOF250" s="350"/>
      <c r="GOG250" s="350"/>
      <c r="GOH250" s="348"/>
      <c r="GOI250" s="348"/>
      <c r="GOJ250" s="348"/>
      <c r="GOK250" s="349"/>
      <c r="GOM250" s="347"/>
      <c r="GON250" s="350"/>
      <c r="GOO250" s="350"/>
      <c r="GOP250" s="348"/>
      <c r="GOQ250" s="348"/>
      <c r="GOR250" s="348"/>
      <c r="GOS250" s="349"/>
      <c r="GOU250" s="347"/>
      <c r="GOV250" s="350"/>
      <c r="GOW250" s="350"/>
      <c r="GOX250" s="348"/>
      <c r="GOY250" s="348"/>
      <c r="GOZ250" s="348"/>
      <c r="GPA250" s="349"/>
      <c r="GPC250" s="347"/>
      <c r="GPD250" s="350"/>
      <c r="GPE250" s="350"/>
      <c r="GPF250" s="348"/>
      <c r="GPG250" s="348"/>
      <c r="GPH250" s="348"/>
      <c r="GPI250" s="349"/>
      <c r="GPK250" s="347"/>
      <c r="GPL250" s="350"/>
      <c r="GPM250" s="350"/>
      <c r="GPN250" s="348"/>
      <c r="GPO250" s="348"/>
      <c r="GPP250" s="348"/>
      <c r="GPQ250" s="349"/>
      <c r="GPS250" s="347"/>
      <c r="GPT250" s="350"/>
      <c r="GPU250" s="350"/>
      <c r="GPV250" s="348"/>
      <c r="GPW250" s="348"/>
      <c r="GPX250" s="348"/>
      <c r="GPY250" s="349"/>
      <c r="GQA250" s="347"/>
      <c r="GQB250" s="350"/>
      <c r="GQC250" s="350"/>
      <c r="GQD250" s="348"/>
      <c r="GQE250" s="348"/>
      <c r="GQF250" s="348"/>
      <c r="GQG250" s="349"/>
      <c r="GQI250" s="347"/>
      <c r="GQJ250" s="350"/>
      <c r="GQK250" s="350"/>
      <c r="GQL250" s="348"/>
      <c r="GQM250" s="348"/>
      <c r="GQN250" s="348"/>
      <c r="GQO250" s="349"/>
      <c r="GQQ250" s="347"/>
      <c r="GQR250" s="350"/>
      <c r="GQS250" s="350"/>
      <c r="GQT250" s="348"/>
      <c r="GQU250" s="348"/>
      <c r="GQV250" s="348"/>
      <c r="GQW250" s="349"/>
      <c r="GQY250" s="347"/>
      <c r="GQZ250" s="350"/>
      <c r="GRA250" s="350"/>
      <c r="GRB250" s="348"/>
      <c r="GRC250" s="348"/>
      <c r="GRD250" s="348"/>
      <c r="GRE250" s="349"/>
      <c r="GRG250" s="347"/>
      <c r="GRH250" s="350"/>
      <c r="GRI250" s="350"/>
      <c r="GRJ250" s="348"/>
      <c r="GRK250" s="348"/>
      <c r="GRL250" s="348"/>
      <c r="GRM250" s="349"/>
      <c r="GRO250" s="347"/>
      <c r="GRP250" s="350"/>
      <c r="GRQ250" s="350"/>
      <c r="GRR250" s="348"/>
      <c r="GRS250" s="348"/>
      <c r="GRT250" s="348"/>
      <c r="GRU250" s="349"/>
      <c r="GRW250" s="347"/>
      <c r="GRX250" s="350"/>
      <c r="GRY250" s="350"/>
      <c r="GRZ250" s="348"/>
      <c r="GSA250" s="348"/>
      <c r="GSB250" s="348"/>
      <c r="GSC250" s="349"/>
      <c r="GSE250" s="347"/>
      <c r="GSF250" s="350"/>
      <c r="GSG250" s="350"/>
      <c r="GSH250" s="348"/>
      <c r="GSI250" s="348"/>
      <c r="GSJ250" s="348"/>
      <c r="GSK250" s="349"/>
      <c r="GSM250" s="347"/>
      <c r="GSN250" s="350"/>
      <c r="GSO250" s="350"/>
      <c r="GSP250" s="348"/>
      <c r="GSQ250" s="348"/>
      <c r="GSR250" s="348"/>
      <c r="GSS250" s="349"/>
      <c r="GSU250" s="347"/>
      <c r="GSV250" s="350"/>
      <c r="GSW250" s="350"/>
      <c r="GSX250" s="348"/>
      <c r="GSY250" s="348"/>
      <c r="GSZ250" s="348"/>
      <c r="GTA250" s="349"/>
      <c r="GTC250" s="347"/>
      <c r="GTD250" s="350"/>
      <c r="GTE250" s="350"/>
      <c r="GTF250" s="348"/>
      <c r="GTG250" s="348"/>
      <c r="GTH250" s="348"/>
      <c r="GTI250" s="349"/>
      <c r="GTK250" s="347"/>
      <c r="GTL250" s="350"/>
      <c r="GTM250" s="350"/>
      <c r="GTN250" s="348"/>
      <c r="GTO250" s="348"/>
      <c r="GTP250" s="348"/>
      <c r="GTQ250" s="349"/>
      <c r="GTS250" s="347"/>
      <c r="GTT250" s="350"/>
      <c r="GTU250" s="350"/>
      <c r="GTV250" s="348"/>
      <c r="GTW250" s="348"/>
      <c r="GTX250" s="348"/>
      <c r="GTY250" s="349"/>
      <c r="GUA250" s="347"/>
      <c r="GUB250" s="350"/>
      <c r="GUC250" s="350"/>
      <c r="GUD250" s="348"/>
      <c r="GUE250" s="348"/>
      <c r="GUF250" s="348"/>
      <c r="GUG250" s="349"/>
      <c r="GUI250" s="347"/>
      <c r="GUJ250" s="350"/>
      <c r="GUK250" s="350"/>
      <c r="GUL250" s="348"/>
      <c r="GUM250" s="348"/>
      <c r="GUN250" s="348"/>
      <c r="GUO250" s="349"/>
      <c r="GUQ250" s="347"/>
      <c r="GUR250" s="350"/>
      <c r="GUS250" s="350"/>
      <c r="GUT250" s="348"/>
      <c r="GUU250" s="348"/>
      <c r="GUV250" s="348"/>
      <c r="GUW250" s="349"/>
      <c r="GUY250" s="347"/>
      <c r="GUZ250" s="350"/>
      <c r="GVA250" s="350"/>
      <c r="GVB250" s="348"/>
      <c r="GVC250" s="348"/>
      <c r="GVD250" s="348"/>
      <c r="GVE250" s="349"/>
      <c r="GVG250" s="347"/>
      <c r="GVH250" s="350"/>
      <c r="GVI250" s="350"/>
      <c r="GVJ250" s="348"/>
      <c r="GVK250" s="348"/>
      <c r="GVL250" s="348"/>
      <c r="GVM250" s="349"/>
      <c r="GVO250" s="347"/>
      <c r="GVP250" s="350"/>
      <c r="GVQ250" s="350"/>
      <c r="GVR250" s="348"/>
      <c r="GVS250" s="348"/>
      <c r="GVT250" s="348"/>
      <c r="GVU250" s="349"/>
      <c r="GVW250" s="347"/>
      <c r="GVX250" s="350"/>
      <c r="GVY250" s="350"/>
      <c r="GVZ250" s="348"/>
      <c r="GWA250" s="348"/>
      <c r="GWB250" s="348"/>
      <c r="GWC250" s="349"/>
      <c r="GWE250" s="347"/>
      <c r="GWF250" s="350"/>
      <c r="GWG250" s="350"/>
      <c r="GWH250" s="348"/>
      <c r="GWI250" s="348"/>
      <c r="GWJ250" s="348"/>
      <c r="GWK250" s="349"/>
      <c r="GWM250" s="347"/>
      <c r="GWN250" s="350"/>
      <c r="GWO250" s="350"/>
      <c r="GWP250" s="348"/>
      <c r="GWQ250" s="348"/>
      <c r="GWR250" s="348"/>
      <c r="GWS250" s="349"/>
      <c r="GWU250" s="347"/>
      <c r="GWV250" s="350"/>
      <c r="GWW250" s="350"/>
      <c r="GWX250" s="348"/>
      <c r="GWY250" s="348"/>
      <c r="GWZ250" s="348"/>
      <c r="GXA250" s="349"/>
      <c r="GXC250" s="347"/>
      <c r="GXD250" s="350"/>
      <c r="GXE250" s="350"/>
      <c r="GXF250" s="348"/>
      <c r="GXG250" s="348"/>
      <c r="GXH250" s="348"/>
      <c r="GXI250" s="349"/>
      <c r="GXK250" s="347"/>
      <c r="GXL250" s="350"/>
      <c r="GXM250" s="350"/>
      <c r="GXN250" s="348"/>
      <c r="GXO250" s="348"/>
      <c r="GXP250" s="348"/>
      <c r="GXQ250" s="349"/>
      <c r="GXS250" s="347"/>
      <c r="GXT250" s="350"/>
      <c r="GXU250" s="350"/>
      <c r="GXV250" s="348"/>
      <c r="GXW250" s="348"/>
      <c r="GXX250" s="348"/>
      <c r="GXY250" s="349"/>
      <c r="GYA250" s="347"/>
      <c r="GYB250" s="350"/>
      <c r="GYC250" s="350"/>
      <c r="GYD250" s="348"/>
      <c r="GYE250" s="348"/>
      <c r="GYF250" s="348"/>
      <c r="GYG250" s="349"/>
      <c r="GYI250" s="347"/>
      <c r="GYJ250" s="350"/>
      <c r="GYK250" s="350"/>
      <c r="GYL250" s="348"/>
      <c r="GYM250" s="348"/>
      <c r="GYN250" s="348"/>
      <c r="GYO250" s="349"/>
      <c r="GYQ250" s="347"/>
      <c r="GYR250" s="350"/>
      <c r="GYS250" s="350"/>
      <c r="GYT250" s="348"/>
      <c r="GYU250" s="348"/>
      <c r="GYV250" s="348"/>
      <c r="GYW250" s="349"/>
      <c r="GYY250" s="347"/>
      <c r="GYZ250" s="350"/>
      <c r="GZA250" s="350"/>
      <c r="GZB250" s="348"/>
      <c r="GZC250" s="348"/>
      <c r="GZD250" s="348"/>
      <c r="GZE250" s="349"/>
      <c r="GZG250" s="347"/>
      <c r="GZH250" s="350"/>
      <c r="GZI250" s="350"/>
      <c r="GZJ250" s="348"/>
      <c r="GZK250" s="348"/>
      <c r="GZL250" s="348"/>
      <c r="GZM250" s="349"/>
      <c r="GZO250" s="347"/>
      <c r="GZP250" s="350"/>
      <c r="GZQ250" s="350"/>
      <c r="GZR250" s="348"/>
      <c r="GZS250" s="348"/>
      <c r="GZT250" s="348"/>
      <c r="GZU250" s="349"/>
      <c r="GZW250" s="347"/>
      <c r="GZX250" s="350"/>
      <c r="GZY250" s="350"/>
      <c r="GZZ250" s="348"/>
      <c r="HAA250" s="348"/>
      <c r="HAB250" s="348"/>
      <c r="HAC250" s="349"/>
      <c r="HAE250" s="347"/>
      <c r="HAF250" s="350"/>
      <c r="HAG250" s="350"/>
      <c r="HAH250" s="348"/>
      <c r="HAI250" s="348"/>
      <c r="HAJ250" s="348"/>
      <c r="HAK250" s="349"/>
      <c r="HAM250" s="347"/>
      <c r="HAN250" s="350"/>
      <c r="HAO250" s="350"/>
      <c r="HAP250" s="348"/>
      <c r="HAQ250" s="348"/>
      <c r="HAR250" s="348"/>
      <c r="HAS250" s="349"/>
      <c r="HAU250" s="347"/>
      <c r="HAV250" s="350"/>
      <c r="HAW250" s="350"/>
      <c r="HAX250" s="348"/>
      <c r="HAY250" s="348"/>
      <c r="HAZ250" s="348"/>
      <c r="HBA250" s="349"/>
      <c r="HBC250" s="347"/>
      <c r="HBD250" s="350"/>
      <c r="HBE250" s="350"/>
      <c r="HBF250" s="348"/>
      <c r="HBG250" s="348"/>
      <c r="HBH250" s="348"/>
      <c r="HBI250" s="349"/>
      <c r="HBK250" s="347"/>
      <c r="HBL250" s="350"/>
      <c r="HBM250" s="350"/>
      <c r="HBN250" s="348"/>
      <c r="HBO250" s="348"/>
      <c r="HBP250" s="348"/>
      <c r="HBQ250" s="349"/>
      <c r="HBS250" s="347"/>
      <c r="HBT250" s="350"/>
      <c r="HBU250" s="350"/>
      <c r="HBV250" s="348"/>
      <c r="HBW250" s="348"/>
      <c r="HBX250" s="348"/>
      <c r="HBY250" s="349"/>
      <c r="HCA250" s="347"/>
      <c r="HCB250" s="350"/>
      <c r="HCC250" s="350"/>
      <c r="HCD250" s="348"/>
      <c r="HCE250" s="348"/>
      <c r="HCF250" s="348"/>
      <c r="HCG250" s="349"/>
      <c r="HCI250" s="347"/>
      <c r="HCJ250" s="350"/>
      <c r="HCK250" s="350"/>
      <c r="HCL250" s="348"/>
      <c r="HCM250" s="348"/>
      <c r="HCN250" s="348"/>
      <c r="HCO250" s="349"/>
      <c r="HCQ250" s="347"/>
      <c r="HCR250" s="350"/>
      <c r="HCS250" s="350"/>
      <c r="HCT250" s="348"/>
      <c r="HCU250" s="348"/>
      <c r="HCV250" s="348"/>
      <c r="HCW250" s="349"/>
      <c r="HCY250" s="347"/>
      <c r="HCZ250" s="350"/>
      <c r="HDA250" s="350"/>
      <c r="HDB250" s="348"/>
      <c r="HDC250" s="348"/>
      <c r="HDD250" s="348"/>
      <c r="HDE250" s="349"/>
      <c r="HDG250" s="347"/>
      <c r="HDH250" s="350"/>
      <c r="HDI250" s="350"/>
      <c r="HDJ250" s="348"/>
      <c r="HDK250" s="348"/>
      <c r="HDL250" s="348"/>
      <c r="HDM250" s="349"/>
      <c r="HDO250" s="347"/>
      <c r="HDP250" s="350"/>
      <c r="HDQ250" s="350"/>
      <c r="HDR250" s="348"/>
      <c r="HDS250" s="348"/>
      <c r="HDT250" s="348"/>
      <c r="HDU250" s="349"/>
      <c r="HDW250" s="347"/>
      <c r="HDX250" s="350"/>
      <c r="HDY250" s="350"/>
      <c r="HDZ250" s="348"/>
      <c r="HEA250" s="348"/>
      <c r="HEB250" s="348"/>
      <c r="HEC250" s="349"/>
      <c r="HEE250" s="347"/>
      <c r="HEF250" s="350"/>
      <c r="HEG250" s="350"/>
      <c r="HEH250" s="348"/>
      <c r="HEI250" s="348"/>
      <c r="HEJ250" s="348"/>
      <c r="HEK250" s="349"/>
      <c r="HEM250" s="347"/>
      <c r="HEN250" s="350"/>
      <c r="HEO250" s="350"/>
      <c r="HEP250" s="348"/>
      <c r="HEQ250" s="348"/>
      <c r="HER250" s="348"/>
      <c r="HES250" s="349"/>
      <c r="HEU250" s="347"/>
      <c r="HEV250" s="350"/>
      <c r="HEW250" s="350"/>
      <c r="HEX250" s="348"/>
      <c r="HEY250" s="348"/>
      <c r="HEZ250" s="348"/>
      <c r="HFA250" s="349"/>
      <c r="HFC250" s="347"/>
      <c r="HFD250" s="350"/>
      <c r="HFE250" s="350"/>
      <c r="HFF250" s="348"/>
      <c r="HFG250" s="348"/>
      <c r="HFH250" s="348"/>
      <c r="HFI250" s="349"/>
      <c r="HFK250" s="347"/>
      <c r="HFL250" s="350"/>
      <c r="HFM250" s="350"/>
      <c r="HFN250" s="348"/>
      <c r="HFO250" s="348"/>
      <c r="HFP250" s="348"/>
      <c r="HFQ250" s="349"/>
      <c r="HFS250" s="347"/>
      <c r="HFT250" s="350"/>
      <c r="HFU250" s="350"/>
      <c r="HFV250" s="348"/>
      <c r="HFW250" s="348"/>
      <c r="HFX250" s="348"/>
      <c r="HFY250" s="349"/>
      <c r="HGA250" s="347"/>
      <c r="HGB250" s="350"/>
      <c r="HGC250" s="350"/>
      <c r="HGD250" s="348"/>
      <c r="HGE250" s="348"/>
      <c r="HGF250" s="348"/>
      <c r="HGG250" s="349"/>
      <c r="HGI250" s="347"/>
      <c r="HGJ250" s="350"/>
      <c r="HGK250" s="350"/>
      <c r="HGL250" s="348"/>
      <c r="HGM250" s="348"/>
      <c r="HGN250" s="348"/>
      <c r="HGO250" s="349"/>
      <c r="HGQ250" s="347"/>
      <c r="HGR250" s="350"/>
      <c r="HGS250" s="350"/>
      <c r="HGT250" s="348"/>
      <c r="HGU250" s="348"/>
      <c r="HGV250" s="348"/>
      <c r="HGW250" s="349"/>
      <c r="HGY250" s="347"/>
      <c r="HGZ250" s="350"/>
      <c r="HHA250" s="350"/>
      <c r="HHB250" s="348"/>
      <c r="HHC250" s="348"/>
      <c r="HHD250" s="348"/>
      <c r="HHE250" s="349"/>
      <c r="HHG250" s="347"/>
      <c r="HHH250" s="350"/>
      <c r="HHI250" s="350"/>
      <c r="HHJ250" s="348"/>
      <c r="HHK250" s="348"/>
      <c r="HHL250" s="348"/>
      <c r="HHM250" s="349"/>
      <c r="HHO250" s="347"/>
      <c r="HHP250" s="350"/>
      <c r="HHQ250" s="350"/>
      <c r="HHR250" s="348"/>
      <c r="HHS250" s="348"/>
      <c r="HHT250" s="348"/>
      <c r="HHU250" s="349"/>
      <c r="HHW250" s="347"/>
      <c r="HHX250" s="350"/>
      <c r="HHY250" s="350"/>
      <c r="HHZ250" s="348"/>
      <c r="HIA250" s="348"/>
      <c r="HIB250" s="348"/>
      <c r="HIC250" s="349"/>
      <c r="HIE250" s="347"/>
      <c r="HIF250" s="350"/>
      <c r="HIG250" s="350"/>
      <c r="HIH250" s="348"/>
      <c r="HII250" s="348"/>
      <c r="HIJ250" s="348"/>
      <c r="HIK250" s="349"/>
      <c r="HIM250" s="347"/>
      <c r="HIN250" s="350"/>
      <c r="HIO250" s="350"/>
      <c r="HIP250" s="348"/>
      <c r="HIQ250" s="348"/>
      <c r="HIR250" s="348"/>
      <c r="HIS250" s="349"/>
      <c r="HIU250" s="347"/>
      <c r="HIV250" s="350"/>
      <c r="HIW250" s="350"/>
      <c r="HIX250" s="348"/>
      <c r="HIY250" s="348"/>
      <c r="HIZ250" s="348"/>
      <c r="HJA250" s="349"/>
      <c r="HJC250" s="347"/>
      <c r="HJD250" s="350"/>
      <c r="HJE250" s="350"/>
      <c r="HJF250" s="348"/>
      <c r="HJG250" s="348"/>
      <c r="HJH250" s="348"/>
      <c r="HJI250" s="349"/>
      <c r="HJK250" s="347"/>
      <c r="HJL250" s="350"/>
      <c r="HJM250" s="350"/>
      <c r="HJN250" s="348"/>
      <c r="HJO250" s="348"/>
      <c r="HJP250" s="348"/>
      <c r="HJQ250" s="349"/>
      <c r="HJS250" s="347"/>
      <c r="HJT250" s="350"/>
      <c r="HJU250" s="350"/>
      <c r="HJV250" s="348"/>
      <c r="HJW250" s="348"/>
      <c r="HJX250" s="348"/>
      <c r="HJY250" s="349"/>
      <c r="HKA250" s="347"/>
      <c r="HKB250" s="350"/>
      <c r="HKC250" s="350"/>
      <c r="HKD250" s="348"/>
      <c r="HKE250" s="348"/>
      <c r="HKF250" s="348"/>
      <c r="HKG250" s="349"/>
      <c r="HKI250" s="347"/>
      <c r="HKJ250" s="350"/>
      <c r="HKK250" s="350"/>
      <c r="HKL250" s="348"/>
      <c r="HKM250" s="348"/>
      <c r="HKN250" s="348"/>
      <c r="HKO250" s="349"/>
      <c r="HKQ250" s="347"/>
      <c r="HKR250" s="350"/>
      <c r="HKS250" s="350"/>
      <c r="HKT250" s="348"/>
      <c r="HKU250" s="348"/>
      <c r="HKV250" s="348"/>
      <c r="HKW250" s="349"/>
      <c r="HKY250" s="347"/>
      <c r="HKZ250" s="350"/>
      <c r="HLA250" s="350"/>
      <c r="HLB250" s="348"/>
      <c r="HLC250" s="348"/>
      <c r="HLD250" s="348"/>
      <c r="HLE250" s="349"/>
      <c r="HLG250" s="347"/>
      <c r="HLH250" s="350"/>
      <c r="HLI250" s="350"/>
      <c r="HLJ250" s="348"/>
      <c r="HLK250" s="348"/>
      <c r="HLL250" s="348"/>
      <c r="HLM250" s="349"/>
      <c r="HLO250" s="347"/>
      <c r="HLP250" s="350"/>
      <c r="HLQ250" s="350"/>
      <c r="HLR250" s="348"/>
      <c r="HLS250" s="348"/>
      <c r="HLT250" s="348"/>
      <c r="HLU250" s="349"/>
      <c r="HLW250" s="347"/>
      <c r="HLX250" s="350"/>
      <c r="HLY250" s="350"/>
      <c r="HLZ250" s="348"/>
      <c r="HMA250" s="348"/>
      <c r="HMB250" s="348"/>
      <c r="HMC250" s="349"/>
      <c r="HME250" s="347"/>
      <c r="HMF250" s="350"/>
      <c r="HMG250" s="350"/>
      <c r="HMH250" s="348"/>
      <c r="HMI250" s="348"/>
      <c r="HMJ250" s="348"/>
      <c r="HMK250" s="349"/>
      <c r="HMM250" s="347"/>
      <c r="HMN250" s="350"/>
      <c r="HMO250" s="350"/>
      <c r="HMP250" s="348"/>
      <c r="HMQ250" s="348"/>
      <c r="HMR250" s="348"/>
      <c r="HMS250" s="349"/>
      <c r="HMU250" s="347"/>
      <c r="HMV250" s="350"/>
      <c r="HMW250" s="350"/>
      <c r="HMX250" s="348"/>
      <c r="HMY250" s="348"/>
      <c r="HMZ250" s="348"/>
      <c r="HNA250" s="349"/>
      <c r="HNC250" s="347"/>
      <c r="HND250" s="350"/>
      <c r="HNE250" s="350"/>
      <c r="HNF250" s="348"/>
      <c r="HNG250" s="348"/>
      <c r="HNH250" s="348"/>
      <c r="HNI250" s="349"/>
      <c r="HNK250" s="347"/>
      <c r="HNL250" s="350"/>
      <c r="HNM250" s="350"/>
      <c r="HNN250" s="348"/>
      <c r="HNO250" s="348"/>
      <c r="HNP250" s="348"/>
      <c r="HNQ250" s="349"/>
      <c r="HNS250" s="347"/>
      <c r="HNT250" s="350"/>
      <c r="HNU250" s="350"/>
      <c r="HNV250" s="348"/>
      <c r="HNW250" s="348"/>
      <c r="HNX250" s="348"/>
      <c r="HNY250" s="349"/>
      <c r="HOA250" s="347"/>
      <c r="HOB250" s="350"/>
      <c r="HOC250" s="350"/>
      <c r="HOD250" s="348"/>
      <c r="HOE250" s="348"/>
      <c r="HOF250" s="348"/>
      <c r="HOG250" s="349"/>
      <c r="HOI250" s="347"/>
      <c r="HOJ250" s="350"/>
      <c r="HOK250" s="350"/>
      <c r="HOL250" s="348"/>
      <c r="HOM250" s="348"/>
      <c r="HON250" s="348"/>
      <c r="HOO250" s="349"/>
      <c r="HOQ250" s="347"/>
      <c r="HOR250" s="350"/>
      <c r="HOS250" s="350"/>
      <c r="HOT250" s="348"/>
      <c r="HOU250" s="348"/>
      <c r="HOV250" s="348"/>
      <c r="HOW250" s="349"/>
      <c r="HOY250" s="347"/>
      <c r="HOZ250" s="350"/>
      <c r="HPA250" s="350"/>
      <c r="HPB250" s="348"/>
      <c r="HPC250" s="348"/>
      <c r="HPD250" s="348"/>
      <c r="HPE250" s="349"/>
      <c r="HPG250" s="347"/>
      <c r="HPH250" s="350"/>
      <c r="HPI250" s="350"/>
      <c r="HPJ250" s="348"/>
      <c r="HPK250" s="348"/>
      <c r="HPL250" s="348"/>
      <c r="HPM250" s="349"/>
      <c r="HPO250" s="347"/>
      <c r="HPP250" s="350"/>
      <c r="HPQ250" s="350"/>
      <c r="HPR250" s="348"/>
      <c r="HPS250" s="348"/>
      <c r="HPT250" s="348"/>
      <c r="HPU250" s="349"/>
      <c r="HPW250" s="347"/>
      <c r="HPX250" s="350"/>
      <c r="HPY250" s="350"/>
      <c r="HPZ250" s="348"/>
      <c r="HQA250" s="348"/>
      <c r="HQB250" s="348"/>
      <c r="HQC250" s="349"/>
      <c r="HQE250" s="347"/>
      <c r="HQF250" s="350"/>
      <c r="HQG250" s="350"/>
      <c r="HQH250" s="348"/>
      <c r="HQI250" s="348"/>
      <c r="HQJ250" s="348"/>
      <c r="HQK250" s="349"/>
      <c r="HQM250" s="347"/>
      <c r="HQN250" s="350"/>
      <c r="HQO250" s="350"/>
      <c r="HQP250" s="348"/>
      <c r="HQQ250" s="348"/>
      <c r="HQR250" s="348"/>
      <c r="HQS250" s="349"/>
      <c r="HQU250" s="347"/>
      <c r="HQV250" s="350"/>
      <c r="HQW250" s="350"/>
      <c r="HQX250" s="348"/>
      <c r="HQY250" s="348"/>
      <c r="HQZ250" s="348"/>
      <c r="HRA250" s="349"/>
      <c r="HRC250" s="347"/>
      <c r="HRD250" s="350"/>
      <c r="HRE250" s="350"/>
      <c r="HRF250" s="348"/>
      <c r="HRG250" s="348"/>
      <c r="HRH250" s="348"/>
      <c r="HRI250" s="349"/>
      <c r="HRK250" s="347"/>
      <c r="HRL250" s="350"/>
      <c r="HRM250" s="350"/>
      <c r="HRN250" s="348"/>
      <c r="HRO250" s="348"/>
      <c r="HRP250" s="348"/>
      <c r="HRQ250" s="349"/>
      <c r="HRS250" s="347"/>
      <c r="HRT250" s="350"/>
      <c r="HRU250" s="350"/>
      <c r="HRV250" s="348"/>
      <c r="HRW250" s="348"/>
      <c r="HRX250" s="348"/>
      <c r="HRY250" s="349"/>
      <c r="HSA250" s="347"/>
      <c r="HSB250" s="350"/>
      <c r="HSC250" s="350"/>
      <c r="HSD250" s="348"/>
      <c r="HSE250" s="348"/>
      <c r="HSF250" s="348"/>
      <c r="HSG250" s="349"/>
      <c r="HSI250" s="347"/>
      <c r="HSJ250" s="350"/>
      <c r="HSK250" s="350"/>
      <c r="HSL250" s="348"/>
      <c r="HSM250" s="348"/>
      <c r="HSN250" s="348"/>
      <c r="HSO250" s="349"/>
      <c r="HSQ250" s="347"/>
      <c r="HSR250" s="350"/>
      <c r="HSS250" s="350"/>
      <c r="HST250" s="348"/>
      <c r="HSU250" s="348"/>
      <c r="HSV250" s="348"/>
      <c r="HSW250" s="349"/>
      <c r="HSY250" s="347"/>
      <c r="HSZ250" s="350"/>
      <c r="HTA250" s="350"/>
      <c r="HTB250" s="348"/>
      <c r="HTC250" s="348"/>
      <c r="HTD250" s="348"/>
      <c r="HTE250" s="349"/>
      <c r="HTG250" s="347"/>
      <c r="HTH250" s="350"/>
      <c r="HTI250" s="350"/>
      <c r="HTJ250" s="348"/>
      <c r="HTK250" s="348"/>
      <c r="HTL250" s="348"/>
      <c r="HTM250" s="349"/>
      <c r="HTO250" s="347"/>
      <c r="HTP250" s="350"/>
      <c r="HTQ250" s="350"/>
      <c r="HTR250" s="348"/>
      <c r="HTS250" s="348"/>
      <c r="HTT250" s="348"/>
      <c r="HTU250" s="349"/>
      <c r="HTW250" s="347"/>
      <c r="HTX250" s="350"/>
      <c r="HTY250" s="350"/>
      <c r="HTZ250" s="348"/>
      <c r="HUA250" s="348"/>
      <c r="HUB250" s="348"/>
      <c r="HUC250" s="349"/>
      <c r="HUE250" s="347"/>
      <c r="HUF250" s="350"/>
      <c r="HUG250" s="350"/>
      <c r="HUH250" s="348"/>
      <c r="HUI250" s="348"/>
      <c r="HUJ250" s="348"/>
      <c r="HUK250" s="349"/>
      <c r="HUM250" s="347"/>
      <c r="HUN250" s="350"/>
      <c r="HUO250" s="350"/>
      <c r="HUP250" s="348"/>
      <c r="HUQ250" s="348"/>
      <c r="HUR250" s="348"/>
      <c r="HUS250" s="349"/>
      <c r="HUU250" s="347"/>
      <c r="HUV250" s="350"/>
      <c r="HUW250" s="350"/>
      <c r="HUX250" s="348"/>
      <c r="HUY250" s="348"/>
      <c r="HUZ250" s="348"/>
      <c r="HVA250" s="349"/>
      <c r="HVC250" s="347"/>
      <c r="HVD250" s="350"/>
      <c r="HVE250" s="350"/>
      <c r="HVF250" s="348"/>
      <c r="HVG250" s="348"/>
      <c r="HVH250" s="348"/>
      <c r="HVI250" s="349"/>
      <c r="HVK250" s="347"/>
      <c r="HVL250" s="350"/>
      <c r="HVM250" s="350"/>
      <c r="HVN250" s="348"/>
      <c r="HVO250" s="348"/>
      <c r="HVP250" s="348"/>
      <c r="HVQ250" s="349"/>
      <c r="HVS250" s="347"/>
      <c r="HVT250" s="350"/>
      <c r="HVU250" s="350"/>
      <c r="HVV250" s="348"/>
      <c r="HVW250" s="348"/>
      <c r="HVX250" s="348"/>
      <c r="HVY250" s="349"/>
      <c r="HWA250" s="347"/>
      <c r="HWB250" s="350"/>
      <c r="HWC250" s="350"/>
      <c r="HWD250" s="348"/>
      <c r="HWE250" s="348"/>
      <c r="HWF250" s="348"/>
      <c r="HWG250" s="349"/>
      <c r="HWI250" s="347"/>
      <c r="HWJ250" s="350"/>
      <c r="HWK250" s="350"/>
      <c r="HWL250" s="348"/>
      <c r="HWM250" s="348"/>
      <c r="HWN250" s="348"/>
      <c r="HWO250" s="349"/>
      <c r="HWQ250" s="347"/>
      <c r="HWR250" s="350"/>
      <c r="HWS250" s="350"/>
      <c r="HWT250" s="348"/>
      <c r="HWU250" s="348"/>
      <c r="HWV250" s="348"/>
      <c r="HWW250" s="349"/>
      <c r="HWY250" s="347"/>
      <c r="HWZ250" s="350"/>
      <c r="HXA250" s="350"/>
      <c r="HXB250" s="348"/>
      <c r="HXC250" s="348"/>
      <c r="HXD250" s="348"/>
      <c r="HXE250" s="349"/>
      <c r="HXG250" s="347"/>
      <c r="HXH250" s="350"/>
      <c r="HXI250" s="350"/>
      <c r="HXJ250" s="348"/>
      <c r="HXK250" s="348"/>
      <c r="HXL250" s="348"/>
      <c r="HXM250" s="349"/>
      <c r="HXO250" s="347"/>
      <c r="HXP250" s="350"/>
      <c r="HXQ250" s="350"/>
      <c r="HXR250" s="348"/>
      <c r="HXS250" s="348"/>
      <c r="HXT250" s="348"/>
      <c r="HXU250" s="349"/>
      <c r="HXW250" s="347"/>
      <c r="HXX250" s="350"/>
      <c r="HXY250" s="350"/>
      <c r="HXZ250" s="348"/>
      <c r="HYA250" s="348"/>
      <c r="HYB250" s="348"/>
      <c r="HYC250" s="349"/>
      <c r="HYE250" s="347"/>
      <c r="HYF250" s="350"/>
      <c r="HYG250" s="350"/>
      <c r="HYH250" s="348"/>
      <c r="HYI250" s="348"/>
      <c r="HYJ250" s="348"/>
      <c r="HYK250" s="349"/>
      <c r="HYM250" s="347"/>
      <c r="HYN250" s="350"/>
      <c r="HYO250" s="350"/>
      <c r="HYP250" s="348"/>
      <c r="HYQ250" s="348"/>
      <c r="HYR250" s="348"/>
      <c r="HYS250" s="349"/>
      <c r="HYU250" s="347"/>
      <c r="HYV250" s="350"/>
      <c r="HYW250" s="350"/>
      <c r="HYX250" s="348"/>
      <c r="HYY250" s="348"/>
      <c r="HYZ250" s="348"/>
      <c r="HZA250" s="349"/>
      <c r="HZC250" s="347"/>
      <c r="HZD250" s="350"/>
      <c r="HZE250" s="350"/>
      <c r="HZF250" s="348"/>
      <c r="HZG250" s="348"/>
      <c r="HZH250" s="348"/>
      <c r="HZI250" s="349"/>
      <c r="HZK250" s="347"/>
      <c r="HZL250" s="350"/>
      <c r="HZM250" s="350"/>
      <c r="HZN250" s="348"/>
      <c r="HZO250" s="348"/>
      <c r="HZP250" s="348"/>
      <c r="HZQ250" s="349"/>
      <c r="HZS250" s="347"/>
      <c r="HZT250" s="350"/>
      <c r="HZU250" s="350"/>
      <c r="HZV250" s="348"/>
      <c r="HZW250" s="348"/>
      <c r="HZX250" s="348"/>
      <c r="HZY250" s="349"/>
      <c r="IAA250" s="347"/>
      <c r="IAB250" s="350"/>
      <c r="IAC250" s="350"/>
      <c r="IAD250" s="348"/>
      <c r="IAE250" s="348"/>
      <c r="IAF250" s="348"/>
      <c r="IAG250" s="349"/>
      <c r="IAI250" s="347"/>
      <c r="IAJ250" s="350"/>
      <c r="IAK250" s="350"/>
      <c r="IAL250" s="348"/>
      <c r="IAM250" s="348"/>
      <c r="IAN250" s="348"/>
      <c r="IAO250" s="349"/>
      <c r="IAQ250" s="347"/>
      <c r="IAR250" s="350"/>
      <c r="IAS250" s="350"/>
      <c r="IAT250" s="348"/>
      <c r="IAU250" s="348"/>
      <c r="IAV250" s="348"/>
      <c r="IAW250" s="349"/>
      <c r="IAY250" s="347"/>
      <c r="IAZ250" s="350"/>
      <c r="IBA250" s="350"/>
      <c r="IBB250" s="348"/>
      <c r="IBC250" s="348"/>
      <c r="IBD250" s="348"/>
      <c r="IBE250" s="349"/>
      <c r="IBG250" s="347"/>
      <c r="IBH250" s="350"/>
      <c r="IBI250" s="350"/>
      <c r="IBJ250" s="348"/>
      <c r="IBK250" s="348"/>
      <c r="IBL250" s="348"/>
      <c r="IBM250" s="349"/>
      <c r="IBO250" s="347"/>
      <c r="IBP250" s="350"/>
      <c r="IBQ250" s="350"/>
      <c r="IBR250" s="348"/>
      <c r="IBS250" s="348"/>
      <c r="IBT250" s="348"/>
      <c r="IBU250" s="349"/>
      <c r="IBW250" s="347"/>
      <c r="IBX250" s="350"/>
      <c r="IBY250" s="350"/>
      <c r="IBZ250" s="348"/>
      <c r="ICA250" s="348"/>
      <c r="ICB250" s="348"/>
      <c r="ICC250" s="349"/>
      <c r="ICE250" s="347"/>
      <c r="ICF250" s="350"/>
      <c r="ICG250" s="350"/>
      <c r="ICH250" s="348"/>
      <c r="ICI250" s="348"/>
      <c r="ICJ250" s="348"/>
      <c r="ICK250" s="349"/>
      <c r="ICM250" s="347"/>
      <c r="ICN250" s="350"/>
      <c r="ICO250" s="350"/>
      <c r="ICP250" s="348"/>
      <c r="ICQ250" s="348"/>
      <c r="ICR250" s="348"/>
      <c r="ICS250" s="349"/>
      <c r="ICU250" s="347"/>
      <c r="ICV250" s="350"/>
      <c r="ICW250" s="350"/>
      <c r="ICX250" s="348"/>
      <c r="ICY250" s="348"/>
      <c r="ICZ250" s="348"/>
      <c r="IDA250" s="349"/>
      <c r="IDC250" s="347"/>
      <c r="IDD250" s="350"/>
      <c r="IDE250" s="350"/>
      <c r="IDF250" s="348"/>
      <c r="IDG250" s="348"/>
      <c r="IDH250" s="348"/>
      <c r="IDI250" s="349"/>
      <c r="IDK250" s="347"/>
      <c r="IDL250" s="350"/>
      <c r="IDM250" s="350"/>
      <c r="IDN250" s="348"/>
      <c r="IDO250" s="348"/>
      <c r="IDP250" s="348"/>
      <c r="IDQ250" s="349"/>
      <c r="IDS250" s="347"/>
      <c r="IDT250" s="350"/>
      <c r="IDU250" s="350"/>
      <c r="IDV250" s="348"/>
      <c r="IDW250" s="348"/>
      <c r="IDX250" s="348"/>
      <c r="IDY250" s="349"/>
      <c r="IEA250" s="347"/>
      <c r="IEB250" s="350"/>
      <c r="IEC250" s="350"/>
      <c r="IED250" s="348"/>
      <c r="IEE250" s="348"/>
      <c r="IEF250" s="348"/>
      <c r="IEG250" s="349"/>
      <c r="IEI250" s="347"/>
      <c r="IEJ250" s="350"/>
      <c r="IEK250" s="350"/>
      <c r="IEL250" s="348"/>
      <c r="IEM250" s="348"/>
      <c r="IEN250" s="348"/>
      <c r="IEO250" s="349"/>
      <c r="IEQ250" s="347"/>
      <c r="IER250" s="350"/>
      <c r="IES250" s="350"/>
      <c r="IET250" s="348"/>
      <c r="IEU250" s="348"/>
      <c r="IEV250" s="348"/>
      <c r="IEW250" s="349"/>
      <c r="IEY250" s="347"/>
      <c r="IEZ250" s="350"/>
      <c r="IFA250" s="350"/>
      <c r="IFB250" s="348"/>
      <c r="IFC250" s="348"/>
      <c r="IFD250" s="348"/>
      <c r="IFE250" s="349"/>
      <c r="IFG250" s="347"/>
      <c r="IFH250" s="350"/>
      <c r="IFI250" s="350"/>
      <c r="IFJ250" s="348"/>
      <c r="IFK250" s="348"/>
      <c r="IFL250" s="348"/>
      <c r="IFM250" s="349"/>
      <c r="IFO250" s="347"/>
      <c r="IFP250" s="350"/>
      <c r="IFQ250" s="350"/>
      <c r="IFR250" s="348"/>
      <c r="IFS250" s="348"/>
      <c r="IFT250" s="348"/>
      <c r="IFU250" s="349"/>
      <c r="IFW250" s="347"/>
      <c r="IFX250" s="350"/>
      <c r="IFY250" s="350"/>
      <c r="IFZ250" s="348"/>
      <c r="IGA250" s="348"/>
      <c r="IGB250" s="348"/>
      <c r="IGC250" s="349"/>
      <c r="IGE250" s="347"/>
      <c r="IGF250" s="350"/>
      <c r="IGG250" s="350"/>
      <c r="IGH250" s="348"/>
      <c r="IGI250" s="348"/>
      <c r="IGJ250" s="348"/>
      <c r="IGK250" s="349"/>
      <c r="IGM250" s="347"/>
      <c r="IGN250" s="350"/>
      <c r="IGO250" s="350"/>
      <c r="IGP250" s="348"/>
      <c r="IGQ250" s="348"/>
      <c r="IGR250" s="348"/>
      <c r="IGS250" s="349"/>
      <c r="IGU250" s="347"/>
      <c r="IGV250" s="350"/>
      <c r="IGW250" s="350"/>
      <c r="IGX250" s="348"/>
      <c r="IGY250" s="348"/>
      <c r="IGZ250" s="348"/>
      <c r="IHA250" s="349"/>
      <c r="IHC250" s="347"/>
      <c r="IHD250" s="350"/>
      <c r="IHE250" s="350"/>
      <c r="IHF250" s="348"/>
      <c r="IHG250" s="348"/>
      <c r="IHH250" s="348"/>
      <c r="IHI250" s="349"/>
      <c r="IHK250" s="347"/>
      <c r="IHL250" s="350"/>
      <c r="IHM250" s="350"/>
      <c r="IHN250" s="348"/>
      <c r="IHO250" s="348"/>
      <c r="IHP250" s="348"/>
      <c r="IHQ250" s="349"/>
      <c r="IHS250" s="347"/>
      <c r="IHT250" s="350"/>
      <c r="IHU250" s="350"/>
      <c r="IHV250" s="348"/>
      <c r="IHW250" s="348"/>
      <c r="IHX250" s="348"/>
      <c r="IHY250" s="349"/>
      <c r="IIA250" s="347"/>
      <c r="IIB250" s="350"/>
      <c r="IIC250" s="350"/>
      <c r="IID250" s="348"/>
      <c r="IIE250" s="348"/>
      <c r="IIF250" s="348"/>
      <c r="IIG250" s="349"/>
      <c r="III250" s="347"/>
      <c r="IIJ250" s="350"/>
      <c r="IIK250" s="350"/>
      <c r="IIL250" s="348"/>
      <c r="IIM250" s="348"/>
      <c r="IIN250" s="348"/>
      <c r="IIO250" s="349"/>
      <c r="IIQ250" s="347"/>
      <c r="IIR250" s="350"/>
      <c r="IIS250" s="350"/>
      <c r="IIT250" s="348"/>
      <c r="IIU250" s="348"/>
      <c r="IIV250" s="348"/>
      <c r="IIW250" s="349"/>
      <c r="IIY250" s="347"/>
      <c r="IIZ250" s="350"/>
      <c r="IJA250" s="350"/>
      <c r="IJB250" s="348"/>
      <c r="IJC250" s="348"/>
      <c r="IJD250" s="348"/>
      <c r="IJE250" s="349"/>
      <c r="IJG250" s="347"/>
      <c r="IJH250" s="350"/>
      <c r="IJI250" s="350"/>
      <c r="IJJ250" s="348"/>
      <c r="IJK250" s="348"/>
      <c r="IJL250" s="348"/>
      <c r="IJM250" s="349"/>
      <c r="IJO250" s="347"/>
      <c r="IJP250" s="350"/>
      <c r="IJQ250" s="350"/>
      <c r="IJR250" s="348"/>
      <c r="IJS250" s="348"/>
      <c r="IJT250" s="348"/>
      <c r="IJU250" s="349"/>
      <c r="IJW250" s="347"/>
      <c r="IJX250" s="350"/>
      <c r="IJY250" s="350"/>
      <c r="IJZ250" s="348"/>
      <c r="IKA250" s="348"/>
      <c r="IKB250" s="348"/>
      <c r="IKC250" s="349"/>
      <c r="IKE250" s="347"/>
      <c r="IKF250" s="350"/>
      <c r="IKG250" s="350"/>
      <c r="IKH250" s="348"/>
      <c r="IKI250" s="348"/>
      <c r="IKJ250" s="348"/>
      <c r="IKK250" s="349"/>
      <c r="IKM250" s="347"/>
      <c r="IKN250" s="350"/>
      <c r="IKO250" s="350"/>
      <c r="IKP250" s="348"/>
      <c r="IKQ250" s="348"/>
      <c r="IKR250" s="348"/>
      <c r="IKS250" s="349"/>
      <c r="IKU250" s="347"/>
      <c r="IKV250" s="350"/>
      <c r="IKW250" s="350"/>
      <c r="IKX250" s="348"/>
      <c r="IKY250" s="348"/>
      <c r="IKZ250" s="348"/>
      <c r="ILA250" s="349"/>
      <c r="ILC250" s="347"/>
      <c r="ILD250" s="350"/>
      <c r="ILE250" s="350"/>
      <c r="ILF250" s="348"/>
      <c r="ILG250" s="348"/>
      <c r="ILH250" s="348"/>
      <c r="ILI250" s="349"/>
      <c r="ILK250" s="347"/>
      <c r="ILL250" s="350"/>
      <c r="ILM250" s="350"/>
      <c r="ILN250" s="348"/>
      <c r="ILO250" s="348"/>
      <c r="ILP250" s="348"/>
      <c r="ILQ250" s="349"/>
      <c r="ILS250" s="347"/>
      <c r="ILT250" s="350"/>
      <c r="ILU250" s="350"/>
      <c r="ILV250" s="348"/>
      <c r="ILW250" s="348"/>
      <c r="ILX250" s="348"/>
      <c r="ILY250" s="349"/>
      <c r="IMA250" s="347"/>
      <c r="IMB250" s="350"/>
      <c r="IMC250" s="350"/>
      <c r="IMD250" s="348"/>
      <c r="IME250" s="348"/>
      <c r="IMF250" s="348"/>
      <c r="IMG250" s="349"/>
      <c r="IMI250" s="347"/>
      <c r="IMJ250" s="350"/>
      <c r="IMK250" s="350"/>
      <c r="IML250" s="348"/>
      <c r="IMM250" s="348"/>
      <c r="IMN250" s="348"/>
      <c r="IMO250" s="349"/>
      <c r="IMQ250" s="347"/>
      <c r="IMR250" s="350"/>
      <c r="IMS250" s="350"/>
      <c r="IMT250" s="348"/>
      <c r="IMU250" s="348"/>
      <c r="IMV250" s="348"/>
      <c r="IMW250" s="349"/>
      <c r="IMY250" s="347"/>
      <c r="IMZ250" s="350"/>
      <c r="INA250" s="350"/>
      <c r="INB250" s="348"/>
      <c r="INC250" s="348"/>
      <c r="IND250" s="348"/>
      <c r="INE250" s="349"/>
      <c r="ING250" s="347"/>
      <c r="INH250" s="350"/>
      <c r="INI250" s="350"/>
      <c r="INJ250" s="348"/>
      <c r="INK250" s="348"/>
      <c r="INL250" s="348"/>
      <c r="INM250" s="349"/>
      <c r="INO250" s="347"/>
      <c r="INP250" s="350"/>
      <c r="INQ250" s="350"/>
      <c r="INR250" s="348"/>
      <c r="INS250" s="348"/>
      <c r="INT250" s="348"/>
      <c r="INU250" s="349"/>
      <c r="INW250" s="347"/>
      <c r="INX250" s="350"/>
      <c r="INY250" s="350"/>
      <c r="INZ250" s="348"/>
      <c r="IOA250" s="348"/>
      <c r="IOB250" s="348"/>
      <c r="IOC250" s="349"/>
      <c r="IOE250" s="347"/>
      <c r="IOF250" s="350"/>
      <c r="IOG250" s="350"/>
      <c r="IOH250" s="348"/>
      <c r="IOI250" s="348"/>
      <c r="IOJ250" s="348"/>
      <c r="IOK250" s="349"/>
      <c r="IOM250" s="347"/>
      <c r="ION250" s="350"/>
      <c r="IOO250" s="350"/>
      <c r="IOP250" s="348"/>
      <c r="IOQ250" s="348"/>
      <c r="IOR250" s="348"/>
      <c r="IOS250" s="349"/>
      <c r="IOU250" s="347"/>
      <c r="IOV250" s="350"/>
      <c r="IOW250" s="350"/>
      <c r="IOX250" s="348"/>
      <c r="IOY250" s="348"/>
      <c r="IOZ250" s="348"/>
      <c r="IPA250" s="349"/>
      <c r="IPC250" s="347"/>
      <c r="IPD250" s="350"/>
      <c r="IPE250" s="350"/>
      <c r="IPF250" s="348"/>
      <c r="IPG250" s="348"/>
      <c r="IPH250" s="348"/>
      <c r="IPI250" s="349"/>
      <c r="IPK250" s="347"/>
      <c r="IPL250" s="350"/>
      <c r="IPM250" s="350"/>
      <c r="IPN250" s="348"/>
      <c r="IPO250" s="348"/>
      <c r="IPP250" s="348"/>
      <c r="IPQ250" s="349"/>
      <c r="IPS250" s="347"/>
      <c r="IPT250" s="350"/>
      <c r="IPU250" s="350"/>
      <c r="IPV250" s="348"/>
      <c r="IPW250" s="348"/>
      <c r="IPX250" s="348"/>
      <c r="IPY250" s="349"/>
      <c r="IQA250" s="347"/>
      <c r="IQB250" s="350"/>
      <c r="IQC250" s="350"/>
      <c r="IQD250" s="348"/>
      <c r="IQE250" s="348"/>
      <c r="IQF250" s="348"/>
      <c r="IQG250" s="349"/>
      <c r="IQI250" s="347"/>
      <c r="IQJ250" s="350"/>
      <c r="IQK250" s="350"/>
      <c r="IQL250" s="348"/>
      <c r="IQM250" s="348"/>
      <c r="IQN250" s="348"/>
      <c r="IQO250" s="349"/>
      <c r="IQQ250" s="347"/>
      <c r="IQR250" s="350"/>
      <c r="IQS250" s="350"/>
      <c r="IQT250" s="348"/>
      <c r="IQU250" s="348"/>
      <c r="IQV250" s="348"/>
      <c r="IQW250" s="349"/>
      <c r="IQY250" s="347"/>
      <c r="IQZ250" s="350"/>
      <c r="IRA250" s="350"/>
      <c r="IRB250" s="348"/>
      <c r="IRC250" s="348"/>
      <c r="IRD250" s="348"/>
      <c r="IRE250" s="349"/>
      <c r="IRG250" s="347"/>
      <c r="IRH250" s="350"/>
      <c r="IRI250" s="350"/>
      <c r="IRJ250" s="348"/>
      <c r="IRK250" s="348"/>
      <c r="IRL250" s="348"/>
      <c r="IRM250" s="349"/>
      <c r="IRO250" s="347"/>
      <c r="IRP250" s="350"/>
      <c r="IRQ250" s="350"/>
      <c r="IRR250" s="348"/>
      <c r="IRS250" s="348"/>
      <c r="IRT250" s="348"/>
      <c r="IRU250" s="349"/>
      <c r="IRW250" s="347"/>
      <c r="IRX250" s="350"/>
      <c r="IRY250" s="350"/>
      <c r="IRZ250" s="348"/>
      <c r="ISA250" s="348"/>
      <c r="ISB250" s="348"/>
      <c r="ISC250" s="349"/>
      <c r="ISE250" s="347"/>
      <c r="ISF250" s="350"/>
      <c r="ISG250" s="350"/>
      <c r="ISH250" s="348"/>
      <c r="ISI250" s="348"/>
      <c r="ISJ250" s="348"/>
      <c r="ISK250" s="349"/>
      <c r="ISM250" s="347"/>
      <c r="ISN250" s="350"/>
      <c r="ISO250" s="350"/>
      <c r="ISP250" s="348"/>
      <c r="ISQ250" s="348"/>
      <c r="ISR250" s="348"/>
      <c r="ISS250" s="349"/>
      <c r="ISU250" s="347"/>
      <c r="ISV250" s="350"/>
      <c r="ISW250" s="350"/>
      <c r="ISX250" s="348"/>
      <c r="ISY250" s="348"/>
      <c r="ISZ250" s="348"/>
      <c r="ITA250" s="349"/>
      <c r="ITC250" s="347"/>
      <c r="ITD250" s="350"/>
      <c r="ITE250" s="350"/>
      <c r="ITF250" s="348"/>
      <c r="ITG250" s="348"/>
      <c r="ITH250" s="348"/>
      <c r="ITI250" s="349"/>
      <c r="ITK250" s="347"/>
      <c r="ITL250" s="350"/>
      <c r="ITM250" s="350"/>
      <c r="ITN250" s="348"/>
      <c r="ITO250" s="348"/>
      <c r="ITP250" s="348"/>
      <c r="ITQ250" s="349"/>
      <c r="ITS250" s="347"/>
      <c r="ITT250" s="350"/>
      <c r="ITU250" s="350"/>
      <c r="ITV250" s="348"/>
      <c r="ITW250" s="348"/>
      <c r="ITX250" s="348"/>
      <c r="ITY250" s="349"/>
      <c r="IUA250" s="347"/>
      <c r="IUB250" s="350"/>
      <c r="IUC250" s="350"/>
      <c r="IUD250" s="348"/>
      <c r="IUE250" s="348"/>
      <c r="IUF250" s="348"/>
      <c r="IUG250" s="349"/>
      <c r="IUI250" s="347"/>
      <c r="IUJ250" s="350"/>
      <c r="IUK250" s="350"/>
      <c r="IUL250" s="348"/>
      <c r="IUM250" s="348"/>
      <c r="IUN250" s="348"/>
      <c r="IUO250" s="349"/>
      <c r="IUQ250" s="347"/>
      <c r="IUR250" s="350"/>
      <c r="IUS250" s="350"/>
      <c r="IUT250" s="348"/>
      <c r="IUU250" s="348"/>
      <c r="IUV250" s="348"/>
      <c r="IUW250" s="349"/>
      <c r="IUY250" s="347"/>
      <c r="IUZ250" s="350"/>
      <c r="IVA250" s="350"/>
      <c r="IVB250" s="348"/>
      <c r="IVC250" s="348"/>
      <c r="IVD250" s="348"/>
      <c r="IVE250" s="349"/>
      <c r="IVG250" s="347"/>
      <c r="IVH250" s="350"/>
      <c r="IVI250" s="350"/>
      <c r="IVJ250" s="348"/>
      <c r="IVK250" s="348"/>
      <c r="IVL250" s="348"/>
      <c r="IVM250" s="349"/>
      <c r="IVO250" s="347"/>
      <c r="IVP250" s="350"/>
      <c r="IVQ250" s="350"/>
      <c r="IVR250" s="348"/>
      <c r="IVS250" s="348"/>
      <c r="IVT250" s="348"/>
      <c r="IVU250" s="349"/>
      <c r="IVW250" s="347"/>
      <c r="IVX250" s="350"/>
      <c r="IVY250" s="350"/>
      <c r="IVZ250" s="348"/>
      <c r="IWA250" s="348"/>
      <c r="IWB250" s="348"/>
      <c r="IWC250" s="349"/>
      <c r="IWE250" s="347"/>
      <c r="IWF250" s="350"/>
      <c r="IWG250" s="350"/>
      <c r="IWH250" s="348"/>
      <c r="IWI250" s="348"/>
      <c r="IWJ250" s="348"/>
      <c r="IWK250" s="349"/>
      <c r="IWM250" s="347"/>
      <c r="IWN250" s="350"/>
      <c r="IWO250" s="350"/>
      <c r="IWP250" s="348"/>
      <c r="IWQ250" s="348"/>
      <c r="IWR250" s="348"/>
      <c r="IWS250" s="349"/>
      <c r="IWU250" s="347"/>
      <c r="IWV250" s="350"/>
      <c r="IWW250" s="350"/>
      <c r="IWX250" s="348"/>
      <c r="IWY250" s="348"/>
      <c r="IWZ250" s="348"/>
      <c r="IXA250" s="349"/>
      <c r="IXC250" s="347"/>
      <c r="IXD250" s="350"/>
      <c r="IXE250" s="350"/>
      <c r="IXF250" s="348"/>
      <c r="IXG250" s="348"/>
      <c r="IXH250" s="348"/>
      <c r="IXI250" s="349"/>
      <c r="IXK250" s="347"/>
      <c r="IXL250" s="350"/>
      <c r="IXM250" s="350"/>
      <c r="IXN250" s="348"/>
      <c r="IXO250" s="348"/>
      <c r="IXP250" s="348"/>
      <c r="IXQ250" s="349"/>
      <c r="IXS250" s="347"/>
      <c r="IXT250" s="350"/>
      <c r="IXU250" s="350"/>
      <c r="IXV250" s="348"/>
      <c r="IXW250" s="348"/>
      <c r="IXX250" s="348"/>
      <c r="IXY250" s="349"/>
      <c r="IYA250" s="347"/>
      <c r="IYB250" s="350"/>
      <c r="IYC250" s="350"/>
      <c r="IYD250" s="348"/>
      <c r="IYE250" s="348"/>
      <c r="IYF250" s="348"/>
      <c r="IYG250" s="349"/>
      <c r="IYI250" s="347"/>
      <c r="IYJ250" s="350"/>
      <c r="IYK250" s="350"/>
      <c r="IYL250" s="348"/>
      <c r="IYM250" s="348"/>
      <c r="IYN250" s="348"/>
      <c r="IYO250" s="349"/>
      <c r="IYQ250" s="347"/>
      <c r="IYR250" s="350"/>
      <c r="IYS250" s="350"/>
      <c r="IYT250" s="348"/>
      <c r="IYU250" s="348"/>
      <c r="IYV250" s="348"/>
      <c r="IYW250" s="349"/>
      <c r="IYY250" s="347"/>
      <c r="IYZ250" s="350"/>
      <c r="IZA250" s="350"/>
      <c r="IZB250" s="348"/>
      <c r="IZC250" s="348"/>
      <c r="IZD250" s="348"/>
      <c r="IZE250" s="349"/>
      <c r="IZG250" s="347"/>
      <c r="IZH250" s="350"/>
      <c r="IZI250" s="350"/>
      <c r="IZJ250" s="348"/>
      <c r="IZK250" s="348"/>
      <c r="IZL250" s="348"/>
      <c r="IZM250" s="349"/>
      <c r="IZO250" s="347"/>
      <c r="IZP250" s="350"/>
      <c r="IZQ250" s="350"/>
      <c r="IZR250" s="348"/>
      <c r="IZS250" s="348"/>
      <c r="IZT250" s="348"/>
      <c r="IZU250" s="349"/>
      <c r="IZW250" s="347"/>
      <c r="IZX250" s="350"/>
      <c r="IZY250" s="350"/>
      <c r="IZZ250" s="348"/>
      <c r="JAA250" s="348"/>
      <c r="JAB250" s="348"/>
      <c r="JAC250" s="349"/>
      <c r="JAE250" s="347"/>
      <c r="JAF250" s="350"/>
      <c r="JAG250" s="350"/>
      <c r="JAH250" s="348"/>
      <c r="JAI250" s="348"/>
      <c r="JAJ250" s="348"/>
      <c r="JAK250" s="349"/>
      <c r="JAM250" s="347"/>
      <c r="JAN250" s="350"/>
      <c r="JAO250" s="350"/>
      <c r="JAP250" s="348"/>
      <c r="JAQ250" s="348"/>
      <c r="JAR250" s="348"/>
      <c r="JAS250" s="349"/>
      <c r="JAU250" s="347"/>
      <c r="JAV250" s="350"/>
      <c r="JAW250" s="350"/>
      <c r="JAX250" s="348"/>
      <c r="JAY250" s="348"/>
      <c r="JAZ250" s="348"/>
      <c r="JBA250" s="349"/>
      <c r="JBC250" s="347"/>
      <c r="JBD250" s="350"/>
      <c r="JBE250" s="350"/>
      <c r="JBF250" s="348"/>
      <c r="JBG250" s="348"/>
      <c r="JBH250" s="348"/>
      <c r="JBI250" s="349"/>
      <c r="JBK250" s="347"/>
      <c r="JBL250" s="350"/>
      <c r="JBM250" s="350"/>
      <c r="JBN250" s="348"/>
      <c r="JBO250" s="348"/>
      <c r="JBP250" s="348"/>
      <c r="JBQ250" s="349"/>
      <c r="JBS250" s="347"/>
      <c r="JBT250" s="350"/>
      <c r="JBU250" s="350"/>
      <c r="JBV250" s="348"/>
      <c r="JBW250" s="348"/>
      <c r="JBX250" s="348"/>
      <c r="JBY250" s="349"/>
      <c r="JCA250" s="347"/>
      <c r="JCB250" s="350"/>
      <c r="JCC250" s="350"/>
      <c r="JCD250" s="348"/>
      <c r="JCE250" s="348"/>
      <c r="JCF250" s="348"/>
      <c r="JCG250" s="349"/>
      <c r="JCI250" s="347"/>
      <c r="JCJ250" s="350"/>
      <c r="JCK250" s="350"/>
      <c r="JCL250" s="348"/>
      <c r="JCM250" s="348"/>
      <c r="JCN250" s="348"/>
      <c r="JCO250" s="349"/>
      <c r="JCQ250" s="347"/>
      <c r="JCR250" s="350"/>
      <c r="JCS250" s="350"/>
      <c r="JCT250" s="348"/>
      <c r="JCU250" s="348"/>
      <c r="JCV250" s="348"/>
      <c r="JCW250" s="349"/>
      <c r="JCY250" s="347"/>
      <c r="JCZ250" s="350"/>
      <c r="JDA250" s="350"/>
      <c r="JDB250" s="348"/>
      <c r="JDC250" s="348"/>
      <c r="JDD250" s="348"/>
      <c r="JDE250" s="349"/>
      <c r="JDG250" s="347"/>
      <c r="JDH250" s="350"/>
      <c r="JDI250" s="350"/>
      <c r="JDJ250" s="348"/>
      <c r="JDK250" s="348"/>
      <c r="JDL250" s="348"/>
      <c r="JDM250" s="349"/>
      <c r="JDO250" s="347"/>
      <c r="JDP250" s="350"/>
      <c r="JDQ250" s="350"/>
      <c r="JDR250" s="348"/>
      <c r="JDS250" s="348"/>
      <c r="JDT250" s="348"/>
      <c r="JDU250" s="349"/>
      <c r="JDW250" s="347"/>
      <c r="JDX250" s="350"/>
      <c r="JDY250" s="350"/>
      <c r="JDZ250" s="348"/>
      <c r="JEA250" s="348"/>
      <c r="JEB250" s="348"/>
      <c r="JEC250" s="349"/>
      <c r="JEE250" s="347"/>
      <c r="JEF250" s="350"/>
      <c r="JEG250" s="350"/>
      <c r="JEH250" s="348"/>
      <c r="JEI250" s="348"/>
      <c r="JEJ250" s="348"/>
      <c r="JEK250" s="349"/>
      <c r="JEM250" s="347"/>
      <c r="JEN250" s="350"/>
      <c r="JEO250" s="350"/>
      <c r="JEP250" s="348"/>
      <c r="JEQ250" s="348"/>
      <c r="JER250" s="348"/>
      <c r="JES250" s="349"/>
      <c r="JEU250" s="347"/>
      <c r="JEV250" s="350"/>
      <c r="JEW250" s="350"/>
      <c r="JEX250" s="348"/>
      <c r="JEY250" s="348"/>
      <c r="JEZ250" s="348"/>
      <c r="JFA250" s="349"/>
      <c r="JFC250" s="347"/>
      <c r="JFD250" s="350"/>
      <c r="JFE250" s="350"/>
      <c r="JFF250" s="348"/>
      <c r="JFG250" s="348"/>
      <c r="JFH250" s="348"/>
      <c r="JFI250" s="349"/>
      <c r="JFK250" s="347"/>
      <c r="JFL250" s="350"/>
      <c r="JFM250" s="350"/>
      <c r="JFN250" s="348"/>
      <c r="JFO250" s="348"/>
      <c r="JFP250" s="348"/>
      <c r="JFQ250" s="349"/>
      <c r="JFS250" s="347"/>
      <c r="JFT250" s="350"/>
      <c r="JFU250" s="350"/>
      <c r="JFV250" s="348"/>
      <c r="JFW250" s="348"/>
      <c r="JFX250" s="348"/>
      <c r="JFY250" s="349"/>
      <c r="JGA250" s="347"/>
      <c r="JGB250" s="350"/>
      <c r="JGC250" s="350"/>
      <c r="JGD250" s="348"/>
      <c r="JGE250" s="348"/>
      <c r="JGF250" s="348"/>
      <c r="JGG250" s="349"/>
      <c r="JGI250" s="347"/>
      <c r="JGJ250" s="350"/>
      <c r="JGK250" s="350"/>
      <c r="JGL250" s="348"/>
      <c r="JGM250" s="348"/>
      <c r="JGN250" s="348"/>
      <c r="JGO250" s="349"/>
      <c r="JGQ250" s="347"/>
      <c r="JGR250" s="350"/>
      <c r="JGS250" s="350"/>
      <c r="JGT250" s="348"/>
      <c r="JGU250" s="348"/>
      <c r="JGV250" s="348"/>
      <c r="JGW250" s="349"/>
      <c r="JGY250" s="347"/>
      <c r="JGZ250" s="350"/>
      <c r="JHA250" s="350"/>
      <c r="JHB250" s="348"/>
      <c r="JHC250" s="348"/>
      <c r="JHD250" s="348"/>
      <c r="JHE250" s="349"/>
      <c r="JHG250" s="347"/>
      <c r="JHH250" s="350"/>
      <c r="JHI250" s="350"/>
      <c r="JHJ250" s="348"/>
      <c r="JHK250" s="348"/>
      <c r="JHL250" s="348"/>
      <c r="JHM250" s="349"/>
      <c r="JHO250" s="347"/>
      <c r="JHP250" s="350"/>
      <c r="JHQ250" s="350"/>
      <c r="JHR250" s="348"/>
      <c r="JHS250" s="348"/>
      <c r="JHT250" s="348"/>
      <c r="JHU250" s="349"/>
      <c r="JHW250" s="347"/>
      <c r="JHX250" s="350"/>
      <c r="JHY250" s="350"/>
      <c r="JHZ250" s="348"/>
      <c r="JIA250" s="348"/>
      <c r="JIB250" s="348"/>
      <c r="JIC250" s="349"/>
      <c r="JIE250" s="347"/>
      <c r="JIF250" s="350"/>
      <c r="JIG250" s="350"/>
      <c r="JIH250" s="348"/>
      <c r="JII250" s="348"/>
      <c r="JIJ250" s="348"/>
      <c r="JIK250" s="349"/>
      <c r="JIM250" s="347"/>
      <c r="JIN250" s="350"/>
      <c r="JIO250" s="350"/>
      <c r="JIP250" s="348"/>
      <c r="JIQ250" s="348"/>
      <c r="JIR250" s="348"/>
      <c r="JIS250" s="349"/>
      <c r="JIU250" s="347"/>
      <c r="JIV250" s="350"/>
      <c r="JIW250" s="350"/>
      <c r="JIX250" s="348"/>
      <c r="JIY250" s="348"/>
      <c r="JIZ250" s="348"/>
      <c r="JJA250" s="349"/>
      <c r="JJC250" s="347"/>
      <c r="JJD250" s="350"/>
      <c r="JJE250" s="350"/>
      <c r="JJF250" s="348"/>
      <c r="JJG250" s="348"/>
      <c r="JJH250" s="348"/>
      <c r="JJI250" s="349"/>
      <c r="JJK250" s="347"/>
      <c r="JJL250" s="350"/>
      <c r="JJM250" s="350"/>
      <c r="JJN250" s="348"/>
      <c r="JJO250" s="348"/>
      <c r="JJP250" s="348"/>
      <c r="JJQ250" s="349"/>
      <c r="JJS250" s="347"/>
      <c r="JJT250" s="350"/>
      <c r="JJU250" s="350"/>
      <c r="JJV250" s="348"/>
      <c r="JJW250" s="348"/>
      <c r="JJX250" s="348"/>
      <c r="JJY250" s="349"/>
      <c r="JKA250" s="347"/>
      <c r="JKB250" s="350"/>
      <c r="JKC250" s="350"/>
      <c r="JKD250" s="348"/>
      <c r="JKE250" s="348"/>
      <c r="JKF250" s="348"/>
      <c r="JKG250" s="349"/>
      <c r="JKI250" s="347"/>
      <c r="JKJ250" s="350"/>
      <c r="JKK250" s="350"/>
      <c r="JKL250" s="348"/>
      <c r="JKM250" s="348"/>
      <c r="JKN250" s="348"/>
      <c r="JKO250" s="349"/>
      <c r="JKQ250" s="347"/>
      <c r="JKR250" s="350"/>
      <c r="JKS250" s="350"/>
      <c r="JKT250" s="348"/>
      <c r="JKU250" s="348"/>
      <c r="JKV250" s="348"/>
      <c r="JKW250" s="349"/>
      <c r="JKY250" s="347"/>
      <c r="JKZ250" s="350"/>
      <c r="JLA250" s="350"/>
      <c r="JLB250" s="348"/>
      <c r="JLC250" s="348"/>
      <c r="JLD250" s="348"/>
      <c r="JLE250" s="349"/>
      <c r="JLG250" s="347"/>
      <c r="JLH250" s="350"/>
      <c r="JLI250" s="350"/>
      <c r="JLJ250" s="348"/>
      <c r="JLK250" s="348"/>
      <c r="JLL250" s="348"/>
      <c r="JLM250" s="349"/>
      <c r="JLO250" s="347"/>
      <c r="JLP250" s="350"/>
      <c r="JLQ250" s="350"/>
      <c r="JLR250" s="348"/>
      <c r="JLS250" s="348"/>
      <c r="JLT250" s="348"/>
      <c r="JLU250" s="349"/>
      <c r="JLW250" s="347"/>
      <c r="JLX250" s="350"/>
      <c r="JLY250" s="350"/>
      <c r="JLZ250" s="348"/>
      <c r="JMA250" s="348"/>
      <c r="JMB250" s="348"/>
      <c r="JMC250" s="349"/>
      <c r="JME250" s="347"/>
      <c r="JMF250" s="350"/>
      <c r="JMG250" s="350"/>
      <c r="JMH250" s="348"/>
      <c r="JMI250" s="348"/>
      <c r="JMJ250" s="348"/>
      <c r="JMK250" s="349"/>
      <c r="JMM250" s="347"/>
      <c r="JMN250" s="350"/>
      <c r="JMO250" s="350"/>
      <c r="JMP250" s="348"/>
      <c r="JMQ250" s="348"/>
      <c r="JMR250" s="348"/>
      <c r="JMS250" s="349"/>
      <c r="JMU250" s="347"/>
      <c r="JMV250" s="350"/>
      <c r="JMW250" s="350"/>
      <c r="JMX250" s="348"/>
      <c r="JMY250" s="348"/>
      <c r="JMZ250" s="348"/>
      <c r="JNA250" s="349"/>
      <c r="JNC250" s="347"/>
      <c r="JND250" s="350"/>
      <c r="JNE250" s="350"/>
      <c r="JNF250" s="348"/>
      <c r="JNG250" s="348"/>
      <c r="JNH250" s="348"/>
      <c r="JNI250" s="349"/>
      <c r="JNK250" s="347"/>
      <c r="JNL250" s="350"/>
      <c r="JNM250" s="350"/>
      <c r="JNN250" s="348"/>
      <c r="JNO250" s="348"/>
      <c r="JNP250" s="348"/>
      <c r="JNQ250" s="349"/>
      <c r="JNS250" s="347"/>
      <c r="JNT250" s="350"/>
      <c r="JNU250" s="350"/>
      <c r="JNV250" s="348"/>
      <c r="JNW250" s="348"/>
      <c r="JNX250" s="348"/>
      <c r="JNY250" s="349"/>
      <c r="JOA250" s="347"/>
      <c r="JOB250" s="350"/>
      <c r="JOC250" s="350"/>
      <c r="JOD250" s="348"/>
      <c r="JOE250" s="348"/>
      <c r="JOF250" s="348"/>
      <c r="JOG250" s="349"/>
      <c r="JOI250" s="347"/>
      <c r="JOJ250" s="350"/>
      <c r="JOK250" s="350"/>
      <c r="JOL250" s="348"/>
      <c r="JOM250" s="348"/>
      <c r="JON250" s="348"/>
      <c r="JOO250" s="349"/>
      <c r="JOQ250" s="347"/>
      <c r="JOR250" s="350"/>
      <c r="JOS250" s="350"/>
      <c r="JOT250" s="348"/>
      <c r="JOU250" s="348"/>
      <c r="JOV250" s="348"/>
      <c r="JOW250" s="349"/>
      <c r="JOY250" s="347"/>
      <c r="JOZ250" s="350"/>
      <c r="JPA250" s="350"/>
      <c r="JPB250" s="348"/>
      <c r="JPC250" s="348"/>
      <c r="JPD250" s="348"/>
      <c r="JPE250" s="349"/>
      <c r="JPG250" s="347"/>
      <c r="JPH250" s="350"/>
      <c r="JPI250" s="350"/>
      <c r="JPJ250" s="348"/>
      <c r="JPK250" s="348"/>
      <c r="JPL250" s="348"/>
      <c r="JPM250" s="349"/>
      <c r="JPO250" s="347"/>
      <c r="JPP250" s="350"/>
      <c r="JPQ250" s="350"/>
      <c r="JPR250" s="348"/>
      <c r="JPS250" s="348"/>
      <c r="JPT250" s="348"/>
      <c r="JPU250" s="349"/>
      <c r="JPW250" s="347"/>
      <c r="JPX250" s="350"/>
      <c r="JPY250" s="350"/>
      <c r="JPZ250" s="348"/>
      <c r="JQA250" s="348"/>
      <c r="JQB250" s="348"/>
      <c r="JQC250" s="349"/>
      <c r="JQE250" s="347"/>
      <c r="JQF250" s="350"/>
      <c r="JQG250" s="350"/>
      <c r="JQH250" s="348"/>
      <c r="JQI250" s="348"/>
      <c r="JQJ250" s="348"/>
      <c r="JQK250" s="349"/>
      <c r="JQM250" s="347"/>
      <c r="JQN250" s="350"/>
      <c r="JQO250" s="350"/>
      <c r="JQP250" s="348"/>
      <c r="JQQ250" s="348"/>
      <c r="JQR250" s="348"/>
      <c r="JQS250" s="349"/>
      <c r="JQU250" s="347"/>
      <c r="JQV250" s="350"/>
      <c r="JQW250" s="350"/>
      <c r="JQX250" s="348"/>
      <c r="JQY250" s="348"/>
      <c r="JQZ250" s="348"/>
      <c r="JRA250" s="349"/>
      <c r="JRC250" s="347"/>
      <c r="JRD250" s="350"/>
      <c r="JRE250" s="350"/>
      <c r="JRF250" s="348"/>
      <c r="JRG250" s="348"/>
      <c r="JRH250" s="348"/>
      <c r="JRI250" s="349"/>
      <c r="JRK250" s="347"/>
      <c r="JRL250" s="350"/>
      <c r="JRM250" s="350"/>
      <c r="JRN250" s="348"/>
      <c r="JRO250" s="348"/>
      <c r="JRP250" s="348"/>
      <c r="JRQ250" s="349"/>
      <c r="JRS250" s="347"/>
      <c r="JRT250" s="350"/>
      <c r="JRU250" s="350"/>
      <c r="JRV250" s="348"/>
      <c r="JRW250" s="348"/>
      <c r="JRX250" s="348"/>
      <c r="JRY250" s="349"/>
      <c r="JSA250" s="347"/>
      <c r="JSB250" s="350"/>
      <c r="JSC250" s="350"/>
      <c r="JSD250" s="348"/>
      <c r="JSE250" s="348"/>
      <c r="JSF250" s="348"/>
      <c r="JSG250" s="349"/>
      <c r="JSI250" s="347"/>
      <c r="JSJ250" s="350"/>
      <c r="JSK250" s="350"/>
      <c r="JSL250" s="348"/>
      <c r="JSM250" s="348"/>
      <c r="JSN250" s="348"/>
      <c r="JSO250" s="349"/>
      <c r="JSQ250" s="347"/>
      <c r="JSR250" s="350"/>
      <c r="JSS250" s="350"/>
      <c r="JST250" s="348"/>
      <c r="JSU250" s="348"/>
      <c r="JSV250" s="348"/>
      <c r="JSW250" s="349"/>
      <c r="JSY250" s="347"/>
      <c r="JSZ250" s="350"/>
      <c r="JTA250" s="350"/>
      <c r="JTB250" s="348"/>
      <c r="JTC250" s="348"/>
      <c r="JTD250" s="348"/>
      <c r="JTE250" s="349"/>
      <c r="JTG250" s="347"/>
      <c r="JTH250" s="350"/>
      <c r="JTI250" s="350"/>
      <c r="JTJ250" s="348"/>
      <c r="JTK250" s="348"/>
      <c r="JTL250" s="348"/>
      <c r="JTM250" s="349"/>
      <c r="JTO250" s="347"/>
      <c r="JTP250" s="350"/>
      <c r="JTQ250" s="350"/>
      <c r="JTR250" s="348"/>
      <c r="JTS250" s="348"/>
      <c r="JTT250" s="348"/>
      <c r="JTU250" s="349"/>
      <c r="JTW250" s="347"/>
      <c r="JTX250" s="350"/>
      <c r="JTY250" s="350"/>
      <c r="JTZ250" s="348"/>
      <c r="JUA250" s="348"/>
      <c r="JUB250" s="348"/>
      <c r="JUC250" s="349"/>
      <c r="JUE250" s="347"/>
      <c r="JUF250" s="350"/>
      <c r="JUG250" s="350"/>
      <c r="JUH250" s="348"/>
      <c r="JUI250" s="348"/>
      <c r="JUJ250" s="348"/>
      <c r="JUK250" s="349"/>
      <c r="JUM250" s="347"/>
      <c r="JUN250" s="350"/>
      <c r="JUO250" s="350"/>
      <c r="JUP250" s="348"/>
      <c r="JUQ250" s="348"/>
      <c r="JUR250" s="348"/>
      <c r="JUS250" s="349"/>
      <c r="JUU250" s="347"/>
      <c r="JUV250" s="350"/>
      <c r="JUW250" s="350"/>
      <c r="JUX250" s="348"/>
      <c r="JUY250" s="348"/>
      <c r="JUZ250" s="348"/>
      <c r="JVA250" s="349"/>
      <c r="JVC250" s="347"/>
      <c r="JVD250" s="350"/>
      <c r="JVE250" s="350"/>
      <c r="JVF250" s="348"/>
      <c r="JVG250" s="348"/>
      <c r="JVH250" s="348"/>
      <c r="JVI250" s="349"/>
      <c r="JVK250" s="347"/>
      <c r="JVL250" s="350"/>
      <c r="JVM250" s="350"/>
      <c r="JVN250" s="348"/>
      <c r="JVO250" s="348"/>
      <c r="JVP250" s="348"/>
      <c r="JVQ250" s="349"/>
      <c r="JVS250" s="347"/>
      <c r="JVT250" s="350"/>
      <c r="JVU250" s="350"/>
      <c r="JVV250" s="348"/>
      <c r="JVW250" s="348"/>
      <c r="JVX250" s="348"/>
      <c r="JVY250" s="349"/>
      <c r="JWA250" s="347"/>
      <c r="JWB250" s="350"/>
      <c r="JWC250" s="350"/>
      <c r="JWD250" s="348"/>
      <c r="JWE250" s="348"/>
      <c r="JWF250" s="348"/>
      <c r="JWG250" s="349"/>
      <c r="JWI250" s="347"/>
      <c r="JWJ250" s="350"/>
      <c r="JWK250" s="350"/>
      <c r="JWL250" s="348"/>
      <c r="JWM250" s="348"/>
      <c r="JWN250" s="348"/>
      <c r="JWO250" s="349"/>
      <c r="JWQ250" s="347"/>
      <c r="JWR250" s="350"/>
      <c r="JWS250" s="350"/>
      <c r="JWT250" s="348"/>
      <c r="JWU250" s="348"/>
      <c r="JWV250" s="348"/>
      <c r="JWW250" s="349"/>
      <c r="JWY250" s="347"/>
      <c r="JWZ250" s="350"/>
      <c r="JXA250" s="350"/>
      <c r="JXB250" s="348"/>
      <c r="JXC250" s="348"/>
      <c r="JXD250" s="348"/>
      <c r="JXE250" s="349"/>
      <c r="JXG250" s="347"/>
      <c r="JXH250" s="350"/>
      <c r="JXI250" s="350"/>
      <c r="JXJ250" s="348"/>
      <c r="JXK250" s="348"/>
      <c r="JXL250" s="348"/>
      <c r="JXM250" s="349"/>
      <c r="JXO250" s="347"/>
      <c r="JXP250" s="350"/>
      <c r="JXQ250" s="350"/>
      <c r="JXR250" s="348"/>
      <c r="JXS250" s="348"/>
      <c r="JXT250" s="348"/>
      <c r="JXU250" s="349"/>
      <c r="JXW250" s="347"/>
      <c r="JXX250" s="350"/>
      <c r="JXY250" s="350"/>
      <c r="JXZ250" s="348"/>
      <c r="JYA250" s="348"/>
      <c r="JYB250" s="348"/>
      <c r="JYC250" s="349"/>
      <c r="JYE250" s="347"/>
      <c r="JYF250" s="350"/>
      <c r="JYG250" s="350"/>
      <c r="JYH250" s="348"/>
      <c r="JYI250" s="348"/>
      <c r="JYJ250" s="348"/>
      <c r="JYK250" s="349"/>
      <c r="JYM250" s="347"/>
      <c r="JYN250" s="350"/>
      <c r="JYO250" s="350"/>
      <c r="JYP250" s="348"/>
      <c r="JYQ250" s="348"/>
      <c r="JYR250" s="348"/>
      <c r="JYS250" s="349"/>
      <c r="JYU250" s="347"/>
      <c r="JYV250" s="350"/>
      <c r="JYW250" s="350"/>
      <c r="JYX250" s="348"/>
      <c r="JYY250" s="348"/>
      <c r="JYZ250" s="348"/>
      <c r="JZA250" s="349"/>
      <c r="JZC250" s="347"/>
      <c r="JZD250" s="350"/>
      <c r="JZE250" s="350"/>
      <c r="JZF250" s="348"/>
      <c r="JZG250" s="348"/>
      <c r="JZH250" s="348"/>
      <c r="JZI250" s="349"/>
      <c r="JZK250" s="347"/>
      <c r="JZL250" s="350"/>
      <c r="JZM250" s="350"/>
      <c r="JZN250" s="348"/>
      <c r="JZO250" s="348"/>
      <c r="JZP250" s="348"/>
      <c r="JZQ250" s="349"/>
      <c r="JZS250" s="347"/>
      <c r="JZT250" s="350"/>
      <c r="JZU250" s="350"/>
      <c r="JZV250" s="348"/>
      <c r="JZW250" s="348"/>
      <c r="JZX250" s="348"/>
      <c r="JZY250" s="349"/>
      <c r="KAA250" s="347"/>
      <c r="KAB250" s="350"/>
      <c r="KAC250" s="350"/>
      <c r="KAD250" s="348"/>
      <c r="KAE250" s="348"/>
      <c r="KAF250" s="348"/>
      <c r="KAG250" s="349"/>
      <c r="KAI250" s="347"/>
      <c r="KAJ250" s="350"/>
      <c r="KAK250" s="350"/>
      <c r="KAL250" s="348"/>
      <c r="KAM250" s="348"/>
      <c r="KAN250" s="348"/>
      <c r="KAO250" s="349"/>
      <c r="KAQ250" s="347"/>
      <c r="KAR250" s="350"/>
      <c r="KAS250" s="350"/>
      <c r="KAT250" s="348"/>
      <c r="KAU250" s="348"/>
      <c r="KAV250" s="348"/>
      <c r="KAW250" s="349"/>
      <c r="KAY250" s="347"/>
      <c r="KAZ250" s="350"/>
      <c r="KBA250" s="350"/>
      <c r="KBB250" s="348"/>
      <c r="KBC250" s="348"/>
      <c r="KBD250" s="348"/>
      <c r="KBE250" s="349"/>
      <c r="KBG250" s="347"/>
      <c r="KBH250" s="350"/>
      <c r="KBI250" s="350"/>
      <c r="KBJ250" s="348"/>
      <c r="KBK250" s="348"/>
      <c r="KBL250" s="348"/>
      <c r="KBM250" s="349"/>
      <c r="KBO250" s="347"/>
      <c r="KBP250" s="350"/>
      <c r="KBQ250" s="350"/>
      <c r="KBR250" s="348"/>
      <c r="KBS250" s="348"/>
      <c r="KBT250" s="348"/>
      <c r="KBU250" s="349"/>
      <c r="KBW250" s="347"/>
      <c r="KBX250" s="350"/>
      <c r="KBY250" s="350"/>
      <c r="KBZ250" s="348"/>
      <c r="KCA250" s="348"/>
      <c r="KCB250" s="348"/>
      <c r="KCC250" s="349"/>
      <c r="KCE250" s="347"/>
      <c r="KCF250" s="350"/>
      <c r="KCG250" s="350"/>
      <c r="KCH250" s="348"/>
      <c r="KCI250" s="348"/>
      <c r="KCJ250" s="348"/>
      <c r="KCK250" s="349"/>
      <c r="KCM250" s="347"/>
      <c r="KCN250" s="350"/>
      <c r="KCO250" s="350"/>
      <c r="KCP250" s="348"/>
      <c r="KCQ250" s="348"/>
      <c r="KCR250" s="348"/>
      <c r="KCS250" s="349"/>
      <c r="KCU250" s="347"/>
      <c r="KCV250" s="350"/>
      <c r="KCW250" s="350"/>
      <c r="KCX250" s="348"/>
      <c r="KCY250" s="348"/>
      <c r="KCZ250" s="348"/>
      <c r="KDA250" s="349"/>
      <c r="KDC250" s="347"/>
      <c r="KDD250" s="350"/>
      <c r="KDE250" s="350"/>
      <c r="KDF250" s="348"/>
      <c r="KDG250" s="348"/>
      <c r="KDH250" s="348"/>
      <c r="KDI250" s="349"/>
      <c r="KDK250" s="347"/>
      <c r="KDL250" s="350"/>
      <c r="KDM250" s="350"/>
      <c r="KDN250" s="348"/>
      <c r="KDO250" s="348"/>
      <c r="KDP250" s="348"/>
      <c r="KDQ250" s="349"/>
      <c r="KDS250" s="347"/>
      <c r="KDT250" s="350"/>
      <c r="KDU250" s="350"/>
      <c r="KDV250" s="348"/>
      <c r="KDW250" s="348"/>
      <c r="KDX250" s="348"/>
      <c r="KDY250" s="349"/>
      <c r="KEA250" s="347"/>
      <c r="KEB250" s="350"/>
      <c r="KEC250" s="350"/>
      <c r="KED250" s="348"/>
      <c r="KEE250" s="348"/>
      <c r="KEF250" s="348"/>
      <c r="KEG250" s="349"/>
      <c r="KEI250" s="347"/>
      <c r="KEJ250" s="350"/>
      <c r="KEK250" s="350"/>
      <c r="KEL250" s="348"/>
      <c r="KEM250" s="348"/>
      <c r="KEN250" s="348"/>
      <c r="KEO250" s="349"/>
      <c r="KEQ250" s="347"/>
      <c r="KER250" s="350"/>
      <c r="KES250" s="350"/>
      <c r="KET250" s="348"/>
      <c r="KEU250" s="348"/>
      <c r="KEV250" s="348"/>
      <c r="KEW250" s="349"/>
      <c r="KEY250" s="347"/>
      <c r="KEZ250" s="350"/>
      <c r="KFA250" s="350"/>
      <c r="KFB250" s="348"/>
      <c r="KFC250" s="348"/>
      <c r="KFD250" s="348"/>
      <c r="KFE250" s="349"/>
      <c r="KFG250" s="347"/>
      <c r="KFH250" s="350"/>
      <c r="KFI250" s="350"/>
      <c r="KFJ250" s="348"/>
      <c r="KFK250" s="348"/>
      <c r="KFL250" s="348"/>
      <c r="KFM250" s="349"/>
      <c r="KFO250" s="347"/>
      <c r="KFP250" s="350"/>
      <c r="KFQ250" s="350"/>
      <c r="KFR250" s="348"/>
      <c r="KFS250" s="348"/>
      <c r="KFT250" s="348"/>
      <c r="KFU250" s="349"/>
      <c r="KFW250" s="347"/>
      <c r="KFX250" s="350"/>
      <c r="KFY250" s="350"/>
      <c r="KFZ250" s="348"/>
      <c r="KGA250" s="348"/>
      <c r="KGB250" s="348"/>
      <c r="KGC250" s="349"/>
      <c r="KGE250" s="347"/>
      <c r="KGF250" s="350"/>
      <c r="KGG250" s="350"/>
      <c r="KGH250" s="348"/>
      <c r="KGI250" s="348"/>
      <c r="KGJ250" s="348"/>
      <c r="KGK250" s="349"/>
      <c r="KGM250" s="347"/>
      <c r="KGN250" s="350"/>
      <c r="KGO250" s="350"/>
      <c r="KGP250" s="348"/>
      <c r="KGQ250" s="348"/>
      <c r="KGR250" s="348"/>
      <c r="KGS250" s="349"/>
      <c r="KGU250" s="347"/>
      <c r="KGV250" s="350"/>
      <c r="KGW250" s="350"/>
      <c r="KGX250" s="348"/>
      <c r="KGY250" s="348"/>
      <c r="KGZ250" s="348"/>
      <c r="KHA250" s="349"/>
      <c r="KHC250" s="347"/>
      <c r="KHD250" s="350"/>
      <c r="KHE250" s="350"/>
      <c r="KHF250" s="348"/>
      <c r="KHG250" s="348"/>
      <c r="KHH250" s="348"/>
      <c r="KHI250" s="349"/>
      <c r="KHK250" s="347"/>
      <c r="KHL250" s="350"/>
      <c r="KHM250" s="350"/>
      <c r="KHN250" s="348"/>
      <c r="KHO250" s="348"/>
      <c r="KHP250" s="348"/>
      <c r="KHQ250" s="349"/>
      <c r="KHS250" s="347"/>
      <c r="KHT250" s="350"/>
      <c r="KHU250" s="350"/>
      <c r="KHV250" s="348"/>
      <c r="KHW250" s="348"/>
      <c r="KHX250" s="348"/>
      <c r="KHY250" s="349"/>
      <c r="KIA250" s="347"/>
      <c r="KIB250" s="350"/>
      <c r="KIC250" s="350"/>
      <c r="KID250" s="348"/>
      <c r="KIE250" s="348"/>
      <c r="KIF250" s="348"/>
      <c r="KIG250" s="349"/>
      <c r="KII250" s="347"/>
      <c r="KIJ250" s="350"/>
      <c r="KIK250" s="350"/>
      <c r="KIL250" s="348"/>
      <c r="KIM250" s="348"/>
      <c r="KIN250" s="348"/>
      <c r="KIO250" s="349"/>
      <c r="KIQ250" s="347"/>
      <c r="KIR250" s="350"/>
      <c r="KIS250" s="350"/>
      <c r="KIT250" s="348"/>
      <c r="KIU250" s="348"/>
      <c r="KIV250" s="348"/>
      <c r="KIW250" s="349"/>
      <c r="KIY250" s="347"/>
      <c r="KIZ250" s="350"/>
      <c r="KJA250" s="350"/>
      <c r="KJB250" s="348"/>
      <c r="KJC250" s="348"/>
      <c r="KJD250" s="348"/>
      <c r="KJE250" s="349"/>
      <c r="KJG250" s="347"/>
      <c r="KJH250" s="350"/>
      <c r="KJI250" s="350"/>
      <c r="KJJ250" s="348"/>
      <c r="KJK250" s="348"/>
      <c r="KJL250" s="348"/>
      <c r="KJM250" s="349"/>
      <c r="KJO250" s="347"/>
      <c r="KJP250" s="350"/>
      <c r="KJQ250" s="350"/>
      <c r="KJR250" s="348"/>
      <c r="KJS250" s="348"/>
      <c r="KJT250" s="348"/>
      <c r="KJU250" s="349"/>
      <c r="KJW250" s="347"/>
      <c r="KJX250" s="350"/>
      <c r="KJY250" s="350"/>
      <c r="KJZ250" s="348"/>
      <c r="KKA250" s="348"/>
      <c r="KKB250" s="348"/>
      <c r="KKC250" s="349"/>
      <c r="KKE250" s="347"/>
      <c r="KKF250" s="350"/>
      <c r="KKG250" s="350"/>
      <c r="KKH250" s="348"/>
      <c r="KKI250" s="348"/>
      <c r="KKJ250" s="348"/>
      <c r="KKK250" s="349"/>
      <c r="KKM250" s="347"/>
      <c r="KKN250" s="350"/>
      <c r="KKO250" s="350"/>
      <c r="KKP250" s="348"/>
      <c r="KKQ250" s="348"/>
      <c r="KKR250" s="348"/>
      <c r="KKS250" s="349"/>
      <c r="KKU250" s="347"/>
      <c r="KKV250" s="350"/>
      <c r="KKW250" s="350"/>
      <c r="KKX250" s="348"/>
      <c r="KKY250" s="348"/>
      <c r="KKZ250" s="348"/>
      <c r="KLA250" s="349"/>
      <c r="KLC250" s="347"/>
      <c r="KLD250" s="350"/>
      <c r="KLE250" s="350"/>
      <c r="KLF250" s="348"/>
      <c r="KLG250" s="348"/>
      <c r="KLH250" s="348"/>
      <c r="KLI250" s="349"/>
      <c r="KLK250" s="347"/>
      <c r="KLL250" s="350"/>
      <c r="KLM250" s="350"/>
      <c r="KLN250" s="348"/>
      <c r="KLO250" s="348"/>
      <c r="KLP250" s="348"/>
      <c r="KLQ250" s="349"/>
      <c r="KLS250" s="347"/>
      <c r="KLT250" s="350"/>
      <c r="KLU250" s="350"/>
      <c r="KLV250" s="348"/>
      <c r="KLW250" s="348"/>
      <c r="KLX250" s="348"/>
      <c r="KLY250" s="349"/>
      <c r="KMA250" s="347"/>
      <c r="KMB250" s="350"/>
      <c r="KMC250" s="350"/>
      <c r="KMD250" s="348"/>
      <c r="KME250" s="348"/>
      <c r="KMF250" s="348"/>
      <c r="KMG250" s="349"/>
      <c r="KMI250" s="347"/>
      <c r="KMJ250" s="350"/>
      <c r="KMK250" s="350"/>
      <c r="KML250" s="348"/>
      <c r="KMM250" s="348"/>
      <c r="KMN250" s="348"/>
      <c r="KMO250" s="349"/>
      <c r="KMQ250" s="347"/>
      <c r="KMR250" s="350"/>
      <c r="KMS250" s="350"/>
      <c r="KMT250" s="348"/>
      <c r="KMU250" s="348"/>
      <c r="KMV250" s="348"/>
      <c r="KMW250" s="349"/>
      <c r="KMY250" s="347"/>
      <c r="KMZ250" s="350"/>
      <c r="KNA250" s="350"/>
      <c r="KNB250" s="348"/>
      <c r="KNC250" s="348"/>
      <c r="KND250" s="348"/>
      <c r="KNE250" s="349"/>
      <c r="KNG250" s="347"/>
      <c r="KNH250" s="350"/>
      <c r="KNI250" s="350"/>
      <c r="KNJ250" s="348"/>
      <c r="KNK250" s="348"/>
      <c r="KNL250" s="348"/>
      <c r="KNM250" s="349"/>
      <c r="KNO250" s="347"/>
      <c r="KNP250" s="350"/>
      <c r="KNQ250" s="350"/>
      <c r="KNR250" s="348"/>
      <c r="KNS250" s="348"/>
      <c r="KNT250" s="348"/>
      <c r="KNU250" s="349"/>
      <c r="KNW250" s="347"/>
      <c r="KNX250" s="350"/>
      <c r="KNY250" s="350"/>
      <c r="KNZ250" s="348"/>
      <c r="KOA250" s="348"/>
      <c r="KOB250" s="348"/>
      <c r="KOC250" s="349"/>
      <c r="KOE250" s="347"/>
      <c r="KOF250" s="350"/>
      <c r="KOG250" s="350"/>
      <c r="KOH250" s="348"/>
      <c r="KOI250" s="348"/>
      <c r="KOJ250" s="348"/>
      <c r="KOK250" s="349"/>
      <c r="KOM250" s="347"/>
      <c r="KON250" s="350"/>
      <c r="KOO250" s="350"/>
      <c r="KOP250" s="348"/>
      <c r="KOQ250" s="348"/>
      <c r="KOR250" s="348"/>
      <c r="KOS250" s="349"/>
      <c r="KOU250" s="347"/>
      <c r="KOV250" s="350"/>
      <c r="KOW250" s="350"/>
      <c r="KOX250" s="348"/>
      <c r="KOY250" s="348"/>
      <c r="KOZ250" s="348"/>
      <c r="KPA250" s="349"/>
      <c r="KPC250" s="347"/>
      <c r="KPD250" s="350"/>
      <c r="KPE250" s="350"/>
      <c r="KPF250" s="348"/>
      <c r="KPG250" s="348"/>
      <c r="KPH250" s="348"/>
      <c r="KPI250" s="349"/>
      <c r="KPK250" s="347"/>
      <c r="KPL250" s="350"/>
      <c r="KPM250" s="350"/>
      <c r="KPN250" s="348"/>
      <c r="KPO250" s="348"/>
      <c r="KPP250" s="348"/>
      <c r="KPQ250" s="349"/>
      <c r="KPS250" s="347"/>
      <c r="KPT250" s="350"/>
      <c r="KPU250" s="350"/>
      <c r="KPV250" s="348"/>
      <c r="KPW250" s="348"/>
      <c r="KPX250" s="348"/>
      <c r="KPY250" s="349"/>
      <c r="KQA250" s="347"/>
      <c r="KQB250" s="350"/>
      <c r="KQC250" s="350"/>
      <c r="KQD250" s="348"/>
      <c r="KQE250" s="348"/>
      <c r="KQF250" s="348"/>
      <c r="KQG250" s="349"/>
      <c r="KQI250" s="347"/>
      <c r="KQJ250" s="350"/>
      <c r="KQK250" s="350"/>
      <c r="KQL250" s="348"/>
      <c r="KQM250" s="348"/>
      <c r="KQN250" s="348"/>
      <c r="KQO250" s="349"/>
      <c r="KQQ250" s="347"/>
      <c r="KQR250" s="350"/>
      <c r="KQS250" s="350"/>
      <c r="KQT250" s="348"/>
      <c r="KQU250" s="348"/>
      <c r="KQV250" s="348"/>
      <c r="KQW250" s="349"/>
      <c r="KQY250" s="347"/>
      <c r="KQZ250" s="350"/>
      <c r="KRA250" s="350"/>
      <c r="KRB250" s="348"/>
      <c r="KRC250" s="348"/>
      <c r="KRD250" s="348"/>
      <c r="KRE250" s="349"/>
      <c r="KRG250" s="347"/>
      <c r="KRH250" s="350"/>
      <c r="KRI250" s="350"/>
      <c r="KRJ250" s="348"/>
      <c r="KRK250" s="348"/>
      <c r="KRL250" s="348"/>
      <c r="KRM250" s="349"/>
      <c r="KRO250" s="347"/>
      <c r="KRP250" s="350"/>
      <c r="KRQ250" s="350"/>
      <c r="KRR250" s="348"/>
      <c r="KRS250" s="348"/>
      <c r="KRT250" s="348"/>
      <c r="KRU250" s="349"/>
      <c r="KRW250" s="347"/>
      <c r="KRX250" s="350"/>
      <c r="KRY250" s="350"/>
      <c r="KRZ250" s="348"/>
      <c r="KSA250" s="348"/>
      <c r="KSB250" s="348"/>
      <c r="KSC250" s="349"/>
      <c r="KSE250" s="347"/>
      <c r="KSF250" s="350"/>
      <c r="KSG250" s="350"/>
      <c r="KSH250" s="348"/>
      <c r="KSI250" s="348"/>
      <c r="KSJ250" s="348"/>
      <c r="KSK250" s="349"/>
      <c r="KSM250" s="347"/>
      <c r="KSN250" s="350"/>
      <c r="KSO250" s="350"/>
      <c r="KSP250" s="348"/>
      <c r="KSQ250" s="348"/>
      <c r="KSR250" s="348"/>
      <c r="KSS250" s="349"/>
      <c r="KSU250" s="347"/>
      <c r="KSV250" s="350"/>
      <c r="KSW250" s="350"/>
      <c r="KSX250" s="348"/>
      <c r="KSY250" s="348"/>
      <c r="KSZ250" s="348"/>
      <c r="KTA250" s="349"/>
      <c r="KTC250" s="347"/>
      <c r="KTD250" s="350"/>
      <c r="KTE250" s="350"/>
      <c r="KTF250" s="348"/>
      <c r="KTG250" s="348"/>
      <c r="KTH250" s="348"/>
      <c r="KTI250" s="349"/>
      <c r="KTK250" s="347"/>
      <c r="KTL250" s="350"/>
      <c r="KTM250" s="350"/>
      <c r="KTN250" s="348"/>
      <c r="KTO250" s="348"/>
      <c r="KTP250" s="348"/>
      <c r="KTQ250" s="349"/>
      <c r="KTS250" s="347"/>
      <c r="KTT250" s="350"/>
      <c r="KTU250" s="350"/>
      <c r="KTV250" s="348"/>
      <c r="KTW250" s="348"/>
      <c r="KTX250" s="348"/>
      <c r="KTY250" s="349"/>
      <c r="KUA250" s="347"/>
      <c r="KUB250" s="350"/>
      <c r="KUC250" s="350"/>
      <c r="KUD250" s="348"/>
      <c r="KUE250" s="348"/>
      <c r="KUF250" s="348"/>
      <c r="KUG250" s="349"/>
      <c r="KUI250" s="347"/>
      <c r="KUJ250" s="350"/>
      <c r="KUK250" s="350"/>
      <c r="KUL250" s="348"/>
      <c r="KUM250" s="348"/>
      <c r="KUN250" s="348"/>
      <c r="KUO250" s="349"/>
      <c r="KUQ250" s="347"/>
      <c r="KUR250" s="350"/>
      <c r="KUS250" s="350"/>
      <c r="KUT250" s="348"/>
      <c r="KUU250" s="348"/>
      <c r="KUV250" s="348"/>
      <c r="KUW250" s="349"/>
      <c r="KUY250" s="347"/>
      <c r="KUZ250" s="350"/>
      <c r="KVA250" s="350"/>
      <c r="KVB250" s="348"/>
      <c r="KVC250" s="348"/>
      <c r="KVD250" s="348"/>
      <c r="KVE250" s="349"/>
      <c r="KVG250" s="347"/>
      <c r="KVH250" s="350"/>
      <c r="KVI250" s="350"/>
      <c r="KVJ250" s="348"/>
      <c r="KVK250" s="348"/>
      <c r="KVL250" s="348"/>
      <c r="KVM250" s="349"/>
      <c r="KVO250" s="347"/>
      <c r="KVP250" s="350"/>
      <c r="KVQ250" s="350"/>
      <c r="KVR250" s="348"/>
      <c r="KVS250" s="348"/>
      <c r="KVT250" s="348"/>
      <c r="KVU250" s="349"/>
      <c r="KVW250" s="347"/>
      <c r="KVX250" s="350"/>
      <c r="KVY250" s="350"/>
      <c r="KVZ250" s="348"/>
      <c r="KWA250" s="348"/>
      <c r="KWB250" s="348"/>
      <c r="KWC250" s="349"/>
      <c r="KWE250" s="347"/>
      <c r="KWF250" s="350"/>
      <c r="KWG250" s="350"/>
      <c r="KWH250" s="348"/>
      <c r="KWI250" s="348"/>
      <c r="KWJ250" s="348"/>
      <c r="KWK250" s="349"/>
      <c r="KWM250" s="347"/>
      <c r="KWN250" s="350"/>
      <c r="KWO250" s="350"/>
      <c r="KWP250" s="348"/>
      <c r="KWQ250" s="348"/>
      <c r="KWR250" s="348"/>
      <c r="KWS250" s="349"/>
      <c r="KWU250" s="347"/>
      <c r="KWV250" s="350"/>
      <c r="KWW250" s="350"/>
      <c r="KWX250" s="348"/>
      <c r="KWY250" s="348"/>
      <c r="KWZ250" s="348"/>
      <c r="KXA250" s="349"/>
      <c r="KXC250" s="347"/>
      <c r="KXD250" s="350"/>
      <c r="KXE250" s="350"/>
      <c r="KXF250" s="348"/>
      <c r="KXG250" s="348"/>
      <c r="KXH250" s="348"/>
      <c r="KXI250" s="349"/>
      <c r="KXK250" s="347"/>
      <c r="KXL250" s="350"/>
      <c r="KXM250" s="350"/>
      <c r="KXN250" s="348"/>
      <c r="KXO250" s="348"/>
      <c r="KXP250" s="348"/>
      <c r="KXQ250" s="349"/>
      <c r="KXS250" s="347"/>
      <c r="KXT250" s="350"/>
      <c r="KXU250" s="350"/>
      <c r="KXV250" s="348"/>
      <c r="KXW250" s="348"/>
      <c r="KXX250" s="348"/>
      <c r="KXY250" s="349"/>
      <c r="KYA250" s="347"/>
      <c r="KYB250" s="350"/>
      <c r="KYC250" s="350"/>
      <c r="KYD250" s="348"/>
      <c r="KYE250" s="348"/>
      <c r="KYF250" s="348"/>
      <c r="KYG250" s="349"/>
      <c r="KYI250" s="347"/>
      <c r="KYJ250" s="350"/>
      <c r="KYK250" s="350"/>
      <c r="KYL250" s="348"/>
      <c r="KYM250" s="348"/>
      <c r="KYN250" s="348"/>
      <c r="KYO250" s="349"/>
      <c r="KYQ250" s="347"/>
      <c r="KYR250" s="350"/>
      <c r="KYS250" s="350"/>
      <c r="KYT250" s="348"/>
      <c r="KYU250" s="348"/>
      <c r="KYV250" s="348"/>
      <c r="KYW250" s="349"/>
      <c r="KYY250" s="347"/>
      <c r="KYZ250" s="350"/>
      <c r="KZA250" s="350"/>
      <c r="KZB250" s="348"/>
      <c r="KZC250" s="348"/>
      <c r="KZD250" s="348"/>
      <c r="KZE250" s="349"/>
      <c r="KZG250" s="347"/>
      <c r="KZH250" s="350"/>
      <c r="KZI250" s="350"/>
      <c r="KZJ250" s="348"/>
      <c r="KZK250" s="348"/>
      <c r="KZL250" s="348"/>
      <c r="KZM250" s="349"/>
      <c r="KZO250" s="347"/>
      <c r="KZP250" s="350"/>
      <c r="KZQ250" s="350"/>
      <c r="KZR250" s="348"/>
      <c r="KZS250" s="348"/>
      <c r="KZT250" s="348"/>
      <c r="KZU250" s="349"/>
      <c r="KZW250" s="347"/>
      <c r="KZX250" s="350"/>
      <c r="KZY250" s="350"/>
      <c r="KZZ250" s="348"/>
      <c r="LAA250" s="348"/>
      <c r="LAB250" s="348"/>
      <c r="LAC250" s="349"/>
      <c r="LAE250" s="347"/>
      <c r="LAF250" s="350"/>
      <c r="LAG250" s="350"/>
      <c r="LAH250" s="348"/>
      <c r="LAI250" s="348"/>
      <c r="LAJ250" s="348"/>
      <c r="LAK250" s="349"/>
      <c r="LAM250" s="347"/>
      <c r="LAN250" s="350"/>
      <c r="LAO250" s="350"/>
      <c r="LAP250" s="348"/>
      <c r="LAQ250" s="348"/>
      <c r="LAR250" s="348"/>
      <c r="LAS250" s="349"/>
      <c r="LAU250" s="347"/>
      <c r="LAV250" s="350"/>
      <c r="LAW250" s="350"/>
      <c r="LAX250" s="348"/>
      <c r="LAY250" s="348"/>
      <c r="LAZ250" s="348"/>
      <c r="LBA250" s="349"/>
      <c r="LBC250" s="347"/>
      <c r="LBD250" s="350"/>
      <c r="LBE250" s="350"/>
      <c r="LBF250" s="348"/>
      <c r="LBG250" s="348"/>
      <c r="LBH250" s="348"/>
      <c r="LBI250" s="349"/>
      <c r="LBK250" s="347"/>
      <c r="LBL250" s="350"/>
      <c r="LBM250" s="350"/>
      <c r="LBN250" s="348"/>
      <c r="LBO250" s="348"/>
      <c r="LBP250" s="348"/>
      <c r="LBQ250" s="349"/>
      <c r="LBS250" s="347"/>
      <c r="LBT250" s="350"/>
      <c r="LBU250" s="350"/>
      <c r="LBV250" s="348"/>
      <c r="LBW250" s="348"/>
      <c r="LBX250" s="348"/>
      <c r="LBY250" s="349"/>
      <c r="LCA250" s="347"/>
      <c r="LCB250" s="350"/>
      <c r="LCC250" s="350"/>
      <c r="LCD250" s="348"/>
      <c r="LCE250" s="348"/>
      <c r="LCF250" s="348"/>
      <c r="LCG250" s="349"/>
      <c r="LCI250" s="347"/>
      <c r="LCJ250" s="350"/>
      <c r="LCK250" s="350"/>
      <c r="LCL250" s="348"/>
      <c r="LCM250" s="348"/>
      <c r="LCN250" s="348"/>
      <c r="LCO250" s="349"/>
      <c r="LCQ250" s="347"/>
      <c r="LCR250" s="350"/>
      <c r="LCS250" s="350"/>
      <c r="LCT250" s="348"/>
      <c r="LCU250" s="348"/>
      <c r="LCV250" s="348"/>
      <c r="LCW250" s="349"/>
      <c r="LCY250" s="347"/>
      <c r="LCZ250" s="350"/>
      <c r="LDA250" s="350"/>
      <c r="LDB250" s="348"/>
      <c r="LDC250" s="348"/>
      <c r="LDD250" s="348"/>
      <c r="LDE250" s="349"/>
      <c r="LDG250" s="347"/>
      <c r="LDH250" s="350"/>
      <c r="LDI250" s="350"/>
      <c r="LDJ250" s="348"/>
      <c r="LDK250" s="348"/>
      <c r="LDL250" s="348"/>
      <c r="LDM250" s="349"/>
      <c r="LDO250" s="347"/>
      <c r="LDP250" s="350"/>
      <c r="LDQ250" s="350"/>
      <c r="LDR250" s="348"/>
      <c r="LDS250" s="348"/>
      <c r="LDT250" s="348"/>
      <c r="LDU250" s="349"/>
      <c r="LDW250" s="347"/>
      <c r="LDX250" s="350"/>
      <c r="LDY250" s="350"/>
      <c r="LDZ250" s="348"/>
      <c r="LEA250" s="348"/>
      <c r="LEB250" s="348"/>
      <c r="LEC250" s="349"/>
      <c r="LEE250" s="347"/>
      <c r="LEF250" s="350"/>
      <c r="LEG250" s="350"/>
      <c r="LEH250" s="348"/>
      <c r="LEI250" s="348"/>
      <c r="LEJ250" s="348"/>
      <c r="LEK250" s="349"/>
      <c r="LEM250" s="347"/>
      <c r="LEN250" s="350"/>
      <c r="LEO250" s="350"/>
      <c r="LEP250" s="348"/>
      <c r="LEQ250" s="348"/>
      <c r="LER250" s="348"/>
      <c r="LES250" s="349"/>
      <c r="LEU250" s="347"/>
      <c r="LEV250" s="350"/>
      <c r="LEW250" s="350"/>
      <c r="LEX250" s="348"/>
      <c r="LEY250" s="348"/>
      <c r="LEZ250" s="348"/>
      <c r="LFA250" s="349"/>
      <c r="LFC250" s="347"/>
      <c r="LFD250" s="350"/>
      <c r="LFE250" s="350"/>
      <c r="LFF250" s="348"/>
      <c r="LFG250" s="348"/>
      <c r="LFH250" s="348"/>
      <c r="LFI250" s="349"/>
      <c r="LFK250" s="347"/>
      <c r="LFL250" s="350"/>
      <c r="LFM250" s="350"/>
      <c r="LFN250" s="348"/>
      <c r="LFO250" s="348"/>
      <c r="LFP250" s="348"/>
      <c r="LFQ250" s="349"/>
      <c r="LFS250" s="347"/>
      <c r="LFT250" s="350"/>
      <c r="LFU250" s="350"/>
      <c r="LFV250" s="348"/>
      <c r="LFW250" s="348"/>
      <c r="LFX250" s="348"/>
      <c r="LFY250" s="349"/>
      <c r="LGA250" s="347"/>
      <c r="LGB250" s="350"/>
      <c r="LGC250" s="350"/>
      <c r="LGD250" s="348"/>
      <c r="LGE250" s="348"/>
      <c r="LGF250" s="348"/>
      <c r="LGG250" s="349"/>
      <c r="LGI250" s="347"/>
      <c r="LGJ250" s="350"/>
      <c r="LGK250" s="350"/>
      <c r="LGL250" s="348"/>
      <c r="LGM250" s="348"/>
      <c r="LGN250" s="348"/>
      <c r="LGO250" s="349"/>
      <c r="LGQ250" s="347"/>
      <c r="LGR250" s="350"/>
      <c r="LGS250" s="350"/>
      <c r="LGT250" s="348"/>
      <c r="LGU250" s="348"/>
      <c r="LGV250" s="348"/>
      <c r="LGW250" s="349"/>
      <c r="LGY250" s="347"/>
      <c r="LGZ250" s="350"/>
      <c r="LHA250" s="350"/>
      <c r="LHB250" s="348"/>
      <c r="LHC250" s="348"/>
      <c r="LHD250" s="348"/>
      <c r="LHE250" s="349"/>
      <c r="LHG250" s="347"/>
      <c r="LHH250" s="350"/>
      <c r="LHI250" s="350"/>
      <c r="LHJ250" s="348"/>
      <c r="LHK250" s="348"/>
      <c r="LHL250" s="348"/>
      <c r="LHM250" s="349"/>
      <c r="LHO250" s="347"/>
      <c r="LHP250" s="350"/>
      <c r="LHQ250" s="350"/>
      <c r="LHR250" s="348"/>
      <c r="LHS250" s="348"/>
      <c r="LHT250" s="348"/>
      <c r="LHU250" s="349"/>
      <c r="LHW250" s="347"/>
      <c r="LHX250" s="350"/>
      <c r="LHY250" s="350"/>
      <c r="LHZ250" s="348"/>
      <c r="LIA250" s="348"/>
      <c r="LIB250" s="348"/>
      <c r="LIC250" s="349"/>
      <c r="LIE250" s="347"/>
      <c r="LIF250" s="350"/>
      <c r="LIG250" s="350"/>
      <c r="LIH250" s="348"/>
      <c r="LII250" s="348"/>
      <c r="LIJ250" s="348"/>
      <c r="LIK250" s="349"/>
      <c r="LIM250" s="347"/>
      <c r="LIN250" s="350"/>
      <c r="LIO250" s="350"/>
      <c r="LIP250" s="348"/>
      <c r="LIQ250" s="348"/>
      <c r="LIR250" s="348"/>
      <c r="LIS250" s="349"/>
      <c r="LIU250" s="347"/>
      <c r="LIV250" s="350"/>
      <c r="LIW250" s="350"/>
      <c r="LIX250" s="348"/>
      <c r="LIY250" s="348"/>
      <c r="LIZ250" s="348"/>
      <c r="LJA250" s="349"/>
      <c r="LJC250" s="347"/>
      <c r="LJD250" s="350"/>
      <c r="LJE250" s="350"/>
      <c r="LJF250" s="348"/>
      <c r="LJG250" s="348"/>
      <c r="LJH250" s="348"/>
      <c r="LJI250" s="349"/>
      <c r="LJK250" s="347"/>
      <c r="LJL250" s="350"/>
      <c r="LJM250" s="350"/>
      <c r="LJN250" s="348"/>
      <c r="LJO250" s="348"/>
      <c r="LJP250" s="348"/>
      <c r="LJQ250" s="349"/>
      <c r="LJS250" s="347"/>
      <c r="LJT250" s="350"/>
      <c r="LJU250" s="350"/>
      <c r="LJV250" s="348"/>
      <c r="LJW250" s="348"/>
      <c r="LJX250" s="348"/>
      <c r="LJY250" s="349"/>
      <c r="LKA250" s="347"/>
      <c r="LKB250" s="350"/>
      <c r="LKC250" s="350"/>
      <c r="LKD250" s="348"/>
      <c r="LKE250" s="348"/>
      <c r="LKF250" s="348"/>
      <c r="LKG250" s="349"/>
      <c r="LKI250" s="347"/>
      <c r="LKJ250" s="350"/>
      <c r="LKK250" s="350"/>
      <c r="LKL250" s="348"/>
      <c r="LKM250" s="348"/>
      <c r="LKN250" s="348"/>
      <c r="LKO250" s="349"/>
      <c r="LKQ250" s="347"/>
      <c r="LKR250" s="350"/>
      <c r="LKS250" s="350"/>
      <c r="LKT250" s="348"/>
      <c r="LKU250" s="348"/>
      <c r="LKV250" s="348"/>
      <c r="LKW250" s="349"/>
      <c r="LKY250" s="347"/>
      <c r="LKZ250" s="350"/>
      <c r="LLA250" s="350"/>
      <c r="LLB250" s="348"/>
      <c r="LLC250" s="348"/>
      <c r="LLD250" s="348"/>
      <c r="LLE250" s="349"/>
      <c r="LLG250" s="347"/>
      <c r="LLH250" s="350"/>
      <c r="LLI250" s="350"/>
      <c r="LLJ250" s="348"/>
      <c r="LLK250" s="348"/>
      <c r="LLL250" s="348"/>
      <c r="LLM250" s="349"/>
      <c r="LLO250" s="347"/>
      <c r="LLP250" s="350"/>
      <c r="LLQ250" s="350"/>
      <c r="LLR250" s="348"/>
      <c r="LLS250" s="348"/>
      <c r="LLT250" s="348"/>
      <c r="LLU250" s="349"/>
      <c r="LLW250" s="347"/>
      <c r="LLX250" s="350"/>
      <c r="LLY250" s="350"/>
      <c r="LLZ250" s="348"/>
      <c r="LMA250" s="348"/>
      <c r="LMB250" s="348"/>
      <c r="LMC250" s="349"/>
      <c r="LME250" s="347"/>
      <c r="LMF250" s="350"/>
      <c r="LMG250" s="350"/>
      <c r="LMH250" s="348"/>
      <c r="LMI250" s="348"/>
      <c r="LMJ250" s="348"/>
      <c r="LMK250" s="349"/>
      <c r="LMM250" s="347"/>
      <c r="LMN250" s="350"/>
      <c r="LMO250" s="350"/>
      <c r="LMP250" s="348"/>
      <c r="LMQ250" s="348"/>
      <c r="LMR250" s="348"/>
      <c r="LMS250" s="349"/>
      <c r="LMU250" s="347"/>
      <c r="LMV250" s="350"/>
      <c r="LMW250" s="350"/>
      <c r="LMX250" s="348"/>
      <c r="LMY250" s="348"/>
      <c r="LMZ250" s="348"/>
      <c r="LNA250" s="349"/>
      <c r="LNC250" s="347"/>
      <c r="LND250" s="350"/>
      <c r="LNE250" s="350"/>
      <c r="LNF250" s="348"/>
      <c r="LNG250" s="348"/>
      <c r="LNH250" s="348"/>
      <c r="LNI250" s="349"/>
      <c r="LNK250" s="347"/>
      <c r="LNL250" s="350"/>
      <c r="LNM250" s="350"/>
      <c r="LNN250" s="348"/>
      <c r="LNO250" s="348"/>
      <c r="LNP250" s="348"/>
      <c r="LNQ250" s="349"/>
      <c r="LNS250" s="347"/>
      <c r="LNT250" s="350"/>
      <c r="LNU250" s="350"/>
      <c r="LNV250" s="348"/>
      <c r="LNW250" s="348"/>
      <c r="LNX250" s="348"/>
      <c r="LNY250" s="349"/>
      <c r="LOA250" s="347"/>
      <c r="LOB250" s="350"/>
      <c r="LOC250" s="350"/>
      <c r="LOD250" s="348"/>
      <c r="LOE250" s="348"/>
      <c r="LOF250" s="348"/>
      <c r="LOG250" s="349"/>
      <c r="LOI250" s="347"/>
      <c r="LOJ250" s="350"/>
      <c r="LOK250" s="350"/>
      <c r="LOL250" s="348"/>
      <c r="LOM250" s="348"/>
      <c r="LON250" s="348"/>
      <c r="LOO250" s="349"/>
      <c r="LOQ250" s="347"/>
      <c r="LOR250" s="350"/>
      <c r="LOS250" s="350"/>
      <c r="LOT250" s="348"/>
      <c r="LOU250" s="348"/>
      <c r="LOV250" s="348"/>
      <c r="LOW250" s="349"/>
      <c r="LOY250" s="347"/>
      <c r="LOZ250" s="350"/>
      <c r="LPA250" s="350"/>
      <c r="LPB250" s="348"/>
      <c r="LPC250" s="348"/>
      <c r="LPD250" s="348"/>
      <c r="LPE250" s="349"/>
      <c r="LPG250" s="347"/>
      <c r="LPH250" s="350"/>
      <c r="LPI250" s="350"/>
      <c r="LPJ250" s="348"/>
      <c r="LPK250" s="348"/>
      <c r="LPL250" s="348"/>
      <c r="LPM250" s="349"/>
      <c r="LPO250" s="347"/>
      <c r="LPP250" s="350"/>
      <c r="LPQ250" s="350"/>
      <c r="LPR250" s="348"/>
      <c r="LPS250" s="348"/>
      <c r="LPT250" s="348"/>
      <c r="LPU250" s="349"/>
      <c r="LPW250" s="347"/>
      <c r="LPX250" s="350"/>
      <c r="LPY250" s="350"/>
      <c r="LPZ250" s="348"/>
      <c r="LQA250" s="348"/>
      <c r="LQB250" s="348"/>
      <c r="LQC250" s="349"/>
      <c r="LQE250" s="347"/>
      <c r="LQF250" s="350"/>
      <c r="LQG250" s="350"/>
      <c r="LQH250" s="348"/>
      <c r="LQI250" s="348"/>
      <c r="LQJ250" s="348"/>
      <c r="LQK250" s="349"/>
      <c r="LQM250" s="347"/>
      <c r="LQN250" s="350"/>
      <c r="LQO250" s="350"/>
      <c r="LQP250" s="348"/>
      <c r="LQQ250" s="348"/>
      <c r="LQR250" s="348"/>
      <c r="LQS250" s="349"/>
      <c r="LQU250" s="347"/>
      <c r="LQV250" s="350"/>
      <c r="LQW250" s="350"/>
      <c r="LQX250" s="348"/>
      <c r="LQY250" s="348"/>
      <c r="LQZ250" s="348"/>
      <c r="LRA250" s="349"/>
      <c r="LRC250" s="347"/>
      <c r="LRD250" s="350"/>
      <c r="LRE250" s="350"/>
      <c r="LRF250" s="348"/>
      <c r="LRG250" s="348"/>
      <c r="LRH250" s="348"/>
      <c r="LRI250" s="349"/>
      <c r="LRK250" s="347"/>
      <c r="LRL250" s="350"/>
      <c r="LRM250" s="350"/>
      <c r="LRN250" s="348"/>
      <c r="LRO250" s="348"/>
      <c r="LRP250" s="348"/>
      <c r="LRQ250" s="349"/>
      <c r="LRS250" s="347"/>
      <c r="LRT250" s="350"/>
      <c r="LRU250" s="350"/>
      <c r="LRV250" s="348"/>
      <c r="LRW250" s="348"/>
      <c r="LRX250" s="348"/>
      <c r="LRY250" s="349"/>
      <c r="LSA250" s="347"/>
      <c r="LSB250" s="350"/>
      <c r="LSC250" s="350"/>
      <c r="LSD250" s="348"/>
      <c r="LSE250" s="348"/>
      <c r="LSF250" s="348"/>
      <c r="LSG250" s="349"/>
      <c r="LSI250" s="347"/>
      <c r="LSJ250" s="350"/>
      <c r="LSK250" s="350"/>
      <c r="LSL250" s="348"/>
      <c r="LSM250" s="348"/>
      <c r="LSN250" s="348"/>
      <c r="LSO250" s="349"/>
      <c r="LSQ250" s="347"/>
      <c r="LSR250" s="350"/>
      <c r="LSS250" s="350"/>
      <c r="LST250" s="348"/>
      <c r="LSU250" s="348"/>
      <c r="LSV250" s="348"/>
      <c r="LSW250" s="349"/>
      <c r="LSY250" s="347"/>
      <c r="LSZ250" s="350"/>
      <c r="LTA250" s="350"/>
      <c r="LTB250" s="348"/>
      <c r="LTC250" s="348"/>
      <c r="LTD250" s="348"/>
      <c r="LTE250" s="349"/>
      <c r="LTG250" s="347"/>
      <c r="LTH250" s="350"/>
      <c r="LTI250" s="350"/>
      <c r="LTJ250" s="348"/>
      <c r="LTK250" s="348"/>
      <c r="LTL250" s="348"/>
      <c r="LTM250" s="349"/>
      <c r="LTO250" s="347"/>
      <c r="LTP250" s="350"/>
      <c r="LTQ250" s="350"/>
      <c r="LTR250" s="348"/>
      <c r="LTS250" s="348"/>
      <c r="LTT250" s="348"/>
      <c r="LTU250" s="349"/>
      <c r="LTW250" s="347"/>
      <c r="LTX250" s="350"/>
      <c r="LTY250" s="350"/>
      <c r="LTZ250" s="348"/>
      <c r="LUA250" s="348"/>
      <c r="LUB250" s="348"/>
      <c r="LUC250" s="349"/>
      <c r="LUE250" s="347"/>
      <c r="LUF250" s="350"/>
      <c r="LUG250" s="350"/>
      <c r="LUH250" s="348"/>
      <c r="LUI250" s="348"/>
      <c r="LUJ250" s="348"/>
      <c r="LUK250" s="349"/>
      <c r="LUM250" s="347"/>
      <c r="LUN250" s="350"/>
      <c r="LUO250" s="350"/>
      <c r="LUP250" s="348"/>
      <c r="LUQ250" s="348"/>
      <c r="LUR250" s="348"/>
      <c r="LUS250" s="349"/>
      <c r="LUU250" s="347"/>
      <c r="LUV250" s="350"/>
      <c r="LUW250" s="350"/>
      <c r="LUX250" s="348"/>
      <c r="LUY250" s="348"/>
      <c r="LUZ250" s="348"/>
      <c r="LVA250" s="349"/>
      <c r="LVC250" s="347"/>
      <c r="LVD250" s="350"/>
      <c r="LVE250" s="350"/>
      <c r="LVF250" s="348"/>
      <c r="LVG250" s="348"/>
      <c r="LVH250" s="348"/>
      <c r="LVI250" s="349"/>
      <c r="LVK250" s="347"/>
      <c r="LVL250" s="350"/>
      <c r="LVM250" s="350"/>
      <c r="LVN250" s="348"/>
      <c r="LVO250" s="348"/>
      <c r="LVP250" s="348"/>
      <c r="LVQ250" s="349"/>
      <c r="LVS250" s="347"/>
      <c r="LVT250" s="350"/>
      <c r="LVU250" s="350"/>
      <c r="LVV250" s="348"/>
      <c r="LVW250" s="348"/>
      <c r="LVX250" s="348"/>
      <c r="LVY250" s="349"/>
      <c r="LWA250" s="347"/>
      <c r="LWB250" s="350"/>
      <c r="LWC250" s="350"/>
      <c r="LWD250" s="348"/>
      <c r="LWE250" s="348"/>
      <c r="LWF250" s="348"/>
      <c r="LWG250" s="349"/>
      <c r="LWI250" s="347"/>
      <c r="LWJ250" s="350"/>
      <c r="LWK250" s="350"/>
      <c r="LWL250" s="348"/>
      <c r="LWM250" s="348"/>
      <c r="LWN250" s="348"/>
      <c r="LWO250" s="349"/>
      <c r="LWQ250" s="347"/>
      <c r="LWR250" s="350"/>
      <c r="LWS250" s="350"/>
      <c r="LWT250" s="348"/>
      <c r="LWU250" s="348"/>
      <c r="LWV250" s="348"/>
      <c r="LWW250" s="349"/>
      <c r="LWY250" s="347"/>
      <c r="LWZ250" s="350"/>
      <c r="LXA250" s="350"/>
      <c r="LXB250" s="348"/>
      <c r="LXC250" s="348"/>
      <c r="LXD250" s="348"/>
      <c r="LXE250" s="349"/>
      <c r="LXG250" s="347"/>
      <c r="LXH250" s="350"/>
      <c r="LXI250" s="350"/>
      <c r="LXJ250" s="348"/>
      <c r="LXK250" s="348"/>
      <c r="LXL250" s="348"/>
      <c r="LXM250" s="349"/>
      <c r="LXO250" s="347"/>
      <c r="LXP250" s="350"/>
      <c r="LXQ250" s="350"/>
      <c r="LXR250" s="348"/>
      <c r="LXS250" s="348"/>
      <c r="LXT250" s="348"/>
      <c r="LXU250" s="349"/>
      <c r="LXW250" s="347"/>
      <c r="LXX250" s="350"/>
      <c r="LXY250" s="350"/>
      <c r="LXZ250" s="348"/>
      <c r="LYA250" s="348"/>
      <c r="LYB250" s="348"/>
      <c r="LYC250" s="349"/>
      <c r="LYE250" s="347"/>
      <c r="LYF250" s="350"/>
      <c r="LYG250" s="350"/>
      <c r="LYH250" s="348"/>
      <c r="LYI250" s="348"/>
      <c r="LYJ250" s="348"/>
      <c r="LYK250" s="349"/>
      <c r="LYM250" s="347"/>
      <c r="LYN250" s="350"/>
      <c r="LYO250" s="350"/>
      <c r="LYP250" s="348"/>
      <c r="LYQ250" s="348"/>
      <c r="LYR250" s="348"/>
      <c r="LYS250" s="349"/>
      <c r="LYU250" s="347"/>
      <c r="LYV250" s="350"/>
      <c r="LYW250" s="350"/>
      <c r="LYX250" s="348"/>
      <c r="LYY250" s="348"/>
      <c r="LYZ250" s="348"/>
      <c r="LZA250" s="349"/>
      <c r="LZC250" s="347"/>
      <c r="LZD250" s="350"/>
      <c r="LZE250" s="350"/>
      <c r="LZF250" s="348"/>
      <c r="LZG250" s="348"/>
      <c r="LZH250" s="348"/>
      <c r="LZI250" s="349"/>
      <c r="LZK250" s="347"/>
      <c r="LZL250" s="350"/>
      <c r="LZM250" s="350"/>
      <c r="LZN250" s="348"/>
      <c r="LZO250" s="348"/>
      <c r="LZP250" s="348"/>
      <c r="LZQ250" s="349"/>
      <c r="LZS250" s="347"/>
      <c r="LZT250" s="350"/>
      <c r="LZU250" s="350"/>
      <c r="LZV250" s="348"/>
      <c r="LZW250" s="348"/>
      <c r="LZX250" s="348"/>
      <c r="LZY250" s="349"/>
      <c r="MAA250" s="347"/>
      <c r="MAB250" s="350"/>
      <c r="MAC250" s="350"/>
      <c r="MAD250" s="348"/>
      <c r="MAE250" s="348"/>
      <c r="MAF250" s="348"/>
      <c r="MAG250" s="349"/>
      <c r="MAI250" s="347"/>
      <c r="MAJ250" s="350"/>
      <c r="MAK250" s="350"/>
      <c r="MAL250" s="348"/>
      <c r="MAM250" s="348"/>
      <c r="MAN250" s="348"/>
      <c r="MAO250" s="349"/>
      <c r="MAQ250" s="347"/>
      <c r="MAR250" s="350"/>
      <c r="MAS250" s="350"/>
      <c r="MAT250" s="348"/>
      <c r="MAU250" s="348"/>
      <c r="MAV250" s="348"/>
      <c r="MAW250" s="349"/>
      <c r="MAY250" s="347"/>
      <c r="MAZ250" s="350"/>
      <c r="MBA250" s="350"/>
      <c r="MBB250" s="348"/>
      <c r="MBC250" s="348"/>
      <c r="MBD250" s="348"/>
      <c r="MBE250" s="349"/>
      <c r="MBG250" s="347"/>
      <c r="MBH250" s="350"/>
      <c r="MBI250" s="350"/>
      <c r="MBJ250" s="348"/>
      <c r="MBK250" s="348"/>
      <c r="MBL250" s="348"/>
      <c r="MBM250" s="349"/>
      <c r="MBO250" s="347"/>
      <c r="MBP250" s="350"/>
      <c r="MBQ250" s="350"/>
      <c r="MBR250" s="348"/>
      <c r="MBS250" s="348"/>
      <c r="MBT250" s="348"/>
      <c r="MBU250" s="349"/>
      <c r="MBW250" s="347"/>
      <c r="MBX250" s="350"/>
      <c r="MBY250" s="350"/>
      <c r="MBZ250" s="348"/>
      <c r="MCA250" s="348"/>
      <c r="MCB250" s="348"/>
      <c r="MCC250" s="349"/>
      <c r="MCE250" s="347"/>
      <c r="MCF250" s="350"/>
      <c r="MCG250" s="350"/>
      <c r="MCH250" s="348"/>
      <c r="MCI250" s="348"/>
      <c r="MCJ250" s="348"/>
      <c r="MCK250" s="349"/>
      <c r="MCM250" s="347"/>
      <c r="MCN250" s="350"/>
      <c r="MCO250" s="350"/>
      <c r="MCP250" s="348"/>
      <c r="MCQ250" s="348"/>
      <c r="MCR250" s="348"/>
      <c r="MCS250" s="349"/>
      <c r="MCU250" s="347"/>
      <c r="MCV250" s="350"/>
      <c r="MCW250" s="350"/>
      <c r="MCX250" s="348"/>
      <c r="MCY250" s="348"/>
      <c r="MCZ250" s="348"/>
      <c r="MDA250" s="349"/>
      <c r="MDC250" s="347"/>
      <c r="MDD250" s="350"/>
      <c r="MDE250" s="350"/>
      <c r="MDF250" s="348"/>
      <c r="MDG250" s="348"/>
      <c r="MDH250" s="348"/>
      <c r="MDI250" s="349"/>
      <c r="MDK250" s="347"/>
      <c r="MDL250" s="350"/>
      <c r="MDM250" s="350"/>
      <c r="MDN250" s="348"/>
      <c r="MDO250" s="348"/>
      <c r="MDP250" s="348"/>
      <c r="MDQ250" s="349"/>
      <c r="MDS250" s="347"/>
      <c r="MDT250" s="350"/>
      <c r="MDU250" s="350"/>
      <c r="MDV250" s="348"/>
      <c r="MDW250" s="348"/>
      <c r="MDX250" s="348"/>
      <c r="MDY250" s="349"/>
      <c r="MEA250" s="347"/>
      <c r="MEB250" s="350"/>
      <c r="MEC250" s="350"/>
      <c r="MED250" s="348"/>
      <c r="MEE250" s="348"/>
      <c r="MEF250" s="348"/>
      <c r="MEG250" s="349"/>
      <c r="MEI250" s="347"/>
      <c r="MEJ250" s="350"/>
      <c r="MEK250" s="350"/>
      <c r="MEL250" s="348"/>
      <c r="MEM250" s="348"/>
      <c r="MEN250" s="348"/>
      <c r="MEO250" s="349"/>
      <c r="MEQ250" s="347"/>
      <c r="MER250" s="350"/>
      <c r="MES250" s="350"/>
      <c r="MET250" s="348"/>
      <c r="MEU250" s="348"/>
      <c r="MEV250" s="348"/>
      <c r="MEW250" s="349"/>
      <c r="MEY250" s="347"/>
      <c r="MEZ250" s="350"/>
      <c r="MFA250" s="350"/>
      <c r="MFB250" s="348"/>
      <c r="MFC250" s="348"/>
      <c r="MFD250" s="348"/>
      <c r="MFE250" s="349"/>
      <c r="MFG250" s="347"/>
      <c r="MFH250" s="350"/>
      <c r="MFI250" s="350"/>
      <c r="MFJ250" s="348"/>
      <c r="MFK250" s="348"/>
      <c r="MFL250" s="348"/>
      <c r="MFM250" s="349"/>
      <c r="MFO250" s="347"/>
      <c r="MFP250" s="350"/>
      <c r="MFQ250" s="350"/>
      <c r="MFR250" s="348"/>
      <c r="MFS250" s="348"/>
      <c r="MFT250" s="348"/>
      <c r="MFU250" s="349"/>
      <c r="MFW250" s="347"/>
      <c r="MFX250" s="350"/>
      <c r="MFY250" s="350"/>
      <c r="MFZ250" s="348"/>
      <c r="MGA250" s="348"/>
      <c r="MGB250" s="348"/>
      <c r="MGC250" s="349"/>
      <c r="MGE250" s="347"/>
      <c r="MGF250" s="350"/>
      <c r="MGG250" s="350"/>
      <c r="MGH250" s="348"/>
      <c r="MGI250" s="348"/>
      <c r="MGJ250" s="348"/>
      <c r="MGK250" s="349"/>
      <c r="MGM250" s="347"/>
      <c r="MGN250" s="350"/>
      <c r="MGO250" s="350"/>
      <c r="MGP250" s="348"/>
      <c r="MGQ250" s="348"/>
      <c r="MGR250" s="348"/>
      <c r="MGS250" s="349"/>
      <c r="MGU250" s="347"/>
      <c r="MGV250" s="350"/>
      <c r="MGW250" s="350"/>
      <c r="MGX250" s="348"/>
      <c r="MGY250" s="348"/>
      <c r="MGZ250" s="348"/>
      <c r="MHA250" s="349"/>
      <c r="MHC250" s="347"/>
      <c r="MHD250" s="350"/>
      <c r="MHE250" s="350"/>
      <c r="MHF250" s="348"/>
      <c r="MHG250" s="348"/>
      <c r="MHH250" s="348"/>
      <c r="MHI250" s="349"/>
      <c r="MHK250" s="347"/>
      <c r="MHL250" s="350"/>
      <c r="MHM250" s="350"/>
      <c r="MHN250" s="348"/>
      <c r="MHO250" s="348"/>
      <c r="MHP250" s="348"/>
      <c r="MHQ250" s="349"/>
      <c r="MHS250" s="347"/>
      <c r="MHT250" s="350"/>
      <c r="MHU250" s="350"/>
      <c r="MHV250" s="348"/>
      <c r="MHW250" s="348"/>
      <c r="MHX250" s="348"/>
      <c r="MHY250" s="349"/>
      <c r="MIA250" s="347"/>
      <c r="MIB250" s="350"/>
      <c r="MIC250" s="350"/>
      <c r="MID250" s="348"/>
      <c r="MIE250" s="348"/>
      <c r="MIF250" s="348"/>
      <c r="MIG250" s="349"/>
      <c r="MII250" s="347"/>
      <c r="MIJ250" s="350"/>
      <c r="MIK250" s="350"/>
      <c r="MIL250" s="348"/>
      <c r="MIM250" s="348"/>
      <c r="MIN250" s="348"/>
      <c r="MIO250" s="349"/>
      <c r="MIQ250" s="347"/>
      <c r="MIR250" s="350"/>
      <c r="MIS250" s="350"/>
      <c r="MIT250" s="348"/>
      <c r="MIU250" s="348"/>
      <c r="MIV250" s="348"/>
      <c r="MIW250" s="349"/>
      <c r="MIY250" s="347"/>
      <c r="MIZ250" s="350"/>
      <c r="MJA250" s="350"/>
      <c r="MJB250" s="348"/>
      <c r="MJC250" s="348"/>
      <c r="MJD250" s="348"/>
      <c r="MJE250" s="349"/>
      <c r="MJG250" s="347"/>
      <c r="MJH250" s="350"/>
      <c r="MJI250" s="350"/>
      <c r="MJJ250" s="348"/>
      <c r="MJK250" s="348"/>
      <c r="MJL250" s="348"/>
      <c r="MJM250" s="349"/>
      <c r="MJO250" s="347"/>
      <c r="MJP250" s="350"/>
      <c r="MJQ250" s="350"/>
      <c r="MJR250" s="348"/>
      <c r="MJS250" s="348"/>
      <c r="MJT250" s="348"/>
      <c r="MJU250" s="349"/>
      <c r="MJW250" s="347"/>
      <c r="MJX250" s="350"/>
      <c r="MJY250" s="350"/>
      <c r="MJZ250" s="348"/>
      <c r="MKA250" s="348"/>
      <c r="MKB250" s="348"/>
      <c r="MKC250" s="349"/>
      <c r="MKE250" s="347"/>
      <c r="MKF250" s="350"/>
      <c r="MKG250" s="350"/>
      <c r="MKH250" s="348"/>
      <c r="MKI250" s="348"/>
      <c r="MKJ250" s="348"/>
      <c r="MKK250" s="349"/>
      <c r="MKM250" s="347"/>
      <c r="MKN250" s="350"/>
      <c r="MKO250" s="350"/>
      <c r="MKP250" s="348"/>
      <c r="MKQ250" s="348"/>
      <c r="MKR250" s="348"/>
      <c r="MKS250" s="349"/>
      <c r="MKU250" s="347"/>
      <c r="MKV250" s="350"/>
      <c r="MKW250" s="350"/>
      <c r="MKX250" s="348"/>
      <c r="MKY250" s="348"/>
      <c r="MKZ250" s="348"/>
      <c r="MLA250" s="349"/>
      <c r="MLC250" s="347"/>
      <c r="MLD250" s="350"/>
      <c r="MLE250" s="350"/>
      <c r="MLF250" s="348"/>
      <c r="MLG250" s="348"/>
      <c r="MLH250" s="348"/>
      <c r="MLI250" s="349"/>
      <c r="MLK250" s="347"/>
      <c r="MLL250" s="350"/>
      <c r="MLM250" s="350"/>
      <c r="MLN250" s="348"/>
      <c r="MLO250" s="348"/>
      <c r="MLP250" s="348"/>
      <c r="MLQ250" s="349"/>
      <c r="MLS250" s="347"/>
      <c r="MLT250" s="350"/>
      <c r="MLU250" s="350"/>
      <c r="MLV250" s="348"/>
      <c r="MLW250" s="348"/>
      <c r="MLX250" s="348"/>
      <c r="MLY250" s="349"/>
      <c r="MMA250" s="347"/>
      <c r="MMB250" s="350"/>
      <c r="MMC250" s="350"/>
      <c r="MMD250" s="348"/>
      <c r="MME250" s="348"/>
      <c r="MMF250" s="348"/>
      <c r="MMG250" s="349"/>
      <c r="MMI250" s="347"/>
      <c r="MMJ250" s="350"/>
      <c r="MMK250" s="350"/>
      <c r="MML250" s="348"/>
      <c r="MMM250" s="348"/>
      <c r="MMN250" s="348"/>
      <c r="MMO250" s="349"/>
      <c r="MMQ250" s="347"/>
      <c r="MMR250" s="350"/>
      <c r="MMS250" s="350"/>
      <c r="MMT250" s="348"/>
      <c r="MMU250" s="348"/>
      <c r="MMV250" s="348"/>
      <c r="MMW250" s="349"/>
      <c r="MMY250" s="347"/>
      <c r="MMZ250" s="350"/>
      <c r="MNA250" s="350"/>
      <c r="MNB250" s="348"/>
      <c r="MNC250" s="348"/>
      <c r="MND250" s="348"/>
      <c r="MNE250" s="349"/>
      <c r="MNG250" s="347"/>
      <c r="MNH250" s="350"/>
      <c r="MNI250" s="350"/>
      <c r="MNJ250" s="348"/>
      <c r="MNK250" s="348"/>
      <c r="MNL250" s="348"/>
      <c r="MNM250" s="349"/>
      <c r="MNO250" s="347"/>
      <c r="MNP250" s="350"/>
      <c r="MNQ250" s="350"/>
      <c r="MNR250" s="348"/>
      <c r="MNS250" s="348"/>
      <c r="MNT250" s="348"/>
      <c r="MNU250" s="349"/>
      <c r="MNW250" s="347"/>
      <c r="MNX250" s="350"/>
      <c r="MNY250" s="350"/>
      <c r="MNZ250" s="348"/>
      <c r="MOA250" s="348"/>
      <c r="MOB250" s="348"/>
      <c r="MOC250" s="349"/>
      <c r="MOE250" s="347"/>
      <c r="MOF250" s="350"/>
      <c r="MOG250" s="350"/>
      <c r="MOH250" s="348"/>
      <c r="MOI250" s="348"/>
      <c r="MOJ250" s="348"/>
      <c r="MOK250" s="349"/>
      <c r="MOM250" s="347"/>
      <c r="MON250" s="350"/>
      <c r="MOO250" s="350"/>
      <c r="MOP250" s="348"/>
      <c r="MOQ250" s="348"/>
      <c r="MOR250" s="348"/>
      <c r="MOS250" s="349"/>
      <c r="MOU250" s="347"/>
      <c r="MOV250" s="350"/>
      <c r="MOW250" s="350"/>
      <c r="MOX250" s="348"/>
      <c r="MOY250" s="348"/>
      <c r="MOZ250" s="348"/>
      <c r="MPA250" s="349"/>
      <c r="MPC250" s="347"/>
      <c r="MPD250" s="350"/>
      <c r="MPE250" s="350"/>
      <c r="MPF250" s="348"/>
      <c r="MPG250" s="348"/>
      <c r="MPH250" s="348"/>
      <c r="MPI250" s="349"/>
      <c r="MPK250" s="347"/>
      <c r="MPL250" s="350"/>
      <c r="MPM250" s="350"/>
      <c r="MPN250" s="348"/>
      <c r="MPO250" s="348"/>
      <c r="MPP250" s="348"/>
      <c r="MPQ250" s="349"/>
      <c r="MPS250" s="347"/>
      <c r="MPT250" s="350"/>
      <c r="MPU250" s="350"/>
      <c r="MPV250" s="348"/>
      <c r="MPW250" s="348"/>
      <c r="MPX250" s="348"/>
      <c r="MPY250" s="349"/>
      <c r="MQA250" s="347"/>
      <c r="MQB250" s="350"/>
      <c r="MQC250" s="350"/>
      <c r="MQD250" s="348"/>
      <c r="MQE250" s="348"/>
      <c r="MQF250" s="348"/>
      <c r="MQG250" s="349"/>
      <c r="MQI250" s="347"/>
      <c r="MQJ250" s="350"/>
      <c r="MQK250" s="350"/>
      <c r="MQL250" s="348"/>
      <c r="MQM250" s="348"/>
      <c r="MQN250" s="348"/>
      <c r="MQO250" s="349"/>
      <c r="MQQ250" s="347"/>
      <c r="MQR250" s="350"/>
      <c r="MQS250" s="350"/>
      <c r="MQT250" s="348"/>
      <c r="MQU250" s="348"/>
      <c r="MQV250" s="348"/>
      <c r="MQW250" s="349"/>
      <c r="MQY250" s="347"/>
      <c r="MQZ250" s="350"/>
      <c r="MRA250" s="350"/>
      <c r="MRB250" s="348"/>
      <c r="MRC250" s="348"/>
      <c r="MRD250" s="348"/>
      <c r="MRE250" s="349"/>
      <c r="MRG250" s="347"/>
      <c r="MRH250" s="350"/>
      <c r="MRI250" s="350"/>
      <c r="MRJ250" s="348"/>
      <c r="MRK250" s="348"/>
      <c r="MRL250" s="348"/>
      <c r="MRM250" s="349"/>
      <c r="MRO250" s="347"/>
      <c r="MRP250" s="350"/>
      <c r="MRQ250" s="350"/>
      <c r="MRR250" s="348"/>
      <c r="MRS250" s="348"/>
      <c r="MRT250" s="348"/>
      <c r="MRU250" s="349"/>
      <c r="MRW250" s="347"/>
      <c r="MRX250" s="350"/>
      <c r="MRY250" s="350"/>
      <c r="MRZ250" s="348"/>
      <c r="MSA250" s="348"/>
      <c r="MSB250" s="348"/>
      <c r="MSC250" s="349"/>
      <c r="MSE250" s="347"/>
      <c r="MSF250" s="350"/>
      <c r="MSG250" s="350"/>
      <c r="MSH250" s="348"/>
      <c r="MSI250" s="348"/>
      <c r="MSJ250" s="348"/>
      <c r="MSK250" s="349"/>
      <c r="MSM250" s="347"/>
      <c r="MSN250" s="350"/>
      <c r="MSO250" s="350"/>
      <c r="MSP250" s="348"/>
      <c r="MSQ250" s="348"/>
      <c r="MSR250" s="348"/>
      <c r="MSS250" s="349"/>
      <c r="MSU250" s="347"/>
      <c r="MSV250" s="350"/>
      <c r="MSW250" s="350"/>
      <c r="MSX250" s="348"/>
      <c r="MSY250" s="348"/>
      <c r="MSZ250" s="348"/>
      <c r="MTA250" s="349"/>
      <c r="MTC250" s="347"/>
      <c r="MTD250" s="350"/>
      <c r="MTE250" s="350"/>
      <c r="MTF250" s="348"/>
      <c r="MTG250" s="348"/>
      <c r="MTH250" s="348"/>
      <c r="MTI250" s="349"/>
      <c r="MTK250" s="347"/>
      <c r="MTL250" s="350"/>
      <c r="MTM250" s="350"/>
      <c r="MTN250" s="348"/>
      <c r="MTO250" s="348"/>
      <c r="MTP250" s="348"/>
      <c r="MTQ250" s="349"/>
      <c r="MTS250" s="347"/>
      <c r="MTT250" s="350"/>
      <c r="MTU250" s="350"/>
      <c r="MTV250" s="348"/>
      <c r="MTW250" s="348"/>
      <c r="MTX250" s="348"/>
      <c r="MTY250" s="349"/>
      <c r="MUA250" s="347"/>
      <c r="MUB250" s="350"/>
      <c r="MUC250" s="350"/>
      <c r="MUD250" s="348"/>
      <c r="MUE250" s="348"/>
      <c r="MUF250" s="348"/>
      <c r="MUG250" s="349"/>
      <c r="MUI250" s="347"/>
      <c r="MUJ250" s="350"/>
      <c r="MUK250" s="350"/>
      <c r="MUL250" s="348"/>
      <c r="MUM250" s="348"/>
      <c r="MUN250" s="348"/>
      <c r="MUO250" s="349"/>
      <c r="MUQ250" s="347"/>
      <c r="MUR250" s="350"/>
      <c r="MUS250" s="350"/>
      <c r="MUT250" s="348"/>
      <c r="MUU250" s="348"/>
      <c r="MUV250" s="348"/>
      <c r="MUW250" s="349"/>
      <c r="MUY250" s="347"/>
      <c r="MUZ250" s="350"/>
      <c r="MVA250" s="350"/>
      <c r="MVB250" s="348"/>
      <c r="MVC250" s="348"/>
      <c r="MVD250" s="348"/>
      <c r="MVE250" s="349"/>
      <c r="MVG250" s="347"/>
      <c r="MVH250" s="350"/>
      <c r="MVI250" s="350"/>
      <c r="MVJ250" s="348"/>
      <c r="MVK250" s="348"/>
      <c r="MVL250" s="348"/>
      <c r="MVM250" s="349"/>
      <c r="MVO250" s="347"/>
      <c r="MVP250" s="350"/>
      <c r="MVQ250" s="350"/>
      <c r="MVR250" s="348"/>
      <c r="MVS250" s="348"/>
      <c r="MVT250" s="348"/>
      <c r="MVU250" s="349"/>
      <c r="MVW250" s="347"/>
      <c r="MVX250" s="350"/>
      <c r="MVY250" s="350"/>
      <c r="MVZ250" s="348"/>
      <c r="MWA250" s="348"/>
      <c r="MWB250" s="348"/>
      <c r="MWC250" s="349"/>
      <c r="MWE250" s="347"/>
      <c r="MWF250" s="350"/>
      <c r="MWG250" s="350"/>
      <c r="MWH250" s="348"/>
      <c r="MWI250" s="348"/>
      <c r="MWJ250" s="348"/>
      <c r="MWK250" s="349"/>
      <c r="MWM250" s="347"/>
      <c r="MWN250" s="350"/>
      <c r="MWO250" s="350"/>
      <c r="MWP250" s="348"/>
      <c r="MWQ250" s="348"/>
      <c r="MWR250" s="348"/>
      <c r="MWS250" s="349"/>
      <c r="MWU250" s="347"/>
      <c r="MWV250" s="350"/>
      <c r="MWW250" s="350"/>
      <c r="MWX250" s="348"/>
      <c r="MWY250" s="348"/>
      <c r="MWZ250" s="348"/>
      <c r="MXA250" s="349"/>
      <c r="MXC250" s="347"/>
      <c r="MXD250" s="350"/>
      <c r="MXE250" s="350"/>
      <c r="MXF250" s="348"/>
      <c r="MXG250" s="348"/>
      <c r="MXH250" s="348"/>
      <c r="MXI250" s="349"/>
      <c r="MXK250" s="347"/>
      <c r="MXL250" s="350"/>
      <c r="MXM250" s="350"/>
      <c r="MXN250" s="348"/>
      <c r="MXO250" s="348"/>
      <c r="MXP250" s="348"/>
      <c r="MXQ250" s="349"/>
      <c r="MXS250" s="347"/>
      <c r="MXT250" s="350"/>
      <c r="MXU250" s="350"/>
      <c r="MXV250" s="348"/>
      <c r="MXW250" s="348"/>
      <c r="MXX250" s="348"/>
      <c r="MXY250" s="349"/>
      <c r="MYA250" s="347"/>
      <c r="MYB250" s="350"/>
      <c r="MYC250" s="350"/>
      <c r="MYD250" s="348"/>
      <c r="MYE250" s="348"/>
      <c r="MYF250" s="348"/>
      <c r="MYG250" s="349"/>
      <c r="MYI250" s="347"/>
      <c r="MYJ250" s="350"/>
      <c r="MYK250" s="350"/>
      <c r="MYL250" s="348"/>
      <c r="MYM250" s="348"/>
      <c r="MYN250" s="348"/>
      <c r="MYO250" s="349"/>
      <c r="MYQ250" s="347"/>
      <c r="MYR250" s="350"/>
      <c r="MYS250" s="350"/>
      <c r="MYT250" s="348"/>
      <c r="MYU250" s="348"/>
      <c r="MYV250" s="348"/>
      <c r="MYW250" s="349"/>
      <c r="MYY250" s="347"/>
      <c r="MYZ250" s="350"/>
      <c r="MZA250" s="350"/>
      <c r="MZB250" s="348"/>
      <c r="MZC250" s="348"/>
      <c r="MZD250" s="348"/>
      <c r="MZE250" s="349"/>
      <c r="MZG250" s="347"/>
      <c r="MZH250" s="350"/>
      <c r="MZI250" s="350"/>
      <c r="MZJ250" s="348"/>
      <c r="MZK250" s="348"/>
      <c r="MZL250" s="348"/>
      <c r="MZM250" s="349"/>
      <c r="MZO250" s="347"/>
      <c r="MZP250" s="350"/>
      <c r="MZQ250" s="350"/>
      <c r="MZR250" s="348"/>
      <c r="MZS250" s="348"/>
      <c r="MZT250" s="348"/>
      <c r="MZU250" s="349"/>
      <c r="MZW250" s="347"/>
      <c r="MZX250" s="350"/>
      <c r="MZY250" s="350"/>
      <c r="MZZ250" s="348"/>
      <c r="NAA250" s="348"/>
      <c r="NAB250" s="348"/>
      <c r="NAC250" s="349"/>
      <c r="NAE250" s="347"/>
      <c r="NAF250" s="350"/>
      <c r="NAG250" s="350"/>
      <c r="NAH250" s="348"/>
      <c r="NAI250" s="348"/>
      <c r="NAJ250" s="348"/>
      <c r="NAK250" s="349"/>
      <c r="NAM250" s="347"/>
      <c r="NAN250" s="350"/>
      <c r="NAO250" s="350"/>
      <c r="NAP250" s="348"/>
      <c r="NAQ250" s="348"/>
      <c r="NAR250" s="348"/>
      <c r="NAS250" s="349"/>
      <c r="NAU250" s="347"/>
      <c r="NAV250" s="350"/>
      <c r="NAW250" s="350"/>
      <c r="NAX250" s="348"/>
      <c r="NAY250" s="348"/>
      <c r="NAZ250" s="348"/>
      <c r="NBA250" s="349"/>
      <c r="NBC250" s="347"/>
      <c r="NBD250" s="350"/>
      <c r="NBE250" s="350"/>
      <c r="NBF250" s="348"/>
      <c r="NBG250" s="348"/>
      <c r="NBH250" s="348"/>
      <c r="NBI250" s="349"/>
      <c r="NBK250" s="347"/>
      <c r="NBL250" s="350"/>
      <c r="NBM250" s="350"/>
      <c r="NBN250" s="348"/>
      <c r="NBO250" s="348"/>
      <c r="NBP250" s="348"/>
      <c r="NBQ250" s="349"/>
      <c r="NBS250" s="347"/>
      <c r="NBT250" s="350"/>
      <c r="NBU250" s="350"/>
      <c r="NBV250" s="348"/>
      <c r="NBW250" s="348"/>
      <c r="NBX250" s="348"/>
      <c r="NBY250" s="349"/>
      <c r="NCA250" s="347"/>
      <c r="NCB250" s="350"/>
      <c r="NCC250" s="350"/>
      <c r="NCD250" s="348"/>
      <c r="NCE250" s="348"/>
      <c r="NCF250" s="348"/>
      <c r="NCG250" s="349"/>
      <c r="NCI250" s="347"/>
      <c r="NCJ250" s="350"/>
      <c r="NCK250" s="350"/>
      <c r="NCL250" s="348"/>
      <c r="NCM250" s="348"/>
      <c r="NCN250" s="348"/>
      <c r="NCO250" s="349"/>
      <c r="NCQ250" s="347"/>
      <c r="NCR250" s="350"/>
      <c r="NCS250" s="350"/>
      <c r="NCT250" s="348"/>
      <c r="NCU250" s="348"/>
      <c r="NCV250" s="348"/>
      <c r="NCW250" s="349"/>
      <c r="NCY250" s="347"/>
      <c r="NCZ250" s="350"/>
      <c r="NDA250" s="350"/>
      <c r="NDB250" s="348"/>
      <c r="NDC250" s="348"/>
      <c r="NDD250" s="348"/>
      <c r="NDE250" s="349"/>
      <c r="NDG250" s="347"/>
      <c r="NDH250" s="350"/>
      <c r="NDI250" s="350"/>
      <c r="NDJ250" s="348"/>
      <c r="NDK250" s="348"/>
      <c r="NDL250" s="348"/>
      <c r="NDM250" s="349"/>
      <c r="NDO250" s="347"/>
      <c r="NDP250" s="350"/>
      <c r="NDQ250" s="350"/>
      <c r="NDR250" s="348"/>
      <c r="NDS250" s="348"/>
      <c r="NDT250" s="348"/>
      <c r="NDU250" s="349"/>
      <c r="NDW250" s="347"/>
      <c r="NDX250" s="350"/>
      <c r="NDY250" s="350"/>
      <c r="NDZ250" s="348"/>
      <c r="NEA250" s="348"/>
      <c r="NEB250" s="348"/>
      <c r="NEC250" s="349"/>
      <c r="NEE250" s="347"/>
      <c r="NEF250" s="350"/>
      <c r="NEG250" s="350"/>
      <c r="NEH250" s="348"/>
      <c r="NEI250" s="348"/>
      <c r="NEJ250" s="348"/>
      <c r="NEK250" s="349"/>
      <c r="NEM250" s="347"/>
      <c r="NEN250" s="350"/>
      <c r="NEO250" s="350"/>
      <c r="NEP250" s="348"/>
      <c r="NEQ250" s="348"/>
      <c r="NER250" s="348"/>
      <c r="NES250" s="349"/>
      <c r="NEU250" s="347"/>
      <c r="NEV250" s="350"/>
      <c r="NEW250" s="350"/>
      <c r="NEX250" s="348"/>
      <c r="NEY250" s="348"/>
      <c r="NEZ250" s="348"/>
      <c r="NFA250" s="349"/>
      <c r="NFC250" s="347"/>
      <c r="NFD250" s="350"/>
      <c r="NFE250" s="350"/>
      <c r="NFF250" s="348"/>
      <c r="NFG250" s="348"/>
      <c r="NFH250" s="348"/>
      <c r="NFI250" s="349"/>
      <c r="NFK250" s="347"/>
      <c r="NFL250" s="350"/>
      <c r="NFM250" s="350"/>
      <c r="NFN250" s="348"/>
      <c r="NFO250" s="348"/>
      <c r="NFP250" s="348"/>
      <c r="NFQ250" s="349"/>
      <c r="NFS250" s="347"/>
      <c r="NFT250" s="350"/>
      <c r="NFU250" s="350"/>
      <c r="NFV250" s="348"/>
      <c r="NFW250" s="348"/>
      <c r="NFX250" s="348"/>
      <c r="NFY250" s="349"/>
      <c r="NGA250" s="347"/>
      <c r="NGB250" s="350"/>
      <c r="NGC250" s="350"/>
      <c r="NGD250" s="348"/>
      <c r="NGE250" s="348"/>
      <c r="NGF250" s="348"/>
      <c r="NGG250" s="349"/>
      <c r="NGI250" s="347"/>
      <c r="NGJ250" s="350"/>
      <c r="NGK250" s="350"/>
      <c r="NGL250" s="348"/>
      <c r="NGM250" s="348"/>
      <c r="NGN250" s="348"/>
      <c r="NGO250" s="349"/>
      <c r="NGQ250" s="347"/>
      <c r="NGR250" s="350"/>
      <c r="NGS250" s="350"/>
      <c r="NGT250" s="348"/>
      <c r="NGU250" s="348"/>
      <c r="NGV250" s="348"/>
      <c r="NGW250" s="349"/>
      <c r="NGY250" s="347"/>
      <c r="NGZ250" s="350"/>
      <c r="NHA250" s="350"/>
      <c r="NHB250" s="348"/>
      <c r="NHC250" s="348"/>
      <c r="NHD250" s="348"/>
      <c r="NHE250" s="349"/>
      <c r="NHG250" s="347"/>
      <c r="NHH250" s="350"/>
      <c r="NHI250" s="350"/>
      <c r="NHJ250" s="348"/>
      <c r="NHK250" s="348"/>
      <c r="NHL250" s="348"/>
      <c r="NHM250" s="349"/>
      <c r="NHO250" s="347"/>
      <c r="NHP250" s="350"/>
      <c r="NHQ250" s="350"/>
      <c r="NHR250" s="348"/>
      <c r="NHS250" s="348"/>
      <c r="NHT250" s="348"/>
      <c r="NHU250" s="349"/>
      <c r="NHW250" s="347"/>
      <c r="NHX250" s="350"/>
      <c r="NHY250" s="350"/>
      <c r="NHZ250" s="348"/>
      <c r="NIA250" s="348"/>
      <c r="NIB250" s="348"/>
      <c r="NIC250" s="349"/>
      <c r="NIE250" s="347"/>
      <c r="NIF250" s="350"/>
      <c r="NIG250" s="350"/>
      <c r="NIH250" s="348"/>
      <c r="NII250" s="348"/>
      <c r="NIJ250" s="348"/>
      <c r="NIK250" s="349"/>
      <c r="NIM250" s="347"/>
      <c r="NIN250" s="350"/>
      <c r="NIO250" s="350"/>
      <c r="NIP250" s="348"/>
      <c r="NIQ250" s="348"/>
      <c r="NIR250" s="348"/>
      <c r="NIS250" s="349"/>
      <c r="NIU250" s="347"/>
      <c r="NIV250" s="350"/>
      <c r="NIW250" s="350"/>
      <c r="NIX250" s="348"/>
      <c r="NIY250" s="348"/>
      <c r="NIZ250" s="348"/>
      <c r="NJA250" s="349"/>
      <c r="NJC250" s="347"/>
      <c r="NJD250" s="350"/>
      <c r="NJE250" s="350"/>
      <c r="NJF250" s="348"/>
      <c r="NJG250" s="348"/>
      <c r="NJH250" s="348"/>
      <c r="NJI250" s="349"/>
      <c r="NJK250" s="347"/>
      <c r="NJL250" s="350"/>
      <c r="NJM250" s="350"/>
      <c r="NJN250" s="348"/>
      <c r="NJO250" s="348"/>
      <c r="NJP250" s="348"/>
      <c r="NJQ250" s="349"/>
      <c r="NJS250" s="347"/>
      <c r="NJT250" s="350"/>
      <c r="NJU250" s="350"/>
      <c r="NJV250" s="348"/>
      <c r="NJW250" s="348"/>
      <c r="NJX250" s="348"/>
      <c r="NJY250" s="349"/>
      <c r="NKA250" s="347"/>
      <c r="NKB250" s="350"/>
      <c r="NKC250" s="350"/>
      <c r="NKD250" s="348"/>
      <c r="NKE250" s="348"/>
      <c r="NKF250" s="348"/>
      <c r="NKG250" s="349"/>
      <c r="NKI250" s="347"/>
      <c r="NKJ250" s="350"/>
      <c r="NKK250" s="350"/>
      <c r="NKL250" s="348"/>
      <c r="NKM250" s="348"/>
      <c r="NKN250" s="348"/>
      <c r="NKO250" s="349"/>
      <c r="NKQ250" s="347"/>
      <c r="NKR250" s="350"/>
      <c r="NKS250" s="350"/>
      <c r="NKT250" s="348"/>
      <c r="NKU250" s="348"/>
      <c r="NKV250" s="348"/>
      <c r="NKW250" s="349"/>
      <c r="NKY250" s="347"/>
      <c r="NKZ250" s="350"/>
      <c r="NLA250" s="350"/>
      <c r="NLB250" s="348"/>
      <c r="NLC250" s="348"/>
      <c r="NLD250" s="348"/>
      <c r="NLE250" s="349"/>
      <c r="NLG250" s="347"/>
      <c r="NLH250" s="350"/>
      <c r="NLI250" s="350"/>
      <c r="NLJ250" s="348"/>
      <c r="NLK250" s="348"/>
      <c r="NLL250" s="348"/>
      <c r="NLM250" s="349"/>
      <c r="NLO250" s="347"/>
      <c r="NLP250" s="350"/>
      <c r="NLQ250" s="350"/>
      <c r="NLR250" s="348"/>
      <c r="NLS250" s="348"/>
      <c r="NLT250" s="348"/>
      <c r="NLU250" s="349"/>
      <c r="NLW250" s="347"/>
      <c r="NLX250" s="350"/>
      <c r="NLY250" s="350"/>
      <c r="NLZ250" s="348"/>
      <c r="NMA250" s="348"/>
      <c r="NMB250" s="348"/>
      <c r="NMC250" s="349"/>
      <c r="NME250" s="347"/>
      <c r="NMF250" s="350"/>
      <c r="NMG250" s="350"/>
      <c r="NMH250" s="348"/>
      <c r="NMI250" s="348"/>
      <c r="NMJ250" s="348"/>
      <c r="NMK250" s="349"/>
      <c r="NMM250" s="347"/>
      <c r="NMN250" s="350"/>
      <c r="NMO250" s="350"/>
      <c r="NMP250" s="348"/>
      <c r="NMQ250" s="348"/>
      <c r="NMR250" s="348"/>
      <c r="NMS250" s="349"/>
      <c r="NMU250" s="347"/>
      <c r="NMV250" s="350"/>
      <c r="NMW250" s="350"/>
      <c r="NMX250" s="348"/>
      <c r="NMY250" s="348"/>
      <c r="NMZ250" s="348"/>
      <c r="NNA250" s="349"/>
      <c r="NNC250" s="347"/>
      <c r="NND250" s="350"/>
      <c r="NNE250" s="350"/>
      <c r="NNF250" s="348"/>
      <c r="NNG250" s="348"/>
      <c r="NNH250" s="348"/>
      <c r="NNI250" s="349"/>
      <c r="NNK250" s="347"/>
      <c r="NNL250" s="350"/>
      <c r="NNM250" s="350"/>
      <c r="NNN250" s="348"/>
      <c r="NNO250" s="348"/>
      <c r="NNP250" s="348"/>
      <c r="NNQ250" s="349"/>
      <c r="NNS250" s="347"/>
      <c r="NNT250" s="350"/>
      <c r="NNU250" s="350"/>
      <c r="NNV250" s="348"/>
      <c r="NNW250" s="348"/>
      <c r="NNX250" s="348"/>
      <c r="NNY250" s="349"/>
      <c r="NOA250" s="347"/>
      <c r="NOB250" s="350"/>
      <c r="NOC250" s="350"/>
      <c r="NOD250" s="348"/>
      <c r="NOE250" s="348"/>
      <c r="NOF250" s="348"/>
      <c r="NOG250" s="349"/>
      <c r="NOI250" s="347"/>
      <c r="NOJ250" s="350"/>
      <c r="NOK250" s="350"/>
      <c r="NOL250" s="348"/>
      <c r="NOM250" s="348"/>
      <c r="NON250" s="348"/>
      <c r="NOO250" s="349"/>
      <c r="NOQ250" s="347"/>
      <c r="NOR250" s="350"/>
      <c r="NOS250" s="350"/>
      <c r="NOT250" s="348"/>
      <c r="NOU250" s="348"/>
      <c r="NOV250" s="348"/>
      <c r="NOW250" s="349"/>
      <c r="NOY250" s="347"/>
      <c r="NOZ250" s="350"/>
      <c r="NPA250" s="350"/>
      <c r="NPB250" s="348"/>
      <c r="NPC250" s="348"/>
      <c r="NPD250" s="348"/>
      <c r="NPE250" s="349"/>
      <c r="NPG250" s="347"/>
      <c r="NPH250" s="350"/>
      <c r="NPI250" s="350"/>
      <c r="NPJ250" s="348"/>
      <c r="NPK250" s="348"/>
      <c r="NPL250" s="348"/>
      <c r="NPM250" s="349"/>
      <c r="NPO250" s="347"/>
      <c r="NPP250" s="350"/>
      <c r="NPQ250" s="350"/>
      <c r="NPR250" s="348"/>
      <c r="NPS250" s="348"/>
      <c r="NPT250" s="348"/>
      <c r="NPU250" s="349"/>
      <c r="NPW250" s="347"/>
      <c r="NPX250" s="350"/>
      <c r="NPY250" s="350"/>
      <c r="NPZ250" s="348"/>
      <c r="NQA250" s="348"/>
      <c r="NQB250" s="348"/>
      <c r="NQC250" s="349"/>
      <c r="NQE250" s="347"/>
      <c r="NQF250" s="350"/>
      <c r="NQG250" s="350"/>
      <c r="NQH250" s="348"/>
      <c r="NQI250" s="348"/>
      <c r="NQJ250" s="348"/>
      <c r="NQK250" s="349"/>
      <c r="NQM250" s="347"/>
      <c r="NQN250" s="350"/>
      <c r="NQO250" s="350"/>
      <c r="NQP250" s="348"/>
      <c r="NQQ250" s="348"/>
      <c r="NQR250" s="348"/>
      <c r="NQS250" s="349"/>
      <c r="NQU250" s="347"/>
      <c r="NQV250" s="350"/>
      <c r="NQW250" s="350"/>
      <c r="NQX250" s="348"/>
      <c r="NQY250" s="348"/>
      <c r="NQZ250" s="348"/>
      <c r="NRA250" s="349"/>
      <c r="NRC250" s="347"/>
      <c r="NRD250" s="350"/>
      <c r="NRE250" s="350"/>
      <c r="NRF250" s="348"/>
      <c r="NRG250" s="348"/>
      <c r="NRH250" s="348"/>
      <c r="NRI250" s="349"/>
      <c r="NRK250" s="347"/>
      <c r="NRL250" s="350"/>
      <c r="NRM250" s="350"/>
      <c r="NRN250" s="348"/>
      <c r="NRO250" s="348"/>
      <c r="NRP250" s="348"/>
      <c r="NRQ250" s="349"/>
      <c r="NRS250" s="347"/>
      <c r="NRT250" s="350"/>
      <c r="NRU250" s="350"/>
      <c r="NRV250" s="348"/>
      <c r="NRW250" s="348"/>
      <c r="NRX250" s="348"/>
      <c r="NRY250" s="349"/>
      <c r="NSA250" s="347"/>
      <c r="NSB250" s="350"/>
      <c r="NSC250" s="350"/>
      <c r="NSD250" s="348"/>
      <c r="NSE250" s="348"/>
      <c r="NSF250" s="348"/>
      <c r="NSG250" s="349"/>
      <c r="NSI250" s="347"/>
      <c r="NSJ250" s="350"/>
      <c r="NSK250" s="350"/>
      <c r="NSL250" s="348"/>
      <c r="NSM250" s="348"/>
      <c r="NSN250" s="348"/>
      <c r="NSO250" s="349"/>
      <c r="NSQ250" s="347"/>
      <c r="NSR250" s="350"/>
      <c r="NSS250" s="350"/>
      <c r="NST250" s="348"/>
      <c r="NSU250" s="348"/>
      <c r="NSV250" s="348"/>
      <c r="NSW250" s="349"/>
      <c r="NSY250" s="347"/>
      <c r="NSZ250" s="350"/>
      <c r="NTA250" s="350"/>
      <c r="NTB250" s="348"/>
      <c r="NTC250" s="348"/>
      <c r="NTD250" s="348"/>
      <c r="NTE250" s="349"/>
      <c r="NTG250" s="347"/>
      <c r="NTH250" s="350"/>
      <c r="NTI250" s="350"/>
      <c r="NTJ250" s="348"/>
      <c r="NTK250" s="348"/>
      <c r="NTL250" s="348"/>
      <c r="NTM250" s="349"/>
      <c r="NTO250" s="347"/>
      <c r="NTP250" s="350"/>
      <c r="NTQ250" s="350"/>
      <c r="NTR250" s="348"/>
      <c r="NTS250" s="348"/>
      <c r="NTT250" s="348"/>
      <c r="NTU250" s="349"/>
      <c r="NTW250" s="347"/>
      <c r="NTX250" s="350"/>
      <c r="NTY250" s="350"/>
      <c r="NTZ250" s="348"/>
      <c r="NUA250" s="348"/>
      <c r="NUB250" s="348"/>
      <c r="NUC250" s="349"/>
      <c r="NUE250" s="347"/>
      <c r="NUF250" s="350"/>
      <c r="NUG250" s="350"/>
      <c r="NUH250" s="348"/>
      <c r="NUI250" s="348"/>
      <c r="NUJ250" s="348"/>
      <c r="NUK250" s="349"/>
      <c r="NUM250" s="347"/>
      <c r="NUN250" s="350"/>
      <c r="NUO250" s="350"/>
      <c r="NUP250" s="348"/>
      <c r="NUQ250" s="348"/>
      <c r="NUR250" s="348"/>
      <c r="NUS250" s="349"/>
      <c r="NUU250" s="347"/>
      <c r="NUV250" s="350"/>
      <c r="NUW250" s="350"/>
      <c r="NUX250" s="348"/>
      <c r="NUY250" s="348"/>
      <c r="NUZ250" s="348"/>
      <c r="NVA250" s="349"/>
      <c r="NVC250" s="347"/>
      <c r="NVD250" s="350"/>
      <c r="NVE250" s="350"/>
      <c r="NVF250" s="348"/>
      <c r="NVG250" s="348"/>
      <c r="NVH250" s="348"/>
      <c r="NVI250" s="349"/>
      <c r="NVK250" s="347"/>
      <c r="NVL250" s="350"/>
      <c r="NVM250" s="350"/>
      <c r="NVN250" s="348"/>
      <c r="NVO250" s="348"/>
      <c r="NVP250" s="348"/>
      <c r="NVQ250" s="349"/>
      <c r="NVS250" s="347"/>
      <c r="NVT250" s="350"/>
      <c r="NVU250" s="350"/>
      <c r="NVV250" s="348"/>
      <c r="NVW250" s="348"/>
      <c r="NVX250" s="348"/>
      <c r="NVY250" s="349"/>
      <c r="NWA250" s="347"/>
      <c r="NWB250" s="350"/>
      <c r="NWC250" s="350"/>
      <c r="NWD250" s="348"/>
      <c r="NWE250" s="348"/>
      <c r="NWF250" s="348"/>
      <c r="NWG250" s="349"/>
      <c r="NWI250" s="347"/>
      <c r="NWJ250" s="350"/>
      <c r="NWK250" s="350"/>
      <c r="NWL250" s="348"/>
      <c r="NWM250" s="348"/>
      <c r="NWN250" s="348"/>
      <c r="NWO250" s="349"/>
      <c r="NWQ250" s="347"/>
      <c r="NWR250" s="350"/>
      <c r="NWS250" s="350"/>
      <c r="NWT250" s="348"/>
      <c r="NWU250" s="348"/>
      <c r="NWV250" s="348"/>
      <c r="NWW250" s="349"/>
      <c r="NWY250" s="347"/>
      <c r="NWZ250" s="350"/>
      <c r="NXA250" s="350"/>
      <c r="NXB250" s="348"/>
      <c r="NXC250" s="348"/>
      <c r="NXD250" s="348"/>
      <c r="NXE250" s="349"/>
      <c r="NXG250" s="347"/>
      <c r="NXH250" s="350"/>
      <c r="NXI250" s="350"/>
      <c r="NXJ250" s="348"/>
      <c r="NXK250" s="348"/>
      <c r="NXL250" s="348"/>
      <c r="NXM250" s="349"/>
      <c r="NXO250" s="347"/>
      <c r="NXP250" s="350"/>
      <c r="NXQ250" s="350"/>
      <c r="NXR250" s="348"/>
      <c r="NXS250" s="348"/>
      <c r="NXT250" s="348"/>
      <c r="NXU250" s="349"/>
      <c r="NXW250" s="347"/>
      <c r="NXX250" s="350"/>
      <c r="NXY250" s="350"/>
      <c r="NXZ250" s="348"/>
      <c r="NYA250" s="348"/>
      <c r="NYB250" s="348"/>
      <c r="NYC250" s="349"/>
      <c r="NYE250" s="347"/>
      <c r="NYF250" s="350"/>
      <c r="NYG250" s="350"/>
      <c r="NYH250" s="348"/>
      <c r="NYI250" s="348"/>
      <c r="NYJ250" s="348"/>
      <c r="NYK250" s="349"/>
      <c r="NYM250" s="347"/>
      <c r="NYN250" s="350"/>
      <c r="NYO250" s="350"/>
      <c r="NYP250" s="348"/>
      <c r="NYQ250" s="348"/>
      <c r="NYR250" s="348"/>
      <c r="NYS250" s="349"/>
      <c r="NYU250" s="347"/>
      <c r="NYV250" s="350"/>
      <c r="NYW250" s="350"/>
      <c r="NYX250" s="348"/>
      <c r="NYY250" s="348"/>
      <c r="NYZ250" s="348"/>
      <c r="NZA250" s="349"/>
      <c r="NZC250" s="347"/>
      <c r="NZD250" s="350"/>
      <c r="NZE250" s="350"/>
      <c r="NZF250" s="348"/>
      <c r="NZG250" s="348"/>
      <c r="NZH250" s="348"/>
      <c r="NZI250" s="349"/>
      <c r="NZK250" s="347"/>
      <c r="NZL250" s="350"/>
      <c r="NZM250" s="350"/>
      <c r="NZN250" s="348"/>
      <c r="NZO250" s="348"/>
      <c r="NZP250" s="348"/>
      <c r="NZQ250" s="349"/>
      <c r="NZS250" s="347"/>
      <c r="NZT250" s="350"/>
      <c r="NZU250" s="350"/>
      <c r="NZV250" s="348"/>
      <c r="NZW250" s="348"/>
      <c r="NZX250" s="348"/>
      <c r="NZY250" s="349"/>
      <c r="OAA250" s="347"/>
      <c r="OAB250" s="350"/>
      <c r="OAC250" s="350"/>
      <c r="OAD250" s="348"/>
      <c r="OAE250" s="348"/>
      <c r="OAF250" s="348"/>
      <c r="OAG250" s="349"/>
      <c r="OAI250" s="347"/>
      <c r="OAJ250" s="350"/>
      <c r="OAK250" s="350"/>
      <c r="OAL250" s="348"/>
      <c r="OAM250" s="348"/>
      <c r="OAN250" s="348"/>
      <c r="OAO250" s="349"/>
      <c r="OAQ250" s="347"/>
      <c r="OAR250" s="350"/>
      <c r="OAS250" s="350"/>
      <c r="OAT250" s="348"/>
      <c r="OAU250" s="348"/>
      <c r="OAV250" s="348"/>
      <c r="OAW250" s="349"/>
      <c r="OAY250" s="347"/>
      <c r="OAZ250" s="350"/>
      <c r="OBA250" s="350"/>
      <c r="OBB250" s="348"/>
      <c r="OBC250" s="348"/>
      <c r="OBD250" s="348"/>
      <c r="OBE250" s="349"/>
      <c r="OBG250" s="347"/>
      <c r="OBH250" s="350"/>
      <c r="OBI250" s="350"/>
      <c r="OBJ250" s="348"/>
      <c r="OBK250" s="348"/>
      <c r="OBL250" s="348"/>
      <c r="OBM250" s="349"/>
      <c r="OBO250" s="347"/>
      <c r="OBP250" s="350"/>
      <c r="OBQ250" s="350"/>
      <c r="OBR250" s="348"/>
      <c r="OBS250" s="348"/>
      <c r="OBT250" s="348"/>
      <c r="OBU250" s="349"/>
      <c r="OBW250" s="347"/>
      <c r="OBX250" s="350"/>
      <c r="OBY250" s="350"/>
      <c r="OBZ250" s="348"/>
      <c r="OCA250" s="348"/>
      <c r="OCB250" s="348"/>
      <c r="OCC250" s="349"/>
      <c r="OCE250" s="347"/>
      <c r="OCF250" s="350"/>
      <c r="OCG250" s="350"/>
      <c r="OCH250" s="348"/>
      <c r="OCI250" s="348"/>
      <c r="OCJ250" s="348"/>
      <c r="OCK250" s="349"/>
      <c r="OCM250" s="347"/>
      <c r="OCN250" s="350"/>
      <c r="OCO250" s="350"/>
      <c r="OCP250" s="348"/>
      <c r="OCQ250" s="348"/>
      <c r="OCR250" s="348"/>
      <c r="OCS250" s="349"/>
      <c r="OCU250" s="347"/>
      <c r="OCV250" s="350"/>
      <c r="OCW250" s="350"/>
      <c r="OCX250" s="348"/>
      <c r="OCY250" s="348"/>
      <c r="OCZ250" s="348"/>
      <c r="ODA250" s="349"/>
      <c r="ODC250" s="347"/>
      <c r="ODD250" s="350"/>
      <c r="ODE250" s="350"/>
      <c r="ODF250" s="348"/>
      <c r="ODG250" s="348"/>
      <c r="ODH250" s="348"/>
      <c r="ODI250" s="349"/>
      <c r="ODK250" s="347"/>
      <c r="ODL250" s="350"/>
      <c r="ODM250" s="350"/>
      <c r="ODN250" s="348"/>
      <c r="ODO250" s="348"/>
      <c r="ODP250" s="348"/>
      <c r="ODQ250" s="349"/>
      <c r="ODS250" s="347"/>
      <c r="ODT250" s="350"/>
      <c r="ODU250" s="350"/>
      <c r="ODV250" s="348"/>
      <c r="ODW250" s="348"/>
      <c r="ODX250" s="348"/>
      <c r="ODY250" s="349"/>
      <c r="OEA250" s="347"/>
      <c r="OEB250" s="350"/>
      <c r="OEC250" s="350"/>
      <c r="OED250" s="348"/>
      <c r="OEE250" s="348"/>
      <c r="OEF250" s="348"/>
      <c r="OEG250" s="349"/>
      <c r="OEI250" s="347"/>
      <c r="OEJ250" s="350"/>
      <c r="OEK250" s="350"/>
      <c r="OEL250" s="348"/>
      <c r="OEM250" s="348"/>
      <c r="OEN250" s="348"/>
      <c r="OEO250" s="349"/>
      <c r="OEQ250" s="347"/>
      <c r="OER250" s="350"/>
      <c r="OES250" s="350"/>
      <c r="OET250" s="348"/>
      <c r="OEU250" s="348"/>
      <c r="OEV250" s="348"/>
      <c r="OEW250" s="349"/>
      <c r="OEY250" s="347"/>
      <c r="OEZ250" s="350"/>
      <c r="OFA250" s="350"/>
      <c r="OFB250" s="348"/>
      <c r="OFC250" s="348"/>
      <c r="OFD250" s="348"/>
      <c r="OFE250" s="349"/>
      <c r="OFG250" s="347"/>
      <c r="OFH250" s="350"/>
      <c r="OFI250" s="350"/>
      <c r="OFJ250" s="348"/>
      <c r="OFK250" s="348"/>
      <c r="OFL250" s="348"/>
      <c r="OFM250" s="349"/>
      <c r="OFO250" s="347"/>
      <c r="OFP250" s="350"/>
      <c r="OFQ250" s="350"/>
      <c r="OFR250" s="348"/>
      <c r="OFS250" s="348"/>
      <c r="OFT250" s="348"/>
      <c r="OFU250" s="349"/>
      <c r="OFW250" s="347"/>
      <c r="OFX250" s="350"/>
      <c r="OFY250" s="350"/>
      <c r="OFZ250" s="348"/>
      <c r="OGA250" s="348"/>
      <c r="OGB250" s="348"/>
      <c r="OGC250" s="349"/>
      <c r="OGE250" s="347"/>
      <c r="OGF250" s="350"/>
      <c r="OGG250" s="350"/>
      <c r="OGH250" s="348"/>
      <c r="OGI250" s="348"/>
      <c r="OGJ250" s="348"/>
      <c r="OGK250" s="349"/>
      <c r="OGM250" s="347"/>
      <c r="OGN250" s="350"/>
      <c r="OGO250" s="350"/>
      <c r="OGP250" s="348"/>
      <c r="OGQ250" s="348"/>
      <c r="OGR250" s="348"/>
      <c r="OGS250" s="349"/>
      <c r="OGU250" s="347"/>
      <c r="OGV250" s="350"/>
      <c r="OGW250" s="350"/>
      <c r="OGX250" s="348"/>
      <c r="OGY250" s="348"/>
      <c r="OGZ250" s="348"/>
      <c r="OHA250" s="349"/>
      <c r="OHC250" s="347"/>
      <c r="OHD250" s="350"/>
      <c r="OHE250" s="350"/>
      <c r="OHF250" s="348"/>
      <c r="OHG250" s="348"/>
      <c r="OHH250" s="348"/>
      <c r="OHI250" s="349"/>
      <c r="OHK250" s="347"/>
      <c r="OHL250" s="350"/>
      <c r="OHM250" s="350"/>
      <c r="OHN250" s="348"/>
      <c r="OHO250" s="348"/>
      <c r="OHP250" s="348"/>
      <c r="OHQ250" s="349"/>
      <c r="OHS250" s="347"/>
      <c r="OHT250" s="350"/>
      <c r="OHU250" s="350"/>
      <c r="OHV250" s="348"/>
      <c r="OHW250" s="348"/>
      <c r="OHX250" s="348"/>
      <c r="OHY250" s="349"/>
      <c r="OIA250" s="347"/>
      <c r="OIB250" s="350"/>
      <c r="OIC250" s="350"/>
      <c r="OID250" s="348"/>
      <c r="OIE250" s="348"/>
      <c r="OIF250" s="348"/>
      <c r="OIG250" s="349"/>
      <c r="OII250" s="347"/>
      <c r="OIJ250" s="350"/>
      <c r="OIK250" s="350"/>
      <c r="OIL250" s="348"/>
      <c r="OIM250" s="348"/>
      <c r="OIN250" s="348"/>
      <c r="OIO250" s="349"/>
      <c r="OIQ250" s="347"/>
      <c r="OIR250" s="350"/>
      <c r="OIS250" s="350"/>
      <c r="OIT250" s="348"/>
      <c r="OIU250" s="348"/>
      <c r="OIV250" s="348"/>
      <c r="OIW250" s="349"/>
      <c r="OIY250" s="347"/>
      <c r="OIZ250" s="350"/>
      <c r="OJA250" s="350"/>
      <c r="OJB250" s="348"/>
      <c r="OJC250" s="348"/>
      <c r="OJD250" s="348"/>
      <c r="OJE250" s="349"/>
      <c r="OJG250" s="347"/>
      <c r="OJH250" s="350"/>
      <c r="OJI250" s="350"/>
      <c r="OJJ250" s="348"/>
      <c r="OJK250" s="348"/>
      <c r="OJL250" s="348"/>
      <c r="OJM250" s="349"/>
      <c r="OJO250" s="347"/>
      <c r="OJP250" s="350"/>
      <c r="OJQ250" s="350"/>
      <c r="OJR250" s="348"/>
      <c r="OJS250" s="348"/>
      <c r="OJT250" s="348"/>
      <c r="OJU250" s="349"/>
      <c r="OJW250" s="347"/>
      <c r="OJX250" s="350"/>
      <c r="OJY250" s="350"/>
      <c r="OJZ250" s="348"/>
      <c r="OKA250" s="348"/>
      <c r="OKB250" s="348"/>
      <c r="OKC250" s="349"/>
      <c r="OKE250" s="347"/>
      <c r="OKF250" s="350"/>
      <c r="OKG250" s="350"/>
      <c r="OKH250" s="348"/>
      <c r="OKI250" s="348"/>
      <c r="OKJ250" s="348"/>
      <c r="OKK250" s="349"/>
      <c r="OKM250" s="347"/>
      <c r="OKN250" s="350"/>
      <c r="OKO250" s="350"/>
      <c r="OKP250" s="348"/>
      <c r="OKQ250" s="348"/>
      <c r="OKR250" s="348"/>
      <c r="OKS250" s="349"/>
      <c r="OKU250" s="347"/>
      <c r="OKV250" s="350"/>
      <c r="OKW250" s="350"/>
      <c r="OKX250" s="348"/>
      <c r="OKY250" s="348"/>
      <c r="OKZ250" s="348"/>
      <c r="OLA250" s="349"/>
      <c r="OLC250" s="347"/>
      <c r="OLD250" s="350"/>
      <c r="OLE250" s="350"/>
      <c r="OLF250" s="348"/>
      <c r="OLG250" s="348"/>
      <c r="OLH250" s="348"/>
      <c r="OLI250" s="349"/>
      <c r="OLK250" s="347"/>
      <c r="OLL250" s="350"/>
      <c r="OLM250" s="350"/>
      <c r="OLN250" s="348"/>
      <c r="OLO250" s="348"/>
      <c r="OLP250" s="348"/>
      <c r="OLQ250" s="349"/>
      <c r="OLS250" s="347"/>
      <c r="OLT250" s="350"/>
      <c r="OLU250" s="350"/>
      <c r="OLV250" s="348"/>
      <c r="OLW250" s="348"/>
      <c r="OLX250" s="348"/>
      <c r="OLY250" s="349"/>
      <c r="OMA250" s="347"/>
      <c r="OMB250" s="350"/>
      <c r="OMC250" s="350"/>
      <c r="OMD250" s="348"/>
      <c r="OME250" s="348"/>
      <c r="OMF250" s="348"/>
      <c r="OMG250" s="349"/>
      <c r="OMI250" s="347"/>
      <c r="OMJ250" s="350"/>
      <c r="OMK250" s="350"/>
      <c r="OML250" s="348"/>
      <c r="OMM250" s="348"/>
      <c r="OMN250" s="348"/>
      <c r="OMO250" s="349"/>
      <c r="OMQ250" s="347"/>
      <c r="OMR250" s="350"/>
      <c r="OMS250" s="350"/>
      <c r="OMT250" s="348"/>
      <c r="OMU250" s="348"/>
      <c r="OMV250" s="348"/>
      <c r="OMW250" s="349"/>
      <c r="OMY250" s="347"/>
      <c r="OMZ250" s="350"/>
      <c r="ONA250" s="350"/>
      <c r="ONB250" s="348"/>
      <c r="ONC250" s="348"/>
      <c r="OND250" s="348"/>
      <c r="ONE250" s="349"/>
      <c r="ONG250" s="347"/>
      <c r="ONH250" s="350"/>
      <c r="ONI250" s="350"/>
      <c r="ONJ250" s="348"/>
      <c r="ONK250" s="348"/>
      <c r="ONL250" s="348"/>
      <c r="ONM250" s="349"/>
      <c r="ONO250" s="347"/>
      <c r="ONP250" s="350"/>
      <c r="ONQ250" s="350"/>
      <c r="ONR250" s="348"/>
      <c r="ONS250" s="348"/>
      <c r="ONT250" s="348"/>
      <c r="ONU250" s="349"/>
      <c r="ONW250" s="347"/>
      <c r="ONX250" s="350"/>
      <c r="ONY250" s="350"/>
      <c r="ONZ250" s="348"/>
      <c r="OOA250" s="348"/>
      <c r="OOB250" s="348"/>
      <c r="OOC250" s="349"/>
      <c r="OOE250" s="347"/>
      <c r="OOF250" s="350"/>
      <c r="OOG250" s="350"/>
      <c r="OOH250" s="348"/>
      <c r="OOI250" s="348"/>
      <c r="OOJ250" s="348"/>
      <c r="OOK250" s="349"/>
      <c r="OOM250" s="347"/>
      <c r="OON250" s="350"/>
      <c r="OOO250" s="350"/>
      <c r="OOP250" s="348"/>
      <c r="OOQ250" s="348"/>
      <c r="OOR250" s="348"/>
      <c r="OOS250" s="349"/>
      <c r="OOU250" s="347"/>
      <c r="OOV250" s="350"/>
      <c r="OOW250" s="350"/>
      <c r="OOX250" s="348"/>
      <c r="OOY250" s="348"/>
      <c r="OOZ250" s="348"/>
      <c r="OPA250" s="349"/>
      <c r="OPC250" s="347"/>
      <c r="OPD250" s="350"/>
      <c r="OPE250" s="350"/>
      <c r="OPF250" s="348"/>
      <c r="OPG250" s="348"/>
      <c r="OPH250" s="348"/>
      <c r="OPI250" s="349"/>
      <c r="OPK250" s="347"/>
      <c r="OPL250" s="350"/>
      <c r="OPM250" s="350"/>
      <c r="OPN250" s="348"/>
      <c r="OPO250" s="348"/>
      <c r="OPP250" s="348"/>
      <c r="OPQ250" s="349"/>
      <c r="OPS250" s="347"/>
      <c r="OPT250" s="350"/>
      <c r="OPU250" s="350"/>
      <c r="OPV250" s="348"/>
      <c r="OPW250" s="348"/>
      <c r="OPX250" s="348"/>
      <c r="OPY250" s="349"/>
      <c r="OQA250" s="347"/>
      <c r="OQB250" s="350"/>
      <c r="OQC250" s="350"/>
      <c r="OQD250" s="348"/>
      <c r="OQE250" s="348"/>
      <c r="OQF250" s="348"/>
      <c r="OQG250" s="349"/>
      <c r="OQI250" s="347"/>
      <c r="OQJ250" s="350"/>
      <c r="OQK250" s="350"/>
      <c r="OQL250" s="348"/>
      <c r="OQM250" s="348"/>
      <c r="OQN250" s="348"/>
      <c r="OQO250" s="349"/>
      <c r="OQQ250" s="347"/>
      <c r="OQR250" s="350"/>
      <c r="OQS250" s="350"/>
      <c r="OQT250" s="348"/>
      <c r="OQU250" s="348"/>
      <c r="OQV250" s="348"/>
      <c r="OQW250" s="349"/>
      <c r="OQY250" s="347"/>
      <c r="OQZ250" s="350"/>
      <c r="ORA250" s="350"/>
      <c r="ORB250" s="348"/>
      <c r="ORC250" s="348"/>
      <c r="ORD250" s="348"/>
      <c r="ORE250" s="349"/>
      <c r="ORG250" s="347"/>
      <c r="ORH250" s="350"/>
      <c r="ORI250" s="350"/>
      <c r="ORJ250" s="348"/>
      <c r="ORK250" s="348"/>
      <c r="ORL250" s="348"/>
      <c r="ORM250" s="349"/>
      <c r="ORO250" s="347"/>
      <c r="ORP250" s="350"/>
      <c r="ORQ250" s="350"/>
      <c r="ORR250" s="348"/>
      <c r="ORS250" s="348"/>
      <c r="ORT250" s="348"/>
      <c r="ORU250" s="349"/>
      <c r="ORW250" s="347"/>
      <c r="ORX250" s="350"/>
      <c r="ORY250" s="350"/>
      <c r="ORZ250" s="348"/>
      <c r="OSA250" s="348"/>
      <c r="OSB250" s="348"/>
      <c r="OSC250" s="349"/>
      <c r="OSE250" s="347"/>
      <c r="OSF250" s="350"/>
      <c r="OSG250" s="350"/>
      <c r="OSH250" s="348"/>
      <c r="OSI250" s="348"/>
      <c r="OSJ250" s="348"/>
      <c r="OSK250" s="349"/>
      <c r="OSM250" s="347"/>
      <c r="OSN250" s="350"/>
      <c r="OSO250" s="350"/>
      <c r="OSP250" s="348"/>
      <c r="OSQ250" s="348"/>
      <c r="OSR250" s="348"/>
      <c r="OSS250" s="349"/>
      <c r="OSU250" s="347"/>
      <c r="OSV250" s="350"/>
      <c r="OSW250" s="350"/>
      <c r="OSX250" s="348"/>
      <c r="OSY250" s="348"/>
      <c r="OSZ250" s="348"/>
      <c r="OTA250" s="349"/>
      <c r="OTC250" s="347"/>
      <c r="OTD250" s="350"/>
      <c r="OTE250" s="350"/>
      <c r="OTF250" s="348"/>
      <c r="OTG250" s="348"/>
      <c r="OTH250" s="348"/>
      <c r="OTI250" s="349"/>
      <c r="OTK250" s="347"/>
      <c r="OTL250" s="350"/>
      <c r="OTM250" s="350"/>
      <c r="OTN250" s="348"/>
      <c r="OTO250" s="348"/>
      <c r="OTP250" s="348"/>
      <c r="OTQ250" s="349"/>
      <c r="OTS250" s="347"/>
      <c r="OTT250" s="350"/>
      <c r="OTU250" s="350"/>
      <c r="OTV250" s="348"/>
      <c r="OTW250" s="348"/>
      <c r="OTX250" s="348"/>
      <c r="OTY250" s="349"/>
      <c r="OUA250" s="347"/>
      <c r="OUB250" s="350"/>
      <c r="OUC250" s="350"/>
      <c r="OUD250" s="348"/>
      <c r="OUE250" s="348"/>
      <c r="OUF250" s="348"/>
      <c r="OUG250" s="349"/>
      <c r="OUI250" s="347"/>
      <c r="OUJ250" s="350"/>
      <c r="OUK250" s="350"/>
      <c r="OUL250" s="348"/>
      <c r="OUM250" s="348"/>
      <c r="OUN250" s="348"/>
      <c r="OUO250" s="349"/>
      <c r="OUQ250" s="347"/>
      <c r="OUR250" s="350"/>
      <c r="OUS250" s="350"/>
      <c r="OUT250" s="348"/>
      <c r="OUU250" s="348"/>
      <c r="OUV250" s="348"/>
      <c r="OUW250" s="349"/>
      <c r="OUY250" s="347"/>
      <c r="OUZ250" s="350"/>
      <c r="OVA250" s="350"/>
      <c r="OVB250" s="348"/>
      <c r="OVC250" s="348"/>
      <c r="OVD250" s="348"/>
      <c r="OVE250" s="349"/>
      <c r="OVG250" s="347"/>
      <c r="OVH250" s="350"/>
      <c r="OVI250" s="350"/>
      <c r="OVJ250" s="348"/>
      <c r="OVK250" s="348"/>
      <c r="OVL250" s="348"/>
      <c r="OVM250" s="349"/>
      <c r="OVO250" s="347"/>
      <c r="OVP250" s="350"/>
      <c r="OVQ250" s="350"/>
      <c r="OVR250" s="348"/>
      <c r="OVS250" s="348"/>
      <c r="OVT250" s="348"/>
      <c r="OVU250" s="349"/>
      <c r="OVW250" s="347"/>
      <c r="OVX250" s="350"/>
      <c r="OVY250" s="350"/>
      <c r="OVZ250" s="348"/>
      <c r="OWA250" s="348"/>
      <c r="OWB250" s="348"/>
      <c r="OWC250" s="349"/>
      <c r="OWE250" s="347"/>
      <c r="OWF250" s="350"/>
      <c r="OWG250" s="350"/>
      <c r="OWH250" s="348"/>
      <c r="OWI250" s="348"/>
      <c r="OWJ250" s="348"/>
      <c r="OWK250" s="349"/>
      <c r="OWM250" s="347"/>
      <c r="OWN250" s="350"/>
      <c r="OWO250" s="350"/>
      <c r="OWP250" s="348"/>
      <c r="OWQ250" s="348"/>
      <c r="OWR250" s="348"/>
      <c r="OWS250" s="349"/>
      <c r="OWU250" s="347"/>
      <c r="OWV250" s="350"/>
      <c r="OWW250" s="350"/>
      <c r="OWX250" s="348"/>
      <c r="OWY250" s="348"/>
      <c r="OWZ250" s="348"/>
      <c r="OXA250" s="349"/>
      <c r="OXC250" s="347"/>
      <c r="OXD250" s="350"/>
      <c r="OXE250" s="350"/>
      <c r="OXF250" s="348"/>
      <c r="OXG250" s="348"/>
      <c r="OXH250" s="348"/>
      <c r="OXI250" s="349"/>
      <c r="OXK250" s="347"/>
      <c r="OXL250" s="350"/>
      <c r="OXM250" s="350"/>
      <c r="OXN250" s="348"/>
      <c r="OXO250" s="348"/>
      <c r="OXP250" s="348"/>
      <c r="OXQ250" s="349"/>
      <c r="OXS250" s="347"/>
      <c r="OXT250" s="350"/>
      <c r="OXU250" s="350"/>
      <c r="OXV250" s="348"/>
      <c r="OXW250" s="348"/>
      <c r="OXX250" s="348"/>
      <c r="OXY250" s="349"/>
      <c r="OYA250" s="347"/>
      <c r="OYB250" s="350"/>
      <c r="OYC250" s="350"/>
      <c r="OYD250" s="348"/>
      <c r="OYE250" s="348"/>
      <c r="OYF250" s="348"/>
      <c r="OYG250" s="349"/>
      <c r="OYI250" s="347"/>
      <c r="OYJ250" s="350"/>
      <c r="OYK250" s="350"/>
      <c r="OYL250" s="348"/>
      <c r="OYM250" s="348"/>
      <c r="OYN250" s="348"/>
      <c r="OYO250" s="349"/>
      <c r="OYQ250" s="347"/>
      <c r="OYR250" s="350"/>
      <c r="OYS250" s="350"/>
      <c r="OYT250" s="348"/>
      <c r="OYU250" s="348"/>
      <c r="OYV250" s="348"/>
      <c r="OYW250" s="349"/>
      <c r="OYY250" s="347"/>
      <c r="OYZ250" s="350"/>
      <c r="OZA250" s="350"/>
      <c r="OZB250" s="348"/>
      <c r="OZC250" s="348"/>
      <c r="OZD250" s="348"/>
      <c r="OZE250" s="349"/>
      <c r="OZG250" s="347"/>
      <c r="OZH250" s="350"/>
      <c r="OZI250" s="350"/>
      <c r="OZJ250" s="348"/>
      <c r="OZK250" s="348"/>
      <c r="OZL250" s="348"/>
      <c r="OZM250" s="349"/>
      <c r="OZO250" s="347"/>
      <c r="OZP250" s="350"/>
      <c r="OZQ250" s="350"/>
      <c r="OZR250" s="348"/>
      <c r="OZS250" s="348"/>
      <c r="OZT250" s="348"/>
      <c r="OZU250" s="349"/>
      <c r="OZW250" s="347"/>
      <c r="OZX250" s="350"/>
      <c r="OZY250" s="350"/>
      <c r="OZZ250" s="348"/>
      <c r="PAA250" s="348"/>
      <c r="PAB250" s="348"/>
      <c r="PAC250" s="349"/>
      <c r="PAE250" s="347"/>
      <c r="PAF250" s="350"/>
      <c r="PAG250" s="350"/>
      <c r="PAH250" s="348"/>
      <c r="PAI250" s="348"/>
      <c r="PAJ250" s="348"/>
      <c r="PAK250" s="349"/>
      <c r="PAM250" s="347"/>
      <c r="PAN250" s="350"/>
      <c r="PAO250" s="350"/>
      <c r="PAP250" s="348"/>
      <c r="PAQ250" s="348"/>
      <c r="PAR250" s="348"/>
      <c r="PAS250" s="349"/>
      <c r="PAU250" s="347"/>
      <c r="PAV250" s="350"/>
      <c r="PAW250" s="350"/>
      <c r="PAX250" s="348"/>
      <c r="PAY250" s="348"/>
      <c r="PAZ250" s="348"/>
      <c r="PBA250" s="349"/>
      <c r="PBC250" s="347"/>
      <c r="PBD250" s="350"/>
      <c r="PBE250" s="350"/>
      <c r="PBF250" s="348"/>
      <c r="PBG250" s="348"/>
      <c r="PBH250" s="348"/>
      <c r="PBI250" s="349"/>
      <c r="PBK250" s="347"/>
      <c r="PBL250" s="350"/>
      <c r="PBM250" s="350"/>
      <c r="PBN250" s="348"/>
      <c r="PBO250" s="348"/>
      <c r="PBP250" s="348"/>
      <c r="PBQ250" s="349"/>
      <c r="PBS250" s="347"/>
      <c r="PBT250" s="350"/>
      <c r="PBU250" s="350"/>
      <c r="PBV250" s="348"/>
      <c r="PBW250" s="348"/>
      <c r="PBX250" s="348"/>
      <c r="PBY250" s="349"/>
      <c r="PCA250" s="347"/>
      <c r="PCB250" s="350"/>
      <c r="PCC250" s="350"/>
      <c r="PCD250" s="348"/>
      <c r="PCE250" s="348"/>
      <c r="PCF250" s="348"/>
      <c r="PCG250" s="349"/>
      <c r="PCI250" s="347"/>
      <c r="PCJ250" s="350"/>
      <c r="PCK250" s="350"/>
      <c r="PCL250" s="348"/>
      <c r="PCM250" s="348"/>
      <c r="PCN250" s="348"/>
      <c r="PCO250" s="349"/>
      <c r="PCQ250" s="347"/>
      <c r="PCR250" s="350"/>
      <c r="PCS250" s="350"/>
      <c r="PCT250" s="348"/>
      <c r="PCU250" s="348"/>
      <c r="PCV250" s="348"/>
      <c r="PCW250" s="349"/>
      <c r="PCY250" s="347"/>
      <c r="PCZ250" s="350"/>
      <c r="PDA250" s="350"/>
      <c r="PDB250" s="348"/>
      <c r="PDC250" s="348"/>
      <c r="PDD250" s="348"/>
      <c r="PDE250" s="349"/>
      <c r="PDG250" s="347"/>
      <c r="PDH250" s="350"/>
      <c r="PDI250" s="350"/>
      <c r="PDJ250" s="348"/>
      <c r="PDK250" s="348"/>
      <c r="PDL250" s="348"/>
      <c r="PDM250" s="349"/>
      <c r="PDO250" s="347"/>
      <c r="PDP250" s="350"/>
      <c r="PDQ250" s="350"/>
      <c r="PDR250" s="348"/>
      <c r="PDS250" s="348"/>
      <c r="PDT250" s="348"/>
      <c r="PDU250" s="349"/>
      <c r="PDW250" s="347"/>
      <c r="PDX250" s="350"/>
      <c r="PDY250" s="350"/>
      <c r="PDZ250" s="348"/>
      <c r="PEA250" s="348"/>
      <c r="PEB250" s="348"/>
      <c r="PEC250" s="349"/>
      <c r="PEE250" s="347"/>
      <c r="PEF250" s="350"/>
      <c r="PEG250" s="350"/>
      <c r="PEH250" s="348"/>
      <c r="PEI250" s="348"/>
      <c r="PEJ250" s="348"/>
      <c r="PEK250" s="349"/>
      <c r="PEM250" s="347"/>
      <c r="PEN250" s="350"/>
      <c r="PEO250" s="350"/>
      <c r="PEP250" s="348"/>
      <c r="PEQ250" s="348"/>
      <c r="PER250" s="348"/>
      <c r="PES250" s="349"/>
      <c r="PEU250" s="347"/>
      <c r="PEV250" s="350"/>
      <c r="PEW250" s="350"/>
      <c r="PEX250" s="348"/>
      <c r="PEY250" s="348"/>
      <c r="PEZ250" s="348"/>
      <c r="PFA250" s="349"/>
      <c r="PFC250" s="347"/>
      <c r="PFD250" s="350"/>
      <c r="PFE250" s="350"/>
      <c r="PFF250" s="348"/>
      <c r="PFG250" s="348"/>
      <c r="PFH250" s="348"/>
      <c r="PFI250" s="349"/>
      <c r="PFK250" s="347"/>
      <c r="PFL250" s="350"/>
      <c r="PFM250" s="350"/>
      <c r="PFN250" s="348"/>
      <c r="PFO250" s="348"/>
      <c r="PFP250" s="348"/>
      <c r="PFQ250" s="349"/>
      <c r="PFS250" s="347"/>
      <c r="PFT250" s="350"/>
      <c r="PFU250" s="350"/>
      <c r="PFV250" s="348"/>
      <c r="PFW250" s="348"/>
      <c r="PFX250" s="348"/>
      <c r="PFY250" s="349"/>
      <c r="PGA250" s="347"/>
      <c r="PGB250" s="350"/>
      <c r="PGC250" s="350"/>
      <c r="PGD250" s="348"/>
      <c r="PGE250" s="348"/>
      <c r="PGF250" s="348"/>
      <c r="PGG250" s="349"/>
      <c r="PGI250" s="347"/>
      <c r="PGJ250" s="350"/>
      <c r="PGK250" s="350"/>
      <c r="PGL250" s="348"/>
      <c r="PGM250" s="348"/>
      <c r="PGN250" s="348"/>
      <c r="PGO250" s="349"/>
      <c r="PGQ250" s="347"/>
      <c r="PGR250" s="350"/>
      <c r="PGS250" s="350"/>
      <c r="PGT250" s="348"/>
      <c r="PGU250" s="348"/>
      <c r="PGV250" s="348"/>
      <c r="PGW250" s="349"/>
      <c r="PGY250" s="347"/>
      <c r="PGZ250" s="350"/>
      <c r="PHA250" s="350"/>
      <c r="PHB250" s="348"/>
      <c r="PHC250" s="348"/>
      <c r="PHD250" s="348"/>
      <c r="PHE250" s="349"/>
      <c r="PHG250" s="347"/>
      <c r="PHH250" s="350"/>
      <c r="PHI250" s="350"/>
      <c r="PHJ250" s="348"/>
      <c r="PHK250" s="348"/>
      <c r="PHL250" s="348"/>
      <c r="PHM250" s="349"/>
      <c r="PHO250" s="347"/>
      <c r="PHP250" s="350"/>
      <c r="PHQ250" s="350"/>
      <c r="PHR250" s="348"/>
      <c r="PHS250" s="348"/>
      <c r="PHT250" s="348"/>
      <c r="PHU250" s="349"/>
      <c r="PHW250" s="347"/>
      <c r="PHX250" s="350"/>
      <c r="PHY250" s="350"/>
      <c r="PHZ250" s="348"/>
      <c r="PIA250" s="348"/>
      <c r="PIB250" s="348"/>
      <c r="PIC250" s="349"/>
      <c r="PIE250" s="347"/>
      <c r="PIF250" s="350"/>
      <c r="PIG250" s="350"/>
      <c r="PIH250" s="348"/>
      <c r="PII250" s="348"/>
      <c r="PIJ250" s="348"/>
      <c r="PIK250" s="349"/>
      <c r="PIM250" s="347"/>
      <c r="PIN250" s="350"/>
      <c r="PIO250" s="350"/>
      <c r="PIP250" s="348"/>
      <c r="PIQ250" s="348"/>
      <c r="PIR250" s="348"/>
      <c r="PIS250" s="349"/>
      <c r="PIU250" s="347"/>
      <c r="PIV250" s="350"/>
      <c r="PIW250" s="350"/>
      <c r="PIX250" s="348"/>
      <c r="PIY250" s="348"/>
      <c r="PIZ250" s="348"/>
      <c r="PJA250" s="349"/>
      <c r="PJC250" s="347"/>
      <c r="PJD250" s="350"/>
      <c r="PJE250" s="350"/>
      <c r="PJF250" s="348"/>
      <c r="PJG250" s="348"/>
      <c r="PJH250" s="348"/>
      <c r="PJI250" s="349"/>
      <c r="PJK250" s="347"/>
      <c r="PJL250" s="350"/>
      <c r="PJM250" s="350"/>
      <c r="PJN250" s="348"/>
      <c r="PJO250" s="348"/>
      <c r="PJP250" s="348"/>
      <c r="PJQ250" s="349"/>
      <c r="PJS250" s="347"/>
      <c r="PJT250" s="350"/>
      <c r="PJU250" s="350"/>
      <c r="PJV250" s="348"/>
      <c r="PJW250" s="348"/>
      <c r="PJX250" s="348"/>
      <c r="PJY250" s="349"/>
      <c r="PKA250" s="347"/>
      <c r="PKB250" s="350"/>
      <c r="PKC250" s="350"/>
      <c r="PKD250" s="348"/>
      <c r="PKE250" s="348"/>
      <c r="PKF250" s="348"/>
      <c r="PKG250" s="349"/>
      <c r="PKI250" s="347"/>
      <c r="PKJ250" s="350"/>
      <c r="PKK250" s="350"/>
      <c r="PKL250" s="348"/>
      <c r="PKM250" s="348"/>
      <c r="PKN250" s="348"/>
      <c r="PKO250" s="349"/>
      <c r="PKQ250" s="347"/>
      <c r="PKR250" s="350"/>
      <c r="PKS250" s="350"/>
      <c r="PKT250" s="348"/>
      <c r="PKU250" s="348"/>
      <c r="PKV250" s="348"/>
      <c r="PKW250" s="349"/>
      <c r="PKY250" s="347"/>
      <c r="PKZ250" s="350"/>
      <c r="PLA250" s="350"/>
      <c r="PLB250" s="348"/>
      <c r="PLC250" s="348"/>
      <c r="PLD250" s="348"/>
      <c r="PLE250" s="349"/>
      <c r="PLG250" s="347"/>
      <c r="PLH250" s="350"/>
      <c r="PLI250" s="350"/>
      <c r="PLJ250" s="348"/>
      <c r="PLK250" s="348"/>
      <c r="PLL250" s="348"/>
      <c r="PLM250" s="349"/>
      <c r="PLO250" s="347"/>
      <c r="PLP250" s="350"/>
      <c r="PLQ250" s="350"/>
      <c r="PLR250" s="348"/>
      <c r="PLS250" s="348"/>
      <c r="PLT250" s="348"/>
      <c r="PLU250" s="349"/>
      <c r="PLW250" s="347"/>
      <c r="PLX250" s="350"/>
      <c r="PLY250" s="350"/>
      <c r="PLZ250" s="348"/>
      <c r="PMA250" s="348"/>
      <c r="PMB250" s="348"/>
      <c r="PMC250" s="349"/>
      <c r="PME250" s="347"/>
      <c r="PMF250" s="350"/>
      <c r="PMG250" s="350"/>
      <c r="PMH250" s="348"/>
      <c r="PMI250" s="348"/>
      <c r="PMJ250" s="348"/>
      <c r="PMK250" s="349"/>
      <c r="PMM250" s="347"/>
      <c r="PMN250" s="350"/>
      <c r="PMO250" s="350"/>
      <c r="PMP250" s="348"/>
      <c r="PMQ250" s="348"/>
      <c r="PMR250" s="348"/>
      <c r="PMS250" s="349"/>
      <c r="PMU250" s="347"/>
      <c r="PMV250" s="350"/>
      <c r="PMW250" s="350"/>
      <c r="PMX250" s="348"/>
      <c r="PMY250" s="348"/>
      <c r="PMZ250" s="348"/>
      <c r="PNA250" s="349"/>
      <c r="PNC250" s="347"/>
      <c r="PND250" s="350"/>
      <c r="PNE250" s="350"/>
      <c r="PNF250" s="348"/>
      <c r="PNG250" s="348"/>
      <c r="PNH250" s="348"/>
      <c r="PNI250" s="349"/>
      <c r="PNK250" s="347"/>
      <c r="PNL250" s="350"/>
      <c r="PNM250" s="350"/>
      <c r="PNN250" s="348"/>
      <c r="PNO250" s="348"/>
      <c r="PNP250" s="348"/>
      <c r="PNQ250" s="349"/>
      <c r="PNS250" s="347"/>
      <c r="PNT250" s="350"/>
      <c r="PNU250" s="350"/>
      <c r="PNV250" s="348"/>
      <c r="PNW250" s="348"/>
      <c r="PNX250" s="348"/>
      <c r="PNY250" s="349"/>
      <c r="POA250" s="347"/>
      <c r="POB250" s="350"/>
      <c r="POC250" s="350"/>
      <c r="POD250" s="348"/>
      <c r="POE250" s="348"/>
      <c r="POF250" s="348"/>
      <c r="POG250" s="349"/>
      <c r="POI250" s="347"/>
      <c r="POJ250" s="350"/>
      <c r="POK250" s="350"/>
      <c r="POL250" s="348"/>
      <c r="POM250" s="348"/>
      <c r="PON250" s="348"/>
      <c r="POO250" s="349"/>
      <c r="POQ250" s="347"/>
      <c r="POR250" s="350"/>
      <c r="POS250" s="350"/>
      <c r="POT250" s="348"/>
      <c r="POU250" s="348"/>
      <c r="POV250" s="348"/>
      <c r="POW250" s="349"/>
      <c r="POY250" s="347"/>
      <c r="POZ250" s="350"/>
      <c r="PPA250" s="350"/>
      <c r="PPB250" s="348"/>
      <c r="PPC250" s="348"/>
      <c r="PPD250" s="348"/>
      <c r="PPE250" s="349"/>
      <c r="PPG250" s="347"/>
      <c r="PPH250" s="350"/>
      <c r="PPI250" s="350"/>
      <c r="PPJ250" s="348"/>
      <c r="PPK250" s="348"/>
      <c r="PPL250" s="348"/>
      <c r="PPM250" s="349"/>
      <c r="PPO250" s="347"/>
      <c r="PPP250" s="350"/>
      <c r="PPQ250" s="350"/>
      <c r="PPR250" s="348"/>
      <c r="PPS250" s="348"/>
      <c r="PPT250" s="348"/>
      <c r="PPU250" s="349"/>
      <c r="PPW250" s="347"/>
      <c r="PPX250" s="350"/>
      <c r="PPY250" s="350"/>
      <c r="PPZ250" s="348"/>
      <c r="PQA250" s="348"/>
      <c r="PQB250" s="348"/>
      <c r="PQC250" s="349"/>
      <c r="PQE250" s="347"/>
      <c r="PQF250" s="350"/>
      <c r="PQG250" s="350"/>
      <c r="PQH250" s="348"/>
      <c r="PQI250" s="348"/>
      <c r="PQJ250" s="348"/>
      <c r="PQK250" s="349"/>
      <c r="PQM250" s="347"/>
      <c r="PQN250" s="350"/>
      <c r="PQO250" s="350"/>
      <c r="PQP250" s="348"/>
      <c r="PQQ250" s="348"/>
      <c r="PQR250" s="348"/>
      <c r="PQS250" s="349"/>
      <c r="PQU250" s="347"/>
      <c r="PQV250" s="350"/>
      <c r="PQW250" s="350"/>
      <c r="PQX250" s="348"/>
      <c r="PQY250" s="348"/>
      <c r="PQZ250" s="348"/>
      <c r="PRA250" s="349"/>
      <c r="PRC250" s="347"/>
      <c r="PRD250" s="350"/>
      <c r="PRE250" s="350"/>
      <c r="PRF250" s="348"/>
      <c r="PRG250" s="348"/>
      <c r="PRH250" s="348"/>
      <c r="PRI250" s="349"/>
      <c r="PRK250" s="347"/>
      <c r="PRL250" s="350"/>
      <c r="PRM250" s="350"/>
      <c r="PRN250" s="348"/>
      <c r="PRO250" s="348"/>
      <c r="PRP250" s="348"/>
      <c r="PRQ250" s="349"/>
      <c r="PRS250" s="347"/>
      <c r="PRT250" s="350"/>
      <c r="PRU250" s="350"/>
      <c r="PRV250" s="348"/>
      <c r="PRW250" s="348"/>
      <c r="PRX250" s="348"/>
      <c r="PRY250" s="349"/>
      <c r="PSA250" s="347"/>
      <c r="PSB250" s="350"/>
      <c r="PSC250" s="350"/>
      <c r="PSD250" s="348"/>
      <c r="PSE250" s="348"/>
      <c r="PSF250" s="348"/>
      <c r="PSG250" s="349"/>
      <c r="PSI250" s="347"/>
      <c r="PSJ250" s="350"/>
      <c r="PSK250" s="350"/>
      <c r="PSL250" s="348"/>
      <c r="PSM250" s="348"/>
      <c r="PSN250" s="348"/>
      <c r="PSO250" s="349"/>
      <c r="PSQ250" s="347"/>
      <c r="PSR250" s="350"/>
      <c r="PSS250" s="350"/>
      <c r="PST250" s="348"/>
      <c r="PSU250" s="348"/>
      <c r="PSV250" s="348"/>
      <c r="PSW250" s="349"/>
      <c r="PSY250" s="347"/>
      <c r="PSZ250" s="350"/>
      <c r="PTA250" s="350"/>
      <c r="PTB250" s="348"/>
      <c r="PTC250" s="348"/>
      <c r="PTD250" s="348"/>
      <c r="PTE250" s="349"/>
      <c r="PTG250" s="347"/>
      <c r="PTH250" s="350"/>
      <c r="PTI250" s="350"/>
      <c r="PTJ250" s="348"/>
      <c r="PTK250" s="348"/>
      <c r="PTL250" s="348"/>
      <c r="PTM250" s="349"/>
      <c r="PTO250" s="347"/>
      <c r="PTP250" s="350"/>
      <c r="PTQ250" s="350"/>
      <c r="PTR250" s="348"/>
      <c r="PTS250" s="348"/>
      <c r="PTT250" s="348"/>
      <c r="PTU250" s="349"/>
      <c r="PTW250" s="347"/>
      <c r="PTX250" s="350"/>
      <c r="PTY250" s="350"/>
      <c r="PTZ250" s="348"/>
      <c r="PUA250" s="348"/>
      <c r="PUB250" s="348"/>
      <c r="PUC250" s="349"/>
      <c r="PUE250" s="347"/>
      <c r="PUF250" s="350"/>
      <c r="PUG250" s="350"/>
      <c r="PUH250" s="348"/>
      <c r="PUI250" s="348"/>
      <c r="PUJ250" s="348"/>
      <c r="PUK250" s="349"/>
      <c r="PUM250" s="347"/>
      <c r="PUN250" s="350"/>
      <c r="PUO250" s="350"/>
      <c r="PUP250" s="348"/>
      <c r="PUQ250" s="348"/>
      <c r="PUR250" s="348"/>
      <c r="PUS250" s="349"/>
      <c r="PUU250" s="347"/>
      <c r="PUV250" s="350"/>
      <c r="PUW250" s="350"/>
      <c r="PUX250" s="348"/>
      <c r="PUY250" s="348"/>
      <c r="PUZ250" s="348"/>
      <c r="PVA250" s="349"/>
      <c r="PVC250" s="347"/>
      <c r="PVD250" s="350"/>
      <c r="PVE250" s="350"/>
      <c r="PVF250" s="348"/>
      <c r="PVG250" s="348"/>
      <c r="PVH250" s="348"/>
      <c r="PVI250" s="349"/>
      <c r="PVK250" s="347"/>
      <c r="PVL250" s="350"/>
      <c r="PVM250" s="350"/>
      <c r="PVN250" s="348"/>
      <c r="PVO250" s="348"/>
      <c r="PVP250" s="348"/>
      <c r="PVQ250" s="349"/>
      <c r="PVS250" s="347"/>
      <c r="PVT250" s="350"/>
      <c r="PVU250" s="350"/>
      <c r="PVV250" s="348"/>
      <c r="PVW250" s="348"/>
      <c r="PVX250" s="348"/>
      <c r="PVY250" s="349"/>
      <c r="PWA250" s="347"/>
      <c r="PWB250" s="350"/>
      <c r="PWC250" s="350"/>
      <c r="PWD250" s="348"/>
      <c r="PWE250" s="348"/>
      <c r="PWF250" s="348"/>
      <c r="PWG250" s="349"/>
      <c r="PWI250" s="347"/>
      <c r="PWJ250" s="350"/>
      <c r="PWK250" s="350"/>
      <c r="PWL250" s="348"/>
      <c r="PWM250" s="348"/>
      <c r="PWN250" s="348"/>
      <c r="PWO250" s="349"/>
      <c r="PWQ250" s="347"/>
      <c r="PWR250" s="350"/>
      <c r="PWS250" s="350"/>
      <c r="PWT250" s="348"/>
      <c r="PWU250" s="348"/>
      <c r="PWV250" s="348"/>
      <c r="PWW250" s="349"/>
      <c r="PWY250" s="347"/>
      <c r="PWZ250" s="350"/>
      <c r="PXA250" s="350"/>
      <c r="PXB250" s="348"/>
      <c r="PXC250" s="348"/>
      <c r="PXD250" s="348"/>
      <c r="PXE250" s="349"/>
      <c r="PXG250" s="347"/>
      <c r="PXH250" s="350"/>
      <c r="PXI250" s="350"/>
      <c r="PXJ250" s="348"/>
      <c r="PXK250" s="348"/>
      <c r="PXL250" s="348"/>
      <c r="PXM250" s="349"/>
      <c r="PXO250" s="347"/>
      <c r="PXP250" s="350"/>
      <c r="PXQ250" s="350"/>
      <c r="PXR250" s="348"/>
      <c r="PXS250" s="348"/>
      <c r="PXT250" s="348"/>
      <c r="PXU250" s="349"/>
      <c r="PXW250" s="347"/>
      <c r="PXX250" s="350"/>
      <c r="PXY250" s="350"/>
      <c r="PXZ250" s="348"/>
      <c r="PYA250" s="348"/>
      <c r="PYB250" s="348"/>
      <c r="PYC250" s="349"/>
      <c r="PYE250" s="347"/>
      <c r="PYF250" s="350"/>
      <c r="PYG250" s="350"/>
      <c r="PYH250" s="348"/>
      <c r="PYI250" s="348"/>
      <c r="PYJ250" s="348"/>
      <c r="PYK250" s="349"/>
      <c r="PYM250" s="347"/>
      <c r="PYN250" s="350"/>
      <c r="PYO250" s="350"/>
      <c r="PYP250" s="348"/>
      <c r="PYQ250" s="348"/>
      <c r="PYR250" s="348"/>
      <c r="PYS250" s="349"/>
      <c r="PYU250" s="347"/>
      <c r="PYV250" s="350"/>
      <c r="PYW250" s="350"/>
      <c r="PYX250" s="348"/>
      <c r="PYY250" s="348"/>
      <c r="PYZ250" s="348"/>
      <c r="PZA250" s="349"/>
      <c r="PZC250" s="347"/>
      <c r="PZD250" s="350"/>
      <c r="PZE250" s="350"/>
      <c r="PZF250" s="348"/>
      <c r="PZG250" s="348"/>
      <c r="PZH250" s="348"/>
      <c r="PZI250" s="349"/>
      <c r="PZK250" s="347"/>
      <c r="PZL250" s="350"/>
      <c r="PZM250" s="350"/>
      <c r="PZN250" s="348"/>
      <c r="PZO250" s="348"/>
      <c r="PZP250" s="348"/>
      <c r="PZQ250" s="349"/>
      <c r="PZS250" s="347"/>
      <c r="PZT250" s="350"/>
      <c r="PZU250" s="350"/>
      <c r="PZV250" s="348"/>
      <c r="PZW250" s="348"/>
      <c r="PZX250" s="348"/>
      <c r="PZY250" s="349"/>
      <c r="QAA250" s="347"/>
      <c r="QAB250" s="350"/>
      <c r="QAC250" s="350"/>
      <c r="QAD250" s="348"/>
      <c r="QAE250" s="348"/>
      <c r="QAF250" s="348"/>
      <c r="QAG250" s="349"/>
      <c r="QAI250" s="347"/>
      <c r="QAJ250" s="350"/>
      <c r="QAK250" s="350"/>
      <c r="QAL250" s="348"/>
      <c r="QAM250" s="348"/>
      <c r="QAN250" s="348"/>
      <c r="QAO250" s="349"/>
      <c r="QAQ250" s="347"/>
      <c r="QAR250" s="350"/>
      <c r="QAS250" s="350"/>
      <c r="QAT250" s="348"/>
      <c r="QAU250" s="348"/>
      <c r="QAV250" s="348"/>
      <c r="QAW250" s="349"/>
      <c r="QAY250" s="347"/>
      <c r="QAZ250" s="350"/>
      <c r="QBA250" s="350"/>
      <c r="QBB250" s="348"/>
      <c r="QBC250" s="348"/>
      <c r="QBD250" s="348"/>
      <c r="QBE250" s="349"/>
      <c r="QBG250" s="347"/>
      <c r="QBH250" s="350"/>
      <c r="QBI250" s="350"/>
      <c r="QBJ250" s="348"/>
      <c r="QBK250" s="348"/>
      <c r="QBL250" s="348"/>
      <c r="QBM250" s="349"/>
      <c r="QBO250" s="347"/>
      <c r="QBP250" s="350"/>
      <c r="QBQ250" s="350"/>
      <c r="QBR250" s="348"/>
      <c r="QBS250" s="348"/>
      <c r="QBT250" s="348"/>
      <c r="QBU250" s="349"/>
      <c r="QBW250" s="347"/>
      <c r="QBX250" s="350"/>
      <c r="QBY250" s="350"/>
      <c r="QBZ250" s="348"/>
      <c r="QCA250" s="348"/>
      <c r="QCB250" s="348"/>
      <c r="QCC250" s="349"/>
      <c r="QCE250" s="347"/>
      <c r="QCF250" s="350"/>
      <c r="QCG250" s="350"/>
      <c r="QCH250" s="348"/>
      <c r="QCI250" s="348"/>
      <c r="QCJ250" s="348"/>
      <c r="QCK250" s="349"/>
      <c r="QCM250" s="347"/>
      <c r="QCN250" s="350"/>
      <c r="QCO250" s="350"/>
      <c r="QCP250" s="348"/>
      <c r="QCQ250" s="348"/>
      <c r="QCR250" s="348"/>
      <c r="QCS250" s="349"/>
      <c r="QCU250" s="347"/>
      <c r="QCV250" s="350"/>
      <c r="QCW250" s="350"/>
      <c r="QCX250" s="348"/>
      <c r="QCY250" s="348"/>
      <c r="QCZ250" s="348"/>
      <c r="QDA250" s="349"/>
      <c r="QDC250" s="347"/>
      <c r="QDD250" s="350"/>
      <c r="QDE250" s="350"/>
      <c r="QDF250" s="348"/>
      <c r="QDG250" s="348"/>
      <c r="QDH250" s="348"/>
      <c r="QDI250" s="349"/>
      <c r="QDK250" s="347"/>
      <c r="QDL250" s="350"/>
      <c r="QDM250" s="350"/>
      <c r="QDN250" s="348"/>
      <c r="QDO250" s="348"/>
      <c r="QDP250" s="348"/>
      <c r="QDQ250" s="349"/>
      <c r="QDS250" s="347"/>
      <c r="QDT250" s="350"/>
      <c r="QDU250" s="350"/>
      <c r="QDV250" s="348"/>
      <c r="QDW250" s="348"/>
      <c r="QDX250" s="348"/>
      <c r="QDY250" s="349"/>
      <c r="QEA250" s="347"/>
      <c r="QEB250" s="350"/>
      <c r="QEC250" s="350"/>
      <c r="QED250" s="348"/>
      <c r="QEE250" s="348"/>
      <c r="QEF250" s="348"/>
      <c r="QEG250" s="349"/>
      <c r="QEI250" s="347"/>
      <c r="QEJ250" s="350"/>
      <c r="QEK250" s="350"/>
      <c r="QEL250" s="348"/>
      <c r="QEM250" s="348"/>
      <c r="QEN250" s="348"/>
      <c r="QEO250" s="349"/>
      <c r="QEQ250" s="347"/>
      <c r="QER250" s="350"/>
      <c r="QES250" s="350"/>
      <c r="QET250" s="348"/>
      <c r="QEU250" s="348"/>
      <c r="QEV250" s="348"/>
      <c r="QEW250" s="349"/>
      <c r="QEY250" s="347"/>
      <c r="QEZ250" s="350"/>
      <c r="QFA250" s="350"/>
      <c r="QFB250" s="348"/>
      <c r="QFC250" s="348"/>
      <c r="QFD250" s="348"/>
      <c r="QFE250" s="349"/>
      <c r="QFG250" s="347"/>
      <c r="QFH250" s="350"/>
      <c r="QFI250" s="350"/>
      <c r="QFJ250" s="348"/>
      <c r="QFK250" s="348"/>
      <c r="QFL250" s="348"/>
      <c r="QFM250" s="349"/>
      <c r="QFO250" s="347"/>
      <c r="QFP250" s="350"/>
      <c r="QFQ250" s="350"/>
      <c r="QFR250" s="348"/>
      <c r="QFS250" s="348"/>
      <c r="QFT250" s="348"/>
      <c r="QFU250" s="349"/>
      <c r="QFW250" s="347"/>
      <c r="QFX250" s="350"/>
      <c r="QFY250" s="350"/>
      <c r="QFZ250" s="348"/>
      <c r="QGA250" s="348"/>
      <c r="QGB250" s="348"/>
      <c r="QGC250" s="349"/>
      <c r="QGE250" s="347"/>
      <c r="QGF250" s="350"/>
      <c r="QGG250" s="350"/>
      <c r="QGH250" s="348"/>
      <c r="QGI250" s="348"/>
      <c r="QGJ250" s="348"/>
      <c r="QGK250" s="349"/>
      <c r="QGM250" s="347"/>
      <c r="QGN250" s="350"/>
      <c r="QGO250" s="350"/>
      <c r="QGP250" s="348"/>
      <c r="QGQ250" s="348"/>
      <c r="QGR250" s="348"/>
      <c r="QGS250" s="349"/>
      <c r="QGU250" s="347"/>
      <c r="QGV250" s="350"/>
      <c r="QGW250" s="350"/>
      <c r="QGX250" s="348"/>
      <c r="QGY250" s="348"/>
      <c r="QGZ250" s="348"/>
      <c r="QHA250" s="349"/>
      <c r="QHC250" s="347"/>
      <c r="QHD250" s="350"/>
      <c r="QHE250" s="350"/>
      <c r="QHF250" s="348"/>
      <c r="QHG250" s="348"/>
      <c r="QHH250" s="348"/>
      <c r="QHI250" s="349"/>
      <c r="QHK250" s="347"/>
      <c r="QHL250" s="350"/>
      <c r="QHM250" s="350"/>
      <c r="QHN250" s="348"/>
      <c r="QHO250" s="348"/>
      <c r="QHP250" s="348"/>
      <c r="QHQ250" s="349"/>
      <c r="QHS250" s="347"/>
      <c r="QHT250" s="350"/>
      <c r="QHU250" s="350"/>
      <c r="QHV250" s="348"/>
      <c r="QHW250" s="348"/>
      <c r="QHX250" s="348"/>
      <c r="QHY250" s="349"/>
      <c r="QIA250" s="347"/>
      <c r="QIB250" s="350"/>
      <c r="QIC250" s="350"/>
      <c r="QID250" s="348"/>
      <c r="QIE250" s="348"/>
      <c r="QIF250" s="348"/>
      <c r="QIG250" s="349"/>
      <c r="QII250" s="347"/>
      <c r="QIJ250" s="350"/>
      <c r="QIK250" s="350"/>
      <c r="QIL250" s="348"/>
      <c r="QIM250" s="348"/>
      <c r="QIN250" s="348"/>
      <c r="QIO250" s="349"/>
      <c r="QIQ250" s="347"/>
      <c r="QIR250" s="350"/>
      <c r="QIS250" s="350"/>
      <c r="QIT250" s="348"/>
      <c r="QIU250" s="348"/>
      <c r="QIV250" s="348"/>
      <c r="QIW250" s="349"/>
      <c r="QIY250" s="347"/>
      <c r="QIZ250" s="350"/>
      <c r="QJA250" s="350"/>
      <c r="QJB250" s="348"/>
      <c r="QJC250" s="348"/>
      <c r="QJD250" s="348"/>
      <c r="QJE250" s="349"/>
      <c r="QJG250" s="347"/>
      <c r="QJH250" s="350"/>
      <c r="QJI250" s="350"/>
      <c r="QJJ250" s="348"/>
      <c r="QJK250" s="348"/>
      <c r="QJL250" s="348"/>
      <c r="QJM250" s="349"/>
      <c r="QJO250" s="347"/>
      <c r="QJP250" s="350"/>
      <c r="QJQ250" s="350"/>
      <c r="QJR250" s="348"/>
      <c r="QJS250" s="348"/>
      <c r="QJT250" s="348"/>
      <c r="QJU250" s="349"/>
      <c r="QJW250" s="347"/>
      <c r="QJX250" s="350"/>
      <c r="QJY250" s="350"/>
      <c r="QJZ250" s="348"/>
      <c r="QKA250" s="348"/>
      <c r="QKB250" s="348"/>
      <c r="QKC250" s="349"/>
      <c r="QKE250" s="347"/>
      <c r="QKF250" s="350"/>
      <c r="QKG250" s="350"/>
      <c r="QKH250" s="348"/>
      <c r="QKI250" s="348"/>
      <c r="QKJ250" s="348"/>
      <c r="QKK250" s="349"/>
      <c r="QKM250" s="347"/>
      <c r="QKN250" s="350"/>
      <c r="QKO250" s="350"/>
      <c r="QKP250" s="348"/>
      <c r="QKQ250" s="348"/>
      <c r="QKR250" s="348"/>
      <c r="QKS250" s="349"/>
      <c r="QKU250" s="347"/>
      <c r="QKV250" s="350"/>
      <c r="QKW250" s="350"/>
      <c r="QKX250" s="348"/>
      <c r="QKY250" s="348"/>
      <c r="QKZ250" s="348"/>
      <c r="QLA250" s="349"/>
      <c r="QLC250" s="347"/>
      <c r="QLD250" s="350"/>
      <c r="QLE250" s="350"/>
      <c r="QLF250" s="348"/>
      <c r="QLG250" s="348"/>
      <c r="QLH250" s="348"/>
      <c r="QLI250" s="349"/>
      <c r="QLK250" s="347"/>
      <c r="QLL250" s="350"/>
      <c r="QLM250" s="350"/>
      <c r="QLN250" s="348"/>
      <c r="QLO250" s="348"/>
      <c r="QLP250" s="348"/>
      <c r="QLQ250" s="349"/>
      <c r="QLS250" s="347"/>
      <c r="QLT250" s="350"/>
      <c r="QLU250" s="350"/>
      <c r="QLV250" s="348"/>
      <c r="QLW250" s="348"/>
      <c r="QLX250" s="348"/>
      <c r="QLY250" s="349"/>
      <c r="QMA250" s="347"/>
      <c r="QMB250" s="350"/>
      <c r="QMC250" s="350"/>
      <c r="QMD250" s="348"/>
      <c r="QME250" s="348"/>
      <c r="QMF250" s="348"/>
      <c r="QMG250" s="349"/>
      <c r="QMI250" s="347"/>
      <c r="QMJ250" s="350"/>
      <c r="QMK250" s="350"/>
      <c r="QML250" s="348"/>
      <c r="QMM250" s="348"/>
      <c r="QMN250" s="348"/>
      <c r="QMO250" s="349"/>
      <c r="QMQ250" s="347"/>
      <c r="QMR250" s="350"/>
      <c r="QMS250" s="350"/>
      <c r="QMT250" s="348"/>
      <c r="QMU250" s="348"/>
      <c r="QMV250" s="348"/>
      <c r="QMW250" s="349"/>
      <c r="QMY250" s="347"/>
      <c r="QMZ250" s="350"/>
      <c r="QNA250" s="350"/>
      <c r="QNB250" s="348"/>
      <c r="QNC250" s="348"/>
      <c r="QND250" s="348"/>
      <c r="QNE250" s="349"/>
      <c r="QNG250" s="347"/>
      <c r="QNH250" s="350"/>
      <c r="QNI250" s="350"/>
      <c r="QNJ250" s="348"/>
      <c r="QNK250" s="348"/>
      <c r="QNL250" s="348"/>
      <c r="QNM250" s="349"/>
      <c r="QNO250" s="347"/>
      <c r="QNP250" s="350"/>
      <c r="QNQ250" s="350"/>
      <c r="QNR250" s="348"/>
      <c r="QNS250" s="348"/>
      <c r="QNT250" s="348"/>
      <c r="QNU250" s="349"/>
      <c r="QNW250" s="347"/>
      <c r="QNX250" s="350"/>
      <c r="QNY250" s="350"/>
      <c r="QNZ250" s="348"/>
      <c r="QOA250" s="348"/>
      <c r="QOB250" s="348"/>
      <c r="QOC250" s="349"/>
      <c r="QOE250" s="347"/>
      <c r="QOF250" s="350"/>
      <c r="QOG250" s="350"/>
      <c r="QOH250" s="348"/>
      <c r="QOI250" s="348"/>
      <c r="QOJ250" s="348"/>
      <c r="QOK250" s="349"/>
      <c r="QOM250" s="347"/>
      <c r="QON250" s="350"/>
      <c r="QOO250" s="350"/>
      <c r="QOP250" s="348"/>
      <c r="QOQ250" s="348"/>
      <c r="QOR250" s="348"/>
      <c r="QOS250" s="349"/>
      <c r="QOU250" s="347"/>
      <c r="QOV250" s="350"/>
      <c r="QOW250" s="350"/>
      <c r="QOX250" s="348"/>
      <c r="QOY250" s="348"/>
      <c r="QOZ250" s="348"/>
      <c r="QPA250" s="349"/>
      <c r="QPC250" s="347"/>
      <c r="QPD250" s="350"/>
      <c r="QPE250" s="350"/>
      <c r="QPF250" s="348"/>
      <c r="QPG250" s="348"/>
      <c r="QPH250" s="348"/>
      <c r="QPI250" s="349"/>
      <c r="QPK250" s="347"/>
      <c r="QPL250" s="350"/>
      <c r="QPM250" s="350"/>
      <c r="QPN250" s="348"/>
      <c r="QPO250" s="348"/>
      <c r="QPP250" s="348"/>
      <c r="QPQ250" s="349"/>
      <c r="QPS250" s="347"/>
      <c r="QPT250" s="350"/>
      <c r="QPU250" s="350"/>
      <c r="QPV250" s="348"/>
      <c r="QPW250" s="348"/>
      <c r="QPX250" s="348"/>
      <c r="QPY250" s="349"/>
      <c r="QQA250" s="347"/>
      <c r="QQB250" s="350"/>
      <c r="QQC250" s="350"/>
      <c r="QQD250" s="348"/>
      <c r="QQE250" s="348"/>
      <c r="QQF250" s="348"/>
      <c r="QQG250" s="349"/>
      <c r="QQI250" s="347"/>
      <c r="QQJ250" s="350"/>
      <c r="QQK250" s="350"/>
      <c r="QQL250" s="348"/>
      <c r="QQM250" s="348"/>
      <c r="QQN250" s="348"/>
      <c r="QQO250" s="349"/>
      <c r="QQQ250" s="347"/>
      <c r="QQR250" s="350"/>
      <c r="QQS250" s="350"/>
      <c r="QQT250" s="348"/>
      <c r="QQU250" s="348"/>
      <c r="QQV250" s="348"/>
      <c r="QQW250" s="349"/>
      <c r="QQY250" s="347"/>
      <c r="QQZ250" s="350"/>
      <c r="QRA250" s="350"/>
      <c r="QRB250" s="348"/>
      <c r="QRC250" s="348"/>
      <c r="QRD250" s="348"/>
      <c r="QRE250" s="349"/>
      <c r="QRG250" s="347"/>
      <c r="QRH250" s="350"/>
      <c r="QRI250" s="350"/>
      <c r="QRJ250" s="348"/>
      <c r="QRK250" s="348"/>
      <c r="QRL250" s="348"/>
      <c r="QRM250" s="349"/>
      <c r="QRO250" s="347"/>
      <c r="QRP250" s="350"/>
      <c r="QRQ250" s="350"/>
      <c r="QRR250" s="348"/>
      <c r="QRS250" s="348"/>
      <c r="QRT250" s="348"/>
      <c r="QRU250" s="349"/>
      <c r="QRW250" s="347"/>
      <c r="QRX250" s="350"/>
      <c r="QRY250" s="350"/>
      <c r="QRZ250" s="348"/>
      <c r="QSA250" s="348"/>
      <c r="QSB250" s="348"/>
      <c r="QSC250" s="349"/>
      <c r="QSE250" s="347"/>
      <c r="QSF250" s="350"/>
      <c r="QSG250" s="350"/>
      <c r="QSH250" s="348"/>
      <c r="QSI250" s="348"/>
      <c r="QSJ250" s="348"/>
      <c r="QSK250" s="349"/>
      <c r="QSM250" s="347"/>
      <c r="QSN250" s="350"/>
      <c r="QSO250" s="350"/>
      <c r="QSP250" s="348"/>
      <c r="QSQ250" s="348"/>
      <c r="QSR250" s="348"/>
      <c r="QSS250" s="349"/>
      <c r="QSU250" s="347"/>
      <c r="QSV250" s="350"/>
      <c r="QSW250" s="350"/>
      <c r="QSX250" s="348"/>
      <c r="QSY250" s="348"/>
      <c r="QSZ250" s="348"/>
      <c r="QTA250" s="349"/>
      <c r="QTC250" s="347"/>
      <c r="QTD250" s="350"/>
      <c r="QTE250" s="350"/>
      <c r="QTF250" s="348"/>
      <c r="QTG250" s="348"/>
      <c r="QTH250" s="348"/>
      <c r="QTI250" s="349"/>
      <c r="QTK250" s="347"/>
      <c r="QTL250" s="350"/>
      <c r="QTM250" s="350"/>
      <c r="QTN250" s="348"/>
      <c r="QTO250" s="348"/>
      <c r="QTP250" s="348"/>
      <c r="QTQ250" s="349"/>
      <c r="QTS250" s="347"/>
      <c r="QTT250" s="350"/>
      <c r="QTU250" s="350"/>
      <c r="QTV250" s="348"/>
      <c r="QTW250" s="348"/>
      <c r="QTX250" s="348"/>
      <c r="QTY250" s="349"/>
      <c r="QUA250" s="347"/>
      <c r="QUB250" s="350"/>
      <c r="QUC250" s="350"/>
      <c r="QUD250" s="348"/>
      <c r="QUE250" s="348"/>
      <c r="QUF250" s="348"/>
      <c r="QUG250" s="349"/>
      <c r="QUI250" s="347"/>
      <c r="QUJ250" s="350"/>
      <c r="QUK250" s="350"/>
      <c r="QUL250" s="348"/>
      <c r="QUM250" s="348"/>
      <c r="QUN250" s="348"/>
      <c r="QUO250" s="349"/>
      <c r="QUQ250" s="347"/>
      <c r="QUR250" s="350"/>
      <c r="QUS250" s="350"/>
      <c r="QUT250" s="348"/>
      <c r="QUU250" s="348"/>
      <c r="QUV250" s="348"/>
      <c r="QUW250" s="349"/>
      <c r="QUY250" s="347"/>
      <c r="QUZ250" s="350"/>
      <c r="QVA250" s="350"/>
      <c r="QVB250" s="348"/>
      <c r="QVC250" s="348"/>
      <c r="QVD250" s="348"/>
      <c r="QVE250" s="349"/>
      <c r="QVG250" s="347"/>
      <c r="QVH250" s="350"/>
      <c r="QVI250" s="350"/>
      <c r="QVJ250" s="348"/>
      <c r="QVK250" s="348"/>
      <c r="QVL250" s="348"/>
      <c r="QVM250" s="349"/>
      <c r="QVO250" s="347"/>
      <c r="QVP250" s="350"/>
      <c r="QVQ250" s="350"/>
      <c r="QVR250" s="348"/>
      <c r="QVS250" s="348"/>
      <c r="QVT250" s="348"/>
      <c r="QVU250" s="349"/>
      <c r="QVW250" s="347"/>
      <c r="QVX250" s="350"/>
      <c r="QVY250" s="350"/>
      <c r="QVZ250" s="348"/>
      <c r="QWA250" s="348"/>
      <c r="QWB250" s="348"/>
      <c r="QWC250" s="349"/>
      <c r="QWE250" s="347"/>
      <c r="QWF250" s="350"/>
      <c r="QWG250" s="350"/>
      <c r="QWH250" s="348"/>
      <c r="QWI250" s="348"/>
      <c r="QWJ250" s="348"/>
      <c r="QWK250" s="349"/>
      <c r="QWM250" s="347"/>
      <c r="QWN250" s="350"/>
      <c r="QWO250" s="350"/>
      <c r="QWP250" s="348"/>
      <c r="QWQ250" s="348"/>
      <c r="QWR250" s="348"/>
      <c r="QWS250" s="349"/>
      <c r="QWU250" s="347"/>
      <c r="QWV250" s="350"/>
      <c r="QWW250" s="350"/>
      <c r="QWX250" s="348"/>
      <c r="QWY250" s="348"/>
      <c r="QWZ250" s="348"/>
      <c r="QXA250" s="349"/>
      <c r="QXC250" s="347"/>
      <c r="QXD250" s="350"/>
      <c r="QXE250" s="350"/>
      <c r="QXF250" s="348"/>
      <c r="QXG250" s="348"/>
      <c r="QXH250" s="348"/>
      <c r="QXI250" s="349"/>
      <c r="QXK250" s="347"/>
      <c r="QXL250" s="350"/>
      <c r="QXM250" s="350"/>
      <c r="QXN250" s="348"/>
      <c r="QXO250" s="348"/>
      <c r="QXP250" s="348"/>
      <c r="QXQ250" s="349"/>
      <c r="QXS250" s="347"/>
      <c r="QXT250" s="350"/>
      <c r="QXU250" s="350"/>
      <c r="QXV250" s="348"/>
      <c r="QXW250" s="348"/>
      <c r="QXX250" s="348"/>
      <c r="QXY250" s="349"/>
      <c r="QYA250" s="347"/>
      <c r="QYB250" s="350"/>
      <c r="QYC250" s="350"/>
      <c r="QYD250" s="348"/>
      <c r="QYE250" s="348"/>
      <c r="QYF250" s="348"/>
      <c r="QYG250" s="349"/>
      <c r="QYI250" s="347"/>
      <c r="QYJ250" s="350"/>
      <c r="QYK250" s="350"/>
      <c r="QYL250" s="348"/>
      <c r="QYM250" s="348"/>
      <c r="QYN250" s="348"/>
      <c r="QYO250" s="349"/>
      <c r="QYQ250" s="347"/>
      <c r="QYR250" s="350"/>
      <c r="QYS250" s="350"/>
      <c r="QYT250" s="348"/>
      <c r="QYU250" s="348"/>
      <c r="QYV250" s="348"/>
      <c r="QYW250" s="349"/>
      <c r="QYY250" s="347"/>
      <c r="QYZ250" s="350"/>
      <c r="QZA250" s="350"/>
      <c r="QZB250" s="348"/>
      <c r="QZC250" s="348"/>
      <c r="QZD250" s="348"/>
      <c r="QZE250" s="349"/>
      <c r="QZG250" s="347"/>
      <c r="QZH250" s="350"/>
      <c r="QZI250" s="350"/>
      <c r="QZJ250" s="348"/>
      <c r="QZK250" s="348"/>
      <c r="QZL250" s="348"/>
      <c r="QZM250" s="349"/>
      <c r="QZO250" s="347"/>
      <c r="QZP250" s="350"/>
      <c r="QZQ250" s="350"/>
      <c r="QZR250" s="348"/>
      <c r="QZS250" s="348"/>
      <c r="QZT250" s="348"/>
      <c r="QZU250" s="349"/>
      <c r="QZW250" s="347"/>
      <c r="QZX250" s="350"/>
      <c r="QZY250" s="350"/>
      <c r="QZZ250" s="348"/>
      <c r="RAA250" s="348"/>
      <c r="RAB250" s="348"/>
      <c r="RAC250" s="349"/>
      <c r="RAE250" s="347"/>
      <c r="RAF250" s="350"/>
      <c r="RAG250" s="350"/>
      <c r="RAH250" s="348"/>
      <c r="RAI250" s="348"/>
      <c r="RAJ250" s="348"/>
      <c r="RAK250" s="349"/>
      <c r="RAM250" s="347"/>
      <c r="RAN250" s="350"/>
      <c r="RAO250" s="350"/>
      <c r="RAP250" s="348"/>
      <c r="RAQ250" s="348"/>
      <c r="RAR250" s="348"/>
      <c r="RAS250" s="349"/>
      <c r="RAU250" s="347"/>
      <c r="RAV250" s="350"/>
      <c r="RAW250" s="350"/>
      <c r="RAX250" s="348"/>
      <c r="RAY250" s="348"/>
      <c r="RAZ250" s="348"/>
      <c r="RBA250" s="349"/>
      <c r="RBC250" s="347"/>
      <c r="RBD250" s="350"/>
      <c r="RBE250" s="350"/>
      <c r="RBF250" s="348"/>
      <c r="RBG250" s="348"/>
      <c r="RBH250" s="348"/>
      <c r="RBI250" s="349"/>
      <c r="RBK250" s="347"/>
      <c r="RBL250" s="350"/>
      <c r="RBM250" s="350"/>
      <c r="RBN250" s="348"/>
      <c r="RBO250" s="348"/>
      <c r="RBP250" s="348"/>
      <c r="RBQ250" s="349"/>
      <c r="RBS250" s="347"/>
      <c r="RBT250" s="350"/>
      <c r="RBU250" s="350"/>
      <c r="RBV250" s="348"/>
      <c r="RBW250" s="348"/>
      <c r="RBX250" s="348"/>
      <c r="RBY250" s="349"/>
      <c r="RCA250" s="347"/>
      <c r="RCB250" s="350"/>
      <c r="RCC250" s="350"/>
      <c r="RCD250" s="348"/>
      <c r="RCE250" s="348"/>
      <c r="RCF250" s="348"/>
      <c r="RCG250" s="349"/>
      <c r="RCI250" s="347"/>
      <c r="RCJ250" s="350"/>
      <c r="RCK250" s="350"/>
      <c r="RCL250" s="348"/>
      <c r="RCM250" s="348"/>
      <c r="RCN250" s="348"/>
      <c r="RCO250" s="349"/>
      <c r="RCQ250" s="347"/>
      <c r="RCR250" s="350"/>
      <c r="RCS250" s="350"/>
      <c r="RCT250" s="348"/>
      <c r="RCU250" s="348"/>
      <c r="RCV250" s="348"/>
      <c r="RCW250" s="349"/>
      <c r="RCY250" s="347"/>
      <c r="RCZ250" s="350"/>
      <c r="RDA250" s="350"/>
      <c r="RDB250" s="348"/>
      <c r="RDC250" s="348"/>
      <c r="RDD250" s="348"/>
      <c r="RDE250" s="349"/>
      <c r="RDG250" s="347"/>
      <c r="RDH250" s="350"/>
      <c r="RDI250" s="350"/>
      <c r="RDJ250" s="348"/>
      <c r="RDK250" s="348"/>
      <c r="RDL250" s="348"/>
      <c r="RDM250" s="349"/>
      <c r="RDO250" s="347"/>
      <c r="RDP250" s="350"/>
      <c r="RDQ250" s="350"/>
      <c r="RDR250" s="348"/>
      <c r="RDS250" s="348"/>
      <c r="RDT250" s="348"/>
      <c r="RDU250" s="349"/>
      <c r="RDW250" s="347"/>
      <c r="RDX250" s="350"/>
      <c r="RDY250" s="350"/>
      <c r="RDZ250" s="348"/>
      <c r="REA250" s="348"/>
      <c r="REB250" s="348"/>
      <c r="REC250" s="349"/>
      <c r="REE250" s="347"/>
      <c r="REF250" s="350"/>
      <c r="REG250" s="350"/>
      <c r="REH250" s="348"/>
      <c r="REI250" s="348"/>
      <c r="REJ250" s="348"/>
      <c r="REK250" s="349"/>
      <c r="REM250" s="347"/>
      <c r="REN250" s="350"/>
      <c r="REO250" s="350"/>
      <c r="REP250" s="348"/>
      <c r="REQ250" s="348"/>
      <c r="RER250" s="348"/>
      <c r="RES250" s="349"/>
      <c r="REU250" s="347"/>
      <c r="REV250" s="350"/>
      <c r="REW250" s="350"/>
      <c r="REX250" s="348"/>
      <c r="REY250" s="348"/>
      <c r="REZ250" s="348"/>
      <c r="RFA250" s="349"/>
      <c r="RFC250" s="347"/>
      <c r="RFD250" s="350"/>
      <c r="RFE250" s="350"/>
      <c r="RFF250" s="348"/>
      <c r="RFG250" s="348"/>
      <c r="RFH250" s="348"/>
      <c r="RFI250" s="349"/>
      <c r="RFK250" s="347"/>
      <c r="RFL250" s="350"/>
      <c r="RFM250" s="350"/>
      <c r="RFN250" s="348"/>
      <c r="RFO250" s="348"/>
      <c r="RFP250" s="348"/>
      <c r="RFQ250" s="349"/>
      <c r="RFS250" s="347"/>
      <c r="RFT250" s="350"/>
      <c r="RFU250" s="350"/>
      <c r="RFV250" s="348"/>
      <c r="RFW250" s="348"/>
      <c r="RFX250" s="348"/>
      <c r="RFY250" s="349"/>
      <c r="RGA250" s="347"/>
      <c r="RGB250" s="350"/>
      <c r="RGC250" s="350"/>
      <c r="RGD250" s="348"/>
      <c r="RGE250" s="348"/>
      <c r="RGF250" s="348"/>
      <c r="RGG250" s="349"/>
      <c r="RGI250" s="347"/>
      <c r="RGJ250" s="350"/>
      <c r="RGK250" s="350"/>
      <c r="RGL250" s="348"/>
      <c r="RGM250" s="348"/>
      <c r="RGN250" s="348"/>
      <c r="RGO250" s="349"/>
      <c r="RGQ250" s="347"/>
      <c r="RGR250" s="350"/>
      <c r="RGS250" s="350"/>
      <c r="RGT250" s="348"/>
      <c r="RGU250" s="348"/>
      <c r="RGV250" s="348"/>
      <c r="RGW250" s="349"/>
      <c r="RGY250" s="347"/>
      <c r="RGZ250" s="350"/>
      <c r="RHA250" s="350"/>
      <c r="RHB250" s="348"/>
      <c r="RHC250" s="348"/>
      <c r="RHD250" s="348"/>
      <c r="RHE250" s="349"/>
      <c r="RHG250" s="347"/>
      <c r="RHH250" s="350"/>
      <c r="RHI250" s="350"/>
      <c r="RHJ250" s="348"/>
      <c r="RHK250" s="348"/>
      <c r="RHL250" s="348"/>
      <c r="RHM250" s="349"/>
      <c r="RHO250" s="347"/>
      <c r="RHP250" s="350"/>
      <c r="RHQ250" s="350"/>
      <c r="RHR250" s="348"/>
      <c r="RHS250" s="348"/>
      <c r="RHT250" s="348"/>
      <c r="RHU250" s="349"/>
      <c r="RHW250" s="347"/>
      <c r="RHX250" s="350"/>
      <c r="RHY250" s="350"/>
      <c r="RHZ250" s="348"/>
      <c r="RIA250" s="348"/>
      <c r="RIB250" s="348"/>
      <c r="RIC250" s="349"/>
      <c r="RIE250" s="347"/>
      <c r="RIF250" s="350"/>
      <c r="RIG250" s="350"/>
      <c r="RIH250" s="348"/>
      <c r="RII250" s="348"/>
      <c r="RIJ250" s="348"/>
      <c r="RIK250" s="349"/>
      <c r="RIM250" s="347"/>
      <c r="RIN250" s="350"/>
      <c r="RIO250" s="350"/>
      <c r="RIP250" s="348"/>
      <c r="RIQ250" s="348"/>
      <c r="RIR250" s="348"/>
      <c r="RIS250" s="349"/>
      <c r="RIU250" s="347"/>
      <c r="RIV250" s="350"/>
      <c r="RIW250" s="350"/>
      <c r="RIX250" s="348"/>
      <c r="RIY250" s="348"/>
      <c r="RIZ250" s="348"/>
      <c r="RJA250" s="349"/>
      <c r="RJC250" s="347"/>
      <c r="RJD250" s="350"/>
      <c r="RJE250" s="350"/>
      <c r="RJF250" s="348"/>
      <c r="RJG250" s="348"/>
      <c r="RJH250" s="348"/>
      <c r="RJI250" s="349"/>
      <c r="RJK250" s="347"/>
      <c r="RJL250" s="350"/>
      <c r="RJM250" s="350"/>
      <c r="RJN250" s="348"/>
      <c r="RJO250" s="348"/>
      <c r="RJP250" s="348"/>
      <c r="RJQ250" s="349"/>
      <c r="RJS250" s="347"/>
      <c r="RJT250" s="350"/>
      <c r="RJU250" s="350"/>
      <c r="RJV250" s="348"/>
      <c r="RJW250" s="348"/>
      <c r="RJX250" s="348"/>
      <c r="RJY250" s="349"/>
      <c r="RKA250" s="347"/>
      <c r="RKB250" s="350"/>
      <c r="RKC250" s="350"/>
      <c r="RKD250" s="348"/>
      <c r="RKE250" s="348"/>
      <c r="RKF250" s="348"/>
      <c r="RKG250" s="349"/>
      <c r="RKI250" s="347"/>
      <c r="RKJ250" s="350"/>
      <c r="RKK250" s="350"/>
      <c r="RKL250" s="348"/>
      <c r="RKM250" s="348"/>
      <c r="RKN250" s="348"/>
      <c r="RKO250" s="349"/>
      <c r="RKQ250" s="347"/>
      <c r="RKR250" s="350"/>
      <c r="RKS250" s="350"/>
      <c r="RKT250" s="348"/>
      <c r="RKU250" s="348"/>
      <c r="RKV250" s="348"/>
      <c r="RKW250" s="349"/>
      <c r="RKY250" s="347"/>
      <c r="RKZ250" s="350"/>
      <c r="RLA250" s="350"/>
      <c r="RLB250" s="348"/>
      <c r="RLC250" s="348"/>
      <c r="RLD250" s="348"/>
      <c r="RLE250" s="349"/>
      <c r="RLG250" s="347"/>
      <c r="RLH250" s="350"/>
      <c r="RLI250" s="350"/>
      <c r="RLJ250" s="348"/>
      <c r="RLK250" s="348"/>
      <c r="RLL250" s="348"/>
      <c r="RLM250" s="349"/>
      <c r="RLO250" s="347"/>
      <c r="RLP250" s="350"/>
      <c r="RLQ250" s="350"/>
      <c r="RLR250" s="348"/>
      <c r="RLS250" s="348"/>
      <c r="RLT250" s="348"/>
      <c r="RLU250" s="349"/>
      <c r="RLW250" s="347"/>
      <c r="RLX250" s="350"/>
      <c r="RLY250" s="350"/>
      <c r="RLZ250" s="348"/>
      <c r="RMA250" s="348"/>
      <c r="RMB250" s="348"/>
      <c r="RMC250" s="349"/>
      <c r="RME250" s="347"/>
      <c r="RMF250" s="350"/>
      <c r="RMG250" s="350"/>
      <c r="RMH250" s="348"/>
      <c r="RMI250" s="348"/>
      <c r="RMJ250" s="348"/>
      <c r="RMK250" s="349"/>
      <c r="RMM250" s="347"/>
      <c r="RMN250" s="350"/>
      <c r="RMO250" s="350"/>
      <c r="RMP250" s="348"/>
      <c r="RMQ250" s="348"/>
      <c r="RMR250" s="348"/>
      <c r="RMS250" s="349"/>
      <c r="RMU250" s="347"/>
      <c r="RMV250" s="350"/>
      <c r="RMW250" s="350"/>
      <c r="RMX250" s="348"/>
      <c r="RMY250" s="348"/>
      <c r="RMZ250" s="348"/>
      <c r="RNA250" s="349"/>
      <c r="RNC250" s="347"/>
      <c r="RND250" s="350"/>
      <c r="RNE250" s="350"/>
      <c r="RNF250" s="348"/>
      <c r="RNG250" s="348"/>
      <c r="RNH250" s="348"/>
      <c r="RNI250" s="349"/>
      <c r="RNK250" s="347"/>
      <c r="RNL250" s="350"/>
      <c r="RNM250" s="350"/>
      <c r="RNN250" s="348"/>
      <c r="RNO250" s="348"/>
      <c r="RNP250" s="348"/>
      <c r="RNQ250" s="349"/>
      <c r="RNS250" s="347"/>
      <c r="RNT250" s="350"/>
      <c r="RNU250" s="350"/>
      <c r="RNV250" s="348"/>
      <c r="RNW250" s="348"/>
      <c r="RNX250" s="348"/>
      <c r="RNY250" s="349"/>
      <c r="ROA250" s="347"/>
      <c r="ROB250" s="350"/>
      <c r="ROC250" s="350"/>
      <c r="ROD250" s="348"/>
      <c r="ROE250" s="348"/>
      <c r="ROF250" s="348"/>
      <c r="ROG250" s="349"/>
      <c r="ROI250" s="347"/>
      <c r="ROJ250" s="350"/>
      <c r="ROK250" s="350"/>
      <c r="ROL250" s="348"/>
      <c r="ROM250" s="348"/>
      <c r="RON250" s="348"/>
      <c r="ROO250" s="349"/>
      <c r="ROQ250" s="347"/>
      <c r="ROR250" s="350"/>
      <c r="ROS250" s="350"/>
      <c r="ROT250" s="348"/>
      <c r="ROU250" s="348"/>
      <c r="ROV250" s="348"/>
      <c r="ROW250" s="349"/>
      <c r="ROY250" s="347"/>
      <c r="ROZ250" s="350"/>
      <c r="RPA250" s="350"/>
      <c r="RPB250" s="348"/>
      <c r="RPC250" s="348"/>
      <c r="RPD250" s="348"/>
      <c r="RPE250" s="349"/>
      <c r="RPG250" s="347"/>
      <c r="RPH250" s="350"/>
      <c r="RPI250" s="350"/>
      <c r="RPJ250" s="348"/>
      <c r="RPK250" s="348"/>
      <c r="RPL250" s="348"/>
      <c r="RPM250" s="349"/>
      <c r="RPO250" s="347"/>
      <c r="RPP250" s="350"/>
      <c r="RPQ250" s="350"/>
      <c r="RPR250" s="348"/>
      <c r="RPS250" s="348"/>
      <c r="RPT250" s="348"/>
      <c r="RPU250" s="349"/>
      <c r="RPW250" s="347"/>
      <c r="RPX250" s="350"/>
      <c r="RPY250" s="350"/>
      <c r="RPZ250" s="348"/>
      <c r="RQA250" s="348"/>
      <c r="RQB250" s="348"/>
      <c r="RQC250" s="349"/>
      <c r="RQE250" s="347"/>
      <c r="RQF250" s="350"/>
      <c r="RQG250" s="350"/>
      <c r="RQH250" s="348"/>
      <c r="RQI250" s="348"/>
      <c r="RQJ250" s="348"/>
      <c r="RQK250" s="349"/>
      <c r="RQM250" s="347"/>
      <c r="RQN250" s="350"/>
      <c r="RQO250" s="350"/>
      <c r="RQP250" s="348"/>
      <c r="RQQ250" s="348"/>
      <c r="RQR250" s="348"/>
      <c r="RQS250" s="349"/>
      <c r="RQU250" s="347"/>
      <c r="RQV250" s="350"/>
      <c r="RQW250" s="350"/>
      <c r="RQX250" s="348"/>
      <c r="RQY250" s="348"/>
      <c r="RQZ250" s="348"/>
      <c r="RRA250" s="349"/>
      <c r="RRC250" s="347"/>
      <c r="RRD250" s="350"/>
      <c r="RRE250" s="350"/>
      <c r="RRF250" s="348"/>
      <c r="RRG250" s="348"/>
      <c r="RRH250" s="348"/>
      <c r="RRI250" s="349"/>
      <c r="RRK250" s="347"/>
      <c r="RRL250" s="350"/>
      <c r="RRM250" s="350"/>
      <c r="RRN250" s="348"/>
      <c r="RRO250" s="348"/>
      <c r="RRP250" s="348"/>
      <c r="RRQ250" s="349"/>
      <c r="RRS250" s="347"/>
      <c r="RRT250" s="350"/>
      <c r="RRU250" s="350"/>
      <c r="RRV250" s="348"/>
      <c r="RRW250" s="348"/>
      <c r="RRX250" s="348"/>
      <c r="RRY250" s="349"/>
      <c r="RSA250" s="347"/>
      <c r="RSB250" s="350"/>
      <c r="RSC250" s="350"/>
      <c r="RSD250" s="348"/>
      <c r="RSE250" s="348"/>
      <c r="RSF250" s="348"/>
      <c r="RSG250" s="349"/>
      <c r="RSI250" s="347"/>
      <c r="RSJ250" s="350"/>
      <c r="RSK250" s="350"/>
      <c r="RSL250" s="348"/>
      <c r="RSM250" s="348"/>
      <c r="RSN250" s="348"/>
      <c r="RSO250" s="349"/>
      <c r="RSQ250" s="347"/>
      <c r="RSR250" s="350"/>
      <c r="RSS250" s="350"/>
      <c r="RST250" s="348"/>
      <c r="RSU250" s="348"/>
      <c r="RSV250" s="348"/>
      <c r="RSW250" s="349"/>
      <c r="RSY250" s="347"/>
      <c r="RSZ250" s="350"/>
      <c r="RTA250" s="350"/>
      <c r="RTB250" s="348"/>
      <c r="RTC250" s="348"/>
      <c r="RTD250" s="348"/>
      <c r="RTE250" s="349"/>
      <c r="RTG250" s="347"/>
      <c r="RTH250" s="350"/>
      <c r="RTI250" s="350"/>
      <c r="RTJ250" s="348"/>
      <c r="RTK250" s="348"/>
      <c r="RTL250" s="348"/>
      <c r="RTM250" s="349"/>
      <c r="RTO250" s="347"/>
      <c r="RTP250" s="350"/>
      <c r="RTQ250" s="350"/>
      <c r="RTR250" s="348"/>
      <c r="RTS250" s="348"/>
      <c r="RTT250" s="348"/>
      <c r="RTU250" s="349"/>
      <c r="RTW250" s="347"/>
      <c r="RTX250" s="350"/>
      <c r="RTY250" s="350"/>
      <c r="RTZ250" s="348"/>
      <c r="RUA250" s="348"/>
      <c r="RUB250" s="348"/>
      <c r="RUC250" s="349"/>
      <c r="RUE250" s="347"/>
      <c r="RUF250" s="350"/>
      <c r="RUG250" s="350"/>
      <c r="RUH250" s="348"/>
      <c r="RUI250" s="348"/>
      <c r="RUJ250" s="348"/>
      <c r="RUK250" s="349"/>
      <c r="RUM250" s="347"/>
      <c r="RUN250" s="350"/>
      <c r="RUO250" s="350"/>
      <c r="RUP250" s="348"/>
      <c r="RUQ250" s="348"/>
      <c r="RUR250" s="348"/>
      <c r="RUS250" s="349"/>
      <c r="RUU250" s="347"/>
      <c r="RUV250" s="350"/>
      <c r="RUW250" s="350"/>
      <c r="RUX250" s="348"/>
      <c r="RUY250" s="348"/>
      <c r="RUZ250" s="348"/>
      <c r="RVA250" s="349"/>
      <c r="RVC250" s="347"/>
      <c r="RVD250" s="350"/>
      <c r="RVE250" s="350"/>
      <c r="RVF250" s="348"/>
      <c r="RVG250" s="348"/>
      <c r="RVH250" s="348"/>
      <c r="RVI250" s="349"/>
      <c r="RVK250" s="347"/>
      <c r="RVL250" s="350"/>
      <c r="RVM250" s="350"/>
      <c r="RVN250" s="348"/>
      <c r="RVO250" s="348"/>
      <c r="RVP250" s="348"/>
      <c r="RVQ250" s="349"/>
      <c r="RVS250" s="347"/>
      <c r="RVT250" s="350"/>
      <c r="RVU250" s="350"/>
      <c r="RVV250" s="348"/>
      <c r="RVW250" s="348"/>
      <c r="RVX250" s="348"/>
      <c r="RVY250" s="349"/>
      <c r="RWA250" s="347"/>
      <c r="RWB250" s="350"/>
      <c r="RWC250" s="350"/>
      <c r="RWD250" s="348"/>
      <c r="RWE250" s="348"/>
      <c r="RWF250" s="348"/>
      <c r="RWG250" s="349"/>
      <c r="RWI250" s="347"/>
      <c r="RWJ250" s="350"/>
      <c r="RWK250" s="350"/>
      <c r="RWL250" s="348"/>
      <c r="RWM250" s="348"/>
      <c r="RWN250" s="348"/>
      <c r="RWO250" s="349"/>
      <c r="RWQ250" s="347"/>
      <c r="RWR250" s="350"/>
      <c r="RWS250" s="350"/>
      <c r="RWT250" s="348"/>
      <c r="RWU250" s="348"/>
      <c r="RWV250" s="348"/>
      <c r="RWW250" s="349"/>
      <c r="RWY250" s="347"/>
      <c r="RWZ250" s="350"/>
      <c r="RXA250" s="350"/>
      <c r="RXB250" s="348"/>
      <c r="RXC250" s="348"/>
      <c r="RXD250" s="348"/>
      <c r="RXE250" s="349"/>
      <c r="RXG250" s="347"/>
      <c r="RXH250" s="350"/>
      <c r="RXI250" s="350"/>
      <c r="RXJ250" s="348"/>
      <c r="RXK250" s="348"/>
      <c r="RXL250" s="348"/>
      <c r="RXM250" s="349"/>
      <c r="RXO250" s="347"/>
      <c r="RXP250" s="350"/>
      <c r="RXQ250" s="350"/>
      <c r="RXR250" s="348"/>
      <c r="RXS250" s="348"/>
      <c r="RXT250" s="348"/>
      <c r="RXU250" s="349"/>
      <c r="RXW250" s="347"/>
      <c r="RXX250" s="350"/>
      <c r="RXY250" s="350"/>
      <c r="RXZ250" s="348"/>
      <c r="RYA250" s="348"/>
      <c r="RYB250" s="348"/>
      <c r="RYC250" s="349"/>
      <c r="RYE250" s="347"/>
      <c r="RYF250" s="350"/>
      <c r="RYG250" s="350"/>
      <c r="RYH250" s="348"/>
      <c r="RYI250" s="348"/>
      <c r="RYJ250" s="348"/>
      <c r="RYK250" s="349"/>
      <c r="RYM250" s="347"/>
      <c r="RYN250" s="350"/>
      <c r="RYO250" s="350"/>
      <c r="RYP250" s="348"/>
      <c r="RYQ250" s="348"/>
      <c r="RYR250" s="348"/>
      <c r="RYS250" s="349"/>
      <c r="RYU250" s="347"/>
      <c r="RYV250" s="350"/>
      <c r="RYW250" s="350"/>
      <c r="RYX250" s="348"/>
      <c r="RYY250" s="348"/>
      <c r="RYZ250" s="348"/>
      <c r="RZA250" s="349"/>
      <c r="RZC250" s="347"/>
      <c r="RZD250" s="350"/>
      <c r="RZE250" s="350"/>
      <c r="RZF250" s="348"/>
      <c r="RZG250" s="348"/>
      <c r="RZH250" s="348"/>
      <c r="RZI250" s="349"/>
      <c r="RZK250" s="347"/>
      <c r="RZL250" s="350"/>
      <c r="RZM250" s="350"/>
      <c r="RZN250" s="348"/>
      <c r="RZO250" s="348"/>
      <c r="RZP250" s="348"/>
      <c r="RZQ250" s="349"/>
      <c r="RZS250" s="347"/>
      <c r="RZT250" s="350"/>
      <c r="RZU250" s="350"/>
      <c r="RZV250" s="348"/>
      <c r="RZW250" s="348"/>
      <c r="RZX250" s="348"/>
      <c r="RZY250" s="349"/>
      <c r="SAA250" s="347"/>
      <c r="SAB250" s="350"/>
      <c r="SAC250" s="350"/>
      <c r="SAD250" s="348"/>
      <c r="SAE250" s="348"/>
      <c r="SAF250" s="348"/>
      <c r="SAG250" s="349"/>
      <c r="SAI250" s="347"/>
      <c r="SAJ250" s="350"/>
      <c r="SAK250" s="350"/>
      <c r="SAL250" s="348"/>
      <c r="SAM250" s="348"/>
      <c r="SAN250" s="348"/>
      <c r="SAO250" s="349"/>
      <c r="SAQ250" s="347"/>
      <c r="SAR250" s="350"/>
      <c r="SAS250" s="350"/>
      <c r="SAT250" s="348"/>
      <c r="SAU250" s="348"/>
      <c r="SAV250" s="348"/>
      <c r="SAW250" s="349"/>
      <c r="SAY250" s="347"/>
      <c r="SAZ250" s="350"/>
      <c r="SBA250" s="350"/>
      <c r="SBB250" s="348"/>
      <c r="SBC250" s="348"/>
      <c r="SBD250" s="348"/>
      <c r="SBE250" s="349"/>
      <c r="SBG250" s="347"/>
      <c r="SBH250" s="350"/>
      <c r="SBI250" s="350"/>
      <c r="SBJ250" s="348"/>
      <c r="SBK250" s="348"/>
      <c r="SBL250" s="348"/>
      <c r="SBM250" s="349"/>
      <c r="SBO250" s="347"/>
      <c r="SBP250" s="350"/>
      <c r="SBQ250" s="350"/>
      <c r="SBR250" s="348"/>
      <c r="SBS250" s="348"/>
      <c r="SBT250" s="348"/>
      <c r="SBU250" s="349"/>
      <c r="SBW250" s="347"/>
      <c r="SBX250" s="350"/>
      <c r="SBY250" s="350"/>
      <c r="SBZ250" s="348"/>
      <c r="SCA250" s="348"/>
      <c r="SCB250" s="348"/>
      <c r="SCC250" s="349"/>
      <c r="SCE250" s="347"/>
      <c r="SCF250" s="350"/>
      <c r="SCG250" s="350"/>
      <c r="SCH250" s="348"/>
      <c r="SCI250" s="348"/>
      <c r="SCJ250" s="348"/>
      <c r="SCK250" s="349"/>
      <c r="SCM250" s="347"/>
      <c r="SCN250" s="350"/>
      <c r="SCO250" s="350"/>
      <c r="SCP250" s="348"/>
      <c r="SCQ250" s="348"/>
      <c r="SCR250" s="348"/>
      <c r="SCS250" s="349"/>
      <c r="SCU250" s="347"/>
      <c r="SCV250" s="350"/>
      <c r="SCW250" s="350"/>
      <c r="SCX250" s="348"/>
      <c r="SCY250" s="348"/>
      <c r="SCZ250" s="348"/>
      <c r="SDA250" s="349"/>
      <c r="SDC250" s="347"/>
      <c r="SDD250" s="350"/>
      <c r="SDE250" s="350"/>
      <c r="SDF250" s="348"/>
      <c r="SDG250" s="348"/>
      <c r="SDH250" s="348"/>
      <c r="SDI250" s="349"/>
      <c r="SDK250" s="347"/>
      <c r="SDL250" s="350"/>
      <c r="SDM250" s="350"/>
      <c r="SDN250" s="348"/>
      <c r="SDO250" s="348"/>
      <c r="SDP250" s="348"/>
      <c r="SDQ250" s="349"/>
      <c r="SDS250" s="347"/>
      <c r="SDT250" s="350"/>
      <c r="SDU250" s="350"/>
      <c r="SDV250" s="348"/>
      <c r="SDW250" s="348"/>
      <c r="SDX250" s="348"/>
      <c r="SDY250" s="349"/>
      <c r="SEA250" s="347"/>
      <c r="SEB250" s="350"/>
      <c r="SEC250" s="350"/>
      <c r="SED250" s="348"/>
      <c r="SEE250" s="348"/>
      <c r="SEF250" s="348"/>
      <c r="SEG250" s="349"/>
      <c r="SEI250" s="347"/>
      <c r="SEJ250" s="350"/>
      <c r="SEK250" s="350"/>
      <c r="SEL250" s="348"/>
      <c r="SEM250" s="348"/>
      <c r="SEN250" s="348"/>
      <c r="SEO250" s="349"/>
      <c r="SEQ250" s="347"/>
      <c r="SER250" s="350"/>
      <c r="SES250" s="350"/>
      <c r="SET250" s="348"/>
      <c r="SEU250" s="348"/>
      <c r="SEV250" s="348"/>
      <c r="SEW250" s="349"/>
      <c r="SEY250" s="347"/>
      <c r="SEZ250" s="350"/>
      <c r="SFA250" s="350"/>
      <c r="SFB250" s="348"/>
      <c r="SFC250" s="348"/>
      <c r="SFD250" s="348"/>
      <c r="SFE250" s="349"/>
      <c r="SFG250" s="347"/>
      <c r="SFH250" s="350"/>
      <c r="SFI250" s="350"/>
      <c r="SFJ250" s="348"/>
      <c r="SFK250" s="348"/>
      <c r="SFL250" s="348"/>
      <c r="SFM250" s="349"/>
      <c r="SFO250" s="347"/>
      <c r="SFP250" s="350"/>
      <c r="SFQ250" s="350"/>
      <c r="SFR250" s="348"/>
      <c r="SFS250" s="348"/>
      <c r="SFT250" s="348"/>
      <c r="SFU250" s="349"/>
      <c r="SFW250" s="347"/>
      <c r="SFX250" s="350"/>
      <c r="SFY250" s="350"/>
      <c r="SFZ250" s="348"/>
      <c r="SGA250" s="348"/>
      <c r="SGB250" s="348"/>
      <c r="SGC250" s="349"/>
      <c r="SGE250" s="347"/>
      <c r="SGF250" s="350"/>
      <c r="SGG250" s="350"/>
      <c r="SGH250" s="348"/>
      <c r="SGI250" s="348"/>
      <c r="SGJ250" s="348"/>
      <c r="SGK250" s="349"/>
      <c r="SGM250" s="347"/>
      <c r="SGN250" s="350"/>
      <c r="SGO250" s="350"/>
      <c r="SGP250" s="348"/>
      <c r="SGQ250" s="348"/>
      <c r="SGR250" s="348"/>
      <c r="SGS250" s="349"/>
      <c r="SGU250" s="347"/>
      <c r="SGV250" s="350"/>
      <c r="SGW250" s="350"/>
      <c r="SGX250" s="348"/>
      <c r="SGY250" s="348"/>
      <c r="SGZ250" s="348"/>
      <c r="SHA250" s="349"/>
      <c r="SHC250" s="347"/>
      <c r="SHD250" s="350"/>
      <c r="SHE250" s="350"/>
      <c r="SHF250" s="348"/>
      <c r="SHG250" s="348"/>
      <c r="SHH250" s="348"/>
      <c r="SHI250" s="349"/>
      <c r="SHK250" s="347"/>
      <c r="SHL250" s="350"/>
      <c r="SHM250" s="350"/>
      <c r="SHN250" s="348"/>
      <c r="SHO250" s="348"/>
      <c r="SHP250" s="348"/>
      <c r="SHQ250" s="349"/>
      <c r="SHS250" s="347"/>
      <c r="SHT250" s="350"/>
      <c r="SHU250" s="350"/>
      <c r="SHV250" s="348"/>
      <c r="SHW250" s="348"/>
      <c r="SHX250" s="348"/>
      <c r="SHY250" s="349"/>
      <c r="SIA250" s="347"/>
      <c r="SIB250" s="350"/>
      <c r="SIC250" s="350"/>
      <c r="SID250" s="348"/>
      <c r="SIE250" s="348"/>
      <c r="SIF250" s="348"/>
      <c r="SIG250" s="349"/>
      <c r="SII250" s="347"/>
      <c r="SIJ250" s="350"/>
      <c r="SIK250" s="350"/>
      <c r="SIL250" s="348"/>
      <c r="SIM250" s="348"/>
      <c r="SIN250" s="348"/>
      <c r="SIO250" s="349"/>
      <c r="SIQ250" s="347"/>
      <c r="SIR250" s="350"/>
      <c r="SIS250" s="350"/>
      <c r="SIT250" s="348"/>
      <c r="SIU250" s="348"/>
      <c r="SIV250" s="348"/>
      <c r="SIW250" s="349"/>
      <c r="SIY250" s="347"/>
      <c r="SIZ250" s="350"/>
      <c r="SJA250" s="350"/>
      <c r="SJB250" s="348"/>
      <c r="SJC250" s="348"/>
      <c r="SJD250" s="348"/>
      <c r="SJE250" s="349"/>
      <c r="SJG250" s="347"/>
      <c r="SJH250" s="350"/>
      <c r="SJI250" s="350"/>
      <c r="SJJ250" s="348"/>
      <c r="SJK250" s="348"/>
      <c r="SJL250" s="348"/>
      <c r="SJM250" s="349"/>
      <c r="SJO250" s="347"/>
      <c r="SJP250" s="350"/>
      <c r="SJQ250" s="350"/>
      <c r="SJR250" s="348"/>
      <c r="SJS250" s="348"/>
      <c r="SJT250" s="348"/>
      <c r="SJU250" s="349"/>
      <c r="SJW250" s="347"/>
      <c r="SJX250" s="350"/>
      <c r="SJY250" s="350"/>
      <c r="SJZ250" s="348"/>
      <c r="SKA250" s="348"/>
      <c r="SKB250" s="348"/>
      <c r="SKC250" s="349"/>
      <c r="SKE250" s="347"/>
      <c r="SKF250" s="350"/>
      <c r="SKG250" s="350"/>
      <c r="SKH250" s="348"/>
      <c r="SKI250" s="348"/>
      <c r="SKJ250" s="348"/>
      <c r="SKK250" s="349"/>
      <c r="SKM250" s="347"/>
      <c r="SKN250" s="350"/>
      <c r="SKO250" s="350"/>
      <c r="SKP250" s="348"/>
      <c r="SKQ250" s="348"/>
      <c r="SKR250" s="348"/>
      <c r="SKS250" s="349"/>
      <c r="SKU250" s="347"/>
      <c r="SKV250" s="350"/>
      <c r="SKW250" s="350"/>
      <c r="SKX250" s="348"/>
      <c r="SKY250" s="348"/>
      <c r="SKZ250" s="348"/>
      <c r="SLA250" s="349"/>
      <c r="SLC250" s="347"/>
      <c r="SLD250" s="350"/>
      <c r="SLE250" s="350"/>
      <c r="SLF250" s="348"/>
      <c r="SLG250" s="348"/>
      <c r="SLH250" s="348"/>
      <c r="SLI250" s="349"/>
      <c r="SLK250" s="347"/>
      <c r="SLL250" s="350"/>
      <c r="SLM250" s="350"/>
      <c r="SLN250" s="348"/>
      <c r="SLO250" s="348"/>
      <c r="SLP250" s="348"/>
      <c r="SLQ250" s="349"/>
      <c r="SLS250" s="347"/>
      <c r="SLT250" s="350"/>
      <c r="SLU250" s="350"/>
      <c r="SLV250" s="348"/>
      <c r="SLW250" s="348"/>
      <c r="SLX250" s="348"/>
      <c r="SLY250" s="349"/>
      <c r="SMA250" s="347"/>
      <c r="SMB250" s="350"/>
      <c r="SMC250" s="350"/>
      <c r="SMD250" s="348"/>
      <c r="SME250" s="348"/>
      <c r="SMF250" s="348"/>
      <c r="SMG250" s="349"/>
      <c r="SMI250" s="347"/>
      <c r="SMJ250" s="350"/>
      <c r="SMK250" s="350"/>
      <c r="SML250" s="348"/>
      <c r="SMM250" s="348"/>
      <c r="SMN250" s="348"/>
      <c r="SMO250" s="349"/>
      <c r="SMQ250" s="347"/>
      <c r="SMR250" s="350"/>
      <c r="SMS250" s="350"/>
      <c r="SMT250" s="348"/>
      <c r="SMU250" s="348"/>
      <c r="SMV250" s="348"/>
      <c r="SMW250" s="349"/>
      <c r="SMY250" s="347"/>
      <c r="SMZ250" s="350"/>
      <c r="SNA250" s="350"/>
      <c r="SNB250" s="348"/>
      <c r="SNC250" s="348"/>
      <c r="SND250" s="348"/>
      <c r="SNE250" s="349"/>
      <c r="SNG250" s="347"/>
      <c r="SNH250" s="350"/>
      <c r="SNI250" s="350"/>
      <c r="SNJ250" s="348"/>
      <c r="SNK250" s="348"/>
      <c r="SNL250" s="348"/>
      <c r="SNM250" s="349"/>
      <c r="SNO250" s="347"/>
      <c r="SNP250" s="350"/>
      <c r="SNQ250" s="350"/>
      <c r="SNR250" s="348"/>
      <c r="SNS250" s="348"/>
      <c r="SNT250" s="348"/>
      <c r="SNU250" s="349"/>
      <c r="SNW250" s="347"/>
      <c r="SNX250" s="350"/>
      <c r="SNY250" s="350"/>
      <c r="SNZ250" s="348"/>
      <c r="SOA250" s="348"/>
      <c r="SOB250" s="348"/>
      <c r="SOC250" s="349"/>
      <c r="SOE250" s="347"/>
      <c r="SOF250" s="350"/>
      <c r="SOG250" s="350"/>
      <c r="SOH250" s="348"/>
      <c r="SOI250" s="348"/>
      <c r="SOJ250" s="348"/>
      <c r="SOK250" s="349"/>
      <c r="SOM250" s="347"/>
      <c r="SON250" s="350"/>
      <c r="SOO250" s="350"/>
      <c r="SOP250" s="348"/>
      <c r="SOQ250" s="348"/>
      <c r="SOR250" s="348"/>
      <c r="SOS250" s="349"/>
      <c r="SOU250" s="347"/>
      <c r="SOV250" s="350"/>
      <c r="SOW250" s="350"/>
      <c r="SOX250" s="348"/>
      <c r="SOY250" s="348"/>
      <c r="SOZ250" s="348"/>
      <c r="SPA250" s="349"/>
      <c r="SPC250" s="347"/>
      <c r="SPD250" s="350"/>
      <c r="SPE250" s="350"/>
      <c r="SPF250" s="348"/>
      <c r="SPG250" s="348"/>
      <c r="SPH250" s="348"/>
      <c r="SPI250" s="349"/>
      <c r="SPK250" s="347"/>
      <c r="SPL250" s="350"/>
      <c r="SPM250" s="350"/>
      <c r="SPN250" s="348"/>
      <c r="SPO250" s="348"/>
      <c r="SPP250" s="348"/>
      <c r="SPQ250" s="349"/>
      <c r="SPS250" s="347"/>
      <c r="SPT250" s="350"/>
      <c r="SPU250" s="350"/>
      <c r="SPV250" s="348"/>
      <c r="SPW250" s="348"/>
      <c r="SPX250" s="348"/>
      <c r="SPY250" s="349"/>
      <c r="SQA250" s="347"/>
      <c r="SQB250" s="350"/>
      <c r="SQC250" s="350"/>
      <c r="SQD250" s="348"/>
      <c r="SQE250" s="348"/>
      <c r="SQF250" s="348"/>
      <c r="SQG250" s="349"/>
      <c r="SQI250" s="347"/>
      <c r="SQJ250" s="350"/>
      <c r="SQK250" s="350"/>
      <c r="SQL250" s="348"/>
      <c r="SQM250" s="348"/>
      <c r="SQN250" s="348"/>
      <c r="SQO250" s="349"/>
      <c r="SQQ250" s="347"/>
      <c r="SQR250" s="350"/>
      <c r="SQS250" s="350"/>
      <c r="SQT250" s="348"/>
      <c r="SQU250" s="348"/>
      <c r="SQV250" s="348"/>
      <c r="SQW250" s="349"/>
      <c r="SQY250" s="347"/>
      <c r="SQZ250" s="350"/>
      <c r="SRA250" s="350"/>
      <c r="SRB250" s="348"/>
      <c r="SRC250" s="348"/>
      <c r="SRD250" s="348"/>
      <c r="SRE250" s="349"/>
      <c r="SRG250" s="347"/>
      <c r="SRH250" s="350"/>
      <c r="SRI250" s="350"/>
      <c r="SRJ250" s="348"/>
      <c r="SRK250" s="348"/>
      <c r="SRL250" s="348"/>
      <c r="SRM250" s="349"/>
      <c r="SRO250" s="347"/>
      <c r="SRP250" s="350"/>
      <c r="SRQ250" s="350"/>
      <c r="SRR250" s="348"/>
      <c r="SRS250" s="348"/>
      <c r="SRT250" s="348"/>
      <c r="SRU250" s="349"/>
      <c r="SRW250" s="347"/>
      <c r="SRX250" s="350"/>
      <c r="SRY250" s="350"/>
      <c r="SRZ250" s="348"/>
      <c r="SSA250" s="348"/>
      <c r="SSB250" s="348"/>
      <c r="SSC250" s="349"/>
      <c r="SSE250" s="347"/>
      <c r="SSF250" s="350"/>
      <c r="SSG250" s="350"/>
      <c r="SSH250" s="348"/>
      <c r="SSI250" s="348"/>
      <c r="SSJ250" s="348"/>
      <c r="SSK250" s="349"/>
      <c r="SSM250" s="347"/>
      <c r="SSN250" s="350"/>
      <c r="SSO250" s="350"/>
      <c r="SSP250" s="348"/>
      <c r="SSQ250" s="348"/>
      <c r="SSR250" s="348"/>
      <c r="SSS250" s="349"/>
      <c r="SSU250" s="347"/>
      <c r="SSV250" s="350"/>
      <c r="SSW250" s="350"/>
      <c r="SSX250" s="348"/>
      <c r="SSY250" s="348"/>
      <c r="SSZ250" s="348"/>
      <c r="STA250" s="349"/>
      <c r="STC250" s="347"/>
      <c r="STD250" s="350"/>
      <c r="STE250" s="350"/>
      <c r="STF250" s="348"/>
      <c r="STG250" s="348"/>
      <c r="STH250" s="348"/>
      <c r="STI250" s="349"/>
      <c r="STK250" s="347"/>
      <c r="STL250" s="350"/>
      <c r="STM250" s="350"/>
      <c r="STN250" s="348"/>
      <c r="STO250" s="348"/>
      <c r="STP250" s="348"/>
      <c r="STQ250" s="349"/>
      <c r="STS250" s="347"/>
      <c r="STT250" s="350"/>
      <c r="STU250" s="350"/>
      <c r="STV250" s="348"/>
      <c r="STW250" s="348"/>
      <c r="STX250" s="348"/>
      <c r="STY250" s="349"/>
      <c r="SUA250" s="347"/>
      <c r="SUB250" s="350"/>
      <c r="SUC250" s="350"/>
      <c r="SUD250" s="348"/>
      <c r="SUE250" s="348"/>
      <c r="SUF250" s="348"/>
      <c r="SUG250" s="349"/>
      <c r="SUI250" s="347"/>
      <c r="SUJ250" s="350"/>
      <c r="SUK250" s="350"/>
      <c r="SUL250" s="348"/>
      <c r="SUM250" s="348"/>
      <c r="SUN250" s="348"/>
      <c r="SUO250" s="349"/>
      <c r="SUQ250" s="347"/>
      <c r="SUR250" s="350"/>
      <c r="SUS250" s="350"/>
      <c r="SUT250" s="348"/>
      <c r="SUU250" s="348"/>
      <c r="SUV250" s="348"/>
      <c r="SUW250" s="349"/>
      <c r="SUY250" s="347"/>
      <c r="SUZ250" s="350"/>
      <c r="SVA250" s="350"/>
      <c r="SVB250" s="348"/>
      <c r="SVC250" s="348"/>
      <c r="SVD250" s="348"/>
      <c r="SVE250" s="349"/>
      <c r="SVG250" s="347"/>
      <c r="SVH250" s="350"/>
      <c r="SVI250" s="350"/>
      <c r="SVJ250" s="348"/>
      <c r="SVK250" s="348"/>
      <c r="SVL250" s="348"/>
      <c r="SVM250" s="349"/>
      <c r="SVO250" s="347"/>
      <c r="SVP250" s="350"/>
      <c r="SVQ250" s="350"/>
      <c r="SVR250" s="348"/>
      <c r="SVS250" s="348"/>
      <c r="SVT250" s="348"/>
      <c r="SVU250" s="349"/>
      <c r="SVW250" s="347"/>
      <c r="SVX250" s="350"/>
      <c r="SVY250" s="350"/>
      <c r="SVZ250" s="348"/>
      <c r="SWA250" s="348"/>
      <c r="SWB250" s="348"/>
      <c r="SWC250" s="349"/>
      <c r="SWE250" s="347"/>
      <c r="SWF250" s="350"/>
      <c r="SWG250" s="350"/>
      <c r="SWH250" s="348"/>
      <c r="SWI250" s="348"/>
      <c r="SWJ250" s="348"/>
      <c r="SWK250" s="349"/>
      <c r="SWM250" s="347"/>
      <c r="SWN250" s="350"/>
      <c r="SWO250" s="350"/>
      <c r="SWP250" s="348"/>
      <c r="SWQ250" s="348"/>
      <c r="SWR250" s="348"/>
      <c r="SWS250" s="349"/>
      <c r="SWU250" s="347"/>
      <c r="SWV250" s="350"/>
      <c r="SWW250" s="350"/>
      <c r="SWX250" s="348"/>
      <c r="SWY250" s="348"/>
      <c r="SWZ250" s="348"/>
      <c r="SXA250" s="349"/>
      <c r="SXC250" s="347"/>
      <c r="SXD250" s="350"/>
      <c r="SXE250" s="350"/>
      <c r="SXF250" s="348"/>
      <c r="SXG250" s="348"/>
      <c r="SXH250" s="348"/>
      <c r="SXI250" s="349"/>
      <c r="SXK250" s="347"/>
      <c r="SXL250" s="350"/>
      <c r="SXM250" s="350"/>
      <c r="SXN250" s="348"/>
      <c r="SXO250" s="348"/>
      <c r="SXP250" s="348"/>
      <c r="SXQ250" s="349"/>
      <c r="SXS250" s="347"/>
      <c r="SXT250" s="350"/>
      <c r="SXU250" s="350"/>
      <c r="SXV250" s="348"/>
      <c r="SXW250" s="348"/>
      <c r="SXX250" s="348"/>
      <c r="SXY250" s="349"/>
      <c r="SYA250" s="347"/>
      <c r="SYB250" s="350"/>
      <c r="SYC250" s="350"/>
      <c r="SYD250" s="348"/>
      <c r="SYE250" s="348"/>
      <c r="SYF250" s="348"/>
      <c r="SYG250" s="349"/>
      <c r="SYI250" s="347"/>
      <c r="SYJ250" s="350"/>
      <c r="SYK250" s="350"/>
      <c r="SYL250" s="348"/>
      <c r="SYM250" s="348"/>
      <c r="SYN250" s="348"/>
      <c r="SYO250" s="349"/>
      <c r="SYQ250" s="347"/>
      <c r="SYR250" s="350"/>
      <c r="SYS250" s="350"/>
      <c r="SYT250" s="348"/>
      <c r="SYU250" s="348"/>
      <c r="SYV250" s="348"/>
      <c r="SYW250" s="349"/>
      <c r="SYY250" s="347"/>
      <c r="SYZ250" s="350"/>
      <c r="SZA250" s="350"/>
      <c r="SZB250" s="348"/>
      <c r="SZC250" s="348"/>
      <c r="SZD250" s="348"/>
      <c r="SZE250" s="349"/>
      <c r="SZG250" s="347"/>
      <c r="SZH250" s="350"/>
      <c r="SZI250" s="350"/>
      <c r="SZJ250" s="348"/>
      <c r="SZK250" s="348"/>
      <c r="SZL250" s="348"/>
      <c r="SZM250" s="349"/>
      <c r="SZO250" s="347"/>
      <c r="SZP250" s="350"/>
      <c r="SZQ250" s="350"/>
      <c r="SZR250" s="348"/>
      <c r="SZS250" s="348"/>
      <c r="SZT250" s="348"/>
      <c r="SZU250" s="349"/>
      <c r="SZW250" s="347"/>
      <c r="SZX250" s="350"/>
      <c r="SZY250" s="350"/>
      <c r="SZZ250" s="348"/>
      <c r="TAA250" s="348"/>
      <c r="TAB250" s="348"/>
      <c r="TAC250" s="349"/>
      <c r="TAE250" s="347"/>
      <c r="TAF250" s="350"/>
      <c r="TAG250" s="350"/>
      <c r="TAH250" s="348"/>
      <c r="TAI250" s="348"/>
      <c r="TAJ250" s="348"/>
      <c r="TAK250" s="349"/>
      <c r="TAM250" s="347"/>
      <c r="TAN250" s="350"/>
      <c r="TAO250" s="350"/>
      <c r="TAP250" s="348"/>
      <c r="TAQ250" s="348"/>
      <c r="TAR250" s="348"/>
      <c r="TAS250" s="349"/>
      <c r="TAU250" s="347"/>
      <c r="TAV250" s="350"/>
      <c r="TAW250" s="350"/>
      <c r="TAX250" s="348"/>
      <c r="TAY250" s="348"/>
      <c r="TAZ250" s="348"/>
      <c r="TBA250" s="349"/>
      <c r="TBC250" s="347"/>
      <c r="TBD250" s="350"/>
      <c r="TBE250" s="350"/>
      <c r="TBF250" s="348"/>
      <c r="TBG250" s="348"/>
      <c r="TBH250" s="348"/>
      <c r="TBI250" s="349"/>
      <c r="TBK250" s="347"/>
      <c r="TBL250" s="350"/>
      <c r="TBM250" s="350"/>
      <c r="TBN250" s="348"/>
      <c r="TBO250" s="348"/>
      <c r="TBP250" s="348"/>
      <c r="TBQ250" s="349"/>
      <c r="TBS250" s="347"/>
      <c r="TBT250" s="350"/>
      <c r="TBU250" s="350"/>
      <c r="TBV250" s="348"/>
      <c r="TBW250" s="348"/>
      <c r="TBX250" s="348"/>
      <c r="TBY250" s="349"/>
      <c r="TCA250" s="347"/>
      <c r="TCB250" s="350"/>
      <c r="TCC250" s="350"/>
      <c r="TCD250" s="348"/>
      <c r="TCE250" s="348"/>
      <c r="TCF250" s="348"/>
      <c r="TCG250" s="349"/>
      <c r="TCI250" s="347"/>
      <c r="TCJ250" s="350"/>
      <c r="TCK250" s="350"/>
      <c r="TCL250" s="348"/>
      <c r="TCM250" s="348"/>
      <c r="TCN250" s="348"/>
      <c r="TCO250" s="349"/>
      <c r="TCQ250" s="347"/>
      <c r="TCR250" s="350"/>
      <c r="TCS250" s="350"/>
      <c r="TCT250" s="348"/>
      <c r="TCU250" s="348"/>
      <c r="TCV250" s="348"/>
      <c r="TCW250" s="349"/>
      <c r="TCY250" s="347"/>
      <c r="TCZ250" s="350"/>
      <c r="TDA250" s="350"/>
      <c r="TDB250" s="348"/>
      <c r="TDC250" s="348"/>
      <c r="TDD250" s="348"/>
      <c r="TDE250" s="349"/>
      <c r="TDG250" s="347"/>
      <c r="TDH250" s="350"/>
      <c r="TDI250" s="350"/>
      <c r="TDJ250" s="348"/>
      <c r="TDK250" s="348"/>
      <c r="TDL250" s="348"/>
      <c r="TDM250" s="349"/>
      <c r="TDO250" s="347"/>
      <c r="TDP250" s="350"/>
      <c r="TDQ250" s="350"/>
      <c r="TDR250" s="348"/>
      <c r="TDS250" s="348"/>
      <c r="TDT250" s="348"/>
      <c r="TDU250" s="349"/>
      <c r="TDW250" s="347"/>
      <c r="TDX250" s="350"/>
      <c r="TDY250" s="350"/>
      <c r="TDZ250" s="348"/>
      <c r="TEA250" s="348"/>
      <c r="TEB250" s="348"/>
      <c r="TEC250" s="349"/>
      <c r="TEE250" s="347"/>
      <c r="TEF250" s="350"/>
      <c r="TEG250" s="350"/>
      <c r="TEH250" s="348"/>
      <c r="TEI250" s="348"/>
      <c r="TEJ250" s="348"/>
      <c r="TEK250" s="349"/>
      <c r="TEM250" s="347"/>
      <c r="TEN250" s="350"/>
      <c r="TEO250" s="350"/>
      <c r="TEP250" s="348"/>
      <c r="TEQ250" s="348"/>
      <c r="TER250" s="348"/>
      <c r="TES250" s="349"/>
      <c r="TEU250" s="347"/>
      <c r="TEV250" s="350"/>
      <c r="TEW250" s="350"/>
      <c r="TEX250" s="348"/>
      <c r="TEY250" s="348"/>
      <c r="TEZ250" s="348"/>
      <c r="TFA250" s="349"/>
      <c r="TFC250" s="347"/>
      <c r="TFD250" s="350"/>
      <c r="TFE250" s="350"/>
      <c r="TFF250" s="348"/>
      <c r="TFG250" s="348"/>
      <c r="TFH250" s="348"/>
      <c r="TFI250" s="349"/>
      <c r="TFK250" s="347"/>
      <c r="TFL250" s="350"/>
      <c r="TFM250" s="350"/>
      <c r="TFN250" s="348"/>
      <c r="TFO250" s="348"/>
      <c r="TFP250" s="348"/>
      <c r="TFQ250" s="349"/>
      <c r="TFS250" s="347"/>
      <c r="TFT250" s="350"/>
      <c r="TFU250" s="350"/>
      <c r="TFV250" s="348"/>
      <c r="TFW250" s="348"/>
      <c r="TFX250" s="348"/>
      <c r="TFY250" s="349"/>
      <c r="TGA250" s="347"/>
      <c r="TGB250" s="350"/>
      <c r="TGC250" s="350"/>
      <c r="TGD250" s="348"/>
      <c r="TGE250" s="348"/>
      <c r="TGF250" s="348"/>
      <c r="TGG250" s="349"/>
      <c r="TGI250" s="347"/>
      <c r="TGJ250" s="350"/>
      <c r="TGK250" s="350"/>
      <c r="TGL250" s="348"/>
      <c r="TGM250" s="348"/>
      <c r="TGN250" s="348"/>
      <c r="TGO250" s="349"/>
      <c r="TGQ250" s="347"/>
      <c r="TGR250" s="350"/>
      <c r="TGS250" s="350"/>
      <c r="TGT250" s="348"/>
      <c r="TGU250" s="348"/>
      <c r="TGV250" s="348"/>
      <c r="TGW250" s="349"/>
      <c r="TGY250" s="347"/>
      <c r="TGZ250" s="350"/>
      <c r="THA250" s="350"/>
      <c r="THB250" s="348"/>
      <c r="THC250" s="348"/>
      <c r="THD250" s="348"/>
      <c r="THE250" s="349"/>
      <c r="THG250" s="347"/>
      <c r="THH250" s="350"/>
      <c r="THI250" s="350"/>
      <c r="THJ250" s="348"/>
      <c r="THK250" s="348"/>
      <c r="THL250" s="348"/>
      <c r="THM250" s="349"/>
      <c r="THO250" s="347"/>
      <c r="THP250" s="350"/>
      <c r="THQ250" s="350"/>
      <c r="THR250" s="348"/>
      <c r="THS250" s="348"/>
      <c r="THT250" s="348"/>
      <c r="THU250" s="349"/>
      <c r="THW250" s="347"/>
      <c r="THX250" s="350"/>
      <c r="THY250" s="350"/>
      <c r="THZ250" s="348"/>
      <c r="TIA250" s="348"/>
      <c r="TIB250" s="348"/>
      <c r="TIC250" s="349"/>
      <c r="TIE250" s="347"/>
      <c r="TIF250" s="350"/>
      <c r="TIG250" s="350"/>
      <c r="TIH250" s="348"/>
      <c r="TII250" s="348"/>
      <c r="TIJ250" s="348"/>
      <c r="TIK250" s="349"/>
      <c r="TIM250" s="347"/>
      <c r="TIN250" s="350"/>
      <c r="TIO250" s="350"/>
      <c r="TIP250" s="348"/>
      <c r="TIQ250" s="348"/>
      <c r="TIR250" s="348"/>
      <c r="TIS250" s="349"/>
      <c r="TIU250" s="347"/>
      <c r="TIV250" s="350"/>
      <c r="TIW250" s="350"/>
      <c r="TIX250" s="348"/>
      <c r="TIY250" s="348"/>
      <c r="TIZ250" s="348"/>
      <c r="TJA250" s="349"/>
      <c r="TJC250" s="347"/>
      <c r="TJD250" s="350"/>
      <c r="TJE250" s="350"/>
      <c r="TJF250" s="348"/>
      <c r="TJG250" s="348"/>
      <c r="TJH250" s="348"/>
      <c r="TJI250" s="349"/>
      <c r="TJK250" s="347"/>
      <c r="TJL250" s="350"/>
      <c r="TJM250" s="350"/>
      <c r="TJN250" s="348"/>
      <c r="TJO250" s="348"/>
      <c r="TJP250" s="348"/>
      <c r="TJQ250" s="349"/>
      <c r="TJS250" s="347"/>
      <c r="TJT250" s="350"/>
      <c r="TJU250" s="350"/>
      <c r="TJV250" s="348"/>
      <c r="TJW250" s="348"/>
      <c r="TJX250" s="348"/>
      <c r="TJY250" s="349"/>
      <c r="TKA250" s="347"/>
      <c r="TKB250" s="350"/>
      <c r="TKC250" s="350"/>
      <c r="TKD250" s="348"/>
      <c r="TKE250" s="348"/>
      <c r="TKF250" s="348"/>
      <c r="TKG250" s="349"/>
      <c r="TKI250" s="347"/>
      <c r="TKJ250" s="350"/>
      <c r="TKK250" s="350"/>
      <c r="TKL250" s="348"/>
      <c r="TKM250" s="348"/>
      <c r="TKN250" s="348"/>
      <c r="TKO250" s="349"/>
      <c r="TKQ250" s="347"/>
      <c r="TKR250" s="350"/>
      <c r="TKS250" s="350"/>
      <c r="TKT250" s="348"/>
      <c r="TKU250" s="348"/>
      <c r="TKV250" s="348"/>
      <c r="TKW250" s="349"/>
      <c r="TKY250" s="347"/>
      <c r="TKZ250" s="350"/>
      <c r="TLA250" s="350"/>
      <c r="TLB250" s="348"/>
      <c r="TLC250" s="348"/>
      <c r="TLD250" s="348"/>
      <c r="TLE250" s="349"/>
      <c r="TLG250" s="347"/>
      <c r="TLH250" s="350"/>
      <c r="TLI250" s="350"/>
      <c r="TLJ250" s="348"/>
      <c r="TLK250" s="348"/>
      <c r="TLL250" s="348"/>
      <c r="TLM250" s="349"/>
      <c r="TLO250" s="347"/>
      <c r="TLP250" s="350"/>
      <c r="TLQ250" s="350"/>
      <c r="TLR250" s="348"/>
      <c r="TLS250" s="348"/>
      <c r="TLT250" s="348"/>
      <c r="TLU250" s="349"/>
      <c r="TLW250" s="347"/>
      <c r="TLX250" s="350"/>
      <c r="TLY250" s="350"/>
      <c r="TLZ250" s="348"/>
      <c r="TMA250" s="348"/>
      <c r="TMB250" s="348"/>
      <c r="TMC250" s="349"/>
      <c r="TME250" s="347"/>
      <c r="TMF250" s="350"/>
      <c r="TMG250" s="350"/>
      <c r="TMH250" s="348"/>
      <c r="TMI250" s="348"/>
      <c r="TMJ250" s="348"/>
      <c r="TMK250" s="349"/>
      <c r="TMM250" s="347"/>
      <c r="TMN250" s="350"/>
      <c r="TMO250" s="350"/>
      <c r="TMP250" s="348"/>
      <c r="TMQ250" s="348"/>
      <c r="TMR250" s="348"/>
      <c r="TMS250" s="349"/>
      <c r="TMU250" s="347"/>
      <c r="TMV250" s="350"/>
      <c r="TMW250" s="350"/>
      <c r="TMX250" s="348"/>
      <c r="TMY250" s="348"/>
      <c r="TMZ250" s="348"/>
      <c r="TNA250" s="349"/>
      <c r="TNC250" s="347"/>
      <c r="TND250" s="350"/>
      <c r="TNE250" s="350"/>
      <c r="TNF250" s="348"/>
      <c r="TNG250" s="348"/>
      <c r="TNH250" s="348"/>
      <c r="TNI250" s="349"/>
      <c r="TNK250" s="347"/>
      <c r="TNL250" s="350"/>
      <c r="TNM250" s="350"/>
      <c r="TNN250" s="348"/>
      <c r="TNO250" s="348"/>
      <c r="TNP250" s="348"/>
      <c r="TNQ250" s="349"/>
      <c r="TNS250" s="347"/>
      <c r="TNT250" s="350"/>
      <c r="TNU250" s="350"/>
      <c r="TNV250" s="348"/>
      <c r="TNW250" s="348"/>
      <c r="TNX250" s="348"/>
      <c r="TNY250" s="349"/>
      <c r="TOA250" s="347"/>
      <c r="TOB250" s="350"/>
      <c r="TOC250" s="350"/>
      <c r="TOD250" s="348"/>
      <c r="TOE250" s="348"/>
      <c r="TOF250" s="348"/>
      <c r="TOG250" s="349"/>
      <c r="TOI250" s="347"/>
      <c r="TOJ250" s="350"/>
      <c r="TOK250" s="350"/>
      <c r="TOL250" s="348"/>
      <c r="TOM250" s="348"/>
      <c r="TON250" s="348"/>
      <c r="TOO250" s="349"/>
      <c r="TOQ250" s="347"/>
      <c r="TOR250" s="350"/>
      <c r="TOS250" s="350"/>
      <c r="TOT250" s="348"/>
      <c r="TOU250" s="348"/>
      <c r="TOV250" s="348"/>
      <c r="TOW250" s="349"/>
      <c r="TOY250" s="347"/>
      <c r="TOZ250" s="350"/>
      <c r="TPA250" s="350"/>
      <c r="TPB250" s="348"/>
      <c r="TPC250" s="348"/>
      <c r="TPD250" s="348"/>
      <c r="TPE250" s="349"/>
      <c r="TPG250" s="347"/>
      <c r="TPH250" s="350"/>
      <c r="TPI250" s="350"/>
      <c r="TPJ250" s="348"/>
      <c r="TPK250" s="348"/>
      <c r="TPL250" s="348"/>
      <c r="TPM250" s="349"/>
      <c r="TPO250" s="347"/>
      <c r="TPP250" s="350"/>
      <c r="TPQ250" s="350"/>
      <c r="TPR250" s="348"/>
      <c r="TPS250" s="348"/>
      <c r="TPT250" s="348"/>
      <c r="TPU250" s="349"/>
      <c r="TPW250" s="347"/>
      <c r="TPX250" s="350"/>
      <c r="TPY250" s="350"/>
      <c r="TPZ250" s="348"/>
      <c r="TQA250" s="348"/>
      <c r="TQB250" s="348"/>
      <c r="TQC250" s="349"/>
      <c r="TQE250" s="347"/>
      <c r="TQF250" s="350"/>
      <c r="TQG250" s="350"/>
      <c r="TQH250" s="348"/>
      <c r="TQI250" s="348"/>
      <c r="TQJ250" s="348"/>
      <c r="TQK250" s="349"/>
      <c r="TQM250" s="347"/>
      <c r="TQN250" s="350"/>
      <c r="TQO250" s="350"/>
      <c r="TQP250" s="348"/>
      <c r="TQQ250" s="348"/>
      <c r="TQR250" s="348"/>
      <c r="TQS250" s="349"/>
      <c r="TQU250" s="347"/>
      <c r="TQV250" s="350"/>
      <c r="TQW250" s="350"/>
      <c r="TQX250" s="348"/>
      <c r="TQY250" s="348"/>
      <c r="TQZ250" s="348"/>
      <c r="TRA250" s="349"/>
      <c r="TRC250" s="347"/>
      <c r="TRD250" s="350"/>
      <c r="TRE250" s="350"/>
      <c r="TRF250" s="348"/>
      <c r="TRG250" s="348"/>
      <c r="TRH250" s="348"/>
      <c r="TRI250" s="349"/>
      <c r="TRK250" s="347"/>
      <c r="TRL250" s="350"/>
      <c r="TRM250" s="350"/>
      <c r="TRN250" s="348"/>
      <c r="TRO250" s="348"/>
      <c r="TRP250" s="348"/>
      <c r="TRQ250" s="349"/>
      <c r="TRS250" s="347"/>
      <c r="TRT250" s="350"/>
      <c r="TRU250" s="350"/>
      <c r="TRV250" s="348"/>
      <c r="TRW250" s="348"/>
      <c r="TRX250" s="348"/>
      <c r="TRY250" s="349"/>
      <c r="TSA250" s="347"/>
      <c r="TSB250" s="350"/>
      <c r="TSC250" s="350"/>
      <c r="TSD250" s="348"/>
      <c r="TSE250" s="348"/>
      <c r="TSF250" s="348"/>
      <c r="TSG250" s="349"/>
      <c r="TSI250" s="347"/>
      <c r="TSJ250" s="350"/>
      <c r="TSK250" s="350"/>
      <c r="TSL250" s="348"/>
      <c r="TSM250" s="348"/>
      <c r="TSN250" s="348"/>
      <c r="TSO250" s="349"/>
      <c r="TSQ250" s="347"/>
      <c r="TSR250" s="350"/>
      <c r="TSS250" s="350"/>
      <c r="TST250" s="348"/>
      <c r="TSU250" s="348"/>
      <c r="TSV250" s="348"/>
      <c r="TSW250" s="349"/>
      <c r="TSY250" s="347"/>
      <c r="TSZ250" s="350"/>
      <c r="TTA250" s="350"/>
      <c r="TTB250" s="348"/>
      <c r="TTC250" s="348"/>
      <c r="TTD250" s="348"/>
      <c r="TTE250" s="349"/>
      <c r="TTG250" s="347"/>
      <c r="TTH250" s="350"/>
      <c r="TTI250" s="350"/>
      <c r="TTJ250" s="348"/>
      <c r="TTK250" s="348"/>
      <c r="TTL250" s="348"/>
      <c r="TTM250" s="349"/>
      <c r="TTO250" s="347"/>
      <c r="TTP250" s="350"/>
      <c r="TTQ250" s="350"/>
      <c r="TTR250" s="348"/>
      <c r="TTS250" s="348"/>
      <c r="TTT250" s="348"/>
      <c r="TTU250" s="349"/>
      <c r="TTW250" s="347"/>
      <c r="TTX250" s="350"/>
      <c r="TTY250" s="350"/>
      <c r="TTZ250" s="348"/>
      <c r="TUA250" s="348"/>
      <c r="TUB250" s="348"/>
      <c r="TUC250" s="349"/>
      <c r="TUE250" s="347"/>
      <c r="TUF250" s="350"/>
      <c r="TUG250" s="350"/>
      <c r="TUH250" s="348"/>
      <c r="TUI250" s="348"/>
      <c r="TUJ250" s="348"/>
      <c r="TUK250" s="349"/>
      <c r="TUM250" s="347"/>
      <c r="TUN250" s="350"/>
      <c r="TUO250" s="350"/>
      <c r="TUP250" s="348"/>
      <c r="TUQ250" s="348"/>
      <c r="TUR250" s="348"/>
      <c r="TUS250" s="349"/>
      <c r="TUU250" s="347"/>
      <c r="TUV250" s="350"/>
      <c r="TUW250" s="350"/>
      <c r="TUX250" s="348"/>
      <c r="TUY250" s="348"/>
      <c r="TUZ250" s="348"/>
      <c r="TVA250" s="349"/>
      <c r="TVC250" s="347"/>
      <c r="TVD250" s="350"/>
      <c r="TVE250" s="350"/>
      <c r="TVF250" s="348"/>
      <c r="TVG250" s="348"/>
      <c r="TVH250" s="348"/>
      <c r="TVI250" s="349"/>
      <c r="TVK250" s="347"/>
      <c r="TVL250" s="350"/>
      <c r="TVM250" s="350"/>
      <c r="TVN250" s="348"/>
      <c r="TVO250" s="348"/>
      <c r="TVP250" s="348"/>
      <c r="TVQ250" s="349"/>
      <c r="TVS250" s="347"/>
      <c r="TVT250" s="350"/>
      <c r="TVU250" s="350"/>
      <c r="TVV250" s="348"/>
      <c r="TVW250" s="348"/>
      <c r="TVX250" s="348"/>
      <c r="TVY250" s="349"/>
      <c r="TWA250" s="347"/>
      <c r="TWB250" s="350"/>
      <c r="TWC250" s="350"/>
      <c r="TWD250" s="348"/>
      <c r="TWE250" s="348"/>
      <c r="TWF250" s="348"/>
      <c r="TWG250" s="349"/>
      <c r="TWI250" s="347"/>
      <c r="TWJ250" s="350"/>
      <c r="TWK250" s="350"/>
      <c r="TWL250" s="348"/>
      <c r="TWM250" s="348"/>
      <c r="TWN250" s="348"/>
      <c r="TWO250" s="349"/>
      <c r="TWQ250" s="347"/>
      <c r="TWR250" s="350"/>
      <c r="TWS250" s="350"/>
      <c r="TWT250" s="348"/>
      <c r="TWU250" s="348"/>
      <c r="TWV250" s="348"/>
      <c r="TWW250" s="349"/>
      <c r="TWY250" s="347"/>
      <c r="TWZ250" s="350"/>
      <c r="TXA250" s="350"/>
      <c r="TXB250" s="348"/>
      <c r="TXC250" s="348"/>
      <c r="TXD250" s="348"/>
      <c r="TXE250" s="349"/>
      <c r="TXG250" s="347"/>
      <c r="TXH250" s="350"/>
      <c r="TXI250" s="350"/>
      <c r="TXJ250" s="348"/>
      <c r="TXK250" s="348"/>
      <c r="TXL250" s="348"/>
      <c r="TXM250" s="349"/>
      <c r="TXO250" s="347"/>
      <c r="TXP250" s="350"/>
      <c r="TXQ250" s="350"/>
      <c r="TXR250" s="348"/>
      <c r="TXS250" s="348"/>
      <c r="TXT250" s="348"/>
      <c r="TXU250" s="349"/>
      <c r="TXW250" s="347"/>
      <c r="TXX250" s="350"/>
      <c r="TXY250" s="350"/>
      <c r="TXZ250" s="348"/>
      <c r="TYA250" s="348"/>
      <c r="TYB250" s="348"/>
      <c r="TYC250" s="349"/>
      <c r="TYE250" s="347"/>
      <c r="TYF250" s="350"/>
      <c r="TYG250" s="350"/>
      <c r="TYH250" s="348"/>
      <c r="TYI250" s="348"/>
      <c r="TYJ250" s="348"/>
      <c r="TYK250" s="349"/>
      <c r="TYM250" s="347"/>
      <c r="TYN250" s="350"/>
      <c r="TYO250" s="350"/>
      <c r="TYP250" s="348"/>
      <c r="TYQ250" s="348"/>
      <c r="TYR250" s="348"/>
      <c r="TYS250" s="349"/>
      <c r="TYU250" s="347"/>
      <c r="TYV250" s="350"/>
      <c r="TYW250" s="350"/>
      <c r="TYX250" s="348"/>
      <c r="TYY250" s="348"/>
      <c r="TYZ250" s="348"/>
      <c r="TZA250" s="349"/>
      <c r="TZC250" s="347"/>
      <c r="TZD250" s="350"/>
      <c r="TZE250" s="350"/>
      <c r="TZF250" s="348"/>
      <c r="TZG250" s="348"/>
      <c r="TZH250" s="348"/>
      <c r="TZI250" s="349"/>
      <c r="TZK250" s="347"/>
      <c r="TZL250" s="350"/>
      <c r="TZM250" s="350"/>
      <c r="TZN250" s="348"/>
      <c r="TZO250" s="348"/>
      <c r="TZP250" s="348"/>
      <c r="TZQ250" s="349"/>
      <c r="TZS250" s="347"/>
      <c r="TZT250" s="350"/>
      <c r="TZU250" s="350"/>
      <c r="TZV250" s="348"/>
      <c r="TZW250" s="348"/>
      <c r="TZX250" s="348"/>
      <c r="TZY250" s="349"/>
      <c r="UAA250" s="347"/>
      <c r="UAB250" s="350"/>
      <c r="UAC250" s="350"/>
      <c r="UAD250" s="348"/>
      <c r="UAE250" s="348"/>
      <c r="UAF250" s="348"/>
      <c r="UAG250" s="349"/>
      <c r="UAI250" s="347"/>
      <c r="UAJ250" s="350"/>
      <c r="UAK250" s="350"/>
      <c r="UAL250" s="348"/>
      <c r="UAM250" s="348"/>
      <c r="UAN250" s="348"/>
      <c r="UAO250" s="349"/>
      <c r="UAQ250" s="347"/>
      <c r="UAR250" s="350"/>
      <c r="UAS250" s="350"/>
      <c r="UAT250" s="348"/>
      <c r="UAU250" s="348"/>
      <c r="UAV250" s="348"/>
      <c r="UAW250" s="349"/>
      <c r="UAY250" s="347"/>
      <c r="UAZ250" s="350"/>
      <c r="UBA250" s="350"/>
      <c r="UBB250" s="348"/>
      <c r="UBC250" s="348"/>
      <c r="UBD250" s="348"/>
      <c r="UBE250" s="349"/>
      <c r="UBG250" s="347"/>
      <c r="UBH250" s="350"/>
      <c r="UBI250" s="350"/>
      <c r="UBJ250" s="348"/>
      <c r="UBK250" s="348"/>
      <c r="UBL250" s="348"/>
      <c r="UBM250" s="349"/>
      <c r="UBO250" s="347"/>
      <c r="UBP250" s="350"/>
      <c r="UBQ250" s="350"/>
      <c r="UBR250" s="348"/>
      <c r="UBS250" s="348"/>
      <c r="UBT250" s="348"/>
      <c r="UBU250" s="349"/>
      <c r="UBW250" s="347"/>
      <c r="UBX250" s="350"/>
      <c r="UBY250" s="350"/>
      <c r="UBZ250" s="348"/>
      <c r="UCA250" s="348"/>
      <c r="UCB250" s="348"/>
      <c r="UCC250" s="349"/>
      <c r="UCE250" s="347"/>
      <c r="UCF250" s="350"/>
      <c r="UCG250" s="350"/>
      <c r="UCH250" s="348"/>
      <c r="UCI250" s="348"/>
      <c r="UCJ250" s="348"/>
      <c r="UCK250" s="349"/>
      <c r="UCM250" s="347"/>
      <c r="UCN250" s="350"/>
      <c r="UCO250" s="350"/>
      <c r="UCP250" s="348"/>
      <c r="UCQ250" s="348"/>
      <c r="UCR250" s="348"/>
      <c r="UCS250" s="349"/>
      <c r="UCU250" s="347"/>
      <c r="UCV250" s="350"/>
      <c r="UCW250" s="350"/>
      <c r="UCX250" s="348"/>
      <c r="UCY250" s="348"/>
      <c r="UCZ250" s="348"/>
      <c r="UDA250" s="349"/>
      <c r="UDC250" s="347"/>
      <c r="UDD250" s="350"/>
      <c r="UDE250" s="350"/>
      <c r="UDF250" s="348"/>
      <c r="UDG250" s="348"/>
      <c r="UDH250" s="348"/>
      <c r="UDI250" s="349"/>
      <c r="UDK250" s="347"/>
      <c r="UDL250" s="350"/>
      <c r="UDM250" s="350"/>
      <c r="UDN250" s="348"/>
      <c r="UDO250" s="348"/>
      <c r="UDP250" s="348"/>
      <c r="UDQ250" s="349"/>
      <c r="UDS250" s="347"/>
      <c r="UDT250" s="350"/>
      <c r="UDU250" s="350"/>
      <c r="UDV250" s="348"/>
      <c r="UDW250" s="348"/>
      <c r="UDX250" s="348"/>
      <c r="UDY250" s="349"/>
      <c r="UEA250" s="347"/>
      <c r="UEB250" s="350"/>
      <c r="UEC250" s="350"/>
      <c r="UED250" s="348"/>
      <c r="UEE250" s="348"/>
      <c r="UEF250" s="348"/>
      <c r="UEG250" s="349"/>
      <c r="UEI250" s="347"/>
      <c r="UEJ250" s="350"/>
      <c r="UEK250" s="350"/>
      <c r="UEL250" s="348"/>
      <c r="UEM250" s="348"/>
      <c r="UEN250" s="348"/>
      <c r="UEO250" s="349"/>
      <c r="UEQ250" s="347"/>
      <c r="UER250" s="350"/>
      <c r="UES250" s="350"/>
      <c r="UET250" s="348"/>
      <c r="UEU250" s="348"/>
      <c r="UEV250" s="348"/>
      <c r="UEW250" s="349"/>
      <c r="UEY250" s="347"/>
      <c r="UEZ250" s="350"/>
      <c r="UFA250" s="350"/>
      <c r="UFB250" s="348"/>
      <c r="UFC250" s="348"/>
      <c r="UFD250" s="348"/>
      <c r="UFE250" s="349"/>
      <c r="UFG250" s="347"/>
      <c r="UFH250" s="350"/>
      <c r="UFI250" s="350"/>
      <c r="UFJ250" s="348"/>
      <c r="UFK250" s="348"/>
      <c r="UFL250" s="348"/>
      <c r="UFM250" s="349"/>
      <c r="UFO250" s="347"/>
      <c r="UFP250" s="350"/>
      <c r="UFQ250" s="350"/>
      <c r="UFR250" s="348"/>
      <c r="UFS250" s="348"/>
      <c r="UFT250" s="348"/>
      <c r="UFU250" s="349"/>
      <c r="UFW250" s="347"/>
      <c r="UFX250" s="350"/>
      <c r="UFY250" s="350"/>
      <c r="UFZ250" s="348"/>
      <c r="UGA250" s="348"/>
      <c r="UGB250" s="348"/>
      <c r="UGC250" s="349"/>
      <c r="UGE250" s="347"/>
      <c r="UGF250" s="350"/>
      <c r="UGG250" s="350"/>
      <c r="UGH250" s="348"/>
      <c r="UGI250" s="348"/>
      <c r="UGJ250" s="348"/>
      <c r="UGK250" s="349"/>
      <c r="UGM250" s="347"/>
      <c r="UGN250" s="350"/>
      <c r="UGO250" s="350"/>
      <c r="UGP250" s="348"/>
      <c r="UGQ250" s="348"/>
      <c r="UGR250" s="348"/>
      <c r="UGS250" s="349"/>
      <c r="UGU250" s="347"/>
      <c r="UGV250" s="350"/>
      <c r="UGW250" s="350"/>
      <c r="UGX250" s="348"/>
      <c r="UGY250" s="348"/>
      <c r="UGZ250" s="348"/>
      <c r="UHA250" s="349"/>
      <c r="UHC250" s="347"/>
      <c r="UHD250" s="350"/>
      <c r="UHE250" s="350"/>
      <c r="UHF250" s="348"/>
      <c r="UHG250" s="348"/>
      <c r="UHH250" s="348"/>
      <c r="UHI250" s="349"/>
      <c r="UHK250" s="347"/>
      <c r="UHL250" s="350"/>
      <c r="UHM250" s="350"/>
      <c r="UHN250" s="348"/>
      <c r="UHO250" s="348"/>
      <c r="UHP250" s="348"/>
      <c r="UHQ250" s="349"/>
      <c r="UHS250" s="347"/>
      <c r="UHT250" s="350"/>
      <c r="UHU250" s="350"/>
      <c r="UHV250" s="348"/>
      <c r="UHW250" s="348"/>
      <c r="UHX250" s="348"/>
      <c r="UHY250" s="349"/>
      <c r="UIA250" s="347"/>
      <c r="UIB250" s="350"/>
      <c r="UIC250" s="350"/>
      <c r="UID250" s="348"/>
      <c r="UIE250" s="348"/>
      <c r="UIF250" s="348"/>
      <c r="UIG250" s="349"/>
      <c r="UII250" s="347"/>
      <c r="UIJ250" s="350"/>
      <c r="UIK250" s="350"/>
      <c r="UIL250" s="348"/>
      <c r="UIM250" s="348"/>
      <c r="UIN250" s="348"/>
      <c r="UIO250" s="349"/>
      <c r="UIQ250" s="347"/>
      <c r="UIR250" s="350"/>
      <c r="UIS250" s="350"/>
      <c r="UIT250" s="348"/>
      <c r="UIU250" s="348"/>
      <c r="UIV250" s="348"/>
      <c r="UIW250" s="349"/>
      <c r="UIY250" s="347"/>
      <c r="UIZ250" s="350"/>
      <c r="UJA250" s="350"/>
      <c r="UJB250" s="348"/>
      <c r="UJC250" s="348"/>
      <c r="UJD250" s="348"/>
      <c r="UJE250" s="349"/>
      <c r="UJG250" s="347"/>
      <c r="UJH250" s="350"/>
      <c r="UJI250" s="350"/>
      <c r="UJJ250" s="348"/>
      <c r="UJK250" s="348"/>
      <c r="UJL250" s="348"/>
      <c r="UJM250" s="349"/>
      <c r="UJO250" s="347"/>
      <c r="UJP250" s="350"/>
      <c r="UJQ250" s="350"/>
      <c r="UJR250" s="348"/>
      <c r="UJS250" s="348"/>
      <c r="UJT250" s="348"/>
      <c r="UJU250" s="349"/>
      <c r="UJW250" s="347"/>
      <c r="UJX250" s="350"/>
      <c r="UJY250" s="350"/>
      <c r="UJZ250" s="348"/>
      <c r="UKA250" s="348"/>
      <c r="UKB250" s="348"/>
      <c r="UKC250" s="349"/>
      <c r="UKE250" s="347"/>
      <c r="UKF250" s="350"/>
      <c r="UKG250" s="350"/>
      <c r="UKH250" s="348"/>
      <c r="UKI250" s="348"/>
      <c r="UKJ250" s="348"/>
      <c r="UKK250" s="349"/>
      <c r="UKM250" s="347"/>
      <c r="UKN250" s="350"/>
      <c r="UKO250" s="350"/>
      <c r="UKP250" s="348"/>
      <c r="UKQ250" s="348"/>
      <c r="UKR250" s="348"/>
      <c r="UKS250" s="349"/>
      <c r="UKU250" s="347"/>
      <c r="UKV250" s="350"/>
      <c r="UKW250" s="350"/>
      <c r="UKX250" s="348"/>
      <c r="UKY250" s="348"/>
      <c r="UKZ250" s="348"/>
      <c r="ULA250" s="349"/>
      <c r="ULC250" s="347"/>
      <c r="ULD250" s="350"/>
      <c r="ULE250" s="350"/>
      <c r="ULF250" s="348"/>
      <c r="ULG250" s="348"/>
      <c r="ULH250" s="348"/>
      <c r="ULI250" s="349"/>
      <c r="ULK250" s="347"/>
      <c r="ULL250" s="350"/>
      <c r="ULM250" s="350"/>
      <c r="ULN250" s="348"/>
      <c r="ULO250" s="348"/>
      <c r="ULP250" s="348"/>
      <c r="ULQ250" s="349"/>
      <c r="ULS250" s="347"/>
      <c r="ULT250" s="350"/>
      <c r="ULU250" s="350"/>
      <c r="ULV250" s="348"/>
      <c r="ULW250" s="348"/>
      <c r="ULX250" s="348"/>
      <c r="ULY250" s="349"/>
      <c r="UMA250" s="347"/>
      <c r="UMB250" s="350"/>
      <c r="UMC250" s="350"/>
      <c r="UMD250" s="348"/>
      <c r="UME250" s="348"/>
      <c r="UMF250" s="348"/>
      <c r="UMG250" s="349"/>
      <c r="UMI250" s="347"/>
      <c r="UMJ250" s="350"/>
      <c r="UMK250" s="350"/>
      <c r="UML250" s="348"/>
      <c r="UMM250" s="348"/>
      <c r="UMN250" s="348"/>
      <c r="UMO250" s="349"/>
      <c r="UMQ250" s="347"/>
      <c r="UMR250" s="350"/>
      <c r="UMS250" s="350"/>
      <c r="UMT250" s="348"/>
      <c r="UMU250" s="348"/>
      <c r="UMV250" s="348"/>
      <c r="UMW250" s="349"/>
      <c r="UMY250" s="347"/>
      <c r="UMZ250" s="350"/>
      <c r="UNA250" s="350"/>
      <c r="UNB250" s="348"/>
      <c r="UNC250" s="348"/>
      <c r="UND250" s="348"/>
      <c r="UNE250" s="349"/>
      <c r="UNG250" s="347"/>
      <c r="UNH250" s="350"/>
      <c r="UNI250" s="350"/>
      <c r="UNJ250" s="348"/>
      <c r="UNK250" s="348"/>
      <c r="UNL250" s="348"/>
      <c r="UNM250" s="349"/>
      <c r="UNO250" s="347"/>
      <c r="UNP250" s="350"/>
      <c r="UNQ250" s="350"/>
      <c r="UNR250" s="348"/>
      <c r="UNS250" s="348"/>
      <c r="UNT250" s="348"/>
      <c r="UNU250" s="349"/>
      <c r="UNW250" s="347"/>
      <c r="UNX250" s="350"/>
      <c r="UNY250" s="350"/>
      <c r="UNZ250" s="348"/>
      <c r="UOA250" s="348"/>
      <c r="UOB250" s="348"/>
      <c r="UOC250" s="349"/>
      <c r="UOE250" s="347"/>
      <c r="UOF250" s="350"/>
      <c r="UOG250" s="350"/>
      <c r="UOH250" s="348"/>
      <c r="UOI250" s="348"/>
      <c r="UOJ250" s="348"/>
      <c r="UOK250" s="349"/>
      <c r="UOM250" s="347"/>
      <c r="UON250" s="350"/>
      <c r="UOO250" s="350"/>
      <c r="UOP250" s="348"/>
      <c r="UOQ250" s="348"/>
      <c r="UOR250" s="348"/>
      <c r="UOS250" s="349"/>
      <c r="UOU250" s="347"/>
      <c r="UOV250" s="350"/>
      <c r="UOW250" s="350"/>
      <c r="UOX250" s="348"/>
      <c r="UOY250" s="348"/>
      <c r="UOZ250" s="348"/>
      <c r="UPA250" s="349"/>
      <c r="UPC250" s="347"/>
      <c r="UPD250" s="350"/>
      <c r="UPE250" s="350"/>
      <c r="UPF250" s="348"/>
      <c r="UPG250" s="348"/>
      <c r="UPH250" s="348"/>
      <c r="UPI250" s="349"/>
      <c r="UPK250" s="347"/>
      <c r="UPL250" s="350"/>
      <c r="UPM250" s="350"/>
      <c r="UPN250" s="348"/>
      <c r="UPO250" s="348"/>
      <c r="UPP250" s="348"/>
      <c r="UPQ250" s="349"/>
      <c r="UPS250" s="347"/>
      <c r="UPT250" s="350"/>
      <c r="UPU250" s="350"/>
      <c r="UPV250" s="348"/>
      <c r="UPW250" s="348"/>
      <c r="UPX250" s="348"/>
      <c r="UPY250" s="349"/>
      <c r="UQA250" s="347"/>
      <c r="UQB250" s="350"/>
      <c r="UQC250" s="350"/>
      <c r="UQD250" s="348"/>
      <c r="UQE250" s="348"/>
      <c r="UQF250" s="348"/>
      <c r="UQG250" s="349"/>
      <c r="UQI250" s="347"/>
      <c r="UQJ250" s="350"/>
      <c r="UQK250" s="350"/>
      <c r="UQL250" s="348"/>
      <c r="UQM250" s="348"/>
      <c r="UQN250" s="348"/>
      <c r="UQO250" s="349"/>
      <c r="UQQ250" s="347"/>
      <c r="UQR250" s="350"/>
      <c r="UQS250" s="350"/>
      <c r="UQT250" s="348"/>
      <c r="UQU250" s="348"/>
      <c r="UQV250" s="348"/>
      <c r="UQW250" s="349"/>
      <c r="UQY250" s="347"/>
      <c r="UQZ250" s="350"/>
      <c r="URA250" s="350"/>
      <c r="URB250" s="348"/>
      <c r="URC250" s="348"/>
      <c r="URD250" s="348"/>
      <c r="URE250" s="349"/>
      <c r="URG250" s="347"/>
      <c r="URH250" s="350"/>
      <c r="URI250" s="350"/>
      <c r="URJ250" s="348"/>
      <c r="URK250" s="348"/>
      <c r="URL250" s="348"/>
      <c r="URM250" s="349"/>
      <c r="URO250" s="347"/>
      <c r="URP250" s="350"/>
      <c r="URQ250" s="350"/>
      <c r="URR250" s="348"/>
      <c r="URS250" s="348"/>
      <c r="URT250" s="348"/>
      <c r="URU250" s="349"/>
      <c r="URW250" s="347"/>
      <c r="URX250" s="350"/>
      <c r="URY250" s="350"/>
      <c r="URZ250" s="348"/>
      <c r="USA250" s="348"/>
      <c r="USB250" s="348"/>
      <c r="USC250" s="349"/>
      <c r="USE250" s="347"/>
      <c r="USF250" s="350"/>
      <c r="USG250" s="350"/>
      <c r="USH250" s="348"/>
      <c r="USI250" s="348"/>
      <c r="USJ250" s="348"/>
      <c r="USK250" s="349"/>
      <c r="USM250" s="347"/>
      <c r="USN250" s="350"/>
      <c r="USO250" s="350"/>
      <c r="USP250" s="348"/>
      <c r="USQ250" s="348"/>
      <c r="USR250" s="348"/>
      <c r="USS250" s="349"/>
      <c r="USU250" s="347"/>
      <c r="USV250" s="350"/>
      <c r="USW250" s="350"/>
      <c r="USX250" s="348"/>
      <c r="USY250" s="348"/>
      <c r="USZ250" s="348"/>
      <c r="UTA250" s="349"/>
      <c r="UTC250" s="347"/>
      <c r="UTD250" s="350"/>
      <c r="UTE250" s="350"/>
      <c r="UTF250" s="348"/>
      <c r="UTG250" s="348"/>
      <c r="UTH250" s="348"/>
      <c r="UTI250" s="349"/>
      <c r="UTK250" s="347"/>
      <c r="UTL250" s="350"/>
      <c r="UTM250" s="350"/>
      <c r="UTN250" s="348"/>
      <c r="UTO250" s="348"/>
      <c r="UTP250" s="348"/>
      <c r="UTQ250" s="349"/>
      <c r="UTS250" s="347"/>
      <c r="UTT250" s="350"/>
      <c r="UTU250" s="350"/>
      <c r="UTV250" s="348"/>
      <c r="UTW250" s="348"/>
      <c r="UTX250" s="348"/>
      <c r="UTY250" s="349"/>
      <c r="UUA250" s="347"/>
      <c r="UUB250" s="350"/>
      <c r="UUC250" s="350"/>
      <c r="UUD250" s="348"/>
      <c r="UUE250" s="348"/>
      <c r="UUF250" s="348"/>
      <c r="UUG250" s="349"/>
      <c r="UUI250" s="347"/>
      <c r="UUJ250" s="350"/>
      <c r="UUK250" s="350"/>
      <c r="UUL250" s="348"/>
      <c r="UUM250" s="348"/>
      <c r="UUN250" s="348"/>
      <c r="UUO250" s="349"/>
      <c r="UUQ250" s="347"/>
      <c r="UUR250" s="350"/>
      <c r="UUS250" s="350"/>
      <c r="UUT250" s="348"/>
      <c r="UUU250" s="348"/>
      <c r="UUV250" s="348"/>
      <c r="UUW250" s="349"/>
      <c r="UUY250" s="347"/>
      <c r="UUZ250" s="350"/>
      <c r="UVA250" s="350"/>
      <c r="UVB250" s="348"/>
      <c r="UVC250" s="348"/>
      <c r="UVD250" s="348"/>
      <c r="UVE250" s="349"/>
      <c r="UVG250" s="347"/>
      <c r="UVH250" s="350"/>
      <c r="UVI250" s="350"/>
      <c r="UVJ250" s="348"/>
      <c r="UVK250" s="348"/>
      <c r="UVL250" s="348"/>
      <c r="UVM250" s="349"/>
      <c r="UVO250" s="347"/>
      <c r="UVP250" s="350"/>
      <c r="UVQ250" s="350"/>
      <c r="UVR250" s="348"/>
      <c r="UVS250" s="348"/>
      <c r="UVT250" s="348"/>
      <c r="UVU250" s="349"/>
      <c r="UVW250" s="347"/>
      <c r="UVX250" s="350"/>
      <c r="UVY250" s="350"/>
      <c r="UVZ250" s="348"/>
      <c r="UWA250" s="348"/>
      <c r="UWB250" s="348"/>
      <c r="UWC250" s="349"/>
      <c r="UWE250" s="347"/>
      <c r="UWF250" s="350"/>
      <c r="UWG250" s="350"/>
      <c r="UWH250" s="348"/>
      <c r="UWI250" s="348"/>
      <c r="UWJ250" s="348"/>
      <c r="UWK250" s="349"/>
      <c r="UWM250" s="347"/>
      <c r="UWN250" s="350"/>
      <c r="UWO250" s="350"/>
      <c r="UWP250" s="348"/>
      <c r="UWQ250" s="348"/>
      <c r="UWR250" s="348"/>
      <c r="UWS250" s="349"/>
      <c r="UWU250" s="347"/>
      <c r="UWV250" s="350"/>
      <c r="UWW250" s="350"/>
      <c r="UWX250" s="348"/>
      <c r="UWY250" s="348"/>
      <c r="UWZ250" s="348"/>
      <c r="UXA250" s="349"/>
      <c r="UXC250" s="347"/>
      <c r="UXD250" s="350"/>
      <c r="UXE250" s="350"/>
      <c r="UXF250" s="348"/>
      <c r="UXG250" s="348"/>
      <c r="UXH250" s="348"/>
      <c r="UXI250" s="349"/>
      <c r="UXK250" s="347"/>
      <c r="UXL250" s="350"/>
      <c r="UXM250" s="350"/>
      <c r="UXN250" s="348"/>
      <c r="UXO250" s="348"/>
      <c r="UXP250" s="348"/>
      <c r="UXQ250" s="349"/>
      <c r="UXS250" s="347"/>
      <c r="UXT250" s="350"/>
      <c r="UXU250" s="350"/>
      <c r="UXV250" s="348"/>
      <c r="UXW250" s="348"/>
      <c r="UXX250" s="348"/>
      <c r="UXY250" s="349"/>
      <c r="UYA250" s="347"/>
      <c r="UYB250" s="350"/>
      <c r="UYC250" s="350"/>
      <c r="UYD250" s="348"/>
      <c r="UYE250" s="348"/>
      <c r="UYF250" s="348"/>
      <c r="UYG250" s="349"/>
      <c r="UYI250" s="347"/>
      <c r="UYJ250" s="350"/>
      <c r="UYK250" s="350"/>
      <c r="UYL250" s="348"/>
      <c r="UYM250" s="348"/>
      <c r="UYN250" s="348"/>
      <c r="UYO250" s="349"/>
      <c r="UYQ250" s="347"/>
      <c r="UYR250" s="350"/>
      <c r="UYS250" s="350"/>
      <c r="UYT250" s="348"/>
      <c r="UYU250" s="348"/>
      <c r="UYV250" s="348"/>
      <c r="UYW250" s="349"/>
      <c r="UYY250" s="347"/>
      <c r="UYZ250" s="350"/>
      <c r="UZA250" s="350"/>
      <c r="UZB250" s="348"/>
      <c r="UZC250" s="348"/>
      <c r="UZD250" s="348"/>
      <c r="UZE250" s="349"/>
      <c r="UZG250" s="347"/>
      <c r="UZH250" s="350"/>
      <c r="UZI250" s="350"/>
      <c r="UZJ250" s="348"/>
      <c r="UZK250" s="348"/>
      <c r="UZL250" s="348"/>
      <c r="UZM250" s="349"/>
      <c r="UZO250" s="347"/>
      <c r="UZP250" s="350"/>
      <c r="UZQ250" s="350"/>
      <c r="UZR250" s="348"/>
      <c r="UZS250" s="348"/>
      <c r="UZT250" s="348"/>
      <c r="UZU250" s="349"/>
      <c r="UZW250" s="347"/>
      <c r="UZX250" s="350"/>
      <c r="UZY250" s="350"/>
      <c r="UZZ250" s="348"/>
      <c r="VAA250" s="348"/>
      <c r="VAB250" s="348"/>
      <c r="VAC250" s="349"/>
      <c r="VAE250" s="347"/>
      <c r="VAF250" s="350"/>
      <c r="VAG250" s="350"/>
      <c r="VAH250" s="348"/>
      <c r="VAI250" s="348"/>
      <c r="VAJ250" s="348"/>
      <c r="VAK250" s="349"/>
      <c r="VAM250" s="347"/>
      <c r="VAN250" s="350"/>
      <c r="VAO250" s="350"/>
      <c r="VAP250" s="348"/>
      <c r="VAQ250" s="348"/>
      <c r="VAR250" s="348"/>
      <c r="VAS250" s="349"/>
      <c r="VAU250" s="347"/>
      <c r="VAV250" s="350"/>
      <c r="VAW250" s="350"/>
      <c r="VAX250" s="348"/>
      <c r="VAY250" s="348"/>
      <c r="VAZ250" s="348"/>
      <c r="VBA250" s="349"/>
      <c r="VBC250" s="347"/>
      <c r="VBD250" s="350"/>
      <c r="VBE250" s="350"/>
      <c r="VBF250" s="348"/>
      <c r="VBG250" s="348"/>
      <c r="VBH250" s="348"/>
      <c r="VBI250" s="349"/>
      <c r="VBK250" s="347"/>
      <c r="VBL250" s="350"/>
      <c r="VBM250" s="350"/>
      <c r="VBN250" s="348"/>
      <c r="VBO250" s="348"/>
      <c r="VBP250" s="348"/>
      <c r="VBQ250" s="349"/>
      <c r="VBS250" s="347"/>
      <c r="VBT250" s="350"/>
      <c r="VBU250" s="350"/>
      <c r="VBV250" s="348"/>
      <c r="VBW250" s="348"/>
      <c r="VBX250" s="348"/>
      <c r="VBY250" s="349"/>
      <c r="VCA250" s="347"/>
      <c r="VCB250" s="350"/>
      <c r="VCC250" s="350"/>
      <c r="VCD250" s="348"/>
      <c r="VCE250" s="348"/>
      <c r="VCF250" s="348"/>
      <c r="VCG250" s="349"/>
      <c r="VCI250" s="347"/>
      <c r="VCJ250" s="350"/>
      <c r="VCK250" s="350"/>
      <c r="VCL250" s="348"/>
      <c r="VCM250" s="348"/>
      <c r="VCN250" s="348"/>
      <c r="VCO250" s="349"/>
      <c r="VCQ250" s="347"/>
      <c r="VCR250" s="350"/>
      <c r="VCS250" s="350"/>
      <c r="VCT250" s="348"/>
      <c r="VCU250" s="348"/>
      <c r="VCV250" s="348"/>
      <c r="VCW250" s="349"/>
      <c r="VCY250" s="347"/>
      <c r="VCZ250" s="350"/>
      <c r="VDA250" s="350"/>
      <c r="VDB250" s="348"/>
      <c r="VDC250" s="348"/>
      <c r="VDD250" s="348"/>
      <c r="VDE250" s="349"/>
      <c r="VDG250" s="347"/>
      <c r="VDH250" s="350"/>
      <c r="VDI250" s="350"/>
      <c r="VDJ250" s="348"/>
      <c r="VDK250" s="348"/>
      <c r="VDL250" s="348"/>
      <c r="VDM250" s="349"/>
      <c r="VDO250" s="347"/>
      <c r="VDP250" s="350"/>
      <c r="VDQ250" s="350"/>
      <c r="VDR250" s="348"/>
      <c r="VDS250" s="348"/>
      <c r="VDT250" s="348"/>
      <c r="VDU250" s="349"/>
      <c r="VDW250" s="347"/>
      <c r="VDX250" s="350"/>
      <c r="VDY250" s="350"/>
      <c r="VDZ250" s="348"/>
      <c r="VEA250" s="348"/>
      <c r="VEB250" s="348"/>
      <c r="VEC250" s="349"/>
      <c r="VEE250" s="347"/>
      <c r="VEF250" s="350"/>
      <c r="VEG250" s="350"/>
      <c r="VEH250" s="348"/>
      <c r="VEI250" s="348"/>
      <c r="VEJ250" s="348"/>
      <c r="VEK250" s="349"/>
      <c r="VEM250" s="347"/>
      <c r="VEN250" s="350"/>
      <c r="VEO250" s="350"/>
      <c r="VEP250" s="348"/>
      <c r="VEQ250" s="348"/>
      <c r="VER250" s="348"/>
      <c r="VES250" s="349"/>
      <c r="VEU250" s="347"/>
      <c r="VEV250" s="350"/>
      <c r="VEW250" s="350"/>
      <c r="VEX250" s="348"/>
      <c r="VEY250" s="348"/>
      <c r="VEZ250" s="348"/>
      <c r="VFA250" s="349"/>
      <c r="VFC250" s="347"/>
      <c r="VFD250" s="350"/>
      <c r="VFE250" s="350"/>
      <c r="VFF250" s="348"/>
      <c r="VFG250" s="348"/>
      <c r="VFH250" s="348"/>
      <c r="VFI250" s="349"/>
      <c r="VFK250" s="347"/>
      <c r="VFL250" s="350"/>
      <c r="VFM250" s="350"/>
      <c r="VFN250" s="348"/>
      <c r="VFO250" s="348"/>
      <c r="VFP250" s="348"/>
      <c r="VFQ250" s="349"/>
      <c r="VFS250" s="347"/>
      <c r="VFT250" s="350"/>
      <c r="VFU250" s="350"/>
      <c r="VFV250" s="348"/>
      <c r="VFW250" s="348"/>
      <c r="VFX250" s="348"/>
      <c r="VFY250" s="349"/>
      <c r="VGA250" s="347"/>
      <c r="VGB250" s="350"/>
      <c r="VGC250" s="350"/>
      <c r="VGD250" s="348"/>
      <c r="VGE250" s="348"/>
      <c r="VGF250" s="348"/>
      <c r="VGG250" s="349"/>
      <c r="VGI250" s="347"/>
      <c r="VGJ250" s="350"/>
      <c r="VGK250" s="350"/>
      <c r="VGL250" s="348"/>
      <c r="VGM250" s="348"/>
      <c r="VGN250" s="348"/>
      <c r="VGO250" s="349"/>
      <c r="VGQ250" s="347"/>
      <c r="VGR250" s="350"/>
      <c r="VGS250" s="350"/>
      <c r="VGT250" s="348"/>
      <c r="VGU250" s="348"/>
      <c r="VGV250" s="348"/>
      <c r="VGW250" s="349"/>
      <c r="VGY250" s="347"/>
      <c r="VGZ250" s="350"/>
      <c r="VHA250" s="350"/>
      <c r="VHB250" s="348"/>
      <c r="VHC250" s="348"/>
      <c r="VHD250" s="348"/>
      <c r="VHE250" s="349"/>
      <c r="VHG250" s="347"/>
      <c r="VHH250" s="350"/>
      <c r="VHI250" s="350"/>
      <c r="VHJ250" s="348"/>
      <c r="VHK250" s="348"/>
      <c r="VHL250" s="348"/>
      <c r="VHM250" s="349"/>
      <c r="VHO250" s="347"/>
      <c r="VHP250" s="350"/>
      <c r="VHQ250" s="350"/>
      <c r="VHR250" s="348"/>
      <c r="VHS250" s="348"/>
      <c r="VHT250" s="348"/>
      <c r="VHU250" s="349"/>
      <c r="VHW250" s="347"/>
      <c r="VHX250" s="350"/>
      <c r="VHY250" s="350"/>
      <c r="VHZ250" s="348"/>
      <c r="VIA250" s="348"/>
      <c r="VIB250" s="348"/>
      <c r="VIC250" s="349"/>
      <c r="VIE250" s="347"/>
      <c r="VIF250" s="350"/>
      <c r="VIG250" s="350"/>
      <c r="VIH250" s="348"/>
      <c r="VII250" s="348"/>
      <c r="VIJ250" s="348"/>
      <c r="VIK250" s="349"/>
      <c r="VIM250" s="347"/>
      <c r="VIN250" s="350"/>
      <c r="VIO250" s="350"/>
      <c r="VIP250" s="348"/>
      <c r="VIQ250" s="348"/>
      <c r="VIR250" s="348"/>
      <c r="VIS250" s="349"/>
      <c r="VIU250" s="347"/>
      <c r="VIV250" s="350"/>
      <c r="VIW250" s="350"/>
      <c r="VIX250" s="348"/>
      <c r="VIY250" s="348"/>
      <c r="VIZ250" s="348"/>
      <c r="VJA250" s="349"/>
      <c r="VJC250" s="347"/>
      <c r="VJD250" s="350"/>
      <c r="VJE250" s="350"/>
      <c r="VJF250" s="348"/>
      <c r="VJG250" s="348"/>
      <c r="VJH250" s="348"/>
      <c r="VJI250" s="349"/>
      <c r="VJK250" s="347"/>
      <c r="VJL250" s="350"/>
      <c r="VJM250" s="350"/>
      <c r="VJN250" s="348"/>
      <c r="VJO250" s="348"/>
      <c r="VJP250" s="348"/>
      <c r="VJQ250" s="349"/>
      <c r="VJS250" s="347"/>
      <c r="VJT250" s="350"/>
      <c r="VJU250" s="350"/>
      <c r="VJV250" s="348"/>
      <c r="VJW250" s="348"/>
      <c r="VJX250" s="348"/>
      <c r="VJY250" s="349"/>
      <c r="VKA250" s="347"/>
      <c r="VKB250" s="350"/>
      <c r="VKC250" s="350"/>
      <c r="VKD250" s="348"/>
      <c r="VKE250" s="348"/>
      <c r="VKF250" s="348"/>
      <c r="VKG250" s="349"/>
      <c r="VKI250" s="347"/>
      <c r="VKJ250" s="350"/>
      <c r="VKK250" s="350"/>
      <c r="VKL250" s="348"/>
      <c r="VKM250" s="348"/>
      <c r="VKN250" s="348"/>
      <c r="VKO250" s="349"/>
      <c r="VKQ250" s="347"/>
      <c r="VKR250" s="350"/>
      <c r="VKS250" s="350"/>
      <c r="VKT250" s="348"/>
      <c r="VKU250" s="348"/>
      <c r="VKV250" s="348"/>
      <c r="VKW250" s="349"/>
      <c r="VKY250" s="347"/>
      <c r="VKZ250" s="350"/>
      <c r="VLA250" s="350"/>
      <c r="VLB250" s="348"/>
      <c r="VLC250" s="348"/>
      <c r="VLD250" s="348"/>
      <c r="VLE250" s="349"/>
      <c r="VLG250" s="347"/>
      <c r="VLH250" s="350"/>
      <c r="VLI250" s="350"/>
      <c r="VLJ250" s="348"/>
      <c r="VLK250" s="348"/>
      <c r="VLL250" s="348"/>
      <c r="VLM250" s="349"/>
      <c r="VLO250" s="347"/>
      <c r="VLP250" s="350"/>
      <c r="VLQ250" s="350"/>
      <c r="VLR250" s="348"/>
      <c r="VLS250" s="348"/>
      <c r="VLT250" s="348"/>
      <c r="VLU250" s="349"/>
      <c r="VLW250" s="347"/>
      <c r="VLX250" s="350"/>
      <c r="VLY250" s="350"/>
      <c r="VLZ250" s="348"/>
      <c r="VMA250" s="348"/>
      <c r="VMB250" s="348"/>
      <c r="VMC250" s="349"/>
      <c r="VME250" s="347"/>
      <c r="VMF250" s="350"/>
      <c r="VMG250" s="350"/>
      <c r="VMH250" s="348"/>
      <c r="VMI250" s="348"/>
      <c r="VMJ250" s="348"/>
      <c r="VMK250" s="349"/>
      <c r="VMM250" s="347"/>
      <c r="VMN250" s="350"/>
      <c r="VMO250" s="350"/>
      <c r="VMP250" s="348"/>
      <c r="VMQ250" s="348"/>
      <c r="VMR250" s="348"/>
      <c r="VMS250" s="349"/>
      <c r="VMU250" s="347"/>
      <c r="VMV250" s="350"/>
      <c r="VMW250" s="350"/>
      <c r="VMX250" s="348"/>
      <c r="VMY250" s="348"/>
      <c r="VMZ250" s="348"/>
      <c r="VNA250" s="349"/>
      <c r="VNC250" s="347"/>
      <c r="VND250" s="350"/>
      <c r="VNE250" s="350"/>
      <c r="VNF250" s="348"/>
      <c r="VNG250" s="348"/>
      <c r="VNH250" s="348"/>
      <c r="VNI250" s="349"/>
      <c r="VNK250" s="347"/>
      <c r="VNL250" s="350"/>
      <c r="VNM250" s="350"/>
      <c r="VNN250" s="348"/>
      <c r="VNO250" s="348"/>
      <c r="VNP250" s="348"/>
      <c r="VNQ250" s="349"/>
      <c r="VNS250" s="347"/>
      <c r="VNT250" s="350"/>
      <c r="VNU250" s="350"/>
      <c r="VNV250" s="348"/>
      <c r="VNW250" s="348"/>
      <c r="VNX250" s="348"/>
      <c r="VNY250" s="349"/>
      <c r="VOA250" s="347"/>
      <c r="VOB250" s="350"/>
      <c r="VOC250" s="350"/>
      <c r="VOD250" s="348"/>
      <c r="VOE250" s="348"/>
      <c r="VOF250" s="348"/>
      <c r="VOG250" s="349"/>
      <c r="VOI250" s="347"/>
      <c r="VOJ250" s="350"/>
      <c r="VOK250" s="350"/>
      <c r="VOL250" s="348"/>
      <c r="VOM250" s="348"/>
      <c r="VON250" s="348"/>
      <c r="VOO250" s="349"/>
      <c r="VOQ250" s="347"/>
      <c r="VOR250" s="350"/>
      <c r="VOS250" s="350"/>
      <c r="VOT250" s="348"/>
      <c r="VOU250" s="348"/>
      <c r="VOV250" s="348"/>
      <c r="VOW250" s="349"/>
      <c r="VOY250" s="347"/>
      <c r="VOZ250" s="350"/>
      <c r="VPA250" s="350"/>
      <c r="VPB250" s="348"/>
      <c r="VPC250" s="348"/>
      <c r="VPD250" s="348"/>
      <c r="VPE250" s="349"/>
      <c r="VPG250" s="347"/>
      <c r="VPH250" s="350"/>
      <c r="VPI250" s="350"/>
      <c r="VPJ250" s="348"/>
      <c r="VPK250" s="348"/>
      <c r="VPL250" s="348"/>
      <c r="VPM250" s="349"/>
      <c r="VPO250" s="347"/>
      <c r="VPP250" s="350"/>
      <c r="VPQ250" s="350"/>
      <c r="VPR250" s="348"/>
      <c r="VPS250" s="348"/>
      <c r="VPT250" s="348"/>
      <c r="VPU250" s="349"/>
      <c r="VPW250" s="347"/>
      <c r="VPX250" s="350"/>
      <c r="VPY250" s="350"/>
      <c r="VPZ250" s="348"/>
      <c r="VQA250" s="348"/>
      <c r="VQB250" s="348"/>
      <c r="VQC250" s="349"/>
      <c r="VQE250" s="347"/>
      <c r="VQF250" s="350"/>
      <c r="VQG250" s="350"/>
      <c r="VQH250" s="348"/>
      <c r="VQI250" s="348"/>
      <c r="VQJ250" s="348"/>
      <c r="VQK250" s="349"/>
      <c r="VQM250" s="347"/>
      <c r="VQN250" s="350"/>
      <c r="VQO250" s="350"/>
      <c r="VQP250" s="348"/>
      <c r="VQQ250" s="348"/>
      <c r="VQR250" s="348"/>
      <c r="VQS250" s="349"/>
      <c r="VQU250" s="347"/>
      <c r="VQV250" s="350"/>
      <c r="VQW250" s="350"/>
      <c r="VQX250" s="348"/>
      <c r="VQY250" s="348"/>
      <c r="VQZ250" s="348"/>
      <c r="VRA250" s="349"/>
      <c r="VRC250" s="347"/>
      <c r="VRD250" s="350"/>
      <c r="VRE250" s="350"/>
      <c r="VRF250" s="348"/>
      <c r="VRG250" s="348"/>
      <c r="VRH250" s="348"/>
      <c r="VRI250" s="349"/>
      <c r="VRK250" s="347"/>
      <c r="VRL250" s="350"/>
      <c r="VRM250" s="350"/>
      <c r="VRN250" s="348"/>
      <c r="VRO250" s="348"/>
      <c r="VRP250" s="348"/>
      <c r="VRQ250" s="349"/>
      <c r="VRS250" s="347"/>
      <c r="VRT250" s="350"/>
      <c r="VRU250" s="350"/>
      <c r="VRV250" s="348"/>
      <c r="VRW250" s="348"/>
      <c r="VRX250" s="348"/>
      <c r="VRY250" s="349"/>
      <c r="VSA250" s="347"/>
      <c r="VSB250" s="350"/>
      <c r="VSC250" s="350"/>
      <c r="VSD250" s="348"/>
      <c r="VSE250" s="348"/>
      <c r="VSF250" s="348"/>
      <c r="VSG250" s="349"/>
      <c r="VSI250" s="347"/>
      <c r="VSJ250" s="350"/>
      <c r="VSK250" s="350"/>
      <c r="VSL250" s="348"/>
      <c r="VSM250" s="348"/>
      <c r="VSN250" s="348"/>
      <c r="VSO250" s="349"/>
      <c r="VSQ250" s="347"/>
      <c r="VSR250" s="350"/>
      <c r="VSS250" s="350"/>
      <c r="VST250" s="348"/>
      <c r="VSU250" s="348"/>
      <c r="VSV250" s="348"/>
      <c r="VSW250" s="349"/>
      <c r="VSY250" s="347"/>
      <c r="VSZ250" s="350"/>
      <c r="VTA250" s="350"/>
      <c r="VTB250" s="348"/>
      <c r="VTC250" s="348"/>
      <c r="VTD250" s="348"/>
      <c r="VTE250" s="349"/>
      <c r="VTG250" s="347"/>
      <c r="VTH250" s="350"/>
      <c r="VTI250" s="350"/>
      <c r="VTJ250" s="348"/>
      <c r="VTK250" s="348"/>
      <c r="VTL250" s="348"/>
      <c r="VTM250" s="349"/>
      <c r="VTO250" s="347"/>
      <c r="VTP250" s="350"/>
      <c r="VTQ250" s="350"/>
      <c r="VTR250" s="348"/>
      <c r="VTS250" s="348"/>
      <c r="VTT250" s="348"/>
      <c r="VTU250" s="349"/>
      <c r="VTW250" s="347"/>
      <c r="VTX250" s="350"/>
      <c r="VTY250" s="350"/>
      <c r="VTZ250" s="348"/>
      <c r="VUA250" s="348"/>
      <c r="VUB250" s="348"/>
      <c r="VUC250" s="349"/>
      <c r="VUE250" s="347"/>
      <c r="VUF250" s="350"/>
      <c r="VUG250" s="350"/>
      <c r="VUH250" s="348"/>
      <c r="VUI250" s="348"/>
      <c r="VUJ250" s="348"/>
      <c r="VUK250" s="349"/>
      <c r="VUM250" s="347"/>
      <c r="VUN250" s="350"/>
      <c r="VUO250" s="350"/>
      <c r="VUP250" s="348"/>
      <c r="VUQ250" s="348"/>
      <c r="VUR250" s="348"/>
      <c r="VUS250" s="349"/>
      <c r="VUU250" s="347"/>
      <c r="VUV250" s="350"/>
      <c r="VUW250" s="350"/>
      <c r="VUX250" s="348"/>
      <c r="VUY250" s="348"/>
      <c r="VUZ250" s="348"/>
      <c r="VVA250" s="349"/>
      <c r="VVC250" s="347"/>
      <c r="VVD250" s="350"/>
      <c r="VVE250" s="350"/>
      <c r="VVF250" s="348"/>
      <c r="VVG250" s="348"/>
      <c r="VVH250" s="348"/>
      <c r="VVI250" s="349"/>
      <c r="VVK250" s="347"/>
      <c r="VVL250" s="350"/>
      <c r="VVM250" s="350"/>
      <c r="VVN250" s="348"/>
      <c r="VVO250" s="348"/>
      <c r="VVP250" s="348"/>
      <c r="VVQ250" s="349"/>
      <c r="VVS250" s="347"/>
      <c r="VVT250" s="350"/>
      <c r="VVU250" s="350"/>
      <c r="VVV250" s="348"/>
      <c r="VVW250" s="348"/>
      <c r="VVX250" s="348"/>
      <c r="VVY250" s="349"/>
      <c r="VWA250" s="347"/>
      <c r="VWB250" s="350"/>
      <c r="VWC250" s="350"/>
      <c r="VWD250" s="348"/>
      <c r="VWE250" s="348"/>
      <c r="VWF250" s="348"/>
      <c r="VWG250" s="349"/>
      <c r="VWI250" s="347"/>
      <c r="VWJ250" s="350"/>
      <c r="VWK250" s="350"/>
      <c r="VWL250" s="348"/>
      <c r="VWM250" s="348"/>
      <c r="VWN250" s="348"/>
      <c r="VWO250" s="349"/>
      <c r="VWQ250" s="347"/>
      <c r="VWR250" s="350"/>
      <c r="VWS250" s="350"/>
      <c r="VWT250" s="348"/>
      <c r="VWU250" s="348"/>
      <c r="VWV250" s="348"/>
      <c r="VWW250" s="349"/>
      <c r="VWY250" s="347"/>
      <c r="VWZ250" s="350"/>
      <c r="VXA250" s="350"/>
      <c r="VXB250" s="348"/>
      <c r="VXC250" s="348"/>
      <c r="VXD250" s="348"/>
      <c r="VXE250" s="349"/>
      <c r="VXG250" s="347"/>
      <c r="VXH250" s="350"/>
      <c r="VXI250" s="350"/>
      <c r="VXJ250" s="348"/>
      <c r="VXK250" s="348"/>
      <c r="VXL250" s="348"/>
      <c r="VXM250" s="349"/>
      <c r="VXO250" s="347"/>
      <c r="VXP250" s="350"/>
      <c r="VXQ250" s="350"/>
      <c r="VXR250" s="348"/>
      <c r="VXS250" s="348"/>
      <c r="VXT250" s="348"/>
      <c r="VXU250" s="349"/>
      <c r="VXW250" s="347"/>
      <c r="VXX250" s="350"/>
      <c r="VXY250" s="350"/>
      <c r="VXZ250" s="348"/>
      <c r="VYA250" s="348"/>
      <c r="VYB250" s="348"/>
      <c r="VYC250" s="349"/>
      <c r="VYE250" s="347"/>
      <c r="VYF250" s="350"/>
      <c r="VYG250" s="350"/>
      <c r="VYH250" s="348"/>
      <c r="VYI250" s="348"/>
      <c r="VYJ250" s="348"/>
      <c r="VYK250" s="349"/>
      <c r="VYM250" s="347"/>
      <c r="VYN250" s="350"/>
      <c r="VYO250" s="350"/>
      <c r="VYP250" s="348"/>
      <c r="VYQ250" s="348"/>
      <c r="VYR250" s="348"/>
      <c r="VYS250" s="349"/>
      <c r="VYU250" s="347"/>
      <c r="VYV250" s="350"/>
      <c r="VYW250" s="350"/>
      <c r="VYX250" s="348"/>
      <c r="VYY250" s="348"/>
      <c r="VYZ250" s="348"/>
      <c r="VZA250" s="349"/>
      <c r="VZC250" s="347"/>
      <c r="VZD250" s="350"/>
      <c r="VZE250" s="350"/>
      <c r="VZF250" s="348"/>
      <c r="VZG250" s="348"/>
      <c r="VZH250" s="348"/>
      <c r="VZI250" s="349"/>
      <c r="VZK250" s="347"/>
      <c r="VZL250" s="350"/>
      <c r="VZM250" s="350"/>
      <c r="VZN250" s="348"/>
      <c r="VZO250" s="348"/>
      <c r="VZP250" s="348"/>
      <c r="VZQ250" s="349"/>
      <c r="VZS250" s="347"/>
      <c r="VZT250" s="350"/>
      <c r="VZU250" s="350"/>
      <c r="VZV250" s="348"/>
      <c r="VZW250" s="348"/>
      <c r="VZX250" s="348"/>
      <c r="VZY250" s="349"/>
      <c r="WAA250" s="347"/>
      <c r="WAB250" s="350"/>
      <c r="WAC250" s="350"/>
      <c r="WAD250" s="348"/>
      <c r="WAE250" s="348"/>
      <c r="WAF250" s="348"/>
      <c r="WAG250" s="349"/>
      <c r="WAI250" s="347"/>
      <c r="WAJ250" s="350"/>
      <c r="WAK250" s="350"/>
      <c r="WAL250" s="348"/>
      <c r="WAM250" s="348"/>
      <c r="WAN250" s="348"/>
      <c r="WAO250" s="349"/>
      <c r="WAQ250" s="347"/>
      <c r="WAR250" s="350"/>
      <c r="WAS250" s="350"/>
      <c r="WAT250" s="348"/>
      <c r="WAU250" s="348"/>
      <c r="WAV250" s="348"/>
      <c r="WAW250" s="349"/>
      <c r="WAY250" s="347"/>
      <c r="WAZ250" s="350"/>
      <c r="WBA250" s="350"/>
      <c r="WBB250" s="348"/>
      <c r="WBC250" s="348"/>
      <c r="WBD250" s="348"/>
      <c r="WBE250" s="349"/>
      <c r="WBG250" s="347"/>
      <c r="WBH250" s="350"/>
      <c r="WBI250" s="350"/>
      <c r="WBJ250" s="348"/>
      <c r="WBK250" s="348"/>
      <c r="WBL250" s="348"/>
      <c r="WBM250" s="349"/>
      <c r="WBO250" s="347"/>
      <c r="WBP250" s="350"/>
      <c r="WBQ250" s="350"/>
      <c r="WBR250" s="348"/>
      <c r="WBS250" s="348"/>
      <c r="WBT250" s="348"/>
      <c r="WBU250" s="349"/>
      <c r="WBW250" s="347"/>
      <c r="WBX250" s="350"/>
      <c r="WBY250" s="350"/>
      <c r="WBZ250" s="348"/>
      <c r="WCA250" s="348"/>
      <c r="WCB250" s="348"/>
      <c r="WCC250" s="349"/>
      <c r="WCE250" s="347"/>
      <c r="WCF250" s="350"/>
      <c r="WCG250" s="350"/>
      <c r="WCH250" s="348"/>
      <c r="WCI250" s="348"/>
      <c r="WCJ250" s="348"/>
      <c r="WCK250" s="349"/>
      <c r="WCM250" s="347"/>
      <c r="WCN250" s="350"/>
      <c r="WCO250" s="350"/>
      <c r="WCP250" s="348"/>
      <c r="WCQ250" s="348"/>
      <c r="WCR250" s="348"/>
      <c r="WCS250" s="349"/>
      <c r="WCU250" s="347"/>
      <c r="WCV250" s="350"/>
      <c r="WCW250" s="350"/>
      <c r="WCX250" s="348"/>
      <c r="WCY250" s="348"/>
      <c r="WCZ250" s="348"/>
      <c r="WDA250" s="349"/>
      <c r="WDC250" s="347"/>
      <c r="WDD250" s="350"/>
      <c r="WDE250" s="350"/>
      <c r="WDF250" s="348"/>
      <c r="WDG250" s="348"/>
      <c r="WDH250" s="348"/>
      <c r="WDI250" s="349"/>
      <c r="WDK250" s="347"/>
      <c r="WDL250" s="350"/>
      <c r="WDM250" s="350"/>
      <c r="WDN250" s="348"/>
      <c r="WDO250" s="348"/>
      <c r="WDP250" s="348"/>
      <c r="WDQ250" s="349"/>
      <c r="WDS250" s="347"/>
      <c r="WDT250" s="350"/>
      <c r="WDU250" s="350"/>
      <c r="WDV250" s="348"/>
      <c r="WDW250" s="348"/>
      <c r="WDX250" s="348"/>
      <c r="WDY250" s="349"/>
      <c r="WEA250" s="347"/>
      <c r="WEB250" s="350"/>
      <c r="WEC250" s="350"/>
      <c r="WED250" s="348"/>
      <c r="WEE250" s="348"/>
      <c r="WEF250" s="348"/>
      <c r="WEG250" s="349"/>
      <c r="WEI250" s="347"/>
      <c r="WEJ250" s="350"/>
      <c r="WEK250" s="350"/>
      <c r="WEL250" s="348"/>
      <c r="WEM250" s="348"/>
      <c r="WEN250" s="348"/>
      <c r="WEO250" s="349"/>
      <c r="WEQ250" s="347"/>
      <c r="WER250" s="350"/>
      <c r="WES250" s="350"/>
      <c r="WET250" s="348"/>
      <c r="WEU250" s="348"/>
      <c r="WEV250" s="348"/>
      <c r="WEW250" s="349"/>
      <c r="WEY250" s="347"/>
      <c r="WEZ250" s="350"/>
      <c r="WFA250" s="350"/>
      <c r="WFB250" s="348"/>
      <c r="WFC250" s="348"/>
      <c r="WFD250" s="348"/>
      <c r="WFE250" s="349"/>
      <c r="WFG250" s="347"/>
      <c r="WFH250" s="350"/>
      <c r="WFI250" s="350"/>
      <c r="WFJ250" s="348"/>
      <c r="WFK250" s="348"/>
      <c r="WFL250" s="348"/>
      <c r="WFM250" s="349"/>
      <c r="WFO250" s="347"/>
      <c r="WFP250" s="350"/>
      <c r="WFQ250" s="350"/>
      <c r="WFR250" s="348"/>
      <c r="WFS250" s="348"/>
      <c r="WFT250" s="348"/>
      <c r="WFU250" s="349"/>
      <c r="WFW250" s="347"/>
      <c r="WFX250" s="350"/>
      <c r="WFY250" s="350"/>
      <c r="WFZ250" s="348"/>
      <c r="WGA250" s="348"/>
      <c r="WGB250" s="348"/>
      <c r="WGC250" s="349"/>
      <c r="WGE250" s="347"/>
      <c r="WGF250" s="350"/>
      <c r="WGG250" s="350"/>
      <c r="WGH250" s="348"/>
      <c r="WGI250" s="348"/>
      <c r="WGJ250" s="348"/>
      <c r="WGK250" s="349"/>
      <c r="WGM250" s="347"/>
      <c r="WGN250" s="350"/>
      <c r="WGO250" s="350"/>
      <c r="WGP250" s="348"/>
      <c r="WGQ250" s="348"/>
      <c r="WGR250" s="348"/>
      <c r="WGS250" s="349"/>
      <c r="WGU250" s="347"/>
      <c r="WGV250" s="350"/>
      <c r="WGW250" s="350"/>
      <c r="WGX250" s="348"/>
      <c r="WGY250" s="348"/>
      <c r="WGZ250" s="348"/>
      <c r="WHA250" s="349"/>
      <c r="WHC250" s="347"/>
      <c r="WHD250" s="350"/>
      <c r="WHE250" s="350"/>
      <c r="WHF250" s="348"/>
      <c r="WHG250" s="348"/>
      <c r="WHH250" s="348"/>
      <c r="WHI250" s="349"/>
      <c r="WHK250" s="347"/>
      <c r="WHL250" s="350"/>
      <c r="WHM250" s="350"/>
      <c r="WHN250" s="348"/>
      <c r="WHO250" s="348"/>
      <c r="WHP250" s="348"/>
      <c r="WHQ250" s="349"/>
      <c r="WHS250" s="347"/>
      <c r="WHT250" s="350"/>
      <c r="WHU250" s="350"/>
      <c r="WHV250" s="348"/>
      <c r="WHW250" s="348"/>
      <c r="WHX250" s="348"/>
      <c r="WHY250" s="349"/>
      <c r="WIA250" s="347"/>
      <c r="WIB250" s="350"/>
      <c r="WIC250" s="350"/>
      <c r="WID250" s="348"/>
      <c r="WIE250" s="348"/>
      <c r="WIF250" s="348"/>
      <c r="WIG250" s="349"/>
      <c r="WII250" s="347"/>
      <c r="WIJ250" s="350"/>
      <c r="WIK250" s="350"/>
      <c r="WIL250" s="348"/>
      <c r="WIM250" s="348"/>
      <c r="WIN250" s="348"/>
      <c r="WIO250" s="349"/>
      <c r="WIQ250" s="347"/>
      <c r="WIR250" s="350"/>
      <c r="WIS250" s="350"/>
      <c r="WIT250" s="348"/>
      <c r="WIU250" s="348"/>
      <c r="WIV250" s="348"/>
      <c r="WIW250" s="349"/>
      <c r="WIY250" s="347"/>
      <c r="WIZ250" s="350"/>
      <c r="WJA250" s="350"/>
      <c r="WJB250" s="348"/>
      <c r="WJC250" s="348"/>
      <c r="WJD250" s="348"/>
      <c r="WJE250" s="349"/>
      <c r="WJG250" s="347"/>
      <c r="WJH250" s="350"/>
      <c r="WJI250" s="350"/>
      <c r="WJJ250" s="348"/>
      <c r="WJK250" s="348"/>
      <c r="WJL250" s="348"/>
      <c r="WJM250" s="349"/>
      <c r="WJO250" s="347"/>
      <c r="WJP250" s="350"/>
      <c r="WJQ250" s="350"/>
      <c r="WJR250" s="348"/>
      <c r="WJS250" s="348"/>
      <c r="WJT250" s="348"/>
      <c r="WJU250" s="349"/>
      <c r="WJW250" s="347"/>
      <c r="WJX250" s="350"/>
      <c r="WJY250" s="350"/>
      <c r="WJZ250" s="348"/>
      <c r="WKA250" s="348"/>
      <c r="WKB250" s="348"/>
      <c r="WKC250" s="349"/>
      <c r="WKE250" s="347"/>
      <c r="WKF250" s="350"/>
      <c r="WKG250" s="350"/>
      <c r="WKH250" s="348"/>
      <c r="WKI250" s="348"/>
      <c r="WKJ250" s="348"/>
      <c r="WKK250" s="349"/>
      <c r="WKM250" s="347"/>
      <c r="WKN250" s="350"/>
      <c r="WKO250" s="350"/>
      <c r="WKP250" s="348"/>
      <c r="WKQ250" s="348"/>
      <c r="WKR250" s="348"/>
      <c r="WKS250" s="349"/>
      <c r="WKU250" s="347"/>
      <c r="WKV250" s="350"/>
      <c r="WKW250" s="350"/>
      <c r="WKX250" s="348"/>
      <c r="WKY250" s="348"/>
      <c r="WKZ250" s="348"/>
      <c r="WLA250" s="349"/>
      <c r="WLC250" s="347"/>
      <c r="WLD250" s="350"/>
      <c r="WLE250" s="350"/>
      <c r="WLF250" s="348"/>
      <c r="WLG250" s="348"/>
      <c r="WLH250" s="348"/>
      <c r="WLI250" s="349"/>
      <c r="WLK250" s="347"/>
      <c r="WLL250" s="350"/>
      <c r="WLM250" s="350"/>
      <c r="WLN250" s="348"/>
      <c r="WLO250" s="348"/>
      <c r="WLP250" s="348"/>
      <c r="WLQ250" s="349"/>
      <c r="WLS250" s="347"/>
      <c r="WLT250" s="350"/>
      <c r="WLU250" s="350"/>
      <c r="WLV250" s="348"/>
      <c r="WLW250" s="348"/>
      <c r="WLX250" s="348"/>
      <c r="WLY250" s="349"/>
      <c r="WMA250" s="347"/>
      <c r="WMB250" s="350"/>
      <c r="WMC250" s="350"/>
      <c r="WMD250" s="348"/>
      <c r="WME250" s="348"/>
      <c r="WMF250" s="348"/>
      <c r="WMG250" s="349"/>
      <c r="WMI250" s="347"/>
      <c r="WMJ250" s="350"/>
      <c r="WMK250" s="350"/>
      <c r="WML250" s="348"/>
      <c r="WMM250" s="348"/>
      <c r="WMN250" s="348"/>
      <c r="WMO250" s="349"/>
      <c r="WMQ250" s="347"/>
      <c r="WMR250" s="350"/>
      <c r="WMS250" s="350"/>
      <c r="WMT250" s="348"/>
      <c r="WMU250" s="348"/>
      <c r="WMV250" s="348"/>
      <c r="WMW250" s="349"/>
      <c r="WMY250" s="347"/>
      <c r="WMZ250" s="350"/>
      <c r="WNA250" s="350"/>
      <c r="WNB250" s="348"/>
      <c r="WNC250" s="348"/>
      <c r="WND250" s="348"/>
      <c r="WNE250" s="349"/>
      <c r="WNG250" s="347"/>
      <c r="WNH250" s="350"/>
      <c r="WNI250" s="350"/>
      <c r="WNJ250" s="348"/>
      <c r="WNK250" s="348"/>
      <c r="WNL250" s="348"/>
      <c r="WNM250" s="349"/>
      <c r="WNO250" s="347"/>
      <c r="WNP250" s="350"/>
      <c r="WNQ250" s="350"/>
      <c r="WNR250" s="348"/>
      <c r="WNS250" s="348"/>
      <c r="WNT250" s="348"/>
      <c r="WNU250" s="349"/>
      <c r="WNW250" s="347"/>
      <c r="WNX250" s="350"/>
      <c r="WNY250" s="350"/>
      <c r="WNZ250" s="348"/>
      <c r="WOA250" s="348"/>
      <c r="WOB250" s="348"/>
      <c r="WOC250" s="349"/>
      <c r="WOE250" s="347"/>
      <c r="WOF250" s="350"/>
      <c r="WOG250" s="350"/>
      <c r="WOH250" s="348"/>
      <c r="WOI250" s="348"/>
      <c r="WOJ250" s="348"/>
      <c r="WOK250" s="349"/>
      <c r="WOM250" s="347"/>
      <c r="WON250" s="350"/>
      <c r="WOO250" s="350"/>
      <c r="WOP250" s="348"/>
      <c r="WOQ250" s="348"/>
      <c r="WOR250" s="348"/>
      <c r="WOS250" s="349"/>
      <c r="WOU250" s="347"/>
      <c r="WOV250" s="350"/>
      <c r="WOW250" s="350"/>
      <c r="WOX250" s="348"/>
      <c r="WOY250" s="348"/>
      <c r="WOZ250" s="348"/>
      <c r="WPA250" s="349"/>
      <c r="WPC250" s="347"/>
      <c r="WPD250" s="350"/>
      <c r="WPE250" s="350"/>
      <c r="WPF250" s="348"/>
      <c r="WPG250" s="348"/>
      <c r="WPH250" s="348"/>
      <c r="WPI250" s="349"/>
      <c r="WPK250" s="347"/>
      <c r="WPL250" s="350"/>
      <c r="WPM250" s="350"/>
      <c r="WPN250" s="348"/>
      <c r="WPO250" s="348"/>
      <c r="WPP250" s="348"/>
      <c r="WPQ250" s="349"/>
      <c r="WPS250" s="347"/>
      <c r="WPT250" s="350"/>
      <c r="WPU250" s="350"/>
      <c r="WPV250" s="348"/>
      <c r="WPW250" s="348"/>
      <c r="WPX250" s="348"/>
      <c r="WPY250" s="349"/>
      <c r="WQA250" s="347"/>
      <c r="WQB250" s="350"/>
      <c r="WQC250" s="350"/>
      <c r="WQD250" s="348"/>
      <c r="WQE250" s="348"/>
      <c r="WQF250" s="348"/>
      <c r="WQG250" s="349"/>
      <c r="WQI250" s="347"/>
      <c r="WQJ250" s="350"/>
      <c r="WQK250" s="350"/>
      <c r="WQL250" s="348"/>
      <c r="WQM250" s="348"/>
      <c r="WQN250" s="348"/>
      <c r="WQO250" s="349"/>
      <c r="WQQ250" s="347"/>
      <c r="WQR250" s="350"/>
      <c r="WQS250" s="350"/>
      <c r="WQT250" s="348"/>
      <c r="WQU250" s="348"/>
      <c r="WQV250" s="348"/>
      <c r="WQW250" s="349"/>
      <c r="WQY250" s="347"/>
      <c r="WQZ250" s="350"/>
      <c r="WRA250" s="350"/>
      <c r="WRB250" s="348"/>
      <c r="WRC250" s="348"/>
      <c r="WRD250" s="348"/>
      <c r="WRE250" s="349"/>
      <c r="WRG250" s="347"/>
      <c r="WRH250" s="350"/>
      <c r="WRI250" s="350"/>
      <c r="WRJ250" s="348"/>
      <c r="WRK250" s="348"/>
      <c r="WRL250" s="348"/>
      <c r="WRM250" s="349"/>
      <c r="WRO250" s="347"/>
      <c r="WRP250" s="350"/>
      <c r="WRQ250" s="350"/>
      <c r="WRR250" s="348"/>
      <c r="WRS250" s="348"/>
      <c r="WRT250" s="348"/>
      <c r="WRU250" s="349"/>
      <c r="WRW250" s="347"/>
      <c r="WRX250" s="350"/>
      <c r="WRY250" s="350"/>
      <c r="WRZ250" s="348"/>
      <c r="WSA250" s="348"/>
      <c r="WSB250" s="348"/>
      <c r="WSC250" s="349"/>
      <c r="WSE250" s="347"/>
      <c r="WSF250" s="350"/>
      <c r="WSG250" s="350"/>
      <c r="WSH250" s="348"/>
      <c r="WSI250" s="348"/>
      <c r="WSJ250" s="348"/>
      <c r="WSK250" s="349"/>
      <c r="WSM250" s="347"/>
      <c r="WSN250" s="350"/>
      <c r="WSO250" s="350"/>
      <c r="WSP250" s="348"/>
      <c r="WSQ250" s="348"/>
      <c r="WSR250" s="348"/>
      <c r="WSS250" s="349"/>
      <c r="WSU250" s="347"/>
      <c r="WSV250" s="350"/>
      <c r="WSW250" s="350"/>
      <c r="WSX250" s="348"/>
      <c r="WSY250" s="348"/>
      <c r="WSZ250" s="348"/>
      <c r="WTA250" s="349"/>
      <c r="WTC250" s="347"/>
      <c r="WTD250" s="350"/>
      <c r="WTE250" s="350"/>
      <c r="WTF250" s="348"/>
      <c r="WTG250" s="348"/>
      <c r="WTH250" s="348"/>
      <c r="WTI250" s="349"/>
      <c r="WTK250" s="347"/>
      <c r="WTL250" s="350"/>
      <c r="WTM250" s="350"/>
      <c r="WTN250" s="348"/>
      <c r="WTO250" s="348"/>
      <c r="WTP250" s="348"/>
      <c r="WTQ250" s="349"/>
      <c r="WTS250" s="347"/>
      <c r="WTT250" s="350"/>
      <c r="WTU250" s="350"/>
      <c r="WTV250" s="348"/>
      <c r="WTW250" s="348"/>
      <c r="WTX250" s="348"/>
      <c r="WTY250" s="349"/>
      <c r="WUA250" s="347"/>
      <c r="WUB250" s="350"/>
      <c r="WUC250" s="350"/>
      <c r="WUD250" s="348"/>
      <c r="WUE250" s="348"/>
      <c r="WUF250" s="348"/>
      <c r="WUG250" s="349"/>
      <c r="WUI250" s="347"/>
      <c r="WUJ250" s="350"/>
      <c r="WUK250" s="350"/>
      <c r="WUL250" s="348"/>
      <c r="WUM250" s="348"/>
      <c r="WUN250" s="348"/>
      <c r="WUO250" s="349"/>
      <c r="WUQ250" s="347"/>
      <c r="WUR250" s="350"/>
      <c r="WUS250" s="350"/>
      <c r="WUT250" s="348"/>
      <c r="WUU250" s="348"/>
      <c r="WUV250" s="348"/>
      <c r="WUW250" s="349"/>
      <c r="WUY250" s="347"/>
      <c r="WUZ250" s="350"/>
      <c r="WVA250" s="350"/>
      <c r="WVB250" s="348"/>
      <c r="WVC250" s="348"/>
      <c r="WVD250" s="348"/>
      <c r="WVE250" s="349"/>
      <c r="WVG250" s="347"/>
      <c r="WVH250" s="350"/>
      <c r="WVI250" s="350"/>
      <c r="WVJ250" s="348"/>
      <c r="WVK250" s="348"/>
      <c r="WVL250" s="348"/>
      <c r="WVM250" s="349"/>
      <c r="WVO250" s="347"/>
      <c r="WVP250" s="350"/>
      <c r="WVQ250" s="350"/>
      <c r="WVR250" s="348"/>
      <c r="WVS250" s="348"/>
      <c r="WVT250" s="348"/>
      <c r="WVU250" s="349"/>
      <c r="WVW250" s="347"/>
      <c r="WVX250" s="350"/>
      <c r="WVY250" s="350"/>
      <c r="WVZ250" s="348"/>
      <c r="WWA250" s="348"/>
      <c r="WWB250" s="348"/>
      <c r="WWC250" s="349"/>
      <c r="WWE250" s="347"/>
      <c r="WWF250" s="350"/>
      <c r="WWG250" s="350"/>
      <c r="WWH250" s="348"/>
      <c r="WWI250" s="348"/>
      <c r="WWJ250" s="348"/>
      <c r="WWK250" s="349"/>
      <c r="WWM250" s="347"/>
      <c r="WWN250" s="350"/>
      <c r="WWO250" s="350"/>
      <c r="WWP250" s="348"/>
      <c r="WWQ250" s="348"/>
      <c r="WWR250" s="348"/>
      <c r="WWS250" s="349"/>
      <c r="WWU250" s="347"/>
      <c r="WWV250" s="350"/>
      <c r="WWW250" s="350"/>
      <c r="WWX250" s="348"/>
      <c r="WWY250" s="348"/>
      <c r="WWZ250" s="348"/>
      <c r="WXA250" s="349"/>
      <c r="WXC250" s="347"/>
      <c r="WXD250" s="350"/>
      <c r="WXE250" s="350"/>
      <c r="WXF250" s="348"/>
      <c r="WXG250" s="348"/>
      <c r="WXH250" s="348"/>
      <c r="WXI250" s="349"/>
      <c r="WXK250" s="347"/>
      <c r="WXL250" s="350"/>
      <c r="WXM250" s="350"/>
      <c r="WXN250" s="348"/>
      <c r="WXO250" s="348"/>
      <c r="WXP250" s="348"/>
      <c r="WXQ250" s="349"/>
      <c r="WXS250" s="347"/>
      <c r="WXT250" s="350"/>
      <c r="WXU250" s="350"/>
      <c r="WXV250" s="348"/>
      <c r="WXW250" s="348"/>
      <c r="WXX250" s="348"/>
      <c r="WXY250" s="349"/>
      <c r="WYA250" s="347"/>
      <c r="WYB250" s="350"/>
      <c r="WYC250" s="350"/>
      <c r="WYD250" s="348"/>
      <c r="WYE250" s="348"/>
      <c r="WYF250" s="348"/>
      <c r="WYG250" s="349"/>
      <c r="WYI250" s="347"/>
      <c r="WYJ250" s="350"/>
      <c r="WYK250" s="350"/>
      <c r="WYL250" s="348"/>
      <c r="WYM250" s="348"/>
      <c r="WYN250" s="348"/>
      <c r="WYO250" s="349"/>
      <c r="WYQ250" s="347"/>
      <c r="WYR250" s="350"/>
      <c r="WYS250" s="350"/>
      <c r="WYT250" s="348"/>
      <c r="WYU250" s="348"/>
      <c r="WYV250" s="348"/>
      <c r="WYW250" s="349"/>
      <c r="WYY250" s="347"/>
      <c r="WYZ250" s="350"/>
      <c r="WZA250" s="350"/>
      <c r="WZB250" s="348"/>
      <c r="WZC250" s="348"/>
      <c r="WZD250" s="348"/>
      <c r="WZE250" s="349"/>
      <c r="WZG250" s="347"/>
      <c r="WZH250" s="350"/>
      <c r="WZI250" s="350"/>
      <c r="WZJ250" s="348"/>
      <c r="WZK250" s="348"/>
      <c r="WZL250" s="348"/>
      <c r="WZM250" s="349"/>
      <c r="WZO250" s="347"/>
      <c r="WZP250" s="350"/>
      <c r="WZQ250" s="350"/>
      <c r="WZR250" s="348"/>
      <c r="WZS250" s="348"/>
      <c r="WZT250" s="348"/>
      <c r="WZU250" s="349"/>
      <c r="WZW250" s="347"/>
      <c r="WZX250" s="350"/>
      <c r="WZY250" s="350"/>
      <c r="WZZ250" s="348"/>
      <c r="XAA250" s="348"/>
      <c r="XAB250" s="348"/>
      <c r="XAC250" s="349"/>
      <c r="XAE250" s="347"/>
      <c r="XAF250" s="350"/>
      <c r="XAG250" s="350"/>
      <c r="XAH250" s="348"/>
      <c r="XAI250" s="348"/>
      <c r="XAJ250" s="348"/>
      <c r="XAK250" s="349"/>
      <c r="XAM250" s="347"/>
      <c r="XAN250" s="350"/>
      <c r="XAO250" s="350"/>
      <c r="XAP250" s="348"/>
      <c r="XAQ250" s="348"/>
      <c r="XAR250" s="348"/>
      <c r="XAS250" s="349"/>
      <c r="XAU250" s="347"/>
      <c r="XAV250" s="350"/>
      <c r="XAW250" s="350"/>
      <c r="XAX250" s="348"/>
      <c r="XAY250" s="348"/>
      <c r="XAZ250" s="348"/>
      <c r="XBA250" s="349"/>
      <c r="XBC250" s="347"/>
      <c r="XBD250" s="350"/>
      <c r="XBE250" s="350"/>
      <c r="XBF250" s="348"/>
      <c r="XBG250" s="348"/>
      <c r="XBH250" s="348"/>
      <c r="XBI250" s="349"/>
      <c r="XBK250" s="347"/>
      <c r="XBL250" s="350"/>
      <c r="XBM250" s="350"/>
      <c r="XBN250" s="348"/>
      <c r="XBO250" s="348"/>
      <c r="XBP250" s="348"/>
      <c r="XBQ250" s="349"/>
      <c r="XBS250" s="347"/>
      <c r="XBT250" s="350"/>
      <c r="XBU250" s="350"/>
      <c r="XBV250" s="348"/>
      <c r="XBW250" s="348"/>
      <c r="XBX250" s="348"/>
      <c r="XBY250" s="349"/>
      <c r="XCA250" s="347"/>
      <c r="XCB250" s="350"/>
      <c r="XCC250" s="350"/>
      <c r="XCD250" s="348"/>
      <c r="XCE250" s="348"/>
      <c r="XCF250" s="348"/>
      <c r="XCG250" s="349"/>
      <c r="XCI250" s="347"/>
      <c r="XCJ250" s="350"/>
      <c r="XCK250" s="350"/>
      <c r="XCL250" s="348"/>
      <c r="XCM250" s="348"/>
      <c r="XCN250" s="348"/>
      <c r="XCO250" s="349"/>
      <c r="XCQ250" s="347"/>
      <c r="XCR250" s="350"/>
      <c r="XCS250" s="350"/>
      <c r="XCT250" s="348"/>
      <c r="XCU250" s="348"/>
      <c r="XCV250" s="348"/>
      <c r="XCW250" s="349"/>
      <c r="XCY250" s="347"/>
      <c r="XCZ250" s="350"/>
      <c r="XDA250" s="350"/>
      <c r="XDB250" s="348"/>
      <c r="XDC250" s="348"/>
      <c r="XDD250" s="348"/>
      <c r="XDE250" s="349"/>
      <c r="XDG250" s="347"/>
      <c r="XDH250" s="350"/>
      <c r="XDI250" s="350"/>
      <c r="XDJ250" s="348"/>
      <c r="XDK250" s="348"/>
      <c r="XDL250" s="348"/>
      <c r="XDM250" s="349"/>
      <c r="XDO250" s="347"/>
      <c r="XDP250" s="350"/>
      <c r="XDQ250" s="350"/>
      <c r="XDR250" s="348"/>
      <c r="XDS250" s="348"/>
      <c r="XDT250" s="348"/>
      <c r="XDU250" s="349"/>
      <c r="XDW250" s="347"/>
      <c r="XDX250" s="350"/>
      <c r="XDY250" s="350"/>
      <c r="XDZ250" s="348"/>
      <c r="XEA250" s="348"/>
      <c r="XEB250" s="348"/>
      <c r="XEC250" s="349"/>
      <c r="XEE250" s="347"/>
      <c r="XEF250" s="350"/>
      <c r="XEG250" s="350"/>
      <c r="XEH250" s="348"/>
      <c r="XEI250" s="348"/>
      <c r="XEJ250" s="348"/>
      <c r="XEK250" s="349"/>
      <c r="XEM250" s="347"/>
      <c r="XEN250" s="350"/>
      <c r="XEO250" s="350"/>
      <c r="XEP250" s="348"/>
      <c r="XEQ250" s="348"/>
      <c r="XER250" s="348"/>
      <c r="XES250" s="349"/>
      <c r="XEU250" s="347"/>
      <c r="XEV250" s="350"/>
      <c r="XEW250" s="350"/>
      <c r="XEX250" s="348"/>
      <c r="XEY250" s="348"/>
      <c r="XEZ250" s="348"/>
      <c r="XFA250" s="349"/>
      <c r="XFC250" s="347"/>
      <c r="XFD250" s="350"/>
    </row>
    <row r="251" spans="1:16384" ht="27.2" customHeight="1">
      <c r="A251" s="390">
        <f>A250+1</f>
        <v>251</v>
      </c>
      <c r="B251" s="1131"/>
      <c r="C251" s="1251"/>
      <c r="D251" s="1252"/>
      <c r="E251" s="1122" t="s">
        <v>304</v>
      </c>
      <c r="F251" s="1123"/>
      <c r="G251" s="373">
        <f ca="1">ABS(ROUND(SUMIFS('BP CONTABLE'!$C:$C,'BP CONTABLE'!$E:$E,CELL("contenido",A251),'BP CONTABLE'!$D:$D,CELL("contenido",E251)),0))</f>
        <v>0</v>
      </c>
      <c r="H251" s="373"/>
      <c r="I251" s="374"/>
      <c r="J251" s="374"/>
      <c r="K251" s="375"/>
      <c r="L251" s="348"/>
      <c r="M251" s="375"/>
      <c r="N251" s="347"/>
      <c r="O251" s="375"/>
      <c r="P251" s="350"/>
      <c r="Q251" s="375"/>
      <c r="R251" s="348"/>
      <c r="S251" s="375"/>
      <c r="T251" s="350"/>
      <c r="U251" s="375"/>
      <c r="V251" s="347"/>
      <c r="W251" s="375"/>
      <c r="X251" s="350"/>
      <c r="Y251" s="350"/>
      <c r="Z251" s="348"/>
      <c r="AA251" s="348"/>
      <c r="AB251" s="348"/>
      <c r="AC251" s="349"/>
      <c r="AE251" s="347"/>
      <c r="AF251" s="350"/>
      <c r="AG251" s="350"/>
      <c r="AH251" s="348"/>
      <c r="AI251" s="348"/>
      <c r="AJ251" s="348"/>
      <c r="AK251" s="349"/>
      <c r="AM251" s="347"/>
      <c r="AN251" s="350"/>
      <c r="AO251" s="350"/>
      <c r="AP251" s="348"/>
      <c r="AQ251" s="348"/>
      <c r="AR251" s="348"/>
      <c r="AS251" s="349"/>
      <c r="AU251" s="347"/>
      <c r="AV251" s="350"/>
      <c r="AW251" s="350"/>
      <c r="AX251" s="348"/>
      <c r="AY251" s="348"/>
      <c r="AZ251" s="348"/>
      <c r="BA251" s="349"/>
      <c r="BC251" s="347"/>
      <c r="BD251" s="350"/>
      <c r="BE251" s="350"/>
      <c r="BF251" s="348"/>
      <c r="BG251" s="348"/>
      <c r="BH251" s="348"/>
      <c r="BI251" s="349"/>
      <c r="BK251" s="347"/>
      <c r="BL251" s="350"/>
      <c r="BM251" s="350"/>
      <c r="BN251" s="348"/>
      <c r="BO251" s="348"/>
      <c r="BP251" s="348"/>
      <c r="BQ251" s="349"/>
      <c r="BS251" s="347"/>
      <c r="BT251" s="350"/>
      <c r="BU251" s="350"/>
      <c r="BV251" s="348"/>
      <c r="BW251" s="348"/>
      <c r="BX251" s="348"/>
      <c r="BY251" s="349"/>
      <c r="CA251" s="347"/>
      <c r="CB251" s="350"/>
      <c r="CC251" s="350"/>
      <c r="CD251" s="348"/>
      <c r="CE251" s="348"/>
      <c r="CF251" s="348"/>
      <c r="CG251" s="349"/>
      <c r="CI251" s="347"/>
      <c r="CJ251" s="350"/>
      <c r="CK251" s="350"/>
      <c r="CL251" s="348"/>
      <c r="CM251" s="348"/>
      <c r="CN251" s="348"/>
      <c r="CO251" s="349"/>
      <c r="CQ251" s="347"/>
      <c r="CR251" s="350"/>
      <c r="CS251" s="350"/>
      <c r="CT251" s="348"/>
      <c r="CU251" s="348"/>
      <c r="CV251" s="348"/>
      <c r="CW251" s="349"/>
      <c r="CY251" s="347"/>
      <c r="CZ251" s="350"/>
      <c r="DA251" s="350"/>
      <c r="DB251" s="348"/>
      <c r="DC251" s="348"/>
      <c r="DD251" s="348"/>
      <c r="DE251" s="349"/>
      <c r="DG251" s="347"/>
      <c r="DH251" s="350"/>
      <c r="DI251" s="350"/>
      <c r="DJ251" s="348"/>
      <c r="DK251" s="348"/>
      <c r="DL251" s="348"/>
      <c r="DM251" s="349"/>
      <c r="DO251" s="347"/>
      <c r="DP251" s="350"/>
      <c r="DQ251" s="350"/>
      <c r="DR251" s="348"/>
      <c r="DS251" s="348"/>
      <c r="DT251" s="348"/>
      <c r="DU251" s="349"/>
      <c r="DW251" s="347"/>
      <c r="DX251" s="350"/>
      <c r="DY251" s="350"/>
      <c r="DZ251" s="348"/>
      <c r="EA251" s="348"/>
      <c r="EB251" s="348"/>
      <c r="EC251" s="349"/>
      <c r="EE251" s="347"/>
      <c r="EF251" s="350"/>
      <c r="EG251" s="350"/>
      <c r="EH251" s="348"/>
      <c r="EI251" s="348"/>
      <c r="EJ251" s="348"/>
      <c r="EK251" s="349"/>
      <c r="EM251" s="347"/>
      <c r="EN251" s="350"/>
      <c r="EO251" s="350"/>
      <c r="EP251" s="348"/>
      <c r="EQ251" s="348"/>
      <c r="ER251" s="348"/>
      <c r="ES251" s="349"/>
      <c r="EU251" s="347"/>
      <c r="EV251" s="350"/>
      <c r="EW251" s="350"/>
      <c r="EX251" s="348"/>
      <c r="EY251" s="348"/>
      <c r="EZ251" s="348"/>
      <c r="FA251" s="349"/>
      <c r="FC251" s="347"/>
      <c r="FD251" s="350"/>
      <c r="FE251" s="350"/>
      <c r="FF251" s="348"/>
      <c r="FG251" s="348"/>
      <c r="FH251" s="348"/>
      <c r="FI251" s="349"/>
      <c r="FK251" s="347"/>
      <c r="FL251" s="350"/>
      <c r="FM251" s="350"/>
      <c r="FN251" s="348"/>
      <c r="FO251" s="348"/>
      <c r="FP251" s="348"/>
      <c r="FQ251" s="349"/>
      <c r="FS251" s="347"/>
      <c r="FT251" s="350"/>
      <c r="FU251" s="350"/>
      <c r="FV251" s="348"/>
      <c r="FW251" s="348"/>
      <c r="FX251" s="348"/>
      <c r="FY251" s="349"/>
      <c r="GA251" s="347"/>
      <c r="GB251" s="350"/>
      <c r="GC251" s="350"/>
      <c r="GD251" s="348"/>
      <c r="GE251" s="348"/>
      <c r="GF251" s="348"/>
      <c r="GG251" s="349"/>
      <c r="GI251" s="347"/>
      <c r="GJ251" s="350"/>
      <c r="GK251" s="350"/>
      <c r="GL251" s="348"/>
      <c r="GM251" s="348"/>
      <c r="GN251" s="348"/>
      <c r="GO251" s="349"/>
      <c r="GQ251" s="347"/>
      <c r="GR251" s="350"/>
      <c r="GS251" s="350"/>
      <c r="GT251" s="348"/>
      <c r="GU251" s="348"/>
      <c r="GV251" s="348"/>
      <c r="GW251" s="349"/>
      <c r="GY251" s="347"/>
      <c r="GZ251" s="350"/>
      <c r="HA251" s="350"/>
      <c r="HB251" s="348"/>
      <c r="HC251" s="348"/>
      <c r="HD251" s="348"/>
      <c r="HE251" s="349"/>
      <c r="HG251" s="347"/>
      <c r="HH251" s="350"/>
      <c r="HI251" s="350"/>
      <c r="HJ251" s="348"/>
      <c r="HK251" s="348"/>
      <c r="HL251" s="348"/>
      <c r="HM251" s="349"/>
      <c r="HO251" s="347"/>
      <c r="HP251" s="350"/>
      <c r="HQ251" s="350"/>
      <c r="HR251" s="348"/>
      <c r="HS251" s="348"/>
      <c r="HT251" s="348"/>
      <c r="HU251" s="349"/>
      <c r="HW251" s="347"/>
      <c r="HX251" s="350"/>
      <c r="HY251" s="350"/>
      <c r="HZ251" s="348"/>
      <c r="IA251" s="348"/>
      <c r="IB251" s="348"/>
      <c r="IC251" s="349"/>
      <c r="IE251" s="347"/>
      <c r="IF251" s="350"/>
      <c r="IG251" s="350"/>
      <c r="IH251" s="348"/>
      <c r="II251" s="348"/>
      <c r="IJ251" s="348"/>
      <c r="IK251" s="349"/>
      <c r="IM251" s="347"/>
      <c r="IN251" s="350"/>
      <c r="IO251" s="350"/>
      <c r="IP251" s="348"/>
      <c r="IQ251" s="348"/>
      <c r="IR251" s="348"/>
      <c r="IS251" s="349"/>
      <c r="IU251" s="347"/>
      <c r="IV251" s="350"/>
      <c r="IW251" s="350"/>
      <c r="IX251" s="348"/>
      <c r="IY251" s="348"/>
      <c r="IZ251" s="348"/>
      <c r="JA251" s="349"/>
      <c r="JC251" s="347"/>
      <c r="JD251" s="350"/>
      <c r="JE251" s="350"/>
      <c r="JF251" s="348"/>
      <c r="JG251" s="348"/>
      <c r="JH251" s="348"/>
      <c r="JI251" s="349"/>
      <c r="JK251" s="347"/>
      <c r="JL251" s="350"/>
      <c r="JM251" s="350"/>
      <c r="JN251" s="348"/>
      <c r="JO251" s="348"/>
      <c r="JP251" s="348"/>
      <c r="JQ251" s="349"/>
      <c r="JS251" s="347"/>
      <c r="JT251" s="350"/>
      <c r="JU251" s="350"/>
      <c r="JV251" s="348"/>
      <c r="JW251" s="348"/>
      <c r="JX251" s="348"/>
      <c r="JY251" s="349"/>
      <c r="KA251" s="347"/>
      <c r="KB251" s="350"/>
      <c r="KC251" s="350"/>
      <c r="KD251" s="348"/>
      <c r="KE251" s="348"/>
      <c r="KF251" s="348"/>
      <c r="KG251" s="349"/>
      <c r="KI251" s="347"/>
      <c r="KJ251" s="350"/>
      <c r="KK251" s="350"/>
      <c r="KL251" s="348"/>
      <c r="KM251" s="348"/>
      <c r="KN251" s="348"/>
      <c r="KO251" s="349"/>
      <c r="KQ251" s="347"/>
      <c r="KR251" s="350"/>
      <c r="KS251" s="350"/>
      <c r="KT251" s="348"/>
      <c r="KU251" s="348"/>
      <c r="KV251" s="348"/>
      <c r="KW251" s="349"/>
      <c r="KY251" s="347"/>
      <c r="KZ251" s="350"/>
      <c r="LA251" s="350"/>
      <c r="LB251" s="348"/>
      <c r="LC251" s="348"/>
      <c r="LD251" s="348"/>
      <c r="LE251" s="349"/>
      <c r="LG251" s="347"/>
      <c r="LH251" s="350"/>
      <c r="LI251" s="350"/>
      <c r="LJ251" s="348"/>
      <c r="LK251" s="348"/>
      <c r="LL251" s="348"/>
      <c r="LM251" s="349"/>
      <c r="LO251" s="347"/>
      <c r="LP251" s="350"/>
      <c r="LQ251" s="350"/>
      <c r="LR251" s="348"/>
      <c r="LS251" s="348"/>
      <c r="LT251" s="348"/>
      <c r="LU251" s="349"/>
      <c r="LW251" s="347"/>
      <c r="LX251" s="350"/>
      <c r="LY251" s="350"/>
      <c r="LZ251" s="348"/>
      <c r="MA251" s="348"/>
      <c r="MB251" s="348"/>
      <c r="MC251" s="349"/>
      <c r="ME251" s="347"/>
      <c r="MF251" s="350"/>
      <c r="MG251" s="350"/>
      <c r="MH251" s="348"/>
      <c r="MI251" s="348"/>
      <c r="MJ251" s="348"/>
      <c r="MK251" s="349"/>
      <c r="MM251" s="347"/>
      <c r="MN251" s="350"/>
      <c r="MO251" s="350"/>
      <c r="MP251" s="348"/>
      <c r="MQ251" s="348"/>
      <c r="MR251" s="348"/>
      <c r="MS251" s="349"/>
      <c r="MU251" s="347"/>
      <c r="MV251" s="350"/>
      <c r="MW251" s="350"/>
      <c r="MX251" s="348"/>
      <c r="MY251" s="348"/>
      <c r="MZ251" s="348"/>
      <c r="NA251" s="349"/>
      <c r="NC251" s="347"/>
      <c r="ND251" s="350"/>
      <c r="NE251" s="350"/>
      <c r="NF251" s="348"/>
      <c r="NG251" s="348"/>
      <c r="NH251" s="348"/>
      <c r="NI251" s="349"/>
      <c r="NK251" s="347"/>
      <c r="NL251" s="350"/>
      <c r="NM251" s="350"/>
      <c r="NN251" s="348"/>
      <c r="NO251" s="348"/>
      <c r="NP251" s="348"/>
      <c r="NQ251" s="349"/>
      <c r="NS251" s="347"/>
      <c r="NT251" s="350"/>
      <c r="NU251" s="350"/>
      <c r="NV251" s="348"/>
      <c r="NW251" s="348"/>
      <c r="NX251" s="348"/>
      <c r="NY251" s="349"/>
      <c r="OA251" s="347"/>
      <c r="OB251" s="350"/>
      <c r="OC251" s="350"/>
      <c r="OD251" s="348"/>
      <c r="OE251" s="348"/>
      <c r="OF251" s="348"/>
      <c r="OG251" s="349"/>
      <c r="OI251" s="347"/>
      <c r="OJ251" s="350"/>
      <c r="OK251" s="350"/>
      <c r="OL251" s="348"/>
      <c r="OM251" s="348"/>
      <c r="ON251" s="348"/>
      <c r="OO251" s="349"/>
      <c r="OQ251" s="347"/>
      <c r="OR251" s="350"/>
      <c r="OS251" s="350"/>
      <c r="OT251" s="348"/>
      <c r="OU251" s="348"/>
      <c r="OV251" s="348"/>
      <c r="OW251" s="349"/>
      <c r="OY251" s="347"/>
      <c r="OZ251" s="350"/>
      <c r="PA251" s="350"/>
      <c r="PB251" s="348"/>
      <c r="PC251" s="348"/>
      <c r="PD251" s="348"/>
      <c r="PE251" s="349"/>
      <c r="PG251" s="347"/>
      <c r="PH251" s="350"/>
      <c r="PI251" s="350"/>
      <c r="PJ251" s="348"/>
      <c r="PK251" s="348"/>
      <c r="PL251" s="348"/>
      <c r="PM251" s="349"/>
      <c r="PO251" s="347"/>
      <c r="PP251" s="350"/>
      <c r="PQ251" s="350"/>
      <c r="PR251" s="348"/>
      <c r="PS251" s="348"/>
      <c r="PT251" s="348"/>
      <c r="PU251" s="349"/>
      <c r="PW251" s="347"/>
      <c r="PX251" s="350"/>
      <c r="PY251" s="350"/>
      <c r="PZ251" s="348"/>
      <c r="QA251" s="348"/>
      <c r="QB251" s="348"/>
      <c r="QC251" s="349"/>
      <c r="QE251" s="347"/>
      <c r="QF251" s="350"/>
      <c r="QG251" s="350"/>
      <c r="QH251" s="348"/>
      <c r="QI251" s="348"/>
      <c r="QJ251" s="348"/>
      <c r="QK251" s="349"/>
      <c r="QM251" s="347"/>
      <c r="QN251" s="350"/>
      <c r="QO251" s="350"/>
      <c r="QP251" s="348"/>
      <c r="QQ251" s="348"/>
      <c r="QR251" s="348"/>
      <c r="QS251" s="349"/>
      <c r="QU251" s="347"/>
      <c r="QV251" s="350"/>
      <c r="QW251" s="350"/>
      <c r="QX251" s="348"/>
      <c r="QY251" s="348"/>
      <c r="QZ251" s="348"/>
      <c r="RA251" s="349"/>
      <c r="RC251" s="347"/>
      <c r="RD251" s="350"/>
      <c r="RE251" s="350"/>
      <c r="RF251" s="348"/>
      <c r="RG251" s="348"/>
      <c r="RH251" s="348"/>
      <c r="RI251" s="349"/>
      <c r="RK251" s="347"/>
      <c r="RL251" s="350"/>
      <c r="RM251" s="350"/>
      <c r="RN251" s="348"/>
      <c r="RO251" s="348"/>
      <c r="RP251" s="348"/>
      <c r="RQ251" s="349"/>
      <c r="RS251" s="347"/>
      <c r="RT251" s="350"/>
      <c r="RU251" s="350"/>
      <c r="RV251" s="348"/>
      <c r="RW251" s="348"/>
      <c r="RX251" s="348"/>
      <c r="RY251" s="349"/>
      <c r="SA251" s="347"/>
      <c r="SB251" s="350"/>
      <c r="SC251" s="350"/>
      <c r="SD251" s="348"/>
      <c r="SE251" s="348"/>
      <c r="SF251" s="348"/>
      <c r="SG251" s="349"/>
      <c r="SI251" s="347"/>
      <c r="SJ251" s="350"/>
      <c r="SK251" s="350"/>
      <c r="SL251" s="348"/>
      <c r="SM251" s="348"/>
      <c r="SN251" s="348"/>
      <c r="SO251" s="349"/>
      <c r="SQ251" s="347"/>
      <c r="SR251" s="350"/>
      <c r="SS251" s="350"/>
      <c r="ST251" s="348"/>
      <c r="SU251" s="348"/>
      <c r="SV251" s="348"/>
      <c r="SW251" s="349"/>
      <c r="SY251" s="347"/>
      <c r="SZ251" s="350"/>
      <c r="TA251" s="350"/>
      <c r="TB251" s="348"/>
      <c r="TC251" s="348"/>
      <c r="TD251" s="348"/>
      <c r="TE251" s="349"/>
      <c r="TG251" s="347"/>
      <c r="TH251" s="350"/>
      <c r="TI251" s="350"/>
      <c r="TJ251" s="348"/>
      <c r="TK251" s="348"/>
      <c r="TL251" s="348"/>
      <c r="TM251" s="349"/>
      <c r="TO251" s="347"/>
      <c r="TP251" s="350"/>
      <c r="TQ251" s="350"/>
      <c r="TR251" s="348"/>
      <c r="TS251" s="348"/>
      <c r="TT251" s="348"/>
      <c r="TU251" s="349"/>
      <c r="TW251" s="347"/>
      <c r="TX251" s="350"/>
      <c r="TY251" s="350"/>
      <c r="TZ251" s="348"/>
      <c r="UA251" s="348"/>
      <c r="UB251" s="348"/>
      <c r="UC251" s="349"/>
      <c r="UE251" s="347"/>
      <c r="UF251" s="350"/>
      <c r="UG251" s="350"/>
      <c r="UH251" s="348"/>
      <c r="UI251" s="348"/>
      <c r="UJ251" s="348"/>
      <c r="UK251" s="349"/>
      <c r="UM251" s="347"/>
      <c r="UN251" s="350"/>
      <c r="UO251" s="350"/>
      <c r="UP251" s="348"/>
      <c r="UQ251" s="348"/>
      <c r="UR251" s="348"/>
      <c r="US251" s="349"/>
      <c r="UU251" s="347"/>
      <c r="UV251" s="350"/>
      <c r="UW251" s="350"/>
      <c r="UX251" s="348"/>
      <c r="UY251" s="348"/>
      <c r="UZ251" s="348"/>
      <c r="VA251" s="349"/>
      <c r="VC251" s="347"/>
      <c r="VD251" s="350"/>
      <c r="VE251" s="350"/>
      <c r="VF251" s="348"/>
      <c r="VG251" s="348"/>
      <c r="VH251" s="348"/>
      <c r="VI251" s="349"/>
      <c r="VK251" s="347"/>
      <c r="VL251" s="350"/>
      <c r="VM251" s="350"/>
      <c r="VN251" s="348"/>
      <c r="VO251" s="348"/>
      <c r="VP251" s="348"/>
      <c r="VQ251" s="349"/>
      <c r="VS251" s="347"/>
      <c r="VT251" s="350"/>
      <c r="VU251" s="350"/>
      <c r="VV251" s="348"/>
      <c r="VW251" s="348"/>
      <c r="VX251" s="348"/>
      <c r="VY251" s="349"/>
      <c r="WA251" s="347"/>
      <c r="WB251" s="350"/>
      <c r="WC251" s="350"/>
      <c r="WD251" s="348"/>
      <c r="WE251" s="348"/>
      <c r="WF251" s="348"/>
      <c r="WG251" s="349"/>
      <c r="WI251" s="347"/>
      <c r="WJ251" s="350"/>
      <c r="WK251" s="350"/>
      <c r="WL251" s="348"/>
      <c r="WM251" s="348"/>
      <c r="WN251" s="348"/>
      <c r="WO251" s="349"/>
      <c r="WQ251" s="347"/>
      <c r="WR251" s="350"/>
      <c r="WS251" s="350"/>
      <c r="WT251" s="348"/>
      <c r="WU251" s="348"/>
      <c r="WV251" s="348"/>
      <c r="WW251" s="349"/>
      <c r="WY251" s="347"/>
      <c r="WZ251" s="350"/>
      <c r="XA251" s="350"/>
      <c r="XB251" s="348"/>
      <c r="XC251" s="348"/>
      <c r="XD251" s="348"/>
      <c r="XE251" s="349"/>
      <c r="XG251" s="347"/>
      <c r="XH251" s="350"/>
      <c r="XI251" s="350"/>
      <c r="XJ251" s="348"/>
      <c r="XK251" s="348"/>
      <c r="XL251" s="348"/>
      <c r="XM251" s="349"/>
      <c r="XO251" s="347"/>
      <c r="XP251" s="350"/>
      <c r="XQ251" s="350"/>
      <c r="XR251" s="348"/>
      <c r="XS251" s="348"/>
      <c r="XT251" s="348"/>
      <c r="XU251" s="349"/>
      <c r="XW251" s="347"/>
      <c r="XX251" s="350"/>
      <c r="XY251" s="350"/>
      <c r="XZ251" s="348"/>
      <c r="YA251" s="348"/>
      <c r="YB251" s="348"/>
      <c r="YC251" s="349"/>
      <c r="YE251" s="347"/>
      <c r="YF251" s="350"/>
      <c r="YG251" s="350"/>
      <c r="YH251" s="348"/>
      <c r="YI251" s="348"/>
      <c r="YJ251" s="348"/>
      <c r="YK251" s="349"/>
      <c r="YM251" s="347"/>
      <c r="YN251" s="350"/>
      <c r="YO251" s="350"/>
      <c r="YP251" s="348"/>
      <c r="YQ251" s="348"/>
      <c r="YR251" s="348"/>
      <c r="YS251" s="349"/>
      <c r="YU251" s="347"/>
      <c r="YV251" s="350"/>
      <c r="YW251" s="350"/>
      <c r="YX251" s="348"/>
      <c r="YY251" s="348"/>
      <c r="YZ251" s="348"/>
      <c r="ZA251" s="349"/>
      <c r="ZC251" s="347"/>
      <c r="ZD251" s="350"/>
      <c r="ZE251" s="350"/>
      <c r="ZF251" s="348"/>
      <c r="ZG251" s="348"/>
      <c r="ZH251" s="348"/>
      <c r="ZI251" s="349"/>
      <c r="ZK251" s="347"/>
      <c r="ZL251" s="350"/>
      <c r="ZM251" s="350"/>
      <c r="ZN251" s="348"/>
      <c r="ZO251" s="348"/>
      <c r="ZP251" s="348"/>
      <c r="ZQ251" s="349"/>
      <c r="ZS251" s="347"/>
      <c r="ZT251" s="350"/>
      <c r="ZU251" s="350"/>
      <c r="ZV251" s="348"/>
      <c r="ZW251" s="348"/>
      <c r="ZX251" s="348"/>
      <c r="ZY251" s="349"/>
      <c r="AAA251" s="347"/>
      <c r="AAB251" s="350"/>
      <c r="AAC251" s="350"/>
      <c r="AAD251" s="348"/>
      <c r="AAE251" s="348"/>
      <c r="AAF251" s="348"/>
      <c r="AAG251" s="349"/>
      <c r="AAI251" s="347"/>
      <c r="AAJ251" s="350"/>
      <c r="AAK251" s="350"/>
      <c r="AAL251" s="348"/>
      <c r="AAM251" s="348"/>
      <c r="AAN251" s="348"/>
      <c r="AAO251" s="349"/>
      <c r="AAQ251" s="347"/>
      <c r="AAR251" s="350"/>
      <c r="AAS251" s="350"/>
      <c r="AAT251" s="348"/>
      <c r="AAU251" s="348"/>
      <c r="AAV251" s="348"/>
      <c r="AAW251" s="349"/>
      <c r="AAY251" s="347"/>
      <c r="AAZ251" s="350"/>
      <c r="ABA251" s="350"/>
      <c r="ABB251" s="348"/>
      <c r="ABC251" s="348"/>
      <c r="ABD251" s="348"/>
      <c r="ABE251" s="349"/>
      <c r="ABG251" s="347"/>
      <c r="ABH251" s="350"/>
      <c r="ABI251" s="350"/>
      <c r="ABJ251" s="348"/>
      <c r="ABK251" s="348"/>
      <c r="ABL251" s="348"/>
      <c r="ABM251" s="349"/>
      <c r="ABO251" s="347"/>
      <c r="ABP251" s="350"/>
      <c r="ABQ251" s="350"/>
      <c r="ABR251" s="348"/>
      <c r="ABS251" s="348"/>
      <c r="ABT251" s="348"/>
      <c r="ABU251" s="349"/>
      <c r="ABW251" s="347"/>
      <c r="ABX251" s="350"/>
      <c r="ABY251" s="350"/>
      <c r="ABZ251" s="348"/>
      <c r="ACA251" s="348"/>
      <c r="ACB251" s="348"/>
      <c r="ACC251" s="349"/>
      <c r="ACE251" s="347"/>
      <c r="ACF251" s="350"/>
      <c r="ACG251" s="350"/>
      <c r="ACH251" s="348"/>
      <c r="ACI251" s="348"/>
      <c r="ACJ251" s="348"/>
      <c r="ACK251" s="349"/>
      <c r="ACM251" s="347"/>
      <c r="ACN251" s="350"/>
      <c r="ACO251" s="350"/>
      <c r="ACP251" s="348"/>
      <c r="ACQ251" s="348"/>
      <c r="ACR251" s="348"/>
      <c r="ACS251" s="349"/>
      <c r="ACU251" s="347"/>
      <c r="ACV251" s="350"/>
      <c r="ACW251" s="350"/>
      <c r="ACX251" s="348"/>
      <c r="ACY251" s="348"/>
      <c r="ACZ251" s="348"/>
      <c r="ADA251" s="349"/>
      <c r="ADC251" s="347"/>
      <c r="ADD251" s="350"/>
      <c r="ADE251" s="350"/>
      <c r="ADF251" s="348"/>
      <c r="ADG251" s="348"/>
      <c r="ADH251" s="348"/>
      <c r="ADI251" s="349"/>
      <c r="ADK251" s="347"/>
      <c r="ADL251" s="350"/>
      <c r="ADM251" s="350"/>
      <c r="ADN251" s="348"/>
      <c r="ADO251" s="348"/>
      <c r="ADP251" s="348"/>
      <c r="ADQ251" s="349"/>
      <c r="ADS251" s="347"/>
      <c r="ADT251" s="350"/>
      <c r="ADU251" s="350"/>
      <c r="ADV251" s="348"/>
      <c r="ADW251" s="348"/>
      <c r="ADX251" s="348"/>
      <c r="ADY251" s="349"/>
      <c r="AEA251" s="347"/>
      <c r="AEB251" s="350"/>
      <c r="AEC251" s="350"/>
      <c r="AED251" s="348"/>
      <c r="AEE251" s="348"/>
      <c r="AEF251" s="348"/>
      <c r="AEG251" s="349"/>
      <c r="AEI251" s="347"/>
      <c r="AEJ251" s="350"/>
      <c r="AEK251" s="350"/>
      <c r="AEL251" s="348"/>
      <c r="AEM251" s="348"/>
      <c r="AEN251" s="348"/>
      <c r="AEO251" s="349"/>
      <c r="AEQ251" s="347"/>
      <c r="AER251" s="350"/>
      <c r="AES251" s="350"/>
      <c r="AET251" s="348"/>
      <c r="AEU251" s="348"/>
      <c r="AEV251" s="348"/>
      <c r="AEW251" s="349"/>
      <c r="AEY251" s="347"/>
      <c r="AEZ251" s="350"/>
      <c r="AFA251" s="350"/>
      <c r="AFB251" s="348"/>
      <c r="AFC251" s="348"/>
      <c r="AFD251" s="348"/>
      <c r="AFE251" s="349"/>
      <c r="AFG251" s="347"/>
      <c r="AFH251" s="350"/>
      <c r="AFI251" s="350"/>
      <c r="AFJ251" s="348"/>
      <c r="AFK251" s="348"/>
      <c r="AFL251" s="348"/>
      <c r="AFM251" s="349"/>
      <c r="AFO251" s="347"/>
      <c r="AFP251" s="350"/>
      <c r="AFQ251" s="350"/>
      <c r="AFR251" s="348"/>
      <c r="AFS251" s="348"/>
      <c r="AFT251" s="348"/>
      <c r="AFU251" s="349"/>
      <c r="AFW251" s="347"/>
      <c r="AFX251" s="350"/>
      <c r="AFY251" s="350"/>
      <c r="AFZ251" s="348"/>
      <c r="AGA251" s="348"/>
      <c r="AGB251" s="348"/>
      <c r="AGC251" s="349"/>
      <c r="AGE251" s="347"/>
      <c r="AGF251" s="350"/>
      <c r="AGG251" s="350"/>
      <c r="AGH251" s="348"/>
      <c r="AGI251" s="348"/>
      <c r="AGJ251" s="348"/>
      <c r="AGK251" s="349"/>
      <c r="AGM251" s="347"/>
      <c r="AGN251" s="350"/>
      <c r="AGO251" s="350"/>
      <c r="AGP251" s="348"/>
      <c r="AGQ251" s="348"/>
      <c r="AGR251" s="348"/>
      <c r="AGS251" s="349"/>
      <c r="AGU251" s="347"/>
      <c r="AGV251" s="350"/>
      <c r="AGW251" s="350"/>
      <c r="AGX251" s="348"/>
      <c r="AGY251" s="348"/>
      <c r="AGZ251" s="348"/>
      <c r="AHA251" s="349"/>
      <c r="AHC251" s="347"/>
      <c r="AHD251" s="350"/>
      <c r="AHE251" s="350"/>
      <c r="AHF251" s="348"/>
      <c r="AHG251" s="348"/>
      <c r="AHH251" s="348"/>
      <c r="AHI251" s="349"/>
      <c r="AHK251" s="347"/>
      <c r="AHL251" s="350"/>
      <c r="AHM251" s="350"/>
      <c r="AHN251" s="348"/>
      <c r="AHO251" s="348"/>
      <c r="AHP251" s="348"/>
      <c r="AHQ251" s="349"/>
      <c r="AHS251" s="347"/>
      <c r="AHT251" s="350"/>
      <c r="AHU251" s="350"/>
      <c r="AHV251" s="348"/>
      <c r="AHW251" s="348"/>
      <c r="AHX251" s="348"/>
      <c r="AHY251" s="349"/>
      <c r="AIA251" s="347"/>
      <c r="AIB251" s="350"/>
      <c r="AIC251" s="350"/>
      <c r="AID251" s="348"/>
      <c r="AIE251" s="348"/>
      <c r="AIF251" s="348"/>
      <c r="AIG251" s="349"/>
      <c r="AII251" s="347"/>
      <c r="AIJ251" s="350"/>
      <c r="AIK251" s="350"/>
      <c r="AIL251" s="348"/>
      <c r="AIM251" s="348"/>
      <c r="AIN251" s="348"/>
      <c r="AIO251" s="349"/>
      <c r="AIQ251" s="347"/>
      <c r="AIR251" s="350"/>
      <c r="AIS251" s="350"/>
      <c r="AIT251" s="348"/>
      <c r="AIU251" s="348"/>
      <c r="AIV251" s="348"/>
      <c r="AIW251" s="349"/>
      <c r="AIY251" s="347"/>
      <c r="AIZ251" s="350"/>
      <c r="AJA251" s="350"/>
      <c r="AJB251" s="348"/>
      <c r="AJC251" s="348"/>
      <c r="AJD251" s="348"/>
      <c r="AJE251" s="349"/>
      <c r="AJG251" s="347"/>
      <c r="AJH251" s="350"/>
      <c r="AJI251" s="350"/>
      <c r="AJJ251" s="348"/>
      <c r="AJK251" s="348"/>
      <c r="AJL251" s="348"/>
      <c r="AJM251" s="349"/>
      <c r="AJO251" s="347"/>
      <c r="AJP251" s="350"/>
      <c r="AJQ251" s="350"/>
      <c r="AJR251" s="348"/>
      <c r="AJS251" s="348"/>
      <c r="AJT251" s="348"/>
      <c r="AJU251" s="349"/>
      <c r="AJW251" s="347"/>
      <c r="AJX251" s="350"/>
      <c r="AJY251" s="350"/>
      <c r="AJZ251" s="348"/>
      <c r="AKA251" s="348"/>
      <c r="AKB251" s="348"/>
      <c r="AKC251" s="349"/>
      <c r="AKE251" s="347"/>
      <c r="AKF251" s="350"/>
      <c r="AKG251" s="350"/>
      <c r="AKH251" s="348"/>
      <c r="AKI251" s="348"/>
      <c r="AKJ251" s="348"/>
      <c r="AKK251" s="349"/>
      <c r="AKM251" s="347"/>
      <c r="AKN251" s="350"/>
      <c r="AKO251" s="350"/>
      <c r="AKP251" s="348"/>
      <c r="AKQ251" s="348"/>
      <c r="AKR251" s="348"/>
      <c r="AKS251" s="349"/>
      <c r="AKU251" s="347"/>
      <c r="AKV251" s="350"/>
      <c r="AKW251" s="350"/>
      <c r="AKX251" s="348"/>
      <c r="AKY251" s="348"/>
      <c r="AKZ251" s="348"/>
      <c r="ALA251" s="349"/>
      <c r="ALC251" s="347"/>
      <c r="ALD251" s="350"/>
      <c r="ALE251" s="350"/>
      <c r="ALF251" s="348"/>
      <c r="ALG251" s="348"/>
      <c r="ALH251" s="348"/>
      <c r="ALI251" s="349"/>
      <c r="ALK251" s="347"/>
      <c r="ALL251" s="350"/>
      <c r="ALM251" s="350"/>
      <c r="ALN251" s="348"/>
      <c r="ALO251" s="348"/>
      <c r="ALP251" s="348"/>
      <c r="ALQ251" s="349"/>
      <c r="ALS251" s="347"/>
      <c r="ALT251" s="350"/>
      <c r="ALU251" s="350"/>
      <c r="ALV251" s="348"/>
      <c r="ALW251" s="348"/>
      <c r="ALX251" s="348"/>
      <c r="ALY251" s="349"/>
      <c r="AMA251" s="347"/>
      <c r="AMB251" s="350"/>
      <c r="AMC251" s="350"/>
      <c r="AMD251" s="348"/>
      <c r="AME251" s="348"/>
      <c r="AMF251" s="348"/>
      <c r="AMG251" s="349"/>
      <c r="AMI251" s="347"/>
      <c r="AMJ251" s="350"/>
      <c r="AMK251" s="350"/>
      <c r="AML251" s="348"/>
      <c r="AMM251" s="348"/>
      <c r="AMN251" s="348"/>
      <c r="AMO251" s="349"/>
      <c r="AMQ251" s="347"/>
      <c r="AMR251" s="350"/>
      <c r="AMS251" s="350"/>
      <c r="AMT251" s="348"/>
      <c r="AMU251" s="348"/>
      <c r="AMV251" s="348"/>
      <c r="AMW251" s="349"/>
      <c r="AMY251" s="347"/>
      <c r="AMZ251" s="350"/>
      <c r="ANA251" s="350"/>
      <c r="ANB251" s="348"/>
      <c r="ANC251" s="348"/>
      <c r="AND251" s="348"/>
      <c r="ANE251" s="349"/>
      <c r="ANG251" s="347"/>
      <c r="ANH251" s="350"/>
      <c r="ANI251" s="350"/>
      <c r="ANJ251" s="348"/>
      <c r="ANK251" s="348"/>
      <c r="ANL251" s="348"/>
      <c r="ANM251" s="349"/>
      <c r="ANO251" s="347"/>
      <c r="ANP251" s="350"/>
      <c r="ANQ251" s="350"/>
      <c r="ANR251" s="348"/>
      <c r="ANS251" s="348"/>
      <c r="ANT251" s="348"/>
      <c r="ANU251" s="349"/>
      <c r="ANW251" s="347"/>
      <c r="ANX251" s="350"/>
      <c r="ANY251" s="350"/>
      <c r="ANZ251" s="348"/>
      <c r="AOA251" s="348"/>
      <c r="AOB251" s="348"/>
      <c r="AOC251" s="349"/>
      <c r="AOE251" s="347"/>
      <c r="AOF251" s="350"/>
      <c r="AOG251" s="350"/>
      <c r="AOH251" s="348"/>
      <c r="AOI251" s="348"/>
      <c r="AOJ251" s="348"/>
      <c r="AOK251" s="349"/>
      <c r="AOM251" s="347"/>
      <c r="AON251" s="350"/>
      <c r="AOO251" s="350"/>
      <c r="AOP251" s="348"/>
      <c r="AOQ251" s="348"/>
      <c r="AOR251" s="348"/>
      <c r="AOS251" s="349"/>
      <c r="AOU251" s="347"/>
      <c r="AOV251" s="350"/>
      <c r="AOW251" s="350"/>
      <c r="AOX251" s="348"/>
      <c r="AOY251" s="348"/>
      <c r="AOZ251" s="348"/>
      <c r="APA251" s="349"/>
      <c r="APC251" s="347"/>
      <c r="APD251" s="350"/>
      <c r="APE251" s="350"/>
      <c r="APF251" s="348"/>
      <c r="APG251" s="348"/>
      <c r="APH251" s="348"/>
      <c r="API251" s="349"/>
      <c r="APK251" s="347"/>
      <c r="APL251" s="350"/>
      <c r="APM251" s="350"/>
      <c r="APN251" s="348"/>
      <c r="APO251" s="348"/>
      <c r="APP251" s="348"/>
      <c r="APQ251" s="349"/>
      <c r="APS251" s="347"/>
      <c r="APT251" s="350"/>
      <c r="APU251" s="350"/>
      <c r="APV251" s="348"/>
      <c r="APW251" s="348"/>
      <c r="APX251" s="348"/>
      <c r="APY251" s="349"/>
      <c r="AQA251" s="347"/>
      <c r="AQB251" s="350"/>
      <c r="AQC251" s="350"/>
      <c r="AQD251" s="348"/>
      <c r="AQE251" s="348"/>
      <c r="AQF251" s="348"/>
      <c r="AQG251" s="349"/>
      <c r="AQI251" s="347"/>
      <c r="AQJ251" s="350"/>
      <c r="AQK251" s="350"/>
      <c r="AQL251" s="348"/>
      <c r="AQM251" s="348"/>
      <c r="AQN251" s="348"/>
      <c r="AQO251" s="349"/>
      <c r="AQQ251" s="347"/>
      <c r="AQR251" s="350"/>
      <c r="AQS251" s="350"/>
      <c r="AQT251" s="348"/>
      <c r="AQU251" s="348"/>
      <c r="AQV251" s="348"/>
      <c r="AQW251" s="349"/>
      <c r="AQY251" s="347"/>
      <c r="AQZ251" s="350"/>
      <c r="ARA251" s="350"/>
      <c r="ARB251" s="348"/>
      <c r="ARC251" s="348"/>
      <c r="ARD251" s="348"/>
      <c r="ARE251" s="349"/>
      <c r="ARG251" s="347"/>
      <c r="ARH251" s="350"/>
      <c r="ARI251" s="350"/>
      <c r="ARJ251" s="348"/>
      <c r="ARK251" s="348"/>
      <c r="ARL251" s="348"/>
      <c r="ARM251" s="349"/>
      <c r="ARO251" s="347"/>
      <c r="ARP251" s="350"/>
      <c r="ARQ251" s="350"/>
      <c r="ARR251" s="348"/>
      <c r="ARS251" s="348"/>
      <c r="ART251" s="348"/>
      <c r="ARU251" s="349"/>
      <c r="ARW251" s="347"/>
      <c r="ARX251" s="350"/>
      <c r="ARY251" s="350"/>
      <c r="ARZ251" s="348"/>
      <c r="ASA251" s="348"/>
      <c r="ASB251" s="348"/>
      <c r="ASC251" s="349"/>
      <c r="ASE251" s="347"/>
      <c r="ASF251" s="350"/>
      <c r="ASG251" s="350"/>
      <c r="ASH251" s="348"/>
      <c r="ASI251" s="348"/>
      <c r="ASJ251" s="348"/>
      <c r="ASK251" s="349"/>
      <c r="ASM251" s="347"/>
      <c r="ASN251" s="350"/>
      <c r="ASO251" s="350"/>
      <c r="ASP251" s="348"/>
      <c r="ASQ251" s="348"/>
      <c r="ASR251" s="348"/>
      <c r="ASS251" s="349"/>
      <c r="ASU251" s="347"/>
      <c r="ASV251" s="350"/>
      <c r="ASW251" s="350"/>
      <c r="ASX251" s="348"/>
      <c r="ASY251" s="348"/>
      <c r="ASZ251" s="348"/>
      <c r="ATA251" s="349"/>
      <c r="ATC251" s="347"/>
      <c r="ATD251" s="350"/>
      <c r="ATE251" s="350"/>
      <c r="ATF251" s="348"/>
      <c r="ATG251" s="348"/>
      <c r="ATH251" s="348"/>
      <c r="ATI251" s="349"/>
      <c r="ATK251" s="347"/>
      <c r="ATL251" s="350"/>
      <c r="ATM251" s="350"/>
      <c r="ATN251" s="348"/>
      <c r="ATO251" s="348"/>
      <c r="ATP251" s="348"/>
      <c r="ATQ251" s="349"/>
      <c r="ATS251" s="347"/>
      <c r="ATT251" s="350"/>
      <c r="ATU251" s="350"/>
      <c r="ATV251" s="348"/>
      <c r="ATW251" s="348"/>
      <c r="ATX251" s="348"/>
      <c r="ATY251" s="349"/>
      <c r="AUA251" s="347"/>
      <c r="AUB251" s="350"/>
      <c r="AUC251" s="350"/>
      <c r="AUD251" s="348"/>
      <c r="AUE251" s="348"/>
      <c r="AUF251" s="348"/>
      <c r="AUG251" s="349"/>
      <c r="AUI251" s="347"/>
      <c r="AUJ251" s="350"/>
      <c r="AUK251" s="350"/>
      <c r="AUL251" s="348"/>
      <c r="AUM251" s="348"/>
      <c r="AUN251" s="348"/>
      <c r="AUO251" s="349"/>
      <c r="AUQ251" s="347"/>
      <c r="AUR251" s="350"/>
      <c r="AUS251" s="350"/>
      <c r="AUT251" s="348"/>
      <c r="AUU251" s="348"/>
      <c r="AUV251" s="348"/>
      <c r="AUW251" s="349"/>
      <c r="AUY251" s="347"/>
      <c r="AUZ251" s="350"/>
      <c r="AVA251" s="350"/>
      <c r="AVB251" s="348"/>
      <c r="AVC251" s="348"/>
      <c r="AVD251" s="348"/>
      <c r="AVE251" s="349"/>
      <c r="AVG251" s="347"/>
      <c r="AVH251" s="350"/>
      <c r="AVI251" s="350"/>
      <c r="AVJ251" s="348"/>
      <c r="AVK251" s="348"/>
      <c r="AVL251" s="348"/>
      <c r="AVM251" s="349"/>
      <c r="AVO251" s="347"/>
      <c r="AVP251" s="350"/>
      <c r="AVQ251" s="350"/>
      <c r="AVR251" s="348"/>
      <c r="AVS251" s="348"/>
      <c r="AVT251" s="348"/>
      <c r="AVU251" s="349"/>
      <c r="AVW251" s="347"/>
      <c r="AVX251" s="350"/>
      <c r="AVY251" s="350"/>
      <c r="AVZ251" s="348"/>
      <c r="AWA251" s="348"/>
      <c r="AWB251" s="348"/>
      <c r="AWC251" s="349"/>
      <c r="AWE251" s="347"/>
      <c r="AWF251" s="350"/>
      <c r="AWG251" s="350"/>
      <c r="AWH251" s="348"/>
      <c r="AWI251" s="348"/>
      <c r="AWJ251" s="348"/>
      <c r="AWK251" s="349"/>
      <c r="AWM251" s="347"/>
      <c r="AWN251" s="350"/>
      <c r="AWO251" s="350"/>
      <c r="AWP251" s="348"/>
      <c r="AWQ251" s="348"/>
      <c r="AWR251" s="348"/>
      <c r="AWS251" s="349"/>
      <c r="AWU251" s="347"/>
      <c r="AWV251" s="350"/>
      <c r="AWW251" s="350"/>
      <c r="AWX251" s="348"/>
      <c r="AWY251" s="348"/>
      <c r="AWZ251" s="348"/>
      <c r="AXA251" s="349"/>
      <c r="AXC251" s="347"/>
      <c r="AXD251" s="350"/>
      <c r="AXE251" s="350"/>
      <c r="AXF251" s="348"/>
      <c r="AXG251" s="348"/>
      <c r="AXH251" s="348"/>
      <c r="AXI251" s="349"/>
      <c r="AXK251" s="347"/>
      <c r="AXL251" s="350"/>
      <c r="AXM251" s="350"/>
      <c r="AXN251" s="348"/>
      <c r="AXO251" s="348"/>
      <c r="AXP251" s="348"/>
      <c r="AXQ251" s="349"/>
      <c r="AXS251" s="347"/>
      <c r="AXT251" s="350"/>
      <c r="AXU251" s="350"/>
      <c r="AXV251" s="348"/>
      <c r="AXW251" s="348"/>
      <c r="AXX251" s="348"/>
      <c r="AXY251" s="349"/>
      <c r="AYA251" s="347"/>
      <c r="AYB251" s="350"/>
      <c r="AYC251" s="350"/>
      <c r="AYD251" s="348"/>
      <c r="AYE251" s="348"/>
      <c r="AYF251" s="348"/>
      <c r="AYG251" s="349"/>
      <c r="AYI251" s="347"/>
      <c r="AYJ251" s="350"/>
      <c r="AYK251" s="350"/>
      <c r="AYL251" s="348"/>
      <c r="AYM251" s="348"/>
      <c r="AYN251" s="348"/>
      <c r="AYO251" s="349"/>
      <c r="AYQ251" s="347"/>
      <c r="AYR251" s="350"/>
      <c r="AYS251" s="350"/>
      <c r="AYT251" s="348"/>
      <c r="AYU251" s="348"/>
      <c r="AYV251" s="348"/>
      <c r="AYW251" s="349"/>
      <c r="AYY251" s="347"/>
      <c r="AYZ251" s="350"/>
      <c r="AZA251" s="350"/>
      <c r="AZB251" s="348"/>
      <c r="AZC251" s="348"/>
      <c r="AZD251" s="348"/>
      <c r="AZE251" s="349"/>
      <c r="AZG251" s="347"/>
      <c r="AZH251" s="350"/>
      <c r="AZI251" s="350"/>
      <c r="AZJ251" s="348"/>
      <c r="AZK251" s="348"/>
      <c r="AZL251" s="348"/>
      <c r="AZM251" s="349"/>
      <c r="AZO251" s="347"/>
      <c r="AZP251" s="350"/>
      <c r="AZQ251" s="350"/>
      <c r="AZR251" s="348"/>
      <c r="AZS251" s="348"/>
      <c r="AZT251" s="348"/>
      <c r="AZU251" s="349"/>
      <c r="AZW251" s="347"/>
      <c r="AZX251" s="350"/>
      <c r="AZY251" s="350"/>
      <c r="AZZ251" s="348"/>
      <c r="BAA251" s="348"/>
      <c r="BAB251" s="348"/>
      <c r="BAC251" s="349"/>
      <c r="BAE251" s="347"/>
      <c r="BAF251" s="350"/>
      <c r="BAG251" s="350"/>
      <c r="BAH251" s="348"/>
      <c r="BAI251" s="348"/>
      <c r="BAJ251" s="348"/>
      <c r="BAK251" s="349"/>
      <c r="BAM251" s="347"/>
      <c r="BAN251" s="350"/>
      <c r="BAO251" s="350"/>
      <c r="BAP251" s="348"/>
      <c r="BAQ251" s="348"/>
      <c r="BAR251" s="348"/>
      <c r="BAS251" s="349"/>
      <c r="BAU251" s="347"/>
      <c r="BAV251" s="350"/>
      <c r="BAW251" s="350"/>
      <c r="BAX251" s="348"/>
      <c r="BAY251" s="348"/>
      <c r="BAZ251" s="348"/>
      <c r="BBA251" s="349"/>
      <c r="BBC251" s="347"/>
      <c r="BBD251" s="350"/>
      <c r="BBE251" s="350"/>
      <c r="BBF251" s="348"/>
      <c r="BBG251" s="348"/>
      <c r="BBH251" s="348"/>
      <c r="BBI251" s="349"/>
      <c r="BBK251" s="347"/>
      <c r="BBL251" s="350"/>
      <c r="BBM251" s="350"/>
      <c r="BBN251" s="348"/>
      <c r="BBO251" s="348"/>
      <c r="BBP251" s="348"/>
      <c r="BBQ251" s="349"/>
      <c r="BBS251" s="347"/>
      <c r="BBT251" s="350"/>
      <c r="BBU251" s="350"/>
      <c r="BBV251" s="348"/>
      <c r="BBW251" s="348"/>
      <c r="BBX251" s="348"/>
      <c r="BBY251" s="349"/>
      <c r="BCA251" s="347"/>
      <c r="BCB251" s="350"/>
      <c r="BCC251" s="350"/>
      <c r="BCD251" s="348"/>
      <c r="BCE251" s="348"/>
      <c r="BCF251" s="348"/>
      <c r="BCG251" s="349"/>
      <c r="BCI251" s="347"/>
      <c r="BCJ251" s="350"/>
      <c r="BCK251" s="350"/>
      <c r="BCL251" s="348"/>
      <c r="BCM251" s="348"/>
      <c r="BCN251" s="348"/>
      <c r="BCO251" s="349"/>
      <c r="BCQ251" s="347"/>
      <c r="BCR251" s="350"/>
      <c r="BCS251" s="350"/>
      <c r="BCT251" s="348"/>
      <c r="BCU251" s="348"/>
      <c r="BCV251" s="348"/>
      <c r="BCW251" s="349"/>
      <c r="BCY251" s="347"/>
      <c r="BCZ251" s="350"/>
      <c r="BDA251" s="350"/>
      <c r="BDB251" s="348"/>
      <c r="BDC251" s="348"/>
      <c r="BDD251" s="348"/>
      <c r="BDE251" s="349"/>
      <c r="BDG251" s="347"/>
      <c r="BDH251" s="350"/>
      <c r="BDI251" s="350"/>
      <c r="BDJ251" s="348"/>
      <c r="BDK251" s="348"/>
      <c r="BDL251" s="348"/>
      <c r="BDM251" s="349"/>
      <c r="BDO251" s="347"/>
      <c r="BDP251" s="350"/>
      <c r="BDQ251" s="350"/>
      <c r="BDR251" s="348"/>
      <c r="BDS251" s="348"/>
      <c r="BDT251" s="348"/>
      <c r="BDU251" s="349"/>
      <c r="BDW251" s="347"/>
      <c r="BDX251" s="350"/>
      <c r="BDY251" s="350"/>
      <c r="BDZ251" s="348"/>
      <c r="BEA251" s="348"/>
      <c r="BEB251" s="348"/>
      <c r="BEC251" s="349"/>
      <c r="BEE251" s="347"/>
      <c r="BEF251" s="350"/>
      <c r="BEG251" s="350"/>
      <c r="BEH251" s="348"/>
      <c r="BEI251" s="348"/>
      <c r="BEJ251" s="348"/>
      <c r="BEK251" s="349"/>
      <c r="BEM251" s="347"/>
      <c r="BEN251" s="350"/>
      <c r="BEO251" s="350"/>
      <c r="BEP251" s="348"/>
      <c r="BEQ251" s="348"/>
      <c r="BER251" s="348"/>
      <c r="BES251" s="349"/>
      <c r="BEU251" s="347"/>
      <c r="BEV251" s="350"/>
      <c r="BEW251" s="350"/>
      <c r="BEX251" s="348"/>
      <c r="BEY251" s="348"/>
      <c r="BEZ251" s="348"/>
      <c r="BFA251" s="349"/>
      <c r="BFC251" s="347"/>
      <c r="BFD251" s="350"/>
      <c r="BFE251" s="350"/>
      <c r="BFF251" s="348"/>
      <c r="BFG251" s="348"/>
      <c r="BFH251" s="348"/>
      <c r="BFI251" s="349"/>
      <c r="BFK251" s="347"/>
      <c r="BFL251" s="350"/>
      <c r="BFM251" s="350"/>
      <c r="BFN251" s="348"/>
      <c r="BFO251" s="348"/>
      <c r="BFP251" s="348"/>
      <c r="BFQ251" s="349"/>
      <c r="BFS251" s="347"/>
      <c r="BFT251" s="350"/>
      <c r="BFU251" s="350"/>
      <c r="BFV251" s="348"/>
      <c r="BFW251" s="348"/>
      <c r="BFX251" s="348"/>
      <c r="BFY251" s="349"/>
      <c r="BGA251" s="347"/>
      <c r="BGB251" s="350"/>
      <c r="BGC251" s="350"/>
      <c r="BGD251" s="348"/>
      <c r="BGE251" s="348"/>
      <c r="BGF251" s="348"/>
      <c r="BGG251" s="349"/>
      <c r="BGI251" s="347"/>
      <c r="BGJ251" s="350"/>
      <c r="BGK251" s="350"/>
      <c r="BGL251" s="348"/>
      <c r="BGM251" s="348"/>
      <c r="BGN251" s="348"/>
      <c r="BGO251" s="349"/>
      <c r="BGQ251" s="347"/>
      <c r="BGR251" s="350"/>
      <c r="BGS251" s="350"/>
      <c r="BGT251" s="348"/>
      <c r="BGU251" s="348"/>
      <c r="BGV251" s="348"/>
      <c r="BGW251" s="349"/>
      <c r="BGY251" s="347"/>
      <c r="BGZ251" s="350"/>
      <c r="BHA251" s="350"/>
      <c r="BHB251" s="348"/>
      <c r="BHC251" s="348"/>
      <c r="BHD251" s="348"/>
      <c r="BHE251" s="349"/>
      <c r="BHG251" s="347"/>
      <c r="BHH251" s="350"/>
      <c r="BHI251" s="350"/>
      <c r="BHJ251" s="348"/>
      <c r="BHK251" s="348"/>
      <c r="BHL251" s="348"/>
      <c r="BHM251" s="349"/>
      <c r="BHO251" s="347"/>
      <c r="BHP251" s="350"/>
      <c r="BHQ251" s="350"/>
      <c r="BHR251" s="348"/>
      <c r="BHS251" s="348"/>
      <c r="BHT251" s="348"/>
      <c r="BHU251" s="349"/>
      <c r="BHW251" s="347"/>
      <c r="BHX251" s="350"/>
      <c r="BHY251" s="350"/>
      <c r="BHZ251" s="348"/>
      <c r="BIA251" s="348"/>
      <c r="BIB251" s="348"/>
      <c r="BIC251" s="349"/>
      <c r="BIE251" s="347"/>
      <c r="BIF251" s="350"/>
      <c r="BIG251" s="350"/>
      <c r="BIH251" s="348"/>
      <c r="BII251" s="348"/>
      <c r="BIJ251" s="348"/>
      <c r="BIK251" s="349"/>
      <c r="BIM251" s="347"/>
      <c r="BIN251" s="350"/>
      <c r="BIO251" s="350"/>
      <c r="BIP251" s="348"/>
      <c r="BIQ251" s="348"/>
      <c r="BIR251" s="348"/>
      <c r="BIS251" s="349"/>
      <c r="BIU251" s="347"/>
      <c r="BIV251" s="350"/>
      <c r="BIW251" s="350"/>
      <c r="BIX251" s="348"/>
      <c r="BIY251" s="348"/>
      <c r="BIZ251" s="348"/>
      <c r="BJA251" s="349"/>
      <c r="BJC251" s="347"/>
      <c r="BJD251" s="350"/>
      <c r="BJE251" s="350"/>
      <c r="BJF251" s="348"/>
      <c r="BJG251" s="348"/>
      <c r="BJH251" s="348"/>
      <c r="BJI251" s="349"/>
      <c r="BJK251" s="347"/>
      <c r="BJL251" s="350"/>
      <c r="BJM251" s="350"/>
      <c r="BJN251" s="348"/>
      <c r="BJO251" s="348"/>
      <c r="BJP251" s="348"/>
      <c r="BJQ251" s="349"/>
      <c r="BJS251" s="347"/>
      <c r="BJT251" s="350"/>
      <c r="BJU251" s="350"/>
      <c r="BJV251" s="348"/>
      <c r="BJW251" s="348"/>
      <c r="BJX251" s="348"/>
      <c r="BJY251" s="349"/>
      <c r="BKA251" s="347"/>
      <c r="BKB251" s="350"/>
      <c r="BKC251" s="350"/>
      <c r="BKD251" s="348"/>
      <c r="BKE251" s="348"/>
      <c r="BKF251" s="348"/>
      <c r="BKG251" s="349"/>
      <c r="BKI251" s="347"/>
      <c r="BKJ251" s="350"/>
      <c r="BKK251" s="350"/>
      <c r="BKL251" s="348"/>
      <c r="BKM251" s="348"/>
      <c r="BKN251" s="348"/>
      <c r="BKO251" s="349"/>
      <c r="BKQ251" s="347"/>
      <c r="BKR251" s="350"/>
      <c r="BKS251" s="350"/>
      <c r="BKT251" s="348"/>
      <c r="BKU251" s="348"/>
      <c r="BKV251" s="348"/>
      <c r="BKW251" s="349"/>
      <c r="BKY251" s="347"/>
      <c r="BKZ251" s="350"/>
      <c r="BLA251" s="350"/>
      <c r="BLB251" s="348"/>
      <c r="BLC251" s="348"/>
      <c r="BLD251" s="348"/>
      <c r="BLE251" s="349"/>
      <c r="BLG251" s="347"/>
      <c r="BLH251" s="350"/>
      <c r="BLI251" s="350"/>
      <c r="BLJ251" s="348"/>
      <c r="BLK251" s="348"/>
      <c r="BLL251" s="348"/>
      <c r="BLM251" s="349"/>
      <c r="BLO251" s="347"/>
      <c r="BLP251" s="350"/>
      <c r="BLQ251" s="350"/>
      <c r="BLR251" s="348"/>
      <c r="BLS251" s="348"/>
      <c r="BLT251" s="348"/>
      <c r="BLU251" s="349"/>
      <c r="BLW251" s="347"/>
      <c r="BLX251" s="350"/>
      <c r="BLY251" s="350"/>
      <c r="BLZ251" s="348"/>
      <c r="BMA251" s="348"/>
      <c r="BMB251" s="348"/>
      <c r="BMC251" s="349"/>
      <c r="BME251" s="347"/>
      <c r="BMF251" s="350"/>
      <c r="BMG251" s="350"/>
      <c r="BMH251" s="348"/>
      <c r="BMI251" s="348"/>
      <c r="BMJ251" s="348"/>
      <c r="BMK251" s="349"/>
      <c r="BMM251" s="347"/>
      <c r="BMN251" s="350"/>
      <c r="BMO251" s="350"/>
      <c r="BMP251" s="348"/>
      <c r="BMQ251" s="348"/>
      <c r="BMR251" s="348"/>
      <c r="BMS251" s="349"/>
      <c r="BMU251" s="347"/>
      <c r="BMV251" s="350"/>
      <c r="BMW251" s="350"/>
      <c r="BMX251" s="348"/>
      <c r="BMY251" s="348"/>
      <c r="BMZ251" s="348"/>
      <c r="BNA251" s="349"/>
      <c r="BNC251" s="347"/>
      <c r="BND251" s="350"/>
      <c r="BNE251" s="350"/>
      <c r="BNF251" s="348"/>
      <c r="BNG251" s="348"/>
      <c r="BNH251" s="348"/>
      <c r="BNI251" s="349"/>
      <c r="BNK251" s="347"/>
      <c r="BNL251" s="350"/>
      <c r="BNM251" s="350"/>
      <c r="BNN251" s="348"/>
      <c r="BNO251" s="348"/>
      <c r="BNP251" s="348"/>
      <c r="BNQ251" s="349"/>
      <c r="BNS251" s="347"/>
      <c r="BNT251" s="350"/>
      <c r="BNU251" s="350"/>
      <c r="BNV251" s="348"/>
      <c r="BNW251" s="348"/>
      <c r="BNX251" s="348"/>
      <c r="BNY251" s="349"/>
      <c r="BOA251" s="347"/>
      <c r="BOB251" s="350"/>
      <c r="BOC251" s="350"/>
      <c r="BOD251" s="348"/>
      <c r="BOE251" s="348"/>
      <c r="BOF251" s="348"/>
      <c r="BOG251" s="349"/>
      <c r="BOI251" s="347"/>
      <c r="BOJ251" s="350"/>
      <c r="BOK251" s="350"/>
      <c r="BOL251" s="348"/>
      <c r="BOM251" s="348"/>
      <c r="BON251" s="348"/>
      <c r="BOO251" s="349"/>
      <c r="BOQ251" s="347"/>
      <c r="BOR251" s="350"/>
      <c r="BOS251" s="350"/>
      <c r="BOT251" s="348"/>
      <c r="BOU251" s="348"/>
      <c r="BOV251" s="348"/>
      <c r="BOW251" s="349"/>
      <c r="BOY251" s="347"/>
      <c r="BOZ251" s="350"/>
      <c r="BPA251" s="350"/>
      <c r="BPB251" s="348"/>
      <c r="BPC251" s="348"/>
      <c r="BPD251" s="348"/>
      <c r="BPE251" s="349"/>
      <c r="BPG251" s="347"/>
      <c r="BPH251" s="350"/>
      <c r="BPI251" s="350"/>
      <c r="BPJ251" s="348"/>
      <c r="BPK251" s="348"/>
      <c r="BPL251" s="348"/>
      <c r="BPM251" s="349"/>
      <c r="BPO251" s="347"/>
      <c r="BPP251" s="350"/>
      <c r="BPQ251" s="350"/>
      <c r="BPR251" s="348"/>
      <c r="BPS251" s="348"/>
      <c r="BPT251" s="348"/>
      <c r="BPU251" s="349"/>
      <c r="BPW251" s="347"/>
      <c r="BPX251" s="350"/>
      <c r="BPY251" s="350"/>
      <c r="BPZ251" s="348"/>
      <c r="BQA251" s="348"/>
      <c r="BQB251" s="348"/>
      <c r="BQC251" s="349"/>
      <c r="BQE251" s="347"/>
      <c r="BQF251" s="350"/>
      <c r="BQG251" s="350"/>
      <c r="BQH251" s="348"/>
      <c r="BQI251" s="348"/>
      <c r="BQJ251" s="348"/>
      <c r="BQK251" s="349"/>
      <c r="BQM251" s="347"/>
      <c r="BQN251" s="350"/>
      <c r="BQO251" s="350"/>
      <c r="BQP251" s="348"/>
      <c r="BQQ251" s="348"/>
      <c r="BQR251" s="348"/>
      <c r="BQS251" s="349"/>
      <c r="BQU251" s="347"/>
      <c r="BQV251" s="350"/>
      <c r="BQW251" s="350"/>
      <c r="BQX251" s="348"/>
      <c r="BQY251" s="348"/>
      <c r="BQZ251" s="348"/>
      <c r="BRA251" s="349"/>
      <c r="BRC251" s="347"/>
      <c r="BRD251" s="350"/>
      <c r="BRE251" s="350"/>
      <c r="BRF251" s="348"/>
      <c r="BRG251" s="348"/>
      <c r="BRH251" s="348"/>
      <c r="BRI251" s="349"/>
      <c r="BRK251" s="347"/>
      <c r="BRL251" s="350"/>
      <c r="BRM251" s="350"/>
      <c r="BRN251" s="348"/>
      <c r="BRO251" s="348"/>
      <c r="BRP251" s="348"/>
      <c r="BRQ251" s="349"/>
      <c r="BRS251" s="347"/>
      <c r="BRT251" s="350"/>
      <c r="BRU251" s="350"/>
      <c r="BRV251" s="348"/>
      <c r="BRW251" s="348"/>
      <c r="BRX251" s="348"/>
      <c r="BRY251" s="349"/>
      <c r="BSA251" s="347"/>
      <c r="BSB251" s="350"/>
      <c r="BSC251" s="350"/>
      <c r="BSD251" s="348"/>
      <c r="BSE251" s="348"/>
      <c r="BSF251" s="348"/>
      <c r="BSG251" s="349"/>
      <c r="BSI251" s="347"/>
      <c r="BSJ251" s="350"/>
      <c r="BSK251" s="350"/>
      <c r="BSL251" s="348"/>
      <c r="BSM251" s="348"/>
      <c r="BSN251" s="348"/>
      <c r="BSO251" s="349"/>
      <c r="BSQ251" s="347"/>
      <c r="BSR251" s="350"/>
      <c r="BSS251" s="350"/>
      <c r="BST251" s="348"/>
      <c r="BSU251" s="348"/>
      <c r="BSV251" s="348"/>
      <c r="BSW251" s="349"/>
      <c r="BSY251" s="347"/>
      <c r="BSZ251" s="350"/>
      <c r="BTA251" s="350"/>
      <c r="BTB251" s="348"/>
      <c r="BTC251" s="348"/>
      <c r="BTD251" s="348"/>
      <c r="BTE251" s="349"/>
      <c r="BTG251" s="347"/>
      <c r="BTH251" s="350"/>
      <c r="BTI251" s="350"/>
      <c r="BTJ251" s="348"/>
      <c r="BTK251" s="348"/>
      <c r="BTL251" s="348"/>
      <c r="BTM251" s="349"/>
      <c r="BTO251" s="347"/>
      <c r="BTP251" s="350"/>
      <c r="BTQ251" s="350"/>
      <c r="BTR251" s="348"/>
      <c r="BTS251" s="348"/>
      <c r="BTT251" s="348"/>
      <c r="BTU251" s="349"/>
      <c r="BTW251" s="347"/>
      <c r="BTX251" s="350"/>
      <c r="BTY251" s="350"/>
      <c r="BTZ251" s="348"/>
      <c r="BUA251" s="348"/>
      <c r="BUB251" s="348"/>
      <c r="BUC251" s="349"/>
      <c r="BUE251" s="347"/>
      <c r="BUF251" s="350"/>
      <c r="BUG251" s="350"/>
      <c r="BUH251" s="348"/>
      <c r="BUI251" s="348"/>
      <c r="BUJ251" s="348"/>
      <c r="BUK251" s="349"/>
      <c r="BUM251" s="347"/>
      <c r="BUN251" s="350"/>
      <c r="BUO251" s="350"/>
      <c r="BUP251" s="348"/>
      <c r="BUQ251" s="348"/>
      <c r="BUR251" s="348"/>
      <c r="BUS251" s="349"/>
      <c r="BUU251" s="347"/>
      <c r="BUV251" s="350"/>
      <c r="BUW251" s="350"/>
      <c r="BUX251" s="348"/>
      <c r="BUY251" s="348"/>
      <c r="BUZ251" s="348"/>
      <c r="BVA251" s="349"/>
      <c r="BVC251" s="347"/>
      <c r="BVD251" s="350"/>
      <c r="BVE251" s="350"/>
      <c r="BVF251" s="348"/>
      <c r="BVG251" s="348"/>
      <c r="BVH251" s="348"/>
      <c r="BVI251" s="349"/>
      <c r="BVK251" s="347"/>
      <c r="BVL251" s="350"/>
      <c r="BVM251" s="350"/>
      <c r="BVN251" s="348"/>
      <c r="BVO251" s="348"/>
      <c r="BVP251" s="348"/>
      <c r="BVQ251" s="349"/>
      <c r="BVS251" s="347"/>
      <c r="BVT251" s="350"/>
      <c r="BVU251" s="350"/>
      <c r="BVV251" s="348"/>
      <c r="BVW251" s="348"/>
      <c r="BVX251" s="348"/>
      <c r="BVY251" s="349"/>
      <c r="BWA251" s="347"/>
      <c r="BWB251" s="350"/>
      <c r="BWC251" s="350"/>
      <c r="BWD251" s="348"/>
      <c r="BWE251" s="348"/>
      <c r="BWF251" s="348"/>
      <c r="BWG251" s="349"/>
      <c r="BWI251" s="347"/>
      <c r="BWJ251" s="350"/>
      <c r="BWK251" s="350"/>
      <c r="BWL251" s="348"/>
      <c r="BWM251" s="348"/>
      <c r="BWN251" s="348"/>
      <c r="BWO251" s="349"/>
      <c r="BWQ251" s="347"/>
      <c r="BWR251" s="350"/>
      <c r="BWS251" s="350"/>
      <c r="BWT251" s="348"/>
      <c r="BWU251" s="348"/>
      <c r="BWV251" s="348"/>
      <c r="BWW251" s="349"/>
      <c r="BWY251" s="347"/>
      <c r="BWZ251" s="350"/>
      <c r="BXA251" s="350"/>
      <c r="BXB251" s="348"/>
      <c r="BXC251" s="348"/>
      <c r="BXD251" s="348"/>
      <c r="BXE251" s="349"/>
      <c r="BXG251" s="347"/>
      <c r="BXH251" s="350"/>
      <c r="BXI251" s="350"/>
      <c r="BXJ251" s="348"/>
      <c r="BXK251" s="348"/>
      <c r="BXL251" s="348"/>
      <c r="BXM251" s="349"/>
      <c r="BXO251" s="347"/>
      <c r="BXP251" s="350"/>
      <c r="BXQ251" s="350"/>
      <c r="BXR251" s="348"/>
      <c r="BXS251" s="348"/>
      <c r="BXT251" s="348"/>
      <c r="BXU251" s="349"/>
      <c r="BXW251" s="347"/>
      <c r="BXX251" s="350"/>
      <c r="BXY251" s="350"/>
      <c r="BXZ251" s="348"/>
      <c r="BYA251" s="348"/>
      <c r="BYB251" s="348"/>
      <c r="BYC251" s="349"/>
      <c r="BYE251" s="347"/>
      <c r="BYF251" s="350"/>
      <c r="BYG251" s="350"/>
      <c r="BYH251" s="348"/>
      <c r="BYI251" s="348"/>
      <c r="BYJ251" s="348"/>
      <c r="BYK251" s="349"/>
      <c r="BYM251" s="347"/>
      <c r="BYN251" s="350"/>
      <c r="BYO251" s="350"/>
      <c r="BYP251" s="348"/>
      <c r="BYQ251" s="348"/>
      <c r="BYR251" s="348"/>
      <c r="BYS251" s="349"/>
      <c r="BYU251" s="347"/>
      <c r="BYV251" s="350"/>
      <c r="BYW251" s="350"/>
      <c r="BYX251" s="348"/>
      <c r="BYY251" s="348"/>
      <c r="BYZ251" s="348"/>
      <c r="BZA251" s="349"/>
      <c r="BZC251" s="347"/>
      <c r="BZD251" s="350"/>
      <c r="BZE251" s="350"/>
      <c r="BZF251" s="348"/>
      <c r="BZG251" s="348"/>
      <c r="BZH251" s="348"/>
      <c r="BZI251" s="349"/>
      <c r="BZK251" s="347"/>
      <c r="BZL251" s="350"/>
      <c r="BZM251" s="350"/>
      <c r="BZN251" s="348"/>
      <c r="BZO251" s="348"/>
      <c r="BZP251" s="348"/>
      <c r="BZQ251" s="349"/>
      <c r="BZS251" s="347"/>
      <c r="BZT251" s="350"/>
      <c r="BZU251" s="350"/>
      <c r="BZV251" s="348"/>
      <c r="BZW251" s="348"/>
      <c r="BZX251" s="348"/>
      <c r="BZY251" s="349"/>
      <c r="CAA251" s="347"/>
      <c r="CAB251" s="350"/>
      <c r="CAC251" s="350"/>
      <c r="CAD251" s="348"/>
      <c r="CAE251" s="348"/>
      <c r="CAF251" s="348"/>
      <c r="CAG251" s="349"/>
      <c r="CAI251" s="347"/>
      <c r="CAJ251" s="350"/>
      <c r="CAK251" s="350"/>
      <c r="CAL251" s="348"/>
      <c r="CAM251" s="348"/>
      <c r="CAN251" s="348"/>
      <c r="CAO251" s="349"/>
      <c r="CAQ251" s="347"/>
      <c r="CAR251" s="350"/>
      <c r="CAS251" s="350"/>
      <c r="CAT251" s="348"/>
      <c r="CAU251" s="348"/>
      <c r="CAV251" s="348"/>
      <c r="CAW251" s="349"/>
      <c r="CAY251" s="347"/>
      <c r="CAZ251" s="350"/>
      <c r="CBA251" s="350"/>
      <c r="CBB251" s="348"/>
      <c r="CBC251" s="348"/>
      <c r="CBD251" s="348"/>
      <c r="CBE251" s="349"/>
      <c r="CBG251" s="347"/>
      <c r="CBH251" s="350"/>
      <c r="CBI251" s="350"/>
      <c r="CBJ251" s="348"/>
      <c r="CBK251" s="348"/>
      <c r="CBL251" s="348"/>
      <c r="CBM251" s="349"/>
      <c r="CBO251" s="347"/>
      <c r="CBP251" s="350"/>
      <c r="CBQ251" s="350"/>
      <c r="CBR251" s="348"/>
      <c r="CBS251" s="348"/>
      <c r="CBT251" s="348"/>
      <c r="CBU251" s="349"/>
      <c r="CBW251" s="347"/>
      <c r="CBX251" s="350"/>
      <c r="CBY251" s="350"/>
      <c r="CBZ251" s="348"/>
      <c r="CCA251" s="348"/>
      <c r="CCB251" s="348"/>
      <c r="CCC251" s="349"/>
      <c r="CCE251" s="347"/>
      <c r="CCF251" s="350"/>
      <c r="CCG251" s="350"/>
      <c r="CCH251" s="348"/>
      <c r="CCI251" s="348"/>
      <c r="CCJ251" s="348"/>
      <c r="CCK251" s="349"/>
      <c r="CCM251" s="347"/>
      <c r="CCN251" s="350"/>
      <c r="CCO251" s="350"/>
      <c r="CCP251" s="348"/>
      <c r="CCQ251" s="348"/>
      <c r="CCR251" s="348"/>
      <c r="CCS251" s="349"/>
      <c r="CCU251" s="347"/>
      <c r="CCV251" s="350"/>
      <c r="CCW251" s="350"/>
      <c r="CCX251" s="348"/>
      <c r="CCY251" s="348"/>
      <c r="CCZ251" s="348"/>
      <c r="CDA251" s="349"/>
      <c r="CDC251" s="347"/>
      <c r="CDD251" s="350"/>
      <c r="CDE251" s="350"/>
      <c r="CDF251" s="348"/>
      <c r="CDG251" s="348"/>
      <c r="CDH251" s="348"/>
      <c r="CDI251" s="349"/>
      <c r="CDK251" s="347"/>
      <c r="CDL251" s="350"/>
      <c r="CDM251" s="350"/>
      <c r="CDN251" s="348"/>
      <c r="CDO251" s="348"/>
      <c r="CDP251" s="348"/>
      <c r="CDQ251" s="349"/>
      <c r="CDS251" s="347"/>
      <c r="CDT251" s="350"/>
      <c r="CDU251" s="350"/>
      <c r="CDV251" s="348"/>
      <c r="CDW251" s="348"/>
      <c r="CDX251" s="348"/>
      <c r="CDY251" s="349"/>
      <c r="CEA251" s="347"/>
      <c r="CEB251" s="350"/>
      <c r="CEC251" s="350"/>
      <c r="CED251" s="348"/>
      <c r="CEE251" s="348"/>
      <c r="CEF251" s="348"/>
      <c r="CEG251" s="349"/>
      <c r="CEI251" s="347"/>
      <c r="CEJ251" s="350"/>
      <c r="CEK251" s="350"/>
      <c r="CEL251" s="348"/>
      <c r="CEM251" s="348"/>
      <c r="CEN251" s="348"/>
      <c r="CEO251" s="349"/>
      <c r="CEQ251" s="347"/>
      <c r="CER251" s="350"/>
      <c r="CES251" s="350"/>
      <c r="CET251" s="348"/>
      <c r="CEU251" s="348"/>
      <c r="CEV251" s="348"/>
      <c r="CEW251" s="349"/>
      <c r="CEY251" s="347"/>
      <c r="CEZ251" s="350"/>
      <c r="CFA251" s="350"/>
      <c r="CFB251" s="348"/>
      <c r="CFC251" s="348"/>
      <c r="CFD251" s="348"/>
      <c r="CFE251" s="349"/>
      <c r="CFG251" s="347"/>
      <c r="CFH251" s="350"/>
      <c r="CFI251" s="350"/>
      <c r="CFJ251" s="348"/>
      <c r="CFK251" s="348"/>
      <c r="CFL251" s="348"/>
      <c r="CFM251" s="349"/>
      <c r="CFO251" s="347"/>
      <c r="CFP251" s="350"/>
      <c r="CFQ251" s="350"/>
      <c r="CFR251" s="348"/>
      <c r="CFS251" s="348"/>
      <c r="CFT251" s="348"/>
      <c r="CFU251" s="349"/>
      <c r="CFW251" s="347"/>
      <c r="CFX251" s="350"/>
      <c r="CFY251" s="350"/>
      <c r="CFZ251" s="348"/>
      <c r="CGA251" s="348"/>
      <c r="CGB251" s="348"/>
      <c r="CGC251" s="349"/>
      <c r="CGE251" s="347"/>
      <c r="CGF251" s="350"/>
      <c r="CGG251" s="350"/>
      <c r="CGH251" s="348"/>
      <c r="CGI251" s="348"/>
      <c r="CGJ251" s="348"/>
      <c r="CGK251" s="349"/>
      <c r="CGM251" s="347"/>
      <c r="CGN251" s="350"/>
      <c r="CGO251" s="350"/>
      <c r="CGP251" s="348"/>
      <c r="CGQ251" s="348"/>
      <c r="CGR251" s="348"/>
      <c r="CGS251" s="349"/>
      <c r="CGU251" s="347"/>
      <c r="CGV251" s="350"/>
      <c r="CGW251" s="350"/>
      <c r="CGX251" s="348"/>
      <c r="CGY251" s="348"/>
      <c r="CGZ251" s="348"/>
      <c r="CHA251" s="349"/>
      <c r="CHC251" s="347"/>
      <c r="CHD251" s="350"/>
      <c r="CHE251" s="350"/>
      <c r="CHF251" s="348"/>
      <c r="CHG251" s="348"/>
      <c r="CHH251" s="348"/>
      <c r="CHI251" s="349"/>
      <c r="CHK251" s="347"/>
      <c r="CHL251" s="350"/>
      <c r="CHM251" s="350"/>
      <c r="CHN251" s="348"/>
      <c r="CHO251" s="348"/>
      <c r="CHP251" s="348"/>
      <c r="CHQ251" s="349"/>
      <c r="CHS251" s="347"/>
      <c r="CHT251" s="350"/>
      <c r="CHU251" s="350"/>
      <c r="CHV251" s="348"/>
      <c r="CHW251" s="348"/>
      <c r="CHX251" s="348"/>
      <c r="CHY251" s="349"/>
      <c r="CIA251" s="347"/>
      <c r="CIB251" s="350"/>
      <c r="CIC251" s="350"/>
      <c r="CID251" s="348"/>
      <c r="CIE251" s="348"/>
      <c r="CIF251" s="348"/>
      <c r="CIG251" s="349"/>
      <c r="CII251" s="347"/>
      <c r="CIJ251" s="350"/>
      <c r="CIK251" s="350"/>
      <c r="CIL251" s="348"/>
      <c r="CIM251" s="348"/>
      <c r="CIN251" s="348"/>
      <c r="CIO251" s="349"/>
      <c r="CIQ251" s="347"/>
      <c r="CIR251" s="350"/>
      <c r="CIS251" s="350"/>
      <c r="CIT251" s="348"/>
      <c r="CIU251" s="348"/>
      <c r="CIV251" s="348"/>
      <c r="CIW251" s="349"/>
      <c r="CIY251" s="347"/>
      <c r="CIZ251" s="350"/>
      <c r="CJA251" s="350"/>
      <c r="CJB251" s="348"/>
      <c r="CJC251" s="348"/>
      <c r="CJD251" s="348"/>
      <c r="CJE251" s="349"/>
      <c r="CJG251" s="347"/>
      <c r="CJH251" s="350"/>
      <c r="CJI251" s="350"/>
      <c r="CJJ251" s="348"/>
      <c r="CJK251" s="348"/>
      <c r="CJL251" s="348"/>
      <c r="CJM251" s="349"/>
      <c r="CJO251" s="347"/>
      <c r="CJP251" s="350"/>
      <c r="CJQ251" s="350"/>
      <c r="CJR251" s="348"/>
      <c r="CJS251" s="348"/>
      <c r="CJT251" s="348"/>
      <c r="CJU251" s="349"/>
      <c r="CJW251" s="347"/>
      <c r="CJX251" s="350"/>
      <c r="CJY251" s="350"/>
      <c r="CJZ251" s="348"/>
      <c r="CKA251" s="348"/>
      <c r="CKB251" s="348"/>
      <c r="CKC251" s="349"/>
      <c r="CKE251" s="347"/>
      <c r="CKF251" s="350"/>
      <c r="CKG251" s="350"/>
      <c r="CKH251" s="348"/>
      <c r="CKI251" s="348"/>
      <c r="CKJ251" s="348"/>
      <c r="CKK251" s="349"/>
      <c r="CKM251" s="347"/>
      <c r="CKN251" s="350"/>
      <c r="CKO251" s="350"/>
      <c r="CKP251" s="348"/>
      <c r="CKQ251" s="348"/>
      <c r="CKR251" s="348"/>
      <c r="CKS251" s="349"/>
      <c r="CKU251" s="347"/>
      <c r="CKV251" s="350"/>
      <c r="CKW251" s="350"/>
      <c r="CKX251" s="348"/>
      <c r="CKY251" s="348"/>
      <c r="CKZ251" s="348"/>
      <c r="CLA251" s="349"/>
      <c r="CLC251" s="347"/>
      <c r="CLD251" s="350"/>
      <c r="CLE251" s="350"/>
      <c r="CLF251" s="348"/>
      <c r="CLG251" s="348"/>
      <c r="CLH251" s="348"/>
      <c r="CLI251" s="349"/>
      <c r="CLK251" s="347"/>
      <c r="CLL251" s="350"/>
      <c r="CLM251" s="350"/>
      <c r="CLN251" s="348"/>
      <c r="CLO251" s="348"/>
      <c r="CLP251" s="348"/>
      <c r="CLQ251" s="349"/>
      <c r="CLS251" s="347"/>
      <c r="CLT251" s="350"/>
      <c r="CLU251" s="350"/>
      <c r="CLV251" s="348"/>
      <c r="CLW251" s="348"/>
      <c r="CLX251" s="348"/>
      <c r="CLY251" s="349"/>
      <c r="CMA251" s="347"/>
      <c r="CMB251" s="350"/>
      <c r="CMC251" s="350"/>
      <c r="CMD251" s="348"/>
      <c r="CME251" s="348"/>
      <c r="CMF251" s="348"/>
      <c r="CMG251" s="349"/>
      <c r="CMI251" s="347"/>
      <c r="CMJ251" s="350"/>
      <c r="CMK251" s="350"/>
      <c r="CML251" s="348"/>
      <c r="CMM251" s="348"/>
      <c r="CMN251" s="348"/>
      <c r="CMO251" s="349"/>
      <c r="CMQ251" s="347"/>
      <c r="CMR251" s="350"/>
      <c r="CMS251" s="350"/>
      <c r="CMT251" s="348"/>
      <c r="CMU251" s="348"/>
      <c r="CMV251" s="348"/>
      <c r="CMW251" s="349"/>
      <c r="CMY251" s="347"/>
      <c r="CMZ251" s="350"/>
      <c r="CNA251" s="350"/>
      <c r="CNB251" s="348"/>
      <c r="CNC251" s="348"/>
      <c r="CND251" s="348"/>
      <c r="CNE251" s="349"/>
      <c r="CNG251" s="347"/>
      <c r="CNH251" s="350"/>
      <c r="CNI251" s="350"/>
      <c r="CNJ251" s="348"/>
      <c r="CNK251" s="348"/>
      <c r="CNL251" s="348"/>
      <c r="CNM251" s="349"/>
      <c r="CNO251" s="347"/>
      <c r="CNP251" s="350"/>
      <c r="CNQ251" s="350"/>
      <c r="CNR251" s="348"/>
      <c r="CNS251" s="348"/>
      <c r="CNT251" s="348"/>
      <c r="CNU251" s="349"/>
      <c r="CNW251" s="347"/>
      <c r="CNX251" s="350"/>
      <c r="CNY251" s="350"/>
      <c r="CNZ251" s="348"/>
      <c r="COA251" s="348"/>
      <c r="COB251" s="348"/>
      <c r="COC251" s="349"/>
      <c r="COE251" s="347"/>
      <c r="COF251" s="350"/>
      <c r="COG251" s="350"/>
      <c r="COH251" s="348"/>
      <c r="COI251" s="348"/>
      <c r="COJ251" s="348"/>
      <c r="COK251" s="349"/>
      <c r="COM251" s="347"/>
      <c r="CON251" s="350"/>
      <c r="COO251" s="350"/>
      <c r="COP251" s="348"/>
      <c r="COQ251" s="348"/>
      <c r="COR251" s="348"/>
      <c r="COS251" s="349"/>
      <c r="COU251" s="347"/>
      <c r="COV251" s="350"/>
      <c r="COW251" s="350"/>
      <c r="COX251" s="348"/>
      <c r="COY251" s="348"/>
      <c r="COZ251" s="348"/>
      <c r="CPA251" s="349"/>
      <c r="CPC251" s="347"/>
      <c r="CPD251" s="350"/>
      <c r="CPE251" s="350"/>
      <c r="CPF251" s="348"/>
      <c r="CPG251" s="348"/>
      <c r="CPH251" s="348"/>
      <c r="CPI251" s="349"/>
      <c r="CPK251" s="347"/>
      <c r="CPL251" s="350"/>
      <c r="CPM251" s="350"/>
      <c r="CPN251" s="348"/>
      <c r="CPO251" s="348"/>
      <c r="CPP251" s="348"/>
      <c r="CPQ251" s="349"/>
      <c r="CPS251" s="347"/>
      <c r="CPT251" s="350"/>
      <c r="CPU251" s="350"/>
      <c r="CPV251" s="348"/>
      <c r="CPW251" s="348"/>
      <c r="CPX251" s="348"/>
      <c r="CPY251" s="349"/>
      <c r="CQA251" s="347"/>
      <c r="CQB251" s="350"/>
      <c r="CQC251" s="350"/>
      <c r="CQD251" s="348"/>
      <c r="CQE251" s="348"/>
      <c r="CQF251" s="348"/>
      <c r="CQG251" s="349"/>
      <c r="CQI251" s="347"/>
      <c r="CQJ251" s="350"/>
      <c r="CQK251" s="350"/>
      <c r="CQL251" s="348"/>
      <c r="CQM251" s="348"/>
      <c r="CQN251" s="348"/>
      <c r="CQO251" s="349"/>
      <c r="CQQ251" s="347"/>
      <c r="CQR251" s="350"/>
      <c r="CQS251" s="350"/>
      <c r="CQT251" s="348"/>
      <c r="CQU251" s="348"/>
      <c r="CQV251" s="348"/>
      <c r="CQW251" s="349"/>
      <c r="CQY251" s="347"/>
      <c r="CQZ251" s="350"/>
      <c r="CRA251" s="350"/>
      <c r="CRB251" s="348"/>
      <c r="CRC251" s="348"/>
      <c r="CRD251" s="348"/>
      <c r="CRE251" s="349"/>
      <c r="CRG251" s="347"/>
      <c r="CRH251" s="350"/>
      <c r="CRI251" s="350"/>
      <c r="CRJ251" s="348"/>
      <c r="CRK251" s="348"/>
      <c r="CRL251" s="348"/>
      <c r="CRM251" s="349"/>
      <c r="CRO251" s="347"/>
      <c r="CRP251" s="350"/>
      <c r="CRQ251" s="350"/>
      <c r="CRR251" s="348"/>
      <c r="CRS251" s="348"/>
      <c r="CRT251" s="348"/>
      <c r="CRU251" s="349"/>
      <c r="CRW251" s="347"/>
      <c r="CRX251" s="350"/>
      <c r="CRY251" s="350"/>
      <c r="CRZ251" s="348"/>
      <c r="CSA251" s="348"/>
      <c r="CSB251" s="348"/>
      <c r="CSC251" s="349"/>
      <c r="CSE251" s="347"/>
      <c r="CSF251" s="350"/>
      <c r="CSG251" s="350"/>
      <c r="CSH251" s="348"/>
      <c r="CSI251" s="348"/>
      <c r="CSJ251" s="348"/>
      <c r="CSK251" s="349"/>
      <c r="CSM251" s="347"/>
      <c r="CSN251" s="350"/>
      <c r="CSO251" s="350"/>
      <c r="CSP251" s="348"/>
      <c r="CSQ251" s="348"/>
      <c r="CSR251" s="348"/>
      <c r="CSS251" s="349"/>
      <c r="CSU251" s="347"/>
      <c r="CSV251" s="350"/>
      <c r="CSW251" s="350"/>
      <c r="CSX251" s="348"/>
      <c r="CSY251" s="348"/>
      <c r="CSZ251" s="348"/>
      <c r="CTA251" s="349"/>
      <c r="CTC251" s="347"/>
      <c r="CTD251" s="350"/>
      <c r="CTE251" s="350"/>
      <c r="CTF251" s="348"/>
      <c r="CTG251" s="348"/>
      <c r="CTH251" s="348"/>
      <c r="CTI251" s="349"/>
      <c r="CTK251" s="347"/>
      <c r="CTL251" s="350"/>
      <c r="CTM251" s="350"/>
      <c r="CTN251" s="348"/>
      <c r="CTO251" s="348"/>
      <c r="CTP251" s="348"/>
      <c r="CTQ251" s="349"/>
      <c r="CTS251" s="347"/>
      <c r="CTT251" s="350"/>
      <c r="CTU251" s="350"/>
      <c r="CTV251" s="348"/>
      <c r="CTW251" s="348"/>
      <c r="CTX251" s="348"/>
      <c r="CTY251" s="349"/>
      <c r="CUA251" s="347"/>
      <c r="CUB251" s="350"/>
      <c r="CUC251" s="350"/>
      <c r="CUD251" s="348"/>
      <c r="CUE251" s="348"/>
      <c r="CUF251" s="348"/>
      <c r="CUG251" s="349"/>
      <c r="CUI251" s="347"/>
      <c r="CUJ251" s="350"/>
      <c r="CUK251" s="350"/>
      <c r="CUL251" s="348"/>
      <c r="CUM251" s="348"/>
      <c r="CUN251" s="348"/>
      <c r="CUO251" s="349"/>
      <c r="CUQ251" s="347"/>
      <c r="CUR251" s="350"/>
      <c r="CUS251" s="350"/>
      <c r="CUT251" s="348"/>
      <c r="CUU251" s="348"/>
      <c r="CUV251" s="348"/>
      <c r="CUW251" s="349"/>
      <c r="CUY251" s="347"/>
      <c r="CUZ251" s="350"/>
      <c r="CVA251" s="350"/>
      <c r="CVB251" s="348"/>
      <c r="CVC251" s="348"/>
      <c r="CVD251" s="348"/>
      <c r="CVE251" s="349"/>
      <c r="CVG251" s="347"/>
      <c r="CVH251" s="350"/>
      <c r="CVI251" s="350"/>
      <c r="CVJ251" s="348"/>
      <c r="CVK251" s="348"/>
      <c r="CVL251" s="348"/>
      <c r="CVM251" s="349"/>
      <c r="CVO251" s="347"/>
      <c r="CVP251" s="350"/>
      <c r="CVQ251" s="350"/>
      <c r="CVR251" s="348"/>
      <c r="CVS251" s="348"/>
      <c r="CVT251" s="348"/>
      <c r="CVU251" s="349"/>
      <c r="CVW251" s="347"/>
      <c r="CVX251" s="350"/>
      <c r="CVY251" s="350"/>
      <c r="CVZ251" s="348"/>
      <c r="CWA251" s="348"/>
      <c r="CWB251" s="348"/>
      <c r="CWC251" s="349"/>
      <c r="CWE251" s="347"/>
      <c r="CWF251" s="350"/>
      <c r="CWG251" s="350"/>
      <c r="CWH251" s="348"/>
      <c r="CWI251" s="348"/>
      <c r="CWJ251" s="348"/>
      <c r="CWK251" s="349"/>
      <c r="CWM251" s="347"/>
      <c r="CWN251" s="350"/>
      <c r="CWO251" s="350"/>
      <c r="CWP251" s="348"/>
      <c r="CWQ251" s="348"/>
      <c r="CWR251" s="348"/>
      <c r="CWS251" s="349"/>
      <c r="CWU251" s="347"/>
      <c r="CWV251" s="350"/>
      <c r="CWW251" s="350"/>
      <c r="CWX251" s="348"/>
      <c r="CWY251" s="348"/>
      <c r="CWZ251" s="348"/>
      <c r="CXA251" s="349"/>
      <c r="CXC251" s="347"/>
      <c r="CXD251" s="350"/>
      <c r="CXE251" s="350"/>
      <c r="CXF251" s="348"/>
      <c r="CXG251" s="348"/>
      <c r="CXH251" s="348"/>
      <c r="CXI251" s="349"/>
      <c r="CXK251" s="347"/>
      <c r="CXL251" s="350"/>
      <c r="CXM251" s="350"/>
      <c r="CXN251" s="348"/>
      <c r="CXO251" s="348"/>
      <c r="CXP251" s="348"/>
      <c r="CXQ251" s="349"/>
      <c r="CXS251" s="347"/>
      <c r="CXT251" s="350"/>
      <c r="CXU251" s="350"/>
      <c r="CXV251" s="348"/>
      <c r="CXW251" s="348"/>
      <c r="CXX251" s="348"/>
      <c r="CXY251" s="349"/>
      <c r="CYA251" s="347"/>
      <c r="CYB251" s="350"/>
      <c r="CYC251" s="350"/>
      <c r="CYD251" s="348"/>
      <c r="CYE251" s="348"/>
      <c r="CYF251" s="348"/>
      <c r="CYG251" s="349"/>
      <c r="CYI251" s="347"/>
      <c r="CYJ251" s="350"/>
      <c r="CYK251" s="350"/>
      <c r="CYL251" s="348"/>
      <c r="CYM251" s="348"/>
      <c r="CYN251" s="348"/>
      <c r="CYO251" s="349"/>
      <c r="CYQ251" s="347"/>
      <c r="CYR251" s="350"/>
      <c r="CYS251" s="350"/>
      <c r="CYT251" s="348"/>
      <c r="CYU251" s="348"/>
      <c r="CYV251" s="348"/>
      <c r="CYW251" s="349"/>
      <c r="CYY251" s="347"/>
      <c r="CYZ251" s="350"/>
      <c r="CZA251" s="350"/>
      <c r="CZB251" s="348"/>
      <c r="CZC251" s="348"/>
      <c r="CZD251" s="348"/>
      <c r="CZE251" s="349"/>
      <c r="CZG251" s="347"/>
      <c r="CZH251" s="350"/>
      <c r="CZI251" s="350"/>
      <c r="CZJ251" s="348"/>
      <c r="CZK251" s="348"/>
      <c r="CZL251" s="348"/>
      <c r="CZM251" s="349"/>
      <c r="CZO251" s="347"/>
      <c r="CZP251" s="350"/>
      <c r="CZQ251" s="350"/>
      <c r="CZR251" s="348"/>
      <c r="CZS251" s="348"/>
      <c r="CZT251" s="348"/>
      <c r="CZU251" s="349"/>
      <c r="CZW251" s="347"/>
      <c r="CZX251" s="350"/>
      <c r="CZY251" s="350"/>
      <c r="CZZ251" s="348"/>
      <c r="DAA251" s="348"/>
      <c r="DAB251" s="348"/>
      <c r="DAC251" s="349"/>
      <c r="DAE251" s="347"/>
      <c r="DAF251" s="350"/>
      <c r="DAG251" s="350"/>
      <c r="DAH251" s="348"/>
      <c r="DAI251" s="348"/>
      <c r="DAJ251" s="348"/>
      <c r="DAK251" s="349"/>
      <c r="DAM251" s="347"/>
      <c r="DAN251" s="350"/>
      <c r="DAO251" s="350"/>
      <c r="DAP251" s="348"/>
      <c r="DAQ251" s="348"/>
      <c r="DAR251" s="348"/>
      <c r="DAS251" s="349"/>
      <c r="DAU251" s="347"/>
      <c r="DAV251" s="350"/>
      <c r="DAW251" s="350"/>
      <c r="DAX251" s="348"/>
      <c r="DAY251" s="348"/>
      <c r="DAZ251" s="348"/>
      <c r="DBA251" s="349"/>
      <c r="DBC251" s="347"/>
      <c r="DBD251" s="350"/>
      <c r="DBE251" s="350"/>
      <c r="DBF251" s="348"/>
      <c r="DBG251" s="348"/>
      <c r="DBH251" s="348"/>
      <c r="DBI251" s="349"/>
      <c r="DBK251" s="347"/>
      <c r="DBL251" s="350"/>
      <c r="DBM251" s="350"/>
      <c r="DBN251" s="348"/>
      <c r="DBO251" s="348"/>
      <c r="DBP251" s="348"/>
      <c r="DBQ251" s="349"/>
      <c r="DBS251" s="347"/>
      <c r="DBT251" s="350"/>
      <c r="DBU251" s="350"/>
      <c r="DBV251" s="348"/>
      <c r="DBW251" s="348"/>
      <c r="DBX251" s="348"/>
      <c r="DBY251" s="349"/>
      <c r="DCA251" s="347"/>
      <c r="DCB251" s="350"/>
      <c r="DCC251" s="350"/>
      <c r="DCD251" s="348"/>
      <c r="DCE251" s="348"/>
      <c r="DCF251" s="348"/>
      <c r="DCG251" s="349"/>
      <c r="DCI251" s="347"/>
      <c r="DCJ251" s="350"/>
      <c r="DCK251" s="350"/>
      <c r="DCL251" s="348"/>
      <c r="DCM251" s="348"/>
      <c r="DCN251" s="348"/>
      <c r="DCO251" s="349"/>
      <c r="DCQ251" s="347"/>
      <c r="DCR251" s="350"/>
      <c r="DCS251" s="350"/>
      <c r="DCT251" s="348"/>
      <c r="DCU251" s="348"/>
      <c r="DCV251" s="348"/>
      <c r="DCW251" s="349"/>
      <c r="DCY251" s="347"/>
      <c r="DCZ251" s="350"/>
      <c r="DDA251" s="350"/>
      <c r="DDB251" s="348"/>
      <c r="DDC251" s="348"/>
      <c r="DDD251" s="348"/>
      <c r="DDE251" s="349"/>
      <c r="DDG251" s="347"/>
      <c r="DDH251" s="350"/>
      <c r="DDI251" s="350"/>
      <c r="DDJ251" s="348"/>
      <c r="DDK251" s="348"/>
      <c r="DDL251" s="348"/>
      <c r="DDM251" s="349"/>
      <c r="DDO251" s="347"/>
      <c r="DDP251" s="350"/>
      <c r="DDQ251" s="350"/>
      <c r="DDR251" s="348"/>
      <c r="DDS251" s="348"/>
      <c r="DDT251" s="348"/>
      <c r="DDU251" s="349"/>
      <c r="DDW251" s="347"/>
      <c r="DDX251" s="350"/>
      <c r="DDY251" s="350"/>
      <c r="DDZ251" s="348"/>
      <c r="DEA251" s="348"/>
      <c r="DEB251" s="348"/>
      <c r="DEC251" s="349"/>
      <c r="DEE251" s="347"/>
      <c r="DEF251" s="350"/>
      <c r="DEG251" s="350"/>
      <c r="DEH251" s="348"/>
      <c r="DEI251" s="348"/>
      <c r="DEJ251" s="348"/>
      <c r="DEK251" s="349"/>
      <c r="DEM251" s="347"/>
      <c r="DEN251" s="350"/>
      <c r="DEO251" s="350"/>
      <c r="DEP251" s="348"/>
      <c r="DEQ251" s="348"/>
      <c r="DER251" s="348"/>
      <c r="DES251" s="349"/>
      <c r="DEU251" s="347"/>
      <c r="DEV251" s="350"/>
      <c r="DEW251" s="350"/>
      <c r="DEX251" s="348"/>
      <c r="DEY251" s="348"/>
      <c r="DEZ251" s="348"/>
      <c r="DFA251" s="349"/>
      <c r="DFC251" s="347"/>
      <c r="DFD251" s="350"/>
      <c r="DFE251" s="350"/>
      <c r="DFF251" s="348"/>
      <c r="DFG251" s="348"/>
      <c r="DFH251" s="348"/>
      <c r="DFI251" s="349"/>
      <c r="DFK251" s="347"/>
      <c r="DFL251" s="350"/>
      <c r="DFM251" s="350"/>
      <c r="DFN251" s="348"/>
      <c r="DFO251" s="348"/>
      <c r="DFP251" s="348"/>
      <c r="DFQ251" s="349"/>
      <c r="DFS251" s="347"/>
      <c r="DFT251" s="350"/>
      <c r="DFU251" s="350"/>
      <c r="DFV251" s="348"/>
      <c r="DFW251" s="348"/>
      <c r="DFX251" s="348"/>
      <c r="DFY251" s="349"/>
      <c r="DGA251" s="347"/>
      <c r="DGB251" s="350"/>
      <c r="DGC251" s="350"/>
      <c r="DGD251" s="348"/>
      <c r="DGE251" s="348"/>
      <c r="DGF251" s="348"/>
      <c r="DGG251" s="349"/>
      <c r="DGI251" s="347"/>
      <c r="DGJ251" s="350"/>
      <c r="DGK251" s="350"/>
      <c r="DGL251" s="348"/>
      <c r="DGM251" s="348"/>
      <c r="DGN251" s="348"/>
      <c r="DGO251" s="349"/>
      <c r="DGQ251" s="347"/>
      <c r="DGR251" s="350"/>
      <c r="DGS251" s="350"/>
      <c r="DGT251" s="348"/>
      <c r="DGU251" s="348"/>
      <c r="DGV251" s="348"/>
      <c r="DGW251" s="349"/>
      <c r="DGY251" s="347"/>
      <c r="DGZ251" s="350"/>
      <c r="DHA251" s="350"/>
      <c r="DHB251" s="348"/>
      <c r="DHC251" s="348"/>
      <c r="DHD251" s="348"/>
      <c r="DHE251" s="349"/>
      <c r="DHG251" s="347"/>
      <c r="DHH251" s="350"/>
      <c r="DHI251" s="350"/>
      <c r="DHJ251" s="348"/>
      <c r="DHK251" s="348"/>
      <c r="DHL251" s="348"/>
      <c r="DHM251" s="349"/>
      <c r="DHO251" s="347"/>
      <c r="DHP251" s="350"/>
      <c r="DHQ251" s="350"/>
      <c r="DHR251" s="348"/>
      <c r="DHS251" s="348"/>
      <c r="DHT251" s="348"/>
      <c r="DHU251" s="349"/>
      <c r="DHW251" s="347"/>
      <c r="DHX251" s="350"/>
      <c r="DHY251" s="350"/>
      <c r="DHZ251" s="348"/>
      <c r="DIA251" s="348"/>
      <c r="DIB251" s="348"/>
      <c r="DIC251" s="349"/>
      <c r="DIE251" s="347"/>
      <c r="DIF251" s="350"/>
      <c r="DIG251" s="350"/>
      <c r="DIH251" s="348"/>
      <c r="DII251" s="348"/>
      <c r="DIJ251" s="348"/>
      <c r="DIK251" s="349"/>
      <c r="DIM251" s="347"/>
      <c r="DIN251" s="350"/>
      <c r="DIO251" s="350"/>
      <c r="DIP251" s="348"/>
      <c r="DIQ251" s="348"/>
      <c r="DIR251" s="348"/>
      <c r="DIS251" s="349"/>
      <c r="DIU251" s="347"/>
      <c r="DIV251" s="350"/>
      <c r="DIW251" s="350"/>
      <c r="DIX251" s="348"/>
      <c r="DIY251" s="348"/>
      <c r="DIZ251" s="348"/>
      <c r="DJA251" s="349"/>
      <c r="DJC251" s="347"/>
      <c r="DJD251" s="350"/>
      <c r="DJE251" s="350"/>
      <c r="DJF251" s="348"/>
      <c r="DJG251" s="348"/>
      <c r="DJH251" s="348"/>
      <c r="DJI251" s="349"/>
      <c r="DJK251" s="347"/>
      <c r="DJL251" s="350"/>
      <c r="DJM251" s="350"/>
      <c r="DJN251" s="348"/>
      <c r="DJO251" s="348"/>
      <c r="DJP251" s="348"/>
      <c r="DJQ251" s="349"/>
      <c r="DJS251" s="347"/>
      <c r="DJT251" s="350"/>
      <c r="DJU251" s="350"/>
      <c r="DJV251" s="348"/>
      <c r="DJW251" s="348"/>
      <c r="DJX251" s="348"/>
      <c r="DJY251" s="349"/>
      <c r="DKA251" s="347"/>
      <c r="DKB251" s="350"/>
      <c r="DKC251" s="350"/>
      <c r="DKD251" s="348"/>
      <c r="DKE251" s="348"/>
      <c r="DKF251" s="348"/>
      <c r="DKG251" s="349"/>
      <c r="DKI251" s="347"/>
      <c r="DKJ251" s="350"/>
      <c r="DKK251" s="350"/>
      <c r="DKL251" s="348"/>
      <c r="DKM251" s="348"/>
      <c r="DKN251" s="348"/>
      <c r="DKO251" s="349"/>
      <c r="DKQ251" s="347"/>
      <c r="DKR251" s="350"/>
      <c r="DKS251" s="350"/>
      <c r="DKT251" s="348"/>
      <c r="DKU251" s="348"/>
      <c r="DKV251" s="348"/>
      <c r="DKW251" s="349"/>
      <c r="DKY251" s="347"/>
      <c r="DKZ251" s="350"/>
      <c r="DLA251" s="350"/>
      <c r="DLB251" s="348"/>
      <c r="DLC251" s="348"/>
      <c r="DLD251" s="348"/>
      <c r="DLE251" s="349"/>
      <c r="DLG251" s="347"/>
      <c r="DLH251" s="350"/>
      <c r="DLI251" s="350"/>
      <c r="DLJ251" s="348"/>
      <c r="DLK251" s="348"/>
      <c r="DLL251" s="348"/>
      <c r="DLM251" s="349"/>
      <c r="DLO251" s="347"/>
      <c r="DLP251" s="350"/>
      <c r="DLQ251" s="350"/>
      <c r="DLR251" s="348"/>
      <c r="DLS251" s="348"/>
      <c r="DLT251" s="348"/>
      <c r="DLU251" s="349"/>
      <c r="DLW251" s="347"/>
      <c r="DLX251" s="350"/>
      <c r="DLY251" s="350"/>
      <c r="DLZ251" s="348"/>
      <c r="DMA251" s="348"/>
      <c r="DMB251" s="348"/>
      <c r="DMC251" s="349"/>
      <c r="DME251" s="347"/>
      <c r="DMF251" s="350"/>
      <c r="DMG251" s="350"/>
      <c r="DMH251" s="348"/>
      <c r="DMI251" s="348"/>
      <c r="DMJ251" s="348"/>
      <c r="DMK251" s="349"/>
      <c r="DMM251" s="347"/>
      <c r="DMN251" s="350"/>
      <c r="DMO251" s="350"/>
      <c r="DMP251" s="348"/>
      <c r="DMQ251" s="348"/>
      <c r="DMR251" s="348"/>
      <c r="DMS251" s="349"/>
      <c r="DMU251" s="347"/>
      <c r="DMV251" s="350"/>
      <c r="DMW251" s="350"/>
      <c r="DMX251" s="348"/>
      <c r="DMY251" s="348"/>
      <c r="DMZ251" s="348"/>
      <c r="DNA251" s="349"/>
      <c r="DNC251" s="347"/>
      <c r="DND251" s="350"/>
      <c r="DNE251" s="350"/>
      <c r="DNF251" s="348"/>
      <c r="DNG251" s="348"/>
      <c r="DNH251" s="348"/>
      <c r="DNI251" s="349"/>
      <c r="DNK251" s="347"/>
      <c r="DNL251" s="350"/>
      <c r="DNM251" s="350"/>
      <c r="DNN251" s="348"/>
      <c r="DNO251" s="348"/>
      <c r="DNP251" s="348"/>
      <c r="DNQ251" s="349"/>
      <c r="DNS251" s="347"/>
      <c r="DNT251" s="350"/>
      <c r="DNU251" s="350"/>
      <c r="DNV251" s="348"/>
      <c r="DNW251" s="348"/>
      <c r="DNX251" s="348"/>
      <c r="DNY251" s="349"/>
      <c r="DOA251" s="347"/>
      <c r="DOB251" s="350"/>
      <c r="DOC251" s="350"/>
      <c r="DOD251" s="348"/>
      <c r="DOE251" s="348"/>
      <c r="DOF251" s="348"/>
      <c r="DOG251" s="349"/>
      <c r="DOI251" s="347"/>
      <c r="DOJ251" s="350"/>
      <c r="DOK251" s="350"/>
      <c r="DOL251" s="348"/>
      <c r="DOM251" s="348"/>
      <c r="DON251" s="348"/>
      <c r="DOO251" s="349"/>
      <c r="DOQ251" s="347"/>
      <c r="DOR251" s="350"/>
      <c r="DOS251" s="350"/>
      <c r="DOT251" s="348"/>
      <c r="DOU251" s="348"/>
      <c r="DOV251" s="348"/>
      <c r="DOW251" s="349"/>
      <c r="DOY251" s="347"/>
      <c r="DOZ251" s="350"/>
      <c r="DPA251" s="350"/>
      <c r="DPB251" s="348"/>
      <c r="DPC251" s="348"/>
      <c r="DPD251" s="348"/>
      <c r="DPE251" s="349"/>
      <c r="DPG251" s="347"/>
      <c r="DPH251" s="350"/>
      <c r="DPI251" s="350"/>
      <c r="DPJ251" s="348"/>
      <c r="DPK251" s="348"/>
      <c r="DPL251" s="348"/>
      <c r="DPM251" s="349"/>
      <c r="DPO251" s="347"/>
      <c r="DPP251" s="350"/>
      <c r="DPQ251" s="350"/>
      <c r="DPR251" s="348"/>
      <c r="DPS251" s="348"/>
      <c r="DPT251" s="348"/>
      <c r="DPU251" s="349"/>
      <c r="DPW251" s="347"/>
      <c r="DPX251" s="350"/>
      <c r="DPY251" s="350"/>
      <c r="DPZ251" s="348"/>
      <c r="DQA251" s="348"/>
      <c r="DQB251" s="348"/>
      <c r="DQC251" s="349"/>
      <c r="DQE251" s="347"/>
      <c r="DQF251" s="350"/>
      <c r="DQG251" s="350"/>
      <c r="DQH251" s="348"/>
      <c r="DQI251" s="348"/>
      <c r="DQJ251" s="348"/>
      <c r="DQK251" s="349"/>
      <c r="DQM251" s="347"/>
      <c r="DQN251" s="350"/>
      <c r="DQO251" s="350"/>
      <c r="DQP251" s="348"/>
      <c r="DQQ251" s="348"/>
      <c r="DQR251" s="348"/>
      <c r="DQS251" s="349"/>
      <c r="DQU251" s="347"/>
      <c r="DQV251" s="350"/>
      <c r="DQW251" s="350"/>
      <c r="DQX251" s="348"/>
      <c r="DQY251" s="348"/>
      <c r="DQZ251" s="348"/>
      <c r="DRA251" s="349"/>
      <c r="DRC251" s="347"/>
      <c r="DRD251" s="350"/>
      <c r="DRE251" s="350"/>
      <c r="DRF251" s="348"/>
      <c r="DRG251" s="348"/>
      <c r="DRH251" s="348"/>
      <c r="DRI251" s="349"/>
      <c r="DRK251" s="347"/>
      <c r="DRL251" s="350"/>
      <c r="DRM251" s="350"/>
      <c r="DRN251" s="348"/>
      <c r="DRO251" s="348"/>
      <c r="DRP251" s="348"/>
      <c r="DRQ251" s="349"/>
      <c r="DRS251" s="347"/>
      <c r="DRT251" s="350"/>
      <c r="DRU251" s="350"/>
      <c r="DRV251" s="348"/>
      <c r="DRW251" s="348"/>
      <c r="DRX251" s="348"/>
      <c r="DRY251" s="349"/>
      <c r="DSA251" s="347"/>
      <c r="DSB251" s="350"/>
      <c r="DSC251" s="350"/>
      <c r="DSD251" s="348"/>
      <c r="DSE251" s="348"/>
      <c r="DSF251" s="348"/>
      <c r="DSG251" s="349"/>
      <c r="DSI251" s="347"/>
      <c r="DSJ251" s="350"/>
      <c r="DSK251" s="350"/>
      <c r="DSL251" s="348"/>
      <c r="DSM251" s="348"/>
      <c r="DSN251" s="348"/>
      <c r="DSO251" s="349"/>
      <c r="DSQ251" s="347"/>
      <c r="DSR251" s="350"/>
      <c r="DSS251" s="350"/>
      <c r="DST251" s="348"/>
      <c r="DSU251" s="348"/>
      <c r="DSV251" s="348"/>
      <c r="DSW251" s="349"/>
      <c r="DSY251" s="347"/>
      <c r="DSZ251" s="350"/>
      <c r="DTA251" s="350"/>
      <c r="DTB251" s="348"/>
      <c r="DTC251" s="348"/>
      <c r="DTD251" s="348"/>
      <c r="DTE251" s="349"/>
      <c r="DTG251" s="347"/>
      <c r="DTH251" s="350"/>
      <c r="DTI251" s="350"/>
      <c r="DTJ251" s="348"/>
      <c r="DTK251" s="348"/>
      <c r="DTL251" s="348"/>
      <c r="DTM251" s="349"/>
      <c r="DTO251" s="347"/>
      <c r="DTP251" s="350"/>
      <c r="DTQ251" s="350"/>
      <c r="DTR251" s="348"/>
      <c r="DTS251" s="348"/>
      <c r="DTT251" s="348"/>
      <c r="DTU251" s="349"/>
      <c r="DTW251" s="347"/>
      <c r="DTX251" s="350"/>
      <c r="DTY251" s="350"/>
      <c r="DTZ251" s="348"/>
      <c r="DUA251" s="348"/>
      <c r="DUB251" s="348"/>
      <c r="DUC251" s="349"/>
      <c r="DUE251" s="347"/>
      <c r="DUF251" s="350"/>
      <c r="DUG251" s="350"/>
      <c r="DUH251" s="348"/>
      <c r="DUI251" s="348"/>
      <c r="DUJ251" s="348"/>
      <c r="DUK251" s="349"/>
      <c r="DUM251" s="347"/>
      <c r="DUN251" s="350"/>
      <c r="DUO251" s="350"/>
      <c r="DUP251" s="348"/>
      <c r="DUQ251" s="348"/>
      <c r="DUR251" s="348"/>
      <c r="DUS251" s="349"/>
      <c r="DUU251" s="347"/>
      <c r="DUV251" s="350"/>
      <c r="DUW251" s="350"/>
      <c r="DUX251" s="348"/>
      <c r="DUY251" s="348"/>
      <c r="DUZ251" s="348"/>
      <c r="DVA251" s="349"/>
      <c r="DVC251" s="347"/>
      <c r="DVD251" s="350"/>
      <c r="DVE251" s="350"/>
      <c r="DVF251" s="348"/>
      <c r="DVG251" s="348"/>
      <c r="DVH251" s="348"/>
      <c r="DVI251" s="349"/>
      <c r="DVK251" s="347"/>
      <c r="DVL251" s="350"/>
      <c r="DVM251" s="350"/>
      <c r="DVN251" s="348"/>
      <c r="DVO251" s="348"/>
      <c r="DVP251" s="348"/>
      <c r="DVQ251" s="349"/>
      <c r="DVS251" s="347"/>
      <c r="DVT251" s="350"/>
      <c r="DVU251" s="350"/>
      <c r="DVV251" s="348"/>
      <c r="DVW251" s="348"/>
      <c r="DVX251" s="348"/>
      <c r="DVY251" s="349"/>
      <c r="DWA251" s="347"/>
      <c r="DWB251" s="350"/>
      <c r="DWC251" s="350"/>
      <c r="DWD251" s="348"/>
      <c r="DWE251" s="348"/>
      <c r="DWF251" s="348"/>
      <c r="DWG251" s="349"/>
      <c r="DWI251" s="347"/>
      <c r="DWJ251" s="350"/>
      <c r="DWK251" s="350"/>
      <c r="DWL251" s="348"/>
      <c r="DWM251" s="348"/>
      <c r="DWN251" s="348"/>
      <c r="DWO251" s="349"/>
      <c r="DWQ251" s="347"/>
      <c r="DWR251" s="350"/>
      <c r="DWS251" s="350"/>
      <c r="DWT251" s="348"/>
      <c r="DWU251" s="348"/>
      <c r="DWV251" s="348"/>
      <c r="DWW251" s="349"/>
      <c r="DWY251" s="347"/>
      <c r="DWZ251" s="350"/>
      <c r="DXA251" s="350"/>
      <c r="DXB251" s="348"/>
      <c r="DXC251" s="348"/>
      <c r="DXD251" s="348"/>
      <c r="DXE251" s="349"/>
      <c r="DXG251" s="347"/>
      <c r="DXH251" s="350"/>
      <c r="DXI251" s="350"/>
      <c r="DXJ251" s="348"/>
      <c r="DXK251" s="348"/>
      <c r="DXL251" s="348"/>
      <c r="DXM251" s="349"/>
      <c r="DXO251" s="347"/>
      <c r="DXP251" s="350"/>
      <c r="DXQ251" s="350"/>
      <c r="DXR251" s="348"/>
      <c r="DXS251" s="348"/>
      <c r="DXT251" s="348"/>
      <c r="DXU251" s="349"/>
      <c r="DXW251" s="347"/>
      <c r="DXX251" s="350"/>
      <c r="DXY251" s="350"/>
      <c r="DXZ251" s="348"/>
      <c r="DYA251" s="348"/>
      <c r="DYB251" s="348"/>
      <c r="DYC251" s="349"/>
      <c r="DYE251" s="347"/>
      <c r="DYF251" s="350"/>
      <c r="DYG251" s="350"/>
      <c r="DYH251" s="348"/>
      <c r="DYI251" s="348"/>
      <c r="DYJ251" s="348"/>
      <c r="DYK251" s="349"/>
      <c r="DYM251" s="347"/>
      <c r="DYN251" s="350"/>
      <c r="DYO251" s="350"/>
      <c r="DYP251" s="348"/>
      <c r="DYQ251" s="348"/>
      <c r="DYR251" s="348"/>
      <c r="DYS251" s="349"/>
      <c r="DYU251" s="347"/>
      <c r="DYV251" s="350"/>
      <c r="DYW251" s="350"/>
      <c r="DYX251" s="348"/>
      <c r="DYY251" s="348"/>
      <c r="DYZ251" s="348"/>
      <c r="DZA251" s="349"/>
      <c r="DZC251" s="347"/>
      <c r="DZD251" s="350"/>
      <c r="DZE251" s="350"/>
      <c r="DZF251" s="348"/>
      <c r="DZG251" s="348"/>
      <c r="DZH251" s="348"/>
      <c r="DZI251" s="349"/>
      <c r="DZK251" s="347"/>
      <c r="DZL251" s="350"/>
      <c r="DZM251" s="350"/>
      <c r="DZN251" s="348"/>
      <c r="DZO251" s="348"/>
      <c r="DZP251" s="348"/>
      <c r="DZQ251" s="349"/>
      <c r="DZS251" s="347"/>
      <c r="DZT251" s="350"/>
      <c r="DZU251" s="350"/>
      <c r="DZV251" s="348"/>
      <c r="DZW251" s="348"/>
      <c r="DZX251" s="348"/>
      <c r="DZY251" s="349"/>
      <c r="EAA251" s="347"/>
      <c r="EAB251" s="350"/>
      <c r="EAC251" s="350"/>
      <c r="EAD251" s="348"/>
      <c r="EAE251" s="348"/>
      <c r="EAF251" s="348"/>
      <c r="EAG251" s="349"/>
      <c r="EAI251" s="347"/>
      <c r="EAJ251" s="350"/>
      <c r="EAK251" s="350"/>
      <c r="EAL251" s="348"/>
      <c r="EAM251" s="348"/>
      <c r="EAN251" s="348"/>
      <c r="EAO251" s="349"/>
      <c r="EAQ251" s="347"/>
      <c r="EAR251" s="350"/>
      <c r="EAS251" s="350"/>
      <c r="EAT251" s="348"/>
      <c r="EAU251" s="348"/>
      <c r="EAV251" s="348"/>
      <c r="EAW251" s="349"/>
      <c r="EAY251" s="347"/>
      <c r="EAZ251" s="350"/>
      <c r="EBA251" s="350"/>
      <c r="EBB251" s="348"/>
      <c r="EBC251" s="348"/>
      <c r="EBD251" s="348"/>
      <c r="EBE251" s="349"/>
      <c r="EBG251" s="347"/>
      <c r="EBH251" s="350"/>
      <c r="EBI251" s="350"/>
      <c r="EBJ251" s="348"/>
      <c r="EBK251" s="348"/>
      <c r="EBL251" s="348"/>
      <c r="EBM251" s="349"/>
      <c r="EBO251" s="347"/>
      <c r="EBP251" s="350"/>
      <c r="EBQ251" s="350"/>
      <c r="EBR251" s="348"/>
      <c r="EBS251" s="348"/>
      <c r="EBT251" s="348"/>
      <c r="EBU251" s="349"/>
      <c r="EBW251" s="347"/>
      <c r="EBX251" s="350"/>
      <c r="EBY251" s="350"/>
      <c r="EBZ251" s="348"/>
      <c r="ECA251" s="348"/>
      <c r="ECB251" s="348"/>
      <c r="ECC251" s="349"/>
      <c r="ECE251" s="347"/>
      <c r="ECF251" s="350"/>
      <c r="ECG251" s="350"/>
      <c r="ECH251" s="348"/>
      <c r="ECI251" s="348"/>
      <c r="ECJ251" s="348"/>
      <c r="ECK251" s="349"/>
      <c r="ECM251" s="347"/>
      <c r="ECN251" s="350"/>
      <c r="ECO251" s="350"/>
      <c r="ECP251" s="348"/>
      <c r="ECQ251" s="348"/>
      <c r="ECR251" s="348"/>
      <c r="ECS251" s="349"/>
      <c r="ECU251" s="347"/>
      <c r="ECV251" s="350"/>
      <c r="ECW251" s="350"/>
      <c r="ECX251" s="348"/>
      <c r="ECY251" s="348"/>
      <c r="ECZ251" s="348"/>
      <c r="EDA251" s="349"/>
      <c r="EDC251" s="347"/>
      <c r="EDD251" s="350"/>
      <c r="EDE251" s="350"/>
      <c r="EDF251" s="348"/>
      <c r="EDG251" s="348"/>
      <c r="EDH251" s="348"/>
      <c r="EDI251" s="349"/>
      <c r="EDK251" s="347"/>
      <c r="EDL251" s="350"/>
      <c r="EDM251" s="350"/>
      <c r="EDN251" s="348"/>
      <c r="EDO251" s="348"/>
      <c r="EDP251" s="348"/>
      <c r="EDQ251" s="349"/>
      <c r="EDS251" s="347"/>
      <c r="EDT251" s="350"/>
      <c r="EDU251" s="350"/>
      <c r="EDV251" s="348"/>
      <c r="EDW251" s="348"/>
      <c r="EDX251" s="348"/>
      <c r="EDY251" s="349"/>
      <c r="EEA251" s="347"/>
      <c r="EEB251" s="350"/>
      <c r="EEC251" s="350"/>
      <c r="EED251" s="348"/>
      <c r="EEE251" s="348"/>
      <c r="EEF251" s="348"/>
      <c r="EEG251" s="349"/>
      <c r="EEI251" s="347"/>
      <c r="EEJ251" s="350"/>
      <c r="EEK251" s="350"/>
      <c r="EEL251" s="348"/>
      <c r="EEM251" s="348"/>
      <c r="EEN251" s="348"/>
      <c r="EEO251" s="349"/>
      <c r="EEQ251" s="347"/>
      <c r="EER251" s="350"/>
      <c r="EES251" s="350"/>
      <c r="EET251" s="348"/>
      <c r="EEU251" s="348"/>
      <c r="EEV251" s="348"/>
      <c r="EEW251" s="349"/>
      <c r="EEY251" s="347"/>
      <c r="EEZ251" s="350"/>
      <c r="EFA251" s="350"/>
      <c r="EFB251" s="348"/>
      <c r="EFC251" s="348"/>
      <c r="EFD251" s="348"/>
      <c r="EFE251" s="349"/>
      <c r="EFG251" s="347"/>
      <c r="EFH251" s="350"/>
      <c r="EFI251" s="350"/>
      <c r="EFJ251" s="348"/>
      <c r="EFK251" s="348"/>
      <c r="EFL251" s="348"/>
      <c r="EFM251" s="349"/>
      <c r="EFO251" s="347"/>
      <c r="EFP251" s="350"/>
      <c r="EFQ251" s="350"/>
      <c r="EFR251" s="348"/>
      <c r="EFS251" s="348"/>
      <c r="EFT251" s="348"/>
      <c r="EFU251" s="349"/>
      <c r="EFW251" s="347"/>
      <c r="EFX251" s="350"/>
      <c r="EFY251" s="350"/>
      <c r="EFZ251" s="348"/>
      <c r="EGA251" s="348"/>
      <c r="EGB251" s="348"/>
      <c r="EGC251" s="349"/>
      <c r="EGE251" s="347"/>
      <c r="EGF251" s="350"/>
      <c r="EGG251" s="350"/>
      <c r="EGH251" s="348"/>
      <c r="EGI251" s="348"/>
      <c r="EGJ251" s="348"/>
      <c r="EGK251" s="349"/>
      <c r="EGM251" s="347"/>
      <c r="EGN251" s="350"/>
      <c r="EGO251" s="350"/>
      <c r="EGP251" s="348"/>
      <c r="EGQ251" s="348"/>
      <c r="EGR251" s="348"/>
      <c r="EGS251" s="349"/>
      <c r="EGU251" s="347"/>
      <c r="EGV251" s="350"/>
      <c r="EGW251" s="350"/>
      <c r="EGX251" s="348"/>
      <c r="EGY251" s="348"/>
      <c r="EGZ251" s="348"/>
      <c r="EHA251" s="349"/>
      <c r="EHC251" s="347"/>
      <c r="EHD251" s="350"/>
      <c r="EHE251" s="350"/>
      <c r="EHF251" s="348"/>
      <c r="EHG251" s="348"/>
      <c r="EHH251" s="348"/>
      <c r="EHI251" s="349"/>
      <c r="EHK251" s="347"/>
      <c r="EHL251" s="350"/>
      <c r="EHM251" s="350"/>
      <c r="EHN251" s="348"/>
      <c r="EHO251" s="348"/>
      <c r="EHP251" s="348"/>
      <c r="EHQ251" s="349"/>
      <c r="EHS251" s="347"/>
      <c r="EHT251" s="350"/>
      <c r="EHU251" s="350"/>
      <c r="EHV251" s="348"/>
      <c r="EHW251" s="348"/>
      <c r="EHX251" s="348"/>
      <c r="EHY251" s="349"/>
      <c r="EIA251" s="347"/>
      <c r="EIB251" s="350"/>
      <c r="EIC251" s="350"/>
      <c r="EID251" s="348"/>
      <c r="EIE251" s="348"/>
      <c r="EIF251" s="348"/>
      <c r="EIG251" s="349"/>
      <c r="EII251" s="347"/>
      <c r="EIJ251" s="350"/>
      <c r="EIK251" s="350"/>
      <c r="EIL251" s="348"/>
      <c r="EIM251" s="348"/>
      <c r="EIN251" s="348"/>
      <c r="EIO251" s="349"/>
      <c r="EIQ251" s="347"/>
      <c r="EIR251" s="350"/>
      <c r="EIS251" s="350"/>
      <c r="EIT251" s="348"/>
      <c r="EIU251" s="348"/>
      <c r="EIV251" s="348"/>
      <c r="EIW251" s="349"/>
      <c r="EIY251" s="347"/>
      <c r="EIZ251" s="350"/>
      <c r="EJA251" s="350"/>
      <c r="EJB251" s="348"/>
      <c r="EJC251" s="348"/>
      <c r="EJD251" s="348"/>
      <c r="EJE251" s="349"/>
      <c r="EJG251" s="347"/>
      <c r="EJH251" s="350"/>
      <c r="EJI251" s="350"/>
      <c r="EJJ251" s="348"/>
      <c r="EJK251" s="348"/>
      <c r="EJL251" s="348"/>
      <c r="EJM251" s="349"/>
      <c r="EJO251" s="347"/>
      <c r="EJP251" s="350"/>
      <c r="EJQ251" s="350"/>
      <c r="EJR251" s="348"/>
      <c r="EJS251" s="348"/>
      <c r="EJT251" s="348"/>
      <c r="EJU251" s="349"/>
      <c r="EJW251" s="347"/>
      <c r="EJX251" s="350"/>
      <c r="EJY251" s="350"/>
      <c r="EJZ251" s="348"/>
      <c r="EKA251" s="348"/>
      <c r="EKB251" s="348"/>
      <c r="EKC251" s="349"/>
      <c r="EKE251" s="347"/>
      <c r="EKF251" s="350"/>
      <c r="EKG251" s="350"/>
      <c r="EKH251" s="348"/>
      <c r="EKI251" s="348"/>
      <c r="EKJ251" s="348"/>
      <c r="EKK251" s="349"/>
      <c r="EKM251" s="347"/>
      <c r="EKN251" s="350"/>
      <c r="EKO251" s="350"/>
      <c r="EKP251" s="348"/>
      <c r="EKQ251" s="348"/>
      <c r="EKR251" s="348"/>
      <c r="EKS251" s="349"/>
      <c r="EKU251" s="347"/>
      <c r="EKV251" s="350"/>
      <c r="EKW251" s="350"/>
      <c r="EKX251" s="348"/>
      <c r="EKY251" s="348"/>
      <c r="EKZ251" s="348"/>
      <c r="ELA251" s="349"/>
      <c r="ELC251" s="347"/>
      <c r="ELD251" s="350"/>
      <c r="ELE251" s="350"/>
      <c r="ELF251" s="348"/>
      <c r="ELG251" s="348"/>
      <c r="ELH251" s="348"/>
      <c r="ELI251" s="349"/>
      <c r="ELK251" s="347"/>
      <c r="ELL251" s="350"/>
      <c r="ELM251" s="350"/>
      <c r="ELN251" s="348"/>
      <c r="ELO251" s="348"/>
      <c r="ELP251" s="348"/>
      <c r="ELQ251" s="349"/>
      <c r="ELS251" s="347"/>
      <c r="ELT251" s="350"/>
      <c r="ELU251" s="350"/>
      <c r="ELV251" s="348"/>
      <c r="ELW251" s="348"/>
      <c r="ELX251" s="348"/>
      <c r="ELY251" s="349"/>
      <c r="EMA251" s="347"/>
      <c r="EMB251" s="350"/>
      <c r="EMC251" s="350"/>
      <c r="EMD251" s="348"/>
      <c r="EME251" s="348"/>
      <c r="EMF251" s="348"/>
      <c r="EMG251" s="349"/>
      <c r="EMI251" s="347"/>
      <c r="EMJ251" s="350"/>
      <c r="EMK251" s="350"/>
      <c r="EML251" s="348"/>
      <c r="EMM251" s="348"/>
      <c r="EMN251" s="348"/>
      <c r="EMO251" s="349"/>
      <c r="EMQ251" s="347"/>
      <c r="EMR251" s="350"/>
      <c r="EMS251" s="350"/>
      <c r="EMT251" s="348"/>
      <c r="EMU251" s="348"/>
      <c r="EMV251" s="348"/>
      <c r="EMW251" s="349"/>
      <c r="EMY251" s="347"/>
      <c r="EMZ251" s="350"/>
      <c r="ENA251" s="350"/>
      <c r="ENB251" s="348"/>
      <c r="ENC251" s="348"/>
      <c r="END251" s="348"/>
      <c r="ENE251" s="349"/>
      <c r="ENG251" s="347"/>
      <c r="ENH251" s="350"/>
      <c r="ENI251" s="350"/>
      <c r="ENJ251" s="348"/>
      <c r="ENK251" s="348"/>
      <c r="ENL251" s="348"/>
      <c r="ENM251" s="349"/>
      <c r="ENO251" s="347"/>
      <c r="ENP251" s="350"/>
      <c r="ENQ251" s="350"/>
      <c r="ENR251" s="348"/>
      <c r="ENS251" s="348"/>
      <c r="ENT251" s="348"/>
      <c r="ENU251" s="349"/>
      <c r="ENW251" s="347"/>
      <c r="ENX251" s="350"/>
      <c r="ENY251" s="350"/>
      <c r="ENZ251" s="348"/>
      <c r="EOA251" s="348"/>
      <c r="EOB251" s="348"/>
      <c r="EOC251" s="349"/>
      <c r="EOE251" s="347"/>
      <c r="EOF251" s="350"/>
      <c r="EOG251" s="350"/>
      <c r="EOH251" s="348"/>
      <c r="EOI251" s="348"/>
      <c r="EOJ251" s="348"/>
      <c r="EOK251" s="349"/>
      <c r="EOM251" s="347"/>
      <c r="EON251" s="350"/>
      <c r="EOO251" s="350"/>
      <c r="EOP251" s="348"/>
      <c r="EOQ251" s="348"/>
      <c r="EOR251" s="348"/>
      <c r="EOS251" s="349"/>
      <c r="EOU251" s="347"/>
      <c r="EOV251" s="350"/>
      <c r="EOW251" s="350"/>
      <c r="EOX251" s="348"/>
      <c r="EOY251" s="348"/>
      <c r="EOZ251" s="348"/>
      <c r="EPA251" s="349"/>
      <c r="EPC251" s="347"/>
      <c r="EPD251" s="350"/>
      <c r="EPE251" s="350"/>
      <c r="EPF251" s="348"/>
      <c r="EPG251" s="348"/>
      <c r="EPH251" s="348"/>
      <c r="EPI251" s="349"/>
      <c r="EPK251" s="347"/>
      <c r="EPL251" s="350"/>
      <c r="EPM251" s="350"/>
      <c r="EPN251" s="348"/>
      <c r="EPO251" s="348"/>
      <c r="EPP251" s="348"/>
      <c r="EPQ251" s="349"/>
      <c r="EPS251" s="347"/>
      <c r="EPT251" s="350"/>
      <c r="EPU251" s="350"/>
      <c r="EPV251" s="348"/>
      <c r="EPW251" s="348"/>
      <c r="EPX251" s="348"/>
      <c r="EPY251" s="349"/>
      <c r="EQA251" s="347"/>
      <c r="EQB251" s="350"/>
      <c r="EQC251" s="350"/>
      <c r="EQD251" s="348"/>
      <c r="EQE251" s="348"/>
      <c r="EQF251" s="348"/>
      <c r="EQG251" s="349"/>
      <c r="EQI251" s="347"/>
      <c r="EQJ251" s="350"/>
      <c r="EQK251" s="350"/>
      <c r="EQL251" s="348"/>
      <c r="EQM251" s="348"/>
      <c r="EQN251" s="348"/>
      <c r="EQO251" s="349"/>
      <c r="EQQ251" s="347"/>
      <c r="EQR251" s="350"/>
      <c r="EQS251" s="350"/>
      <c r="EQT251" s="348"/>
      <c r="EQU251" s="348"/>
      <c r="EQV251" s="348"/>
      <c r="EQW251" s="349"/>
      <c r="EQY251" s="347"/>
      <c r="EQZ251" s="350"/>
      <c r="ERA251" s="350"/>
      <c r="ERB251" s="348"/>
      <c r="ERC251" s="348"/>
      <c r="ERD251" s="348"/>
      <c r="ERE251" s="349"/>
      <c r="ERG251" s="347"/>
      <c r="ERH251" s="350"/>
      <c r="ERI251" s="350"/>
      <c r="ERJ251" s="348"/>
      <c r="ERK251" s="348"/>
      <c r="ERL251" s="348"/>
      <c r="ERM251" s="349"/>
      <c r="ERO251" s="347"/>
      <c r="ERP251" s="350"/>
      <c r="ERQ251" s="350"/>
      <c r="ERR251" s="348"/>
      <c r="ERS251" s="348"/>
      <c r="ERT251" s="348"/>
      <c r="ERU251" s="349"/>
      <c r="ERW251" s="347"/>
      <c r="ERX251" s="350"/>
      <c r="ERY251" s="350"/>
      <c r="ERZ251" s="348"/>
      <c r="ESA251" s="348"/>
      <c r="ESB251" s="348"/>
      <c r="ESC251" s="349"/>
      <c r="ESE251" s="347"/>
      <c r="ESF251" s="350"/>
      <c r="ESG251" s="350"/>
      <c r="ESH251" s="348"/>
      <c r="ESI251" s="348"/>
      <c r="ESJ251" s="348"/>
      <c r="ESK251" s="349"/>
      <c r="ESM251" s="347"/>
      <c r="ESN251" s="350"/>
      <c r="ESO251" s="350"/>
      <c r="ESP251" s="348"/>
      <c r="ESQ251" s="348"/>
      <c r="ESR251" s="348"/>
      <c r="ESS251" s="349"/>
      <c r="ESU251" s="347"/>
      <c r="ESV251" s="350"/>
      <c r="ESW251" s="350"/>
      <c r="ESX251" s="348"/>
      <c r="ESY251" s="348"/>
      <c r="ESZ251" s="348"/>
      <c r="ETA251" s="349"/>
      <c r="ETC251" s="347"/>
      <c r="ETD251" s="350"/>
      <c r="ETE251" s="350"/>
      <c r="ETF251" s="348"/>
      <c r="ETG251" s="348"/>
      <c r="ETH251" s="348"/>
      <c r="ETI251" s="349"/>
      <c r="ETK251" s="347"/>
      <c r="ETL251" s="350"/>
      <c r="ETM251" s="350"/>
      <c r="ETN251" s="348"/>
      <c r="ETO251" s="348"/>
      <c r="ETP251" s="348"/>
      <c r="ETQ251" s="349"/>
      <c r="ETS251" s="347"/>
      <c r="ETT251" s="350"/>
      <c r="ETU251" s="350"/>
      <c r="ETV251" s="348"/>
      <c r="ETW251" s="348"/>
      <c r="ETX251" s="348"/>
      <c r="ETY251" s="349"/>
      <c r="EUA251" s="347"/>
      <c r="EUB251" s="350"/>
      <c r="EUC251" s="350"/>
      <c r="EUD251" s="348"/>
      <c r="EUE251" s="348"/>
      <c r="EUF251" s="348"/>
      <c r="EUG251" s="349"/>
      <c r="EUI251" s="347"/>
      <c r="EUJ251" s="350"/>
      <c r="EUK251" s="350"/>
      <c r="EUL251" s="348"/>
      <c r="EUM251" s="348"/>
      <c r="EUN251" s="348"/>
      <c r="EUO251" s="349"/>
      <c r="EUQ251" s="347"/>
      <c r="EUR251" s="350"/>
      <c r="EUS251" s="350"/>
      <c r="EUT251" s="348"/>
      <c r="EUU251" s="348"/>
      <c r="EUV251" s="348"/>
      <c r="EUW251" s="349"/>
      <c r="EUY251" s="347"/>
      <c r="EUZ251" s="350"/>
      <c r="EVA251" s="350"/>
      <c r="EVB251" s="348"/>
      <c r="EVC251" s="348"/>
      <c r="EVD251" s="348"/>
      <c r="EVE251" s="349"/>
      <c r="EVG251" s="347"/>
      <c r="EVH251" s="350"/>
      <c r="EVI251" s="350"/>
      <c r="EVJ251" s="348"/>
      <c r="EVK251" s="348"/>
      <c r="EVL251" s="348"/>
      <c r="EVM251" s="349"/>
      <c r="EVO251" s="347"/>
      <c r="EVP251" s="350"/>
      <c r="EVQ251" s="350"/>
      <c r="EVR251" s="348"/>
      <c r="EVS251" s="348"/>
      <c r="EVT251" s="348"/>
      <c r="EVU251" s="349"/>
      <c r="EVW251" s="347"/>
      <c r="EVX251" s="350"/>
      <c r="EVY251" s="350"/>
      <c r="EVZ251" s="348"/>
      <c r="EWA251" s="348"/>
      <c r="EWB251" s="348"/>
      <c r="EWC251" s="349"/>
      <c r="EWE251" s="347"/>
      <c r="EWF251" s="350"/>
      <c r="EWG251" s="350"/>
      <c r="EWH251" s="348"/>
      <c r="EWI251" s="348"/>
      <c r="EWJ251" s="348"/>
      <c r="EWK251" s="349"/>
      <c r="EWM251" s="347"/>
      <c r="EWN251" s="350"/>
      <c r="EWO251" s="350"/>
      <c r="EWP251" s="348"/>
      <c r="EWQ251" s="348"/>
      <c r="EWR251" s="348"/>
      <c r="EWS251" s="349"/>
      <c r="EWU251" s="347"/>
      <c r="EWV251" s="350"/>
      <c r="EWW251" s="350"/>
      <c r="EWX251" s="348"/>
      <c r="EWY251" s="348"/>
      <c r="EWZ251" s="348"/>
      <c r="EXA251" s="349"/>
      <c r="EXC251" s="347"/>
      <c r="EXD251" s="350"/>
      <c r="EXE251" s="350"/>
      <c r="EXF251" s="348"/>
      <c r="EXG251" s="348"/>
      <c r="EXH251" s="348"/>
      <c r="EXI251" s="349"/>
      <c r="EXK251" s="347"/>
      <c r="EXL251" s="350"/>
      <c r="EXM251" s="350"/>
      <c r="EXN251" s="348"/>
      <c r="EXO251" s="348"/>
      <c r="EXP251" s="348"/>
      <c r="EXQ251" s="349"/>
      <c r="EXS251" s="347"/>
      <c r="EXT251" s="350"/>
      <c r="EXU251" s="350"/>
      <c r="EXV251" s="348"/>
      <c r="EXW251" s="348"/>
      <c r="EXX251" s="348"/>
      <c r="EXY251" s="349"/>
      <c r="EYA251" s="347"/>
      <c r="EYB251" s="350"/>
      <c r="EYC251" s="350"/>
      <c r="EYD251" s="348"/>
      <c r="EYE251" s="348"/>
      <c r="EYF251" s="348"/>
      <c r="EYG251" s="349"/>
      <c r="EYI251" s="347"/>
      <c r="EYJ251" s="350"/>
      <c r="EYK251" s="350"/>
      <c r="EYL251" s="348"/>
      <c r="EYM251" s="348"/>
      <c r="EYN251" s="348"/>
      <c r="EYO251" s="349"/>
      <c r="EYQ251" s="347"/>
      <c r="EYR251" s="350"/>
      <c r="EYS251" s="350"/>
      <c r="EYT251" s="348"/>
      <c r="EYU251" s="348"/>
      <c r="EYV251" s="348"/>
      <c r="EYW251" s="349"/>
      <c r="EYY251" s="347"/>
      <c r="EYZ251" s="350"/>
      <c r="EZA251" s="350"/>
      <c r="EZB251" s="348"/>
      <c r="EZC251" s="348"/>
      <c r="EZD251" s="348"/>
      <c r="EZE251" s="349"/>
      <c r="EZG251" s="347"/>
      <c r="EZH251" s="350"/>
      <c r="EZI251" s="350"/>
      <c r="EZJ251" s="348"/>
      <c r="EZK251" s="348"/>
      <c r="EZL251" s="348"/>
      <c r="EZM251" s="349"/>
      <c r="EZO251" s="347"/>
      <c r="EZP251" s="350"/>
      <c r="EZQ251" s="350"/>
      <c r="EZR251" s="348"/>
      <c r="EZS251" s="348"/>
      <c r="EZT251" s="348"/>
      <c r="EZU251" s="349"/>
      <c r="EZW251" s="347"/>
      <c r="EZX251" s="350"/>
      <c r="EZY251" s="350"/>
      <c r="EZZ251" s="348"/>
      <c r="FAA251" s="348"/>
      <c r="FAB251" s="348"/>
      <c r="FAC251" s="349"/>
      <c r="FAE251" s="347"/>
      <c r="FAF251" s="350"/>
      <c r="FAG251" s="350"/>
      <c r="FAH251" s="348"/>
      <c r="FAI251" s="348"/>
      <c r="FAJ251" s="348"/>
      <c r="FAK251" s="349"/>
      <c r="FAM251" s="347"/>
      <c r="FAN251" s="350"/>
      <c r="FAO251" s="350"/>
      <c r="FAP251" s="348"/>
      <c r="FAQ251" s="348"/>
      <c r="FAR251" s="348"/>
      <c r="FAS251" s="349"/>
      <c r="FAU251" s="347"/>
      <c r="FAV251" s="350"/>
      <c r="FAW251" s="350"/>
      <c r="FAX251" s="348"/>
      <c r="FAY251" s="348"/>
      <c r="FAZ251" s="348"/>
      <c r="FBA251" s="349"/>
      <c r="FBC251" s="347"/>
      <c r="FBD251" s="350"/>
      <c r="FBE251" s="350"/>
      <c r="FBF251" s="348"/>
      <c r="FBG251" s="348"/>
      <c r="FBH251" s="348"/>
      <c r="FBI251" s="349"/>
      <c r="FBK251" s="347"/>
      <c r="FBL251" s="350"/>
      <c r="FBM251" s="350"/>
      <c r="FBN251" s="348"/>
      <c r="FBO251" s="348"/>
      <c r="FBP251" s="348"/>
      <c r="FBQ251" s="349"/>
      <c r="FBS251" s="347"/>
      <c r="FBT251" s="350"/>
      <c r="FBU251" s="350"/>
      <c r="FBV251" s="348"/>
      <c r="FBW251" s="348"/>
      <c r="FBX251" s="348"/>
      <c r="FBY251" s="349"/>
      <c r="FCA251" s="347"/>
      <c r="FCB251" s="350"/>
      <c r="FCC251" s="350"/>
      <c r="FCD251" s="348"/>
      <c r="FCE251" s="348"/>
      <c r="FCF251" s="348"/>
      <c r="FCG251" s="349"/>
      <c r="FCI251" s="347"/>
      <c r="FCJ251" s="350"/>
      <c r="FCK251" s="350"/>
      <c r="FCL251" s="348"/>
      <c r="FCM251" s="348"/>
      <c r="FCN251" s="348"/>
      <c r="FCO251" s="349"/>
      <c r="FCQ251" s="347"/>
      <c r="FCR251" s="350"/>
      <c r="FCS251" s="350"/>
      <c r="FCT251" s="348"/>
      <c r="FCU251" s="348"/>
      <c r="FCV251" s="348"/>
      <c r="FCW251" s="349"/>
      <c r="FCY251" s="347"/>
      <c r="FCZ251" s="350"/>
      <c r="FDA251" s="350"/>
      <c r="FDB251" s="348"/>
      <c r="FDC251" s="348"/>
      <c r="FDD251" s="348"/>
      <c r="FDE251" s="349"/>
      <c r="FDG251" s="347"/>
      <c r="FDH251" s="350"/>
      <c r="FDI251" s="350"/>
      <c r="FDJ251" s="348"/>
      <c r="FDK251" s="348"/>
      <c r="FDL251" s="348"/>
      <c r="FDM251" s="349"/>
      <c r="FDO251" s="347"/>
      <c r="FDP251" s="350"/>
      <c r="FDQ251" s="350"/>
      <c r="FDR251" s="348"/>
      <c r="FDS251" s="348"/>
      <c r="FDT251" s="348"/>
      <c r="FDU251" s="349"/>
      <c r="FDW251" s="347"/>
      <c r="FDX251" s="350"/>
      <c r="FDY251" s="350"/>
      <c r="FDZ251" s="348"/>
      <c r="FEA251" s="348"/>
      <c r="FEB251" s="348"/>
      <c r="FEC251" s="349"/>
      <c r="FEE251" s="347"/>
      <c r="FEF251" s="350"/>
      <c r="FEG251" s="350"/>
      <c r="FEH251" s="348"/>
      <c r="FEI251" s="348"/>
      <c r="FEJ251" s="348"/>
      <c r="FEK251" s="349"/>
      <c r="FEM251" s="347"/>
      <c r="FEN251" s="350"/>
      <c r="FEO251" s="350"/>
      <c r="FEP251" s="348"/>
      <c r="FEQ251" s="348"/>
      <c r="FER251" s="348"/>
      <c r="FES251" s="349"/>
      <c r="FEU251" s="347"/>
      <c r="FEV251" s="350"/>
      <c r="FEW251" s="350"/>
      <c r="FEX251" s="348"/>
      <c r="FEY251" s="348"/>
      <c r="FEZ251" s="348"/>
      <c r="FFA251" s="349"/>
      <c r="FFC251" s="347"/>
      <c r="FFD251" s="350"/>
      <c r="FFE251" s="350"/>
      <c r="FFF251" s="348"/>
      <c r="FFG251" s="348"/>
      <c r="FFH251" s="348"/>
      <c r="FFI251" s="349"/>
      <c r="FFK251" s="347"/>
      <c r="FFL251" s="350"/>
      <c r="FFM251" s="350"/>
      <c r="FFN251" s="348"/>
      <c r="FFO251" s="348"/>
      <c r="FFP251" s="348"/>
      <c r="FFQ251" s="349"/>
      <c r="FFS251" s="347"/>
      <c r="FFT251" s="350"/>
      <c r="FFU251" s="350"/>
      <c r="FFV251" s="348"/>
      <c r="FFW251" s="348"/>
      <c r="FFX251" s="348"/>
      <c r="FFY251" s="349"/>
      <c r="FGA251" s="347"/>
      <c r="FGB251" s="350"/>
      <c r="FGC251" s="350"/>
      <c r="FGD251" s="348"/>
      <c r="FGE251" s="348"/>
      <c r="FGF251" s="348"/>
      <c r="FGG251" s="349"/>
      <c r="FGI251" s="347"/>
      <c r="FGJ251" s="350"/>
      <c r="FGK251" s="350"/>
      <c r="FGL251" s="348"/>
      <c r="FGM251" s="348"/>
      <c r="FGN251" s="348"/>
      <c r="FGO251" s="349"/>
      <c r="FGQ251" s="347"/>
      <c r="FGR251" s="350"/>
      <c r="FGS251" s="350"/>
      <c r="FGT251" s="348"/>
      <c r="FGU251" s="348"/>
      <c r="FGV251" s="348"/>
      <c r="FGW251" s="349"/>
      <c r="FGY251" s="347"/>
      <c r="FGZ251" s="350"/>
      <c r="FHA251" s="350"/>
      <c r="FHB251" s="348"/>
      <c r="FHC251" s="348"/>
      <c r="FHD251" s="348"/>
      <c r="FHE251" s="349"/>
      <c r="FHG251" s="347"/>
      <c r="FHH251" s="350"/>
      <c r="FHI251" s="350"/>
      <c r="FHJ251" s="348"/>
      <c r="FHK251" s="348"/>
      <c r="FHL251" s="348"/>
      <c r="FHM251" s="349"/>
      <c r="FHO251" s="347"/>
      <c r="FHP251" s="350"/>
      <c r="FHQ251" s="350"/>
      <c r="FHR251" s="348"/>
      <c r="FHS251" s="348"/>
      <c r="FHT251" s="348"/>
      <c r="FHU251" s="349"/>
      <c r="FHW251" s="347"/>
      <c r="FHX251" s="350"/>
      <c r="FHY251" s="350"/>
      <c r="FHZ251" s="348"/>
      <c r="FIA251" s="348"/>
      <c r="FIB251" s="348"/>
      <c r="FIC251" s="349"/>
      <c r="FIE251" s="347"/>
      <c r="FIF251" s="350"/>
      <c r="FIG251" s="350"/>
      <c r="FIH251" s="348"/>
      <c r="FII251" s="348"/>
      <c r="FIJ251" s="348"/>
      <c r="FIK251" s="349"/>
      <c r="FIM251" s="347"/>
      <c r="FIN251" s="350"/>
      <c r="FIO251" s="350"/>
      <c r="FIP251" s="348"/>
      <c r="FIQ251" s="348"/>
      <c r="FIR251" s="348"/>
      <c r="FIS251" s="349"/>
      <c r="FIU251" s="347"/>
      <c r="FIV251" s="350"/>
      <c r="FIW251" s="350"/>
      <c r="FIX251" s="348"/>
      <c r="FIY251" s="348"/>
      <c r="FIZ251" s="348"/>
      <c r="FJA251" s="349"/>
      <c r="FJC251" s="347"/>
      <c r="FJD251" s="350"/>
      <c r="FJE251" s="350"/>
      <c r="FJF251" s="348"/>
      <c r="FJG251" s="348"/>
      <c r="FJH251" s="348"/>
      <c r="FJI251" s="349"/>
      <c r="FJK251" s="347"/>
      <c r="FJL251" s="350"/>
      <c r="FJM251" s="350"/>
      <c r="FJN251" s="348"/>
      <c r="FJO251" s="348"/>
      <c r="FJP251" s="348"/>
      <c r="FJQ251" s="349"/>
      <c r="FJS251" s="347"/>
      <c r="FJT251" s="350"/>
      <c r="FJU251" s="350"/>
      <c r="FJV251" s="348"/>
      <c r="FJW251" s="348"/>
      <c r="FJX251" s="348"/>
      <c r="FJY251" s="349"/>
      <c r="FKA251" s="347"/>
      <c r="FKB251" s="350"/>
      <c r="FKC251" s="350"/>
      <c r="FKD251" s="348"/>
      <c r="FKE251" s="348"/>
      <c r="FKF251" s="348"/>
      <c r="FKG251" s="349"/>
      <c r="FKI251" s="347"/>
      <c r="FKJ251" s="350"/>
      <c r="FKK251" s="350"/>
      <c r="FKL251" s="348"/>
      <c r="FKM251" s="348"/>
      <c r="FKN251" s="348"/>
      <c r="FKO251" s="349"/>
      <c r="FKQ251" s="347"/>
      <c r="FKR251" s="350"/>
      <c r="FKS251" s="350"/>
      <c r="FKT251" s="348"/>
      <c r="FKU251" s="348"/>
      <c r="FKV251" s="348"/>
      <c r="FKW251" s="349"/>
      <c r="FKY251" s="347"/>
      <c r="FKZ251" s="350"/>
      <c r="FLA251" s="350"/>
      <c r="FLB251" s="348"/>
      <c r="FLC251" s="348"/>
      <c r="FLD251" s="348"/>
      <c r="FLE251" s="349"/>
      <c r="FLG251" s="347"/>
      <c r="FLH251" s="350"/>
      <c r="FLI251" s="350"/>
      <c r="FLJ251" s="348"/>
      <c r="FLK251" s="348"/>
      <c r="FLL251" s="348"/>
      <c r="FLM251" s="349"/>
      <c r="FLO251" s="347"/>
      <c r="FLP251" s="350"/>
      <c r="FLQ251" s="350"/>
      <c r="FLR251" s="348"/>
      <c r="FLS251" s="348"/>
      <c r="FLT251" s="348"/>
      <c r="FLU251" s="349"/>
      <c r="FLW251" s="347"/>
      <c r="FLX251" s="350"/>
      <c r="FLY251" s="350"/>
      <c r="FLZ251" s="348"/>
      <c r="FMA251" s="348"/>
      <c r="FMB251" s="348"/>
      <c r="FMC251" s="349"/>
      <c r="FME251" s="347"/>
      <c r="FMF251" s="350"/>
      <c r="FMG251" s="350"/>
      <c r="FMH251" s="348"/>
      <c r="FMI251" s="348"/>
      <c r="FMJ251" s="348"/>
      <c r="FMK251" s="349"/>
      <c r="FMM251" s="347"/>
      <c r="FMN251" s="350"/>
      <c r="FMO251" s="350"/>
      <c r="FMP251" s="348"/>
      <c r="FMQ251" s="348"/>
      <c r="FMR251" s="348"/>
      <c r="FMS251" s="349"/>
      <c r="FMU251" s="347"/>
      <c r="FMV251" s="350"/>
      <c r="FMW251" s="350"/>
      <c r="FMX251" s="348"/>
      <c r="FMY251" s="348"/>
      <c r="FMZ251" s="348"/>
      <c r="FNA251" s="349"/>
      <c r="FNC251" s="347"/>
      <c r="FND251" s="350"/>
      <c r="FNE251" s="350"/>
      <c r="FNF251" s="348"/>
      <c r="FNG251" s="348"/>
      <c r="FNH251" s="348"/>
      <c r="FNI251" s="349"/>
      <c r="FNK251" s="347"/>
      <c r="FNL251" s="350"/>
      <c r="FNM251" s="350"/>
      <c r="FNN251" s="348"/>
      <c r="FNO251" s="348"/>
      <c r="FNP251" s="348"/>
      <c r="FNQ251" s="349"/>
      <c r="FNS251" s="347"/>
      <c r="FNT251" s="350"/>
      <c r="FNU251" s="350"/>
      <c r="FNV251" s="348"/>
      <c r="FNW251" s="348"/>
      <c r="FNX251" s="348"/>
      <c r="FNY251" s="349"/>
      <c r="FOA251" s="347"/>
      <c r="FOB251" s="350"/>
      <c r="FOC251" s="350"/>
      <c r="FOD251" s="348"/>
      <c r="FOE251" s="348"/>
      <c r="FOF251" s="348"/>
      <c r="FOG251" s="349"/>
      <c r="FOI251" s="347"/>
      <c r="FOJ251" s="350"/>
      <c r="FOK251" s="350"/>
      <c r="FOL251" s="348"/>
      <c r="FOM251" s="348"/>
      <c r="FON251" s="348"/>
      <c r="FOO251" s="349"/>
      <c r="FOQ251" s="347"/>
      <c r="FOR251" s="350"/>
      <c r="FOS251" s="350"/>
      <c r="FOT251" s="348"/>
      <c r="FOU251" s="348"/>
      <c r="FOV251" s="348"/>
      <c r="FOW251" s="349"/>
      <c r="FOY251" s="347"/>
      <c r="FOZ251" s="350"/>
      <c r="FPA251" s="350"/>
      <c r="FPB251" s="348"/>
      <c r="FPC251" s="348"/>
      <c r="FPD251" s="348"/>
      <c r="FPE251" s="349"/>
      <c r="FPG251" s="347"/>
      <c r="FPH251" s="350"/>
      <c r="FPI251" s="350"/>
      <c r="FPJ251" s="348"/>
      <c r="FPK251" s="348"/>
      <c r="FPL251" s="348"/>
      <c r="FPM251" s="349"/>
      <c r="FPO251" s="347"/>
      <c r="FPP251" s="350"/>
      <c r="FPQ251" s="350"/>
      <c r="FPR251" s="348"/>
      <c r="FPS251" s="348"/>
      <c r="FPT251" s="348"/>
      <c r="FPU251" s="349"/>
      <c r="FPW251" s="347"/>
      <c r="FPX251" s="350"/>
      <c r="FPY251" s="350"/>
      <c r="FPZ251" s="348"/>
      <c r="FQA251" s="348"/>
      <c r="FQB251" s="348"/>
      <c r="FQC251" s="349"/>
      <c r="FQE251" s="347"/>
      <c r="FQF251" s="350"/>
      <c r="FQG251" s="350"/>
      <c r="FQH251" s="348"/>
      <c r="FQI251" s="348"/>
      <c r="FQJ251" s="348"/>
      <c r="FQK251" s="349"/>
      <c r="FQM251" s="347"/>
      <c r="FQN251" s="350"/>
      <c r="FQO251" s="350"/>
      <c r="FQP251" s="348"/>
      <c r="FQQ251" s="348"/>
      <c r="FQR251" s="348"/>
      <c r="FQS251" s="349"/>
      <c r="FQU251" s="347"/>
      <c r="FQV251" s="350"/>
      <c r="FQW251" s="350"/>
      <c r="FQX251" s="348"/>
      <c r="FQY251" s="348"/>
      <c r="FQZ251" s="348"/>
      <c r="FRA251" s="349"/>
      <c r="FRC251" s="347"/>
      <c r="FRD251" s="350"/>
      <c r="FRE251" s="350"/>
      <c r="FRF251" s="348"/>
      <c r="FRG251" s="348"/>
      <c r="FRH251" s="348"/>
      <c r="FRI251" s="349"/>
      <c r="FRK251" s="347"/>
      <c r="FRL251" s="350"/>
      <c r="FRM251" s="350"/>
      <c r="FRN251" s="348"/>
      <c r="FRO251" s="348"/>
      <c r="FRP251" s="348"/>
      <c r="FRQ251" s="349"/>
      <c r="FRS251" s="347"/>
      <c r="FRT251" s="350"/>
      <c r="FRU251" s="350"/>
      <c r="FRV251" s="348"/>
      <c r="FRW251" s="348"/>
      <c r="FRX251" s="348"/>
      <c r="FRY251" s="349"/>
      <c r="FSA251" s="347"/>
      <c r="FSB251" s="350"/>
      <c r="FSC251" s="350"/>
      <c r="FSD251" s="348"/>
      <c r="FSE251" s="348"/>
      <c r="FSF251" s="348"/>
      <c r="FSG251" s="349"/>
      <c r="FSI251" s="347"/>
      <c r="FSJ251" s="350"/>
      <c r="FSK251" s="350"/>
      <c r="FSL251" s="348"/>
      <c r="FSM251" s="348"/>
      <c r="FSN251" s="348"/>
      <c r="FSO251" s="349"/>
      <c r="FSQ251" s="347"/>
      <c r="FSR251" s="350"/>
      <c r="FSS251" s="350"/>
      <c r="FST251" s="348"/>
      <c r="FSU251" s="348"/>
      <c r="FSV251" s="348"/>
      <c r="FSW251" s="349"/>
      <c r="FSY251" s="347"/>
      <c r="FSZ251" s="350"/>
      <c r="FTA251" s="350"/>
      <c r="FTB251" s="348"/>
      <c r="FTC251" s="348"/>
      <c r="FTD251" s="348"/>
      <c r="FTE251" s="349"/>
      <c r="FTG251" s="347"/>
      <c r="FTH251" s="350"/>
      <c r="FTI251" s="350"/>
      <c r="FTJ251" s="348"/>
      <c r="FTK251" s="348"/>
      <c r="FTL251" s="348"/>
      <c r="FTM251" s="349"/>
      <c r="FTO251" s="347"/>
      <c r="FTP251" s="350"/>
      <c r="FTQ251" s="350"/>
      <c r="FTR251" s="348"/>
      <c r="FTS251" s="348"/>
      <c r="FTT251" s="348"/>
      <c r="FTU251" s="349"/>
      <c r="FTW251" s="347"/>
      <c r="FTX251" s="350"/>
      <c r="FTY251" s="350"/>
      <c r="FTZ251" s="348"/>
      <c r="FUA251" s="348"/>
      <c r="FUB251" s="348"/>
      <c r="FUC251" s="349"/>
      <c r="FUE251" s="347"/>
      <c r="FUF251" s="350"/>
      <c r="FUG251" s="350"/>
      <c r="FUH251" s="348"/>
      <c r="FUI251" s="348"/>
      <c r="FUJ251" s="348"/>
      <c r="FUK251" s="349"/>
      <c r="FUM251" s="347"/>
      <c r="FUN251" s="350"/>
      <c r="FUO251" s="350"/>
      <c r="FUP251" s="348"/>
      <c r="FUQ251" s="348"/>
      <c r="FUR251" s="348"/>
      <c r="FUS251" s="349"/>
      <c r="FUU251" s="347"/>
      <c r="FUV251" s="350"/>
      <c r="FUW251" s="350"/>
      <c r="FUX251" s="348"/>
      <c r="FUY251" s="348"/>
      <c r="FUZ251" s="348"/>
      <c r="FVA251" s="349"/>
      <c r="FVC251" s="347"/>
      <c r="FVD251" s="350"/>
      <c r="FVE251" s="350"/>
      <c r="FVF251" s="348"/>
      <c r="FVG251" s="348"/>
      <c r="FVH251" s="348"/>
      <c r="FVI251" s="349"/>
      <c r="FVK251" s="347"/>
      <c r="FVL251" s="350"/>
      <c r="FVM251" s="350"/>
      <c r="FVN251" s="348"/>
      <c r="FVO251" s="348"/>
      <c r="FVP251" s="348"/>
      <c r="FVQ251" s="349"/>
      <c r="FVS251" s="347"/>
      <c r="FVT251" s="350"/>
      <c r="FVU251" s="350"/>
      <c r="FVV251" s="348"/>
      <c r="FVW251" s="348"/>
      <c r="FVX251" s="348"/>
      <c r="FVY251" s="349"/>
      <c r="FWA251" s="347"/>
      <c r="FWB251" s="350"/>
      <c r="FWC251" s="350"/>
      <c r="FWD251" s="348"/>
      <c r="FWE251" s="348"/>
      <c r="FWF251" s="348"/>
      <c r="FWG251" s="349"/>
      <c r="FWI251" s="347"/>
      <c r="FWJ251" s="350"/>
      <c r="FWK251" s="350"/>
      <c r="FWL251" s="348"/>
      <c r="FWM251" s="348"/>
      <c r="FWN251" s="348"/>
      <c r="FWO251" s="349"/>
      <c r="FWQ251" s="347"/>
      <c r="FWR251" s="350"/>
      <c r="FWS251" s="350"/>
      <c r="FWT251" s="348"/>
      <c r="FWU251" s="348"/>
      <c r="FWV251" s="348"/>
      <c r="FWW251" s="349"/>
      <c r="FWY251" s="347"/>
      <c r="FWZ251" s="350"/>
      <c r="FXA251" s="350"/>
      <c r="FXB251" s="348"/>
      <c r="FXC251" s="348"/>
      <c r="FXD251" s="348"/>
      <c r="FXE251" s="349"/>
      <c r="FXG251" s="347"/>
      <c r="FXH251" s="350"/>
      <c r="FXI251" s="350"/>
      <c r="FXJ251" s="348"/>
      <c r="FXK251" s="348"/>
      <c r="FXL251" s="348"/>
      <c r="FXM251" s="349"/>
      <c r="FXO251" s="347"/>
      <c r="FXP251" s="350"/>
      <c r="FXQ251" s="350"/>
      <c r="FXR251" s="348"/>
      <c r="FXS251" s="348"/>
      <c r="FXT251" s="348"/>
      <c r="FXU251" s="349"/>
      <c r="FXW251" s="347"/>
      <c r="FXX251" s="350"/>
      <c r="FXY251" s="350"/>
      <c r="FXZ251" s="348"/>
      <c r="FYA251" s="348"/>
      <c r="FYB251" s="348"/>
      <c r="FYC251" s="349"/>
      <c r="FYE251" s="347"/>
      <c r="FYF251" s="350"/>
      <c r="FYG251" s="350"/>
      <c r="FYH251" s="348"/>
      <c r="FYI251" s="348"/>
      <c r="FYJ251" s="348"/>
      <c r="FYK251" s="349"/>
      <c r="FYM251" s="347"/>
      <c r="FYN251" s="350"/>
      <c r="FYO251" s="350"/>
      <c r="FYP251" s="348"/>
      <c r="FYQ251" s="348"/>
      <c r="FYR251" s="348"/>
      <c r="FYS251" s="349"/>
      <c r="FYU251" s="347"/>
      <c r="FYV251" s="350"/>
      <c r="FYW251" s="350"/>
      <c r="FYX251" s="348"/>
      <c r="FYY251" s="348"/>
      <c r="FYZ251" s="348"/>
      <c r="FZA251" s="349"/>
      <c r="FZC251" s="347"/>
      <c r="FZD251" s="350"/>
      <c r="FZE251" s="350"/>
      <c r="FZF251" s="348"/>
      <c r="FZG251" s="348"/>
      <c r="FZH251" s="348"/>
      <c r="FZI251" s="349"/>
      <c r="FZK251" s="347"/>
      <c r="FZL251" s="350"/>
      <c r="FZM251" s="350"/>
      <c r="FZN251" s="348"/>
      <c r="FZO251" s="348"/>
      <c r="FZP251" s="348"/>
      <c r="FZQ251" s="349"/>
      <c r="FZS251" s="347"/>
      <c r="FZT251" s="350"/>
      <c r="FZU251" s="350"/>
      <c r="FZV251" s="348"/>
      <c r="FZW251" s="348"/>
      <c r="FZX251" s="348"/>
      <c r="FZY251" s="349"/>
      <c r="GAA251" s="347"/>
      <c r="GAB251" s="350"/>
      <c r="GAC251" s="350"/>
      <c r="GAD251" s="348"/>
      <c r="GAE251" s="348"/>
      <c r="GAF251" s="348"/>
      <c r="GAG251" s="349"/>
      <c r="GAI251" s="347"/>
      <c r="GAJ251" s="350"/>
      <c r="GAK251" s="350"/>
      <c r="GAL251" s="348"/>
      <c r="GAM251" s="348"/>
      <c r="GAN251" s="348"/>
      <c r="GAO251" s="349"/>
      <c r="GAQ251" s="347"/>
      <c r="GAR251" s="350"/>
      <c r="GAS251" s="350"/>
      <c r="GAT251" s="348"/>
      <c r="GAU251" s="348"/>
      <c r="GAV251" s="348"/>
      <c r="GAW251" s="349"/>
      <c r="GAY251" s="347"/>
      <c r="GAZ251" s="350"/>
      <c r="GBA251" s="350"/>
      <c r="GBB251" s="348"/>
      <c r="GBC251" s="348"/>
      <c r="GBD251" s="348"/>
      <c r="GBE251" s="349"/>
      <c r="GBG251" s="347"/>
      <c r="GBH251" s="350"/>
      <c r="GBI251" s="350"/>
      <c r="GBJ251" s="348"/>
      <c r="GBK251" s="348"/>
      <c r="GBL251" s="348"/>
      <c r="GBM251" s="349"/>
      <c r="GBO251" s="347"/>
      <c r="GBP251" s="350"/>
      <c r="GBQ251" s="350"/>
      <c r="GBR251" s="348"/>
      <c r="GBS251" s="348"/>
      <c r="GBT251" s="348"/>
      <c r="GBU251" s="349"/>
      <c r="GBW251" s="347"/>
      <c r="GBX251" s="350"/>
      <c r="GBY251" s="350"/>
      <c r="GBZ251" s="348"/>
      <c r="GCA251" s="348"/>
      <c r="GCB251" s="348"/>
      <c r="GCC251" s="349"/>
      <c r="GCE251" s="347"/>
      <c r="GCF251" s="350"/>
      <c r="GCG251" s="350"/>
      <c r="GCH251" s="348"/>
      <c r="GCI251" s="348"/>
      <c r="GCJ251" s="348"/>
      <c r="GCK251" s="349"/>
      <c r="GCM251" s="347"/>
      <c r="GCN251" s="350"/>
      <c r="GCO251" s="350"/>
      <c r="GCP251" s="348"/>
      <c r="GCQ251" s="348"/>
      <c r="GCR251" s="348"/>
      <c r="GCS251" s="349"/>
      <c r="GCU251" s="347"/>
      <c r="GCV251" s="350"/>
      <c r="GCW251" s="350"/>
      <c r="GCX251" s="348"/>
      <c r="GCY251" s="348"/>
      <c r="GCZ251" s="348"/>
      <c r="GDA251" s="349"/>
      <c r="GDC251" s="347"/>
      <c r="GDD251" s="350"/>
      <c r="GDE251" s="350"/>
      <c r="GDF251" s="348"/>
      <c r="GDG251" s="348"/>
      <c r="GDH251" s="348"/>
      <c r="GDI251" s="349"/>
      <c r="GDK251" s="347"/>
      <c r="GDL251" s="350"/>
      <c r="GDM251" s="350"/>
      <c r="GDN251" s="348"/>
      <c r="GDO251" s="348"/>
      <c r="GDP251" s="348"/>
      <c r="GDQ251" s="349"/>
      <c r="GDS251" s="347"/>
      <c r="GDT251" s="350"/>
      <c r="GDU251" s="350"/>
      <c r="GDV251" s="348"/>
      <c r="GDW251" s="348"/>
      <c r="GDX251" s="348"/>
      <c r="GDY251" s="349"/>
      <c r="GEA251" s="347"/>
      <c r="GEB251" s="350"/>
      <c r="GEC251" s="350"/>
      <c r="GED251" s="348"/>
      <c r="GEE251" s="348"/>
      <c r="GEF251" s="348"/>
      <c r="GEG251" s="349"/>
      <c r="GEI251" s="347"/>
      <c r="GEJ251" s="350"/>
      <c r="GEK251" s="350"/>
      <c r="GEL251" s="348"/>
      <c r="GEM251" s="348"/>
      <c r="GEN251" s="348"/>
      <c r="GEO251" s="349"/>
      <c r="GEQ251" s="347"/>
      <c r="GER251" s="350"/>
      <c r="GES251" s="350"/>
      <c r="GET251" s="348"/>
      <c r="GEU251" s="348"/>
      <c r="GEV251" s="348"/>
      <c r="GEW251" s="349"/>
      <c r="GEY251" s="347"/>
      <c r="GEZ251" s="350"/>
      <c r="GFA251" s="350"/>
      <c r="GFB251" s="348"/>
      <c r="GFC251" s="348"/>
      <c r="GFD251" s="348"/>
      <c r="GFE251" s="349"/>
      <c r="GFG251" s="347"/>
      <c r="GFH251" s="350"/>
      <c r="GFI251" s="350"/>
      <c r="GFJ251" s="348"/>
      <c r="GFK251" s="348"/>
      <c r="GFL251" s="348"/>
      <c r="GFM251" s="349"/>
      <c r="GFO251" s="347"/>
      <c r="GFP251" s="350"/>
      <c r="GFQ251" s="350"/>
      <c r="GFR251" s="348"/>
      <c r="GFS251" s="348"/>
      <c r="GFT251" s="348"/>
      <c r="GFU251" s="349"/>
      <c r="GFW251" s="347"/>
      <c r="GFX251" s="350"/>
      <c r="GFY251" s="350"/>
      <c r="GFZ251" s="348"/>
      <c r="GGA251" s="348"/>
      <c r="GGB251" s="348"/>
      <c r="GGC251" s="349"/>
      <c r="GGE251" s="347"/>
      <c r="GGF251" s="350"/>
      <c r="GGG251" s="350"/>
      <c r="GGH251" s="348"/>
      <c r="GGI251" s="348"/>
      <c r="GGJ251" s="348"/>
      <c r="GGK251" s="349"/>
      <c r="GGM251" s="347"/>
      <c r="GGN251" s="350"/>
      <c r="GGO251" s="350"/>
      <c r="GGP251" s="348"/>
      <c r="GGQ251" s="348"/>
      <c r="GGR251" s="348"/>
      <c r="GGS251" s="349"/>
      <c r="GGU251" s="347"/>
      <c r="GGV251" s="350"/>
      <c r="GGW251" s="350"/>
      <c r="GGX251" s="348"/>
      <c r="GGY251" s="348"/>
      <c r="GGZ251" s="348"/>
      <c r="GHA251" s="349"/>
      <c r="GHC251" s="347"/>
      <c r="GHD251" s="350"/>
      <c r="GHE251" s="350"/>
      <c r="GHF251" s="348"/>
      <c r="GHG251" s="348"/>
      <c r="GHH251" s="348"/>
      <c r="GHI251" s="349"/>
      <c r="GHK251" s="347"/>
      <c r="GHL251" s="350"/>
      <c r="GHM251" s="350"/>
      <c r="GHN251" s="348"/>
      <c r="GHO251" s="348"/>
      <c r="GHP251" s="348"/>
      <c r="GHQ251" s="349"/>
      <c r="GHS251" s="347"/>
      <c r="GHT251" s="350"/>
      <c r="GHU251" s="350"/>
      <c r="GHV251" s="348"/>
      <c r="GHW251" s="348"/>
      <c r="GHX251" s="348"/>
      <c r="GHY251" s="349"/>
      <c r="GIA251" s="347"/>
      <c r="GIB251" s="350"/>
      <c r="GIC251" s="350"/>
      <c r="GID251" s="348"/>
      <c r="GIE251" s="348"/>
      <c r="GIF251" s="348"/>
      <c r="GIG251" s="349"/>
      <c r="GII251" s="347"/>
      <c r="GIJ251" s="350"/>
      <c r="GIK251" s="350"/>
      <c r="GIL251" s="348"/>
      <c r="GIM251" s="348"/>
      <c r="GIN251" s="348"/>
      <c r="GIO251" s="349"/>
      <c r="GIQ251" s="347"/>
      <c r="GIR251" s="350"/>
      <c r="GIS251" s="350"/>
      <c r="GIT251" s="348"/>
      <c r="GIU251" s="348"/>
      <c r="GIV251" s="348"/>
      <c r="GIW251" s="349"/>
      <c r="GIY251" s="347"/>
      <c r="GIZ251" s="350"/>
      <c r="GJA251" s="350"/>
      <c r="GJB251" s="348"/>
      <c r="GJC251" s="348"/>
      <c r="GJD251" s="348"/>
      <c r="GJE251" s="349"/>
      <c r="GJG251" s="347"/>
      <c r="GJH251" s="350"/>
      <c r="GJI251" s="350"/>
      <c r="GJJ251" s="348"/>
      <c r="GJK251" s="348"/>
      <c r="GJL251" s="348"/>
      <c r="GJM251" s="349"/>
      <c r="GJO251" s="347"/>
      <c r="GJP251" s="350"/>
      <c r="GJQ251" s="350"/>
      <c r="GJR251" s="348"/>
      <c r="GJS251" s="348"/>
      <c r="GJT251" s="348"/>
      <c r="GJU251" s="349"/>
      <c r="GJW251" s="347"/>
      <c r="GJX251" s="350"/>
      <c r="GJY251" s="350"/>
      <c r="GJZ251" s="348"/>
      <c r="GKA251" s="348"/>
      <c r="GKB251" s="348"/>
      <c r="GKC251" s="349"/>
      <c r="GKE251" s="347"/>
      <c r="GKF251" s="350"/>
      <c r="GKG251" s="350"/>
      <c r="GKH251" s="348"/>
      <c r="GKI251" s="348"/>
      <c r="GKJ251" s="348"/>
      <c r="GKK251" s="349"/>
      <c r="GKM251" s="347"/>
      <c r="GKN251" s="350"/>
      <c r="GKO251" s="350"/>
      <c r="GKP251" s="348"/>
      <c r="GKQ251" s="348"/>
      <c r="GKR251" s="348"/>
      <c r="GKS251" s="349"/>
      <c r="GKU251" s="347"/>
      <c r="GKV251" s="350"/>
      <c r="GKW251" s="350"/>
      <c r="GKX251" s="348"/>
      <c r="GKY251" s="348"/>
      <c r="GKZ251" s="348"/>
      <c r="GLA251" s="349"/>
      <c r="GLC251" s="347"/>
      <c r="GLD251" s="350"/>
      <c r="GLE251" s="350"/>
      <c r="GLF251" s="348"/>
      <c r="GLG251" s="348"/>
      <c r="GLH251" s="348"/>
      <c r="GLI251" s="349"/>
      <c r="GLK251" s="347"/>
      <c r="GLL251" s="350"/>
      <c r="GLM251" s="350"/>
      <c r="GLN251" s="348"/>
      <c r="GLO251" s="348"/>
      <c r="GLP251" s="348"/>
      <c r="GLQ251" s="349"/>
      <c r="GLS251" s="347"/>
      <c r="GLT251" s="350"/>
      <c r="GLU251" s="350"/>
      <c r="GLV251" s="348"/>
      <c r="GLW251" s="348"/>
      <c r="GLX251" s="348"/>
      <c r="GLY251" s="349"/>
      <c r="GMA251" s="347"/>
      <c r="GMB251" s="350"/>
      <c r="GMC251" s="350"/>
      <c r="GMD251" s="348"/>
      <c r="GME251" s="348"/>
      <c r="GMF251" s="348"/>
      <c r="GMG251" s="349"/>
      <c r="GMI251" s="347"/>
      <c r="GMJ251" s="350"/>
      <c r="GMK251" s="350"/>
      <c r="GML251" s="348"/>
      <c r="GMM251" s="348"/>
      <c r="GMN251" s="348"/>
      <c r="GMO251" s="349"/>
      <c r="GMQ251" s="347"/>
      <c r="GMR251" s="350"/>
      <c r="GMS251" s="350"/>
      <c r="GMT251" s="348"/>
      <c r="GMU251" s="348"/>
      <c r="GMV251" s="348"/>
      <c r="GMW251" s="349"/>
      <c r="GMY251" s="347"/>
      <c r="GMZ251" s="350"/>
      <c r="GNA251" s="350"/>
      <c r="GNB251" s="348"/>
      <c r="GNC251" s="348"/>
      <c r="GND251" s="348"/>
      <c r="GNE251" s="349"/>
      <c r="GNG251" s="347"/>
      <c r="GNH251" s="350"/>
      <c r="GNI251" s="350"/>
      <c r="GNJ251" s="348"/>
      <c r="GNK251" s="348"/>
      <c r="GNL251" s="348"/>
      <c r="GNM251" s="349"/>
      <c r="GNO251" s="347"/>
      <c r="GNP251" s="350"/>
      <c r="GNQ251" s="350"/>
      <c r="GNR251" s="348"/>
      <c r="GNS251" s="348"/>
      <c r="GNT251" s="348"/>
      <c r="GNU251" s="349"/>
      <c r="GNW251" s="347"/>
      <c r="GNX251" s="350"/>
      <c r="GNY251" s="350"/>
      <c r="GNZ251" s="348"/>
      <c r="GOA251" s="348"/>
      <c r="GOB251" s="348"/>
      <c r="GOC251" s="349"/>
      <c r="GOE251" s="347"/>
      <c r="GOF251" s="350"/>
      <c r="GOG251" s="350"/>
      <c r="GOH251" s="348"/>
      <c r="GOI251" s="348"/>
      <c r="GOJ251" s="348"/>
      <c r="GOK251" s="349"/>
      <c r="GOM251" s="347"/>
      <c r="GON251" s="350"/>
      <c r="GOO251" s="350"/>
      <c r="GOP251" s="348"/>
      <c r="GOQ251" s="348"/>
      <c r="GOR251" s="348"/>
      <c r="GOS251" s="349"/>
      <c r="GOU251" s="347"/>
      <c r="GOV251" s="350"/>
      <c r="GOW251" s="350"/>
      <c r="GOX251" s="348"/>
      <c r="GOY251" s="348"/>
      <c r="GOZ251" s="348"/>
      <c r="GPA251" s="349"/>
      <c r="GPC251" s="347"/>
      <c r="GPD251" s="350"/>
      <c r="GPE251" s="350"/>
      <c r="GPF251" s="348"/>
      <c r="GPG251" s="348"/>
      <c r="GPH251" s="348"/>
      <c r="GPI251" s="349"/>
      <c r="GPK251" s="347"/>
      <c r="GPL251" s="350"/>
      <c r="GPM251" s="350"/>
      <c r="GPN251" s="348"/>
      <c r="GPO251" s="348"/>
      <c r="GPP251" s="348"/>
      <c r="GPQ251" s="349"/>
      <c r="GPS251" s="347"/>
      <c r="GPT251" s="350"/>
      <c r="GPU251" s="350"/>
      <c r="GPV251" s="348"/>
      <c r="GPW251" s="348"/>
      <c r="GPX251" s="348"/>
      <c r="GPY251" s="349"/>
      <c r="GQA251" s="347"/>
      <c r="GQB251" s="350"/>
      <c r="GQC251" s="350"/>
      <c r="GQD251" s="348"/>
      <c r="GQE251" s="348"/>
      <c r="GQF251" s="348"/>
      <c r="GQG251" s="349"/>
      <c r="GQI251" s="347"/>
      <c r="GQJ251" s="350"/>
      <c r="GQK251" s="350"/>
      <c r="GQL251" s="348"/>
      <c r="GQM251" s="348"/>
      <c r="GQN251" s="348"/>
      <c r="GQO251" s="349"/>
      <c r="GQQ251" s="347"/>
      <c r="GQR251" s="350"/>
      <c r="GQS251" s="350"/>
      <c r="GQT251" s="348"/>
      <c r="GQU251" s="348"/>
      <c r="GQV251" s="348"/>
      <c r="GQW251" s="349"/>
      <c r="GQY251" s="347"/>
      <c r="GQZ251" s="350"/>
      <c r="GRA251" s="350"/>
      <c r="GRB251" s="348"/>
      <c r="GRC251" s="348"/>
      <c r="GRD251" s="348"/>
      <c r="GRE251" s="349"/>
      <c r="GRG251" s="347"/>
      <c r="GRH251" s="350"/>
      <c r="GRI251" s="350"/>
      <c r="GRJ251" s="348"/>
      <c r="GRK251" s="348"/>
      <c r="GRL251" s="348"/>
      <c r="GRM251" s="349"/>
      <c r="GRO251" s="347"/>
      <c r="GRP251" s="350"/>
      <c r="GRQ251" s="350"/>
      <c r="GRR251" s="348"/>
      <c r="GRS251" s="348"/>
      <c r="GRT251" s="348"/>
      <c r="GRU251" s="349"/>
      <c r="GRW251" s="347"/>
      <c r="GRX251" s="350"/>
      <c r="GRY251" s="350"/>
      <c r="GRZ251" s="348"/>
      <c r="GSA251" s="348"/>
      <c r="GSB251" s="348"/>
      <c r="GSC251" s="349"/>
      <c r="GSE251" s="347"/>
      <c r="GSF251" s="350"/>
      <c r="GSG251" s="350"/>
      <c r="GSH251" s="348"/>
      <c r="GSI251" s="348"/>
      <c r="GSJ251" s="348"/>
      <c r="GSK251" s="349"/>
      <c r="GSM251" s="347"/>
      <c r="GSN251" s="350"/>
      <c r="GSO251" s="350"/>
      <c r="GSP251" s="348"/>
      <c r="GSQ251" s="348"/>
      <c r="GSR251" s="348"/>
      <c r="GSS251" s="349"/>
      <c r="GSU251" s="347"/>
      <c r="GSV251" s="350"/>
      <c r="GSW251" s="350"/>
      <c r="GSX251" s="348"/>
      <c r="GSY251" s="348"/>
      <c r="GSZ251" s="348"/>
      <c r="GTA251" s="349"/>
      <c r="GTC251" s="347"/>
      <c r="GTD251" s="350"/>
      <c r="GTE251" s="350"/>
      <c r="GTF251" s="348"/>
      <c r="GTG251" s="348"/>
      <c r="GTH251" s="348"/>
      <c r="GTI251" s="349"/>
      <c r="GTK251" s="347"/>
      <c r="GTL251" s="350"/>
      <c r="GTM251" s="350"/>
      <c r="GTN251" s="348"/>
      <c r="GTO251" s="348"/>
      <c r="GTP251" s="348"/>
      <c r="GTQ251" s="349"/>
      <c r="GTS251" s="347"/>
      <c r="GTT251" s="350"/>
      <c r="GTU251" s="350"/>
      <c r="GTV251" s="348"/>
      <c r="GTW251" s="348"/>
      <c r="GTX251" s="348"/>
      <c r="GTY251" s="349"/>
      <c r="GUA251" s="347"/>
      <c r="GUB251" s="350"/>
      <c r="GUC251" s="350"/>
      <c r="GUD251" s="348"/>
      <c r="GUE251" s="348"/>
      <c r="GUF251" s="348"/>
      <c r="GUG251" s="349"/>
      <c r="GUI251" s="347"/>
      <c r="GUJ251" s="350"/>
      <c r="GUK251" s="350"/>
      <c r="GUL251" s="348"/>
      <c r="GUM251" s="348"/>
      <c r="GUN251" s="348"/>
      <c r="GUO251" s="349"/>
      <c r="GUQ251" s="347"/>
      <c r="GUR251" s="350"/>
      <c r="GUS251" s="350"/>
      <c r="GUT251" s="348"/>
      <c r="GUU251" s="348"/>
      <c r="GUV251" s="348"/>
      <c r="GUW251" s="349"/>
      <c r="GUY251" s="347"/>
      <c r="GUZ251" s="350"/>
      <c r="GVA251" s="350"/>
      <c r="GVB251" s="348"/>
      <c r="GVC251" s="348"/>
      <c r="GVD251" s="348"/>
      <c r="GVE251" s="349"/>
      <c r="GVG251" s="347"/>
      <c r="GVH251" s="350"/>
      <c r="GVI251" s="350"/>
      <c r="GVJ251" s="348"/>
      <c r="GVK251" s="348"/>
      <c r="GVL251" s="348"/>
      <c r="GVM251" s="349"/>
      <c r="GVO251" s="347"/>
      <c r="GVP251" s="350"/>
      <c r="GVQ251" s="350"/>
      <c r="GVR251" s="348"/>
      <c r="GVS251" s="348"/>
      <c r="GVT251" s="348"/>
      <c r="GVU251" s="349"/>
      <c r="GVW251" s="347"/>
      <c r="GVX251" s="350"/>
      <c r="GVY251" s="350"/>
      <c r="GVZ251" s="348"/>
      <c r="GWA251" s="348"/>
      <c r="GWB251" s="348"/>
      <c r="GWC251" s="349"/>
      <c r="GWE251" s="347"/>
      <c r="GWF251" s="350"/>
      <c r="GWG251" s="350"/>
      <c r="GWH251" s="348"/>
      <c r="GWI251" s="348"/>
      <c r="GWJ251" s="348"/>
      <c r="GWK251" s="349"/>
      <c r="GWM251" s="347"/>
      <c r="GWN251" s="350"/>
      <c r="GWO251" s="350"/>
      <c r="GWP251" s="348"/>
      <c r="GWQ251" s="348"/>
      <c r="GWR251" s="348"/>
      <c r="GWS251" s="349"/>
      <c r="GWU251" s="347"/>
      <c r="GWV251" s="350"/>
      <c r="GWW251" s="350"/>
      <c r="GWX251" s="348"/>
      <c r="GWY251" s="348"/>
      <c r="GWZ251" s="348"/>
      <c r="GXA251" s="349"/>
      <c r="GXC251" s="347"/>
      <c r="GXD251" s="350"/>
      <c r="GXE251" s="350"/>
      <c r="GXF251" s="348"/>
      <c r="GXG251" s="348"/>
      <c r="GXH251" s="348"/>
      <c r="GXI251" s="349"/>
      <c r="GXK251" s="347"/>
      <c r="GXL251" s="350"/>
      <c r="GXM251" s="350"/>
      <c r="GXN251" s="348"/>
      <c r="GXO251" s="348"/>
      <c r="GXP251" s="348"/>
      <c r="GXQ251" s="349"/>
      <c r="GXS251" s="347"/>
      <c r="GXT251" s="350"/>
      <c r="GXU251" s="350"/>
      <c r="GXV251" s="348"/>
      <c r="GXW251" s="348"/>
      <c r="GXX251" s="348"/>
      <c r="GXY251" s="349"/>
      <c r="GYA251" s="347"/>
      <c r="GYB251" s="350"/>
      <c r="GYC251" s="350"/>
      <c r="GYD251" s="348"/>
      <c r="GYE251" s="348"/>
      <c r="GYF251" s="348"/>
      <c r="GYG251" s="349"/>
      <c r="GYI251" s="347"/>
      <c r="GYJ251" s="350"/>
      <c r="GYK251" s="350"/>
      <c r="GYL251" s="348"/>
      <c r="GYM251" s="348"/>
      <c r="GYN251" s="348"/>
      <c r="GYO251" s="349"/>
      <c r="GYQ251" s="347"/>
      <c r="GYR251" s="350"/>
      <c r="GYS251" s="350"/>
      <c r="GYT251" s="348"/>
      <c r="GYU251" s="348"/>
      <c r="GYV251" s="348"/>
      <c r="GYW251" s="349"/>
      <c r="GYY251" s="347"/>
      <c r="GYZ251" s="350"/>
      <c r="GZA251" s="350"/>
      <c r="GZB251" s="348"/>
      <c r="GZC251" s="348"/>
      <c r="GZD251" s="348"/>
      <c r="GZE251" s="349"/>
      <c r="GZG251" s="347"/>
      <c r="GZH251" s="350"/>
      <c r="GZI251" s="350"/>
      <c r="GZJ251" s="348"/>
      <c r="GZK251" s="348"/>
      <c r="GZL251" s="348"/>
      <c r="GZM251" s="349"/>
      <c r="GZO251" s="347"/>
      <c r="GZP251" s="350"/>
      <c r="GZQ251" s="350"/>
      <c r="GZR251" s="348"/>
      <c r="GZS251" s="348"/>
      <c r="GZT251" s="348"/>
      <c r="GZU251" s="349"/>
      <c r="GZW251" s="347"/>
      <c r="GZX251" s="350"/>
      <c r="GZY251" s="350"/>
      <c r="GZZ251" s="348"/>
      <c r="HAA251" s="348"/>
      <c r="HAB251" s="348"/>
      <c r="HAC251" s="349"/>
      <c r="HAE251" s="347"/>
      <c r="HAF251" s="350"/>
      <c r="HAG251" s="350"/>
      <c r="HAH251" s="348"/>
      <c r="HAI251" s="348"/>
      <c r="HAJ251" s="348"/>
      <c r="HAK251" s="349"/>
      <c r="HAM251" s="347"/>
      <c r="HAN251" s="350"/>
      <c r="HAO251" s="350"/>
      <c r="HAP251" s="348"/>
      <c r="HAQ251" s="348"/>
      <c r="HAR251" s="348"/>
      <c r="HAS251" s="349"/>
      <c r="HAU251" s="347"/>
      <c r="HAV251" s="350"/>
      <c r="HAW251" s="350"/>
      <c r="HAX251" s="348"/>
      <c r="HAY251" s="348"/>
      <c r="HAZ251" s="348"/>
      <c r="HBA251" s="349"/>
      <c r="HBC251" s="347"/>
      <c r="HBD251" s="350"/>
      <c r="HBE251" s="350"/>
      <c r="HBF251" s="348"/>
      <c r="HBG251" s="348"/>
      <c r="HBH251" s="348"/>
      <c r="HBI251" s="349"/>
      <c r="HBK251" s="347"/>
      <c r="HBL251" s="350"/>
      <c r="HBM251" s="350"/>
      <c r="HBN251" s="348"/>
      <c r="HBO251" s="348"/>
      <c r="HBP251" s="348"/>
      <c r="HBQ251" s="349"/>
      <c r="HBS251" s="347"/>
      <c r="HBT251" s="350"/>
      <c r="HBU251" s="350"/>
      <c r="HBV251" s="348"/>
      <c r="HBW251" s="348"/>
      <c r="HBX251" s="348"/>
      <c r="HBY251" s="349"/>
      <c r="HCA251" s="347"/>
      <c r="HCB251" s="350"/>
      <c r="HCC251" s="350"/>
      <c r="HCD251" s="348"/>
      <c r="HCE251" s="348"/>
      <c r="HCF251" s="348"/>
      <c r="HCG251" s="349"/>
      <c r="HCI251" s="347"/>
      <c r="HCJ251" s="350"/>
      <c r="HCK251" s="350"/>
      <c r="HCL251" s="348"/>
      <c r="HCM251" s="348"/>
      <c r="HCN251" s="348"/>
      <c r="HCO251" s="349"/>
      <c r="HCQ251" s="347"/>
      <c r="HCR251" s="350"/>
      <c r="HCS251" s="350"/>
      <c r="HCT251" s="348"/>
      <c r="HCU251" s="348"/>
      <c r="HCV251" s="348"/>
      <c r="HCW251" s="349"/>
      <c r="HCY251" s="347"/>
      <c r="HCZ251" s="350"/>
      <c r="HDA251" s="350"/>
      <c r="HDB251" s="348"/>
      <c r="HDC251" s="348"/>
      <c r="HDD251" s="348"/>
      <c r="HDE251" s="349"/>
      <c r="HDG251" s="347"/>
      <c r="HDH251" s="350"/>
      <c r="HDI251" s="350"/>
      <c r="HDJ251" s="348"/>
      <c r="HDK251" s="348"/>
      <c r="HDL251" s="348"/>
      <c r="HDM251" s="349"/>
      <c r="HDO251" s="347"/>
      <c r="HDP251" s="350"/>
      <c r="HDQ251" s="350"/>
      <c r="HDR251" s="348"/>
      <c r="HDS251" s="348"/>
      <c r="HDT251" s="348"/>
      <c r="HDU251" s="349"/>
      <c r="HDW251" s="347"/>
      <c r="HDX251" s="350"/>
      <c r="HDY251" s="350"/>
      <c r="HDZ251" s="348"/>
      <c r="HEA251" s="348"/>
      <c r="HEB251" s="348"/>
      <c r="HEC251" s="349"/>
      <c r="HEE251" s="347"/>
      <c r="HEF251" s="350"/>
      <c r="HEG251" s="350"/>
      <c r="HEH251" s="348"/>
      <c r="HEI251" s="348"/>
      <c r="HEJ251" s="348"/>
      <c r="HEK251" s="349"/>
      <c r="HEM251" s="347"/>
      <c r="HEN251" s="350"/>
      <c r="HEO251" s="350"/>
      <c r="HEP251" s="348"/>
      <c r="HEQ251" s="348"/>
      <c r="HER251" s="348"/>
      <c r="HES251" s="349"/>
      <c r="HEU251" s="347"/>
      <c r="HEV251" s="350"/>
      <c r="HEW251" s="350"/>
      <c r="HEX251" s="348"/>
      <c r="HEY251" s="348"/>
      <c r="HEZ251" s="348"/>
      <c r="HFA251" s="349"/>
      <c r="HFC251" s="347"/>
      <c r="HFD251" s="350"/>
      <c r="HFE251" s="350"/>
      <c r="HFF251" s="348"/>
      <c r="HFG251" s="348"/>
      <c r="HFH251" s="348"/>
      <c r="HFI251" s="349"/>
      <c r="HFK251" s="347"/>
      <c r="HFL251" s="350"/>
      <c r="HFM251" s="350"/>
      <c r="HFN251" s="348"/>
      <c r="HFO251" s="348"/>
      <c r="HFP251" s="348"/>
      <c r="HFQ251" s="349"/>
      <c r="HFS251" s="347"/>
      <c r="HFT251" s="350"/>
      <c r="HFU251" s="350"/>
      <c r="HFV251" s="348"/>
      <c r="HFW251" s="348"/>
      <c r="HFX251" s="348"/>
      <c r="HFY251" s="349"/>
      <c r="HGA251" s="347"/>
      <c r="HGB251" s="350"/>
      <c r="HGC251" s="350"/>
      <c r="HGD251" s="348"/>
      <c r="HGE251" s="348"/>
      <c r="HGF251" s="348"/>
      <c r="HGG251" s="349"/>
      <c r="HGI251" s="347"/>
      <c r="HGJ251" s="350"/>
      <c r="HGK251" s="350"/>
      <c r="HGL251" s="348"/>
      <c r="HGM251" s="348"/>
      <c r="HGN251" s="348"/>
      <c r="HGO251" s="349"/>
      <c r="HGQ251" s="347"/>
      <c r="HGR251" s="350"/>
      <c r="HGS251" s="350"/>
      <c r="HGT251" s="348"/>
      <c r="HGU251" s="348"/>
      <c r="HGV251" s="348"/>
      <c r="HGW251" s="349"/>
      <c r="HGY251" s="347"/>
      <c r="HGZ251" s="350"/>
      <c r="HHA251" s="350"/>
      <c r="HHB251" s="348"/>
      <c r="HHC251" s="348"/>
      <c r="HHD251" s="348"/>
      <c r="HHE251" s="349"/>
      <c r="HHG251" s="347"/>
      <c r="HHH251" s="350"/>
      <c r="HHI251" s="350"/>
      <c r="HHJ251" s="348"/>
      <c r="HHK251" s="348"/>
      <c r="HHL251" s="348"/>
      <c r="HHM251" s="349"/>
      <c r="HHO251" s="347"/>
      <c r="HHP251" s="350"/>
      <c r="HHQ251" s="350"/>
      <c r="HHR251" s="348"/>
      <c r="HHS251" s="348"/>
      <c r="HHT251" s="348"/>
      <c r="HHU251" s="349"/>
      <c r="HHW251" s="347"/>
      <c r="HHX251" s="350"/>
      <c r="HHY251" s="350"/>
      <c r="HHZ251" s="348"/>
      <c r="HIA251" s="348"/>
      <c r="HIB251" s="348"/>
      <c r="HIC251" s="349"/>
      <c r="HIE251" s="347"/>
      <c r="HIF251" s="350"/>
      <c r="HIG251" s="350"/>
      <c r="HIH251" s="348"/>
      <c r="HII251" s="348"/>
      <c r="HIJ251" s="348"/>
      <c r="HIK251" s="349"/>
      <c r="HIM251" s="347"/>
      <c r="HIN251" s="350"/>
      <c r="HIO251" s="350"/>
      <c r="HIP251" s="348"/>
      <c r="HIQ251" s="348"/>
      <c r="HIR251" s="348"/>
      <c r="HIS251" s="349"/>
      <c r="HIU251" s="347"/>
      <c r="HIV251" s="350"/>
      <c r="HIW251" s="350"/>
      <c r="HIX251" s="348"/>
      <c r="HIY251" s="348"/>
      <c r="HIZ251" s="348"/>
      <c r="HJA251" s="349"/>
      <c r="HJC251" s="347"/>
      <c r="HJD251" s="350"/>
      <c r="HJE251" s="350"/>
      <c r="HJF251" s="348"/>
      <c r="HJG251" s="348"/>
      <c r="HJH251" s="348"/>
      <c r="HJI251" s="349"/>
      <c r="HJK251" s="347"/>
      <c r="HJL251" s="350"/>
      <c r="HJM251" s="350"/>
      <c r="HJN251" s="348"/>
      <c r="HJO251" s="348"/>
      <c r="HJP251" s="348"/>
      <c r="HJQ251" s="349"/>
      <c r="HJS251" s="347"/>
      <c r="HJT251" s="350"/>
      <c r="HJU251" s="350"/>
      <c r="HJV251" s="348"/>
      <c r="HJW251" s="348"/>
      <c r="HJX251" s="348"/>
      <c r="HJY251" s="349"/>
      <c r="HKA251" s="347"/>
      <c r="HKB251" s="350"/>
      <c r="HKC251" s="350"/>
      <c r="HKD251" s="348"/>
      <c r="HKE251" s="348"/>
      <c r="HKF251" s="348"/>
      <c r="HKG251" s="349"/>
      <c r="HKI251" s="347"/>
      <c r="HKJ251" s="350"/>
      <c r="HKK251" s="350"/>
      <c r="HKL251" s="348"/>
      <c r="HKM251" s="348"/>
      <c r="HKN251" s="348"/>
      <c r="HKO251" s="349"/>
      <c r="HKQ251" s="347"/>
      <c r="HKR251" s="350"/>
      <c r="HKS251" s="350"/>
      <c r="HKT251" s="348"/>
      <c r="HKU251" s="348"/>
      <c r="HKV251" s="348"/>
      <c r="HKW251" s="349"/>
      <c r="HKY251" s="347"/>
      <c r="HKZ251" s="350"/>
      <c r="HLA251" s="350"/>
      <c r="HLB251" s="348"/>
      <c r="HLC251" s="348"/>
      <c r="HLD251" s="348"/>
      <c r="HLE251" s="349"/>
      <c r="HLG251" s="347"/>
      <c r="HLH251" s="350"/>
      <c r="HLI251" s="350"/>
      <c r="HLJ251" s="348"/>
      <c r="HLK251" s="348"/>
      <c r="HLL251" s="348"/>
      <c r="HLM251" s="349"/>
      <c r="HLO251" s="347"/>
      <c r="HLP251" s="350"/>
      <c r="HLQ251" s="350"/>
      <c r="HLR251" s="348"/>
      <c r="HLS251" s="348"/>
      <c r="HLT251" s="348"/>
      <c r="HLU251" s="349"/>
      <c r="HLW251" s="347"/>
      <c r="HLX251" s="350"/>
      <c r="HLY251" s="350"/>
      <c r="HLZ251" s="348"/>
      <c r="HMA251" s="348"/>
      <c r="HMB251" s="348"/>
      <c r="HMC251" s="349"/>
      <c r="HME251" s="347"/>
      <c r="HMF251" s="350"/>
      <c r="HMG251" s="350"/>
      <c r="HMH251" s="348"/>
      <c r="HMI251" s="348"/>
      <c r="HMJ251" s="348"/>
      <c r="HMK251" s="349"/>
      <c r="HMM251" s="347"/>
      <c r="HMN251" s="350"/>
      <c r="HMO251" s="350"/>
      <c r="HMP251" s="348"/>
      <c r="HMQ251" s="348"/>
      <c r="HMR251" s="348"/>
      <c r="HMS251" s="349"/>
      <c r="HMU251" s="347"/>
      <c r="HMV251" s="350"/>
      <c r="HMW251" s="350"/>
      <c r="HMX251" s="348"/>
      <c r="HMY251" s="348"/>
      <c r="HMZ251" s="348"/>
      <c r="HNA251" s="349"/>
      <c r="HNC251" s="347"/>
      <c r="HND251" s="350"/>
      <c r="HNE251" s="350"/>
      <c r="HNF251" s="348"/>
      <c r="HNG251" s="348"/>
      <c r="HNH251" s="348"/>
      <c r="HNI251" s="349"/>
      <c r="HNK251" s="347"/>
      <c r="HNL251" s="350"/>
      <c r="HNM251" s="350"/>
      <c r="HNN251" s="348"/>
      <c r="HNO251" s="348"/>
      <c r="HNP251" s="348"/>
      <c r="HNQ251" s="349"/>
      <c r="HNS251" s="347"/>
      <c r="HNT251" s="350"/>
      <c r="HNU251" s="350"/>
      <c r="HNV251" s="348"/>
      <c r="HNW251" s="348"/>
      <c r="HNX251" s="348"/>
      <c r="HNY251" s="349"/>
      <c r="HOA251" s="347"/>
      <c r="HOB251" s="350"/>
      <c r="HOC251" s="350"/>
      <c r="HOD251" s="348"/>
      <c r="HOE251" s="348"/>
      <c r="HOF251" s="348"/>
      <c r="HOG251" s="349"/>
      <c r="HOI251" s="347"/>
      <c r="HOJ251" s="350"/>
      <c r="HOK251" s="350"/>
      <c r="HOL251" s="348"/>
      <c r="HOM251" s="348"/>
      <c r="HON251" s="348"/>
      <c r="HOO251" s="349"/>
      <c r="HOQ251" s="347"/>
      <c r="HOR251" s="350"/>
      <c r="HOS251" s="350"/>
      <c r="HOT251" s="348"/>
      <c r="HOU251" s="348"/>
      <c r="HOV251" s="348"/>
      <c r="HOW251" s="349"/>
      <c r="HOY251" s="347"/>
      <c r="HOZ251" s="350"/>
      <c r="HPA251" s="350"/>
      <c r="HPB251" s="348"/>
      <c r="HPC251" s="348"/>
      <c r="HPD251" s="348"/>
      <c r="HPE251" s="349"/>
      <c r="HPG251" s="347"/>
      <c r="HPH251" s="350"/>
      <c r="HPI251" s="350"/>
      <c r="HPJ251" s="348"/>
      <c r="HPK251" s="348"/>
      <c r="HPL251" s="348"/>
      <c r="HPM251" s="349"/>
      <c r="HPO251" s="347"/>
      <c r="HPP251" s="350"/>
      <c r="HPQ251" s="350"/>
      <c r="HPR251" s="348"/>
      <c r="HPS251" s="348"/>
      <c r="HPT251" s="348"/>
      <c r="HPU251" s="349"/>
      <c r="HPW251" s="347"/>
      <c r="HPX251" s="350"/>
      <c r="HPY251" s="350"/>
      <c r="HPZ251" s="348"/>
      <c r="HQA251" s="348"/>
      <c r="HQB251" s="348"/>
      <c r="HQC251" s="349"/>
      <c r="HQE251" s="347"/>
      <c r="HQF251" s="350"/>
      <c r="HQG251" s="350"/>
      <c r="HQH251" s="348"/>
      <c r="HQI251" s="348"/>
      <c r="HQJ251" s="348"/>
      <c r="HQK251" s="349"/>
      <c r="HQM251" s="347"/>
      <c r="HQN251" s="350"/>
      <c r="HQO251" s="350"/>
      <c r="HQP251" s="348"/>
      <c r="HQQ251" s="348"/>
      <c r="HQR251" s="348"/>
      <c r="HQS251" s="349"/>
      <c r="HQU251" s="347"/>
      <c r="HQV251" s="350"/>
      <c r="HQW251" s="350"/>
      <c r="HQX251" s="348"/>
      <c r="HQY251" s="348"/>
      <c r="HQZ251" s="348"/>
      <c r="HRA251" s="349"/>
      <c r="HRC251" s="347"/>
      <c r="HRD251" s="350"/>
      <c r="HRE251" s="350"/>
      <c r="HRF251" s="348"/>
      <c r="HRG251" s="348"/>
      <c r="HRH251" s="348"/>
      <c r="HRI251" s="349"/>
      <c r="HRK251" s="347"/>
      <c r="HRL251" s="350"/>
      <c r="HRM251" s="350"/>
      <c r="HRN251" s="348"/>
      <c r="HRO251" s="348"/>
      <c r="HRP251" s="348"/>
      <c r="HRQ251" s="349"/>
      <c r="HRS251" s="347"/>
      <c r="HRT251" s="350"/>
      <c r="HRU251" s="350"/>
      <c r="HRV251" s="348"/>
      <c r="HRW251" s="348"/>
      <c r="HRX251" s="348"/>
      <c r="HRY251" s="349"/>
      <c r="HSA251" s="347"/>
      <c r="HSB251" s="350"/>
      <c r="HSC251" s="350"/>
      <c r="HSD251" s="348"/>
      <c r="HSE251" s="348"/>
      <c r="HSF251" s="348"/>
      <c r="HSG251" s="349"/>
      <c r="HSI251" s="347"/>
      <c r="HSJ251" s="350"/>
      <c r="HSK251" s="350"/>
      <c r="HSL251" s="348"/>
      <c r="HSM251" s="348"/>
      <c r="HSN251" s="348"/>
      <c r="HSO251" s="349"/>
      <c r="HSQ251" s="347"/>
      <c r="HSR251" s="350"/>
      <c r="HSS251" s="350"/>
      <c r="HST251" s="348"/>
      <c r="HSU251" s="348"/>
      <c r="HSV251" s="348"/>
      <c r="HSW251" s="349"/>
      <c r="HSY251" s="347"/>
      <c r="HSZ251" s="350"/>
      <c r="HTA251" s="350"/>
      <c r="HTB251" s="348"/>
      <c r="HTC251" s="348"/>
      <c r="HTD251" s="348"/>
      <c r="HTE251" s="349"/>
      <c r="HTG251" s="347"/>
      <c r="HTH251" s="350"/>
      <c r="HTI251" s="350"/>
      <c r="HTJ251" s="348"/>
      <c r="HTK251" s="348"/>
      <c r="HTL251" s="348"/>
      <c r="HTM251" s="349"/>
      <c r="HTO251" s="347"/>
      <c r="HTP251" s="350"/>
      <c r="HTQ251" s="350"/>
      <c r="HTR251" s="348"/>
      <c r="HTS251" s="348"/>
      <c r="HTT251" s="348"/>
      <c r="HTU251" s="349"/>
      <c r="HTW251" s="347"/>
      <c r="HTX251" s="350"/>
      <c r="HTY251" s="350"/>
      <c r="HTZ251" s="348"/>
      <c r="HUA251" s="348"/>
      <c r="HUB251" s="348"/>
      <c r="HUC251" s="349"/>
      <c r="HUE251" s="347"/>
      <c r="HUF251" s="350"/>
      <c r="HUG251" s="350"/>
      <c r="HUH251" s="348"/>
      <c r="HUI251" s="348"/>
      <c r="HUJ251" s="348"/>
      <c r="HUK251" s="349"/>
      <c r="HUM251" s="347"/>
      <c r="HUN251" s="350"/>
      <c r="HUO251" s="350"/>
      <c r="HUP251" s="348"/>
      <c r="HUQ251" s="348"/>
      <c r="HUR251" s="348"/>
      <c r="HUS251" s="349"/>
      <c r="HUU251" s="347"/>
      <c r="HUV251" s="350"/>
      <c r="HUW251" s="350"/>
      <c r="HUX251" s="348"/>
      <c r="HUY251" s="348"/>
      <c r="HUZ251" s="348"/>
      <c r="HVA251" s="349"/>
      <c r="HVC251" s="347"/>
      <c r="HVD251" s="350"/>
      <c r="HVE251" s="350"/>
      <c r="HVF251" s="348"/>
      <c r="HVG251" s="348"/>
      <c r="HVH251" s="348"/>
      <c r="HVI251" s="349"/>
      <c r="HVK251" s="347"/>
      <c r="HVL251" s="350"/>
      <c r="HVM251" s="350"/>
      <c r="HVN251" s="348"/>
      <c r="HVO251" s="348"/>
      <c r="HVP251" s="348"/>
      <c r="HVQ251" s="349"/>
      <c r="HVS251" s="347"/>
      <c r="HVT251" s="350"/>
      <c r="HVU251" s="350"/>
      <c r="HVV251" s="348"/>
      <c r="HVW251" s="348"/>
      <c r="HVX251" s="348"/>
      <c r="HVY251" s="349"/>
      <c r="HWA251" s="347"/>
      <c r="HWB251" s="350"/>
      <c r="HWC251" s="350"/>
      <c r="HWD251" s="348"/>
      <c r="HWE251" s="348"/>
      <c r="HWF251" s="348"/>
      <c r="HWG251" s="349"/>
      <c r="HWI251" s="347"/>
      <c r="HWJ251" s="350"/>
      <c r="HWK251" s="350"/>
      <c r="HWL251" s="348"/>
      <c r="HWM251" s="348"/>
      <c r="HWN251" s="348"/>
      <c r="HWO251" s="349"/>
      <c r="HWQ251" s="347"/>
      <c r="HWR251" s="350"/>
      <c r="HWS251" s="350"/>
      <c r="HWT251" s="348"/>
      <c r="HWU251" s="348"/>
      <c r="HWV251" s="348"/>
      <c r="HWW251" s="349"/>
      <c r="HWY251" s="347"/>
      <c r="HWZ251" s="350"/>
      <c r="HXA251" s="350"/>
      <c r="HXB251" s="348"/>
      <c r="HXC251" s="348"/>
      <c r="HXD251" s="348"/>
      <c r="HXE251" s="349"/>
      <c r="HXG251" s="347"/>
      <c r="HXH251" s="350"/>
      <c r="HXI251" s="350"/>
      <c r="HXJ251" s="348"/>
      <c r="HXK251" s="348"/>
      <c r="HXL251" s="348"/>
      <c r="HXM251" s="349"/>
      <c r="HXO251" s="347"/>
      <c r="HXP251" s="350"/>
      <c r="HXQ251" s="350"/>
      <c r="HXR251" s="348"/>
      <c r="HXS251" s="348"/>
      <c r="HXT251" s="348"/>
      <c r="HXU251" s="349"/>
      <c r="HXW251" s="347"/>
      <c r="HXX251" s="350"/>
      <c r="HXY251" s="350"/>
      <c r="HXZ251" s="348"/>
      <c r="HYA251" s="348"/>
      <c r="HYB251" s="348"/>
      <c r="HYC251" s="349"/>
      <c r="HYE251" s="347"/>
      <c r="HYF251" s="350"/>
      <c r="HYG251" s="350"/>
      <c r="HYH251" s="348"/>
      <c r="HYI251" s="348"/>
      <c r="HYJ251" s="348"/>
      <c r="HYK251" s="349"/>
      <c r="HYM251" s="347"/>
      <c r="HYN251" s="350"/>
      <c r="HYO251" s="350"/>
      <c r="HYP251" s="348"/>
      <c r="HYQ251" s="348"/>
      <c r="HYR251" s="348"/>
      <c r="HYS251" s="349"/>
      <c r="HYU251" s="347"/>
      <c r="HYV251" s="350"/>
      <c r="HYW251" s="350"/>
      <c r="HYX251" s="348"/>
      <c r="HYY251" s="348"/>
      <c r="HYZ251" s="348"/>
      <c r="HZA251" s="349"/>
      <c r="HZC251" s="347"/>
      <c r="HZD251" s="350"/>
      <c r="HZE251" s="350"/>
      <c r="HZF251" s="348"/>
      <c r="HZG251" s="348"/>
      <c r="HZH251" s="348"/>
      <c r="HZI251" s="349"/>
      <c r="HZK251" s="347"/>
      <c r="HZL251" s="350"/>
      <c r="HZM251" s="350"/>
      <c r="HZN251" s="348"/>
      <c r="HZO251" s="348"/>
      <c r="HZP251" s="348"/>
      <c r="HZQ251" s="349"/>
      <c r="HZS251" s="347"/>
      <c r="HZT251" s="350"/>
      <c r="HZU251" s="350"/>
      <c r="HZV251" s="348"/>
      <c r="HZW251" s="348"/>
      <c r="HZX251" s="348"/>
      <c r="HZY251" s="349"/>
      <c r="IAA251" s="347"/>
      <c r="IAB251" s="350"/>
      <c r="IAC251" s="350"/>
      <c r="IAD251" s="348"/>
      <c r="IAE251" s="348"/>
      <c r="IAF251" s="348"/>
      <c r="IAG251" s="349"/>
      <c r="IAI251" s="347"/>
      <c r="IAJ251" s="350"/>
      <c r="IAK251" s="350"/>
      <c r="IAL251" s="348"/>
      <c r="IAM251" s="348"/>
      <c r="IAN251" s="348"/>
      <c r="IAO251" s="349"/>
      <c r="IAQ251" s="347"/>
      <c r="IAR251" s="350"/>
      <c r="IAS251" s="350"/>
      <c r="IAT251" s="348"/>
      <c r="IAU251" s="348"/>
      <c r="IAV251" s="348"/>
      <c r="IAW251" s="349"/>
      <c r="IAY251" s="347"/>
      <c r="IAZ251" s="350"/>
      <c r="IBA251" s="350"/>
      <c r="IBB251" s="348"/>
      <c r="IBC251" s="348"/>
      <c r="IBD251" s="348"/>
      <c r="IBE251" s="349"/>
      <c r="IBG251" s="347"/>
      <c r="IBH251" s="350"/>
      <c r="IBI251" s="350"/>
      <c r="IBJ251" s="348"/>
      <c r="IBK251" s="348"/>
      <c r="IBL251" s="348"/>
      <c r="IBM251" s="349"/>
      <c r="IBO251" s="347"/>
      <c r="IBP251" s="350"/>
      <c r="IBQ251" s="350"/>
      <c r="IBR251" s="348"/>
      <c r="IBS251" s="348"/>
      <c r="IBT251" s="348"/>
      <c r="IBU251" s="349"/>
      <c r="IBW251" s="347"/>
      <c r="IBX251" s="350"/>
      <c r="IBY251" s="350"/>
      <c r="IBZ251" s="348"/>
      <c r="ICA251" s="348"/>
      <c r="ICB251" s="348"/>
      <c r="ICC251" s="349"/>
      <c r="ICE251" s="347"/>
      <c r="ICF251" s="350"/>
      <c r="ICG251" s="350"/>
      <c r="ICH251" s="348"/>
      <c r="ICI251" s="348"/>
      <c r="ICJ251" s="348"/>
      <c r="ICK251" s="349"/>
      <c r="ICM251" s="347"/>
      <c r="ICN251" s="350"/>
      <c r="ICO251" s="350"/>
      <c r="ICP251" s="348"/>
      <c r="ICQ251" s="348"/>
      <c r="ICR251" s="348"/>
      <c r="ICS251" s="349"/>
      <c r="ICU251" s="347"/>
      <c r="ICV251" s="350"/>
      <c r="ICW251" s="350"/>
      <c r="ICX251" s="348"/>
      <c r="ICY251" s="348"/>
      <c r="ICZ251" s="348"/>
      <c r="IDA251" s="349"/>
      <c r="IDC251" s="347"/>
      <c r="IDD251" s="350"/>
      <c r="IDE251" s="350"/>
      <c r="IDF251" s="348"/>
      <c r="IDG251" s="348"/>
      <c r="IDH251" s="348"/>
      <c r="IDI251" s="349"/>
      <c r="IDK251" s="347"/>
      <c r="IDL251" s="350"/>
      <c r="IDM251" s="350"/>
      <c r="IDN251" s="348"/>
      <c r="IDO251" s="348"/>
      <c r="IDP251" s="348"/>
      <c r="IDQ251" s="349"/>
      <c r="IDS251" s="347"/>
      <c r="IDT251" s="350"/>
      <c r="IDU251" s="350"/>
      <c r="IDV251" s="348"/>
      <c r="IDW251" s="348"/>
      <c r="IDX251" s="348"/>
      <c r="IDY251" s="349"/>
      <c r="IEA251" s="347"/>
      <c r="IEB251" s="350"/>
      <c r="IEC251" s="350"/>
      <c r="IED251" s="348"/>
      <c r="IEE251" s="348"/>
      <c r="IEF251" s="348"/>
      <c r="IEG251" s="349"/>
      <c r="IEI251" s="347"/>
      <c r="IEJ251" s="350"/>
      <c r="IEK251" s="350"/>
      <c r="IEL251" s="348"/>
      <c r="IEM251" s="348"/>
      <c r="IEN251" s="348"/>
      <c r="IEO251" s="349"/>
      <c r="IEQ251" s="347"/>
      <c r="IER251" s="350"/>
      <c r="IES251" s="350"/>
      <c r="IET251" s="348"/>
      <c r="IEU251" s="348"/>
      <c r="IEV251" s="348"/>
      <c r="IEW251" s="349"/>
      <c r="IEY251" s="347"/>
      <c r="IEZ251" s="350"/>
      <c r="IFA251" s="350"/>
      <c r="IFB251" s="348"/>
      <c r="IFC251" s="348"/>
      <c r="IFD251" s="348"/>
      <c r="IFE251" s="349"/>
      <c r="IFG251" s="347"/>
      <c r="IFH251" s="350"/>
      <c r="IFI251" s="350"/>
      <c r="IFJ251" s="348"/>
      <c r="IFK251" s="348"/>
      <c r="IFL251" s="348"/>
      <c r="IFM251" s="349"/>
      <c r="IFO251" s="347"/>
      <c r="IFP251" s="350"/>
      <c r="IFQ251" s="350"/>
      <c r="IFR251" s="348"/>
      <c r="IFS251" s="348"/>
      <c r="IFT251" s="348"/>
      <c r="IFU251" s="349"/>
      <c r="IFW251" s="347"/>
      <c r="IFX251" s="350"/>
      <c r="IFY251" s="350"/>
      <c r="IFZ251" s="348"/>
      <c r="IGA251" s="348"/>
      <c r="IGB251" s="348"/>
      <c r="IGC251" s="349"/>
      <c r="IGE251" s="347"/>
      <c r="IGF251" s="350"/>
      <c r="IGG251" s="350"/>
      <c r="IGH251" s="348"/>
      <c r="IGI251" s="348"/>
      <c r="IGJ251" s="348"/>
      <c r="IGK251" s="349"/>
      <c r="IGM251" s="347"/>
      <c r="IGN251" s="350"/>
      <c r="IGO251" s="350"/>
      <c r="IGP251" s="348"/>
      <c r="IGQ251" s="348"/>
      <c r="IGR251" s="348"/>
      <c r="IGS251" s="349"/>
      <c r="IGU251" s="347"/>
      <c r="IGV251" s="350"/>
      <c r="IGW251" s="350"/>
      <c r="IGX251" s="348"/>
      <c r="IGY251" s="348"/>
      <c r="IGZ251" s="348"/>
      <c r="IHA251" s="349"/>
      <c r="IHC251" s="347"/>
      <c r="IHD251" s="350"/>
      <c r="IHE251" s="350"/>
      <c r="IHF251" s="348"/>
      <c r="IHG251" s="348"/>
      <c r="IHH251" s="348"/>
      <c r="IHI251" s="349"/>
      <c r="IHK251" s="347"/>
      <c r="IHL251" s="350"/>
      <c r="IHM251" s="350"/>
      <c r="IHN251" s="348"/>
      <c r="IHO251" s="348"/>
      <c r="IHP251" s="348"/>
      <c r="IHQ251" s="349"/>
      <c r="IHS251" s="347"/>
      <c r="IHT251" s="350"/>
      <c r="IHU251" s="350"/>
      <c r="IHV251" s="348"/>
      <c r="IHW251" s="348"/>
      <c r="IHX251" s="348"/>
      <c r="IHY251" s="349"/>
      <c r="IIA251" s="347"/>
      <c r="IIB251" s="350"/>
      <c r="IIC251" s="350"/>
      <c r="IID251" s="348"/>
      <c r="IIE251" s="348"/>
      <c r="IIF251" s="348"/>
      <c r="IIG251" s="349"/>
      <c r="III251" s="347"/>
      <c r="IIJ251" s="350"/>
      <c r="IIK251" s="350"/>
      <c r="IIL251" s="348"/>
      <c r="IIM251" s="348"/>
      <c r="IIN251" s="348"/>
      <c r="IIO251" s="349"/>
      <c r="IIQ251" s="347"/>
      <c r="IIR251" s="350"/>
      <c r="IIS251" s="350"/>
      <c r="IIT251" s="348"/>
      <c r="IIU251" s="348"/>
      <c r="IIV251" s="348"/>
      <c r="IIW251" s="349"/>
      <c r="IIY251" s="347"/>
      <c r="IIZ251" s="350"/>
      <c r="IJA251" s="350"/>
      <c r="IJB251" s="348"/>
      <c r="IJC251" s="348"/>
      <c r="IJD251" s="348"/>
      <c r="IJE251" s="349"/>
      <c r="IJG251" s="347"/>
      <c r="IJH251" s="350"/>
      <c r="IJI251" s="350"/>
      <c r="IJJ251" s="348"/>
      <c r="IJK251" s="348"/>
      <c r="IJL251" s="348"/>
      <c r="IJM251" s="349"/>
      <c r="IJO251" s="347"/>
      <c r="IJP251" s="350"/>
      <c r="IJQ251" s="350"/>
      <c r="IJR251" s="348"/>
      <c r="IJS251" s="348"/>
      <c r="IJT251" s="348"/>
      <c r="IJU251" s="349"/>
      <c r="IJW251" s="347"/>
      <c r="IJX251" s="350"/>
      <c r="IJY251" s="350"/>
      <c r="IJZ251" s="348"/>
      <c r="IKA251" s="348"/>
      <c r="IKB251" s="348"/>
      <c r="IKC251" s="349"/>
      <c r="IKE251" s="347"/>
      <c r="IKF251" s="350"/>
      <c r="IKG251" s="350"/>
      <c r="IKH251" s="348"/>
      <c r="IKI251" s="348"/>
      <c r="IKJ251" s="348"/>
      <c r="IKK251" s="349"/>
      <c r="IKM251" s="347"/>
      <c r="IKN251" s="350"/>
      <c r="IKO251" s="350"/>
      <c r="IKP251" s="348"/>
      <c r="IKQ251" s="348"/>
      <c r="IKR251" s="348"/>
      <c r="IKS251" s="349"/>
      <c r="IKU251" s="347"/>
      <c r="IKV251" s="350"/>
      <c r="IKW251" s="350"/>
      <c r="IKX251" s="348"/>
      <c r="IKY251" s="348"/>
      <c r="IKZ251" s="348"/>
      <c r="ILA251" s="349"/>
      <c r="ILC251" s="347"/>
      <c r="ILD251" s="350"/>
      <c r="ILE251" s="350"/>
      <c r="ILF251" s="348"/>
      <c r="ILG251" s="348"/>
      <c r="ILH251" s="348"/>
      <c r="ILI251" s="349"/>
      <c r="ILK251" s="347"/>
      <c r="ILL251" s="350"/>
      <c r="ILM251" s="350"/>
      <c r="ILN251" s="348"/>
      <c r="ILO251" s="348"/>
      <c r="ILP251" s="348"/>
      <c r="ILQ251" s="349"/>
      <c r="ILS251" s="347"/>
      <c r="ILT251" s="350"/>
      <c r="ILU251" s="350"/>
      <c r="ILV251" s="348"/>
      <c r="ILW251" s="348"/>
      <c r="ILX251" s="348"/>
      <c r="ILY251" s="349"/>
      <c r="IMA251" s="347"/>
      <c r="IMB251" s="350"/>
      <c r="IMC251" s="350"/>
      <c r="IMD251" s="348"/>
      <c r="IME251" s="348"/>
      <c r="IMF251" s="348"/>
      <c r="IMG251" s="349"/>
      <c r="IMI251" s="347"/>
      <c r="IMJ251" s="350"/>
      <c r="IMK251" s="350"/>
      <c r="IML251" s="348"/>
      <c r="IMM251" s="348"/>
      <c r="IMN251" s="348"/>
      <c r="IMO251" s="349"/>
      <c r="IMQ251" s="347"/>
      <c r="IMR251" s="350"/>
      <c r="IMS251" s="350"/>
      <c r="IMT251" s="348"/>
      <c r="IMU251" s="348"/>
      <c r="IMV251" s="348"/>
      <c r="IMW251" s="349"/>
      <c r="IMY251" s="347"/>
      <c r="IMZ251" s="350"/>
      <c r="INA251" s="350"/>
      <c r="INB251" s="348"/>
      <c r="INC251" s="348"/>
      <c r="IND251" s="348"/>
      <c r="INE251" s="349"/>
      <c r="ING251" s="347"/>
      <c r="INH251" s="350"/>
      <c r="INI251" s="350"/>
      <c r="INJ251" s="348"/>
      <c r="INK251" s="348"/>
      <c r="INL251" s="348"/>
      <c r="INM251" s="349"/>
      <c r="INO251" s="347"/>
      <c r="INP251" s="350"/>
      <c r="INQ251" s="350"/>
      <c r="INR251" s="348"/>
      <c r="INS251" s="348"/>
      <c r="INT251" s="348"/>
      <c r="INU251" s="349"/>
      <c r="INW251" s="347"/>
      <c r="INX251" s="350"/>
      <c r="INY251" s="350"/>
      <c r="INZ251" s="348"/>
      <c r="IOA251" s="348"/>
      <c r="IOB251" s="348"/>
      <c r="IOC251" s="349"/>
      <c r="IOE251" s="347"/>
      <c r="IOF251" s="350"/>
      <c r="IOG251" s="350"/>
      <c r="IOH251" s="348"/>
      <c r="IOI251" s="348"/>
      <c r="IOJ251" s="348"/>
      <c r="IOK251" s="349"/>
      <c r="IOM251" s="347"/>
      <c r="ION251" s="350"/>
      <c r="IOO251" s="350"/>
      <c r="IOP251" s="348"/>
      <c r="IOQ251" s="348"/>
      <c r="IOR251" s="348"/>
      <c r="IOS251" s="349"/>
      <c r="IOU251" s="347"/>
      <c r="IOV251" s="350"/>
      <c r="IOW251" s="350"/>
      <c r="IOX251" s="348"/>
      <c r="IOY251" s="348"/>
      <c r="IOZ251" s="348"/>
      <c r="IPA251" s="349"/>
      <c r="IPC251" s="347"/>
      <c r="IPD251" s="350"/>
      <c r="IPE251" s="350"/>
      <c r="IPF251" s="348"/>
      <c r="IPG251" s="348"/>
      <c r="IPH251" s="348"/>
      <c r="IPI251" s="349"/>
      <c r="IPK251" s="347"/>
      <c r="IPL251" s="350"/>
      <c r="IPM251" s="350"/>
      <c r="IPN251" s="348"/>
      <c r="IPO251" s="348"/>
      <c r="IPP251" s="348"/>
      <c r="IPQ251" s="349"/>
      <c r="IPS251" s="347"/>
      <c r="IPT251" s="350"/>
      <c r="IPU251" s="350"/>
      <c r="IPV251" s="348"/>
      <c r="IPW251" s="348"/>
      <c r="IPX251" s="348"/>
      <c r="IPY251" s="349"/>
      <c r="IQA251" s="347"/>
      <c r="IQB251" s="350"/>
      <c r="IQC251" s="350"/>
      <c r="IQD251" s="348"/>
      <c r="IQE251" s="348"/>
      <c r="IQF251" s="348"/>
      <c r="IQG251" s="349"/>
      <c r="IQI251" s="347"/>
      <c r="IQJ251" s="350"/>
      <c r="IQK251" s="350"/>
      <c r="IQL251" s="348"/>
      <c r="IQM251" s="348"/>
      <c r="IQN251" s="348"/>
      <c r="IQO251" s="349"/>
      <c r="IQQ251" s="347"/>
      <c r="IQR251" s="350"/>
      <c r="IQS251" s="350"/>
      <c r="IQT251" s="348"/>
      <c r="IQU251" s="348"/>
      <c r="IQV251" s="348"/>
      <c r="IQW251" s="349"/>
      <c r="IQY251" s="347"/>
      <c r="IQZ251" s="350"/>
      <c r="IRA251" s="350"/>
      <c r="IRB251" s="348"/>
      <c r="IRC251" s="348"/>
      <c r="IRD251" s="348"/>
      <c r="IRE251" s="349"/>
      <c r="IRG251" s="347"/>
      <c r="IRH251" s="350"/>
      <c r="IRI251" s="350"/>
      <c r="IRJ251" s="348"/>
      <c r="IRK251" s="348"/>
      <c r="IRL251" s="348"/>
      <c r="IRM251" s="349"/>
      <c r="IRO251" s="347"/>
      <c r="IRP251" s="350"/>
      <c r="IRQ251" s="350"/>
      <c r="IRR251" s="348"/>
      <c r="IRS251" s="348"/>
      <c r="IRT251" s="348"/>
      <c r="IRU251" s="349"/>
      <c r="IRW251" s="347"/>
      <c r="IRX251" s="350"/>
      <c r="IRY251" s="350"/>
      <c r="IRZ251" s="348"/>
      <c r="ISA251" s="348"/>
      <c r="ISB251" s="348"/>
      <c r="ISC251" s="349"/>
      <c r="ISE251" s="347"/>
      <c r="ISF251" s="350"/>
      <c r="ISG251" s="350"/>
      <c r="ISH251" s="348"/>
      <c r="ISI251" s="348"/>
      <c r="ISJ251" s="348"/>
      <c r="ISK251" s="349"/>
      <c r="ISM251" s="347"/>
      <c r="ISN251" s="350"/>
      <c r="ISO251" s="350"/>
      <c r="ISP251" s="348"/>
      <c r="ISQ251" s="348"/>
      <c r="ISR251" s="348"/>
      <c r="ISS251" s="349"/>
      <c r="ISU251" s="347"/>
      <c r="ISV251" s="350"/>
      <c r="ISW251" s="350"/>
      <c r="ISX251" s="348"/>
      <c r="ISY251" s="348"/>
      <c r="ISZ251" s="348"/>
      <c r="ITA251" s="349"/>
      <c r="ITC251" s="347"/>
      <c r="ITD251" s="350"/>
      <c r="ITE251" s="350"/>
      <c r="ITF251" s="348"/>
      <c r="ITG251" s="348"/>
      <c r="ITH251" s="348"/>
      <c r="ITI251" s="349"/>
      <c r="ITK251" s="347"/>
      <c r="ITL251" s="350"/>
      <c r="ITM251" s="350"/>
      <c r="ITN251" s="348"/>
      <c r="ITO251" s="348"/>
      <c r="ITP251" s="348"/>
      <c r="ITQ251" s="349"/>
      <c r="ITS251" s="347"/>
      <c r="ITT251" s="350"/>
      <c r="ITU251" s="350"/>
      <c r="ITV251" s="348"/>
      <c r="ITW251" s="348"/>
      <c r="ITX251" s="348"/>
      <c r="ITY251" s="349"/>
      <c r="IUA251" s="347"/>
      <c r="IUB251" s="350"/>
      <c r="IUC251" s="350"/>
      <c r="IUD251" s="348"/>
      <c r="IUE251" s="348"/>
      <c r="IUF251" s="348"/>
      <c r="IUG251" s="349"/>
      <c r="IUI251" s="347"/>
      <c r="IUJ251" s="350"/>
      <c r="IUK251" s="350"/>
      <c r="IUL251" s="348"/>
      <c r="IUM251" s="348"/>
      <c r="IUN251" s="348"/>
      <c r="IUO251" s="349"/>
      <c r="IUQ251" s="347"/>
      <c r="IUR251" s="350"/>
      <c r="IUS251" s="350"/>
      <c r="IUT251" s="348"/>
      <c r="IUU251" s="348"/>
      <c r="IUV251" s="348"/>
      <c r="IUW251" s="349"/>
      <c r="IUY251" s="347"/>
      <c r="IUZ251" s="350"/>
      <c r="IVA251" s="350"/>
      <c r="IVB251" s="348"/>
      <c r="IVC251" s="348"/>
      <c r="IVD251" s="348"/>
      <c r="IVE251" s="349"/>
      <c r="IVG251" s="347"/>
      <c r="IVH251" s="350"/>
      <c r="IVI251" s="350"/>
      <c r="IVJ251" s="348"/>
      <c r="IVK251" s="348"/>
      <c r="IVL251" s="348"/>
      <c r="IVM251" s="349"/>
      <c r="IVO251" s="347"/>
      <c r="IVP251" s="350"/>
      <c r="IVQ251" s="350"/>
      <c r="IVR251" s="348"/>
      <c r="IVS251" s="348"/>
      <c r="IVT251" s="348"/>
      <c r="IVU251" s="349"/>
      <c r="IVW251" s="347"/>
      <c r="IVX251" s="350"/>
      <c r="IVY251" s="350"/>
      <c r="IVZ251" s="348"/>
      <c r="IWA251" s="348"/>
      <c r="IWB251" s="348"/>
      <c r="IWC251" s="349"/>
      <c r="IWE251" s="347"/>
      <c r="IWF251" s="350"/>
      <c r="IWG251" s="350"/>
      <c r="IWH251" s="348"/>
      <c r="IWI251" s="348"/>
      <c r="IWJ251" s="348"/>
      <c r="IWK251" s="349"/>
      <c r="IWM251" s="347"/>
      <c r="IWN251" s="350"/>
      <c r="IWO251" s="350"/>
      <c r="IWP251" s="348"/>
      <c r="IWQ251" s="348"/>
      <c r="IWR251" s="348"/>
      <c r="IWS251" s="349"/>
      <c r="IWU251" s="347"/>
      <c r="IWV251" s="350"/>
      <c r="IWW251" s="350"/>
      <c r="IWX251" s="348"/>
      <c r="IWY251" s="348"/>
      <c r="IWZ251" s="348"/>
      <c r="IXA251" s="349"/>
      <c r="IXC251" s="347"/>
      <c r="IXD251" s="350"/>
      <c r="IXE251" s="350"/>
      <c r="IXF251" s="348"/>
      <c r="IXG251" s="348"/>
      <c r="IXH251" s="348"/>
      <c r="IXI251" s="349"/>
      <c r="IXK251" s="347"/>
      <c r="IXL251" s="350"/>
      <c r="IXM251" s="350"/>
      <c r="IXN251" s="348"/>
      <c r="IXO251" s="348"/>
      <c r="IXP251" s="348"/>
      <c r="IXQ251" s="349"/>
      <c r="IXS251" s="347"/>
      <c r="IXT251" s="350"/>
      <c r="IXU251" s="350"/>
      <c r="IXV251" s="348"/>
      <c r="IXW251" s="348"/>
      <c r="IXX251" s="348"/>
      <c r="IXY251" s="349"/>
      <c r="IYA251" s="347"/>
      <c r="IYB251" s="350"/>
      <c r="IYC251" s="350"/>
      <c r="IYD251" s="348"/>
      <c r="IYE251" s="348"/>
      <c r="IYF251" s="348"/>
      <c r="IYG251" s="349"/>
      <c r="IYI251" s="347"/>
      <c r="IYJ251" s="350"/>
      <c r="IYK251" s="350"/>
      <c r="IYL251" s="348"/>
      <c r="IYM251" s="348"/>
      <c r="IYN251" s="348"/>
      <c r="IYO251" s="349"/>
      <c r="IYQ251" s="347"/>
      <c r="IYR251" s="350"/>
      <c r="IYS251" s="350"/>
      <c r="IYT251" s="348"/>
      <c r="IYU251" s="348"/>
      <c r="IYV251" s="348"/>
      <c r="IYW251" s="349"/>
      <c r="IYY251" s="347"/>
      <c r="IYZ251" s="350"/>
      <c r="IZA251" s="350"/>
      <c r="IZB251" s="348"/>
      <c r="IZC251" s="348"/>
      <c r="IZD251" s="348"/>
      <c r="IZE251" s="349"/>
      <c r="IZG251" s="347"/>
      <c r="IZH251" s="350"/>
      <c r="IZI251" s="350"/>
      <c r="IZJ251" s="348"/>
      <c r="IZK251" s="348"/>
      <c r="IZL251" s="348"/>
      <c r="IZM251" s="349"/>
      <c r="IZO251" s="347"/>
      <c r="IZP251" s="350"/>
      <c r="IZQ251" s="350"/>
      <c r="IZR251" s="348"/>
      <c r="IZS251" s="348"/>
      <c r="IZT251" s="348"/>
      <c r="IZU251" s="349"/>
      <c r="IZW251" s="347"/>
      <c r="IZX251" s="350"/>
      <c r="IZY251" s="350"/>
      <c r="IZZ251" s="348"/>
      <c r="JAA251" s="348"/>
      <c r="JAB251" s="348"/>
      <c r="JAC251" s="349"/>
      <c r="JAE251" s="347"/>
      <c r="JAF251" s="350"/>
      <c r="JAG251" s="350"/>
      <c r="JAH251" s="348"/>
      <c r="JAI251" s="348"/>
      <c r="JAJ251" s="348"/>
      <c r="JAK251" s="349"/>
      <c r="JAM251" s="347"/>
      <c r="JAN251" s="350"/>
      <c r="JAO251" s="350"/>
      <c r="JAP251" s="348"/>
      <c r="JAQ251" s="348"/>
      <c r="JAR251" s="348"/>
      <c r="JAS251" s="349"/>
      <c r="JAU251" s="347"/>
      <c r="JAV251" s="350"/>
      <c r="JAW251" s="350"/>
      <c r="JAX251" s="348"/>
      <c r="JAY251" s="348"/>
      <c r="JAZ251" s="348"/>
      <c r="JBA251" s="349"/>
      <c r="JBC251" s="347"/>
      <c r="JBD251" s="350"/>
      <c r="JBE251" s="350"/>
      <c r="JBF251" s="348"/>
      <c r="JBG251" s="348"/>
      <c r="JBH251" s="348"/>
      <c r="JBI251" s="349"/>
      <c r="JBK251" s="347"/>
      <c r="JBL251" s="350"/>
      <c r="JBM251" s="350"/>
      <c r="JBN251" s="348"/>
      <c r="JBO251" s="348"/>
      <c r="JBP251" s="348"/>
      <c r="JBQ251" s="349"/>
      <c r="JBS251" s="347"/>
      <c r="JBT251" s="350"/>
      <c r="JBU251" s="350"/>
      <c r="JBV251" s="348"/>
      <c r="JBW251" s="348"/>
      <c r="JBX251" s="348"/>
      <c r="JBY251" s="349"/>
      <c r="JCA251" s="347"/>
      <c r="JCB251" s="350"/>
      <c r="JCC251" s="350"/>
      <c r="JCD251" s="348"/>
      <c r="JCE251" s="348"/>
      <c r="JCF251" s="348"/>
      <c r="JCG251" s="349"/>
      <c r="JCI251" s="347"/>
      <c r="JCJ251" s="350"/>
      <c r="JCK251" s="350"/>
      <c r="JCL251" s="348"/>
      <c r="JCM251" s="348"/>
      <c r="JCN251" s="348"/>
      <c r="JCO251" s="349"/>
      <c r="JCQ251" s="347"/>
      <c r="JCR251" s="350"/>
      <c r="JCS251" s="350"/>
      <c r="JCT251" s="348"/>
      <c r="JCU251" s="348"/>
      <c r="JCV251" s="348"/>
      <c r="JCW251" s="349"/>
      <c r="JCY251" s="347"/>
      <c r="JCZ251" s="350"/>
      <c r="JDA251" s="350"/>
      <c r="JDB251" s="348"/>
      <c r="JDC251" s="348"/>
      <c r="JDD251" s="348"/>
      <c r="JDE251" s="349"/>
      <c r="JDG251" s="347"/>
      <c r="JDH251" s="350"/>
      <c r="JDI251" s="350"/>
      <c r="JDJ251" s="348"/>
      <c r="JDK251" s="348"/>
      <c r="JDL251" s="348"/>
      <c r="JDM251" s="349"/>
      <c r="JDO251" s="347"/>
      <c r="JDP251" s="350"/>
      <c r="JDQ251" s="350"/>
      <c r="JDR251" s="348"/>
      <c r="JDS251" s="348"/>
      <c r="JDT251" s="348"/>
      <c r="JDU251" s="349"/>
      <c r="JDW251" s="347"/>
      <c r="JDX251" s="350"/>
      <c r="JDY251" s="350"/>
      <c r="JDZ251" s="348"/>
      <c r="JEA251" s="348"/>
      <c r="JEB251" s="348"/>
      <c r="JEC251" s="349"/>
      <c r="JEE251" s="347"/>
      <c r="JEF251" s="350"/>
      <c r="JEG251" s="350"/>
      <c r="JEH251" s="348"/>
      <c r="JEI251" s="348"/>
      <c r="JEJ251" s="348"/>
      <c r="JEK251" s="349"/>
      <c r="JEM251" s="347"/>
      <c r="JEN251" s="350"/>
      <c r="JEO251" s="350"/>
      <c r="JEP251" s="348"/>
      <c r="JEQ251" s="348"/>
      <c r="JER251" s="348"/>
      <c r="JES251" s="349"/>
      <c r="JEU251" s="347"/>
      <c r="JEV251" s="350"/>
      <c r="JEW251" s="350"/>
      <c r="JEX251" s="348"/>
      <c r="JEY251" s="348"/>
      <c r="JEZ251" s="348"/>
      <c r="JFA251" s="349"/>
      <c r="JFC251" s="347"/>
      <c r="JFD251" s="350"/>
      <c r="JFE251" s="350"/>
      <c r="JFF251" s="348"/>
      <c r="JFG251" s="348"/>
      <c r="JFH251" s="348"/>
      <c r="JFI251" s="349"/>
      <c r="JFK251" s="347"/>
      <c r="JFL251" s="350"/>
      <c r="JFM251" s="350"/>
      <c r="JFN251" s="348"/>
      <c r="JFO251" s="348"/>
      <c r="JFP251" s="348"/>
      <c r="JFQ251" s="349"/>
      <c r="JFS251" s="347"/>
      <c r="JFT251" s="350"/>
      <c r="JFU251" s="350"/>
      <c r="JFV251" s="348"/>
      <c r="JFW251" s="348"/>
      <c r="JFX251" s="348"/>
      <c r="JFY251" s="349"/>
      <c r="JGA251" s="347"/>
      <c r="JGB251" s="350"/>
      <c r="JGC251" s="350"/>
      <c r="JGD251" s="348"/>
      <c r="JGE251" s="348"/>
      <c r="JGF251" s="348"/>
      <c r="JGG251" s="349"/>
      <c r="JGI251" s="347"/>
      <c r="JGJ251" s="350"/>
      <c r="JGK251" s="350"/>
      <c r="JGL251" s="348"/>
      <c r="JGM251" s="348"/>
      <c r="JGN251" s="348"/>
      <c r="JGO251" s="349"/>
      <c r="JGQ251" s="347"/>
      <c r="JGR251" s="350"/>
      <c r="JGS251" s="350"/>
      <c r="JGT251" s="348"/>
      <c r="JGU251" s="348"/>
      <c r="JGV251" s="348"/>
      <c r="JGW251" s="349"/>
      <c r="JGY251" s="347"/>
      <c r="JGZ251" s="350"/>
      <c r="JHA251" s="350"/>
      <c r="JHB251" s="348"/>
      <c r="JHC251" s="348"/>
      <c r="JHD251" s="348"/>
      <c r="JHE251" s="349"/>
      <c r="JHG251" s="347"/>
      <c r="JHH251" s="350"/>
      <c r="JHI251" s="350"/>
      <c r="JHJ251" s="348"/>
      <c r="JHK251" s="348"/>
      <c r="JHL251" s="348"/>
      <c r="JHM251" s="349"/>
      <c r="JHO251" s="347"/>
      <c r="JHP251" s="350"/>
      <c r="JHQ251" s="350"/>
      <c r="JHR251" s="348"/>
      <c r="JHS251" s="348"/>
      <c r="JHT251" s="348"/>
      <c r="JHU251" s="349"/>
      <c r="JHW251" s="347"/>
      <c r="JHX251" s="350"/>
      <c r="JHY251" s="350"/>
      <c r="JHZ251" s="348"/>
      <c r="JIA251" s="348"/>
      <c r="JIB251" s="348"/>
      <c r="JIC251" s="349"/>
      <c r="JIE251" s="347"/>
      <c r="JIF251" s="350"/>
      <c r="JIG251" s="350"/>
      <c r="JIH251" s="348"/>
      <c r="JII251" s="348"/>
      <c r="JIJ251" s="348"/>
      <c r="JIK251" s="349"/>
      <c r="JIM251" s="347"/>
      <c r="JIN251" s="350"/>
      <c r="JIO251" s="350"/>
      <c r="JIP251" s="348"/>
      <c r="JIQ251" s="348"/>
      <c r="JIR251" s="348"/>
      <c r="JIS251" s="349"/>
      <c r="JIU251" s="347"/>
      <c r="JIV251" s="350"/>
      <c r="JIW251" s="350"/>
      <c r="JIX251" s="348"/>
      <c r="JIY251" s="348"/>
      <c r="JIZ251" s="348"/>
      <c r="JJA251" s="349"/>
      <c r="JJC251" s="347"/>
      <c r="JJD251" s="350"/>
      <c r="JJE251" s="350"/>
      <c r="JJF251" s="348"/>
      <c r="JJG251" s="348"/>
      <c r="JJH251" s="348"/>
      <c r="JJI251" s="349"/>
      <c r="JJK251" s="347"/>
      <c r="JJL251" s="350"/>
      <c r="JJM251" s="350"/>
      <c r="JJN251" s="348"/>
      <c r="JJO251" s="348"/>
      <c r="JJP251" s="348"/>
      <c r="JJQ251" s="349"/>
      <c r="JJS251" s="347"/>
      <c r="JJT251" s="350"/>
      <c r="JJU251" s="350"/>
      <c r="JJV251" s="348"/>
      <c r="JJW251" s="348"/>
      <c r="JJX251" s="348"/>
      <c r="JJY251" s="349"/>
      <c r="JKA251" s="347"/>
      <c r="JKB251" s="350"/>
      <c r="JKC251" s="350"/>
      <c r="JKD251" s="348"/>
      <c r="JKE251" s="348"/>
      <c r="JKF251" s="348"/>
      <c r="JKG251" s="349"/>
      <c r="JKI251" s="347"/>
      <c r="JKJ251" s="350"/>
      <c r="JKK251" s="350"/>
      <c r="JKL251" s="348"/>
      <c r="JKM251" s="348"/>
      <c r="JKN251" s="348"/>
      <c r="JKO251" s="349"/>
      <c r="JKQ251" s="347"/>
      <c r="JKR251" s="350"/>
      <c r="JKS251" s="350"/>
      <c r="JKT251" s="348"/>
      <c r="JKU251" s="348"/>
      <c r="JKV251" s="348"/>
      <c r="JKW251" s="349"/>
      <c r="JKY251" s="347"/>
      <c r="JKZ251" s="350"/>
      <c r="JLA251" s="350"/>
      <c r="JLB251" s="348"/>
      <c r="JLC251" s="348"/>
      <c r="JLD251" s="348"/>
      <c r="JLE251" s="349"/>
      <c r="JLG251" s="347"/>
      <c r="JLH251" s="350"/>
      <c r="JLI251" s="350"/>
      <c r="JLJ251" s="348"/>
      <c r="JLK251" s="348"/>
      <c r="JLL251" s="348"/>
      <c r="JLM251" s="349"/>
      <c r="JLO251" s="347"/>
      <c r="JLP251" s="350"/>
      <c r="JLQ251" s="350"/>
      <c r="JLR251" s="348"/>
      <c r="JLS251" s="348"/>
      <c r="JLT251" s="348"/>
      <c r="JLU251" s="349"/>
      <c r="JLW251" s="347"/>
      <c r="JLX251" s="350"/>
      <c r="JLY251" s="350"/>
      <c r="JLZ251" s="348"/>
      <c r="JMA251" s="348"/>
      <c r="JMB251" s="348"/>
      <c r="JMC251" s="349"/>
      <c r="JME251" s="347"/>
      <c r="JMF251" s="350"/>
      <c r="JMG251" s="350"/>
      <c r="JMH251" s="348"/>
      <c r="JMI251" s="348"/>
      <c r="JMJ251" s="348"/>
      <c r="JMK251" s="349"/>
      <c r="JMM251" s="347"/>
      <c r="JMN251" s="350"/>
      <c r="JMO251" s="350"/>
      <c r="JMP251" s="348"/>
      <c r="JMQ251" s="348"/>
      <c r="JMR251" s="348"/>
      <c r="JMS251" s="349"/>
      <c r="JMU251" s="347"/>
      <c r="JMV251" s="350"/>
      <c r="JMW251" s="350"/>
      <c r="JMX251" s="348"/>
      <c r="JMY251" s="348"/>
      <c r="JMZ251" s="348"/>
      <c r="JNA251" s="349"/>
      <c r="JNC251" s="347"/>
      <c r="JND251" s="350"/>
      <c r="JNE251" s="350"/>
      <c r="JNF251" s="348"/>
      <c r="JNG251" s="348"/>
      <c r="JNH251" s="348"/>
      <c r="JNI251" s="349"/>
      <c r="JNK251" s="347"/>
      <c r="JNL251" s="350"/>
      <c r="JNM251" s="350"/>
      <c r="JNN251" s="348"/>
      <c r="JNO251" s="348"/>
      <c r="JNP251" s="348"/>
      <c r="JNQ251" s="349"/>
      <c r="JNS251" s="347"/>
      <c r="JNT251" s="350"/>
      <c r="JNU251" s="350"/>
      <c r="JNV251" s="348"/>
      <c r="JNW251" s="348"/>
      <c r="JNX251" s="348"/>
      <c r="JNY251" s="349"/>
      <c r="JOA251" s="347"/>
      <c r="JOB251" s="350"/>
      <c r="JOC251" s="350"/>
      <c r="JOD251" s="348"/>
      <c r="JOE251" s="348"/>
      <c r="JOF251" s="348"/>
      <c r="JOG251" s="349"/>
      <c r="JOI251" s="347"/>
      <c r="JOJ251" s="350"/>
      <c r="JOK251" s="350"/>
      <c r="JOL251" s="348"/>
      <c r="JOM251" s="348"/>
      <c r="JON251" s="348"/>
      <c r="JOO251" s="349"/>
      <c r="JOQ251" s="347"/>
      <c r="JOR251" s="350"/>
      <c r="JOS251" s="350"/>
      <c r="JOT251" s="348"/>
      <c r="JOU251" s="348"/>
      <c r="JOV251" s="348"/>
      <c r="JOW251" s="349"/>
      <c r="JOY251" s="347"/>
      <c r="JOZ251" s="350"/>
      <c r="JPA251" s="350"/>
      <c r="JPB251" s="348"/>
      <c r="JPC251" s="348"/>
      <c r="JPD251" s="348"/>
      <c r="JPE251" s="349"/>
      <c r="JPG251" s="347"/>
      <c r="JPH251" s="350"/>
      <c r="JPI251" s="350"/>
      <c r="JPJ251" s="348"/>
      <c r="JPK251" s="348"/>
      <c r="JPL251" s="348"/>
      <c r="JPM251" s="349"/>
      <c r="JPO251" s="347"/>
      <c r="JPP251" s="350"/>
      <c r="JPQ251" s="350"/>
      <c r="JPR251" s="348"/>
      <c r="JPS251" s="348"/>
      <c r="JPT251" s="348"/>
      <c r="JPU251" s="349"/>
      <c r="JPW251" s="347"/>
      <c r="JPX251" s="350"/>
      <c r="JPY251" s="350"/>
      <c r="JPZ251" s="348"/>
      <c r="JQA251" s="348"/>
      <c r="JQB251" s="348"/>
      <c r="JQC251" s="349"/>
      <c r="JQE251" s="347"/>
      <c r="JQF251" s="350"/>
      <c r="JQG251" s="350"/>
      <c r="JQH251" s="348"/>
      <c r="JQI251" s="348"/>
      <c r="JQJ251" s="348"/>
      <c r="JQK251" s="349"/>
      <c r="JQM251" s="347"/>
      <c r="JQN251" s="350"/>
      <c r="JQO251" s="350"/>
      <c r="JQP251" s="348"/>
      <c r="JQQ251" s="348"/>
      <c r="JQR251" s="348"/>
      <c r="JQS251" s="349"/>
      <c r="JQU251" s="347"/>
      <c r="JQV251" s="350"/>
      <c r="JQW251" s="350"/>
      <c r="JQX251" s="348"/>
      <c r="JQY251" s="348"/>
      <c r="JQZ251" s="348"/>
      <c r="JRA251" s="349"/>
      <c r="JRC251" s="347"/>
      <c r="JRD251" s="350"/>
      <c r="JRE251" s="350"/>
      <c r="JRF251" s="348"/>
      <c r="JRG251" s="348"/>
      <c r="JRH251" s="348"/>
      <c r="JRI251" s="349"/>
      <c r="JRK251" s="347"/>
      <c r="JRL251" s="350"/>
      <c r="JRM251" s="350"/>
      <c r="JRN251" s="348"/>
      <c r="JRO251" s="348"/>
      <c r="JRP251" s="348"/>
      <c r="JRQ251" s="349"/>
      <c r="JRS251" s="347"/>
      <c r="JRT251" s="350"/>
      <c r="JRU251" s="350"/>
      <c r="JRV251" s="348"/>
      <c r="JRW251" s="348"/>
      <c r="JRX251" s="348"/>
      <c r="JRY251" s="349"/>
      <c r="JSA251" s="347"/>
      <c r="JSB251" s="350"/>
      <c r="JSC251" s="350"/>
      <c r="JSD251" s="348"/>
      <c r="JSE251" s="348"/>
      <c r="JSF251" s="348"/>
      <c r="JSG251" s="349"/>
      <c r="JSI251" s="347"/>
      <c r="JSJ251" s="350"/>
      <c r="JSK251" s="350"/>
      <c r="JSL251" s="348"/>
      <c r="JSM251" s="348"/>
      <c r="JSN251" s="348"/>
      <c r="JSO251" s="349"/>
      <c r="JSQ251" s="347"/>
      <c r="JSR251" s="350"/>
      <c r="JSS251" s="350"/>
      <c r="JST251" s="348"/>
      <c r="JSU251" s="348"/>
      <c r="JSV251" s="348"/>
      <c r="JSW251" s="349"/>
      <c r="JSY251" s="347"/>
      <c r="JSZ251" s="350"/>
      <c r="JTA251" s="350"/>
      <c r="JTB251" s="348"/>
      <c r="JTC251" s="348"/>
      <c r="JTD251" s="348"/>
      <c r="JTE251" s="349"/>
      <c r="JTG251" s="347"/>
      <c r="JTH251" s="350"/>
      <c r="JTI251" s="350"/>
      <c r="JTJ251" s="348"/>
      <c r="JTK251" s="348"/>
      <c r="JTL251" s="348"/>
      <c r="JTM251" s="349"/>
      <c r="JTO251" s="347"/>
      <c r="JTP251" s="350"/>
      <c r="JTQ251" s="350"/>
      <c r="JTR251" s="348"/>
      <c r="JTS251" s="348"/>
      <c r="JTT251" s="348"/>
      <c r="JTU251" s="349"/>
      <c r="JTW251" s="347"/>
      <c r="JTX251" s="350"/>
      <c r="JTY251" s="350"/>
      <c r="JTZ251" s="348"/>
      <c r="JUA251" s="348"/>
      <c r="JUB251" s="348"/>
      <c r="JUC251" s="349"/>
      <c r="JUE251" s="347"/>
      <c r="JUF251" s="350"/>
      <c r="JUG251" s="350"/>
      <c r="JUH251" s="348"/>
      <c r="JUI251" s="348"/>
      <c r="JUJ251" s="348"/>
      <c r="JUK251" s="349"/>
      <c r="JUM251" s="347"/>
      <c r="JUN251" s="350"/>
      <c r="JUO251" s="350"/>
      <c r="JUP251" s="348"/>
      <c r="JUQ251" s="348"/>
      <c r="JUR251" s="348"/>
      <c r="JUS251" s="349"/>
      <c r="JUU251" s="347"/>
      <c r="JUV251" s="350"/>
      <c r="JUW251" s="350"/>
      <c r="JUX251" s="348"/>
      <c r="JUY251" s="348"/>
      <c r="JUZ251" s="348"/>
      <c r="JVA251" s="349"/>
      <c r="JVC251" s="347"/>
      <c r="JVD251" s="350"/>
      <c r="JVE251" s="350"/>
      <c r="JVF251" s="348"/>
      <c r="JVG251" s="348"/>
      <c r="JVH251" s="348"/>
      <c r="JVI251" s="349"/>
      <c r="JVK251" s="347"/>
      <c r="JVL251" s="350"/>
      <c r="JVM251" s="350"/>
      <c r="JVN251" s="348"/>
      <c r="JVO251" s="348"/>
      <c r="JVP251" s="348"/>
      <c r="JVQ251" s="349"/>
      <c r="JVS251" s="347"/>
      <c r="JVT251" s="350"/>
      <c r="JVU251" s="350"/>
      <c r="JVV251" s="348"/>
      <c r="JVW251" s="348"/>
      <c r="JVX251" s="348"/>
      <c r="JVY251" s="349"/>
      <c r="JWA251" s="347"/>
      <c r="JWB251" s="350"/>
      <c r="JWC251" s="350"/>
      <c r="JWD251" s="348"/>
      <c r="JWE251" s="348"/>
      <c r="JWF251" s="348"/>
      <c r="JWG251" s="349"/>
      <c r="JWI251" s="347"/>
      <c r="JWJ251" s="350"/>
      <c r="JWK251" s="350"/>
      <c r="JWL251" s="348"/>
      <c r="JWM251" s="348"/>
      <c r="JWN251" s="348"/>
      <c r="JWO251" s="349"/>
      <c r="JWQ251" s="347"/>
      <c r="JWR251" s="350"/>
      <c r="JWS251" s="350"/>
      <c r="JWT251" s="348"/>
      <c r="JWU251" s="348"/>
      <c r="JWV251" s="348"/>
      <c r="JWW251" s="349"/>
      <c r="JWY251" s="347"/>
      <c r="JWZ251" s="350"/>
      <c r="JXA251" s="350"/>
      <c r="JXB251" s="348"/>
      <c r="JXC251" s="348"/>
      <c r="JXD251" s="348"/>
      <c r="JXE251" s="349"/>
      <c r="JXG251" s="347"/>
      <c r="JXH251" s="350"/>
      <c r="JXI251" s="350"/>
      <c r="JXJ251" s="348"/>
      <c r="JXK251" s="348"/>
      <c r="JXL251" s="348"/>
      <c r="JXM251" s="349"/>
      <c r="JXO251" s="347"/>
      <c r="JXP251" s="350"/>
      <c r="JXQ251" s="350"/>
      <c r="JXR251" s="348"/>
      <c r="JXS251" s="348"/>
      <c r="JXT251" s="348"/>
      <c r="JXU251" s="349"/>
      <c r="JXW251" s="347"/>
      <c r="JXX251" s="350"/>
      <c r="JXY251" s="350"/>
      <c r="JXZ251" s="348"/>
      <c r="JYA251" s="348"/>
      <c r="JYB251" s="348"/>
      <c r="JYC251" s="349"/>
      <c r="JYE251" s="347"/>
      <c r="JYF251" s="350"/>
      <c r="JYG251" s="350"/>
      <c r="JYH251" s="348"/>
      <c r="JYI251" s="348"/>
      <c r="JYJ251" s="348"/>
      <c r="JYK251" s="349"/>
      <c r="JYM251" s="347"/>
      <c r="JYN251" s="350"/>
      <c r="JYO251" s="350"/>
      <c r="JYP251" s="348"/>
      <c r="JYQ251" s="348"/>
      <c r="JYR251" s="348"/>
      <c r="JYS251" s="349"/>
      <c r="JYU251" s="347"/>
      <c r="JYV251" s="350"/>
      <c r="JYW251" s="350"/>
      <c r="JYX251" s="348"/>
      <c r="JYY251" s="348"/>
      <c r="JYZ251" s="348"/>
      <c r="JZA251" s="349"/>
      <c r="JZC251" s="347"/>
      <c r="JZD251" s="350"/>
      <c r="JZE251" s="350"/>
      <c r="JZF251" s="348"/>
      <c r="JZG251" s="348"/>
      <c r="JZH251" s="348"/>
      <c r="JZI251" s="349"/>
      <c r="JZK251" s="347"/>
      <c r="JZL251" s="350"/>
      <c r="JZM251" s="350"/>
      <c r="JZN251" s="348"/>
      <c r="JZO251" s="348"/>
      <c r="JZP251" s="348"/>
      <c r="JZQ251" s="349"/>
      <c r="JZS251" s="347"/>
      <c r="JZT251" s="350"/>
      <c r="JZU251" s="350"/>
      <c r="JZV251" s="348"/>
      <c r="JZW251" s="348"/>
      <c r="JZX251" s="348"/>
      <c r="JZY251" s="349"/>
      <c r="KAA251" s="347"/>
      <c r="KAB251" s="350"/>
      <c r="KAC251" s="350"/>
      <c r="KAD251" s="348"/>
      <c r="KAE251" s="348"/>
      <c r="KAF251" s="348"/>
      <c r="KAG251" s="349"/>
      <c r="KAI251" s="347"/>
      <c r="KAJ251" s="350"/>
      <c r="KAK251" s="350"/>
      <c r="KAL251" s="348"/>
      <c r="KAM251" s="348"/>
      <c r="KAN251" s="348"/>
      <c r="KAO251" s="349"/>
      <c r="KAQ251" s="347"/>
      <c r="KAR251" s="350"/>
      <c r="KAS251" s="350"/>
      <c r="KAT251" s="348"/>
      <c r="KAU251" s="348"/>
      <c r="KAV251" s="348"/>
      <c r="KAW251" s="349"/>
      <c r="KAY251" s="347"/>
      <c r="KAZ251" s="350"/>
      <c r="KBA251" s="350"/>
      <c r="KBB251" s="348"/>
      <c r="KBC251" s="348"/>
      <c r="KBD251" s="348"/>
      <c r="KBE251" s="349"/>
      <c r="KBG251" s="347"/>
      <c r="KBH251" s="350"/>
      <c r="KBI251" s="350"/>
      <c r="KBJ251" s="348"/>
      <c r="KBK251" s="348"/>
      <c r="KBL251" s="348"/>
      <c r="KBM251" s="349"/>
      <c r="KBO251" s="347"/>
      <c r="KBP251" s="350"/>
      <c r="KBQ251" s="350"/>
      <c r="KBR251" s="348"/>
      <c r="KBS251" s="348"/>
      <c r="KBT251" s="348"/>
      <c r="KBU251" s="349"/>
      <c r="KBW251" s="347"/>
      <c r="KBX251" s="350"/>
      <c r="KBY251" s="350"/>
      <c r="KBZ251" s="348"/>
      <c r="KCA251" s="348"/>
      <c r="KCB251" s="348"/>
      <c r="KCC251" s="349"/>
      <c r="KCE251" s="347"/>
      <c r="KCF251" s="350"/>
      <c r="KCG251" s="350"/>
      <c r="KCH251" s="348"/>
      <c r="KCI251" s="348"/>
      <c r="KCJ251" s="348"/>
      <c r="KCK251" s="349"/>
      <c r="KCM251" s="347"/>
      <c r="KCN251" s="350"/>
      <c r="KCO251" s="350"/>
      <c r="KCP251" s="348"/>
      <c r="KCQ251" s="348"/>
      <c r="KCR251" s="348"/>
      <c r="KCS251" s="349"/>
      <c r="KCU251" s="347"/>
      <c r="KCV251" s="350"/>
      <c r="KCW251" s="350"/>
      <c r="KCX251" s="348"/>
      <c r="KCY251" s="348"/>
      <c r="KCZ251" s="348"/>
      <c r="KDA251" s="349"/>
      <c r="KDC251" s="347"/>
      <c r="KDD251" s="350"/>
      <c r="KDE251" s="350"/>
      <c r="KDF251" s="348"/>
      <c r="KDG251" s="348"/>
      <c r="KDH251" s="348"/>
      <c r="KDI251" s="349"/>
      <c r="KDK251" s="347"/>
      <c r="KDL251" s="350"/>
      <c r="KDM251" s="350"/>
      <c r="KDN251" s="348"/>
      <c r="KDO251" s="348"/>
      <c r="KDP251" s="348"/>
      <c r="KDQ251" s="349"/>
      <c r="KDS251" s="347"/>
      <c r="KDT251" s="350"/>
      <c r="KDU251" s="350"/>
      <c r="KDV251" s="348"/>
      <c r="KDW251" s="348"/>
      <c r="KDX251" s="348"/>
      <c r="KDY251" s="349"/>
      <c r="KEA251" s="347"/>
      <c r="KEB251" s="350"/>
      <c r="KEC251" s="350"/>
      <c r="KED251" s="348"/>
      <c r="KEE251" s="348"/>
      <c r="KEF251" s="348"/>
      <c r="KEG251" s="349"/>
      <c r="KEI251" s="347"/>
      <c r="KEJ251" s="350"/>
      <c r="KEK251" s="350"/>
      <c r="KEL251" s="348"/>
      <c r="KEM251" s="348"/>
      <c r="KEN251" s="348"/>
      <c r="KEO251" s="349"/>
      <c r="KEQ251" s="347"/>
      <c r="KER251" s="350"/>
      <c r="KES251" s="350"/>
      <c r="KET251" s="348"/>
      <c r="KEU251" s="348"/>
      <c r="KEV251" s="348"/>
      <c r="KEW251" s="349"/>
      <c r="KEY251" s="347"/>
      <c r="KEZ251" s="350"/>
      <c r="KFA251" s="350"/>
      <c r="KFB251" s="348"/>
      <c r="KFC251" s="348"/>
      <c r="KFD251" s="348"/>
      <c r="KFE251" s="349"/>
      <c r="KFG251" s="347"/>
      <c r="KFH251" s="350"/>
      <c r="KFI251" s="350"/>
      <c r="KFJ251" s="348"/>
      <c r="KFK251" s="348"/>
      <c r="KFL251" s="348"/>
      <c r="KFM251" s="349"/>
      <c r="KFO251" s="347"/>
      <c r="KFP251" s="350"/>
      <c r="KFQ251" s="350"/>
      <c r="KFR251" s="348"/>
      <c r="KFS251" s="348"/>
      <c r="KFT251" s="348"/>
      <c r="KFU251" s="349"/>
      <c r="KFW251" s="347"/>
      <c r="KFX251" s="350"/>
      <c r="KFY251" s="350"/>
      <c r="KFZ251" s="348"/>
      <c r="KGA251" s="348"/>
      <c r="KGB251" s="348"/>
      <c r="KGC251" s="349"/>
      <c r="KGE251" s="347"/>
      <c r="KGF251" s="350"/>
      <c r="KGG251" s="350"/>
      <c r="KGH251" s="348"/>
      <c r="KGI251" s="348"/>
      <c r="KGJ251" s="348"/>
      <c r="KGK251" s="349"/>
      <c r="KGM251" s="347"/>
      <c r="KGN251" s="350"/>
      <c r="KGO251" s="350"/>
      <c r="KGP251" s="348"/>
      <c r="KGQ251" s="348"/>
      <c r="KGR251" s="348"/>
      <c r="KGS251" s="349"/>
      <c r="KGU251" s="347"/>
      <c r="KGV251" s="350"/>
      <c r="KGW251" s="350"/>
      <c r="KGX251" s="348"/>
      <c r="KGY251" s="348"/>
      <c r="KGZ251" s="348"/>
      <c r="KHA251" s="349"/>
      <c r="KHC251" s="347"/>
      <c r="KHD251" s="350"/>
      <c r="KHE251" s="350"/>
      <c r="KHF251" s="348"/>
      <c r="KHG251" s="348"/>
      <c r="KHH251" s="348"/>
      <c r="KHI251" s="349"/>
      <c r="KHK251" s="347"/>
      <c r="KHL251" s="350"/>
      <c r="KHM251" s="350"/>
      <c r="KHN251" s="348"/>
      <c r="KHO251" s="348"/>
      <c r="KHP251" s="348"/>
      <c r="KHQ251" s="349"/>
      <c r="KHS251" s="347"/>
      <c r="KHT251" s="350"/>
      <c r="KHU251" s="350"/>
      <c r="KHV251" s="348"/>
      <c r="KHW251" s="348"/>
      <c r="KHX251" s="348"/>
      <c r="KHY251" s="349"/>
      <c r="KIA251" s="347"/>
      <c r="KIB251" s="350"/>
      <c r="KIC251" s="350"/>
      <c r="KID251" s="348"/>
      <c r="KIE251" s="348"/>
      <c r="KIF251" s="348"/>
      <c r="KIG251" s="349"/>
      <c r="KII251" s="347"/>
      <c r="KIJ251" s="350"/>
      <c r="KIK251" s="350"/>
      <c r="KIL251" s="348"/>
      <c r="KIM251" s="348"/>
      <c r="KIN251" s="348"/>
      <c r="KIO251" s="349"/>
      <c r="KIQ251" s="347"/>
      <c r="KIR251" s="350"/>
      <c r="KIS251" s="350"/>
      <c r="KIT251" s="348"/>
      <c r="KIU251" s="348"/>
      <c r="KIV251" s="348"/>
      <c r="KIW251" s="349"/>
      <c r="KIY251" s="347"/>
      <c r="KIZ251" s="350"/>
      <c r="KJA251" s="350"/>
      <c r="KJB251" s="348"/>
      <c r="KJC251" s="348"/>
      <c r="KJD251" s="348"/>
      <c r="KJE251" s="349"/>
      <c r="KJG251" s="347"/>
      <c r="KJH251" s="350"/>
      <c r="KJI251" s="350"/>
      <c r="KJJ251" s="348"/>
      <c r="KJK251" s="348"/>
      <c r="KJL251" s="348"/>
      <c r="KJM251" s="349"/>
      <c r="KJO251" s="347"/>
      <c r="KJP251" s="350"/>
      <c r="KJQ251" s="350"/>
      <c r="KJR251" s="348"/>
      <c r="KJS251" s="348"/>
      <c r="KJT251" s="348"/>
      <c r="KJU251" s="349"/>
      <c r="KJW251" s="347"/>
      <c r="KJX251" s="350"/>
      <c r="KJY251" s="350"/>
      <c r="KJZ251" s="348"/>
      <c r="KKA251" s="348"/>
      <c r="KKB251" s="348"/>
      <c r="KKC251" s="349"/>
      <c r="KKE251" s="347"/>
      <c r="KKF251" s="350"/>
      <c r="KKG251" s="350"/>
      <c r="KKH251" s="348"/>
      <c r="KKI251" s="348"/>
      <c r="KKJ251" s="348"/>
      <c r="KKK251" s="349"/>
      <c r="KKM251" s="347"/>
      <c r="KKN251" s="350"/>
      <c r="KKO251" s="350"/>
      <c r="KKP251" s="348"/>
      <c r="KKQ251" s="348"/>
      <c r="KKR251" s="348"/>
      <c r="KKS251" s="349"/>
      <c r="KKU251" s="347"/>
      <c r="KKV251" s="350"/>
      <c r="KKW251" s="350"/>
      <c r="KKX251" s="348"/>
      <c r="KKY251" s="348"/>
      <c r="KKZ251" s="348"/>
      <c r="KLA251" s="349"/>
      <c r="KLC251" s="347"/>
      <c r="KLD251" s="350"/>
      <c r="KLE251" s="350"/>
      <c r="KLF251" s="348"/>
      <c r="KLG251" s="348"/>
      <c r="KLH251" s="348"/>
      <c r="KLI251" s="349"/>
      <c r="KLK251" s="347"/>
      <c r="KLL251" s="350"/>
      <c r="KLM251" s="350"/>
      <c r="KLN251" s="348"/>
      <c r="KLO251" s="348"/>
      <c r="KLP251" s="348"/>
      <c r="KLQ251" s="349"/>
      <c r="KLS251" s="347"/>
      <c r="KLT251" s="350"/>
      <c r="KLU251" s="350"/>
      <c r="KLV251" s="348"/>
      <c r="KLW251" s="348"/>
      <c r="KLX251" s="348"/>
      <c r="KLY251" s="349"/>
      <c r="KMA251" s="347"/>
      <c r="KMB251" s="350"/>
      <c r="KMC251" s="350"/>
      <c r="KMD251" s="348"/>
      <c r="KME251" s="348"/>
      <c r="KMF251" s="348"/>
      <c r="KMG251" s="349"/>
      <c r="KMI251" s="347"/>
      <c r="KMJ251" s="350"/>
      <c r="KMK251" s="350"/>
      <c r="KML251" s="348"/>
      <c r="KMM251" s="348"/>
      <c r="KMN251" s="348"/>
      <c r="KMO251" s="349"/>
      <c r="KMQ251" s="347"/>
      <c r="KMR251" s="350"/>
      <c r="KMS251" s="350"/>
      <c r="KMT251" s="348"/>
      <c r="KMU251" s="348"/>
      <c r="KMV251" s="348"/>
      <c r="KMW251" s="349"/>
      <c r="KMY251" s="347"/>
      <c r="KMZ251" s="350"/>
      <c r="KNA251" s="350"/>
      <c r="KNB251" s="348"/>
      <c r="KNC251" s="348"/>
      <c r="KND251" s="348"/>
      <c r="KNE251" s="349"/>
      <c r="KNG251" s="347"/>
      <c r="KNH251" s="350"/>
      <c r="KNI251" s="350"/>
      <c r="KNJ251" s="348"/>
      <c r="KNK251" s="348"/>
      <c r="KNL251" s="348"/>
      <c r="KNM251" s="349"/>
      <c r="KNO251" s="347"/>
      <c r="KNP251" s="350"/>
      <c r="KNQ251" s="350"/>
      <c r="KNR251" s="348"/>
      <c r="KNS251" s="348"/>
      <c r="KNT251" s="348"/>
      <c r="KNU251" s="349"/>
      <c r="KNW251" s="347"/>
      <c r="KNX251" s="350"/>
      <c r="KNY251" s="350"/>
      <c r="KNZ251" s="348"/>
      <c r="KOA251" s="348"/>
      <c r="KOB251" s="348"/>
      <c r="KOC251" s="349"/>
      <c r="KOE251" s="347"/>
      <c r="KOF251" s="350"/>
      <c r="KOG251" s="350"/>
      <c r="KOH251" s="348"/>
      <c r="KOI251" s="348"/>
      <c r="KOJ251" s="348"/>
      <c r="KOK251" s="349"/>
      <c r="KOM251" s="347"/>
      <c r="KON251" s="350"/>
      <c r="KOO251" s="350"/>
      <c r="KOP251" s="348"/>
      <c r="KOQ251" s="348"/>
      <c r="KOR251" s="348"/>
      <c r="KOS251" s="349"/>
      <c r="KOU251" s="347"/>
      <c r="KOV251" s="350"/>
      <c r="KOW251" s="350"/>
      <c r="KOX251" s="348"/>
      <c r="KOY251" s="348"/>
      <c r="KOZ251" s="348"/>
      <c r="KPA251" s="349"/>
      <c r="KPC251" s="347"/>
      <c r="KPD251" s="350"/>
      <c r="KPE251" s="350"/>
      <c r="KPF251" s="348"/>
      <c r="KPG251" s="348"/>
      <c r="KPH251" s="348"/>
      <c r="KPI251" s="349"/>
      <c r="KPK251" s="347"/>
      <c r="KPL251" s="350"/>
      <c r="KPM251" s="350"/>
      <c r="KPN251" s="348"/>
      <c r="KPO251" s="348"/>
      <c r="KPP251" s="348"/>
      <c r="KPQ251" s="349"/>
      <c r="KPS251" s="347"/>
      <c r="KPT251" s="350"/>
      <c r="KPU251" s="350"/>
      <c r="KPV251" s="348"/>
      <c r="KPW251" s="348"/>
      <c r="KPX251" s="348"/>
      <c r="KPY251" s="349"/>
      <c r="KQA251" s="347"/>
      <c r="KQB251" s="350"/>
      <c r="KQC251" s="350"/>
      <c r="KQD251" s="348"/>
      <c r="KQE251" s="348"/>
      <c r="KQF251" s="348"/>
      <c r="KQG251" s="349"/>
      <c r="KQI251" s="347"/>
      <c r="KQJ251" s="350"/>
      <c r="KQK251" s="350"/>
      <c r="KQL251" s="348"/>
      <c r="KQM251" s="348"/>
      <c r="KQN251" s="348"/>
      <c r="KQO251" s="349"/>
      <c r="KQQ251" s="347"/>
      <c r="KQR251" s="350"/>
      <c r="KQS251" s="350"/>
      <c r="KQT251" s="348"/>
      <c r="KQU251" s="348"/>
      <c r="KQV251" s="348"/>
      <c r="KQW251" s="349"/>
      <c r="KQY251" s="347"/>
      <c r="KQZ251" s="350"/>
      <c r="KRA251" s="350"/>
      <c r="KRB251" s="348"/>
      <c r="KRC251" s="348"/>
      <c r="KRD251" s="348"/>
      <c r="KRE251" s="349"/>
      <c r="KRG251" s="347"/>
      <c r="KRH251" s="350"/>
      <c r="KRI251" s="350"/>
      <c r="KRJ251" s="348"/>
      <c r="KRK251" s="348"/>
      <c r="KRL251" s="348"/>
      <c r="KRM251" s="349"/>
      <c r="KRO251" s="347"/>
      <c r="KRP251" s="350"/>
      <c r="KRQ251" s="350"/>
      <c r="KRR251" s="348"/>
      <c r="KRS251" s="348"/>
      <c r="KRT251" s="348"/>
      <c r="KRU251" s="349"/>
      <c r="KRW251" s="347"/>
      <c r="KRX251" s="350"/>
      <c r="KRY251" s="350"/>
      <c r="KRZ251" s="348"/>
      <c r="KSA251" s="348"/>
      <c r="KSB251" s="348"/>
      <c r="KSC251" s="349"/>
      <c r="KSE251" s="347"/>
      <c r="KSF251" s="350"/>
      <c r="KSG251" s="350"/>
      <c r="KSH251" s="348"/>
      <c r="KSI251" s="348"/>
      <c r="KSJ251" s="348"/>
      <c r="KSK251" s="349"/>
      <c r="KSM251" s="347"/>
      <c r="KSN251" s="350"/>
      <c r="KSO251" s="350"/>
      <c r="KSP251" s="348"/>
      <c r="KSQ251" s="348"/>
      <c r="KSR251" s="348"/>
      <c r="KSS251" s="349"/>
      <c r="KSU251" s="347"/>
      <c r="KSV251" s="350"/>
      <c r="KSW251" s="350"/>
      <c r="KSX251" s="348"/>
      <c r="KSY251" s="348"/>
      <c r="KSZ251" s="348"/>
      <c r="KTA251" s="349"/>
      <c r="KTC251" s="347"/>
      <c r="KTD251" s="350"/>
      <c r="KTE251" s="350"/>
      <c r="KTF251" s="348"/>
      <c r="KTG251" s="348"/>
      <c r="KTH251" s="348"/>
      <c r="KTI251" s="349"/>
      <c r="KTK251" s="347"/>
      <c r="KTL251" s="350"/>
      <c r="KTM251" s="350"/>
      <c r="KTN251" s="348"/>
      <c r="KTO251" s="348"/>
      <c r="KTP251" s="348"/>
      <c r="KTQ251" s="349"/>
      <c r="KTS251" s="347"/>
      <c r="KTT251" s="350"/>
      <c r="KTU251" s="350"/>
      <c r="KTV251" s="348"/>
      <c r="KTW251" s="348"/>
      <c r="KTX251" s="348"/>
      <c r="KTY251" s="349"/>
      <c r="KUA251" s="347"/>
      <c r="KUB251" s="350"/>
      <c r="KUC251" s="350"/>
      <c r="KUD251" s="348"/>
      <c r="KUE251" s="348"/>
      <c r="KUF251" s="348"/>
      <c r="KUG251" s="349"/>
      <c r="KUI251" s="347"/>
      <c r="KUJ251" s="350"/>
      <c r="KUK251" s="350"/>
      <c r="KUL251" s="348"/>
      <c r="KUM251" s="348"/>
      <c r="KUN251" s="348"/>
      <c r="KUO251" s="349"/>
      <c r="KUQ251" s="347"/>
      <c r="KUR251" s="350"/>
      <c r="KUS251" s="350"/>
      <c r="KUT251" s="348"/>
      <c r="KUU251" s="348"/>
      <c r="KUV251" s="348"/>
      <c r="KUW251" s="349"/>
      <c r="KUY251" s="347"/>
      <c r="KUZ251" s="350"/>
      <c r="KVA251" s="350"/>
      <c r="KVB251" s="348"/>
      <c r="KVC251" s="348"/>
      <c r="KVD251" s="348"/>
      <c r="KVE251" s="349"/>
      <c r="KVG251" s="347"/>
      <c r="KVH251" s="350"/>
      <c r="KVI251" s="350"/>
      <c r="KVJ251" s="348"/>
      <c r="KVK251" s="348"/>
      <c r="KVL251" s="348"/>
      <c r="KVM251" s="349"/>
      <c r="KVO251" s="347"/>
      <c r="KVP251" s="350"/>
      <c r="KVQ251" s="350"/>
      <c r="KVR251" s="348"/>
      <c r="KVS251" s="348"/>
      <c r="KVT251" s="348"/>
      <c r="KVU251" s="349"/>
      <c r="KVW251" s="347"/>
      <c r="KVX251" s="350"/>
      <c r="KVY251" s="350"/>
      <c r="KVZ251" s="348"/>
      <c r="KWA251" s="348"/>
      <c r="KWB251" s="348"/>
      <c r="KWC251" s="349"/>
      <c r="KWE251" s="347"/>
      <c r="KWF251" s="350"/>
      <c r="KWG251" s="350"/>
      <c r="KWH251" s="348"/>
      <c r="KWI251" s="348"/>
      <c r="KWJ251" s="348"/>
      <c r="KWK251" s="349"/>
      <c r="KWM251" s="347"/>
      <c r="KWN251" s="350"/>
      <c r="KWO251" s="350"/>
      <c r="KWP251" s="348"/>
      <c r="KWQ251" s="348"/>
      <c r="KWR251" s="348"/>
      <c r="KWS251" s="349"/>
      <c r="KWU251" s="347"/>
      <c r="KWV251" s="350"/>
      <c r="KWW251" s="350"/>
      <c r="KWX251" s="348"/>
      <c r="KWY251" s="348"/>
      <c r="KWZ251" s="348"/>
      <c r="KXA251" s="349"/>
      <c r="KXC251" s="347"/>
      <c r="KXD251" s="350"/>
      <c r="KXE251" s="350"/>
      <c r="KXF251" s="348"/>
      <c r="KXG251" s="348"/>
      <c r="KXH251" s="348"/>
      <c r="KXI251" s="349"/>
      <c r="KXK251" s="347"/>
      <c r="KXL251" s="350"/>
      <c r="KXM251" s="350"/>
      <c r="KXN251" s="348"/>
      <c r="KXO251" s="348"/>
      <c r="KXP251" s="348"/>
      <c r="KXQ251" s="349"/>
      <c r="KXS251" s="347"/>
      <c r="KXT251" s="350"/>
      <c r="KXU251" s="350"/>
      <c r="KXV251" s="348"/>
      <c r="KXW251" s="348"/>
      <c r="KXX251" s="348"/>
      <c r="KXY251" s="349"/>
      <c r="KYA251" s="347"/>
      <c r="KYB251" s="350"/>
      <c r="KYC251" s="350"/>
      <c r="KYD251" s="348"/>
      <c r="KYE251" s="348"/>
      <c r="KYF251" s="348"/>
      <c r="KYG251" s="349"/>
      <c r="KYI251" s="347"/>
      <c r="KYJ251" s="350"/>
      <c r="KYK251" s="350"/>
      <c r="KYL251" s="348"/>
      <c r="KYM251" s="348"/>
      <c r="KYN251" s="348"/>
      <c r="KYO251" s="349"/>
      <c r="KYQ251" s="347"/>
      <c r="KYR251" s="350"/>
      <c r="KYS251" s="350"/>
      <c r="KYT251" s="348"/>
      <c r="KYU251" s="348"/>
      <c r="KYV251" s="348"/>
      <c r="KYW251" s="349"/>
      <c r="KYY251" s="347"/>
      <c r="KYZ251" s="350"/>
      <c r="KZA251" s="350"/>
      <c r="KZB251" s="348"/>
      <c r="KZC251" s="348"/>
      <c r="KZD251" s="348"/>
      <c r="KZE251" s="349"/>
      <c r="KZG251" s="347"/>
      <c r="KZH251" s="350"/>
      <c r="KZI251" s="350"/>
      <c r="KZJ251" s="348"/>
      <c r="KZK251" s="348"/>
      <c r="KZL251" s="348"/>
      <c r="KZM251" s="349"/>
      <c r="KZO251" s="347"/>
      <c r="KZP251" s="350"/>
      <c r="KZQ251" s="350"/>
      <c r="KZR251" s="348"/>
      <c r="KZS251" s="348"/>
      <c r="KZT251" s="348"/>
      <c r="KZU251" s="349"/>
      <c r="KZW251" s="347"/>
      <c r="KZX251" s="350"/>
      <c r="KZY251" s="350"/>
      <c r="KZZ251" s="348"/>
      <c r="LAA251" s="348"/>
      <c r="LAB251" s="348"/>
      <c r="LAC251" s="349"/>
      <c r="LAE251" s="347"/>
      <c r="LAF251" s="350"/>
      <c r="LAG251" s="350"/>
      <c r="LAH251" s="348"/>
      <c r="LAI251" s="348"/>
      <c r="LAJ251" s="348"/>
      <c r="LAK251" s="349"/>
      <c r="LAM251" s="347"/>
      <c r="LAN251" s="350"/>
      <c r="LAO251" s="350"/>
      <c r="LAP251" s="348"/>
      <c r="LAQ251" s="348"/>
      <c r="LAR251" s="348"/>
      <c r="LAS251" s="349"/>
      <c r="LAU251" s="347"/>
      <c r="LAV251" s="350"/>
      <c r="LAW251" s="350"/>
      <c r="LAX251" s="348"/>
      <c r="LAY251" s="348"/>
      <c r="LAZ251" s="348"/>
      <c r="LBA251" s="349"/>
      <c r="LBC251" s="347"/>
      <c r="LBD251" s="350"/>
      <c r="LBE251" s="350"/>
      <c r="LBF251" s="348"/>
      <c r="LBG251" s="348"/>
      <c r="LBH251" s="348"/>
      <c r="LBI251" s="349"/>
      <c r="LBK251" s="347"/>
      <c r="LBL251" s="350"/>
      <c r="LBM251" s="350"/>
      <c r="LBN251" s="348"/>
      <c r="LBO251" s="348"/>
      <c r="LBP251" s="348"/>
      <c r="LBQ251" s="349"/>
      <c r="LBS251" s="347"/>
      <c r="LBT251" s="350"/>
      <c r="LBU251" s="350"/>
      <c r="LBV251" s="348"/>
      <c r="LBW251" s="348"/>
      <c r="LBX251" s="348"/>
      <c r="LBY251" s="349"/>
      <c r="LCA251" s="347"/>
      <c r="LCB251" s="350"/>
      <c r="LCC251" s="350"/>
      <c r="LCD251" s="348"/>
      <c r="LCE251" s="348"/>
      <c r="LCF251" s="348"/>
      <c r="LCG251" s="349"/>
      <c r="LCI251" s="347"/>
      <c r="LCJ251" s="350"/>
      <c r="LCK251" s="350"/>
      <c r="LCL251" s="348"/>
      <c r="LCM251" s="348"/>
      <c r="LCN251" s="348"/>
      <c r="LCO251" s="349"/>
      <c r="LCQ251" s="347"/>
      <c r="LCR251" s="350"/>
      <c r="LCS251" s="350"/>
      <c r="LCT251" s="348"/>
      <c r="LCU251" s="348"/>
      <c r="LCV251" s="348"/>
      <c r="LCW251" s="349"/>
      <c r="LCY251" s="347"/>
      <c r="LCZ251" s="350"/>
      <c r="LDA251" s="350"/>
      <c r="LDB251" s="348"/>
      <c r="LDC251" s="348"/>
      <c r="LDD251" s="348"/>
      <c r="LDE251" s="349"/>
      <c r="LDG251" s="347"/>
      <c r="LDH251" s="350"/>
      <c r="LDI251" s="350"/>
      <c r="LDJ251" s="348"/>
      <c r="LDK251" s="348"/>
      <c r="LDL251" s="348"/>
      <c r="LDM251" s="349"/>
      <c r="LDO251" s="347"/>
      <c r="LDP251" s="350"/>
      <c r="LDQ251" s="350"/>
      <c r="LDR251" s="348"/>
      <c r="LDS251" s="348"/>
      <c r="LDT251" s="348"/>
      <c r="LDU251" s="349"/>
      <c r="LDW251" s="347"/>
      <c r="LDX251" s="350"/>
      <c r="LDY251" s="350"/>
      <c r="LDZ251" s="348"/>
      <c r="LEA251" s="348"/>
      <c r="LEB251" s="348"/>
      <c r="LEC251" s="349"/>
      <c r="LEE251" s="347"/>
      <c r="LEF251" s="350"/>
      <c r="LEG251" s="350"/>
      <c r="LEH251" s="348"/>
      <c r="LEI251" s="348"/>
      <c r="LEJ251" s="348"/>
      <c r="LEK251" s="349"/>
      <c r="LEM251" s="347"/>
      <c r="LEN251" s="350"/>
      <c r="LEO251" s="350"/>
      <c r="LEP251" s="348"/>
      <c r="LEQ251" s="348"/>
      <c r="LER251" s="348"/>
      <c r="LES251" s="349"/>
      <c r="LEU251" s="347"/>
      <c r="LEV251" s="350"/>
      <c r="LEW251" s="350"/>
      <c r="LEX251" s="348"/>
      <c r="LEY251" s="348"/>
      <c r="LEZ251" s="348"/>
      <c r="LFA251" s="349"/>
      <c r="LFC251" s="347"/>
      <c r="LFD251" s="350"/>
      <c r="LFE251" s="350"/>
      <c r="LFF251" s="348"/>
      <c r="LFG251" s="348"/>
      <c r="LFH251" s="348"/>
      <c r="LFI251" s="349"/>
      <c r="LFK251" s="347"/>
      <c r="LFL251" s="350"/>
      <c r="LFM251" s="350"/>
      <c r="LFN251" s="348"/>
      <c r="LFO251" s="348"/>
      <c r="LFP251" s="348"/>
      <c r="LFQ251" s="349"/>
      <c r="LFS251" s="347"/>
      <c r="LFT251" s="350"/>
      <c r="LFU251" s="350"/>
      <c r="LFV251" s="348"/>
      <c r="LFW251" s="348"/>
      <c r="LFX251" s="348"/>
      <c r="LFY251" s="349"/>
      <c r="LGA251" s="347"/>
      <c r="LGB251" s="350"/>
      <c r="LGC251" s="350"/>
      <c r="LGD251" s="348"/>
      <c r="LGE251" s="348"/>
      <c r="LGF251" s="348"/>
      <c r="LGG251" s="349"/>
      <c r="LGI251" s="347"/>
      <c r="LGJ251" s="350"/>
      <c r="LGK251" s="350"/>
      <c r="LGL251" s="348"/>
      <c r="LGM251" s="348"/>
      <c r="LGN251" s="348"/>
      <c r="LGO251" s="349"/>
      <c r="LGQ251" s="347"/>
      <c r="LGR251" s="350"/>
      <c r="LGS251" s="350"/>
      <c r="LGT251" s="348"/>
      <c r="LGU251" s="348"/>
      <c r="LGV251" s="348"/>
      <c r="LGW251" s="349"/>
      <c r="LGY251" s="347"/>
      <c r="LGZ251" s="350"/>
      <c r="LHA251" s="350"/>
      <c r="LHB251" s="348"/>
      <c r="LHC251" s="348"/>
      <c r="LHD251" s="348"/>
      <c r="LHE251" s="349"/>
      <c r="LHG251" s="347"/>
      <c r="LHH251" s="350"/>
      <c r="LHI251" s="350"/>
      <c r="LHJ251" s="348"/>
      <c r="LHK251" s="348"/>
      <c r="LHL251" s="348"/>
      <c r="LHM251" s="349"/>
      <c r="LHO251" s="347"/>
      <c r="LHP251" s="350"/>
      <c r="LHQ251" s="350"/>
      <c r="LHR251" s="348"/>
      <c r="LHS251" s="348"/>
      <c r="LHT251" s="348"/>
      <c r="LHU251" s="349"/>
      <c r="LHW251" s="347"/>
      <c r="LHX251" s="350"/>
      <c r="LHY251" s="350"/>
      <c r="LHZ251" s="348"/>
      <c r="LIA251" s="348"/>
      <c r="LIB251" s="348"/>
      <c r="LIC251" s="349"/>
      <c r="LIE251" s="347"/>
      <c r="LIF251" s="350"/>
      <c r="LIG251" s="350"/>
      <c r="LIH251" s="348"/>
      <c r="LII251" s="348"/>
      <c r="LIJ251" s="348"/>
      <c r="LIK251" s="349"/>
      <c r="LIM251" s="347"/>
      <c r="LIN251" s="350"/>
      <c r="LIO251" s="350"/>
      <c r="LIP251" s="348"/>
      <c r="LIQ251" s="348"/>
      <c r="LIR251" s="348"/>
      <c r="LIS251" s="349"/>
      <c r="LIU251" s="347"/>
      <c r="LIV251" s="350"/>
      <c r="LIW251" s="350"/>
      <c r="LIX251" s="348"/>
      <c r="LIY251" s="348"/>
      <c r="LIZ251" s="348"/>
      <c r="LJA251" s="349"/>
      <c r="LJC251" s="347"/>
      <c r="LJD251" s="350"/>
      <c r="LJE251" s="350"/>
      <c r="LJF251" s="348"/>
      <c r="LJG251" s="348"/>
      <c r="LJH251" s="348"/>
      <c r="LJI251" s="349"/>
      <c r="LJK251" s="347"/>
      <c r="LJL251" s="350"/>
      <c r="LJM251" s="350"/>
      <c r="LJN251" s="348"/>
      <c r="LJO251" s="348"/>
      <c r="LJP251" s="348"/>
      <c r="LJQ251" s="349"/>
      <c r="LJS251" s="347"/>
      <c r="LJT251" s="350"/>
      <c r="LJU251" s="350"/>
      <c r="LJV251" s="348"/>
      <c r="LJW251" s="348"/>
      <c r="LJX251" s="348"/>
      <c r="LJY251" s="349"/>
      <c r="LKA251" s="347"/>
      <c r="LKB251" s="350"/>
      <c r="LKC251" s="350"/>
      <c r="LKD251" s="348"/>
      <c r="LKE251" s="348"/>
      <c r="LKF251" s="348"/>
      <c r="LKG251" s="349"/>
      <c r="LKI251" s="347"/>
      <c r="LKJ251" s="350"/>
      <c r="LKK251" s="350"/>
      <c r="LKL251" s="348"/>
      <c r="LKM251" s="348"/>
      <c r="LKN251" s="348"/>
      <c r="LKO251" s="349"/>
      <c r="LKQ251" s="347"/>
      <c r="LKR251" s="350"/>
      <c r="LKS251" s="350"/>
      <c r="LKT251" s="348"/>
      <c r="LKU251" s="348"/>
      <c r="LKV251" s="348"/>
      <c r="LKW251" s="349"/>
      <c r="LKY251" s="347"/>
      <c r="LKZ251" s="350"/>
      <c r="LLA251" s="350"/>
      <c r="LLB251" s="348"/>
      <c r="LLC251" s="348"/>
      <c r="LLD251" s="348"/>
      <c r="LLE251" s="349"/>
      <c r="LLG251" s="347"/>
      <c r="LLH251" s="350"/>
      <c r="LLI251" s="350"/>
      <c r="LLJ251" s="348"/>
      <c r="LLK251" s="348"/>
      <c r="LLL251" s="348"/>
      <c r="LLM251" s="349"/>
      <c r="LLO251" s="347"/>
      <c r="LLP251" s="350"/>
      <c r="LLQ251" s="350"/>
      <c r="LLR251" s="348"/>
      <c r="LLS251" s="348"/>
      <c r="LLT251" s="348"/>
      <c r="LLU251" s="349"/>
      <c r="LLW251" s="347"/>
      <c r="LLX251" s="350"/>
      <c r="LLY251" s="350"/>
      <c r="LLZ251" s="348"/>
      <c r="LMA251" s="348"/>
      <c r="LMB251" s="348"/>
      <c r="LMC251" s="349"/>
      <c r="LME251" s="347"/>
      <c r="LMF251" s="350"/>
      <c r="LMG251" s="350"/>
      <c r="LMH251" s="348"/>
      <c r="LMI251" s="348"/>
      <c r="LMJ251" s="348"/>
      <c r="LMK251" s="349"/>
      <c r="LMM251" s="347"/>
      <c r="LMN251" s="350"/>
      <c r="LMO251" s="350"/>
      <c r="LMP251" s="348"/>
      <c r="LMQ251" s="348"/>
      <c r="LMR251" s="348"/>
      <c r="LMS251" s="349"/>
      <c r="LMU251" s="347"/>
      <c r="LMV251" s="350"/>
      <c r="LMW251" s="350"/>
      <c r="LMX251" s="348"/>
      <c r="LMY251" s="348"/>
      <c r="LMZ251" s="348"/>
      <c r="LNA251" s="349"/>
      <c r="LNC251" s="347"/>
      <c r="LND251" s="350"/>
      <c r="LNE251" s="350"/>
      <c r="LNF251" s="348"/>
      <c r="LNG251" s="348"/>
      <c r="LNH251" s="348"/>
      <c r="LNI251" s="349"/>
      <c r="LNK251" s="347"/>
      <c r="LNL251" s="350"/>
      <c r="LNM251" s="350"/>
      <c r="LNN251" s="348"/>
      <c r="LNO251" s="348"/>
      <c r="LNP251" s="348"/>
      <c r="LNQ251" s="349"/>
      <c r="LNS251" s="347"/>
      <c r="LNT251" s="350"/>
      <c r="LNU251" s="350"/>
      <c r="LNV251" s="348"/>
      <c r="LNW251" s="348"/>
      <c r="LNX251" s="348"/>
      <c r="LNY251" s="349"/>
      <c r="LOA251" s="347"/>
      <c r="LOB251" s="350"/>
      <c r="LOC251" s="350"/>
      <c r="LOD251" s="348"/>
      <c r="LOE251" s="348"/>
      <c r="LOF251" s="348"/>
      <c r="LOG251" s="349"/>
      <c r="LOI251" s="347"/>
      <c r="LOJ251" s="350"/>
      <c r="LOK251" s="350"/>
      <c r="LOL251" s="348"/>
      <c r="LOM251" s="348"/>
      <c r="LON251" s="348"/>
      <c r="LOO251" s="349"/>
      <c r="LOQ251" s="347"/>
      <c r="LOR251" s="350"/>
      <c r="LOS251" s="350"/>
      <c r="LOT251" s="348"/>
      <c r="LOU251" s="348"/>
      <c r="LOV251" s="348"/>
      <c r="LOW251" s="349"/>
      <c r="LOY251" s="347"/>
      <c r="LOZ251" s="350"/>
      <c r="LPA251" s="350"/>
      <c r="LPB251" s="348"/>
      <c r="LPC251" s="348"/>
      <c r="LPD251" s="348"/>
      <c r="LPE251" s="349"/>
      <c r="LPG251" s="347"/>
      <c r="LPH251" s="350"/>
      <c r="LPI251" s="350"/>
      <c r="LPJ251" s="348"/>
      <c r="LPK251" s="348"/>
      <c r="LPL251" s="348"/>
      <c r="LPM251" s="349"/>
      <c r="LPO251" s="347"/>
      <c r="LPP251" s="350"/>
      <c r="LPQ251" s="350"/>
      <c r="LPR251" s="348"/>
      <c r="LPS251" s="348"/>
      <c r="LPT251" s="348"/>
      <c r="LPU251" s="349"/>
      <c r="LPW251" s="347"/>
      <c r="LPX251" s="350"/>
      <c r="LPY251" s="350"/>
      <c r="LPZ251" s="348"/>
      <c r="LQA251" s="348"/>
      <c r="LQB251" s="348"/>
      <c r="LQC251" s="349"/>
      <c r="LQE251" s="347"/>
      <c r="LQF251" s="350"/>
      <c r="LQG251" s="350"/>
      <c r="LQH251" s="348"/>
      <c r="LQI251" s="348"/>
      <c r="LQJ251" s="348"/>
      <c r="LQK251" s="349"/>
      <c r="LQM251" s="347"/>
      <c r="LQN251" s="350"/>
      <c r="LQO251" s="350"/>
      <c r="LQP251" s="348"/>
      <c r="LQQ251" s="348"/>
      <c r="LQR251" s="348"/>
      <c r="LQS251" s="349"/>
      <c r="LQU251" s="347"/>
      <c r="LQV251" s="350"/>
      <c r="LQW251" s="350"/>
      <c r="LQX251" s="348"/>
      <c r="LQY251" s="348"/>
      <c r="LQZ251" s="348"/>
      <c r="LRA251" s="349"/>
      <c r="LRC251" s="347"/>
      <c r="LRD251" s="350"/>
      <c r="LRE251" s="350"/>
      <c r="LRF251" s="348"/>
      <c r="LRG251" s="348"/>
      <c r="LRH251" s="348"/>
      <c r="LRI251" s="349"/>
      <c r="LRK251" s="347"/>
      <c r="LRL251" s="350"/>
      <c r="LRM251" s="350"/>
      <c r="LRN251" s="348"/>
      <c r="LRO251" s="348"/>
      <c r="LRP251" s="348"/>
      <c r="LRQ251" s="349"/>
      <c r="LRS251" s="347"/>
      <c r="LRT251" s="350"/>
      <c r="LRU251" s="350"/>
      <c r="LRV251" s="348"/>
      <c r="LRW251" s="348"/>
      <c r="LRX251" s="348"/>
      <c r="LRY251" s="349"/>
      <c r="LSA251" s="347"/>
      <c r="LSB251" s="350"/>
      <c r="LSC251" s="350"/>
      <c r="LSD251" s="348"/>
      <c r="LSE251" s="348"/>
      <c r="LSF251" s="348"/>
      <c r="LSG251" s="349"/>
      <c r="LSI251" s="347"/>
      <c r="LSJ251" s="350"/>
      <c r="LSK251" s="350"/>
      <c r="LSL251" s="348"/>
      <c r="LSM251" s="348"/>
      <c r="LSN251" s="348"/>
      <c r="LSO251" s="349"/>
      <c r="LSQ251" s="347"/>
      <c r="LSR251" s="350"/>
      <c r="LSS251" s="350"/>
      <c r="LST251" s="348"/>
      <c r="LSU251" s="348"/>
      <c r="LSV251" s="348"/>
      <c r="LSW251" s="349"/>
      <c r="LSY251" s="347"/>
      <c r="LSZ251" s="350"/>
      <c r="LTA251" s="350"/>
      <c r="LTB251" s="348"/>
      <c r="LTC251" s="348"/>
      <c r="LTD251" s="348"/>
      <c r="LTE251" s="349"/>
      <c r="LTG251" s="347"/>
      <c r="LTH251" s="350"/>
      <c r="LTI251" s="350"/>
      <c r="LTJ251" s="348"/>
      <c r="LTK251" s="348"/>
      <c r="LTL251" s="348"/>
      <c r="LTM251" s="349"/>
      <c r="LTO251" s="347"/>
      <c r="LTP251" s="350"/>
      <c r="LTQ251" s="350"/>
      <c r="LTR251" s="348"/>
      <c r="LTS251" s="348"/>
      <c r="LTT251" s="348"/>
      <c r="LTU251" s="349"/>
      <c r="LTW251" s="347"/>
      <c r="LTX251" s="350"/>
      <c r="LTY251" s="350"/>
      <c r="LTZ251" s="348"/>
      <c r="LUA251" s="348"/>
      <c r="LUB251" s="348"/>
      <c r="LUC251" s="349"/>
      <c r="LUE251" s="347"/>
      <c r="LUF251" s="350"/>
      <c r="LUG251" s="350"/>
      <c r="LUH251" s="348"/>
      <c r="LUI251" s="348"/>
      <c r="LUJ251" s="348"/>
      <c r="LUK251" s="349"/>
      <c r="LUM251" s="347"/>
      <c r="LUN251" s="350"/>
      <c r="LUO251" s="350"/>
      <c r="LUP251" s="348"/>
      <c r="LUQ251" s="348"/>
      <c r="LUR251" s="348"/>
      <c r="LUS251" s="349"/>
      <c r="LUU251" s="347"/>
      <c r="LUV251" s="350"/>
      <c r="LUW251" s="350"/>
      <c r="LUX251" s="348"/>
      <c r="LUY251" s="348"/>
      <c r="LUZ251" s="348"/>
      <c r="LVA251" s="349"/>
      <c r="LVC251" s="347"/>
      <c r="LVD251" s="350"/>
      <c r="LVE251" s="350"/>
      <c r="LVF251" s="348"/>
      <c r="LVG251" s="348"/>
      <c r="LVH251" s="348"/>
      <c r="LVI251" s="349"/>
      <c r="LVK251" s="347"/>
      <c r="LVL251" s="350"/>
      <c r="LVM251" s="350"/>
      <c r="LVN251" s="348"/>
      <c r="LVO251" s="348"/>
      <c r="LVP251" s="348"/>
      <c r="LVQ251" s="349"/>
      <c r="LVS251" s="347"/>
      <c r="LVT251" s="350"/>
      <c r="LVU251" s="350"/>
      <c r="LVV251" s="348"/>
      <c r="LVW251" s="348"/>
      <c r="LVX251" s="348"/>
      <c r="LVY251" s="349"/>
      <c r="LWA251" s="347"/>
      <c r="LWB251" s="350"/>
      <c r="LWC251" s="350"/>
      <c r="LWD251" s="348"/>
      <c r="LWE251" s="348"/>
      <c r="LWF251" s="348"/>
      <c r="LWG251" s="349"/>
      <c r="LWI251" s="347"/>
      <c r="LWJ251" s="350"/>
      <c r="LWK251" s="350"/>
      <c r="LWL251" s="348"/>
      <c r="LWM251" s="348"/>
      <c r="LWN251" s="348"/>
      <c r="LWO251" s="349"/>
      <c r="LWQ251" s="347"/>
      <c r="LWR251" s="350"/>
      <c r="LWS251" s="350"/>
      <c r="LWT251" s="348"/>
      <c r="LWU251" s="348"/>
      <c r="LWV251" s="348"/>
      <c r="LWW251" s="349"/>
      <c r="LWY251" s="347"/>
      <c r="LWZ251" s="350"/>
      <c r="LXA251" s="350"/>
      <c r="LXB251" s="348"/>
      <c r="LXC251" s="348"/>
      <c r="LXD251" s="348"/>
      <c r="LXE251" s="349"/>
      <c r="LXG251" s="347"/>
      <c r="LXH251" s="350"/>
      <c r="LXI251" s="350"/>
      <c r="LXJ251" s="348"/>
      <c r="LXK251" s="348"/>
      <c r="LXL251" s="348"/>
      <c r="LXM251" s="349"/>
      <c r="LXO251" s="347"/>
      <c r="LXP251" s="350"/>
      <c r="LXQ251" s="350"/>
      <c r="LXR251" s="348"/>
      <c r="LXS251" s="348"/>
      <c r="LXT251" s="348"/>
      <c r="LXU251" s="349"/>
      <c r="LXW251" s="347"/>
      <c r="LXX251" s="350"/>
      <c r="LXY251" s="350"/>
      <c r="LXZ251" s="348"/>
      <c r="LYA251" s="348"/>
      <c r="LYB251" s="348"/>
      <c r="LYC251" s="349"/>
      <c r="LYE251" s="347"/>
      <c r="LYF251" s="350"/>
      <c r="LYG251" s="350"/>
      <c r="LYH251" s="348"/>
      <c r="LYI251" s="348"/>
      <c r="LYJ251" s="348"/>
      <c r="LYK251" s="349"/>
      <c r="LYM251" s="347"/>
      <c r="LYN251" s="350"/>
      <c r="LYO251" s="350"/>
      <c r="LYP251" s="348"/>
      <c r="LYQ251" s="348"/>
      <c r="LYR251" s="348"/>
      <c r="LYS251" s="349"/>
      <c r="LYU251" s="347"/>
      <c r="LYV251" s="350"/>
      <c r="LYW251" s="350"/>
      <c r="LYX251" s="348"/>
      <c r="LYY251" s="348"/>
      <c r="LYZ251" s="348"/>
      <c r="LZA251" s="349"/>
      <c r="LZC251" s="347"/>
      <c r="LZD251" s="350"/>
      <c r="LZE251" s="350"/>
      <c r="LZF251" s="348"/>
      <c r="LZG251" s="348"/>
      <c r="LZH251" s="348"/>
      <c r="LZI251" s="349"/>
      <c r="LZK251" s="347"/>
      <c r="LZL251" s="350"/>
      <c r="LZM251" s="350"/>
      <c r="LZN251" s="348"/>
      <c r="LZO251" s="348"/>
      <c r="LZP251" s="348"/>
      <c r="LZQ251" s="349"/>
      <c r="LZS251" s="347"/>
      <c r="LZT251" s="350"/>
      <c r="LZU251" s="350"/>
      <c r="LZV251" s="348"/>
      <c r="LZW251" s="348"/>
      <c r="LZX251" s="348"/>
      <c r="LZY251" s="349"/>
      <c r="MAA251" s="347"/>
      <c r="MAB251" s="350"/>
      <c r="MAC251" s="350"/>
      <c r="MAD251" s="348"/>
      <c r="MAE251" s="348"/>
      <c r="MAF251" s="348"/>
      <c r="MAG251" s="349"/>
      <c r="MAI251" s="347"/>
      <c r="MAJ251" s="350"/>
      <c r="MAK251" s="350"/>
      <c r="MAL251" s="348"/>
      <c r="MAM251" s="348"/>
      <c r="MAN251" s="348"/>
      <c r="MAO251" s="349"/>
      <c r="MAQ251" s="347"/>
      <c r="MAR251" s="350"/>
      <c r="MAS251" s="350"/>
      <c r="MAT251" s="348"/>
      <c r="MAU251" s="348"/>
      <c r="MAV251" s="348"/>
      <c r="MAW251" s="349"/>
      <c r="MAY251" s="347"/>
      <c r="MAZ251" s="350"/>
      <c r="MBA251" s="350"/>
      <c r="MBB251" s="348"/>
      <c r="MBC251" s="348"/>
      <c r="MBD251" s="348"/>
      <c r="MBE251" s="349"/>
      <c r="MBG251" s="347"/>
      <c r="MBH251" s="350"/>
      <c r="MBI251" s="350"/>
      <c r="MBJ251" s="348"/>
      <c r="MBK251" s="348"/>
      <c r="MBL251" s="348"/>
      <c r="MBM251" s="349"/>
      <c r="MBO251" s="347"/>
      <c r="MBP251" s="350"/>
      <c r="MBQ251" s="350"/>
      <c r="MBR251" s="348"/>
      <c r="MBS251" s="348"/>
      <c r="MBT251" s="348"/>
      <c r="MBU251" s="349"/>
      <c r="MBW251" s="347"/>
      <c r="MBX251" s="350"/>
      <c r="MBY251" s="350"/>
      <c r="MBZ251" s="348"/>
      <c r="MCA251" s="348"/>
      <c r="MCB251" s="348"/>
      <c r="MCC251" s="349"/>
      <c r="MCE251" s="347"/>
      <c r="MCF251" s="350"/>
      <c r="MCG251" s="350"/>
      <c r="MCH251" s="348"/>
      <c r="MCI251" s="348"/>
      <c r="MCJ251" s="348"/>
      <c r="MCK251" s="349"/>
      <c r="MCM251" s="347"/>
      <c r="MCN251" s="350"/>
      <c r="MCO251" s="350"/>
      <c r="MCP251" s="348"/>
      <c r="MCQ251" s="348"/>
      <c r="MCR251" s="348"/>
      <c r="MCS251" s="349"/>
      <c r="MCU251" s="347"/>
      <c r="MCV251" s="350"/>
      <c r="MCW251" s="350"/>
      <c r="MCX251" s="348"/>
      <c r="MCY251" s="348"/>
      <c r="MCZ251" s="348"/>
      <c r="MDA251" s="349"/>
      <c r="MDC251" s="347"/>
      <c r="MDD251" s="350"/>
      <c r="MDE251" s="350"/>
      <c r="MDF251" s="348"/>
      <c r="MDG251" s="348"/>
      <c r="MDH251" s="348"/>
      <c r="MDI251" s="349"/>
      <c r="MDK251" s="347"/>
      <c r="MDL251" s="350"/>
      <c r="MDM251" s="350"/>
      <c r="MDN251" s="348"/>
      <c r="MDO251" s="348"/>
      <c r="MDP251" s="348"/>
      <c r="MDQ251" s="349"/>
      <c r="MDS251" s="347"/>
      <c r="MDT251" s="350"/>
      <c r="MDU251" s="350"/>
      <c r="MDV251" s="348"/>
      <c r="MDW251" s="348"/>
      <c r="MDX251" s="348"/>
      <c r="MDY251" s="349"/>
      <c r="MEA251" s="347"/>
      <c r="MEB251" s="350"/>
      <c r="MEC251" s="350"/>
      <c r="MED251" s="348"/>
      <c r="MEE251" s="348"/>
      <c r="MEF251" s="348"/>
      <c r="MEG251" s="349"/>
      <c r="MEI251" s="347"/>
      <c r="MEJ251" s="350"/>
      <c r="MEK251" s="350"/>
      <c r="MEL251" s="348"/>
      <c r="MEM251" s="348"/>
      <c r="MEN251" s="348"/>
      <c r="MEO251" s="349"/>
      <c r="MEQ251" s="347"/>
      <c r="MER251" s="350"/>
      <c r="MES251" s="350"/>
      <c r="MET251" s="348"/>
      <c r="MEU251" s="348"/>
      <c r="MEV251" s="348"/>
      <c r="MEW251" s="349"/>
      <c r="MEY251" s="347"/>
      <c r="MEZ251" s="350"/>
      <c r="MFA251" s="350"/>
      <c r="MFB251" s="348"/>
      <c r="MFC251" s="348"/>
      <c r="MFD251" s="348"/>
      <c r="MFE251" s="349"/>
      <c r="MFG251" s="347"/>
      <c r="MFH251" s="350"/>
      <c r="MFI251" s="350"/>
      <c r="MFJ251" s="348"/>
      <c r="MFK251" s="348"/>
      <c r="MFL251" s="348"/>
      <c r="MFM251" s="349"/>
      <c r="MFO251" s="347"/>
      <c r="MFP251" s="350"/>
      <c r="MFQ251" s="350"/>
      <c r="MFR251" s="348"/>
      <c r="MFS251" s="348"/>
      <c r="MFT251" s="348"/>
      <c r="MFU251" s="349"/>
      <c r="MFW251" s="347"/>
      <c r="MFX251" s="350"/>
      <c r="MFY251" s="350"/>
      <c r="MFZ251" s="348"/>
      <c r="MGA251" s="348"/>
      <c r="MGB251" s="348"/>
      <c r="MGC251" s="349"/>
      <c r="MGE251" s="347"/>
      <c r="MGF251" s="350"/>
      <c r="MGG251" s="350"/>
      <c r="MGH251" s="348"/>
      <c r="MGI251" s="348"/>
      <c r="MGJ251" s="348"/>
      <c r="MGK251" s="349"/>
      <c r="MGM251" s="347"/>
      <c r="MGN251" s="350"/>
      <c r="MGO251" s="350"/>
      <c r="MGP251" s="348"/>
      <c r="MGQ251" s="348"/>
      <c r="MGR251" s="348"/>
      <c r="MGS251" s="349"/>
      <c r="MGU251" s="347"/>
      <c r="MGV251" s="350"/>
      <c r="MGW251" s="350"/>
      <c r="MGX251" s="348"/>
      <c r="MGY251" s="348"/>
      <c r="MGZ251" s="348"/>
      <c r="MHA251" s="349"/>
      <c r="MHC251" s="347"/>
      <c r="MHD251" s="350"/>
      <c r="MHE251" s="350"/>
      <c r="MHF251" s="348"/>
      <c r="MHG251" s="348"/>
      <c r="MHH251" s="348"/>
      <c r="MHI251" s="349"/>
      <c r="MHK251" s="347"/>
      <c r="MHL251" s="350"/>
      <c r="MHM251" s="350"/>
      <c r="MHN251" s="348"/>
      <c r="MHO251" s="348"/>
      <c r="MHP251" s="348"/>
      <c r="MHQ251" s="349"/>
      <c r="MHS251" s="347"/>
      <c r="MHT251" s="350"/>
      <c r="MHU251" s="350"/>
      <c r="MHV251" s="348"/>
      <c r="MHW251" s="348"/>
      <c r="MHX251" s="348"/>
      <c r="MHY251" s="349"/>
      <c r="MIA251" s="347"/>
      <c r="MIB251" s="350"/>
      <c r="MIC251" s="350"/>
      <c r="MID251" s="348"/>
      <c r="MIE251" s="348"/>
      <c r="MIF251" s="348"/>
      <c r="MIG251" s="349"/>
      <c r="MII251" s="347"/>
      <c r="MIJ251" s="350"/>
      <c r="MIK251" s="350"/>
      <c r="MIL251" s="348"/>
      <c r="MIM251" s="348"/>
      <c r="MIN251" s="348"/>
      <c r="MIO251" s="349"/>
      <c r="MIQ251" s="347"/>
      <c r="MIR251" s="350"/>
      <c r="MIS251" s="350"/>
      <c r="MIT251" s="348"/>
      <c r="MIU251" s="348"/>
      <c r="MIV251" s="348"/>
      <c r="MIW251" s="349"/>
      <c r="MIY251" s="347"/>
      <c r="MIZ251" s="350"/>
      <c r="MJA251" s="350"/>
      <c r="MJB251" s="348"/>
      <c r="MJC251" s="348"/>
      <c r="MJD251" s="348"/>
      <c r="MJE251" s="349"/>
      <c r="MJG251" s="347"/>
      <c r="MJH251" s="350"/>
      <c r="MJI251" s="350"/>
      <c r="MJJ251" s="348"/>
      <c r="MJK251" s="348"/>
      <c r="MJL251" s="348"/>
      <c r="MJM251" s="349"/>
      <c r="MJO251" s="347"/>
      <c r="MJP251" s="350"/>
      <c r="MJQ251" s="350"/>
      <c r="MJR251" s="348"/>
      <c r="MJS251" s="348"/>
      <c r="MJT251" s="348"/>
      <c r="MJU251" s="349"/>
      <c r="MJW251" s="347"/>
      <c r="MJX251" s="350"/>
      <c r="MJY251" s="350"/>
      <c r="MJZ251" s="348"/>
      <c r="MKA251" s="348"/>
      <c r="MKB251" s="348"/>
      <c r="MKC251" s="349"/>
      <c r="MKE251" s="347"/>
      <c r="MKF251" s="350"/>
      <c r="MKG251" s="350"/>
      <c r="MKH251" s="348"/>
      <c r="MKI251" s="348"/>
      <c r="MKJ251" s="348"/>
      <c r="MKK251" s="349"/>
      <c r="MKM251" s="347"/>
      <c r="MKN251" s="350"/>
      <c r="MKO251" s="350"/>
      <c r="MKP251" s="348"/>
      <c r="MKQ251" s="348"/>
      <c r="MKR251" s="348"/>
      <c r="MKS251" s="349"/>
      <c r="MKU251" s="347"/>
      <c r="MKV251" s="350"/>
      <c r="MKW251" s="350"/>
      <c r="MKX251" s="348"/>
      <c r="MKY251" s="348"/>
      <c r="MKZ251" s="348"/>
      <c r="MLA251" s="349"/>
      <c r="MLC251" s="347"/>
      <c r="MLD251" s="350"/>
      <c r="MLE251" s="350"/>
      <c r="MLF251" s="348"/>
      <c r="MLG251" s="348"/>
      <c r="MLH251" s="348"/>
      <c r="MLI251" s="349"/>
      <c r="MLK251" s="347"/>
      <c r="MLL251" s="350"/>
      <c r="MLM251" s="350"/>
      <c r="MLN251" s="348"/>
      <c r="MLO251" s="348"/>
      <c r="MLP251" s="348"/>
      <c r="MLQ251" s="349"/>
      <c r="MLS251" s="347"/>
      <c r="MLT251" s="350"/>
      <c r="MLU251" s="350"/>
      <c r="MLV251" s="348"/>
      <c r="MLW251" s="348"/>
      <c r="MLX251" s="348"/>
      <c r="MLY251" s="349"/>
      <c r="MMA251" s="347"/>
      <c r="MMB251" s="350"/>
      <c r="MMC251" s="350"/>
      <c r="MMD251" s="348"/>
      <c r="MME251" s="348"/>
      <c r="MMF251" s="348"/>
      <c r="MMG251" s="349"/>
      <c r="MMI251" s="347"/>
      <c r="MMJ251" s="350"/>
      <c r="MMK251" s="350"/>
      <c r="MML251" s="348"/>
      <c r="MMM251" s="348"/>
      <c r="MMN251" s="348"/>
      <c r="MMO251" s="349"/>
      <c r="MMQ251" s="347"/>
      <c r="MMR251" s="350"/>
      <c r="MMS251" s="350"/>
      <c r="MMT251" s="348"/>
      <c r="MMU251" s="348"/>
      <c r="MMV251" s="348"/>
      <c r="MMW251" s="349"/>
      <c r="MMY251" s="347"/>
      <c r="MMZ251" s="350"/>
      <c r="MNA251" s="350"/>
      <c r="MNB251" s="348"/>
      <c r="MNC251" s="348"/>
      <c r="MND251" s="348"/>
      <c r="MNE251" s="349"/>
      <c r="MNG251" s="347"/>
      <c r="MNH251" s="350"/>
      <c r="MNI251" s="350"/>
      <c r="MNJ251" s="348"/>
      <c r="MNK251" s="348"/>
      <c r="MNL251" s="348"/>
      <c r="MNM251" s="349"/>
      <c r="MNO251" s="347"/>
      <c r="MNP251" s="350"/>
      <c r="MNQ251" s="350"/>
      <c r="MNR251" s="348"/>
      <c r="MNS251" s="348"/>
      <c r="MNT251" s="348"/>
      <c r="MNU251" s="349"/>
      <c r="MNW251" s="347"/>
      <c r="MNX251" s="350"/>
      <c r="MNY251" s="350"/>
      <c r="MNZ251" s="348"/>
      <c r="MOA251" s="348"/>
      <c r="MOB251" s="348"/>
      <c r="MOC251" s="349"/>
      <c r="MOE251" s="347"/>
      <c r="MOF251" s="350"/>
      <c r="MOG251" s="350"/>
      <c r="MOH251" s="348"/>
      <c r="MOI251" s="348"/>
      <c r="MOJ251" s="348"/>
      <c r="MOK251" s="349"/>
      <c r="MOM251" s="347"/>
      <c r="MON251" s="350"/>
      <c r="MOO251" s="350"/>
      <c r="MOP251" s="348"/>
      <c r="MOQ251" s="348"/>
      <c r="MOR251" s="348"/>
      <c r="MOS251" s="349"/>
      <c r="MOU251" s="347"/>
      <c r="MOV251" s="350"/>
      <c r="MOW251" s="350"/>
      <c r="MOX251" s="348"/>
      <c r="MOY251" s="348"/>
      <c r="MOZ251" s="348"/>
      <c r="MPA251" s="349"/>
      <c r="MPC251" s="347"/>
      <c r="MPD251" s="350"/>
      <c r="MPE251" s="350"/>
      <c r="MPF251" s="348"/>
      <c r="MPG251" s="348"/>
      <c r="MPH251" s="348"/>
      <c r="MPI251" s="349"/>
      <c r="MPK251" s="347"/>
      <c r="MPL251" s="350"/>
      <c r="MPM251" s="350"/>
      <c r="MPN251" s="348"/>
      <c r="MPO251" s="348"/>
      <c r="MPP251" s="348"/>
      <c r="MPQ251" s="349"/>
      <c r="MPS251" s="347"/>
      <c r="MPT251" s="350"/>
      <c r="MPU251" s="350"/>
      <c r="MPV251" s="348"/>
      <c r="MPW251" s="348"/>
      <c r="MPX251" s="348"/>
      <c r="MPY251" s="349"/>
      <c r="MQA251" s="347"/>
      <c r="MQB251" s="350"/>
      <c r="MQC251" s="350"/>
      <c r="MQD251" s="348"/>
      <c r="MQE251" s="348"/>
      <c r="MQF251" s="348"/>
      <c r="MQG251" s="349"/>
      <c r="MQI251" s="347"/>
      <c r="MQJ251" s="350"/>
      <c r="MQK251" s="350"/>
      <c r="MQL251" s="348"/>
      <c r="MQM251" s="348"/>
      <c r="MQN251" s="348"/>
      <c r="MQO251" s="349"/>
      <c r="MQQ251" s="347"/>
      <c r="MQR251" s="350"/>
      <c r="MQS251" s="350"/>
      <c r="MQT251" s="348"/>
      <c r="MQU251" s="348"/>
      <c r="MQV251" s="348"/>
      <c r="MQW251" s="349"/>
      <c r="MQY251" s="347"/>
      <c r="MQZ251" s="350"/>
      <c r="MRA251" s="350"/>
      <c r="MRB251" s="348"/>
      <c r="MRC251" s="348"/>
      <c r="MRD251" s="348"/>
      <c r="MRE251" s="349"/>
      <c r="MRG251" s="347"/>
      <c r="MRH251" s="350"/>
      <c r="MRI251" s="350"/>
      <c r="MRJ251" s="348"/>
      <c r="MRK251" s="348"/>
      <c r="MRL251" s="348"/>
      <c r="MRM251" s="349"/>
      <c r="MRO251" s="347"/>
      <c r="MRP251" s="350"/>
      <c r="MRQ251" s="350"/>
      <c r="MRR251" s="348"/>
      <c r="MRS251" s="348"/>
      <c r="MRT251" s="348"/>
      <c r="MRU251" s="349"/>
      <c r="MRW251" s="347"/>
      <c r="MRX251" s="350"/>
      <c r="MRY251" s="350"/>
      <c r="MRZ251" s="348"/>
      <c r="MSA251" s="348"/>
      <c r="MSB251" s="348"/>
      <c r="MSC251" s="349"/>
      <c r="MSE251" s="347"/>
      <c r="MSF251" s="350"/>
      <c r="MSG251" s="350"/>
      <c r="MSH251" s="348"/>
      <c r="MSI251" s="348"/>
      <c r="MSJ251" s="348"/>
      <c r="MSK251" s="349"/>
      <c r="MSM251" s="347"/>
      <c r="MSN251" s="350"/>
      <c r="MSO251" s="350"/>
      <c r="MSP251" s="348"/>
      <c r="MSQ251" s="348"/>
      <c r="MSR251" s="348"/>
      <c r="MSS251" s="349"/>
      <c r="MSU251" s="347"/>
      <c r="MSV251" s="350"/>
      <c r="MSW251" s="350"/>
      <c r="MSX251" s="348"/>
      <c r="MSY251" s="348"/>
      <c r="MSZ251" s="348"/>
      <c r="MTA251" s="349"/>
      <c r="MTC251" s="347"/>
      <c r="MTD251" s="350"/>
      <c r="MTE251" s="350"/>
      <c r="MTF251" s="348"/>
      <c r="MTG251" s="348"/>
      <c r="MTH251" s="348"/>
      <c r="MTI251" s="349"/>
      <c r="MTK251" s="347"/>
      <c r="MTL251" s="350"/>
      <c r="MTM251" s="350"/>
      <c r="MTN251" s="348"/>
      <c r="MTO251" s="348"/>
      <c r="MTP251" s="348"/>
      <c r="MTQ251" s="349"/>
      <c r="MTS251" s="347"/>
      <c r="MTT251" s="350"/>
      <c r="MTU251" s="350"/>
      <c r="MTV251" s="348"/>
      <c r="MTW251" s="348"/>
      <c r="MTX251" s="348"/>
      <c r="MTY251" s="349"/>
      <c r="MUA251" s="347"/>
      <c r="MUB251" s="350"/>
      <c r="MUC251" s="350"/>
      <c r="MUD251" s="348"/>
      <c r="MUE251" s="348"/>
      <c r="MUF251" s="348"/>
      <c r="MUG251" s="349"/>
      <c r="MUI251" s="347"/>
      <c r="MUJ251" s="350"/>
      <c r="MUK251" s="350"/>
      <c r="MUL251" s="348"/>
      <c r="MUM251" s="348"/>
      <c r="MUN251" s="348"/>
      <c r="MUO251" s="349"/>
      <c r="MUQ251" s="347"/>
      <c r="MUR251" s="350"/>
      <c r="MUS251" s="350"/>
      <c r="MUT251" s="348"/>
      <c r="MUU251" s="348"/>
      <c r="MUV251" s="348"/>
      <c r="MUW251" s="349"/>
      <c r="MUY251" s="347"/>
      <c r="MUZ251" s="350"/>
      <c r="MVA251" s="350"/>
      <c r="MVB251" s="348"/>
      <c r="MVC251" s="348"/>
      <c r="MVD251" s="348"/>
      <c r="MVE251" s="349"/>
      <c r="MVG251" s="347"/>
      <c r="MVH251" s="350"/>
      <c r="MVI251" s="350"/>
      <c r="MVJ251" s="348"/>
      <c r="MVK251" s="348"/>
      <c r="MVL251" s="348"/>
      <c r="MVM251" s="349"/>
      <c r="MVO251" s="347"/>
      <c r="MVP251" s="350"/>
      <c r="MVQ251" s="350"/>
      <c r="MVR251" s="348"/>
      <c r="MVS251" s="348"/>
      <c r="MVT251" s="348"/>
      <c r="MVU251" s="349"/>
      <c r="MVW251" s="347"/>
      <c r="MVX251" s="350"/>
      <c r="MVY251" s="350"/>
      <c r="MVZ251" s="348"/>
      <c r="MWA251" s="348"/>
      <c r="MWB251" s="348"/>
      <c r="MWC251" s="349"/>
      <c r="MWE251" s="347"/>
      <c r="MWF251" s="350"/>
      <c r="MWG251" s="350"/>
      <c r="MWH251" s="348"/>
      <c r="MWI251" s="348"/>
      <c r="MWJ251" s="348"/>
      <c r="MWK251" s="349"/>
      <c r="MWM251" s="347"/>
      <c r="MWN251" s="350"/>
      <c r="MWO251" s="350"/>
      <c r="MWP251" s="348"/>
      <c r="MWQ251" s="348"/>
      <c r="MWR251" s="348"/>
      <c r="MWS251" s="349"/>
      <c r="MWU251" s="347"/>
      <c r="MWV251" s="350"/>
      <c r="MWW251" s="350"/>
      <c r="MWX251" s="348"/>
      <c r="MWY251" s="348"/>
      <c r="MWZ251" s="348"/>
      <c r="MXA251" s="349"/>
      <c r="MXC251" s="347"/>
      <c r="MXD251" s="350"/>
      <c r="MXE251" s="350"/>
      <c r="MXF251" s="348"/>
      <c r="MXG251" s="348"/>
      <c r="MXH251" s="348"/>
      <c r="MXI251" s="349"/>
      <c r="MXK251" s="347"/>
      <c r="MXL251" s="350"/>
      <c r="MXM251" s="350"/>
      <c r="MXN251" s="348"/>
      <c r="MXO251" s="348"/>
      <c r="MXP251" s="348"/>
      <c r="MXQ251" s="349"/>
      <c r="MXS251" s="347"/>
      <c r="MXT251" s="350"/>
      <c r="MXU251" s="350"/>
      <c r="MXV251" s="348"/>
      <c r="MXW251" s="348"/>
      <c r="MXX251" s="348"/>
      <c r="MXY251" s="349"/>
      <c r="MYA251" s="347"/>
      <c r="MYB251" s="350"/>
      <c r="MYC251" s="350"/>
      <c r="MYD251" s="348"/>
      <c r="MYE251" s="348"/>
      <c r="MYF251" s="348"/>
      <c r="MYG251" s="349"/>
      <c r="MYI251" s="347"/>
      <c r="MYJ251" s="350"/>
      <c r="MYK251" s="350"/>
      <c r="MYL251" s="348"/>
      <c r="MYM251" s="348"/>
      <c r="MYN251" s="348"/>
      <c r="MYO251" s="349"/>
      <c r="MYQ251" s="347"/>
      <c r="MYR251" s="350"/>
      <c r="MYS251" s="350"/>
      <c r="MYT251" s="348"/>
      <c r="MYU251" s="348"/>
      <c r="MYV251" s="348"/>
      <c r="MYW251" s="349"/>
      <c r="MYY251" s="347"/>
      <c r="MYZ251" s="350"/>
      <c r="MZA251" s="350"/>
      <c r="MZB251" s="348"/>
      <c r="MZC251" s="348"/>
      <c r="MZD251" s="348"/>
      <c r="MZE251" s="349"/>
      <c r="MZG251" s="347"/>
      <c r="MZH251" s="350"/>
      <c r="MZI251" s="350"/>
      <c r="MZJ251" s="348"/>
      <c r="MZK251" s="348"/>
      <c r="MZL251" s="348"/>
      <c r="MZM251" s="349"/>
      <c r="MZO251" s="347"/>
      <c r="MZP251" s="350"/>
      <c r="MZQ251" s="350"/>
      <c r="MZR251" s="348"/>
      <c r="MZS251" s="348"/>
      <c r="MZT251" s="348"/>
      <c r="MZU251" s="349"/>
      <c r="MZW251" s="347"/>
      <c r="MZX251" s="350"/>
      <c r="MZY251" s="350"/>
      <c r="MZZ251" s="348"/>
      <c r="NAA251" s="348"/>
      <c r="NAB251" s="348"/>
      <c r="NAC251" s="349"/>
      <c r="NAE251" s="347"/>
      <c r="NAF251" s="350"/>
      <c r="NAG251" s="350"/>
      <c r="NAH251" s="348"/>
      <c r="NAI251" s="348"/>
      <c r="NAJ251" s="348"/>
      <c r="NAK251" s="349"/>
      <c r="NAM251" s="347"/>
      <c r="NAN251" s="350"/>
      <c r="NAO251" s="350"/>
      <c r="NAP251" s="348"/>
      <c r="NAQ251" s="348"/>
      <c r="NAR251" s="348"/>
      <c r="NAS251" s="349"/>
      <c r="NAU251" s="347"/>
      <c r="NAV251" s="350"/>
      <c r="NAW251" s="350"/>
      <c r="NAX251" s="348"/>
      <c r="NAY251" s="348"/>
      <c r="NAZ251" s="348"/>
      <c r="NBA251" s="349"/>
      <c r="NBC251" s="347"/>
      <c r="NBD251" s="350"/>
      <c r="NBE251" s="350"/>
      <c r="NBF251" s="348"/>
      <c r="NBG251" s="348"/>
      <c r="NBH251" s="348"/>
      <c r="NBI251" s="349"/>
      <c r="NBK251" s="347"/>
      <c r="NBL251" s="350"/>
      <c r="NBM251" s="350"/>
      <c r="NBN251" s="348"/>
      <c r="NBO251" s="348"/>
      <c r="NBP251" s="348"/>
      <c r="NBQ251" s="349"/>
      <c r="NBS251" s="347"/>
      <c r="NBT251" s="350"/>
      <c r="NBU251" s="350"/>
      <c r="NBV251" s="348"/>
      <c r="NBW251" s="348"/>
      <c r="NBX251" s="348"/>
      <c r="NBY251" s="349"/>
      <c r="NCA251" s="347"/>
      <c r="NCB251" s="350"/>
      <c r="NCC251" s="350"/>
      <c r="NCD251" s="348"/>
      <c r="NCE251" s="348"/>
      <c r="NCF251" s="348"/>
      <c r="NCG251" s="349"/>
      <c r="NCI251" s="347"/>
      <c r="NCJ251" s="350"/>
      <c r="NCK251" s="350"/>
      <c r="NCL251" s="348"/>
      <c r="NCM251" s="348"/>
      <c r="NCN251" s="348"/>
      <c r="NCO251" s="349"/>
      <c r="NCQ251" s="347"/>
      <c r="NCR251" s="350"/>
      <c r="NCS251" s="350"/>
      <c r="NCT251" s="348"/>
      <c r="NCU251" s="348"/>
      <c r="NCV251" s="348"/>
      <c r="NCW251" s="349"/>
      <c r="NCY251" s="347"/>
      <c r="NCZ251" s="350"/>
      <c r="NDA251" s="350"/>
      <c r="NDB251" s="348"/>
      <c r="NDC251" s="348"/>
      <c r="NDD251" s="348"/>
      <c r="NDE251" s="349"/>
      <c r="NDG251" s="347"/>
      <c r="NDH251" s="350"/>
      <c r="NDI251" s="350"/>
      <c r="NDJ251" s="348"/>
      <c r="NDK251" s="348"/>
      <c r="NDL251" s="348"/>
      <c r="NDM251" s="349"/>
      <c r="NDO251" s="347"/>
      <c r="NDP251" s="350"/>
      <c r="NDQ251" s="350"/>
      <c r="NDR251" s="348"/>
      <c r="NDS251" s="348"/>
      <c r="NDT251" s="348"/>
      <c r="NDU251" s="349"/>
      <c r="NDW251" s="347"/>
      <c r="NDX251" s="350"/>
      <c r="NDY251" s="350"/>
      <c r="NDZ251" s="348"/>
      <c r="NEA251" s="348"/>
      <c r="NEB251" s="348"/>
      <c r="NEC251" s="349"/>
      <c r="NEE251" s="347"/>
      <c r="NEF251" s="350"/>
      <c r="NEG251" s="350"/>
      <c r="NEH251" s="348"/>
      <c r="NEI251" s="348"/>
      <c r="NEJ251" s="348"/>
      <c r="NEK251" s="349"/>
      <c r="NEM251" s="347"/>
      <c r="NEN251" s="350"/>
      <c r="NEO251" s="350"/>
      <c r="NEP251" s="348"/>
      <c r="NEQ251" s="348"/>
      <c r="NER251" s="348"/>
      <c r="NES251" s="349"/>
      <c r="NEU251" s="347"/>
      <c r="NEV251" s="350"/>
      <c r="NEW251" s="350"/>
      <c r="NEX251" s="348"/>
      <c r="NEY251" s="348"/>
      <c r="NEZ251" s="348"/>
      <c r="NFA251" s="349"/>
      <c r="NFC251" s="347"/>
      <c r="NFD251" s="350"/>
      <c r="NFE251" s="350"/>
      <c r="NFF251" s="348"/>
      <c r="NFG251" s="348"/>
      <c r="NFH251" s="348"/>
      <c r="NFI251" s="349"/>
      <c r="NFK251" s="347"/>
      <c r="NFL251" s="350"/>
      <c r="NFM251" s="350"/>
      <c r="NFN251" s="348"/>
      <c r="NFO251" s="348"/>
      <c r="NFP251" s="348"/>
      <c r="NFQ251" s="349"/>
      <c r="NFS251" s="347"/>
      <c r="NFT251" s="350"/>
      <c r="NFU251" s="350"/>
      <c r="NFV251" s="348"/>
      <c r="NFW251" s="348"/>
      <c r="NFX251" s="348"/>
      <c r="NFY251" s="349"/>
      <c r="NGA251" s="347"/>
      <c r="NGB251" s="350"/>
      <c r="NGC251" s="350"/>
      <c r="NGD251" s="348"/>
      <c r="NGE251" s="348"/>
      <c r="NGF251" s="348"/>
      <c r="NGG251" s="349"/>
      <c r="NGI251" s="347"/>
      <c r="NGJ251" s="350"/>
      <c r="NGK251" s="350"/>
      <c r="NGL251" s="348"/>
      <c r="NGM251" s="348"/>
      <c r="NGN251" s="348"/>
      <c r="NGO251" s="349"/>
      <c r="NGQ251" s="347"/>
      <c r="NGR251" s="350"/>
      <c r="NGS251" s="350"/>
      <c r="NGT251" s="348"/>
      <c r="NGU251" s="348"/>
      <c r="NGV251" s="348"/>
      <c r="NGW251" s="349"/>
      <c r="NGY251" s="347"/>
      <c r="NGZ251" s="350"/>
      <c r="NHA251" s="350"/>
      <c r="NHB251" s="348"/>
      <c r="NHC251" s="348"/>
      <c r="NHD251" s="348"/>
      <c r="NHE251" s="349"/>
      <c r="NHG251" s="347"/>
      <c r="NHH251" s="350"/>
      <c r="NHI251" s="350"/>
      <c r="NHJ251" s="348"/>
      <c r="NHK251" s="348"/>
      <c r="NHL251" s="348"/>
      <c r="NHM251" s="349"/>
      <c r="NHO251" s="347"/>
      <c r="NHP251" s="350"/>
      <c r="NHQ251" s="350"/>
      <c r="NHR251" s="348"/>
      <c r="NHS251" s="348"/>
      <c r="NHT251" s="348"/>
      <c r="NHU251" s="349"/>
      <c r="NHW251" s="347"/>
      <c r="NHX251" s="350"/>
      <c r="NHY251" s="350"/>
      <c r="NHZ251" s="348"/>
      <c r="NIA251" s="348"/>
      <c r="NIB251" s="348"/>
      <c r="NIC251" s="349"/>
      <c r="NIE251" s="347"/>
      <c r="NIF251" s="350"/>
      <c r="NIG251" s="350"/>
      <c r="NIH251" s="348"/>
      <c r="NII251" s="348"/>
      <c r="NIJ251" s="348"/>
      <c r="NIK251" s="349"/>
      <c r="NIM251" s="347"/>
      <c r="NIN251" s="350"/>
      <c r="NIO251" s="350"/>
      <c r="NIP251" s="348"/>
      <c r="NIQ251" s="348"/>
      <c r="NIR251" s="348"/>
      <c r="NIS251" s="349"/>
      <c r="NIU251" s="347"/>
      <c r="NIV251" s="350"/>
      <c r="NIW251" s="350"/>
      <c r="NIX251" s="348"/>
      <c r="NIY251" s="348"/>
      <c r="NIZ251" s="348"/>
      <c r="NJA251" s="349"/>
      <c r="NJC251" s="347"/>
      <c r="NJD251" s="350"/>
      <c r="NJE251" s="350"/>
      <c r="NJF251" s="348"/>
      <c r="NJG251" s="348"/>
      <c r="NJH251" s="348"/>
      <c r="NJI251" s="349"/>
      <c r="NJK251" s="347"/>
      <c r="NJL251" s="350"/>
      <c r="NJM251" s="350"/>
      <c r="NJN251" s="348"/>
      <c r="NJO251" s="348"/>
      <c r="NJP251" s="348"/>
      <c r="NJQ251" s="349"/>
      <c r="NJS251" s="347"/>
      <c r="NJT251" s="350"/>
      <c r="NJU251" s="350"/>
      <c r="NJV251" s="348"/>
      <c r="NJW251" s="348"/>
      <c r="NJX251" s="348"/>
      <c r="NJY251" s="349"/>
      <c r="NKA251" s="347"/>
      <c r="NKB251" s="350"/>
      <c r="NKC251" s="350"/>
      <c r="NKD251" s="348"/>
      <c r="NKE251" s="348"/>
      <c r="NKF251" s="348"/>
      <c r="NKG251" s="349"/>
      <c r="NKI251" s="347"/>
      <c r="NKJ251" s="350"/>
      <c r="NKK251" s="350"/>
      <c r="NKL251" s="348"/>
      <c r="NKM251" s="348"/>
      <c r="NKN251" s="348"/>
      <c r="NKO251" s="349"/>
      <c r="NKQ251" s="347"/>
      <c r="NKR251" s="350"/>
      <c r="NKS251" s="350"/>
      <c r="NKT251" s="348"/>
      <c r="NKU251" s="348"/>
      <c r="NKV251" s="348"/>
      <c r="NKW251" s="349"/>
      <c r="NKY251" s="347"/>
      <c r="NKZ251" s="350"/>
      <c r="NLA251" s="350"/>
      <c r="NLB251" s="348"/>
      <c r="NLC251" s="348"/>
      <c r="NLD251" s="348"/>
      <c r="NLE251" s="349"/>
      <c r="NLG251" s="347"/>
      <c r="NLH251" s="350"/>
      <c r="NLI251" s="350"/>
      <c r="NLJ251" s="348"/>
      <c r="NLK251" s="348"/>
      <c r="NLL251" s="348"/>
      <c r="NLM251" s="349"/>
      <c r="NLO251" s="347"/>
      <c r="NLP251" s="350"/>
      <c r="NLQ251" s="350"/>
      <c r="NLR251" s="348"/>
      <c r="NLS251" s="348"/>
      <c r="NLT251" s="348"/>
      <c r="NLU251" s="349"/>
      <c r="NLW251" s="347"/>
      <c r="NLX251" s="350"/>
      <c r="NLY251" s="350"/>
      <c r="NLZ251" s="348"/>
      <c r="NMA251" s="348"/>
      <c r="NMB251" s="348"/>
      <c r="NMC251" s="349"/>
      <c r="NME251" s="347"/>
      <c r="NMF251" s="350"/>
      <c r="NMG251" s="350"/>
      <c r="NMH251" s="348"/>
      <c r="NMI251" s="348"/>
      <c r="NMJ251" s="348"/>
      <c r="NMK251" s="349"/>
      <c r="NMM251" s="347"/>
      <c r="NMN251" s="350"/>
      <c r="NMO251" s="350"/>
      <c r="NMP251" s="348"/>
      <c r="NMQ251" s="348"/>
      <c r="NMR251" s="348"/>
      <c r="NMS251" s="349"/>
      <c r="NMU251" s="347"/>
      <c r="NMV251" s="350"/>
      <c r="NMW251" s="350"/>
      <c r="NMX251" s="348"/>
      <c r="NMY251" s="348"/>
      <c r="NMZ251" s="348"/>
      <c r="NNA251" s="349"/>
      <c r="NNC251" s="347"/>
      <c r="NND251" s="350"/>
      <c r="NNE251" s="350"/>
      <c r="NNF251" s="348"/>
      <c r="NNG251" s="348"/>
      <c r="NNH251" s="348"/>
      <c r="NNI251" s="349"/>
      <c r="NNK251" s="347"/>
      <c r="NNL251" s="350"/>
      <c r="NNM251" s="350"/>
      <c r="NNN251" s="348"/>
      <c r="NNO251" s="348"/>
      <c r="NNP251" s="348"/>
      <c r="NNQ251" s="349"/>
      <c r="NNS251" s="347"/>
      <c r="NNT251" s="350"/>
      <c r="NNU251" s="350"/>
      <c r="NNV251" s="348"/>
      <c r="NNW251" s="348"/>
      <c r="NNX251" s="348"/>
      <c r="NNY251" s="349"/>
      <c r="NOA251" s="347"/>
      <c r="NOB251" s="350"/>
      <c r="NOC251" s="350"/>
      <c r="NOD251" s="348"/>
      <c r="NOE251" s="348"/>
      <c r="NOF251" s="348"/>
      <c r="NOG251" s="349"/>
      <c r="NOI251" s="347"/>
      <c r="NOJ251" s="350"/>
      <c r="NOK251" s="350"/>
      <c r="NOL251" s="348"/>
      <c r="NOM251" s="348"/>
      <c r="NON251" s="348"/>
      <c r="NOO251" s="349"/>
      <c r="NOQ251" s="347"/>
      <c r="NOR251" s="350"/>
      <c r="NOS251" s="350"/>
      <c r="NOT251" s="348"/>
      <c r="NOU251" s="348"/>
      <c r="NOV251" s="348"/>
      <c r="NOW251" s="349"/>
      <c r="NOY251" s="347"/>
      <c r="NOZ251" s="350"/>
      <c r="NPA251" s="350"/>
      <c r="NPB251" s="348"/>
      <c r="NPC251" s="348"/>
      <c r="NPD251" s="348"/>
      <c r="NPE251" s="349"/>
      <c r="NPG251" s="347"/>
      <c r="NPH251" s="350"/>
      <c r="NPI251" s="350"/>
      <c r="NPJ251" s="348"/>
      <c r="NPK251" s="348"/>
      <c r="NPL251" s="348"/>
      <c r="NPM251" s="349"/>
      <c r="NPO251" s="347"/>
      <c r="NPP251" s="350"/>
      <c r="NPQ251" s="350"/>
      <c r="NPR251" s="348"/>
      <c r="NPS251" s="348"/>
      <c r="NPT251" s="348"/>
      <c r="NPU251" s="349"/>
      <c r="NPW251" s="347"/>
      <c r="NPX251" s="350"/>
      <c r="NPY251" s="350"/>
      <c r="NPZ251" s="348"/>
      <c r="NQA251" s="348"/>
      <c r="NQB251" s="348"/>
      <c r="NQC251" s="349"/>
      <c r="NQE251" s="347"/>
      <c r="NQF251" s="350"/>
      <c r="NQG251" s="350"/>
      <c r="NQH251" s="348"/>
      <c r="NQI251" s="348"/>
      <c r="NQJ251" s="348"/>
      <c r="NQK251" s="349"/>
      <c r="NQM251" s="347"/>
      <c r="NQN251" s="350"/>
      <c r="NQO251" s="350"/>
      <c r="NQP251" s="348"/>
      <c r="NQQ251" s="348"/>
      <c r="NQR251" s="348"/>
      <c r="NQS251" s="349"/>
      <c r="NQU251" s="347"/>
      <c r="NQV251" s="350"/>
      <c r="NQW251" s="350"/>
      <c r="NQX251" s="348"/>
      <c r="NQY251" s="348"/>
      <c r="NQZ251" s="348"/>
      <c r="NRA251" s="349"/>
      <c r="NRC251" s="347"/>
      <c r="NRD251" s="350"/>
      <c r="NRE251" s="350"/>
      <c r="NRF251" s="348"/>
      <c r="NRG251" s="348"/>
      <c r="NRH251" s="348"/>
      <c r="NRI251" s="349"/>
      <c r="NRK251" s="347"/>
      <c r="NRL251" s="350"/>
      <c r="NRM251" s="350"/>
      <c r="NRN251" s="348"/>
      <c r="NRO251" s="348"/>
      <c r="NRP251" s="348"/>
      <c r="NRQ251" s="349"/>
      <c r="NRS251" s="347"/>
      <c r="NRT251" s="350"/>
      <c r="NRU251" s="350"/>
      <c r="NRV251" s="348"/>
      <c r="NRW251" s="348"/>
      <c r="NRX251" s="348"/>
      <c r="NRY251" s="349"/>
      <c r="NSA251" s="347"/>
      <c r="NSB251" s="350"/>
      <c r="NSC251" s="350"/>
      <c r="NSD251" s="348"/>
      <c r="NSE251" s="348"/>
      <c r="NSF251" s="348"/>
      <c r="NSG251" s="349"/>
      <c r="NSI251" s="347"/>
      <c r="NSJ251" s="350"/>
      <c r="NSK251" s="350"/>
      <c r="NSL251" s="348"/>
      <c r="NSM251" s="348"/>
      <c r="NSN251" s="348"/>
      <c r="NSO251" s="349"/>
      <c r="NSQ251" s="347"/>
      <c r="NSR251" s="350"/>
      <c r="NSS251" s="350"/>
      <c r="NST251" s="348"/>
      <c r="NSU251" s="348"/>
      <c r="NSV251" s="348"/>
      <c r="NSW251" s="349"/>
      <c r="NSY251" s="347"/>
      <c r="NSZ251" s="350"/>
      <c r="NTA251" s="350"/>
      <c r="NTB251" s="348"/>
      <c r="NTC251" s="348"/>
      <c r="NTD251" s="348"/>
      <c r="NTE251" s="349"/>
      <c r="NTG251" s="347"/>
      <c r="NTH251" s="350"/>
      <c r="NTI251" s="350"/>
      <c r="NTJ251" s="348"/>
      <c r="NTK251" s="348"/>
      <c r="NTL251" s="348"/>
      <c r="NTM251" s="349"/>
      <c r="NTO251" s="347"/>
      <c r="NTP251" s="350"/>
      <c r="NTQ251" s="350"/>
      <c r="NTR251" s="348"/>
      <c r="NTS251" s="348"/>
      <c r="NTT251" s="348"/>
      <c r="NTU251" s="349"/>
      <c r="NTW251" s="347"/>
      <c r="NTX251" s="350"/>
      <c r="NTY251" s="350"/>
      <c r="NTZ251" s="348"/>
      <c r="NUA251" s="348"/>
      <c r="NUB251" s="348"/>
      <c r="NUC251" s="349"/>
      <c r="NUE251" s="347"/>
      <c r="NUF251" s="350"/>
      <c r="NUG251" s="350"/>
      <c r="NUH251" s="348"/>
      <c r="NUI251" s="348"/>
      <c r="NUJ251" s="348"/>
      <c r="NUK251" s="349"/>
      <c r="NUM251" s="347"/>
      <c r="NUN251" s="350"/>
      <c r="NUO251" s="350"/>
      <c r="NUP251" s="348"/>
      <c r="NUQ251" s="348"/>
      <c r="NUR251" s="348"/>
      <c r="NUS251" s="349"/>
      <c r="NUU251" s="347"/>
      <c r="NUV251" s="350"/>
      <c r="NUW251" s="350"/>
      <c r="NUX251" s="348"/>
      <c r="NUY251" s="348"/>
      <c r="NUZ251" s="348"/>
      <c r="NVA251" s="349"/>
      <c r="NVC251" s="347"/>
      <c r="NVD251" s="350"/>
      <c r="NVE251" s="350"/>
      <c r="NVF251" s="348"/>
      <c r="NVG251" s="348"/>
      <c r="NVH251" s="348"/>
      <c r="NVI251" s="349"/>
      <c r="NVK251" s="347"/>
      <c r="NVL251" s="350"/>
      <c r="NVM251" s="350"/>
      <c r="NVN251" s="348"/>
      <c r="NVO251" s="348"/>
      <c r="NVP251" s="348"/>
      <c r="NVQ251" s="349"/>
      <c r="NVS251" s="347"/>
      <c r="NVT251" s="350"/>
      <c r="NVU251" s="350"/>
      <c r="NVV251" s="348"/>
      <c r="NVW251" s="348"/>
      <c r="NVX251" s="348"/>
      <c r="NVY251" s="349"/>
      <c r="NWA251" s="347"/>
      <c r="NWB251" s="350"/>
      <c r="NWC251" s="350"/>
      <c r="NWD251" s="348"/>
      <c r="NWE251" s="348"/>
      <c r="NWF251" s="348"/>
      <c r="NWG251" s="349"/>
      <c r="NWI251" s="347"/>
      <c r="NWJ251" s="350"/>
      <c r="NWK251" s="350"/>
      <c r="NWL251" s="348"/>
      <c r="NWM251" s="348"/>
      <c r="NWN251" s="348"/>
      <c r="NWO251" s="349"/>
      <c r="NWQ251" s="347"/>
      <c r="NWR251" s="350"/>
      <c r="NWS251" s="350"/>
      <c r="NWT251" s="348"/>
      <c r="NWU251" s="348"/>
      <c r="NWV251" s="348"/>
      <c r="NWW251" s="349"/>
      <c r="NWY251" s="347"/>
      <c r="NWZ251" s="350"/>
      <c r="NXA251" s="350"/>
      <c r="NXB251" s="348"/>
      <c r="NXC251" s="348"/>
      <c r="NXD251" s="348"/>
      <c r="NXE251" s="349"/>
      <c r="NXG251" s="347"/>
      <c r="NXH251" s="350"/>
      <c r="NXI251" s="350"/>
      <c r="NXJ251" s="348"/>
      <c r="NXK251" s="348"/>
      <c r="NXL251" s="348"/>
      <c r="NXM251" s="349"/>
      <c r="NXO251" s="347"/>
      <c r="NXP251" s="350"/>
      <c r="NXQ251" s="350"/>
      <c r="NXR251" s="348"/>
      <c r="NXS251" s="348"/>
      <c r="NXT251" s="348"/>
      <c r="NXU251" s="349"/>
      <c r="NXW251" s="347"/>
      <c r="NXX251" s="350"/>
      <c r="NXY251" s="350"/>
      <c r="NXZ251" s="348"/>
      <c r="NYA251" s="348"/>
      <c r="NYB251" s="348"/>
      <c r="NYC251" s="349"/>
      <c r="NYE251" s="347"/>
      <c r="NYF251" s="350"/>
      <c r="NYG251" s="350"/>
      <c r="NYH251" s="348"/>
      <c r="NYI251" s="348"/>
      <c r="NYJ251" s="348"/>
      <c r="NYK251" s="349"/>
      <c r="NYM251" s="347"/>
      <c r="NYN251" s="350"/>
      <c r="NYO251" s="350"/>
      <c r="NYP251" s="348"/>
      <c r="NYQ251" s="348"/>
      <c r="NYR251" s="348"/>
      <c r="NYS251" s="349"/>
      <c r="NYU251" s="347"/>
      <c r="NYV251" s="350"/>
      <c r="NYW251" s="350"/>
      <c r="NYX251" s="348"/>
      <c r="NYY251" s="348"/>
      <c r="NYZ251" s="348"/>
      <c r="NZA251" s="349"/>
      <c r="NZC251" s="347"/>
      <c r="NZD251" s="350"/>
      <c r="NZE251" s="350"/>
      <c r="NZF251" s="348"/>
      <c r="NZG251" s="348"/>
      <c r="NZH251" s="348"/>
      <c r="NZI251" s="349"/>
      <c r="NZK251" s="347"/>
      <c r="NZL251" s="350"/>
      <c r="NZM251" s="350"/>
      <c r="NZN251" s="348"/>
      <c r="NZO251" s="348"/>
      <c r="NZP251" s="348"/>
      <c r="NZQ251" s="349"/>
      <c r="NZS251" s="347"/>
      <c r="NZT251" s="350"/>
      <c r="NZU251" s="350"/>
      <c r="NZV251" s="348"/>
      <c r="NZW251" s="348"/>
      <c r="NZX251" s="348"/>
      <c r="NZY251" s="349"/>
      <c r="OAA251" s="347"/>
      <c r="OAB251" s="350"/>
      <c r="OAC251" s="350"/>
      <c r="OAD251" s="348"/>
      <c r="OAE251" s="348"/>
      <c r="OAF251" s="348"/>
      <c r="OAG251" s="349"/>
      <c r="OAI251" s="347"/>
      <c r="OAJ251" s="350"/>
      <c r="OAK251" s="350"/>
      <c r="OAL251" s="348"/>
      <c r="OAM251" s="348"/>
      <c r="OAN251" s="348"/>
      <c r="OAO251" s="349"/>
      <c r="OAQ251" s="347"/>
      <c r="OAR251" s="350"/>
      <c r="OAS251" s="350"/>
      <c r="OAT251" s="348"/>
      <c r="OAU251" s="348"/>
      <c r="OAV251" s="348"/>
      <c r="OAW251" s="349"/>
      <c r="OAY251" s="347"/>
      <c r="OAZ251" s="350"/>
      <c r="OBA251" s="350"/>
      <c r="OBB251" s="348"/>
      <c r="OBC251" s="348"/>
      <c r="OBD251" s="348"/>
      <c r="OBE251" s="349"/>
      <c r="OBG251" s="347"/>
      <c r="OBH251" s="350"/>
      <c r="OBI251" s="350"/>
      <c r="OBJ251" s="348"/>
      <c r="OBK251" s="348"/>
      <c r="OBL251" s="348"/>
      <c r="OBM251" s="349"/>
      <c r="OBO251" s="347"/>
      <c r="OBP251" s="350"/>
      <c r="OBQ251" s="350"/>
      <c r="OBR251" s="348"/>
      <c r="OBS251" s="348"/>
      <c r="OBT251" s="348"/>
      <c r="OBU251" s="349"/>
      <c r="OBW251" s="347"/>
      <c r="OBX251" s="350"/>
      <c r="OBY251" s="350"/>
      <c r="OBZ251" s="348"/>
      <c r="OCA251" s="348"/>
      <c r="OCB251" s="348"/>
      <c r="OCC251" s="349"/>
      <c r="OCE251" s="347"/>
      <c r="OCF251" s="350"/>
      <c r="OCG251" s="350"/>
      <c r="OCH251" s="348"/>
      <c r="OCI251" s="348"/>
      <c r="OCJ251" s="348"/>
      <c r="OCK251" s="349"/>
      <c r="OCM251" s="347"/>
      <c r="OCN251" s="350"/>
      <c r="OCO251" s="350"/>
      <c r="OCP251" s="348"/>
      <c r="OCQ251" s="348"/>
      <c r="OCR251" s="348"/>
      <c r="OCS251" s="349"/>
      <c r="OCU251" s="347"/>
      <c r="OCV251" s="350"/>
      <c r="OCW251" s="350"/>
      <c r="OCX251" s="348"/>
      <c r="OCY251" s="348"/>
      <c r="OCZ251" s="348"/>
      <c r="ODA251" s="349"/>
      <c r="ODC251" s="347"/>
      <c r="ODD251" s="350"/>
      <c r="ODE251" s="350"/>
      <c r="ODF251" s="348"/>
      <c r="ODG251" s="348"/>
      <c r="ODH251" s="348"/>
      <c r="ODI251" s="349"/>
      <c r="ODK251" s="347"/>
      <c r="ODL251" s="350"/>
      <c r="ODM251" s="350"/>
      <c r="ODN251" s="348"/>
      <c r="ODO251" s="348"/>
      <c r="ODP251" s="348"/>
      <c r="ODQ251" s="349"/>
      <c r="ODS251" s="347"/>
      <c r="ODT251" s="350"/>
      <c r="ODU251" s="350"/>
      <c r="ODV251" s="348"/>
      <c r="ODW251" s="348"/>
      <c r="ODX251" s="348"/>
      <c r="ODY251" s="349"/>
      <c r="OEA251" s="347"/>
      <c r="OEB251" s="350"/>
      <c r="OEC251" s="350"/>
      <c r="OED251" s="348"/>
      <c r="OEE251" s="348"/>
      <c r="OEF251" s="348"/>
      <c r="OEG251" s="349"/>
      <c r="OEI251" s="347"/>
      <c r="OEJ251" s="350"/>
      <c r="OEK251" s="350"/>
      <c r="OEL251" s="348"/>
      <c r="OEM251" s="348"/>
      <c r="OEN251" s="348"/>
      <c r="OEO251" s="349"/>
      <c r="OEQ251" s="347"/>
      <c r="OER251" s="350"/>
      <c r="OES251" s="350"/>
      <c r="OET251" s="348"/>
      <c r="OEU251" s="348"/>
      <c r="OEV251" s="348"/>
      <c r="OEW251" s="349"/>
      <c r="OEY251" s="347"/>
      <c r="OEZ251" s="350"/>
      <c r="OFA251" s="350"/>
      <c r="OFB251" s="348"/>
      <c r="OFC251" s="348"/>
      <c r="OFD251" s="348"/>
      <c r="OFE251" s="349"/>
      <c r="OFG251" s="347"/>
      <c r="OFH251" s="350"/>
      <c r="OFI251" s="350"/>
      <c r="OFJ251" s="348"/>
      <c r="OFK251" s="348"/>
      <c r="OFL251" s="348"/>
      <c r="OFM251" s="349"/>
      <c r="OFO251" s="347"/>
      <c r="OFP251" s="350"/>
      <c r="OFQ251" s="350"/>
      <c r="OFR251" s="348"/>
      <c r="OFS251" s="348"/>
      <c r="OFT251" s="348"/>
      <c r="OFU251" s="349"/>
      <c r="OFW251" s="347"/>
      <c r="OFX251" s="350"/>
      <c r="OFY251" s="350"/>
      <c r="OFZ251" s="348"/>
      <c r="OGA251" s="348"/>
      <c r="OGB251" s="348"/>
      <c r="OGC251" s="349"/>
      <c r="OGE251" s="347"/>
      <c r="OGF251" s="350"/>
      <c r="OGG251" s="350"/>
      <c r="OGH251" s="348"/>
      <c r="OGI251" s="348"/>
      <c r="OGJ251" s="348"/>
      <c r="OGK251" s="349"/>
      <c r="OGM251" s="347"/>
      <c r="OGN251" s="350"/>
      <c r="OGO251" s="350"/>
      <c r="OGP251" s="348"/>
      <c r="OGQ251" s="348"/>
      <c r="OGR251" s="348"/>
      <c r="OGS251" s="349"/>
      <c r="OGU251" s="347"/>
      <c r="OGV251" s="350"/>
      <c r="OGW251" s="350"/>
      <c r="OGX251" s="348"/>
      <c r="OGY251" s="348"/>
      <c r="OGZ251" s="348"/>
      <c r="OHA251" s="349"/>
      <c r="OHC251" s="347"/>
      <c r="OHD251" s="350"/>
      <c r="OHE251" s="350"/>
      <c r="OHF251" s="348"/>
      <c r="OHG251" s="348"/>
      <c r="OHH251" s="348"/>
      <c r="OHI251" s="349"/>
      <c r="OHK251" s="347"/>
      <c r="OHL251" s="350"/>
      <c r="OHM251" s="350"/>
      <c r="OHN251" s="348"/>
      <c r="OHO251" s="348"/>
      <c r="OHP251" s="348"/>
      <c r="OHQ251" s="349"/>
      <c r="OHS251" s="347"/>
      <c r="OHT251" s="350"/>
      <c r="OHU251" s="350"/>
      <c r="OHV251" s="348"/>
      <c r="OHW251" s="348"/>
      <c r="OHX251" s="348"/>
      <c r="OHY251" s="349"/>
      <c r="OIA251" s="347"/>
      <c r="OIB251" s="350"/>
      <c r="OIC251" s="350"/>
      <c r="OID251" s="348"/>
      <c r="OIE251" s="348"/>
      <c r="OIF251" s="348"/>
      <c r="OIG251" s="349"/>
      <c r="OII251" s="347"/>
      <c r="OIJ251" s="350"/>
      <c r="OIK251" s="350"/>
      <c r="OIL251" s="348"/>
      <c r="OIM251" s="348"/>
      <c r="OIN251" s="348"/>
      <c r="OIO251" s="349"/>
      <c r="OIQ251" s="347"/>
      <c r="OIR251" s="350"/>
      <c r="OIS251" s="350"/>
      <c r="OIT251" s="348"/>
      <c r="OIU251" s="348"/>
      <c r="OIV251" s="348"/>
      <c r="OIW251" s="349"/>
      <c r="OIY251" s="347"/>
      <c r="OIZ251" s="350"/>
      <c r="OJA251" s="350"/>
      <c r="OJB251" s="348"/>
      <c r="OJC251" s="348"/>
      <c r="OJD251" s="348"/>
      <c r="OJE251" s="349"/>
      <c r="OJG251" s="347"/>
      <c r="OJH251" s="350"/>
      <c r="OJI251" s="350"/>
      <c r="OJJ251" s="348"/>
      <c r="OJK251" s="348"/>
      <c r="OJL251" s="348"/>
      <c r="OJM251" s="349"/>
      <c r="OJO251" s="347"/>
      <c r="OJP251" s="350"/>
      <c r="OJQ251" s="350"/>
      <c r="OJR251" s="348"/>
      <c r="OJS251" s="348"/>
      <c r="OJT251" s="348"/>
      <c r="OJU251" s="349"/>
      <c r="OJW251" s="347"/>
      <c r="OJX251" s="350"/>
      <c r="OJY251" s="350"/>
      <c r="OJZ251" s="348"/>
      <c r="OKA251" s="348"/>
      <c r="OKB251" s="348"/>
      <c r="OKC251" s="349"/>
      <c r="OKE251" s="347"/>
      <c r="OKF251" s="350"/>
      <c r="OKG251" s="350"/>
      <c r="OKH251" s="348"/>
      <c r="OKI251" s="348"/>
      <c r="OKJ251" s="348"/>
      <c r="OKK251" s="349"/>
      <c r="OKM251" s="347"/>
      <c r="OKN251" s="350"/>
      <c r="OKO251" s="350"/>
      <c r="OKP251" s="348"/>
      <c r="OKQ251" s="348"/>
      <c r="OKR251" s="348"/>
      <c r="OKS251" s="349"/>
      <c r="OKU251" s="347"/>
      <c r="OKV251" s="350"/>
      <c r="OKW251" s="350"/>
      <c r="OKX251" s="348"/>
      <c r="OKY251" s="348"/>
      <c r="OKZ251" s="348"/>
      <c r="OLA251" s="349"/>
      <c r="OLC251" s="347"/>
      <c r="OLD251" s="350"/>
      <c r="OLE251" s="350"/>
      <c r="OLF251" s="348"/>
      <c r="OLG251" s="348"/>
      <c r="OLH251" s="348"/>
      <c r="OLI251" s="349"/>
      <c r="OLK251" s="347"/>
      <c r="OLL251" s="350"/>
      <c r="OLM251" s="350"/>
      <c r="OLN251" s="348"/>
      <c r="OLO251" s="348"/>
      <c r="OLP251" s="348"/>
      <c r="OLQ251" s="349"/>
      <c r="OLS251" s="347"/>
      <c r="OLT251" s="350"/>
      <c r="OLU251" s="350"/>
      <c r="OLV251" s="348"/>
      <c r="OLW251" s="348"/>
      <c r="OLX251" s="348"/>
      <c r="OLY251" s="349"/>
      <c r="OMA251" s="347"/>
      <c r="OMB251" s="350"/>
      <c r="OMC251" s="350"/>
      <c r="OMD251" s="348"/>
      <c r="OME251" s="348"/>
      <c r="OMF251" s="348"/>
      <c r="OMG251" s="349"/>
      <c r="OMI251" s="347"/>
      <c r="OMJ251" s="350"/>
      <c r="OMK251" s="350"/>
      <c r="OML251" s="348"/>
      <c r="OMM251" s="348"/>
      <c r="OMN251" s="348"/>
      <c r="OMO251" s="349"/>
      <c r="OMQ251" s="347"/>
      <c r="OMR251" s="350"/>
      <c r="OMS251" s="350"/>
      <c r="OMT251" s="348"/>
      <c r="OMU251" s="348"/>
      <c r="OMV251" s="348"/>
      <c r="OMW251" s="349"/>
      <c r="OMY251" s="347"/>
      <c r="OMZ251" s="350"/>
      <c r="ONA251" s="350"/>
      <c r="ONB251" s="348"/>
      <c r="ONC251" s="348"/>
      <c r="OND251" s="348"/>
      <c r="ONE251" s="349"/>
      <c r="ONG251" s="347"/>
      <c r="ONH251" s="350"/>
      <c r="ONI251" s="350"/>
      <c r="ONJ251" s="348"/>
      <c r="ONK251" s="348"/>
      <c r="ONL251" s="348"/>
      <c r="ONM251" s="349"/>
      <c r="ONO251" s="347"/>
      <c r="ONP251" s="350"/>
      <c r="ONQ251" s="350"/>
      <c r="ONR251" s="348"/>
      <c r="ONS251" s="348"/>
      <c r="ONT251" s="348"/>
      <c r="ONU251" s="349"/>
      <c r="ONW251" s="347"/>
      <c r="ONX251" s="350"/>
      <c r="ONY251" s="350"/>
      <c r="ONZ251" s="348"/>
      <c r="OOA251" s="348"/>
      <c r="OOB251" s="348"/>
      <c r="OOC251" s="349"/>
      <c r="OOE251" s="347"/>
      <c r="OOF251" s="350"/>
      <c r="OOG251" s="350"/>
      <c r="OOH251" s="348"/>
      <c r="OOI251" s="348"/>
      <c r="OOJ251" s="348"/>
      <c r="OOK251" s="349"/>
      <c r="OOM251" s="347"/>
      <c r="OON251" s="350"/>
      <c r="OOO251" s="350"/>
      <c r="OOP251" s="348"/>
      <c r="OOQ251" s="348"/>
      <c r="OOR251" s="348"/>
      <c r="OOS251" s="349"/>
      <c r="OOU251" s="347"/>
      <c r="OOV251" s="350"/>
      <c r="OOW251" s="350"/>
      <c r="OOX251" s="348"/>
      <c r="OOY251" s="348"/>
      <c r="OOZ251" s="348"/>
      <c r="OPA251" s="349"/>
      <c r="OPC251" s="347"/>
      <c r="OPD251" s="350"/>
      <c r="OPE251" s="350"/>
      <c r="OPF251" s="348"/>
      <c r="OPG251" s="348"/>
      <c r="OPH251" s="348"/>
      <c r="OPI251" s="349"/>
      <c r="OPK251" s="347"/>
      <c r="OPL251" s="350"/>
      <c r="OPM251" s="350"/>
      <c r="OPN251" s="348"/>
      <c r="OPO251" s="348"/>
      <c r="OPP251" s="348"/>
      <c r="OPQ251" s="349"/>
      <c r="OPS251" s="347"/>
      <c r="OPT251" s="350"/>
      <c r="OPU251" s="350"/>
      <c r="OPV251" s="348"/>
      <c r="OPW251" s="348"/>
      <c r="OPX251" s="348"/>
      <c r="OPY251" s="349"/>
      <c r="OQA251" s="347"/>
      <c r="OQB251" s="350"/>
      <c r="OQC251" s="350"/>
      <c r="OQD251" s="348"/>
      <c r="OQE251" s="348"/>
      <c r="OQF251" s="348"/>
      <c r="OQG251" s="349"/>
      <c r="OQI251" s="347"/>
      <c r="OQJ251" s="350"/>
      <c r="OQK251" s="350"/>
      <c r="OQL251" s="348"/>
      <c r="OQM251" s="348"/>
      <c r="OQN251" s="348"/>
      <c r="OQO251" s="349"/>
      <c r="OQQ251" s="347"/>
      <c r="OQR251" s="350"/>
      <c r="OQS251" s="350"/>
      <c r="OQT251" s="348"/>
      <c r="OQU251" s="348"/>
      <c r="OQV251" s="348"/>
      <c r="OQW251" s="349"/>
      <c r="OQY251" s="347"/>
      <c r="OQZ251" s="350"/>
      <c r="ORA251" s="350"/>
      <c r="ORB251" s="348"/>
      <c r="ORC251" s="348"/>
      <c r="ORD251" s="348"/>
      <c r="ORE251" s="349"/>
      <c r="ORG251" s="347"/>
      <c r="ORH251" s="350"/>
      <c r="ORI251" s="350"/>
      <c r="ORJ251" s="348"/>
      <c r="ORK251" s="348"/>
      <c r="ORL251" s="348"/>
      <c r="ORM251" s="349"/>
      <c r="ORO251" s="347"/>
      <c r="ORP251" s="350"/>
      <c r="ORQ251" s="350"/>
      <c r="ORR251" s="348"/>
      <c r="ORS251" s="348"/>
      <c r="ORT251" s="348"/>
      <c r="ORU251" s="349"/>
      <c r="ORW251" s="347"/>
      <c r="ORX251" s="350"/>
      <c r="ORY251" s="350"/>
      <c r="ORZ251" s="348"/>
      <c r="OSA251" s="348"/>
      <c r="OSB251" s="348"/>
      <c r="OSC251" s="349"/>
      <c r="OSE251" s="347"/>
      <c r="OSF251" s="350"/>
      <c r="OSG251" s="350"/>
      <c r="OSH251" s="348"/>
      <c r="OSI251" s="348"/>
      <c r="OSJ251" s="348"/>
      <c r="OSK251" s="349"/>
      <c r="OSM251" s="347"/>
      <c r="OSN251" s="350"/>
      <c r="OSO251" s="350"/>
      <c r="OSP251" s="348"/>
      <c r="OSQ251" s="348"/>
      <c r="OSR251" s="348"/>
      <c r="OSS251" s="349"/>
      <c r="OSU251" s="347"/>
      <c r="OSV251" s="350"/>
      <c r="OSW251" s="350"/>
      <c r="OSX251" s="348"/>
      <c r="OSY251" s="348"/>
      <c r="OSZ251" s="348"/>
      <c r="OTA251" s="349"/>
      <c r="OTC251" s="347"/>
      <c r="OTD251" s="350"/>
      <c r="OTE251" s="350"/>
      <c r="OTF251" s="348"/>
      <c r="OTG251" s="348"/>
      <c r="OTH251" s="348"/>
      <c r="OTI251" s="349"/>
      <c r="OTK251" s="347"/>
      <c r="OTL251" s="350"/>
      <c r="OTM251" s="350"/>
      <c r="OTN251" s="348"/>
      <c r="OTO251" s="348"/>
      <c r="OTP251" s="348"/>
      <c r="OTQ251" s="349"/>
      <c r="OTS251" s="347"/>
      <c r="OTT251" s="350"/>
      <c r="OTU251" s="350"/>
      <c r="OTV251" s="348"/>
      <c r="OTW251" s="348"/>
      <c r="OTX251" s="348"/>
      <c r="OTY251" s="349"/>
      <c r="OUA251" s="347"/>
      <c r="OUB251" s="350"/>
      <c r="OUC251" s="350"/>
      <c r="OUD251" s="348"/>
      <c r="OUE251" s="348"/>
      <c r="OUF251" s="348"/>
      <c r="OUG251" s="349"/>
      <c r="OUI251" s="347"/>
      <c r="OUJ251" s="350"/>
      <c r="OUK251" s="350"/>
      <c r="OUL251" s="348"/>
      <c r="OUM251" s="348"/>
      <c r="OUN251" s="348"/>
      <c r="OUO251" s="349"/>
      <c r="OUQ251" s="347"/>
      <c r="OUR251" s="350"/>
      <c r="OUS251" s="350"/>
      <c r="OUT251" s="348"/>
      <c r="OUU251" s="348"/>
      <c r="OUV251" s="348"/>
      <c r="OUW251" s="349"/>
      <c r="OUY251" s="347"/>
      <c r="OUZ251" s="350"/>
      <c r="OVA251" s="350"/>
      <c r="OVB251" s="348"/>
      <c r="OVC251" s="348"/>
      <c r="OVD251" s="348"/>
      <c r="OVE251" s="349"/>
      <c r="OVG251" s="347"/>
      <c r="OVH251" s="350"/>
      <c r="OVI251" s="350"/>
      <c r="OVJ251" s="348"/>
      <c r="OVK251" s="348"/>
      <c r="OVL251" s="348"/>
      <c r="OVM251" s="349"/>
      <c r="OVO251" s="347"/>
      <c r="OVP251" s="350"/>
      <c r="OVQ251" s="350"/>
      <c r="OVR251" s="348"/>
      <c r="OVS251" s="348"/>
      <c r="OVT251" s="348"/>
      <c r="OVU251" s="349"/>
      <c r="OVW251" s="347"/>
      <c r="OVX251" s="350"/>
      <c r="OVY251" s="350"/>
      <c r="OVZ251" s="348"/>
      <c r="OWA251" s="348"/>
      <c r="OWB251" s="348"/>
      <c r="OWC251" s="349"/>
      <c r="OWE251" s="347"/>
      <c r="OWF251" s="350"/>
      <c r="OWG251" s="350"/>
      <c r="OWH251" s="348"/>
      <c r="OWI251" s="348"/>
      <c r="OWJ251" s="348"/>
      <c r="OWK251" s="349"/>
      <c r="OWM251" s="347"/>
      <c r="OWN251" s="350"/>
      <c r="OWO251" s="350"/>
      <c r="OWP251" s="348"/>
      <c r="OWQ251" s="348"/>
      <c r="OWR251" s="348"/>
      <c r="OWS251" s="349"/>
      <c r="OWU251" s="347"/>
      <c r="OWV251" s="350"/>
      <c r="OWW251" s="350"/>
      <c r="OWX251" s="348"/>
      <c r="OWY251" s="348"/>
      <c r="OWZ251" s="348"/>
      <c r="OXA251" s="349"/>
      <c r="OXC251" s="347"/>
      <c r="OXD251" s="350"/>
      <c r="OXE251" s="350"/>
      <c r="OXF251" s="348"/>
      <c r="OXG251" s="348"/>
      <c r="OXH251" s="348"/>
      <c r="OXI251" s="349"/>
      <c r="OXK251" s="347"/>
      <c r="OXL251" s="350"/>
      <c r="OXM251" s="350"/>
      <c r="OXN251" s="348"/>
      <c r="OXO251" s="348"/>
      <c r="OXP251" s="348"/>
      <c r="OXQ251" s="349"/>
      <c r="OXS251" s="347"/>
      <c r="OXT251" s="350"/>
      <c r="OXU251" s="350"/>
      <c r="OXV251" s="348"/>
      <c r="OXW251" s="348"/>
      <c r="OXX251" s="348"/>
      <c r="OXY251" s="349"/>
      <c r="OYA251" s="347"/>
      <c r="OYB251" s="350"/>
      <c r="OYC251" s="350"/>
      <c r="OYD251" s="348"/>
      <c r="OYE251" s="348"/>
      <c r="OYF251" s="348"/>
      <c r="OYG251" s="349"/>
      <c r="OYI251" s="347"/>
      <c r="OYJ251" s="350"/>
      <c r="OYK251" s="350"/>
      <c r="OYL251" s="348"/>
      <c r="OYM251" s="348"/>
      <c r="OYN251" s="348"/>
      <c r="OYO251" s="349"/>
      <c r="OYQ251" s="347"/>
      <c r="OYR251" s="350"/>
      <c r="OYS251" s="350"/>
      <c r="OYT251" s="348"/>
      <c r="OYU251" s="348"/>
      <c r="OYV251" s="348"/>
      <c r="OYW251" s="349"/>
      <c r="OYY251" s="347"/>
      <c r="OYZ251" s="350"/>
      <c r="OZA251" s="350"/>
      <c r="OZB251" s="348"/>
      <c r="OZC251" s="348"/>
      <c r="OZD251" s="348"/>
      <c r="OZE251" s="349"/>
      <c r="OZG251" s="347"/>
      <c r="OZH251" s="350"/>
      <c r="OZI251" s="350"/>
      <c r="OZJ251" s="348"/>
      <c r="OZK251" s="348"/>
      <c r="OZL251" s="348"/>
      <c r="OZM251" s="349"/>
      <c r="OZO251" s="347"/>
      <c r="OZP251" s="350"/>
      <c r="OZQ251" s="350"/>
      <c r="OZR251" s="348"/>
      <c r="OZS251" s="348"/>
      <c r="OZT251" s="348"/>
      <c r="OZU251" s="349"/>
      <c r="OZW251" s="347"/>
      <c r="OZX251" s="350"/>
      <c r="OZY251" s="350"/>
      <c r="OZZ251" s="348"/>
      <c r="PAA251" s="348"/>
      <c r="PAB251" s="348"/>
      <c r="PAC251" s="349"/>
      <c r="PAE251" s="347"/>
      <c r="PAF251" s="350"/>
      <c r="PAG251" s="350"/>
      <c r="PAH251" s="348"/>
      <c r="PAI251" s="348"/>
      <c r="PAJ251" s="348"/>
      <c r="PAK251" s="349"/>
      <c r="PAM251" s="347"/>
      <c r="PAN251" s="350"/>
      <c r="PAO251" s="350"/>
      <c r="PAP251" s="348"/>
      <c r="PAQ251" s="348"/>
      <c r="PAR251" s="348"/>
      <c r="PAS251" s="349"/>
      <c r="PAU251" s="347"/>
      <c r="PAV251" s="350"/>
      <c r="PAW251" s="350"/>
      <c r="PAX251" s="348"/>
      <c r="PAY251" s="348"/>
      <c r="PAZ251" s="348"/>
      <c r="PBA251" s="349"/>
      <c r="PBC251" s="347"/>
      <c r="PBD251" s="350"/>
      <c r="PBE251" s="350"/>
      <c r="PBF251" s="348"/>
      <c r="PBG251" s="348"/>
      <c r="PBH251" s="348"/>
      <c r="PBI251" s="349"/>
      <c r="PBK251" s="347"/>
      <c r="PBL251" s="350"/>
      <c r="PBM251" s="350"/>
      <c r="PBN251" s="348"/>
      <c r="PBO251" s="348"/>
      <c r="PBP251" s="348"/>
      <c r="PBQ251" s="349"/>
      <c r="PBS251" s="347"/>
      <c r="PBT251" s="350"/>
      <c r="PBU251" s="350"/>
      <c r="PBV251" s="348"/>
      <c r="PBW251" s="348"/>
      <c r="PBX251" s="348"/>
      <c r="PBY251" s="349"/>
      <c r="PCA251" s="347"/>
      <c r="PCB251" s="350"/>
      <c r="PCC251" s="350"/>
      <c r="PCD251" s="348"/>
      <c r="PCE251" s="348"/>
      <c r="PCF251" s="348"/>
      <c r="PCG251" s="349"/>
      <c r="PCI251" s="347"/>
      <c r="PCJ251" s="350"/>
      <c r="PCK251" s="350"/>
      <c r="PCL251" s="348"/>
      <c r="PCM251" s="348"/>
      <c r="PCN251" s="348"/>
      <c r="PCO251" s="349"/>
      <c r="PCQ251" s="347"/>
      <c r="PCR251" s="350"/>
      <c r="PCS251" s="350"/>
      <c r="PCT251" s="348"/>
      <c r="PCU251" s="348"/>
      <c r="PCV251" s="348"/>
      <c r="PCW251" s="349"/>
      <c r="PCY251" s="347"/>
      <c r="PCZ251" s="350"/>
      <c r="PDA251" s="350"/>
      <c r="PDB251" s="348"/>
      <c r="PDC251" s="348"/>
      <c r="PDD251" s="348"/>
      <c r="PDE251" s="349"/>
      <c r="PDG251" s="347"/>
      <c r="PDH251" s="350"/>
      <c r="PDI251" s="350"/>
      <c r="PDJ251" s="348"/>
      <c r="PDK251" s="348"/>
      <c r="PDL251" s="348"/>
      <c r="PDM251" s="349"/>
      <c r="PDO251" s="347"/>
      <c r="PDP251" s="350"/>
      <c r="PDQ251" s="350"/>
      <c r="PDR251" s="348"/>
      <c r="PDS251" s="348"/>
      <c r="PDT251" s="348"/>
      <c r="PDU251" s="349"/>
      <c r="PDW251" s="347"/>
      <c r="PDX251" s="350"/>
      <c r="PDY251" s="350"/>
      <c r="PDZ251" s="348"/>
      <c r="PEA251" s="348"/>
      <c r="PEB251" s="348"/>
      <c r="PEC251" s="349"/>
      <c r="PEE251" s="347"/>
      <c r="PEF251" s="350"/>
      <c r="PEG251" s="350"/>
      <c r="PEH251" s="348"/>
      <c r="PEI251" s="348"/>
      <c r="PEJ251" s="348"/>
      <c r="PEK251" s="349"/>
      <c r="PEM251" s="347"/>
      <c r="PEN251" s="350"/>
      <c r="PEO251" s="350"/>
      <c r="PEP251" s="348"/>
      <c r="PEQ251" s="348"/>
      <c r="PER251" s="348"/>
      <c r="PES251" s="349"/>
      <c r="PEU251" s="347"/>
      <c r="PEV251" s="350"/>
      <c r="PEW251" s="350"/>
      <c r="PEX251" s="348"/>
      <c r="PEY251" s="348"/>
      <c r="PEZ251" s="348"/>
      <c r="PFA251" s="349"/>
      <c r="PFC251" s="347"/>
      <c r="PFD251" s="350"/>
      <c r="PFE251" s="350"/>
      <c r="PFF251" s="348"/>
      <c r="PFG251" s="348"/>
      <c r="PFH251" s="348"/>
      <c r="PFI251" s="349"/>
      <c r="PFK251" s="347"/>
      <c r="PFL251" s="350"/>
      <c r="PFM251" s="350"/>
      <c r="PFN251" s="348"/>
      <c r="PFO251" s="348"/>
      <c r="PFP251" s="348"/>
      <c r="PFQ251" s="349"/>
      <c r="PFS251" s="347"/>
      <c r="PFT251" s="350"/>
      <c r="PFU251" s="350"/>
      <c r="PFV251" s="348"/>
      <c r="PFW251" s="348"/>
      <c r="PFX251" s="348"/>
      <c r="PFY251" s="349"/>
      <c r="PGA251" s="347"/>
      <c r="PGB251" s="350"/>
      <c r="PGC251" s="350"/>
      <c r="PGD251" s="348"/>
      <c r="PGE251" s="348"/>
      <c r="PGF251" s="348"/>
      <c r="PGG251" s="349"/>
      <c r="PGI251" s="347"/>
      <c r="PGJ251" s="350"/>
      <c r="PGK251" s="350"/>
      <c r="PGL251" s="348"/>
      <c r="PGM251" s="348"/>
      <c r="PGN251" s="348"/>
      <c r="PGO251" s="349"/>
      <c r="PGQ251" s="347"/>
      <c r="PGR251" s="350"/>
      <c r="PGS251" s="350"/>
      <c r="PGT251" s="348"/>
      <c r="PGU251" s="348"/>
      <c r="PGV251" s="348"/>
      <c r="PGW251" s="349"/>
      <c r="PGY251" s="347"/>
      <c r="PGZ251" s="350"/>
      <c r="PHA251" s="350"/>
      <c r="PHB251" s="348"/>
      <c r="PHC251" s="348"/>
      <c r="PHD251" s="348"/>
      <c r="PHE251" s="349"/>
      <c r="PHG251" s="347"/>
      <c r="PHH251" s="350"/>
      <c r="PHI251" s="350"/>
      <c r="PHJ251" s="348"/>
      <c r="PHK251" s="348"/>
      <c r="PHL251" s="348"/>
      <c r="PHM251" s="349"/>
      <c r="PHO251" s="347"/>
      <c r="PHP251" s="350"/>
      <c r="PHQ251" s="350"/>
      <c r="PHR251" s="348"/>
      <c r="PHS251" s="348"/>
      <c r="PHT251" s="348"/>
      <c r="PHU251" s="349"/>
      <c r="PHW251" s="347"/>
      <c r="PHX251" s="350"/>
      <c r="PHY251" s="350"/>
      <c r="PHZ251" s="348"/>
      <c r="PIA251" s="348"/>
      <c r="PIB251" s="348"/>
      <c r="PIC251" s="349"/>
      <c r="PIE251" s="347"/>
      <c r="PIF251" s="350"/>
      <c r="PIG251" s="350"/>
      <c r="PIH251" s="348"/>
      <c r="PII251" s="348"/>
      <c r="PIJ251" s="348"/>
      <c r="PIK251" s="349"/>
      <c r="PIM251" s="347"/>
      <c r="PIN251" s="350"/>
      <c r="PIO251" s="350"/>
      <c r="PIP251" s="348"/>
      <c r="PIQ251" s="348"/>
      <c r="PIR251" s="348"/>
      <c r="PIS251" s="349"/>
      <c r="PIU251" s="347"/>
      <c r="PIV251" s="350"/>
      <c r="PIW251" s="350"/>
      <c r="PIX251" s="348"/>
      <c r="PIY251" s="348"/>
      <c r="PIZ251" s="348"/>
      <c r="PJA251" s="349"/>
      <c r="PJC251" s="347"/>
      <c r="PJD251" s="350"/>
      <c r="PJE251" s="350"/>
      <c r="PJF251" s="348"/>
      <c r="PJG251" s="348"/>
      <c r="PJH251" s="348"/>
      <c r="PJI251" s="349"/>
      <c r="PJK251" s="347"/>
      <c r="PJL251" s="350"/>
      <c r="PJM251" s="350"/>
      <c r="PJN251" s="348"/>
      <c r="PJO251" s="348"/>
      <c r="PJP251" s="348"/>
      <c r="PJQ251" s="349"/>
      <c r="PJS251" s="347"/>
      <c r="PJT251" s="350"/>
      <c r="PJU251" s="350"/>
      <c r="PJV251" s="348"/>
      <c r="PJW251" s="348"/>
      <c r="PJX251" s="348"/>
      <c r="PJY251" s="349"/>
      <c r="PKA251" s="347"/>
      <c r="PKB251" s="350"/>
      <c r="PKC251" s="350"/>
      <c r="PKD251" s="348"/>
      <c r="PKE251" s="348"/>
      <c r="PKF251" s="348"/>
      <c r="PKG251" s="349"/>
      <c r="PKI251" s="347"/>
      <c r="PKJ251" s="350"/>
      <c r="PKK251" s="350"/>
      <c r="PKL251" s="348"/>
      <c r="PKM251" s="348"/>
      <c r="PKN251" s="348"/>
      <c r="PKO251" s="349"/>
      <c r="PKQ251" s="347"/>
      <c r="PKR251" s="350"/>
      <c r="PKS251" s="350"/>
      <c r="PKT251" s="348"/>
      <c r="PKU251" s="348"/>
      <c r="PKV251" s="348"/>
      <c r="PKW251" s="349"/>
      <c r="PKY251" s="347"/>
      <c r="PKZ251" s="350"/>
      <c r="PLA251" s="350"/>
      <c r="PLB251" s="348"/>
      <c r="PLC251" s="348"/>
      <c r="PLD251" s="348"/>
      <c r="PLE251" s="349"/>
      <c r="PLG251" s="347"/>
      <c r="PLH251" s="350"/>
      <c r="PLI251" s="350"/>
      <c r="PLJ251" s="348"/>
      <c r="PLK251" s="348"/>
      <c r="PLL251" s="348"/>
      <c r="PLM251" s="349"/>
      <c r="PLO251" s="347"/>
      <c r="PLP251" s="350"/>
      <c r="PLQ251" s="350"/>
      <c r="PLR251" s="348"/>
      <c r="PLS251" s="348"/>
      <c r="PLT251" s="348"/>
      <c r="PLU251" s="349"/>
      <c r="PLW251" s="347"/>
      <c r="PLX251" s="350"/>
      <c r="PLY251" s="350"/>
      <c r="PLZ251" s="348"/>
      <c r="PMA251" s="348"/>
      <c r="PMB251" s="348"/>
      <c r="PMC251" s="349"/>
      <c r="PME251" s="347"/>
      <c r="PMF251" s="350"/>
      <c r="PMG251" s="350"/>
      <c r="PMH251" s="348"/>
      <c r="PMI251" s="348"/>
      <c r="PMJ251" s="348"/>
      <c r="PMK251" s="349"/>
      <c r="PMM251" s="347"/>
      <c r="PMN251" s="350"/>
      <c r="PMO251" s="350"/>
      <c r="PMP251" s="348"/>
      <c r="PMQ251" s="348"/>
      <c r="PMR251" s="348"/>
      <c r="PMS251" s="349"/>
      <c r="PMU251" s="347"/>
      <c r="PMV251" s="350"/>
      <c r="PMW251" s="350"/>
      <c r="PMX251" s="348"/>
      <c r="PMY251" s="348"/>
      <c r="PMZ251" s="348"/>
      <c r="PNA251" s="349"/>
      <c r="PNC251" s="347"/>
      <c r="PND251" s="350"/>
      <c r="PNE251" s="350"/>
      <c r="PNF251" s="348"/>
      <c r="PNG251" s="348"/>
      <c r="PNH251" s="348"/>
      <c r="PNI251" s="349"/>
      <c r="PNK251" s="347"/>
      <c r="PNL251" s="350"/>
      <c r="PNM251" s="350"/>
      <c r="PNN251" s="348"/>
      <c r="PNO251" s="348"/>
      <c r="PNP251" s="348"/>
      <c r="PNQ251" s="349"/>
      <c r="PNS251" s="347"/>
      <c r="PNT251" s="350"/>
      <c r="PNU251" s="350"/>
      <c r="PNV251" s="348"/>
      <c r="PNW251" s="348"/>
      <c r="PNX251" s="348"/>
      <c r="PNY251" s="349"/>
      <c r="POA251" s="347"/>
      <c r="POB251" s="350"/>
      <c r="POC251" s="350"/>
      <c r="POD251" s="348"/>
      <c r="POE251" s="348"/>
      <c r="POF251" s="348"/>
      <c r="POG251" s="349"/>
      <c r="POI251" s="347"/>
      <c r="POJ251" s="350"/>
      <c r="POK251" s="350"/>
      <c r="POL251" s="348"/>
      <c r="POM251" s="348"/>
      <c r="PON251" s="348"/>
      <c r="POO251" s="349"/>
      <c r="POQ251" s="347"/>
      <c r="POR251" s="350"/>
      <c r="POS251" s="350"/>
      <c r="POT251" s="348"/>
      <c r="POU251" s="348"/>
      <c r="POV251" s="348"/>
      <c r="POW251" s="349"/>
      <c r="POY251" s="347"/>
      <c r="POZ251" s="350"/>
      <c r="PPA251" s="350"/>
      <c r="PPB251" s="348"/>
      <c r="PPC251" s="348"/>
      <c r="PPD251" s="348"/>
      <c r="PPE251" s="349"/>
      <c r="PPG251" s="347"/>
      <c r="PPH251" s="350"/>
      <c r="PPI251" s="350"/>
      <c r="PPJ251" s="348"/>
      <c r="PPK251" s="348"/>
      <c r="PPL251" s="348"/>
      <c r="PPM251" s="349"/>
      <c r="PPO251" s="347"/>
      <c r="PPP251" s="350"/>
      <c r="PPQ251" s="350"/>
      <c r="PPR251" s="348"/>
      <c r="PPS251" s="348"/>
      <c r="PPT251" s="348"/>
      <c r="PPU251" s="349"/>
      <c r="PPW251" s="347"/>
      <c r="PPX251" s="350"/>
      <c r="PPY251" s="350"/>
      <c r="PPZ251" s="348"/>
      <c r="PQA251" s="348"/>
      <c r="PQB251" s="348"/>
      <c r="PQC251" s="349"/>
      <c r="PQE251" s="347"/>
      <c r="PQF251" s="350"/>
      <c r="PQG251" s="350"/>
      <c r="PQH251" s="348"/>
      <c r="PQI251" s="348"/>
      <c r="PQJ251" s="348"/>
      <c r="PQK251" s="349"/>
      <c r="PQM251" s="347"/>
      <c r="PQN251" s="350"/>
      <c r="PQO251" s="350"/>
      <c r="PQP251" s="348"/>
      <c r="PQQ251" s="348"/>
      <c r="PQR251" s="348"/>
      <c r="PQS251" s="349"/>
      <c r="PQU251" s="347"/>
      <c r="PQV251" s="350"/>
      <c r="PQW251" s="350"/>
      <c r="PQX251" s="348"/>
      <c r="PQY251" s="348"/>
      <c r="PQZ251" s="348"/>
      <c r="PRA251" s="349"/>
      <c r="PRC251" s="347"/>
      <c r="PRD251" s="350"/>
      <c r="PRE251" s="350"/>
      <c r="PRF251" s="348"/>
      <c r="PRG251" s="348"/>
      <c r="PRH251" s="348"/>
      <c r="PRI251" s="349"/>
      <c r="PRK251" s="347"/>
      <c r="PRL251" s="350"/>
      <c r="PRM251" s="350"/>
      <c r="PRN251" s="348"/>
      <c r="PRO251" s="348"/>
      <c r="PRP251" s="348"/>
      <c r="PRQ251" s="349"/>
      <c r="PRS251" s="347"/>
      <c r="PRT251" s="350"/>
      <c r="PRU251" s="350"/>
      <c r="PRV251" s="348"/>
      <c r="PRW251" s="348"/>
      <c r="PRX251" s="348"/>
      <c r="PRY251" s="349"/>
      <c r="PSA251" s="347"/>
      <c r="PSB251" s="350"/>
      <c r="PSC251" s="350"/>
      <c r="PSD251" s="348"/>
      <c r="PSE251" s="348"/>
      <c r="PSF251" s="348"/>
      <c r="PSG251" s="349"/>
      <c r="PSI251" s="347"/>
      <c r="PSJ251" s="350"/>
      <c r="PSK251" s="350"/>
      <c r="PSL251" s="348"/>
      <c r="PSM251" s="348"/>
      <c r="PSN251" s="348"/>
      <c r="PSO251" s="349"/>
      <c r="PSQ251" s="347"/>
      <c r="PSR251" s="350"/>
      <c r="PSS251" s="350"/>
      <c r="PST251" s="348"/>
      <c r="PSU251" s="348"/>
      <c r="PSV251" s="348"/>
      <c r="PSW251" s="349"/>
      <c r="PSY251" s="347"/>
      <c r="PSZ251" s="350"/>
      <c r="PTA251" s="350"/>
      <c r="PTB251" s="348"/>
      <c r="PTC251" s="348"/>
      <c r="PTD251" s="348"/>
      <c r="PTE251" s="349"/>
      <c r="PTG251" s="347"/>
      <c r="PTH251" s="350"/>
      <c r="PTI251" s="350"/>
      <c r="PTJ251" s="348"/>
      <c r="PTK251" s="348"/>
      <c r="PTL251" s="348"/>
      <c r="PTM251" s="349"/>
      <c r="PTO251" s="347"/>
      <c r="PTP251" s="350"/>
      <c r="PTQ251" s="350"/>
      <c r="PTR251" s="348"/>
      <c r="PTS251" s="348"/>
      <c r="PTT251" s="348"/>
      <c r="PTU251" s="349"/>
      <c r="PTW251" s="347"/>
      <c r="PTX251" s="350"/>
      <c r="PTY251" s="350"/>
      <c r="PTZ251" s="348"/>
      <c r="PUA251" s="348"/>
      <c r="PUB251" s="348"/>
      <c r="PUC251" s="349"/>
      <c r="PUE251" s="347"/>
      <c r="PUF251" s="350"/>
      <c r="PUG251" s="350"/>
      <c r="PUH251" s="348"/>
      <c r="PUI251" s="348"/>
      <c r="PUJ251" s="348"/>
      <c r="PUK251" s="349"/>
      <c r="PUM251" s="347"/>
      <c r="PUN251" s="350"/>
      <c r="PUO251" s="350"/>
      <c r="PUP251" s="348"/>
      <c r="PUQ251" s="348"/>
      <c r="PUR251" s="348"/>
      <c r="PUS251" s="349"/>
      <c r="PUU251" s="347"/>
      <c r="PUV251" s="350"/>
      <c r="PUW251" s="350"/>
      <c r="PUX251" s="348"/>
      <c r="PUY251" s="348"/>
      <c r="PUZ251" s="348"/>
      <c r="PVA251" s="349"/>
      <c r="PVC251" s="347"/>
      <c r="PVD251" s="350"/>
      <c r="PVE251" s="350"/>
      <c r="PVF251" s="348"/>
      <c r="PVG251" s="348"/>
      <c r="PVH251" s="348"/>
      <c r="PVI251" s="349"/>
      <c r="PVK251" s="347"/>
      <c r="PVL251" s="350"/>
      <c r="PVM251" s="350"/>
      <c r="PVN251" s="348"/>
      <c r="PVO251" s="348"/>
      <c r="PVP251" s="348"/>
      <c r="PVQ251" s="349"/>
      <c r="PVS251" s="347"/>
      <c r="PVT251" s="350"/>
      <c r="PVU251" s="350"/>
      <c r="PVV251" s="348"/>
      <c r="PVW251" s="348"/>
      <c r="PVX251" s="348"/>
      <c r="PVY251" s="349"/>
      <c r="PWA251" s="347"/>
      <c r="PWB251" s="350"/>
      <c r="PWC251" s="350"/>
      <c r="PWD251" s="348"/>
      <c r="PWE251" s="348"/>
      <c r="PWF251" s="348"/>
      <c r="PWG251" s="349"/>
      <c r="PWI251" s="347"/>
      <c r="PWJ251" s="350"/>
      <c r="PWK251" s="350"/>
      <c r="PWL251" s="348"/>
      <c r="PWM251" s="348"/>
      <c r="PWN251" s="348"/>
      <c r="PWO251" s="349"/>
      <c r="PWQ251" s="347"/>
      <c r="PWR251" s="350"/>
      <c r="PWS251" s="350"/>
      <c r="PWT251" s="348"/>
      <c r="PWU251" s="348"/>
      <c r="PWV251" s="348"/>
      <c r="PWW251" s="349"/>
      <c r="PWY251" s="347"/>
      <c r="PWZ251" s="350"/>
      <c r="PXA251" s="350"/>
      <c r="PXB251" s="348"/>
      <c r="PXC251" s="348"/>
      <c r="PXD251" s="348"/>
      <c r="PXE251" s="349"/>
      <c r="PXG251" s="347"/>
      <c r="PXH251" s="350"/>
      <c r="PXI251" s="350"/>
      <c r="PXJ251" s="348"/>
      <c r="PXK251" s="348"/>
      <c r="PXL251" s="348"/>
      <c r="PXM251" s="349"/>
      <c r="PXO251" s="347"/>
      <c r="PXP251" s="350"/>
      <c r="PXQ251" s="350"/>
      <c r="PXR251" s="348"/>
      <c r="PXS251" s="348"/>
      <c r="PXT251" s="348"/>
      <c r="PXU251" s="349"/>
      <c r="PXW251" s="347"/>
      <c r="PXX251" s="350"/>
      <c r="PXY251" s="350"/>
      <c r="PXZ251" s="348"/>
      <c r="PYA251" s="348"/>
      <c r="PYB251" s="348"/>
      <c r="PYC251" s="349"/>
      <c r="PYE251" s="347"/>
      <c r="PYF251" s="350"/>
      <c r="PYG251" s="350"/>
      <c r="PYH251" s="348"/>
      <c r="PYI251" s="348"/>
      <c r="PYJ251" s="348"/>
      <c r="PYK251" s="349"/>
      <c r="PYM251" s="347"/>
      <c r="PYN251" s="350"/>
      <c r="PYO251" s="350"/>
      <c r="PYP251" s="348"/>
      <c r="PYQ251" s="348"/>
      <c r="PYR251" s="348"/>
      <c r="PYS251" s="349"/>
      <c r="PYU251" s="347"/>
      <c r="PYV251" s="350"/>
      <c r="PYW251" s="350"/>
      <c r="PYX251" s="348"/>
      <c r="PYY251" s="348"/>
      <c r="PYZ251" s="348"/>
      <c r="PZA251" s="349"/>
      <c r="PZC251" s="347"/>
      <c r="PZD251" s="350"/>
      <c r="PZE251" s="350"/>
      <c r="PZF251" s="348"/>
      <c r="PZG251" s="348"/>
      <c r="PZH251" s="348"/>
      <c r="PZI251" s="349"/>
      <c r="PZK251" s="347"/>
      <c r="PZL251" s="350"/>
      <c r="PZM251" s="350"/>
      <c r="PZN251" s="348"/>
      <c r="PZO251" s="348"/>
      <c r="PZP251" s="348"/>
      <c r="PZQ251" s="349"/>
      <c r="PZS251" s="347"/>
      <c r="PZT251" s="350"/>
      <c r="PZU251" s="350"/>
      <c r="PZV251" s="348"/>
      <c r="PZW251" s="348"/>
      <c r="PZX251" s="348"/>
      <c r="PZY251" s="349"/>
      <c r="QAA251" s="347"/>
      <c r="QAB251" s="350"/>
      <c r="QAC251" s="350"/>
      <c r="QAD251" s="348"/>
      <c r="QAE251" s="348"/>
      <c r="QAF251" s="348"/>
      <c r="QAG251" s="349"/>
      <c r="QAI251" s="347"/>
      <c r="QAJ251" s="350"/>
      <c r="QAK251" s="350"/>
      <c r="QAL251" s="348"/>
      <c r="QAM251" s="348"/>
      <c r="QAN251" s="348"/>
      <c r="QAO251" s="349"/>
      <c r="QAQ251" s="347"/>
      <c r="QAR251" s="350"/>
      <c r="QAS251" s="350"/>
      <c r="QAT251" s="348"/>
      <c r="QAU251" s="348"/>
      <c r="QAV251" s="348"/>
      <c r="QAW251" s="349"/>
      <c r="QAY251" s="347"/>
      <c r="QAZ251" s="350"/>
      <c r="QBA251" s="350"/>
      <c r="QBB251" s="348"/>
      <c r="QBC251" s="348"/>
      <c r="QBD251" s="348"/>
      <c r="QBE251" s="349"/>
      <c r="QBG251" s="347"/>
      <c r="QBH251" s="350"/>
      <c r="QBI251" s="350"/>
      <c r="QBJ251" s="348"/>
      <c r="QBK251" s="348"/>
      <c r="QBL251" s="348"/>
      <c r="QBM251" s="349"/>
      <c r="QBO251" s="347"/>
      <c r="QBP251" s="350"/>
      <c r="QBQ251" s="350"/>
      <c r="QBR251" s="348"/>
      <c r="QBS251" s="348"/>
      <c r="QBT251" s="348"/>
      <c r="QBU251" s="349"/>
      <c r="QBW251" s="347"/>
      <c r="QBX251" s="350"/>
      <c r="QBY251" s="350"/>
      <c r="QBZ251" s="348"/>
      <c r="QCA251" s="348"/>
      <c r="QCB251" s="348"/>
      <c r="QCC251" s="349"/>
      <c r="QCE251" s="347"/>
      <c r="QCF251" s="350"/>
      <c r="QCG251" s="350"/>
      <c r="QCH251" s="348"/>
      <c r="QCI251" s="348"/>
      <c r="QCJ251" s="348"/>
      <c r="QCK251" s="349"/>
      <c r="QCM251" s="347"/>
      <c r="QCN251" s="350"/>
      <c r="QCO251" s="350"/>
      <c r="QCP251" s="348"/>
      <c r="QCQ251" s="348"/>
      <c r="QCR251" s="348"/>
      <c r="QCS251" s="349"/>
      <c r="QCU251" s="347"/>
      <c r="QCV251" s="350"/>
      <c r="QCW251" s="350"/>
      <c r="QCX251" s="348"/>
      <c r="QCY251" s="348"/>
      <c r="QCZ251" s="348"/>
      <c r="QDA251" s="349"/>
      <c r="QDC251" s="347"/>
      <c r="QDD251" s="350"/>
      <c r="QDE251" s="350"/>
      <c r="QDF251" s="348"/>
      <c r="QDG251" s="348"/>
      <c r="QDH251" s="348"/>
      <c r="QDI251" s="349"/>
      <c r="QDK251" s="347"/>
      <c r="QDL251" s="350"/>
      <c r="QDM251" s="350"/>
      <c r="QDN251" s="348"/>
      <c r="QDO251" s="348"/>
      <c r="QDP251" s="348"/>
      <c r="QDQ251" s="349"/>
      <c r="QDS251" s="347"/>
      <c r="QDT251" s="350"/>
      <c r="QDU251" s="350"/>
      <c r="QDV251" s="348"/>
      <c r="QDW251" s="348"/>
      <c r="QDX251" s="348"/>
      <c r="QDY251" s="349"/>
      <c r="QEA251" s="347"/>
      <c r="QEB251" s="350"/>
      <c r="QEC251" s="350"/>
      <c r="QED251" s="348"/>
      <c r="QEE251" s="348"/>
      <c r="QEF251" s="348"/>
      <c r="QEG251" s="349"/>
      <c r="QEI251" s="347"/>
      <c r="QEJ251" s="350"/>
      <c r="QEK251" s="350"/>
      <c r="QEL251" s="348"/>
      <c r="QEM251" s="348"/>
      <c r="QEN251" s="348"/>
      <c r="QEO251" s="349"/>
      <c r="QEQ251" s="347"/>
      <c r="QER251" s="350"/>
      <c r="QES251" s="350"/>
      <c r="QET251" s="348"/>
      <c r="QEU251" s="348"/>
      <c r="QEV251" s="348"/>
      <c r="QEW251" s="349"/>
      <c r="QEY251" s="347"/>
      <c r="QEZ251" s="350"/>
      <c r="QFA251" s="350"/>
      <c r="QFB251" s="348"/>
      <c r="QFC251" s="348"/>
      <c r="QFD251" s="348"/>
      <c r="QFE251" s="349"/>
      <c r="QFG251" s="347"/>
      <c r="QFH251" s="350"/>
      <c r="QFI251" s="350"/>
      <c r="QFJ251" s="348"/>
      <c r="QFK251" s="348"/>
      <c r="QFL251" s="348"/>
      <c r="QFM251" s="349"/>
      <c r="QFO251" s="347"/>
      <c r="QFP251" s="350"/>
      <c r="QFQ251" s="350"/>
      <c r="QFR251" s="348"/>
      <c r="QFS251" s="348"/>
      <c r="QFT251" s="348"/>
      <c r="QFU251" s="349"/>
      <c r="QFW251" s="347"/>
      <c r="QFX251" s="350"/>
      <c r="QFY251" s="350"/>
      <c r="QFZ251" s="348"/>
      <c r="QGA251" s="348"/>
      <c r="QGB251" s="348"/>
      <c r="QGC251" s="349"/>
      <c r="QGE251" s="347"/>
      <c r="QGF251" s="350"/>
      <c r="QGG251" s="350"/>
      <c r="QGH251" s="348"/>
      <c r="QGI251" s="348"/>
      <c r="QGJ251" s="348"/>
      <c r="QGK251" s="349"/>
      <c r="QGM251" s="347"/>
      <c r="QGN251" s="350"/>
      <c r="QGO251" s="350"/>
      <c r="QGP251" s="348"/>
      <c r="QGQ251" s="348"/>
      <c r="QGR251" s="348"/>
      <c r="QGS251" s="349"/>
      <c r="QGU251" s="347"/>
      <c r="QGV251" s="350"/>
      <c r="QGW251" s="350"/>
      <c r="QGX251" s="348"/>
      <c r="QGY251" s="348"/>
      <c r="QGZ251" s="348"/>
      <c r="QHA251" s="349"/>
      <c r="QHC251" s="347"/>
      <c r="QHD251" s="350"/>
      <c r="QHE251" s="350"/>
      <c r="QHF251" s="348"/>
      <c r="QHG251" s="348"/>
      <c r="QHH251" s="348"/>
      <c r="QHI251" s="349"/>
      <c r="QHK251" s="347"/>
      <c r="QHL251" s="350"/>
      <c r="QHM251" s="350"/>
      <c r="QHN251" s="348"/>
      <c r="QHO251" s="348"/>
      <c r="QHP251" s="348"/>
      <c r="QHQ251" s="349"/>
      <c r="QHS251" s="347"/>
      <c r="QHT251" s="350"/>
      <c r="QHU251" s="350"/>
      <c r="QHV251" s="348"/>
      <c r="QHW251" s="348"/>
      <c r="QHX251" s="348"/>
      <c r="QHY251" s="349"/>
      <c r="QIA251" s="347"/>
      <c r="QIB251" s="350"/>
      <c r="QIC251" s="350"/>
      <c r="QID251" s="348"/>
      <c r="QIE251" s="348"/>
      <c r="QIF251" s="348"/>
      <c r="QIG251" s="349"/>
      <c r="QII251" s="347"/>
      <c r="QIJ251" s="350"/>
      <c r="QIK251" s="350"/>
      <c r="QIL251" s="348"/>
      <c r="QIM251" s="348"/>
      <c r="QIN251" s="348"/>
      <c r="QIO251" s="349"/>
      <c r="QIQ251" s="347"/>
      <c r="QIR251" s="350"/>
      <c r="QIS251" s="350"/>
      <c r="QIT251" s="348"/>
      <c r="QIU251" s="348"/>
      <c r="QIV251" s="348"/>
      <c r="QIW251" s="349"/>
      <c r="QIY251" s="347"/>
      <c r="QIZ251" s="350"/>
      <c r="QJA251" s="350"/>
      <c r="QJB251" s="348"/>
      <c r="QJC251" s="348"/>
      <c r="QJD251" s="348"/>
      <c r="QJE251" s="349"/>
      <c r="QJG251" s="347"/>
      <c r="QJH251" s="350"/>
      <c r="QJI251" s="350"/>
      <c r="QJJ251" s="348"/>
      <c r="QJK251" s="348"/>
      <c r="QJL251" s="348"/>
      <c r="QJM251" s="349"/>
      <c r="QJO251" s="347"/>
      <c r="QJP251" s="350"/>
      <c r="QJQ251" s="350"/>
      <c r="QJR251" s="348"/>
      <c r="QJS251" s="348"/>
      <c r="QJT251" s="348"/>
      <c r="QJU251" s="349"/>
      <c r="QJW251" s="347"/>
      <c r="QJX251" s="350"/>
      <c r="QJY251" s="350"/>
      <c r="QJZ251" s="348"/>
      <c r="QKA251" s="348"/>
      <c r="QKB251" s="348"/>
      <c r="QKC251" s="349"/>
      <c r="QKE251" s="347"/>
      <c r="QKF251" s="350"/>
      <c r="QKG251" s="350"/>
      <c r="QKH251" s="348"/>
      <c r="QKI251" s="348"/>
      <c r="QKJ251" s="348"/>
      <c r="QKK251" s="349"/>
      <c r="QKM251" s="347"/>
      <c r="QKN251" s="350"/>
      <c r="QKO251" s="350"/>
      <c r="QKP251" s="348"/>
      <c r="QKQ251" s="348"/>
      <c r="QKR251" s="348"/>
      <c r="QKS251" s="349"/>
      <c r="QKU251" s="347"/>
      <c r="QKV251" s="350"/>
      <c r="QKW251" s="350"/>
      <c r="QKX251" s="348"/>
      <c r="QKY251" s="348"/>
      <c r="QKZ251" s="348"/>
      <c r="QLA251" s="349"/>
      <c r="QLC251" s="347"/>
      <c r="QLD251" s="350"/>
      <c r="QLE251" s="350"/>
      <c r="QLF251" s="348"/>
      <c r="QLG251" s="348"/>
      <c r="QLH251" s="348"/>
      <c r="QLI251" s="349"/>
      <c r="QLK251" s="347"/>
      <c r="QLL251" s="350"/>
      <c r="QLM251" s="350"/>
      <c r="QLN251" s="348"/>
      <c r="QLO251" s="348"/>
      <c r="QLP251" s="348"/>
      <c r="QLQ251" s="349"/>
      <c r="QLS251" s="347"/>
      <c r="QLT251" s="350"/>
      <c r="QLU251" s="350"/>
      <c r="QLV251" s="348"/>
      <c r="QLW251" s="348"/>
      <c r="QLX251" s="348"/>
      <c r="QLY251" s="349"/>
      <c r="QMA251" s="347"/>
      <c r="QMB251" s="350"/>
      <c r="QMC251" s="350"/>
      <c r="QMD251" s="348"/>
      <c r="QME251" s="348"/>
      <c r="QMF251" s="348"/>
      <c r="QMG251" s="349"/>
      <c r="QMI251" s="347"/>
      <c r="QMJ251" s="350"/>
      <c r="QMK251" s="350"/>
      <c r="QML251" s="348"/>
      <c r="QMM251" s="348"/>
      <c r="QMN251" s="348"/>
      <c r="QMO251" s="349"/>
      <c r="QMQ251" s="347"/>
      <c r="QMR251" s="350"/>
      <c r="QMS251" s="350"/>
      <c r="QMT251" s="348"/>
      <c r="QMU251" s="348"/>
      <c r="QMV251" s="348"/>
      <c r="QMW251" s="349"/>
      <c r="QMY251" s="347"/>
      <c r="QMZ251" s="350"/>
      <c r="QNA251" s="350"/>
      <c r="QNB251" s="348"/>
      <c r="QNC251" s="348"/>
      <c r="QND251" s="348"/>
      <c r="QNE251" s="349"/>
      <c r="QNG251" s="347"/>
      <c r="QNH251" s="350"/>
      <c r="QNI251" s="350"/>
      <c r="QNJ251" s="348"/>
      <c r="QNK251" s="348"/>
      <c r="QNL251" s="348"/>
      <c r="QNM251" s="349"/>
      <c r="QNO251" s="347"/>
      <c r="QNP251" s="350"/>
      <c r="QNQ251" s="350"/>
      <c r="QNR251" s="348"/>
      <c r="QNS251" s="348"/>
      <c r="QNT251" s="348"/>
      <c r="QNU251" s="349"/>
      <c r="QNW251" s="347"/>
      <c r="QNX251" s="350"/>
      <c r="QNY251" s="350"/>
      <c r="QNZ251" s="348"/>
      <c r="QOA251" s="348"/>
      <c r="QOB251" s="348"/>
      <c r="QOC251" s="349"/>
      <c r="QOE251" s="347"/>
      <c r="QOF251" s="350"/>
      <c r="QOG251" s="350"/>
      <c r="QOH251" s="348"/>
      <c r="QOI251" s="348"/>
      <c r="QOJ251" s="348"/>
      <c r="QOK251" s="349"/>
      <c r="QOM251" s="347"/>
      <c r="QON251" s="350"/>
      <c r="QOO251" s="350"/>
      <c r="QOP251" s="348"/>
      <c r="QOQ251" s="348"/>
      <c r="QOR251" s="348"/>
      <c r="QOS251" s="349"/>
      <c r="QOU251" s="347"/>
      <c r="QOV251" s="350"/>
      <c r="QOW251" s="350"/>
      <c r="QOX251" s="348"/>
      <c r="QOY251" s="348"/>
      <c r="QOZ251" s="348"/>
      <c r="QPA251" s="349"/>
      <c r="QPC251" s="347"/>
      <c r="QPD251" s="350"/>
      <c r="QPE251" s="350"/>
      <c r="QPF251" s="348"/>
      <c r="QPG251" s="348"/>
      <c r="QPH251" s="348"/>
      <c r="QPI251" s="349"/>
      <c r="QPK251" s="347"/>
      <c r="QPL251" s="350"/>
      <c r="QPM251" s="350"/>
      <c r="QPN251" s="348"/>
      <c r="QPO251" s="348"/>
      <c r="QPP251" s="348"/>
      <c r="QPQ251" s="349"/>
      <c r="QPS251" s="347"/>
      <c r="QPT251" s="350"/>
      <c r="QPU251" s="350"/>
      <c r="QPV251" s="348"/>
      <c r="QPW251" s="348"/>
      <c r="QPX251" s="348"/>
      <c r="QPY251" s="349"/>
      <c r="QQA251" s="347"/>
      <c r="QQB251" s="350"/>
      <c r="QQC251" s="350"/>
      <c r="QQD251" s="348"/>
      <c r="QQE251" s="348"/>
      <c r="QQF251" s="348"/>
      <c r="QQG251" s="349"/>
      <c r="QQI251" s="347"/>
      <c r="QQJ251" s="350"/>
      <c r="QQK251" s="350"/>
      <c r="QQL251" s="348"/>
      <c r="QQM251" s="348"/>
      <c r="QQN251" s="348"/>
      <c r="QQO251" s="349"/>
      <c r="QQQ251" s="347"/>
      <c r="QQR251" s="350"/>
      <c r="QQS251" s="350"/>
      <c r="QQT251" s="348"/>
      <c r="QQU251" s="348"/>
      <c r="QQV251" s="348"/>
      <c r="QQW251" s="349"/>
      <c r="QQY251" s="347"/>
      <c r="QQZ251" s="350"/>
      <c r="QRA251" s="350"/>
      <c r="QRB251" s="348"/>
      <c r="QRC251" s="348"/>
      <c r="QRD251" s="348"/>
      <c r="QRE251" s="349"/>
      <c r="QRG251" s="347"/>
      <c r="QRH251" s="350"/>
      <c r="QRI251" s="350"/>
      <c r="QRJ251" s="348"/>
      <c r="QRK251" s="348"/>
      <c r="QRL251" s="348"/>
      <c r="QRM251" s="349"/>
      <c r="QRO251" s="347"/>
      <c r="QRP251" s="350"/>
      <c r="QRQ251" s="350"/>
      <c r="QRR251" s="348"/>
      <c r="QRS251" s="348"/>
      <c r="QRT251" s="348"/>
      <c r="QRU251" s="349"/>
      <c r="QRW251" s="347"/>
      <c r="QRX251" s="350"/>
      <c r="QRY251" s="350"/>
      <c r="QRZ251" s="348"/>
      <c r="QSA251" s="348"/>
      <c r="QSB251" s="348"/>
      <c r="QSC251" s="349"/>
      <c r="QSE251" s="347"/>
      <c r="QSF251" s="350"/>
      <c r="QSG251" s="350"/>
      <c r="QSH251" s="348"/>
      <c r="QSI251" s="348"/>
      <c r="QSJ251" s="348"/>
      <c r="QSK251" s="349"/>
      <c r="QSM251" s="347"/>
      <c r="QSN251" s="350"/>
      <c r="QSO251" s="350"/>
      <c r="QSP251" s="348"/>
      <c r="QSQ251" s="348"/>
      <c r="QSR251" s="348"/>
      <c r="QSS251" s="349"/>
      <c r="QSU251" s="347"/>
      <c r="QSV251" s="350"/>
      <c r="QSW251" s="350"/>
      <c r="QSX251" s="348"/>
      <c r="QSY251" s="348"/>
      <c r="QSZ251" s="348"/>
      <c r="QTA251" s="349"/>
      <c r="QTC251" s="347"/>
      <c r="QTD251" s="350"/>
      <c r="QTE251" s="350"/>
      <c r="QTF251" s="348"/>
      <c r="QTG251" s="348"/>
      <c r="QTH251" s="348"/>
      <c r="QTI251" s="349"/>
      <c r="QTK251" s="347"/>
      <c r="QTL251" s="350"/>
      <c r="QTM251" s="350"/>
      <c r="QTN251" s="348"/>
      <c r="QTO251" s="348"/>
      <c r="QTP251" s="348"/>
      <c r="QTQ251" s="349"/>
      <c r="QTS251" s="347"/>
      <c r="QTT251" s="350"/>
      <c r="QTU251" s="350"/>
      <c r="QTV251" s="348"/>
      <c r="QTW251" s="348"/>
      <c r="QTX251" s="348"/>
      <c r="QTY251" s="349"/>
      <c r="QUA251" s="347"/>
      <c r="QUB251" s="350"/>
      <c r="QUC251" s="350"/>
      <c r="QUD251" s="348"/>
      <c r="QUE251" s="348"/>
      <c r="QUF251" s="348"/>
      <c r="QUG251" s="349"/>
      <c r="QUI251" s="347"/>
      <c r="QUJ251" s="350"/>
      <c r="QUK251" s="350"/>
      <c r="QUL251" s="348"/>
      <c r="QUM251" s="348"/>
      <c r="QUN251" s="348"/>
      <c r="QUO251" s="349"/>
      <c r="QUQ251" s="347"/>
      <c r="QUR251" s="350"/>
      <c r="QUS251" s="350"/>
      <c r="QUT251" s="348"/>
      <c r="QUU251" s="348"/>
      <c r="QUV251" s="348"/>
      <c r="QUW251" s="349"/>
      <c r="QUY251" s="347"/>
      <c r="QUZ251" s="350"/>
      <c r="QVA251" s="350"/>
      <c r="QVB251" s="348"/>
      <c r="QVC251" s="348"/>
      <c r="QVD251" s="348"/>
      <c r="QVE251" s="349"/>
      <c r="QVG251" s="347"/>
      <c r="QVH251" s="350"/>
      <c r="QVI251" s="350"/>
      <c r="QVJ251" s="348"/>
      <c r="QVK251" s="348"/>
      <c r="QVL251" s="348"/>
      <c r="QVM251" s="349"/>
      <c r="QVO251" s="347"/>
      <c r="QVP251" s="350"/>
      <c r="QVQ251" s="350"/>
      <c r="QVR251" s="348"/>
      <c r="QVS251" s="348"/>
      <c r="QVT251" s="348"/>
      <c r="QVU251" s="349"/>
      <c r="QVW251" s="347"/>
      <c r="QVX251" s="350"/>
      <c r="QVY251" s="350"/>
      <c r="QVZ251" s="348"/>
      <c r="QWA251" s="348"/>
      <c r="QWB251" s="348"/>
      <c r="QWC251" s="349"/>
      <c r="QWE251" s="347"/>
      <c r="QWF251" s="350"/>
      <c r="QWG251" s="350"/>
      <c r="QWH251" s="348"/>
      <c r="QWI251" s="348"/>
      <c r="QWJ251" s="348"/>
      <c r="QWK251" s="349"/>
      <c r="QWM251" s="347"/>
      <c r="QWN251" s="350"/>
      <c r="QWO251" s="350"/>
      <c r="QWP251" s="348"/>
      <c r="QWQ251" s="348"/>
      <c r="QWR251" s="348"/>
      <c r="QWS251" s="349"/>
      <c r="QWU251" s="347"/>
      <c r="QWV251" s="350"/>
      <c r="QWW251" s="350"/>
      <c r="QWX251" s="348"/>
      <c r="QWY251" s="348"/>
      <c r="QWZ251" s="348"/>
      <c r="QXA251" s="349"/>
      <c r="QXC251" s="347"/>
      <c r="QXD251" s="350"/>
      <c r="QXE251" s="350"/>
      <c r="QXF251" s="348"/>
      <c r="QXG251" s="348"/>
      <c r="QXH251" s="348"/>
      <c r="QXI251" s="349"/>
      <c r="QXK251" s="347"/>
      <c r="QXL251" s="350"/>
      <c r="QXM251" s="350"/>
      <c r="QXN251" s="348"/>
      <c r="QXO251" s="348"/>
      <c r="QXP251" s="348"/>
      <c r="QXQ251" s="349"/>
      <c r="QXS251" s="347"/>
      <c r="QXT251" s="350"/>
      <c r="QXU251" s="350"/>
      <c r="QXV251" s="348"/>
      <c r="QXW251" s="348"/>
      <c r="QXX251" s="348"/>
      <c r="QXY251" s="349"/>
      <c r="QYA251" s="347"/>
      <c r="QYB251" s="350"/>
      <c r="QYC251" s="350"/>
      <c r="QYD251" s="348"/>
      <c r="QYE251" s="348"/>
      <c r="QYF251" s="348"/>
      <c r="QYG251" s="349"/>
      <c r="QYI251" s="347"/>
      <c r="QYJ251" s="350"/>
      <c r="QYK251" s="350"/>
      <c r="QYL251" s="348"/>
      <c r="QYM251" s="348"/>
      <c r="QYN251" s="348"/>
      <c r="QYO251" s="349"/>
      <c r="QYQ251" s="347"/>
      <c r="QYR251" s="350"/>
      <c r="QYS251" s="350"/>
      <c r="QYT251" s="348"/>
      <c r="QYU251" s="348"/>
      <c r="QYV251" s="348"/>
      <c r="QYW251" s="349"/>
      <c r="QYY251" s="347"/>
      <c r="QYZ251" s="350"/>
      <c r="QZA251" s="350"/>
      <c r="QZB251" s="348"/>
      <c r="QZC251" s="348"/>
      <c r="QZD251" s="348"/>
      <c r="QZE251" s="349"/>
      <c r="QZG251" s="347"/>
      <c r="QZH251" s="350"/>
      <c r="QZI251" s="350"/>
      <c r="QZJ251" s="348"/>
      <c r="QZK251" s="348"/>
      <c r="QZL251" s="348"/>
      <c r="QZM251" s="349"/>
      <c r="QZO251" s="347"/>
      <c r="QZP251" s="350"/>
      <c r="QZQ251" s="350"/>
      <c r="QZR251" s="348"/>
      <c r="QZS251" s="348"/>
      <c r="QZT251" s="348"/>
      <c r="QZU251" s="349"/>
      <c r="QZW251" s="347"/>
      <c r="QZX251" s="350"/>
      <c r="QZY251" s="350"/>
      <c r="QZZ251" s="348"/>
      <c r="RAA251" s="348"/>
      <c r="RAB251" s="348"/>
      <c r="RAC251" s="349"/>
      <c r="RAE251" s="347"/>
      <c r="RAF251" s="350"/>
      <c r="RAG251" s="350"/>
      <c r="RAH251" s="348"/>
      <c r="RAI251" s="348"/>
      <c r="RAJ251" s="348"/>
      <c r="RAK251" s="349"/>
      <c r="RAM251" s="347"/>
      <c r="RAN251" s="350"/>
      <c r="RAO251" s="350"/>
      <c r="RAP251" s="348"/>
      <c r="RAQ251" s="348"/>
      <c r="RAR251" s="348"/>
      <c r="RAS251" s="349"/>
      <c r="RAU251" s="347"/>
      <c r="RAV251" s="350"/>
      <c r="RAW251" s="350"/>
      <c r="RAX251" s="348"/>
      <c r="RAY251" s="348"/>
      <c r="RAZ251" s="348"/>
      <c r="RBA251" s="349"/>
      <c r="RBC251" s="347"/>
      <c r="RBD251" s="350"/>
      <c r="RBE251" s="350"/>
      <c r="RBF251" s="348"/>
      <c r="RBG251" s="348"/>
      <c r="RBH251" s="348"/>
      <c r="RBI251" s="349"/>
      <c r="RBK251" s="347"/>
      <c r="RBL251" s="350"/>
      <c r="RBM251" s="350"/>
      <c r="RBN251" s="348"/>
      <c r="RBO251" s="348"/>
      <c r="RBP251" s="348"/>
      <c r="RBQ251" s="349"/>
      <c r="RBS251" s="347"/>
      <c r="RBT251" s="350"/>
      <c r="RBU251" s="350"/>
      <c r="RBV251" s="348"/>
      <c r="RBW251" s="348"/>
      <c r="RBX251" s="348"/>
      <c r="RBY251" s="349"/>
      <c r="RCA251" s="347"/>
      <c r="RCB251" s="350"/>
      <c r="RCC251" s="350"/>
      <c r="RCD251" s="348"/>
      <c r="RCE251" s="348"/>
      <c r="RCF251" s="348"/>
      <c r="RCG251" s="349"/>
      <c r="RCI251" s="347"/>
      <c r="RCJ251" s="350"/>
      <c r="RCK251" s="350"/>
      <c r="RCL251" s="348"/>
      <c r="RCM251" s="348"/>
      <c r="RCN251" s="348"/>
      <c r="RCO251" s="349"/>
      <c r="RCQ251" s="347"/>
      <c r="RCR251" s="350"/>
      <c r="RCS251" s="350"/>
      <c r="RCT251" s="348"/>
      <c r="RCU251" s="348"/>
      <c r="RCV251" s="348"/>
      <c r="RCW251" s="349"/>
      <c r="RCY251" s="347"/>
      <c r="RCZ251" s="350"/>
      <c r="RDA251" s="350"/>
      <c r="RDB251" s="348"/>
      <c r="RDC251" s="348"/>
      <c r="RDD251" s="348"/>
      <c r="RDE251" s="349"/>
      <c r="RDG251" s="347"/>
      <c r="RDH251" s="350"/>
      <c r="RDI251" s="350"/>
      <c r="RDJ251" s="348"/>
      <c r="RDK251" s="348"/>
      <c r="RDL251" s="348"/>
      <c r="RDM251" s="349"/>
      <c r="RDO251" s="347"/>
      <c r="RDP251" s="350"/>
      <c r="RDQ251" s="350"/>
      <c r="RDR251" s="348"/>
      <c r="RDS251" s="348"/>
      <c r="RDT251" s="348"/>
      <c r="RDU251" s="349"/>
      <c r="RDW251" s="347"/>
      <c r="RDX251" s="350"/>
      <c r="RDY251" s="350"/>
      <c r="RDZ251" s="348"/>
      <c r="REA251" s="348"/>
      <c r="REB251" s="348"/>
      <c r="REC251" s="349"/>
      <c r="REE251" s="347"/>
      <c r="REF251" s="350"/>
      <c r="REG251" s="350"/>
      <c r="REH251" s="348"/>
      <c r="REI251" s="348"/>
      <c r="REJ251" s="348"/>
      <c r="REK251" s="349"/>
      <c r="REM251" s="347"/>
      <c r="REN251" s="350"/>
      <c r="REO251" s="350"/>
      <c r="REP251" s="348"/>
      <c r="REQ251" s="348"/>
      <c r="RER251" s="348"/>
      <c r="RES251" s="349"/>
      <c r="REU251" s="347"/>
      <c r="REV251" s="350"/>
      <c r="REW251" s="350"/>
      <c r="REX251" s="348"/>
      <c r="REY251" s="348"/>
      <c r="REZ251" s="348"/>
      <c r="RFA251" s="349"/>
      <c r="RFC251" s="347"/>
      <c r="RFD251" s="350"/>
      <c r="RFE251" s="350"/>
      <c r="RFF251" s="348"/>
      <c r="RFG251" s="348"/>
      <c r="RFH251" s="348"/>
      <c r="RFI251" s="349"/>
      <c r="RFK251" s="347"/>
      <c r="RFL251" s="350"/>
      <c r="RFM251" s="350"/>
      <c r="RFN251" s="348"/>
      <c r="RFO251" s="348"/>
      <c r="RFP251" s="348"/>
      <c r="RFQ251" s="349"/>
      <c r="RFS251" s="347"/>
      <c r="RFT251" s="350"/>
      <c r="RFU251" s="350"/>
      <c r="RFV251" s="348"/>
      <c r="RFW251" s="348"/>
      <c r="RFX251" s="348"/>
      <c r="RFY251" s="349"/>
      <c r="RGA251" s="347"/>
      <c r="RGB251" s="350"/>
      <c r="RGC251" s="350"/>
      <c r="RGD251" s="348"/>
      <c r="RGE251" s="348"/>
      <c r="RGF251" s="348"/>
      <c r="RGG251" s="349"/>
      <c r="RGI251" s="347"/>
      <c r="RGJ251" s="350"/>
      <c r="RGK251" s="350"/>
      <c r="RGL251" s="348"/>
      <c r="RGM251" s="348"/>
      <c r="RGN251" s="348"/>
      <c r="RGO251" s="349"/>
      <c r="RGQ251" s="347"/>
      <c r="RGR251" s="350"/>
      <c r="RGS251" s="350"/>
      <c r="RGT251" s="348"/>
      <c r="RGU251" s="348"/>
      <c r="RGV251" s="348"/>
      <c r="RGW251" s="349"/>
      <c r="RGY251" s="347"/>
      <c r="RGZ251" s="350"/>
      <c r="RHA251" s="350"/>
      <c r="RHB251" s="348"/>
      <c r="RHC251" s="348"/>
      <c r="RHD251" s="348"/>
      <c r="RHE251" s="349"/>
      <c r="RHG251" s="347"/>
      <c r="RHH251" s="350"/>
      <c r="RHI251" s="350"/>
      <c r="RHJ251" s="348"/>
      <c r="RHK251" s="348"/>
      <c r="RHL251" s="348"/>
      <c r="RHM251" s="349"/>
      <c r="RHO251" s="347"/>
      <c r="RHP251" s="350"/>
      <c r="RHQ251" s="350"/>
      <c r="RHR251" s="348"/>
      <c r="RHS251" s="348"/>
      <c r="RHT251" s="348"/>
      <c r="RHU251" s="349"/>
      <c r="RHW251" s="347"/>
      <c r="RHX251" s="350"/>
      <c r="RHY251" s="350"/>
      <c r="RHZ251" s="348"/>
      <c r="RIA251" s="348"/>
      <c r="RIB251" s="348"/>
      <c r="RIC251" s="349"/>
      <c r="RIE251" s="347"/>
      <c r="RIF251" s="350"/>
      <c r="RIG251" s="350"/>
      <c r="RIH251" s="348"/>
      <c r="RII251" s="348"/>
      <c r="RIJ251" s="348"/>
      <c r="RIK251" s="349"/>
      <c r="RIM251" s="347"/>
      <c r="RIN251" s="350"/>
      <c r="RIO251" s="350"/>
      <c r="RIP251" s="348"/>
      <c r="RIQ251" s="348"/>
      <c r="RIR251" s="348"/>
      <c r="RIS251" s="349"/>
      <c r="RIU251" s="347"/>
      <c r="RIV251" s="350"/>
      <c r="RIW251" s="350"/>
      <c r="RIX251" s="348"/>
      <c r="RIY251" s="348"/>
      <c r="RIZ251" s="348"/>
      <c r="RJA251" s="349"/>
      <c r="RJC251" s="347"/>
      <c r="RJD251" s="350"/>
      <c r="RJE251" s="350"/>
      <c r="RJF251" s="348"/>
      <c r="RJG251" s="348"/>
      <c r="RJH251" s="348"/>
      <c r="RJI251" s="349"/>
      <c r="RJK251" s="347"/>
      <c r="RJL251" s="350"/>
      <c r="RJM251" s="350"/>
      <c r="RJN251" s="348"/>
      <c r="RJO251" s="348"/>
      <c r="RJP251" s="348"/>
      <c r="RJQ251" s="349"/>
      <c r="RJS251" s="347"/>
      <c r="RJT251" s="350"/>
      <c r="RJU251" s="350"/>
      <c r="RJV251" s="348"/>
      <c r="RJW251" s="348"/>
      <c r="RJX251" s="348"/>
      <c r="RJY251" s="349"/>
      <c r="RKA251" s="347"/>
      <c r="RKB251" s="350"/>
      <c r="RKC251" s="350"/>
      <c r="RKD251" s="348"/>
      <c r="RKE251" s="348"/>
      <c r="RKF251" s="348"/>
      <c r="RKG251" s="349"/>
      <c r="RKI251" s="347"/>
      <c r="RKJ251" s="350"/>
      <c r="RKK251" s="350"/>
      <c r="RKL251" s="348"/>
      <c r="RKM251" s="348"/>
      <c r="RKN251" s="348"/>
      <c r="RKO251" s="349"/>
      <c r="RKQ251" s="347"/>
      <c r="RKR251" s="350"/>
      <c r="RKS251" s="350"/>
      <c r="RKT251" s="348"/>
      <c r="RKU251" s="348"/>
      <c r="RKV251" s="348"/>
      <c r="RKW251" s="349"/>
      <c r="RKY251" s="347"/>
      <c r="RKZ251" s="350"/>
      <c r="RLA251" s="350"/>
      <c r="RLB251" s="348"/>
      <c r="RLC251" s="348"/>
      <c r="RLD251" s="348"/>
      <c r="RLE251" s="349"/>
      <c r="RLG251" s="347"/>
      <c r="RLH251" s="350"/>
      <c r="RLI251" s="350"/>
      <c r="RLJ251" s="348"/>
      <c r="RLK251" s="348"/>
      <c r="RLL251" s="348"/>
      <c r="RLM251" s="349"/>
      <c r="RLO251" s="347"/>
      <c r="RLP251" s="350"/>
      <c r="RLQ251" s="350"/>
      <c r="RLR251" s="348"/>
      <c r="RLS251" s="348"/>
      <c r="RLT251" s="348"/>
      <c r="RLU251" s="349"/>
      <c r="RLW251" s="347"/>
      <c r="RLX251" s="350"/>
      <c r="RLY251" s="350"/>
      <c r="RLZ251" s="348"/>
      <c r="RMA251" s="348"/>
      <c r="RMB251" s="348"/>
      <c r="RMC251" s="349"/>
      <c r="RME251" s="347"/>
      <c r="RMF251" s="350"/>
      <c r="RMG251" s="350"/>
      <c r="RMH251" s="348"/>
      <c r="RMI251" s="348"/>
      <c r="RMJ251" s="348"/>
      <c r="RMK251" s="349"/>
      <c r="RMM251" s="347"/>
      <c r="RMN251" s="350"/>
      <c r="RMO251" s="350"/>
      <c r="RMP251" s="348"/>
      <c r="RMQ251" s="348"/>
      <c r="RMR251" s="348"/>
      <c r="RMS251" s="349"/>
      <c r="RMU251" s="347"/>
      <c r="RMV251" s="350"/>
      <c r="RMW251" s="350"/>
      <c r="RMX251" s="348"/>
      <c r="RMY251" s="348"/>
      <c r="RMZ251" s="348"/>
      <c r="RNA251" s="349"/>
      <c r="RNC251" s="347"/>
      <c r="RND251" s="350"/>
      <c r="RNE251" s="350"/>
      <c r="RNF251" s="348"/>
      <c r="RNG251" s="348"/>
      <c r="RNH251" s="348"/>
      <c r="RNI251" s="349"/>
      <c r="RNK251" s="347"/>
      <c r="RNL251" s="350"/>
      <c r="RNM251" s="350"/>
      <c r="RNN251" s="348"/>
      <c r="RNO251" s="348"/>
      <c r="RNP251" s="348"/>
      <c r="RNQ251" s="349"/>
      <c r="RNS251" s="347"/>
      <c r="RNT251" s="350"/>
      <c r="RNU251" s="350"/>
      <c r="RNV251" s="348"/>
      <c r="RNW251" s="348"/>
      <c r="RNX251" s="348"/>
      <c r="RNY251" s="349"/>
      <c r="ROA251" s="347"/>
      <c r="ROB251" s="350"/>
      <c r="ROC251" s="350"/>
      <c r="ROD251" s="348"/>
      <c r="ROE251" s="348"/>
      <c r="ROF251" s="348"/>
      <c r="ROG251" s="349"/>
      <c r="ROI251" s="347"/>
      <c r="ROJ251" s="350"/>
      <c r="ROK251" s="350"/>
      <c r="ROL251" s="348"/>
      <c r="ROM251" s="348"/>
      <c r="RON251" s="348"/>
      <c r="ROO251" s="349"/>
      <c r="ROQ251" s="347"/>
      <c r="ROR251" s="350"/>
      <c r="ROS251" s="350"/>
      <c r="ROT251" s="348"/>
      <c r="ROU251" s="348"/>
      <c r="ROV251" s="348"/>
      <c r="ROW251" s="349"/>
      <c r="ROY251" s="347"/>
      <c r="ROZ251" s="350"/>
      <c r="RPA251" s="350"/>
      <c r="RPB251" s="348"/>
      <c r="RPC251" s="348"/>
      <c r="RPD251" s="348"/>
      <c r="RPE251" s="349"/>
      <c r="RPG251" s="347"/>
      <c r="RPH251" s="350"/>
      <c r="RPI251" s="350"/>
      <c r="RPJ251" s="348"/>
      <c r="RPK251" s="348"/>
      <c r="RPL251" s="348"/>
      <c r="RPM251" s="349"/>
      <c r="RPO251" s="347"/>
      <c r="RPP251" s="350"/>
      <c r="RPQ251" s="350"/>
      <c r="RPR251" s="348"/>
      <c r="RPS251" s="348"/>
      <c r="RPT251" s="348"/>
      <c r="RPU251" s="349"/>
      <c r="RPW251" s="347"/>
      <c r="RPX251" s="350"/>
      <c r="RPY251" s="350"/>
      <c r="RPZ251" s="348"/>
      <c r="RQA251" s="348"/>
      <c r="RQB251" s="348"/>
      <c r="RQC251" s="349"/>
      <c r="RQE251" s="347"/>
      <c r="RQF251" s="350"/>
      <c r="RQG251" s="350"/>
      <c r="RQH251" s="348"/>
      <c r="RQI251" s="348"/>
      <c r="RQJ251" s="348"/>
      <c r="RQK251" s="349"/>
      <c r="RQM251" s="347"/>
      <c r="RQN251" s="350"/>
      <c r="RQO251" s="350"/>
      <c r="RQP251" s="348"/>
      <c r="RQQ251" s="348"/>
      <c r="RQR251" s="348"/>
      <c r="RQS251" s="349"/>
      <c r="RQU251" s="347"/>
      <c r="RQV251" s="350"/>
      <c r="RQW251" s="350"/>
      <c r="RQX251" s="348"/>
      <c r="RQY251" s="348"/>
      <c r="RQZ251" s="348"/>
      <c r="RRA251" s="349"/>
      <c r="RRC251" s="347"/>
      <c r="RRD251" s="350"/>
      <c r="RRE251" s="350"/>
      <c r="RRF251" s="348"/>
      <c r="RRG251" s="348"/>
      <c r="RRH251" s="348"/>
      <c r="RRI251" s="349"/>
      <c r="RRK251" s="347"/>
      <c r="RRL251" s="350"/>
      <c r="RRM251" s="350"/>
      <c r="RRN251" s="348"/>
      <c r="RRO251" s="348"/>
      <c r="RRP251" s="348"/>
      <c r="RRQ251" s="349"/>
      <c r="RRS251" s="347"/>
      <c r="RRT251" s="350"/>
      <c r="RRU251" s="350"/>
      <c r="RRV251" s="348"/>
      <c r="RRW251" s="348"/>
      <c r="RRX251" s="348"/>
      <c r="RRY251" s="349"/>
      <c r="RSA251" s="347"/>
      <c r="RSB251" s="350"/>
      <c r="RSC251" s="350"/>
      <c r="RSD251" s="348"/>
      <c r="RSE251" s="348"/>
      <c r="RSF251" s="348"/>
      <c r="RSG251" s="349"/>
      <c r="RSI251" s="347"/>
      <c r="RSJ251" s="350"/>
      <c r="RSK251" s="350"/>
      <c r="RSL251" s="348"/>
      <c r="RSM251" s="348"/>
      <c r="RSN251" s="348"/>
      <c r="RSO251" s="349"/>
      <c r="RSQ251" s="347"/>
      <c r="RSR251" s="350"/>
      <c r="RSS251" s="350"/>
      <c r="RST251" s="348"/>
      <c r="RSU251" s="348"/>
      <c r="RSV251" s="348"/>
      <c r="RSW251" s="349"/>
      <c r="RSY251" s="347"/>
      <c r="RSZ251" s="350"/>
      <c r="RTA251" s="350"/>
      <c r="RTB251" s="348"/>
      <c r="RTC251" s="348"/>
      <c r="RTD251" s="348"/>
      <c r="RTE251" s="349"/>
      <c r="RTG251" s="347"/>
      <c r="RTH251" s="350"/>
      <c r="RTI251" s="350"/>
      <c r="RTJ251" s="348"/>
      <c r="RTK251" s="348"/>
      <c r="RTL251" s="348"/>
      <c r="RTM251" s="349"/>
      <c r="RTO251" s="347"/>
      <c r="RTP251" s="350"/>
      <c r="RTQ251" s="350"/>
      <c r="RTR251" s="348"/>
      <c r="RTS251" s="348"/>
      <c r="RTT251" s="348"/>
      <c r="RTU251" s="349"/>
      <c r="RTW251" s="347"/>
      <c r="RTX251" s="350"/>
      <c r="RTY251" s="350"/>
      <c r="RTZ251" s="348"/>
      <c r="RUA251" s="348"/>
      <c r="RUB251" s="348"/>
      <c r="RUC251" s="349"/>
      <c r="RUE251" s="347"/>
      <c r="RUF251" s="350"/>
      <c r="RUG251" s="350"/>
      <c r="RUH251" s="348"/>
      <c r="RUI251" s="348"/>
      <c r="RUJ251" s="348"/>
      <c r="RUK251" s="349"/>
      <c r="RUM251" s="347"/>
      <c r="RUN251" s="350"/>
      <c r="RUO251" s="350"/>
      <c r="RUP251" s="348"/>
      <c r="RUQ251" s="348"/>
      <c r="RUR251" s="348"/>
      <c r="RUS251" s="349"/>
      <c r="RUU251" s="347"/>
      <c r="RUV251" s="350"/>
      <c r="RUW251" s="350"/>
      <c r="RUX251" s="348"/>
      <c r="RUY251" s="348"/>
      <c r="RUZ251" s="348"/>
      <c r="RVA251" s="349"/>
      <c r="RVC251" s="347"/>
      <c r="RVD251" s="350"/>
      <c r="RVE251" s="350"/>
      <c r="RVF251" s="348"/>
      <c r="RVG251" s="348"/>
      <c r="RVH251" s="348"/>
      <c r="RVI251" s="349"/>
      <c r="RVK251" s="347"/>
      <c r="RVL251" s="350"/>
      <c r="RVM251" s="350"/>
      <c r="RVN251" s="348"/>
      <c r="RVO251" s="348"/>
      <c r="RVP251" s="348"/>
      <c r="RVQ251" s="349"/>
      <c r="RVS251" s="347"/>
      <c r="RVT251" s="350"/>
      <c r="RVU251" s="350"/>
      <c r="RVV251" s="348"/>
      <c r="RVW251" s="348"/>
      <c r="RVX251" s="348"/>
      <c r="RVY251" s="349"/>
      <c r="RWA251" s="347"/>
      <c r="RWB251" s="350"/>
      <c r="RWC251" s="350"/>
      <c r="RWD251" s="348"/>
      <c r="RWE251" s="348"/>
      <c r="RWF251" s="348"/>
      <c r="RWG251" s="349"/>
      <c r="RWI251" s="347"/>
      <c r="RWJ251" s="350"/>
      <c r="RWK251" s="350"/>
      <c r="RWL251" s="348"/>
      <c r="RWM251" s="348"/>
      <c r="RWN251" s="348"/>
      <c r="RWO251" s="349"/>
      <c r="RWQ251" s="347"/>
      <c r="RWR251" s="350"/>
      <c r="RWS251" s="350"/>
      <c r="RWT251" s="348"/>
      <c r="RWU251" s="348"/>
      <c r="RWV251" s="348"/>
      <c r="RWW251" s="349"/>
      <c r="RWY251" s="347"/>
      <c r="RWZ251" s="350"/>
      <c r="RXA251" s="350"/>
      <c r="RXB251" s="348"/>
      <c r="RXC251" s="348"/>
      <c r="RXD251" s="348"/>
      <c r="RXE251" s="349"/>
      <c r="RXG251" s="347"/>
      <c r="RXH251" s="350"/>
      <c r="RXI251" s="350"/>
      <c r="RXJ251" s="348"/>
      <c r="RXK251" s="348"/>
      <c r="RXL251" s="348"/>
      <c r="RXM251" s="349"/>
      <c r="RXO251" s="347"/>
      <c r="RXP251" s="350"/>
      <c r="RXQ251" s="350"/>
      <c r="RXR251" s="348"/>
      <c r="RXS251" s="348"/>
      <c r="RXT251" s="348"/>
      <c r="RXU251" s="349"/>
      <c r="RXW251" s="347"/>
      <c r="RXX251" s="350"/>
      <c r="RXY251" s="350"/>
      <c r="RXZ251" s="348"/>
      <c r="RYA251" s="348"/>
      <c r="RYB251" s="348"/>
      <c r="RYC251" s="349"/>
      <c r="RYE251" s="347"/>
      <c r="RYF251" s="350"/>
      <c r="RYG251" s="350"/>
      <c r="RYH251" s="348"/>
      <c r="RYI251" s="348"/>
      <c r="RYJ251" s="348"/>
      <c r="RYK251" s="349"/>
      <c r="RYM251" s="347"/>
      <c r="RYN251" s="350"/>
      <c r="RYO251" s="350"/>
      <c r="RYP251" s="348"/>
      <c r="RYQ251" s="348"/>
      <c r="RYR251" s="348"/>
      <c r="RYS251" s="349"/>
      <c r="RYU251" s="347"/>
      <c r="RYV251" s="350"/>
      <c r="RYW251" s="350"/>
      <c r="RYX251" s="348"/>
      <c r="RYY251" s="348"/>
      <c r="RYZ251" s="348"/>
      <c r="RZA251" s="349"/>
      <c r="RZC251" s="347"/>
      <c r="RZD251" s="350"/>
      <c r="RZE251" s="350"/>
      <c r="RZF251" s="348"/>
      <c r="RZG251" s="348"/>
      <c r="RZH251" s="348"/>
      <c r="RZI251" s="349"/>
      <c r="RZK251" s="347"/>
      <c r="RZL251" s="350"/>
      <c r="RZM251" s="350"/>
      <c r="RZN251" s="348"/>
      <c r="RZO251" s="348"/>
      <c r="RZP251" s="348"/>
      <c r="RZQ251" s="349"/>
      <c r="RZS251" s="347"/>
      <c r="RZT251" s="350"/>
      <c r="RZU251" s="350"/>
      <c r="RZV251" s="348"/>
      <c r="RZW251" s="348"/>
      <c r="RZX251" s="348"/>
      <c r="RZY251" s="349"/>
      <c r="SAA251" s="347"/>
      <c r="SAB251" s="350"/>
      <c r="SAC251" s="350"/>
      <c r="SAD251" s="348"/>
      <c r="SAE251" s="348"/>
      <c r="SAF251" s="348"/>
      <c r="SAG251" s="349"/>
      <c r="SAI251" s="347"/>
      <c r="SAJ251" s="350"/>
      <c r="SAK251" s="350"/>
      <c r="SAL251" s="348"/>
      <c r="SAM251" s="348"/>
      <c r="SAN251" s="348"/>
      <c r="SAO251" s="349"/>
      <c r="SAQ251" s="347"/>
      <c r="SAR251" s="350"/>
      <c r="SAS251" s="350"/>
      <c r="SAT251" s="348"/>
      <c r="SAU251" s="348"/>
      <c r="SAV251" s="348"/>
      <c r="SAW251" s="349"/>
      <c r="SAY251" s="347"/>
      <c r="SAZ251" s="350"/>
      <c r="SBA251" s="350"/>
      <c r="SBB251" s="348"/>
      <c r="SBC251" s="348"/>
      <c r="SBD251" s="348"/>
      <c r="SBE251" s="349"/>
      <c r="SBG251" s="347"/>
      <c r="SBH251" s="350"/>
      <c r="SBI251" s="350"/>
      <c r="SBJ251" s="348"/>
      <c r="SBK251" s="348"/>
      <c r="SBL251" s="348"/>
      <c r="SBM251" s="349"/>
      <c r="SBO251" s="347"/>
      <c r="SBP251" s="350"/>
      <c r="SBQ251" s="350"/>
      <c r="SBR251" s="348"/>
      <c r="SBS251" s="348"/>
      <c r="SBT251" s="348"/>
      <c r="SBU251" s="349"/>
      <c r="SBW251" s="347"/>
      <c r="SBX251" s="350"/>
      <c r="SBY251" s="350"/>
      <c r="SBZ251" s="348"/>
      <c r="SCA251" s="348"/>
      <c r="SCB251" s="348"/>
      <c r="SCC251" s="349"/>
      <c r="SCE251" s="347"/>
      <c r="SCF251" s="350"/>
      <c r="SCG251" s="350"/>
      <c r="SCH251" s="348"/>
      <c r="SCI251" s="348"/>
      <c r="SCJ251" s="348"/>
      <c r="SCK251" s="349"/>
      <c r="SCM251" s="347"/>
      <c r="SCN251" s="350"/>
      <c r="SCO251" s="350"/>
      <c r="SCP251" s="348"/>
      <c r="SCQ251" s="348"/>
      <c r="SCR251" s="348"/>
      <c r="SCS251" s="349"/>
      <c r="SCU251" s="347"/>
      <c r="SCV251" s="350"/>
      <c r="SCW251" s="350"/>
      <c r="SCX251" s="348"/>
      <c r="SCY251" s="348"/>
      <c r="SCZ251" s="348"/>
      <c r="SDA251" s="349"/>
      <c r="SDC251" s="347"/>
      <c r="SDD251" s="350"/>
      <c r="SDE251" s="350"/>
      <c r="SDF251" s="348"/>
      <c r="SDG251" s="348"/>
      <c r="SDH251" s="348"/>
      <c r="SDI251" s="349"/>
      <c r="SDK251" s="347"/>
      <c r="SDL251" s="350"/>
      <c r="SDM251" s="350"/>
      <c r="SDN251" s="348"/>
      <c r="SDO251" s="348"/>
      <c r="SDP251" s="348"/>
      <c r="SDQ251" s="349"/>
      <c r="SDS251" s="347"/>
      <c r="SDT251" s="350"/>
      <c r="SDU251" s="350"/>
      <c r="SDV251" s="348"/>
      <c r="SDW251" s="348"/>
      <c r="SDX251" s="348"/>
      <c r="SDY251" s="349"/>
      <c r="SEA251" s="347"/>
      <c r="SEB251" s="350"/>
      <c r="SEC251" s="350"/>
      <c r="SED251" s="348"/>
      <c r="SEE251" s="348"/>
      <c r="SEF251" s="348"/>
      <c r="SEG251" s="349"/>
      <c r="SEI251" s="347"/>
      <c r="SEJ251" s="350"/>
      <c r="SEK251" s="350"/>
      <c r="SEL251" s="348"/>
      <c r="SEM251" s="348"/>
      <c r="SEN251" s="348"/>
      <c r="SEO251" s="349"/>
      <c r="SEQ251" s="347"/>
      <c r="SER251" s="350"/>
      <c r="SES251" s="350"/>
      <c r="SET251" s="348"/>
      <c r="SEU251" s="348"/>
      <c r="SEV251" s="348"/>
      <c r="SEW251" s="349"/>
      <c r="SEY251" s="347"/>
      <c r="SEZ251" s="350"/>
      <c r="SFA251" s="350"/>
      <c r="SFB251" s="348"/>
      <c r="SFC251" s="348"/>
      <c r="SFD251" s="348"/>
      <c r="SFE251" s="349"/>
      <c r="SFG251" s="347"/>
      <c r="SFH251" s="350"/>
      <c r="SFI251" s="350"/>
      <c r="SFJ251" s="348"/>
      <c r="SFK251" s="348"/>
      <c r="SFL251" s="348"/>
      <c r="SFM251" s="349"/>
      <c r="SFO251" s="347"/>
      <c r="SFP251" s="350"/>
      <c r="SFQ251" s="350"/>
      <c r="SFR251" s="348"/>
      <c r="SFS251" s="348"/>
      <c r="SFT251" s="348"/>
      <c r="SFU251" s="349"/>
      <c r="SFW251" s="347"/>
      <c r="SFX251" s="350"/>
      <c r="SFY251" s="350"/>
      <c r="SFZ251" s="348"/>
      <c r="SGA251" s="348"/>
      <c r="SGB251" s="348"/>
      <c r="SGC251" s="349"/>
      <c r="SGE251" s="347"/>
      <c r="SGF251" s="350"/>
      <c r="SGG251" s="350"/>
      <c r="SGH251" s="348"/>
      <c r="SGI251" s="348"/>
      <c r="SGJ251" s="348"/>
      <c r="SGK251" s="349"/>
      <c r="SGM251" s="347"/>
      <c r="SGN251" s="350"/>
      <c r="SGO251" s="350"/>
      <c r="SGP251" s="348"/>
      <c r="SGQ251" s="348"/>
      <c r="SGR251" s="348"/>
      <c r="SGS251" s="349"/>
      <c r="SGU251" s="347"/>
      <c r="SGV251" s="350"/>
      <c r="SGW251" s="350"/>
      <c r="SGX251" s="348"/>
      <c r="SGY251" s="348"/>
      <c r="SGZ251" s="348"/>
      <c r="SHA251" s="349"/>
      <c r="SHC251" s="347"/>
      <c r="SHD251" s="350"/>
      <c r="SHE251" s="350"/>
      <c r="SHF251" s="348"/>
      <c r="SHG251" s="348"/>
      <c r="SHH251" s="348"/>
      <c r="SHI251" s="349"/>
      <c r="SHK251" s="347"/>
      <c r="SHL251" s="350"/>
      <c r="SHM251" s="350"/>
      <c r="SHN251" s="348"/>
      <c r="SHO251" s="348"/>
      <c r="SHP251" s="348"/>
      <c r="SHQ251" s="349"/>
      <c r="SHS251" s="347"/>
      <c r="SHT251" s="350"/>
      <c r="SHU251" s="350"/>
      <c r="SHV251" s="348"/>
      <c r="SHW251" s="348"/>
      <c r="SHX251" s="348"/>
      <c r="SHY251" s="349"/>
      <c r="SIA251" s="347"/>
      <c r="SIB251" s="350"/>
      <c r="SIC251" s="350"/>
      <c r="SID251" s="348"/>
      <c r="SIE251" s="348"/>
      <c r="SIF251" s="348"/>
      <c r="SIG251" s="349"/>
      <c r="SII251" s="347"/>
      <c r="SIJ251" s="350"/>
      <c r="SIK251" s="350"/>
      <c r="SIL251" s="348"/>
      <c r="SIM251" s="348"/>
      <c r="SIN251" s="348"/>
      <c r="SIO251" s="349"/>
      <c r="SIQ251" s="347"/>
      <c r="SIR251" s="350"/>
      <c r="SIS251" s="350"/>
      <c r="SIT251" s="348"/>
      <c r="SIU251" s="348"/>
      <c r="SIV251" s="348"/>
      <c r="SIW251" s="349"/>
      <c r="SIY251" s="347"/>
      <c r="SIZ251" s="350"/>
      <c r="SJA251" s="350"/>
      <c r="SJB251" s="348"/>
      <c r="SJC251" s="348"/>
      <c r="SJD251" s="348"/>
      <c r="SJE251" s="349"/>
      <c r="SJG251" s="347"/>
      <c r="SJH251" s="350"/>
      <c r="SJI251" s="350"/>
      <c r="SJJ251" s="348"/>
      <c r="SJK251" s="348"/>
      <c r="SJL251" s="348"/>
      <c r="SJM251" s="349"/>
      <c r="SJO251" s="347"/>
      <c r="SJP251" s="350"/>
      <c r="SJQ251" s="350"/>
      <c r="SJR251" s="348"/>
      <c r="SJS251" s="348"/>
      <c r="SJT251" s="348"/>
      <c r="SJU251" s="349"/>
      <c r="SJW251" s="347"/>
      <c r="SJX251" s="350"/>
      <c r="SJY251" s="350"/>
      <c r="SJZ251" s="348"/>
      <c r="SKA251" s="348"/>
      <c r="SKB251" s="348"/>
      <c r="SKC251" s="349"/>
      <c r="SKE251" s="347"/>
      <c r="SKF251" s="350"/>
      <c r="SKG251" s="350"/>
      <c r="SKH251" s="348"/>
      <c r="SKI251" s="348"/>
      <c r="SKJ251" s="348"/>
      <c r="SKK251" s="349"/>
      <c r="SKM251" s="347"/>
      <c r="SKN251" s="350"/>
      <c r="SKO251" s="350"/>
      <c r="SKP251" s="348"/>
      <c r="SKQ251" s="348"/>
      <c r="SKR251" s="348"/>
      <c r="SKS251" s="349"/>
      <c r="SKU251" s="347"/>
      <c r="SKV251" s="350"/>
      <c r="SKW251" s="350"/>
      <c r="SKX251" s="348"/>
      <c r="SKY251" s="348"/>
      <c r="SKZ251" s="348"/>
      <c r="SLA251" s="349"/>
      <c r="SLC251" s="347"/>
      <c r="SLD251" s="350"/>
      <c r="SLE251" s="350"/>
      <c r="SLF251" s="348"/>
      <c r="SLG251" s="348"/>
      <c r="SLH251" s="348"/>
      <c r="SLI251" s="349"/>
      <c r="SLK251" s="347"/>
      <c r="SLL251" s="350"/>
      <c r="SLM251" s="350"/>
      <c r="SLN251" s="348"/>
      <c r="SLO251" s="348"/>
      <c r="SLP251" s="348"/>
      <c r="SLQ251" s="349"/>
      <c r="SLS251" s="347"/>
      <c r="SLT251" s="350"/>
      <c r="SLU251" s="350"/>
      <c r="SLV251" s="348"/>
      <c r="SLW251" s="348"/>
      <c r="SLX251" s="348"/>
      <c r="SLY251" s="349"/>
      <c r="SMA251" s="347"/>
      <c r="SMB251" s="350"/>
      <c r="SMC251" s="350"/>
      <c r="SMD251" s="348"/>
      <c r="SME251" s="348"/>
      <c r="SMF251" s="348"/>
      <c r="SMG251" s="349"/>
      <c r="SMI251" s="347"/>
      <c r="SMJ251" s="350"/>
      <c r="SMK251" s="350"/>
      <c r="SML251" s="348"/>
      <c r="SMM251" s="348"/>
      <c r="SMN251" s="348"/>
      <c r="SMO251" s="349"/>
      <c r="SMQ251" s="347"/>
      <c r="SMR251" s="350"/>
      <c r="SMS251" s="350"/>
      <c r="SMT251" s="348"/>
      <c r="SMU251" s="348"/>
      <c r="SMV251" s="348"/>
      <c r="SMW251" s="349"/>
      <c r="SMY251" s="347"/>
      <c r="SMZ251" s="350"/>
      <c r="SNA251" s="350"/>
      <c r="SNB251" s="348"/>
      <c r="SNC251" s="348"/>
      <c r="SND251" s="348"/>
      <c r="SNE251" s="349"/>
      <c r="SNG251" s="347"/>
      <c r="SNH251" s="350"/>
      <c r="SNI251" s="350"/>
      <c r="SNJ251" s="348"/>
      <c r="SNK251" s="348"/>
      <c r="SNL251" s="348"/>
      <c r="SNM251" s="349"/>
      <c r="SNO251" s="347"/>
      <c r="SNP251" s="350"/>
      <c r="SNQ251" s="350"/>
      <c r="SNR251" s="348"/>
      <c r="SNS251" s="348"/>
      <c r="SNT251" s="348"/>
      <c r="SNU251" s="349"/>
      <c r="SNW251" s="347"/>
      <c r="SNX251" s="350"/>
      <c r="SNY251" s="350"/>
      <c r="SNZ251" s="348"/>
      <c r="SOA251" s="348"/>
      <c r="SOB251" s="348"/>
      <c r="SOC251" s="349"/>
      <c r="SOE251" s="347"/>
      <c r="SOF251" s="350"/>
      <c r="SOG251" s="350"/>
      <c r="SOH251" s="348"/>
      <c r="SOI251" s="348"/>
      <c r="SOJ251" s="348"/>
      <c r="SOK251" s="349"/>
      <c r="SOM251" s="347"/>
      <c r="SON251" s="350"/>
      <c r="SOO251" s="350"/>
      <c r="SOP251" s="348"/>
      <c r="SOQ251" s="348"/>
      <c r="SOR251" s="348"/>
      <c r="SOS251" s="349"/>
      <c r="SOU251" s="347"/>
      <c r="SOV251" s="350"/>
      <c r="SOW251" s="350"/>
      <c r="SOX251" s="348"/>
      <c r="SOY251" s="348"/>
      <c r="SOZ251" s="348"/>
      <c r="SPA251" s="349"/>
      <c r="SPC251" s="347"/>
      <c r="SPD251" s="350"/>
      <c r="SPE251" s="350"/>
      <c r="SPF251" s="348"/>
      <c r="SPG251" s="348"/>
      <c r="SPH251" s="348"/>
      <c r="SPI251" s="349"/>
      <c r="SPK251" s="347"/>
      <c r="SPL251" s="350"/>
      <c r="SPM251" s="350"/>
      <c r="SPN251" s="348"/>
      <c r="SPO251" s="348"/>
      <c r="SPP251" s="348"/>
      <c r="SPQ251" s="349"/>
      <c r="SPS251" s="347"/>
      <c r="SPT251" s="350"/>
      <c r="SPU251" s="350"/>
      <c r="SPV251" s="348"/>
      <c r="SPW251" s="348"/>
      <c r="SPX251" s="348"/>
      <c r="SPY251" s="349"/>
      <c r="SQA251" s="347"/>
      <c r="SQB251" s="350"/>
      <c r="SQC251" s="350"/>
      <c r="SQD251" s="348"/>
      <c r="SQE251" s="348"/>
      <c r="SQF251" s="348"/>
      <c r="SQG251" s="349"/>
      <c r="SQI251" s="347"/>
      <c r="SQJ251" s="350"/>
      <c r="SQK251" s="350"/>
      <c r="SQL251" s="348"/>
      <c r="SQM251" s="348"/>
      <c r="SQN251" s="348"/>
      <c r="SQO251" s="349"/>
      <c r="SQQ251" s="347"/>
      <c r="SQR251" s="350"/>
      <c r="SQS251" s="350"/>
      <c r="SQT251" s="348"/>
      <c r="SQU251" s="348"/>
      <c r="SQV251" s="348"/>
      <c r="SQW251" s="349"/>
      <c r="SQY251" s="347"/>
      <c r="SQZ251" s="350"/>
      <c r="SRA251" s="350"/>
      <c r="SRB251" s="348"/>
      <c r="SRC251" s="348"/>
      <c r="SRD251" s="348"/>
      <c r="SRE251" s="349"/>
      <c r="SRG251" s="347"/>
      <c r="SRH251" s="350"/>
      <c r="SRI251" s="350"/>
      <c r="SRJ251" s="348"/>
      <c r="SRK251" s="348"/>
      <c r="SRL251" s="348"/>
      <c r="SRM251" s="349"/>
      <c r="SRO251" s="347"/>
      <c r="SRP251" s="350"/>
      <c r="SRQ251" s="350"/>
      <c r="SRR251" s="348"/>
      <c r="SRS251" s="348"/>
      <c r="SRT251" s="348"/>
      <c r="SRU251" s="349"/>
      <c r="SRW251" s="347"/>
      <c r="SRX251" s="350"/>
      <c r="SRY251" s="350"/>
      <c r="SRZ251" s="348"/>
      <c r="SSA251" s="348"/>
      <c r="SSB251" s="348"/>
      <c r="SSC251" s="349"/>
      <c r="SSE251" s="347"/>
      <c r="SSF251" s="350"/>
      <c r="SSG251" s="350"/>
      <c r="SSH251" s="348"/>
      <c r="SSI251" s="348"/>
      <c r="SSJ251" s="348"/>
      <c r="SSK251" s="349"/>
      <c r="SSM251" s="347"/>
      <c r="SSN251" s="350"/>
      <c r="SSO251" s="350"/>
      <c r="SSP251" s="348"/>
      <c r="SSQ251" s="348"/>
      <c r="SSR251" s="348"/>
      <c r="SSS251" s="349"/>
      <c r="SSU251" s="347"/>
      <c r="SSV251" s="350"/>
      <c r="SSW251" s="350"/>
      <c r="SSX251" s="348"/>
      <c r="SSY251" s="348"/>
      <c r="SSZ251" s="348"/>
      <c r="STA251" s="349"/>
      <c r="STC251" s="347"/>
      <c r="STD251" s="350"/>
      <c r="STE251" s="350"/>
      <c r="STF251" s="348"/>
      <c r="STG251" s="348"/>
      <c r="STH251" s="348"/>
      <c r="STI251" s="349"/>
      <c r="STK251" s="347"/>
      <c r="STL251" s="350"/>
      <c r="STM251" s="350"/>
      <c r="STN251" s="348"/>
      <c r="STO251" s="348"/>
      <c r="STP251" s="348"/>
      <c r="STQ251" s="349"/>
      <c r="STS251" s="347"/>
      <c r="STT251" s="350"/>
      <c r="STU251" s="350"/>
      <c r="STV251" s="348"/>
      <c r="STW251" s="348"/>
      <c r="STX251" s="348"/>
      <c r="STY251" s="349"/>
      <c r="SUA251" s="347"/>
      <c r="SUB251" s="350"/>
      <c r="SUC251" s="350"/>
      <c r="SUD251" s="348"/>
      <c r="SUE251" s="348"/>
      <c r="SUF251" s="348"/>
      <c r="SUG251" s="349"/>
      <c r="SUI251" s="347"/>
      <c r="SUJ251" s="350"/>
      <c r="SUK251" s="350"/>
      <c r="SUL251" s="348"/>
      <c r="SUM251" s="348"/>
      <c r="SUN251" s="348"/>
      <c r="SUO251" s="349"/>
      <c r="SUQ251" s="347"/>
      <c r="SUR251" s="350"/>
      <c r="SUS251" s="350"/>
      <c r="SUT251" s="348"/>
      <c r="SUU251" s="348"/>
      <c r="SUV251" s="348"/>
      <c r="SUW251" s="349"/>
      <c r="SUY251" s="347"/>
      <c r="SUZ251" s="350"/>
      <c r="SVA251" s="350"/>
      <c r="SVB251" s="348"/>
      <c r="SVC251" s="348"/>
      <c r="SVD251" s="348"/>
      <c r="SVE251" s="349"/>
      <c r="SVG251" s="347"/>
      <c r="SVH251" s="350"/>
      <c r="SVI251" s="350"/>
      <c r="SVJ251" s="348"/>
      <c r="SVK251" s="348"/>
      <c r="SVL251" s="348"/>
      <c r="SVM251" s="349"/>
      <c r="SVO251" s="347"/>
      <c r="SVP251" s="350"/>
      <c r="SVQ251" s="350"/>
      <c r="SVR251" s="348"/>
      <c r="SVS251" s="348"/>
      <c r="SVT251" s="348"/>
      <c r="SVU251" s="349"/>
      <c r="SVW251" s="347"/>
      <c r="SVX251" s="350"/>
      <c r="SVY251" s="350"/>
      <c r="SVZ251" s="348"/>
      <c r="SWA251" s="348"/>
      <c r="SWB251" s="348"/>
      <c r="SWC251" s="349"/>
      <c r="SWE251" s="347"/>
      <c r="SWF251" s="350"/>
      <c r="SWG251" s="350"/>
      <c r="SWH251" s="348"/>
      <c r="SWI251" s="348"/>
      <c r="SWJ251" s="348"/>
      <c r="SWK251" s="349"/>
      <c r="SWM251" s="347"/>
      <c r="SWN251" s="350"/>
      <c r="SWO251" s="350"/>
      <c r="SWP251" s="348"/>
      <c r="SWQ251" s="348"/>
      <c r="SWR251" s="348"/>
      <c r="SWS251" s="349"/>
      <c r="SWU251" s="347"/>
      <c r="SWV251" s="350"/>
      <c r="SWW251" s="350"/>
      <c r="SWX251" s="348"/>
      <c r="SWY251" s="348"/>
      <c r="SWZ251" s="348"/>
      <c r="SXA251" s="349"/>
      <c r="SXC251" s="347"/>
      <c r="SXD251" s="350"/>
      <c r="SXE251" s="350"/>
      <c r="SXF251" s="348"/>
      <c r="SXG251" s="348"/>
      <c r="SXH251" s="348"/>
      <c r="SXI251" s="349"/>
      <c r="SXK251" s="347"/>
      <c r="SXL251" s="350"/>
      <c r="SXM251" s="350"/>
      <c r="SXN251" s="348"/>
      <c r="SXO251" s="348"/>
      <c r="SXP251" s="348"/>
      <c r="SXQ251" s="349"/>
      <c r="SXS251" s="347"/>
      <c r="SXT251" s="350"/>
      <c r="SXU251" s="350"/>
      <c r="SXV251" s="348"/>
      <c r="SXW251" s="348"/>
      <c r="SXX251" s="348"/>
      <c r="SXY251" s="349"/>
      <c r="SYA251" s="347"/>
      <c r="SYB251" s="350"/>
      <c r="SYC251" s="350"/>
      <c r="SYD251" s="348"/>
      <c r="SYE251" s="348"/>
      <c r="SYF251" s="348"/>
      <c r="SYG251" s="349"/>
      <c r="SYI251" s="347"/>
      <c r="SYJ251" s="350"/>
      <c r="SYK251" s="350"/>
      <c r="SYL251" s="348"/>
      <c r="SYM251" s="348"/>
      <c r="SYN251" s="348"/>
      <c r="SYO251" s="349"/>
      <c r="SYQ251" s="347"/>
      <c r="SYR251" s="350"/>
      <c r="SYS251" s="350"/>
      <c r="SYT251" s="348"/>
      <c r="SYU251" s="348"/>
      <c r="SYV251" s="348"/>
      <c r="SYW251" s="349"/>
      <c r="SYY251" s="347"/>
      <c r="SYZ251" s="350"/>
      <c r="SZA251" s="350"/>
      <c r="SZB251" s="348"/>
      <c r="SZC251" s="348"/>
      <c r="SZD251" s="348"/>
      <c r="SZE251" s="349"/>
      <c r="SZG251" s="347"/>
      <c r="SZH251" s="350"/>
      <c r="SZI251" s="350"/>
      <c r="SZJ251" s="348"/>
      <c r="SZK251" s="348"/>
      <c r="SZL251" s="348"/>
      <c r="SZM251" s="349"/>
      <c r="SZO251" s="347"/>
      <c r="SZP251" s="350"/>
      <c r="SZQ251" s="350"/>
      <c r="SZR251" s="348"/>
      <c r="SZS251" s="348"/>
      <c r="SZT251" s="348"/>
      <c r="SZU251" s="349"/>
      <c r="SZW251" s="347"/>
      <c r="SZX251" s="350"/>
      <c r="SZY251" s="350"/>
      <c r="SZZ251" s="348"/>
      <c r="TAA251" s="348"/>
      <c r="TAB251" s="348"/>
      <c r="TAC251" s="349"/>
      <c r="TAE251" s="347"/>
      <c r="TAF251" s="350"/>
      <c r="TAG251" s="350"/>
      <c r="TAH251" s="348"/>
      <c r="TAI251" s="348"/>
      <c r="TAJ251" s="348"/>
      <c r="TAK251" s="349"/>
      <c r="TAM251" s="347"/>
      <c r="TAN251" s="350"/>
      <c r="TAO251" s="350"/>
      <c r="TAP251" s="348"/>
      <c r="TAQ251" s="348"/>
      <c r="TAR251" s="348"/>
      <c r="TAS251" s="349"/>
      <c r="TAU251" s="347"/>
      <c r="TAV251" s="350"/>
      <c r="TAW251" s="350"/>
      <c r="TAX251" s="348"/>
      <c r="TAY251" s="348"/>
      <c r="TAZ251" s="348"/>
      <c r="TBA251" s="349"/>
      <c r="TBC251" s="347"/>
      <c r="TBD251" s="350"/>
      <c r="TBE251" s="350"/>
      <c r="TBF251" s="348"/>
      <c r="TBG251" s="348"/>
      <c r="TBH251" s="348"/>
      <c r="TBI251" s="349"/>
      <c r="TBK251" s="347"/>
      <c r="TBL251" s="350"/>
      <c r="TBM251" s="350"/>
      <c r="TBN251" s="348"/>
      <c r="TBO251" s="348"/>
      <c r="TBP251" s="348"/>
      <c r="TBQ251" s="349"/>
      <c r="TBS251" s="347"/>
      <c r="TBT251" s="350"/>
      <c r="TBU251" s="350"/>
      <c r="TBV251" s="348"/>
      <c r="TBW251" s="348"/>
      <c r="TBX251" s="348"/>
      <c r="TBY251" s="349"/>
      <c r="TCA251" s="347"/>
      <c r="TCB251" s="350"/>
      <c r="TCC251" s="350"/>
      <c r="TCD251" s="348"/>
      <c r="TCE251" s="348"/>
      <c r="TCF251" s="348"/>
      <c r="TCG251" s="349"/>
      <c r="TCI251" s="347"/>
      <c r="TCJ251" s="350"/>
      <c r="TCK251" s="350"/>
      <c r="TCL251" s="348"/>
      <c r="TCM251" s="348"/>
      <c r="TCN251" s="348"/>
      <c r="TCO251" s="349"/>
      <c r="TCQ251" s="347"/>
      <c r="TCR251" s="350"/>
      <c r="TCS251" s="350"/>
      <c r="TCT251" s="348"/>
      <c r="TCU251" s="348"/>
      <c r="TCV251" s="348"/>
      <c r="TCW251" s="349"/>
      <c r="TCY251" s="347"/>
      <c r="TCZ251" s="350"/>
      <c r="TDA251" s="350"/>
      <c r="TDB251" s="348"/>
      <c r="TDC251" s="348"/>
      <c r="TDD251" s="348"/>
      <c r="TDE251" s="349"/>
      <c r="TDG251" s="347"/>
      <c r="TDH251" s="350"/>
      <c r="TDI251" s="350"/>
      <c r="TDJ251" s="348"/>
      <c r="TDK251" s="348"/>
      <c r="TDL251" s="348"/>
      <c r="TDM251" s="349"/>
      <c r="TDO251" s="347"/>
      <c r="TDP251" s="350"/>
      <c r="TDQ251" s="350"/>
      <c r="TDR251" s="348"/>
      <c r="TDS251" s="348"/>
      <c r="TDT251" s="348"/>
      <c r="TDU251" s="349"/>
      <c r="TDW251" s="347"/>
      <c r="TDX251" s="350"/>
      <c r="TDY251" s="350"/>
      <c r="TDZ251" s="348"/>
      <c r="TEA251" s="348"/>
      <c r="TEB251" s="348"/>
      <c r="TEC251" s="349"/>
      <c r="TEE251" s="347"/>
      <c r="TEF251" s="350"/>
      <c r="TEG251" s="350"/>
      <c r="TEH251" s="348"/>
      <c r="TEI251" s="348"/>
      <c r="TEJ251" s="348"/>
      <c r="TEK251" s="349"/>
      <c r="TEM251" s="347"/>
      <c r="TEN251" s="350"/>
      <c r="TEO251" s="350"/>
      <c r="TEP251" s="348"/>
      <c r="TEQ251" s="348"/>
      <c r="TER251" s="348"/>
      <c r="TES251" s="349"/>
      <c r="TEU251" s="347"/>
      <c r="TEV251" s="350"/>
      <c r="TEW251" s="350"/>
      <c r="TEX251" s="348"/>
      <c r="TEY251" s="348"/>
      <c r="TEZ251" s="348"/>
      <c r="TFA251" s="349"/>
      <c r="TFC251" s="347"/>
      <c r="TFD251" s="350"/>
      <c r="TFE251" s="350"/>
      <c r="TFF251" s="348"/>
      <c r="TFG251" s="348"/>
      <c r="TFH251" s="348"/>
      <c r="TFI251" s="349"/>
      <c r="TFK251" s="347"/>
      <c r="TFL251" s="350"/>
      <c r="TFM251" s="350"/>
      <c r="TFN251" s="348"/>
      <c r="TFO251" s="348"/>
      <c r="TFP251" s="348"/>
      <c r="TFQ251" s="349"/>
      <c r="TFS251" s="347"/>
      <c r="TFT251" s="350"/>
      <c r="TFU251" s="350"/>
      <c r="TFV251" s="348"/>
      <c r="TFW251" s="348"/>
      <c r="TFX251" s="348"/>
      <c r="TFY251" s="349"/>
      <c r="TGA251" s="347"/>
      <c r="TGB251" s="350"/>
      <c r="TGC251" s="350"/>
      <c r="TGD251" s="348"/>
      <c r="TGE251" s="348"/>
      <c r="TGF251" s="348"/>
      <c r="TGG251" s="349"/>
      <c r="TGI251" s="347"/>
      <c r="TGJ251" s="350"/>
      <c r="TGK251" s="350"/>
      <c r="TGL251" s="348"/>
      <c r="TGM251" s="348"/>
      <c r="TGN251" s="348"/>
      <c r="TGO251" s="349"/>
      <c r="TGQ251" s="347"/>
      <c r="TGR251" s="350"/>
      <c r="TGS251" s="350"/>
      <c r="TGT251" s="348"/>
      <c r="TGU251" s="348"/>
      <c r="TGV251" s="348"/>
      <c r="TGW251" s="349"/>
      <c r="TGY251" s="347"/>
      <c r="TGZ251" s="350"/>
      <c r="THA251" s="350"/>
      <c r="THB251" s="348"/>
      <c r="THC251" s="348"/>
      <c r="THD251" s="348"/>
      <c r="THE251" s="349"/>
      <c r="THG251" s="347"/>
      <c r="THH251" s="350"/>
      <c r="THI251" s="350"/>
      <c r="THJ251" s="348"/>
      <c r="THK251" s="348"/>
      <c r="THL251" s="348"/>
      <c r="THM251" s="349"/>
      <c r="THO251" s="347"/>
      <c r="THP251" s="350"/>
      <c r="THQ251" s="350"/>
      <c r="THR251" s="348"/>
      <c r="THS251" s="348"/>
      <c r="THT251" s="348"/>
      <c r="THU251" s="349"/>
      <c r="THW251" s="347"/>
      <c r="THX251" s="350"/>
      <c r="THY251" s="350"/>
      <c r="THZ251" s="348"/>
      <c r="TIA251" s="348"/>
      <c r="TIB251" s="348"/>
      <c r="TIC251" s="349"/>
      <c r="TIE251" s="347"/>
      <c r="TIF251" s="350"/>
      <c r="TIG251" s="350"/>
      <c r="TIH251" s="348"/>
      <c r="TII251" s="348"/>
      <c r="TIJ251" s="348"/>
      <c r="TIK251" s="349"/>
      <c r="TIM251" s="347"/>
      <c r="TIN251" s="350"/>
      <c r="TIO251" s="350"/>
      <c r="TIP251" s="348"/>
      <c r="TIQ251" s="348"/>
      <c r="TIR251" s="348"/>
      <c r="TIS251" s="349"/>
      <c r="TIU251" s="347"/>
      <c r="TIV251" s="350"/>
      <c r="TIW251" s="350"/>
      <c r="TIX251" s="348"/>
      <c r="TIY251" s="348"/>
      <c r="TIZ251" s="348"/>
      <c r="TJA251" s="349"/>
      <c r="TJC251" s="347"/>
      <c r="TJD251" s="350"/>
      <c r="TJE251" s="350"/>
      <c r="TJF251" s="348"/>
      <c r="TJG251" s="348"/>
      <c r="TJH251" s="348"/>
      <c r="TJI251" s="349"/>
      <c r="TJK251" s="347"/>
      <c r="TJL251" s="350"/>
      <c r="TJM251" s="350"/>
      <c r="TJN251" s="348"/>
      <c r="TJO251" s="348"/>
      <c r="TJP251" s="348"/>
      <c r="TJQ251" s="349"/>
      <c r="TJS251" s="347"/>
      <c r="TJT251" s="350"/>
      <c r="TJU251" s="350"/>
      <c r="TJV251" s="348"/>
      <c r="TJW251" s="348"/>
      <c r="TJX251" s="348"/>
      <c r="TJY251" s="349"/>
      <c r="TKA251" s="347"/>
      <c r="TKB251" s="350"/>
      <c r="TKC251" s="350"/>
      <c r="TKD251" s="348"/>
      <c r="TKE251" s="348"/>
      <c r="TKF251" s="348"/>
      <c r="TKG251" s="349"/>
      <c r="TKI251" s="347"/>
      <c r="TKJ251" s="350"/>
      <c r="TKK251" s="350"/>
      <c r="TKL251" s="348"/>
      <c r="TKM251" s="348"/>
      <c r="TKN251" s="348"/>
      <c r="TKO251" s="349"/>
      <c r="TKQ251" s="347"/>
      <c r="TKR251" s="350"/>
      <c r="TKS251" s="350"/>
      <c r="TKT251" s="348"/>
      <c r="TKU251" s="348"/>
      <c r="TKV251" s="348"/>
      <c r="TKW251" s="349"/>
      <c r="TKY251" s="347"/>
      <c r="TKZ251" s="350"/>
      <c r="TLA251" s="350"/>
      <c r="TLB251" s="348"/>
      <c r="TLC251" s="348"/>
      <c r="TLD251" s="348"/>
      <c r="TLE251" s="349"/>
      <c r="TLG251" s="347"/>
      <c r="TLH251" s="350"/>
      <c r="TLI251" s="350"/>
      <c r="TLJ251" s="348"/>
      <c r="TLK251" s="348"/>
      <c r="TLL251" s="348"/>
      <c r="TLM251" s="349"/>
      <c r="TLO251" s="347"/>
      <c r="TLP251" s="350"/>
      <c r="TLQ251" s="350"/>
      <c r="TLR251" s="348"/>
      <c r="TLS251" s="348"/>
      <c r="TLT251" s="348"/>
      <c r="TLU251" s="349"/>
      <c r="TLW251" s="347"/>
      <c r="TLX251" s="350"/>
      <c r="TLY251" s="350"/>
      <c r="TLZ251" s="348"/>
      <c r="TMA251" s="348"/>
      <c r="TMB251" s="348"/>
      <c r="TMC251" s="349"/>
      <c r="TME251" s="347"/>
      <c r="TMF251" s="350"/>
      <c r="TMG251" s="350"/>
      <c r="TMH251" s="348"/>
      <c r="TMI251" s="348"/>
      <c r="TMJ251" s="348"/>
      <c r="TMK251" s="349"/>
      <c r="TMM251" s="347"/>
      <c r="TMN251" s="350"/>
      <c r="TMO251" s="350"/>
      <c r="TMP251" s="348"/>
      <c r="TMQ251" s="348"/>
      <c r="TMR251" s="348"/>
      <c r="TMS251" s="349"/>
      <c r="TMU251" s="347"/>
      <c r="TMV251" s="350"/>
      <c r="TMW251" s="350"/>
      <c r="TMX251" s="348"/>
      <c r="TMY251" s="348"/>
      <c r="TMZ251" s="348"/>
      <c r="TNA251" s="349"/>
      <c r="TNC251" s="347"/>
      <c r="TND251" s="350"/>
      <c r="TNE251" s="350"/>
      <c r="TNF251" s="348"/>
      <c r="TNG251" s="348"/>
      <c r="TNH251" s="348"/>
      <c r="TNI251" s="349"/>
      <c r="TNK251" s="347"/>
      <c r="TNL251" s="350"/>
      <c r="TNM251" s="350"/>
      <c r="TNN251" s="348"/>
      <c r="TNO251" s="348"/>
      <c r="TNP251" s="348"/>
      <c r="TNQ251" s="349"/>
      <c r="TNS251" s="347"/>
      <c r="TNT251" s="350"/>
      <c r="TNU251" s="350"/>
      <c r="TNV251" s="348"/>
      <c r="TNW251" s="348"/>
      <c r="TNX251" s="348"/>
      <c r="TNY251" s="349"/>
      <c r="TOA251" s="347"/>
      <c r="TOB251" s="350"/>
      <c r="TOC251" s="350"/>
      <c r="TOD251" s="348"/>
      <c r="TOE251" s="348"/>
      <c r="TOF251" s="348"/>
      <c r="TOG251" s="349"/>
      <c r="TOI251" s="347"/>
      <c r="TOJ251" s="350"/>
      <c r="TOK251" s="350"/>
      <c r="TOL251" s="348"/>
      <c r="TOM251" s="348"/>
      <c r="TON251" s="348"/>
      <c r="TOO251" s="349"/>
      <c r="TOQ251" s="347"/>
      <c r="TOR251" s="350"/>
      <c r="TOS251" s="350"/>
      <c r="TOT251" s="348"/>
      <c r="TOU251" s="348"/>
      <c r="TOV251" s="348"/>
      <c r="TOW251" s="349"/>
      <c r="TOY251" s="347"/>
      <c r="TOZ251" s="350"/>
      <c r="TPA251" s="350"/>
      <c r="TPB251" s="348"/>
      <c r="TPC251" s="348"/>
      <c r="TPD251" s="348"/>
      <c r="TPE251" s="349"/>
      <c r="TPG251" s="347"/>
      <c r="TPH251" s="350"/>
      <c r="TPI251" s="350"/>
      <c r="TPJ251" s="348"/>
      <c r="TPK251" s="348"/>
      <c r="TPL251" s="348"/>
      <c r="TPM251" s="349"/>
      <c r="TPO251" s="347"/>
      <c r="TPP251" s="350"/>
      <c r="TPQ251" s="350"/>
      <c r="TPR251" s="348"/>
      <c r="TPS251" s="348"/>
      <c r="TPT251" s="348"/>
      <c r="TPU251" s="349"/>
      <c r="TPW251" s="347"/>
      <c r="TPX251" s="350"/>
      <c r="TPY251" s="350"/>
      <c r="TPZ251" s="348"/>
      <c r="TQA251" s="348"/>
      <c r="TQB251" s="348"/>
      <c r="TQC251" s="349"/>
      <c r="TQE251" s="347"/>
      <c r="TQF251" s="350"/>
      <c r="TQG251" s="350"/>
      <c r="TQH251" s="348"/>
      <c r="TQI251" s="348"/>
      <c r="TQJ251" s="348"/>
      <c r="TQK251" s="349"/>
      <c r="TQM251" s="347"/>
      <c r="TQN251" s="350"/>
      <c r="TQO251" s="350"/>
      <c r="TQP251" s="348"/>
      <c r="TQQ251" s="348"/>
      <c r="TQR251" s="348"/>
      <c r="TQS251" s="349"/>
      <c r="TQU251" s="347"/>
      <c r="TQV251" s="350"/>
      <c r="TQW251" s="350"/>
      <c r="TQX251" s="348"/>
      <c r="TQY251" s="348"/>
      <c r="TQZ251" s="348"/>
      <c r="TRA251" s="349"/>
      <c r="TRC251" s="347"/>
      <c r="TRD251" s="350"/>
      <c r="TRE251" s="350"/>
      <c r="TRF251" s="348"/>
      <c r="TRG251" s="348"/>
      <c r="TRH251" s="348"/>
      <c r="TRI251" s="349"/>
      <c r="TRK251" s="347"/>
      <c r="TRL251" s="350"/>
      <c r="TRM251" s="350"/>
      <c r="TRN251" s="348"/>
      <c r="TRO251" s="348"/>
      <c r="TRP251" s="348"/>
      <c r="TRQ251" s="349"/>
      <c r="TRS251" s="347"/>
      <c r="TRT251" s="350"/>
      <c r="TRU251" s="350"/>
      <c r="TRV251" s="348"/>
      <c r="TRW251" s="348"/>
      <c r="TRX251" s="348"/>
      <c r="TRY251" s="349"/>
      <c r="TSA251" s="347"/>
      <c r="TSB251" s="350"/>
      <c r="TSC251" s="350"/>
      <c r="TSD251" s="348"/>
      <c r="TSE251" s="348"/>
      <c r="TSF251" s="348"/>
      <c r="TSG251" s="349"/>
      <c r="TSI251" s="347"/>
      <c r="TSJ251" s="350"/>
      <c r="TSK251" s="350"/>
      <c r="TSL251" s="348"/>
      <c r="TSM251" s="348"/>
      <c r="TSN251" s="348"/>
      <c r="TSO251" s="349"/>
      <c r="TSQ251" s="347"/>
      <c r="TSR251" s="350"/>
      <c r="TSS251" s="350"/>
      <c r="TST251" s="348"/>
      <c r="TSU251" s="348"/>
      <c r="TSV251" s="348"/>
      <c r="TSW251" s="349"/>
      <c r="TSY251" s="347"/>
      <c r="TSZ251" s="350"/>
      <c r="TTA251" s="350"/>
      <c r="TTB251" s="348"/>
      <c r="TTC251" s="348"/>
      <c r="TTD251" s="348"/>
      <c r="TTE251" s="349"/>
      <c r="TTG251" s="347"/>
      <c r="TTH251" s="350"/>
      <c r="TTI251" s="350"/>
      <c r="TTJ251" s="348"/>
      <c r="TTK251" s="348"/>
      <c r="TTL251" s="348"/>
      <c r="TTM251" s="349"/>
      <c r="TTO251" s="347"/>
      <c r="TTP251" s="350"/>
      <c r="TTQ251" s="350"/>
      <c r="TTR251" s="348"/>
      <c r="TTS251" s="348"/>
      <c r="TTT251" s="348"/>
      <c r="TTU251" s="349"/>
      <c r="TTW251" s="347"/>
      <c r="TTX251" s="350"/>
      <c r="TTY251" s="350"/>
      <c r="TTZ251" s="348"/>
      <c r="TUA251" s="348"/>
      <c r="TUB251" s="348"/>
      <c r="TUC251" s="349"/>
      <c r="TUE251" s="347"/>
      <c r="TUF251" s="350"/>
      <c r="TUG251" s="350"/>
      <c r="TUH251" s="348"/>
      <c r="TUI251" s="348"/>
      <c r="TUJ251" s="348"/>
      <c r="TUK251" s="349"/>
      <c r="TUM251" s="347"/>
      <c r="TUN251" s="350"/>
      <c r="TUO251" s="350"/>
      <c r="TUP251" s="348"/>
      <c r="TUQ251" s="348"/>
      <c r="TUR251" s="348"/>
      <c r="TUS251" s="349"/>
      <c r="TUU251" s="347"/>
      <c r="TUV251" s="350"/>
      <c r="TUW251" s="350"/>
      <c r="TUX251" s="348"/>
      <c r="TUY251" s="348"/>
      <c r="TUZ251" s="348"/>
      <c r="TVA251" s="349"/>
      <c r="TVC251" s="347"/>
      <c r="TVD251" s="350"/>
      <c r="TVE251" s="350"/>
      <c r="TVF251" s="348"/>
      <c r="TVG251" s="348"/>
      <c r="TVH251" s="348"/>
      <c r="TVI251" s="349"/>
      <c r="TVK251" s="347"/>
      <c r="TVL251" s="350"/>
      <c r="TVM251" s="350"/>
      <c r="TVN251" s="348"/>
      <c r="TVO251" s="348"/>
      <c r="TVP251" s="348"/>
      <c r="TVQ251" s="349"/>
      <c r="TVS251" s="347"/>
      <c r="TVT251" s="350"/>
      <c r="TVU251" s="350"/>
      <c r="TVV251" s="348"/>
      <c r="TVW251" s="348"/>
      <c r="TVX251" s="348"/>
      <c r="TVY251" s="349"/>
      <c r="TWA251" s="347"/>
      <c r="TWB251" s="350"/>
      <c r="TWC251" s="350"/>
      <c r="TWD251" s="348"/>
      <c r="TWE251" s="348"/>
      <c r="TWF251" s="348"/>
      <c r="TWG251" s="349"/>
      <c r="TWI251" s="347"/>
      <c r="TWJ251" s="350"/>
      <c r="TWK251" s="350"/>
      <c r="TWL251" s="348"/>
      <c r="TWM251" s="348"/>
      <c r="TWN251" s="348"/>
      <c r="TWO251" s="349"/>
      <c r="TWQ251" s="347"/>
      <c r="TWR251" s="350"/>
      <c r="TWS251" s="350"/>
      <c r="TWT251" s="348"/>
      <c r="TWU251" s="348"/>
      <c r="TWV251" s="348"/>
      <c r="TWW251" s="349"/>
      <c r="TWY251" s="347"/>
      <c r="TWZ251" s="350"/>
      <c r="TXA251" s="350"/>
      <c r="TXB251" s="348"/>
      <c r="TXC251" s="348"/>
      <c r="TXD251" s="348"/>
      <c r="TXE251" s="349"/>
      <c r="TXG251" s="347"/>
      <c r="TXH251" s="350"/>
      <c r="TXI251" s="350"/>
      <c r="TXJ251" s="348"/>
      <c r="TXK251" s="348"/>
      <c r="TXL251" s="348"/>
      <c r="TXM251" s="349"/>
      <c r="TXO251" s="347"/>
      <c r="TXP251" s="350"/>
      <c r="TXQ251" s="350"/>
      <c r="TXR251" s="348"/>
      <c r="TXS251" s="348"/>
      <c r="TXT251" s="348"/>
      <c r="TXU251" s="349"/>
      <c r="TXW251" s="347"/>
      <c r="TXX251" s="350"/>
      <c r="TXY251" s="350"/>
      <c r="TXZ251" s="348"/>
      <c r="TYA251" s="348"/>
      <c r="TYB251" s="348"/>
      <c r="TYC251" s="349"/>
      <c r="TYE251" s="347"/>
      <c r="TYF251" s="350"/>
      <c r="TYG251" s="350"/>
      <c r="TYH251" s="348"/>
      <c r="TYI251" s="348"/>
      <c r="TYJ251" s="348"/>
      <c r="TYK251" s="349"/>
      <c r="TYM251" s="347"/>
      <c r="TYN251" s="350"/>
      <c r="TYO251" s="350"/>
      <c r="TYP251" s="348"/>
      <c r="TYQ251" s="348"/>
      <c r="TYR251" s="348"/>
      <c r="TYS251" s="349"/>
      <c r="TYU251" s="347"/>
      <c r="TYV251" s="350"/>
      <c r="TYW251" s="350"/>
      <c r="TYX251" s="348"/>
      <c r="TYY251" s="348"/>
      <c r="TYZ251" s="348"/>
      <c r="TZA251" s="349"/>
      <c r="TZC251" s="347"/>
      <c r="TZD251" s="350"/>
      <c r="TZE251" s="350"/>
      <c r="TZF251" s="348"/>
      <c r="TZG251" s="348"/>
      <c r="TZH251" s="348"/>
      <c r="TZI251" s="349"/>
      <c r="TZK251" s="347"/>
      <c r="TZL251" s="350"/>
      <c r="TZM251" s="350"/>
      <c r="TZN251" s="348"/>
      <c r="TZO251" s="348"/>
      <c r="TZP251" s="348"/>
      <c r="TZQ251" s="349"/>
      <c r="TZS251" s="347"/>
      <c r="TZT251" s="350"/>
      <c r="TZU251" s="350"/>
      <c r="TZV251" s="348"/>
      <c r="TZW251" s="348"/>
      <c r="TZX251" s="348"/>
      <c r="TZY251" s="349"/>
      <c r="UAA251" s="347"/>
      <c r="UAB251" s="350"/>
      <c r="UAC251" s="350"/>
      <c r="UAD251" s="348"/>
      <c r="UAE251" s="348"/>
      <c r="UAF251" s="348"/>
      <c r="UAG251" s="349"/>
      <c r="UAI251" s="347"/>
      <c r="UAJ251" s="350"/>
      <c r="UAK251" s="350"/>
      <c r="UAL251" s="348"/>
      <c r="UAM251" s="348"/>
      <c r="UAN251" s="348"/>
      <c r="UAO251" s="349"/>
      <c r="UAQ251" s="347"/>
      <c r="UAR251" s="350"/>
      <c r="UAS251" s="350"/>
      <c r="UAT251" s="348"/>
      <c r="UAU251" s="348"/>
      <c r="UAV251" s="348"/>
      <c r="UAW251" s="349"/>
      <c r="UAY251" s="347"/>
      <c r="UAZ251" s="350"/>
      <c r="UBA251" s="350"/>
      <c r="UBB251" s="348"/>
      <c r="UBC251" s="348"/>
      <c r="UBD251" s="348"/>
      <c r="UBE251" s="349"/>
      <c r="UBG251" s="347"/>
      <c r="UBH251" s="350"/>
      <c r="UBI251" s="350"/>
      <c r="UBJ251" s="348"/>
      <c r="UBK251" s="348"/>
      <c r="UBL251" s="348"/>
      <c r="UBM251" s="349"/>
      <c r="UBO251" s="347"/>
      <c r="UBP251" s="350"/>
      <c r="UBQ251" s="350"/>
      <c r="UBR251" s="348"/>
      <c r="UBS251" s="348"/>
      <c r="UBT251" s="348"/>
      <c r="UBU251" s="349"/>
      <c r="UBW251" s="347"/>
      <c r="UBX251" s="350"/>
      <c r="UBY251" s="350"/>
      <c r="UBZ251" s="348"/>
      <c r="UCA251" s="348"/>
      <c r="UCB251" s="348"/>
      <c r="UCC251" s="349"/>
      <c r="UCE251" s="347"/>
      <c r="UCF251" s="350"/>
      <c r="UCG251" s="350"/>
      <c r="UCH251" s="348"/>
      <c r="UCI251" s="348"/>
      <c r="UCJ251" s="348"/>
      <c r="UCK251" s="349"/>
      <c r="UCM251" s="347"/>
      <c r="UCN251" s="350"/>
      <c r="UCO251" s="350"/>
      <c r="UCP251" s="348"/>
      <c r="UCQ251" s="348"/>
      <c r="UCR251" s="348"/>
      <c r="UCS251" s="349"/>
      <c r="UCU251" s="347"/>
      <c r="UCV251" s="350"/>
      <c r="UCW251" s="350"/>
      <c r="UCX251" s="348"/>
      <c r="UCY251" s="348"/>
      <c r="UCZ251" s="348"/>
      <c r="UDA251" s="349"/>
      <c r="UDC251" s="347"/>
      <c r="UDD251" s="350"/>
      <c r="UDE251" s="350"/>
      <c r="UDF251" s="348"/>
      <c r="UDG251" s="348"/>
      <c r="UDH251" s="348"/>
      <c r="UDI251" s="349"/>
      <c r="UDK251" s="347"/>
      <c r="UDL251" s="350"/>
      <c r="UDM251" s="350"/>
      <c r="UDN251" s="348"/>
      <c r="UDO251" s="348"/>
      <c r="UDP251" s="348"/>
      <c r="UDQ251" s="349"/>
      <c r="UDS251" s="347"/>
      <c r="UDT251" s="350"/>
      <c r="UDU251" s="350"/>
      <c r="UDV251" s="348"/>
      <c r="UDW251" s="348"/>
      <c r="UDX251" s="348"/>
      <c r="UDY251" s="349"/>
      <c r="UEA251" s="347"/>
      <c r="UEB251" s="350"/>
      <c r="UEC251" s="350"/>
      <c r="UED251" s="348"/>
      <c r="UEE251" s="348"/>
      <c r="UEF251" s="348"/>
      <c r="UEG251" s="349"/>
      <c r="UEI251" s="347"/>
      <c r="UEJ251" s="350"/>
      <c r="UEK251" s="350"/>
      <c r="UEL251" s="348"/>
      <c r="UEM251" s="348"/>
      <c r="UEN251" s="348"/>
      <c r="UEO251" s="349"/>
      <c r="UEQ251" s="347"/>
      <c r="UER251" s="350"/>
      <c r="UES251" s="350"/>
      <c r="UET251" s="348"/>
      <c r="UEU251" s="348"/>
      <c r="UEV251" s="348"/>
      <c r="UEW251" s="349"/>
      <c r="UEY251" s="347"/>
      <c r="UEZ251" s="350"/>
      <c r="UFA251" s="350"/>
      <c r="UFB251" s="348"/>
      <c r="UFC251" s="348"/>
      <c r="UFD251" s="348"/>
      <c r="UFE251" s="349"/>
      <c r="UFG251" s="347"/>
      <c r="UFH251" s="350"/>
      <c r="UFI251" s="350"/>
      <c r="UFJ251" s="348"/>
      <c r="UFK251" s="348"/>
      <c r="UFL251" s="348"/>
      <c r="UFM251" s="349"/>
      <c r="UFO251" s="347"/>
      <c r="UFP251" s="350"/>
      <c r="UFQ251" s="350"/>
      <c r="UFR251" s="348"/>
      <c r="UFS251" s="348"/>
      <c r="UFT251" s="348"/>
      <c r="UFU251" s="349"/>
      <c r="UFW251" s="347"/>
      <c r="UFX251" s="350"/>
      <c r="UFY251" s="350"/>
      <c r="UFZ251" s="348"/>
      <c r="UGA251" s="348"/>
      <c r="UGB251" s="348"/>
      <c r="UGC251" s="349"/>
      <c r="UGE251" s="347"/>
      <c r="UGF251" s="350"/>
      <c r="UGG251" s="350"/>
      <c r="UGH251" s="348"/>
      <c r="UGI251" s="348"/>
      <c r="UGJ251" s="348"/>
      <c r="UGK251" s="349"/>
      <c r="UGM251" s="347"/>
      <c r="UGN251" s="350"/>
      <c r="UGO251" s="350"/>
      <c r="UGP251" s="348"/>
      <c r="UGQ251" s="348"/>
      <c r="UGR251" s="348"/>
      <c r="UGS251" s="349"/>
      <c r="UGU251" s="347"/>
      <c r="UGV251" s="350"/>
      <c r="UGW251" s="350"/>
      <c r="UGX251" s="348"/>
      <c r="UGY251" s="348"/>
      <c r="UGZ251" s="348"/>
      <c r="UHA251" s="349"/>
      <c r="UHC251" s="347"/>
      <c r="UHD251" s="350"/>
      <c r="UHE251" s="350"/>
      <c r="UHF251" s="348"/>
      <c r="UHG251" s="348"/>
      <c r="UHH251" s="348"/>
      <c r="UHI251" s="349"/>
      <c r="UHK251" s="347"/>
      <c r="UHL251" s="350"/>
      <c r="UHM251" s="350"/>
      <c r="UHN251" s="348"/>
      <c r="UHO251" s="348"/>
      <c r="UHP251" s="348"/>
      <c r="UHQ251" s="349"/>
      <c r="UHS251" s="347"/>
      <c r="UHT251" s="350"/>
      <c r="UHU251" s="350"/>
      <c r="UHV251" s="348"/>
      <c r="UHW251" s="348"/>
      <c r="UHX251" s="348"/>
      <c r="UHY251" s="349"/>
      <c r="UIA251" s="347"/>
      <c r="UIB251" s="350"/>
      <c r="UIC251" s="350"/>
      <c r="UID251" s="348"/>
      <c r="UIE251" s="348"/>
      <c r="UIF251" s="348"/>
      <c r="UIG251" s="349"/>
      <c r="UII251" s="347"/>
      <c r="UIJ251" s="350"/>
      <c r="UIK251" s="350"/>
      <c r="UIL251" s="348"/>
      <c r="UIM251" s="348"/>
      <c r="UIN251" s="348"/>
      <c r="UIO251" s="349"/>
      <c r="UIQ251" s="347"/>
      <c r="UIR251" s="350"/>
      <c r="UIS251" s="350"/>
      <c r="UIT251" s="348"/>
      <c r="UIU251" s="348"/>
      <c r="UIV251" s="348"/>
      <c r="UIW251" s="349"/>
      <c r="UIY251" s="347"/>
      <c r="UIZ251" s="350"/>
      <c r="UJA251" s="350"/>
      <c r="UJB251" s="348"/>
      <c r="UJC251" s="348"/>
      <c r="UJD251" s="348"/>
      <c r="UJE251" s="349"/>
      <c r="UJG251" s="347"/>
      <c r="UJH251" s="350"/>
      <c r="UJI251" s="350"/>
      <c r="UJJ251" s="348"/>
      <c r="UJK251" s="348"/>
      <c r="UJL251" s="348"/>
      <c r="UJM251" s="349"/>
      <c r="UJO251" s="347"/>
      <c r="UJP251" s="350"/>
      <c r="UJQ251" s="350"/>
      <c r="UJR251" s="348"/>
      <c r="UJS251" s="348"/>
      <c r="UJT251" s="348"/>
      <c r="UJU251" s="349"/>
      <c r="UJW251" s="347"/>
      <c r="UJX251" s="350"/>
      <c r="UJY251" s="350"/>
      <c r="UJZ251" s="348"/>
      <c r="UKA251" s="348"/>
      <c r="UKB251" s="348"/>
      <c r="UKC251" s="349"/>
      <c r="UKE251" s="347"/>
      <c r="UKF251" s="350"/>
      <c r="UKG251" s="350"/>
      <c r="UKH251" s="348"/>
      <c r="UKI251" s="348"/>
      <c r="UKJ251" s="348"/>
      <c r="UKK251" s="349"/>
      <c r="UKM251" s="347"/>
      <c r="UKN251" s="350"/>
      <c r="UKO251" s="350"/>
      <c r="UKP251" s="348"/>
      <c r="UKQ251" s="348"/>
      <c r="UKR251" s="348"/>
      <c r="UKS251" s="349"/>
      <c r="UKU251" s="347"/>
      <c r="UKV251" s="350"/>
      <c r="UKW251" s="350"/>
      <c r="UKX251" s="348"/>
      <c r="UKY251" s="348"/>
      <c r="UKZ251" s="348"/>
      <c r="ULA251" s="349"/>
      <c r="ULC251" s="347"/>
      <c r="ULD251" s="350"/>
      <c r="ULE251" s="350"/>
      <c r="ULF251" s="348"/>
      <c r="ULG251" s="348"/>
      <c r="ULH251" s="348"/>
      <c r="ULI251" s="349"/>
      <c r="ULK251" s="347"/>
      <c r="ULL251" s="350"/>
      <c r="ULM251" s="350"/>
      <c r="ULN251" s="348"/>
      <c r="ULO251" s="348"/>
      <c r="ULP251" s="348"/>
      <c r="ULQ251" s="349"/>
      <c r="ULS251" s="347"/>
      <c r="ULT251" s="350"/>
      <c r="ULU251" s="350"/>
      <c r="ULV251" s="348"/>
      <c r="ULW251" s="348"/>
      <c r="ULX251" s="348"/>
      <c r="ULY251" s="349"/>
      <c r="UMA251" s="347"/>
      <c r="UMB251" s="350"/>
      <c r="UMC251" s="350"/>
      <c r="UMD251" s="348"/>
      <c r="UME251" s="348"/>
      <c r="UMF251" s="348"/>
      <c r="UMG251" s="349"/>
      <c r="UMI251" s="347"/>
      <c r="UMJ251" s="350"/>
      <c r="UMK251" s="350"/>
      <c r="UML251" s="348"/>
      <c r="UMM251" s="348"/>
      <c r="UMN251" s="348"/>
      <c r="UMO251" s="349"/>
      <c r="UMQ251" s="347"/>
      <c r="UMR251" s="350"/>
      <c r="UMS251" s="350"/>
      <c r="UMT251" s="348"/>
      <c r="UMU251" s="348"/>
      <c r="UMV251" s="348"/>
      <c r="UMW251" s="349"/>
      <c r="UMY251" s="347"/>
      <c r="UMZ251" s="350"/>
      <c r="UNA251" s="350"/>
      <c r="UNB251" s="348"/>
      <c r="UNC251" s="348"/>
      <c r="UND251" s="348"/>
      <c r="UNE251" s="349"/>
      <c r="UNG251" s="347"/>
      <c r="UNH251" s="350"/>
      <c r="UNI251" s="350"/>
      <c r="UNJ251" s="348"/>
      <c r="UNK251" s="348"/>
      <c r="UNL251" s="348"/>
      <c r="UNM251" s="349"/>
      <c r="UNO251" s="347"/>
      <c r="UNP251" s="350"/>
      <c r="UNQ251" s="350"/>
      <c r="UNR251" s="348"/>
      <c r="UNS251" s="348"/>
      <c r="UNT251" s="348"/>
      <c r="UNU251" s="349"/>
      <c r="UNW251" s="347"/>
      <c r="UNX251" s="350"/>
      <c r="UNY251" s="350"/>
      <c r="UNZ251" s="348"/>
      <c r="UOA251" s="348"/>
      <c r="UOB251" s="348"/>
      <c r="UOC251" s="349"/>
      <c r="UOE251" s="347"/>
      <c r="UOF251" s="350"/>
      <c r="UOG251" s="350"/>
      <c r="UOH251" s="348"/>
      <c r="UOI251" s="348"/>
      <c r="UOJ251" s="348"/>
      <c r="UOK251" s="349"/>
      <c r="UOM251" s="347"/>
      <c r="UON251" s="350"/>
      <c r="UOO251" s="350"/>
      <c r="UOP251" s="348"/>
      <c r="UOQ251" s="348"/>
      <c r="UOR251" s="348"/>
      <c r="UOS251" s="349"/>
      <c r="UOU251" s="347"/>
      <c r="UOV251" s="350"/>
      <c r="UOW251" s="350"/>
      <c r="UOX251" s="348"/>
      <c r="UOY251" s="348"/>
      <c r="UOZ251" s="348"/>
      <c r="UPA251" s="349"/>
      <c r="UPC251" s="347"/>
      <c r="UPD251" s="350"/>
      <c r="UPE251" s="350"/>
      <c r="UPF251" s="348"/>
      <c r="UPG251" s="348"/>
      <c r="UPH251" s="348"/>
      <c r="UPI251" s="349"/>
      <c r="UPK251" s="347"/>
      <c r="UPL251" s="350"/>
      <c r="UPM251" s="350"/>
      <c r="UPN251" s="348"/>
      <c r="UPO251" s="348"/>
      <c r="UPP251" s="348"/>
      <c r="UPQ251" s="349"/>
      <c r="UPS251" s="347"/>
      <c r="UPT251" s="350"/>
      <c r="UPU251" s="350"/>
      <c r="UPV251" s="348"/>
      <c r="UPW251" s="348"/>
      <c r="UPX251" s="348"/>
      <c r="UPY251" s="349"/>
      <c r="UQA251" s="347"/>
      <c r="UQB251" s="350"/>
      <c r="UQC251" s="350"/>
      <c r="UQD251" s="348"/>
      <c r="UQE251" s="348"/>
      <c r="UQF251" s="348"/>
      <c r="UQG251" s="349"/>
      <c r="UQI251" s="347"/>
      <c r="UQJ251" s="350"/>
      <c r="UQK251" s="350"/>
      <c r="UQL251" s="348"/>
      <c r="UQM251" s="348"/>
      <c r="UQN251" s="348"/>
      <c r="UQO251" s="349"/>
      <c r="UQQ251" s="347"/>
      <c r="UQR251" s="350"/>
      <c r="UQS251" s="350"/>
      <c r="UQT251" s="348"/>
      <c r="UQU251" s="348"/>
      <c r="UQV251" s="348"/>
      <c r="UQW251" s="349"/>
      <c r="UQY251" s="347"/>
      <c r="UQZ251" s="350"/>
      <c r="URA251" s="350"/>
      <c r="URB251" s="348"/>
      <c r="URC251" s="348"/>
      <c r="URD251" s="348"/>
      <c r="URE251" s="349"/>
      <c r="URG251" s="347"/>
      <c r="URH251" s="350"/>
      <c r="URI251" s="350"/>
      <c r="URJ251" s="348"/>
      <c r="URK251" s="348"/>
      <c r="URL251" s="348"/>
      <c r="URM251" s="349"/>
      <c r="URO251" s="347"/>
      <c r="URP251" s="350"/>
      <c r="URQ251" s="350"/>
      <c r="URR251" s="348"/>
      <c r="URS251" s="348"/>
      <c r="URT251" s="348"/>
      <c r="URU251" s="349"/>
      <c r="URW251" s="347"/>
      <c r="URX251" s="350"/>
      <c r="URY251" s="350"/>
      <c r="URZ251" s="348"/>
      <c r="USA251" s="348"/>
      <c r="USB251" s="348"/>
      <c r="USC251" s="349"/>
      <c r="USE251" s="347"/>
      <c r="USF251" s="350"/>
      <c r="USG251" s="350"/>
      <c r="USH251" s="348"/>
      <c r="USI251" s="348"/>
      <c r="USJ251" s="348"/>
      <c r="USK251" s="349"/>
      <c r="USM251" s="347"/>
      <c r="USN251" s="350"/>
      <c r="USO251" s="350"/>
      <c r="USP251" s="348"/>
      <c r="USQ251" s="348"/>
      <c r="USR251" s="348"/>
      <c r="USS251" s="349"/>
      <c r="USU251" s="347"/>
      <c r="USV251" s="350"/>
      <c r="USW251" s="350"/>
      <c r="USX251" s="348"/>
      <c r="USY251" s="348"/>
      <c r="USZ251" s="348"/>
      <c r="UTA251" s="349"/>
      <c r="UTC251" s="347"/>
      <c r="UTD251" s="350"/>
      <c r="UTE251" s="350"/>
      <c r="UTF251" s="348"/>
      <c r="UTG251" s="348"/>
      <c r="UTH251" s="348"/>
      <c r="UTI251" s="349"/>
      <c r="UTK251" s="347"/>
      <c r="UTL251" s="350"/>
      <c r="UTM251" s="350"/>
      <c r="UTN251" s="348"/>
      <c r="UTO251" s="348"/>
      <c r="UTP251" s="348"/>
      <c r="UTQ251" s="349"/>
      <c r="UTS251" s="347"/>
      <c r="UTT251" s="350"/>
      <c r="UTU251" s="350"/>
      <c r="UTV251" s="348"/>
      <c r="UTW251" s="348"/>
      <c r="UTX251" s="348"/>
      <c r="UTY251" s="349"/>
      <c r="UUA251" s="347"/>
      <c r="UUB251" s="350"/>
      <c r="UUC251" s="350"/>
      <c r="UUD251" s="348"/>
      <c r="UUE251" s="348"/>
      <c r="UUF251" s="348"/>
      <c r="UUG251" s="349"/>
      <c r="UUI251" s="347"/>
      <c r="UUJ251" s="350"/>
      <c r="UUK251" s="350"/>
      <c r="UUL251" s="348"/>
      <c r="UUM251" s="348"/>
      <c r="UUN251" s="348"/>
      <c r="UUO251" s="349"/>
      <c r="UUQ251" s="347"/>
      <c r="UUR251" s="350"/>
      <c r="UUS251" s="350"/>
      <c r="UUT251" s="348"/>
      <c r="UUU251" s="348"/>
      <c r="UUV251" s="348"/>
      <c r="UUW251" s="349"/>
      <c r="UUY251" s="347"/>
      <c r="UUZ251" s="350"/>
      <c r="UVA251" s="350"/>
      <c r="UVB251" s="348"/>
      <c r="UVC251" s="348"/>
      <c r="UVD251" s="348"/>
      <c r="UVE251" s="349"/>
      <c r="UVG251" s="347"/>
      <c r="UVH251" s="350"/>
      <c r="UVI251" s="350"/>
      <c r="UVJ251" s="348"/>
      <c r="UVK251" s="348"/>
      <c r="UVL251" s="348"/>
      <c r="UVM251" s="349"/>
      <c r="UVO251" s="347"/>
      <c r="UVP251" s="350"/>
      <c r="UVQ251" s="350"/>
      <c r="UVR251" s="348"/>
      <c r="UVS251" s="348"/>
      <c r="UVT251" s="348"/>
      <c r="UVU251" s="349"/>
      <c r="UVW251" s="347"/>
      <c r="UVX251" s="350"/>
      <c r="UVY251" s="350"/>
      <c r="UVZ251" s="348"/>
      <c r="UWA251" s="348"/>
      <c r="UWB251" s="348"/>
      <c r="UWC251" s="349"/>
      <c r="UWE251" s="347"/>
      <c r="UWF251" s="350"/>
      <c r="UWG251" s="350"/>
      <c r="UWH251" s="348"/>
      <c r="UWI251" s="348"/>
      <c r="UWJ251" s="348"/>
      <c r="UWK251" s="349"/>
      <c r="UWM251" s="347"/>
      <c r="UWN251" s="350"/>
      <c r="UWO251" s="350"/>
      <c r="UWP251" s="348"/>
      <c r="UWQ251" s="348"/>
      <c r="UWR251" s="348"/>
      <c r="UWS251" s="349"/>
      <c r="UWU251" s="347"/>
      <c r="UWV251" s="350"/>
      <c r="UWW251" s="350"/>
      <c r="UWX251" s="348"/>
      <c r="UWY251" s="348"/>
      <c r="UWZ251" s="348"/>
      <c r="UXA251" s="349"/>
      <c r="UXC251" s="347"/>
      <c r="UXD251" s="350"/>
      <c r="UXE251" s="350"/>
      <c r="UXF251" s="348"/>
      <c r="UXG251" s="348"/>
      <c r="UXH251" s="348"/>
      <c r="UXI251" s="349"/>
      <c r="UXK251" s="347"/>
      <c r="UXL251" s="350"/>
      <c r="UXM251" s="350"/>
      <c r="UXN251" s="348"/>
      <c r="UXO251" s="348"/>
      <c r="UXP251" s="348"/>
      <c r="UXQ251" s="349"/>
      <c r="UXS251" s="347"/>
      <c r="UXT251" s="350"/>
      <c r="UXU251" s="350"/>
      <c r="UXV251" s="348"/>
      <c r="UXW251" s="348"/>
      <c r="UXX251" s="348"/>
      <c r="UXY251" s="349"/>
      <c r="UYA251" s="347"/>
      <c r="UYB251" s="350"/>
      <c r="UYC251" s="350"/>
      <c r="UYD251" s="348"/>
      <c r="UYE251" s="348"/>
      <c r="UYF251" s="348"/>
      <c r="UYG251" s="349"/>
      <c r="UYI251" s="347"/>
      <c r="UYJ251" s="350"/>
      <c r="UYK251" s="350"/>
      <c r="UYL251" s="348"/>
      <c r="UYM251" s="348"/>
      <c r="UYN251" s="348"/>
      <c r="UYO251" s="349"/>
      <c r="UYQ251" s="347"/>
      <c r="UYR251" s="350"/>
      <c r="UYS251" s="350"/>
      <c r="UYT251" s="348"/>
      <c r="UYU251" s="348"/>
      <c r="UYV251" s="348"/>
      <c r="UYW251" s="349"/>
      <c r="UYY251" s="347"/>
      <c r="UYZ251" s="350"/>
      <c r="UZA251" s="350"/>
      <c r="UZB251" s="348"/>
      <c r="UZC251" s="348"/>
      <c r="UZD251" s="348"/>
      <c r="UZE251" s="349"/>
      <c r="UZG251" s="347"/>
      <c r="UZH251" s="350"/>
      <c r="UZI251" s="350"/>
      <c r="UZJ251" s="348"/>
      <c r="UZK251" s="348"/>
      <c r="UZL251" s="348"/>
      <c r="UZM251" s="349"/>
      <c r="UZO251" s="347"/>
      <c r="UZP251" s="350"/>
      <c r="UZQ251" s="350"/>
      <c r="UZR251" s="348"/>
      <c r="UZS251" s="348"/>
      <c r="UZT251" s="348"/>
      <c r="UZU251" s="349"/>
      <c r="UZW251" s="347"/>
      <c r="UZX251" s="350"/>
      <c r="UZY251" s="350"/>
      <c r="UZZ251" s="348"/>
      <c r="VAA251" s="348"/>
      <c r="VAB251" s="348"/>
      <c r="VAC251" s="349"/>
      <c r="VAE251" s="347"/>
      <c r="VAF251" s="350"/>
      <c r="VAG251" s="350"/>
      <c r="VAH251" s="348"/>
      <c r="VAI251" s="348"/>
      <c r="VAJ251" s="348"/>
      <c r="VAK251" s="349"/>
      <c r="VAM251" s="347"/>
      <c r="VAN251" s="350"/>
      <c r="VAO251" s="350"/>
      <c r="VAP251" s="348"/>
      <c r="VAQ251" s="348"/>
      <c r="VAR251" s="348"/>
      <c r="VAS251" s="349"/>
      <c r="VAU251" s="347"/>
      <c r="VAV251" s="350"/>
      <c r="VAW251" s="350"/>
      <c r="VAX251" s="348"/>
      <c r="VAY251" s="348"/>
      <c r="VAZ251" s="348"/>
      <c r="VBA251" s="349"/>
      <c r="VBC251" s="347"/>
      <c r="VBD251" s="350"/>
      <c r="VBE251" s="350"/>
      <c r="VBF251" s="348"/>
      <c r="VBG251" s="348"/>
      <c r="VBH251" s="348"/>
      <c r="VBI251" s="349"/>
      <c r="VBK251" s="347"/>
      <c r="VBL251" s="350"/>
      <c r="VBM251" s="350"/>
      <c r="VBN251" s="348"/>
      <c r="VBO251" s="348"/>
      <c r="VBP251" s="348"/>
      <c r="VBQ251" s="349"/>
      <c r="VBS251" s="347"/>
      <c r="VBT251" s="350"/>
      <c r="VBU251" s="350"/>
      <c r="VBV251" s="348"/>
      <c r="VBW251" s="348"/>
      <c r="VBX251" s="348"/>
      <c r="VBY251" s="349"/>
      <c r="VCA251" s="347"/>
      <c r="VCB251" s="350"/>
      <c r="VCC251" s="350"/>
      <c r="VCD251" s="348"/>
      <c r="VCE251" s="348"/>
      <c r="VCF251" s="348"/>
      <c r="VCG251" s="349"/>
      <c r="VCI251" s="347"/>
      <c r="VCJ251" s="350"/>
      <c r="VCK251" s="350"/>
      <c r="VCL251" s="348"/>
      <c r="VCM251" s="348"/>
      <c r="VCN251" s="348"/>
      <c r="VCO251" s="349"/>
      <c r="VCQ251" s="347"/>
      <c r="VCR251" s="350"/>
      <c r="VCS251" s="350"/>
      <c r="VCT251" s="348"/>
      <c r="VCU251" s="348"/>
      <c r="VCV251" s="348"/>
      <c r="VCW251" s="349"/>
      <c r="VCY251" s="347"/>
      <c r="VCZ251" s="350"/>
      <c r="VDA251" s="350"/>
      <c r="VDB251" s="348"/>
      <c r="VDC251" s="348"/>
      <c r="VDD251" s="348"/>
      <c r="VDE251" s="349"/>
      <c r="VDG251" s="347"/>
      <c r="VDH251" s="350"/>
      <c r="VDI251" s="350"/>
      <c r="VDJ251" s="348"/>
      <c r="VDK251" s="348"/>
      <c r="VDL251" s="348"/>
      <c r="VDM251" s="349"/>
      <c r="VDO251" s="347"/>
      <c r="VDP251" s="350"/>
      <c r="VDQ251" s="350"/>
      <c r="VDR251" s="348"/>
      <c r="VDS251" s="348"/>
      <c r="VDT251" s="348"/>
      <c r="VDU251" s="349"/>
      <c r="VDW251" s="347"/>
      <c r="VDX251" s="350"/>
      <c r="VDY251" s="350"/>
      <c r="VDZ251" s="348"/>
      <c r="VEA251" s="348"/>
      <c r="VEB251" s="348"/>
      <c r="VEC251" s="349"/>
      <c r="VEE251" s="347"/>
      <c r="VEF251" s="350"/>
      <c r="VEG251" s="350"/>
      <c r="VEH251" s="348"/>
      <c r="VEI251" s="348"/>
      <c r="VEJ251" s="348"/>
      <c r="VEK251" s="349"/>
      <c r="VEM251" s="347"/>
      <c r="VEN251" s="350"/>
      <c r="VEO251" s="350"/>
      <c r="VEP251" s="348"/>
      <c r="VEQ251" s="348"/>
      <c r="VER251" s="348"/>
      <c r="VES251" s="349"/>
      <c r="VEU251" s="347"/>
      <c r="VEV251" s="350"/>
      <c r="VEW251" s="350"/>
      <c r="VEX251" s="348"/>
      <c r="VEY251" s="348"/>
      <c r="VEZ251" s="348"/>
      <c r="VFA251" s="349"/>
      <c r="VFC251" s="347"/>
      <c r="VFD251" s="350"/>
      <c r="VFE251" s="350"/>
      <c r="VFF251" s="348"/>
      <c r="VFG251" s="348"/>
      <c r="VFH251" s="348"/>
      <c r="VFI251" s="349"/>
      <c r="VFK251" s="347"/>
      <c r="VFL251" s="350"/>
      <c r="VFM251" s="350"/>
      <c r="VFN251" s="348"/>
      <c r="VFO251" s="348"/>
      <c r="VFP251" s="348"/>
      <c r="VFQ251" s="349"/>
      <c r="VFS251" s="347"/>
      <c r="VFT251" s="350"/>
      <c r="VFU251" s="350"/>
      <c r="VFV251" s="348"/>
      <c r="VFW251" s="348"/>
      <c r="VFX251" s="348"/>
      <c r="VFY251" s="349"/>
      <c r="VGA251" s="347"/>
      <c r="VGB251" s="350"/>
      <c r="VGC251" s="350"/>
      <c r="VGD251" s="348"/>
      <c r="VGE251" s="348"/>
      <c r="VGF251" s="348"/>
      <c r="VGG251" s="349"/>
      <c r="VGI251" s="347"/>
      <c r="VGJ251" s="350"/>
      <c r="VGK251" s="350"/>
      <c r="VGL251" s="348"/>
      <c r="VGM251" s="348"/>
      <c r="VGN251" s="348"/>
      <c r="VGO251" s="349"/>
      <c r="VGQ251" s="347"/>
      <c r="VGR251" s="350"/>
      <c r="VGS251" s="350"/>
      <c r="VGT251" s="348"/>
      <c r="VGU251" s="348"/>
      <c r="VGV251" s="348"/>
      <c r="VGW251" s="349"/>
      <c r="VGY251" s="347"/>
      <c r="VGZ251" s="350"/>
      <c r="VHA251" s="350"/>
      <c r="VHB251" s="348"/>
      <c r="VHC251" s="348"/>
      <c r="VHD251" s="348"/>
      <c r="VHE251" s="349"/>
      <c r="VHG251" s="347"/>
      <c r="VHH251" s="350"/>
      <c r="VHI251" s="350"/>
      <c r="VHJ251" s="348"/>
      <c r="VHK251" s="348"/>
      <c r="VHL251" s="348"/>
      <c r="VHM251" s="349"/>
      <c r="VHO251" s="347"/>
      <c r="VHP251" s="350"/>
      <c r="VHQ251" s="350"/>
      <c r="VHR251" s="348"/>
      <c r="VHS251" s="348"/>
      <c r="VHT251" s="348"/>
      <c r="VHU251" s="349"/>
      <c r="VHW251" s="347"/>
      <c r="VHX251" s="350"/>
      <c r="VHY251" s="350"/>
      <c r="VHZ251" s="348"/>
      <c r="VIA251" s="348"/>
      <c r="VIB251" s="348"/>
      <c r="VIC251" s="349"/>
      <c r="VIE251" s="347"/>
      <c r="VIF251" s="350"/>
      <c r="VIG251" s="350"/>
      <c r="VIH251" s="348"/>
      <c r="VII251" s="348"/>
      <c r="VIJ251" s="348"/>
      <c r="VIK251" s="349"/>
      <c r="VIM251" s="347"/>
      <c r="VIN251" s="350"/>
      <c r="VIO251" s="350"/>
      <c r="VIP251" s="348"/>
      <c r="VIQ251" s="348"/>
      <c r="VIR251" s="348"/>
      <c r="VIS251" s="349"/>
      <c r="VIU251" s="347"/>
      <c r="VIV251" s="350"/>
      <c r="VIW251" s="350"/>
      <c r="VIX251" s="348"/>
      <c r="VIY251" s="348"/>
      <c r="VIZ251" s="348"/>
      <c r="VJA251" s="349"/>
      <c r="VJC251" s="347"/>
      <c r="VJD251" s="350"/>
      <c r="VJE251" s="350"/>
      <c r="VJF251" s="348"/>
      <c r="VJG251" s="348"/>
      <c r="VJH251" s="348"/>
      <c r="VJI251" s="349"/>
      <c r="VJK251" s="347"/>
      <c r="VJL251" s="350"/>
      <c r="VJM251" s="350"/>
      <c r="VJN251" s="348"/>
      <c r="VJO251" s="348"/>
      <c r="VJP251" s="348"/>
      <c r="VJQ251" s="349"/>
      <c r="VJS251" s="347"/>
      <c r="VJT251" s="350"/>
      <c r="VJU251" s="350"/>
      <c r="VJV251" s="348"/>
      <c r="VJW251" s="348"/>
      <c r="VJX251" s="348"/>
      <c r="VJY251" s="349"/>
      <c r="VKA251" s="347"/>
      <c r="VKB251" s="350"/>
      <c r="VKC251" s="350"/>
      <c r="VKD251" s="348"/>
      <c r="VKE251" s="348"/>
      <c r="VKF251" s="348"/>
      <c r="VKG251" s="349"/>
      <c r="VKI251" s="347"/>
      <c r="VKJ251" s="350"/>
      <c r="VKK251" s="350"/>
      <c r="VKL251" s="348"/>
      <c r="VKM251" s="348"/>
      <c r="VKN251" s="348"/>
      <c r="VKO251" s="349"/>
      <c r="VKQ251" s="347"/>
      <c r="VKR251" s="350"/>
      <c r="VKS251" s="350"/>
      <c r="VKT251" s="348"/>
      <c r="VKU251" s="348"/>
      <c r="VKV251" s="348"/>
      <c r="VKW251" s="349"/>
      <c r="VKY251" s="347"/>
      <c r="VKZ251" s="350"/>
      <c r="VLA251" s="350"/>
      <c r="VLB251" s="348"/>
      <c r="VLC251" s="348"/>
      <c r="VLD251" s="348"/>
      <c r="VLE251" s="349"/>
      <c r="VLG251" s="347"/>
      <c r="VLH251" s="350"/>
      <c r="VLI251" s="350"/>
      <c r="VLJ251" s="348"/>
      <c r="VLK251" s="348"/>
      <c r="VLL251" s="348"/>
      <c r="VLM251" s="349"/>
      <c r="VLO251" s="347"/>
      <c r="VLP251" s="350"/>
      <c r="VLQ251" s="350"/>
      <c r="VLR251" s="348"/>
      <c r="VLS251" s="348"/>
      <c r="VLT251" s="348"/>
      <c r="VLU251" s="349"/>
      <c r="VLW251" s="347"/>
      <c r="VLX251" s="350"/>
      <c r="VLY251" s="350"/>
      <c r="VLZ251" s="348"/>
      <c r="VMA251" s="348"/>
      <c r="VMB251" s="348"/>
      <c r="VMC251" s="349"/>
      <c r="VME251" s="347"/>
      <c r="VMF251" s="350"/>
      <c r="VMG251" s="350"/>
      <c r="VMH251" s="348"/>
      <c r="VMI251" s="348"/>
      <c r="VMJ251" s="348"/>
      <c r="VMK251" s="349"/>
      <c r="VMM251" s="347"/>
      <c r="VMN251" s="350"/>
      <c r="VMO251" s="350"/>
      <c r="VMP251" s="348"/>
      <c r="VMQ251" s="348"/>
      <c r="VMR251" s="348"/>
      <c r="VMS251" s="349"/>
      <c r="VMU251" s="347"/>
      <c r="VMV251" s="350"/>
      <c r="VMW251" s="350"/>
      <c r="VMX251" s="348"/>
      <c r="VMY251" s="348"/>
      <c r="VMZ251" s="348"/>
      <c r="VNA251" s="349"/>
      <c r="VNC251" s="347"/>
      <c r="VND251" s="350"/>
      <c r="VNE251" s="350"/>
      <c r="VNF251" s="348"/>
      <c r="VNG251" s="348"/>
      <c r="VNH251" s="348"/>
      <c r="VNI251" s="349"/>
      <c r="VNK251" s="347"/>
      <c r="VNL251" s="350"/>
      <c r="VNM251" s="350"/>
      <c r="VNN251" s="348"/>
      <c r="VNO251" s="348"/>
      <c r="VNP251" s="348"/>
      <c r="VNQ251" s="349"/>
      <c r="VNS251" s="347"/>
      <c r="VNT251" s="350"/>
      <c r="VNU251" s="350"/>
      <c r="VNV251" s="348"/>
      <c r="VNW251" s="348"/>
      <c r="VNX251" s="348"/>
      <c r="VNY251" s="349"/>
      <c r="VOA251" s="347"/>
      <c r="VOB251" s="350"/>
      <c r="VOC251" s="350"/>
      <c r="VOD251" s="348"/>
      <c r="VOE251" s="348"/>
      <c r="VOF251" s="348"/>
      <c r="VOG251" s="349"/>
      <c r="VOI251" s="347"/>
      <c r="VOJ251" s="350"/>
      <c r="VOK251" s="350"/>
      <c r="VOL251" s="348"/>
      <c r="VOM251" s="348"/>
      <c r="VON251" s="348"/>
      <c r="VOO251" s="349"/>
      <c r="VOQ251" s="347"/>
      <c r="VOR251" s="350"/>
      <c r="VOS251" s="350"/>
      <c r="VOT251" s="348"/>
      <c r="VOU251" s="348"/>
      <c r="VOV251" s="348"/>
      <c r="VOW251" s="349"/>
      <c r="VOY251" s="347"/>
      <c r="VOZ251" s="350"/>
      <c r="VPA251" s="350"/>
      <c r="VPB251" s="348"/>
      <c r="VPC251" s="348"/>
      <c r="VPD251" s="348"/>
      <c r="VPE251" s="349"/>
      <c r="VPG251" s="347"/>
      <c r="VPH251" s="350"/>
      <c r="VPI251" s="350"/>
      <c r="VPJ251" s="348"/>
      <c r="VPK251" s="348"/>
      <c r="VPL251" s="348"/>
      <c r="VPM251" s="349"/>
      <c r="VPO251" s="347"/>
      <c r="VPP251" s="350"/>
      <c r="VPQ251" s="350"/>
      <c r="VPR251" s="348"/>
      <c r="VPS251" s="348"/>
      <c r="VPT251" s="348"/>
      <c r="VPU251" s="349"/>
      <c r="VPW251" s="347"/>
      <c r="VPX251" s="350"/>
      <c r="VPY251" s="350"/>
      <c r="VPZ251" s="348"/>
      <c r="VQA251" s="348"/>
      <c r="VQB251" s="348"/>
      <c r="VQC251" s="349"/>
      <c r="VQE251" s="347"/>
      <c r="VQF251" s="350"/>
      <c r="VQG251" s="350"/>
      <c r="VQH251" s="348"/>
      <c r="VQI251" s="348"/>
      <c r="VQJ251" s="348"/>
      <c r="VQK251" s="349"/>
      <c r="VQM251" s="347"/>
      <c r="VQN251" s="350"/>
      <c r="VQO251" s="350"/>
      <c r="VQP251" s="348"/>
      <c r="VQQ251" s="348"/>
      <c r="VQR251" s="348"/>
      <c r="VQS251" s="349"/>
      <c r="VQU251" s="347"/>
      <c r="VQV251" s="350"/>
      <c r="VQW251" s="350"/>
      <c r="VQX251" s="348"/>
      <c r="VQY251" s="348"/>
      <c r="VQZ251" s="348"/>
      <c r="VRA251" s="349"/>
      <c r="VRC251" s="347"/>
      <c r="VRD251" s="350"/>
      <c r="VRE251" s="350"/>
      <c r="VRF251" s="348"/>
      <c r="VRG251" s="348"/>
      <c r="VRH251" s="348"/>
      <c r="VRI251" s="349"/>
      <c r="VRK251" s="347"/>
      <c r="VRL251" s="350"/>
      <c r="VRM251" s="350"/>
      <c r="VRN251" s="348"/>
      <c r="VRO251" s="348"/>
      <c r="VRP251" s="348"/>
      <c r="VRQ251" s="349"/>
      <c r="VRS251" s="347"/>
      <c r="VRT251" s="350"/>
      <c r="VRU251" s="350"/>
      <c r="VRV251" s="348"/>
      <c r="VRW251" s="348"/>
      <c r="VRX251" s="348"/>
      <c r="VRY251" s="349"/>
      <c r="VSA251" s="347"/>
      <c r="VSB251" s="350"/>
      <c r="VSC251" s="350"/>
      <c r="VSD251" s="348"/>
      <c r="VSE251" s="348"/>
      <c r="VSF251" s="348"/>
      <c r="VSG251" s="349"/>
      <c r="VSI251" s="347"/>
      <c r="VSJ251" s="350"/>
      <c r="VSK251" s="350"/>
      <c r="VSL251" s="348"/>
      <c r="VSM251" s="348"/>
      <c r="VSN251" s="348"/>
      <c r="VSO251" s="349"/>
      <c r="VSQ251" s="347"/>
      <c r="VSR251" s="350"/>
      <c r="VSS251" s="350"/>
      <c r="VST251" s="348"/>
      <c r="VSU251" s="348"/>
      <c r="VSV251" s="348"/>
      <c r="VSW251" s="349"/>
      <c r="VSY251" s="347"/>
      <c r="VSZ251" s="350"/>
      <c r="VTA251" s="350"/>
      <c r="VTB251" s="348"/>
      <c r="VTC251" s="348"/>
      <c r="VTD251" s="348"/>
      <c r="VTE251" s="349"/>
      <c r="VTG251" s="347"/>
      <c r="VTH251" s="350"/>
      <c r="VTI251" s="350"/>
      <c r="VTJ251" s="348"/>
      <c r="VTK251" s="348"/>
      <c r="VTL251" s="348"/>
      <c r="VTM251" s="349"/>
      <c r="VTO251" s="347"/>
      <c r="VTP251" s="350"/>
      <c r="VTQ251" s="350"/>
      <c r="VTR251" s="348"/>
      <c r="VTS251" s="348"/>
      <c r="VTT251" s="348"/>
      <c r="VTU251" s="349"/>
      <c r="VTW251" s="347"/>
      <c r="VTX251" s="350"/>
      <c r="VTY251" s="350"/>
      <c r="VTZ251" s="348"/>
      <c r="VUA251" s="348"/>
      <c r="VUB251" s="348"/>
      <c r="VUC251" s="349"/>
      <c r="VUE251" s="347"/>
      <c r="VUF251" s="350"/>
      <c r="VUG251" s="350"/>
      <c r="VUH251" s="348"/>
      <c r="VUI251" s="348"/>
      <c r="VUJ251" s="348"/>
      <c r="VUK251" s="349"/>
      <c r="VUM251" s="347"/>
      <c r="VUN251" s="350"/>
      <c r="VUO251" s="350"/>
      <c r="VUP251" s="348"/>
      <c r="VUQ251" s="348"/>
      <c r="VUR251" s="348"/>
      <c r="VUS251" s="349"/>
      <c r="VUU251" s="347"/>
      <c r="VUV251" s="350"/>
      <c r="VUW251" s="350"/>
      <c r="VUX251" s="348"/>
      <c r="VUY251" s="348"/>
      <c r="VUZ251" s="348"/>
      <c r="VVA251" s="349"/>
      <c r="VVC251" s="347"/>
      <c r="VVD251" s="350"/>
      <c r="VVE251" s="350"/>
      <c r="VVF251" s="348"/>
      <c r="VVG251" s="348"/>
      <c r="VVH251" s="348"/>
      <c r="VVI251" s="349"/>
      <c r="VVK251" s="347"/>
      <c r="VVL251" s="350"/>
      <c r="VVM251" s="350"/>
      <c r="VVN251" s="348"/>
      <c r="VVO251" s="348"/>
      <c r="VVP251" s="348"/>
      <c r="VVQ251" s="349"/>
      <c r="VVS251" s="347"/>
      <c r="VVT251" s="350"/>
      <c r="VVU251" s="350"/>
      <c r="VVV251" s="348"/>
      <c r="VVW251" s="348"/>
      <c r="VVX251" s="348"/>
      <c r="VVY251" s="349"/>
      <c r="VWA251" s="347"/>
      <c r="VWB251" s="350"/>
      <c r="VWC251" s="350"/>
      <c r="VWD251" s="348"/>
      <c r="VWE251" s="348"/>
      <c r="VWF251" s="348"/>
      <c r="VWG251" s="349"/>
      <c r="VWI251" s="347"/>
      <c r="VWJ251" s="350"/>
      <c r="VWK251" s="350"/>
      <c r="VWL251" s="348"/>
      <c r="VWM251" s="348"/>
      <c r="VWN251" s="348"/>
      <c r="VWO251" s="349"/>
      <c r="VWQ251" s="347"/>
      <c r="VWR251" s="350"/>
      <c r="VWS251" s="350"/>
      <c r="VWT251" s="348"/>
      <c r="VWU251" s="348"/>
      <c r="VWV251" s="348"/>
      <c r="VWW251" s="349"/>
      <c r="VWY251" s="347"/>
      <c r="VWZ251" s="350"/>
      <c r="VXA251" s="350"/>
      <c r="VXB251" s="348"/>
      <c r="VXC251" s="348"/>
      <c r="VXD251" s="348"/>
      <c r="VXE251" s="349"/>
      <c r="VXG251" s="347"/>
      <c r="VXH251" s="350"/>
      <c r="VXI251" s="350"/>
      <c r="VXJ251" s="348"/>
      <c r="VXK251" s="348"/>
      <c r="VXL251" s="348"/>
      <c r="VXM251" s="349"/>
      <c r="VXO251" s="347"/>
      <c r="VXP251" s="350"/>
      <c r="VXQ251" s="350"/>
      <c r="VXR251" s="348"/>
      <c r="VXS251" s="348"/>
      <c r="VXT251" s="348"/>
      <c r="VXU251" s="349"/>
      <c r="VXW251" s="347"/>
      <c r="VXX251" s="350"/>
      <c r="VXY251" s="350"/>
      <c r="VXZ251" s="348"/>
      <c r="VYA251" s="348"/>
      <c r="VYB251" s="348"/>
      <c r="VYC251" s="349"/>
      <c r="VYE251" s="347"/>
      <c r="VYF251" s="350"/>
      <c r="VYG251" s="350"/>
      <c r="VYH251" s="348"/>
      <c r="VYI251" s="348"/>
      <c r="VYJ251" s="348"/>
      <c r="VYK251" s="349"/>
      <c r="VYM251" s="347"/>
      <c r="VYN251" s="350"/>
      <c r="VYO251" s="350"/>
      <c r="VYP251" s="348"/>
      <c r="VYQ251" s="348"/>
      <c r="VYR251" s="348"/>
      <c r="VYS251" s="349"/>
      <c r="VYU251" s="347"/>
      <c r="VYV251" s="350"/>
      <c r="VYW251" s="350"/>
      <c r="VYX251" s="348"/>
      <c r="VYY251" s="348"/>
      <c r="VYZ251" s="348"/>
      <c r="VZA251" s="349"/>
      <c r="VZC251" s="347"/>
      <c r="VZD251" s="350"/>
      <c r="VZE251" s="350"/>
      <c r="VZF251" s="348"/>
      <c r="VZG251" s="348"/>
      <c r="VZH251" s="348"/>
      <c r="VZI251" s="349"/>
      <c r="VZK251" s="347"/>
      <c r="VZL251" s="350"/>
      <c r="VZM251" s="350"/>
      <c r="VZN251" s="348"/>
      <c r="VZO251" s="348"/>
      <c r="VZP251" s="348"/>
      <c r="VZQ251" s="349"/>
      <c r="VZS251" s="347"/>
      <c r="VZT251" s="350"/>
      <c r="VZU251" s="350"/>
      <c r="VZV251" s="348"/>
      <c r="VZW251" s="348"/>
      <c r="VZX251" s="348"/>
      <c r="VZY251" s="349"/>
      <c r="WAA251" s="347"/>
      <c r="WAB251" s="350"/>
      <c r="WAC251" s="350"/>
      <c r="WAD251" s="348"/>
      <c r="WAE251" s="348"/>
      <c r="WAF251" s="348"/>
      <c r="WAG251" s="349"/>
      <c r="WAI251" s="347"/>
      <c r="WAJ251" s="350"/>
      <c r="WAK251" s="350"/>
      <c r="WAL251" s="348"/>
      <c r="WAM251" s="348"/>
      <c r="WAN251" s="348"/>
      <c r="WAO251" s="349"/>
      <c r="WAQ251" s="347"/>
      <c r="WAR251" s="350"/>
      <c r="WAS251" s="350"/>
      <c r="WAT251" s="348"/>
      <c r="WAU251" s="348"/>
      <c r="WAV251" s="348"/>
      <c r="WAW251" s="349"/>
      <c r="WAY251" s="347"/>
      <c r="WAZ251" s="350"/>
      <c r="WBA251" s="350"/>
      <c r="WBB251" s="348"/>
      <c r="WBC251" s="348"/>
      <c r="WBD251" s="348"/>
      <c r="WBE251" s="349"/>
      <c r="WBG251" s="347"/>
      <c r="WBH251" s="350"/>
      <c r="WBI251" s="350"/>
      <c r="WBJ251" s="348"/>
      <c r="WBK251" s="348"/>
      <c r="WBL251" s="348"/>
      <c r="WBM251" s="349"/>
      <c r="WBO251" s="347"/>
      <c r="WBP251" s="350"/>
      <c r="WBQ251" s="350"/>
      <c r="WBR251" s="348"/>
      <c r="WBS251" s="348"/>
      <c r="WBT251" s="348"/>
      <c r="WBU251" s="349"/>
      <c r="WBW251" s="347"/>
      <c r="WBX251" s="350"/>
      <c r="WBY251" s="350"/>
      <c r="WBZ251" s="348"/>
      <c r="WCA251" s="348"/>
      <c r="WCB251" s="348"/>
      <c r="WCC251" s="349"/>
      <c r="WCE251" s="347"/>
      <c r="WCF251" s="350"/>
      <c r="WCG251" s="350"/>
      <c r="WCH251" s="348"/>
      <c r="WCI251" s="348"/>
      <c r="WCJ251" s="348"/>
      <c r="WCK251" s="349"/>
      <c r="WCM251" s="347"/>
      <c r="WCN251" s="350"/>
      <c r="WCO251" s="350"/>
      <c r="WCP251" s="348"/>
      <c r="WCQ251" s="348"/>
      <c r="WCR251" s="348"/>
      <c r="WCS251" s="349"/>
      <c r="WCU251" s="347"/>
      <c r="WCV251" s="350"/>
      <c r="WCW251" s="350"/>
      <c r="WCX251" s="348"/>
      <c r="WCY251" s="348"/>
      <c r="WCZ251" s="348"/>
      <c r="WDA251" s="349"/>
      <c r="WDC251" s="347"/>
      <c r="WDD251" s="350"/>
      <c r="WDE251" s="350"/>
      <c r="WDF251" s="348"/>
      <c r="WDG251" s="348"/>
      <c r="WDH251" s="348"/>
      <c r="WDI251" s="349"/>
      <c r="WDK251" s="347"/>
      <c r="WDL251" s="350"/>
      <c r="WDM251" s="350"/>
      <c r="WDN251" s="348"/>
      <c r="WDO251" s="348"/>
      <c r="WDP251" s="348"/>
      <c r="WDQ251" s="349"/>
      <c r="WDS251" s="347"/>
      <c r="WDT251" s="350"/>
      <c r="WDU251" s="350"/>
      <c r="WDV251" s="348"/>
      <c r="WDW251" s="348"/>
      <c r="WDX251" s="348"/>
      <c r="WDY251" s="349"/>
      <c r="WEA251" s="347"/>
      <c r="WEB251" s="350"/>
      <c r="WEC251" s="350"/>
      <c r="WED251" s="348"/>
      <c r="WEE251" s="348"/>
      <c r="WEF251" s="348"/>
      <c r="WEG251" s="349"/>
      <c r="WEI251" s="347"/>
      <c r="WEJ251" s="350"/>
      <c r="WEK251" s="350"/>
      <c r="WEL251" s="348"/>
      <c r="WEM251" s="348"/>
      <c r="WEN251" s="348"/>
      <c r="WEO251" s="349"/>
      <c r="WEQ251" s="347"/>
      <c r="WER251" s="350"/>
      <c r="WES251" s="350"/>
      <c r="WET251" s="348"/>
      <c r="WEU251" s="348"/>
      <c r="WEV251" s="348"/>
      <c r="WEW251" s="349"/>
      <c r="WEY251" s="347"/>
      <c r="WEZ251" s="350"/>
      <c r="WFA251" s="350"/>
      <c r="WFB251" s="348"/>
      <c r="WFC251" s="348"/>
      <c r="WFD251" s="348"/>
      <c r="WFE251" s="349"/>
      <c r="WFG251" s="347"/>
      <c r="WFH251" s="350"/>
      <c r="WFI251" s="350"/>
      <c r="WFJ251" s="348"/>
      <c r="WFK251" s="348"/>
      <c r="WFL251" s="348"/>
      <c r="WFM251" s="349"/>
      <c r="WFO251" s="347"/>
      <c r="WFP251" s="350"/>
      <c r="WFQ251" s="350"/>
      <c r="WFR251" s="348"/>
      <c r="WFS251" s="348"/>
      <c r="WFT251" s="348"/>
      <c r="WFU251" s="349"/>
      <c r="WFW251" s="347"/>
      <c r="WFX251" s="350"/>
      <c r="WFY251" s="350"/>
      <c r="WFZ251" s="348"/>
      <c r="WGA251" s="348"/>
      <c r="WGB251" s="348"/>
      <c r="WGC251" s="349"/>
      <c r="WGE251" s="347"/>
      <c r="WGF251" s="350"/>
      <c r="WGG251" s="350"/>
      <c r="WGH251" s="348"/>
      <c r="WGI251" s="348"/>
      <c r="WGJ251" s="348"/>
      <c r="WGK251" s="349"/>
      <c r="WGM251" s="347"/>
      <c r="WGN251" s="350"/>
      <c r="WGO251" s="350"/>
      <c r="WGP251" s="348"/>
      <c r="WGQ251" s="348"/>
      <c r="WGR251" s="348"/>
      <c r="WGS251" s="349"/>
      <c r="WGU251" s="347"/>
      <c r="WGV251" s="350"/>
      <c r="WGW251" s="350"/>
      <c r="WGX251" s="348"/>
      <c r="WGY251" s="348"/>
      <c r="WGZ251" s="348"/>
      <c r="WHA251" s="349"/>
      <c r="WHC251" s="347"/>
      <c r="WHD251" s="350"/>
      <c r="WHE251" s="350"/>
      <c r="WHF251" s="348"/>
      <c r="WHG251" s="348"/>
      <c r="WHH251" s="348"/>
      <c r="WHI251" s="349"/>
      <c r="WHK251" s="347"/>
      <c r="WHL251" s="350"/>
      <c r="WHM251" s="350"/>
      <c r="WHN251" s="348"/>
      <c r="WHO251" s="348"/>
      <c r="WHP251" s="348"/>
      <c r="WHQ251" s="349"/>
      <c r="WHS251" s="347"/>
      <c r="WHT251" s="350"/>
      <c r="WHU251" s="350"/>
      <c r="WHV251" s="348"/>
      <c r="WHW251" s="348"/>
      <c r="WHX251" s="348"/>
      <c r="WHY251" s="349"/>
      <c r="WIA251" s="347"/>
      <c r="WIB251" s="350"/>
      <c r="WIC251" s="350"/>
      <c r="WID251" s="348"/>
      <c r="WIE251" s="348"/>
      <c r="WIF251" s="348"/>
      <c r="WIG251" s="349"/>
      <c r="WII251" s="347"/>
      <c r="WIJ251" s="350"/>
      <c r="WIK251" s="350"/>
      <c r="WIL251" s="348"/>
      <c r="WIM251" s="348"/>
      <c r="WIN251" s="348"/>
      <c r="WIO251" s="349"/>
      <c r="WIQ251" s="347"/>
      <c r="WIR251" s="350"/>
      <c r="WIS251" s="350"/>
      <c r="WIT251" s="348"/>
      <c r="WIU251" s="348"/>
      <c r="WIV251" s="348"/>
      <c r="WIW251" s="349"/>
      <c r="WIY251" s="347"/>
      <c r="WIZ251" s="350"/>
      <c r="WJA251" s="350"/>
      <c r="WJB251" s="348"/>
      <c r="WJC251" s="348"/>
      <c r="WJD251" s="348"/>
      <c r="WJE251" s="349"/>
      <c r="WJG251" s="347"/>
      <c r="WJH251" s="350"/>
      <c r="WJI251" s="350"/>
      <c r="WJJ251" s="348"/>
      <c r="WJK251" s="348"/>
      <c r="WJL251" s="348"/>
      <c r="WJM251" s="349"/>
      <c r="WJO251" s="347"/>
      <c r="WJP251" s="350"/>
      <c r="WJQ251" s="350"/>
      <c r="WJR251" s="348"/>
      <c r="WJS251" s="348"/>
      <c r="WJT251" s="348"/>
      <c r="WJU251" s="349"/>
      <c r="WJW251" s="347"/>
      <c r="WJX251" s="350"/>
      <c r="WJY251" s="350"/>
      <c r="WJZ251" s="348"/>
      <c r="WKA251" s="348"/>
      <c r="WKB251" s="348"/>
      <c r="WKC251" s="349"/>
      <c r="WKE251" s="347"/>
      <c r="WKF251" s="350"/>
      <c r="WKG251" s="350"/>
      <c r="WKH251" s="348"/>
      <c r="WKI251" s="348"/>
      <c r="WKJ251" s="348"/>
      <c r="WKK251" s="349"/>
      <c r="WKM251" s="347"/>
      <c r="WKN251" s="350"/>
      <c r="WKO251" s="350"/>
      <c r="WKP251" s="348"/>
      <c r="WKQ251" s="348"/>
      <c r="WKR251" s="348"/>
      <c r="WKS251" s="349"/>
      <c r="WKU251" s="347"/>
      <c r="WKV251" s="350"/>
      <c r="WKW251" s="350"/>
      <c r="WKX251" s="348"/>
      <c r="WKY251" s="348"/>
      <c r="WKZ251" s="348"/>
      <c r="WLA251" s="349"/>
      <c r="WLC251" s="347"/>
      <c r="WLD251" s="350"/>
      <c r="WLE251" s="350"/>
      <c r="WLF251" s="348"/>
      <c r="WLG251" s="348"/>
      <c r="WLH251" s="348"/>
      <c r="WLI251" s="349"/>
      <c r="WLK251" s="347"/>
      <c r="WLL251" s="350"/>
      <c r="WLM251" s="350"/>
      <c r="WLN251" s="348"/>
      <c r="WLO251" s="348"/>
      <c r="WLP251" s="348"/>
      <c r="WLQ251" s="349"/>
      <c r="WLS251" s="347"/>
      <c r="WLT251" s="350"/>
      <c r="WLU251" s="350"/>
      <c r="WLV251" s="348"/>
      <c r="WLW251" s="348"/>
      <c r="WLX251" s="348"/>
      <c r="WLY251" s="349"/>
      <c r="WMA251" s="347"/>
      <c r="WMB251" s="350"/>
      <c r="WMC251" s="350"/>
      <c r="WMD251" s="348"/>
      <c r="WME251" s="348"/>
      <c r="WMF251" s="348"/>
      <c r="WMG251" s="349"/>
      <c r="WMI251" s="347"/>
      <c r="WMJ251" s="350"/>
      <c r="WMK251" s="350"/>
      <c r="WML251" s="348"/>
      <c r="WMM251" s="348"/>
      <c r="WMN251" s="348"/>
      <c r="WMO251" s="349"/>
      <c r="WMQ251" s="347"/>
      <c r="WMR251" s="350"/>
      <c r="WMS251" s="350"/>
      <c r="WMT251" s="348"/>
      <c r="WMU251" s="348"/>
      <c r="WMV251" s="348"/>
      <c r="WMW251" s="349"/>
      <c r="WMY251" s="347"/>
      <c r="WMZ251" s="350"/>
      <c r="WNA251" s="350"/>
      <c r="WNB251" s="348"/>
      <c r="WNC251" s="348"/>
      <c r="WND251" s="348"/>
      <c r="WNE251" s="349"/>
      <c r="WNG251" s="347"/>
      <c r="WNH251" s="350"/>
      <c r="WNI251" s="350"/>
      <c r="WNJ251" s="348"/>
      <c r="WNK251" s="348"/>
      <c r="WNL251" s="348"/>
      <c r="WNM251" s="349"/>
      <c r="WNO251" s="347"/>
      <c r="WNP251" s="350"/>
      <c r="WNQ251" s="350"/>
      <c r="WNR251" s="348"/>
      <c r="WNS251" s="348"/>
      <c r="WNT251" s="348"/>
      <c r="WNU251" s="349"/>
      <c r="WNW251" s="347"/>
      <c r="WNX251" s="350"/>
      <c r="WNY251" s="350"/>
      <c r="WNZ251" s="348"/>
      <c r="WOA251" s="348"/>
      <c r="WOB251" s="348"/>
      <c r="WOC251" s="349"/>
      <c r="WOE251" s="347"/>
      <c r="WOF251" s="350"/>
      <c r="WOG251" s="350"/>
      <c r="WOH251" s="348"/>
      <c r="WOI251" s="348"/>
      <c r="WOJ251" s="348"/>
      <c r="WOK251" s="349"/>
      <c r="WOM251" s="347"/>
      <c r="WON251" s="350"/>
      <c r="WOO251" s="350"/>
      <c r="WOP251" s="348"/>
      <c r="WOQ251" s="348"/>
      <c r="WOR251" s="348"/>
      <c r="WOS251" s="349"/>
      <c r="WOU251" s="347"/>
      <c r="WOV251" s="350"/>
      <c r="WOW251" s="350"/>
      <c r="WOX251" s="348"/>
      <c r="WOY251" s="348"/>
      <c r="WOZ251" s="348"/>
      <c r="WPA251" s="349"/>
      <c r="WPC251" s="347"/>
      <c r="WPD251" s="350"/>
      <c r="WPE251" s="350"/>
      <c r="WPF251" s="348"/>
      <c r="WPG251" s="348"/>
      <c r="WPH251" s="348"/>
      <c r="WPI251" s="349"/>
      <c r="WPK251" s="347"/>
      <c r="WPL251" s="350"/>
      <c r="WPM251" s="350"/>
      <c r="WPN251" s="348"/>
      <c r="WPO251" s="348"/>
      <c r="WPP251" s="348"/>
      <c r="WPQ251" s="349"/>
      <c r="WPS251" s="347"/>
      <c r="WPT251" s="350"/>
      <c r="WPU251" s="350"/>
      <c r="WPV251" s="348"/>
      <c r="WPW251" s="348"/>
      <c r="WPX251" s="348"/>
      <c r="WPY251" s="349"/>
      <c r="WQA251" s="347"/>
      <c r="WQB251" s="350"/>
      <c r="WQC251" s="350"/>
      <c r="WQD251" s="348"/>
      <c r="WQE251" s="348"/>
      <c r="WQF251" s="348"/>
      <c r="WQG251" s="349"/>
      <c r="WQI251" s="347"/>
      <c r="WQJ251" s="350"/>
      <c r="WQK251" s="350"/>
      <c r="WQL251" s="348"/>
      <c r="WQM251" s="348"/>
      <c r="WQN251" s="348"/>
      <c r="WQO251" s="349"/>
      <c r="WQQ251" s="347"/>
      <c r="WQR251" s="350"/>
      <c r="WQS251" s="350"/>
      <c r="WQT251" s="348"/>
      <c r="WQU251" s="348"/>
      <c r="WQV251" s="348"/>
      <c r="WQW251" s="349"/>
      <c r="WQY251" s="347"/>
      <c r="WQZ251" s="350"/>
      <c r="WRA251" s="350"/>
      <c r="WRB251" s="348"/>
      <c r="WRC251" s="348"/>
      <c r="WRD251" s="348"/>
      <c r="WRE251" s="349"/>
      <c r="WRG251" s="347"/>
      <c r="WRH251" s="350"/>
      <c r="WRI251" s="350"/>
      <c r="WRJ251" s="348"/>
      <c r="WRK251" s="348"/>
      <c r="WRL251" s="348"/>
      <c r="WRM251" s="349"/>
      <c r="WRO251" s="347"/>
      <c r="WRP251" s="350"/>
      <c r="WRQ251" s="350"/>
      <c r="WRR251" s="348"/>
      <c r="WRS251" s="348"/>
      <c r="WRT251" s="348"/>
      <c r="WRU251" s="349"/>
      <c r="WRW251" s="347"/>
      <c r="WRX251" s="350"/>
      <c r="WRY251" s="350"/>
      <c r="WRZ251" s="348"/>
      <c r="WSA251" s="348"/>
      <c r="WSB251" s="348"/>
      <c r="WSC251" s="349"/>
      <c r="WSE251" s="347"/>
      <c r="WSF251" s="350"/>
      <c r="WSG251" s="350"/>
      <c r="WSH251" s="348"/>
      <c r="WSI251" s="348"/>
      <c r="WSJ251" s="348"/>
      <c r="WSK251" s="349"/>
      <c r="WSM251" s="347"/>
      <c r="WSN251" s="350"/>
      <c r="WSO251" s="350"/>
      <c r="WSP251" s="348"/>
      <c r="WSQ251" s="348"/>
      <c r="WSR251" s="348"/>
      <c r="WSS251" s="349"/>
      <c r="WSU251" s="347"/>
      <c r="WSV251" s="350"/>
      <c r="WSW251" s="350"/>
      <c r="WSX251" s="348"/>
      <c r="WSY251" s="348"/>
      <c r="WSZ251" s="348"/>
      <c r="WTA251" s="349"/>
      <c r="WTC251" s="347"/>
      <c r="WTD251" s="350"/>
      <c r="WTE251" s="350"/>
      <c r="WTF251" s="348"/>
      <c r="WTG251" s="348"/>
      <c r="WTH251" s="348"/>
      <c r="WTI251" s="349"/>
      <c r="WTK251" s="347"/>
      <c r="WTL251" s="350"/>
      <c r="WTM251" s="350"/>
      <c r="WTN251" s="348"/>
      <c r="WTO251" s="348"/>
      <c r="WTP251" s="348"/>
      <c r="WTQ251" s="349"/>
      <c r="WTS251" s="347"/>
      <c r="WTT251" s="350"/>
      <c r="WTU251" s="350"/>
      <c r="WTV251" s="348"/>
      <c r="WTW251" s="348"/>
      <c r="WTX251" s="348"/>
      <c r="WTY251" s="349"/>
      <c r="WUA251" s="347"/>
      <c r="WUB251" s="350"/>
      <c r="WUC251" s="350"/>
      <c r="WUD251" s="348"/>
      <c r="WUE251" s="348"/>
      <c r="WUF251" s="348"/>
      <c r="WUG251" s="349"/>
      <c r="WUI251" s="347"/>
      <c r="WUJ251" s="350"/>
      <c r="WUK251" s="350"/>
      <c r="WUL251" s="348"/>
      <c r="WUM251" s="348"/>
      <c r="WUN251" s="348"/>
      <c r="WUO251" s="349"/>
      <c r="WUQ251" s="347"/>
      <c r="WUR251" s="350"/>
      <c r="WUS251" s="350"/>
      <c r="WUT251" s="348"/>
      <c r="WUU251" s="348"/>
      <c r="WUV251" s="348"/>
      <c r="WUW251" s="349"/>
      <c r="WUY251" s="347"/>
      <c r="WUZ251" s="350"/>
      <c r="WVA251" s="350"/>
      <c r="WVB251" s="348"/>
      <c r="WVC251" s="348"/>
      <c r="WVD251" s="348"/>
      <c r="WVE251" s="349"/>
      <c r="WVG251" s="347"/>
      <c r="WVH251" s="350"/>
      <c r="WVI251" s="350"/>
      <c r="WVJ251" s="348"/>
      <c r="WVK251" s="348"/>
      <c r="WVL251" s="348"/>
      <c r="WVM251" s="349"/>
      <c r="WVO251" s="347"/>
      <c r="WVP251" s="350"/>
      <c r="WVQ251" s="350"/>
      <c r="WVR251" s="348"/>
      <c r="WVS251" s="348"/>
      <c r="WVT251" s="348"/>
      <c r="WVU251" s="349"/>
      <c r="WVW251" s="347"/>
      <c r="WVX251" s="350"/>
      <c r="WVY251" s="350"/>
      <c r="WVZ251" s="348"/>
      <c r="WWA251" s="348"/>
      <c r="WWB251" s="348"/>
      <c r="WWC251" s="349"/>
      <c r="WWE251" s="347"/>
      <c r="WWF251" s="350"/>
      <c r="WWG251" s="350"/>
      <c r="WWH251" s="348"/>
      <c r="WWI251" s="348"/>
      <c r="WWJ251" s="348"/>
      <c r="WWK251" s="349"/>
      <c r="WWM251" s="347"/>
      <c r="WWN251" s="350"/>
      <c r="WWO251" s="350"/>
      <c r="WWP251" s="348"/>
      <c r="WWQ251" s="348"/>
      <c r="WWR251" s="348"/>
      <c r="WWS251" s="349"/>
      <c r="WWU251" s="347"/>
      <c r="WWV251" s="350"/>
      <c r="WWW251" s="350"/>
      <c r="WWX251" s="348"/>
      <c r="WWY251" s="348"/>
      <c r="WWZ251" s="348"/>
      <c r="WXA251" s="349"/>
      <c r="WXC251" s="347"/>
      <c r="WXD251" s="350"/>
      <c r="WXE251" s="350"/>
      <c r="WXF251" s="348"/>
      <c r="WXG251" s="348"/>
      <c r="WXH251" s="348"/>
      <c r="WXI251" s="349"/>
      <c r="WXK251" s="347"/>
      <c r="WXL251" s="350"/>
      <c r="WXM251" s="350"/>
      <c r="WXN251" s="348"/>
      <c r="WXO251" s="348"/>
      <c r="WXP251" s="348"/>
      <c r="WXQ251" s="349"/>
      <c r="WXS251" s="347"/>
      <c r="WXT251" s="350"/>
      <c r="WXU251" s="350"/>
      <c r="WXV251" s="348"/>
      <c r="WXW251" s="348"/>
      <c r="WXX251" s="348"/>
      <c r="WXY251" s="349"/>
      <c r="WYA251" s="347"/>
      <c r="WYB251" s="350"/>
      <c r="WYC251" s="350"/>
      <c r="WYD251" s="348"/>
      <c r="WYE251" s="348"/>
      <c r="WYF251" s="348"/>
      <c r="WYG251" s="349"/>
      <c r="WYI251" s="347"/>
      <c r="WYJ251" s="350"/>
      <c r="WYK251" s="350"/>
      <c r="WYL251" s="348"/>
      <c r="WYM251" s="348"/>
      <c r="WYN251" s="348"/>
      <c r="WYO251" s="349"/>
      <c r="WYQ251" s="347"/>
      <c r="WYR251" s="350"/>
      <c r="WYS251" s="350"/>
      <c r="WYT251" s="348"/>
      <c r="WYU251" s="348"/>
      <c r="WYV251" s="348"/>
      <c r="WYW251" s="349"/>
      <c r="WYY251" s="347"/>
      <c r="WYZ251" s="350"/>
      <c r="WZA251" s="350"/>
      <c r="WZB251" s="348"/>
      <c r="WZC251" s="348"/>
      <c r="WZD251" s="348"/>
      <c r="WZE251" s="349"/>
      <c r="WZG251" s="347"/>
      <c r="WZH251" s="350"/>
      <c r="WZI251" s="350"/>
      <c r="WZJ251" s="348"/>
      <c r="WZK251" s="348"/>
      <c r="WZL251" s="348"/>
      <c r="WZM251" s="349"/>
      <c r="WZO251" s="347"/>
      <c r="WZP251" s="350"/>
      <c r="WZQ251" s="350"/>
      <c r="WZR251" s="348"/>
      <c r="WZS251" s="348"/>
      <c r="WZT251" s="348"/>
      <c r="WZU251" s="349"/>
      <c r="WZW251" s="347"/>
      <c r="WZX251" s="350"/>
      <c r="WZY251" s="350"/>
      <c r="WZZ251" s="348"/>
      <c r="XAA251" s="348"/>
      <c r="XAB251" s="348"/>
      <c r="XAC251" s="349"/>
      <c r="XAE251" s="347"/>
      <c r="XAF251" s="350"/>
      <c r="XAG251" s="350"/>
      <c r="XAH251" s="348"/>
      <c r="XAI251" s="348"/>
      <c r="XAJ251" s="348"/>
      <c r="XAK251" s="349"/>
      <c r="XAM251" s="347"/>
      <c r="XAN251" s="350"/>
      <c r="XAO251" s="350"/>
      <c r="XAP251" s="348"/>
      <c r="XAQ251" s="348"/>
      <c r="XAR251" s="348"/>
      <c r="XAS251" s="349"/>
      <c r="XAU251" s="347"/>
      <c r="XAV251" s="350"/>
      <c r="XAW251" s="350"/>
      <c r="XAX251" s="348"/>
      <c r="XAY251" s="348"/>
      <c r="XAZ251" s="348"/>
      <c r="XBA251" s="349"/>
      <c r="XBC251" s="347"/>
      <c r="XBD251" s="350"/>
      <c r="XBE251" s="350"/>
      <c r="XBF251" s="348"/>
      <c r="XBG251" s="348"/>
      <c r="XBH251" s="348"/>
      <c r="XBI251" s="349"/>
      <c r="XBK251" s="347"/>
      <c r="XBL251" s="350"/>
      <c r="XBM251" s="350"/>
      <c r="XBN251" s="348"/>
      <c r="XBO251" s="348"/>
      <c r="XBP251" s="348"/>
      <c r="XBQ251" s="349"/>
      <c r="XBS251" s="347"/>
      <c r="XBT251" s="350"/>
      <c r="XBU251" s="350"/>
      <c r="XBV251" s="348"/>
      <c r="XBW251" s="348"/>
      <c r="XBX251" s="348"/>
      <c r="XBY251" s="349"/>
      <c r="XCA251" s="347"/>
      <c r="XCB251" s="350"/>
      <c r="XCC251" s="350"/>
      <c r="XCD251" s="348"/>
      <c r="XCE251" s="348"/>
      <c r="XCF251" s="348"/>
      <c r="XCG251" s="349"/>
      <c r="XCI251" s="347"/>
      <c r="XCJ251" s="350"/>
      <c r="XCK251" s="350"/>
      <c r="XCL251" s="348"/>
      <c r="XCM251" s="348"/>
      <c r="XCN251" s="348"/>
      <c r="XCO251" s="349"/>
      <c r="XCQ251" s="347"/>
      <c r="XCR251" s="350"/>
      <c r="XCS251" s="350"/>
      <c r="XCT251" s="348"/>
      <c r="XCU251" s="348"/>
      <c r="XCV251" s="348"/>
      <c r="XCW251" s="349"/>
      <c r="XCY251" s="347"/>
      <c r="XCZ251" s="350"/>
      <c r="XDA251" s="350"/>
      <c r="XDB251" s="348"/>
      <c r="XDC251" s="348"/>
      <c r="XDD251" s="348"/>
      <c r="XDE251" s="349"/>
      <c r="XDG251" s="347"/>
      <c r="XDH251" s="350"/>
      <c r="XDI251" s="350"/>
      <c r="XDJ251" s="348"/>
      <c r="XDK251" s="348"/>
      <c r="XDL251" s="348"/>
      <c r="XDM251" s="349"/>
      <c r="XDO251" s="347"/>
      <c r="XDP251" s="350"/>
      <c r="XDQ251" s="350"/>
      <c r="XDR251" s="348"/>
      <c r="XDS251" s="348"/>
      <c r="XDT251" s="348"/>
      <c r="XDU251" s="349"/>
      <c r="XDW251" s="347"/>
      <c r="XDX251" s="350"/>
      <c r="XDY251" s="350"/>
      <c r="XDZ251" s="348"/>
      <c r="XEA251" s="348"/>
      <c r="XEB251" s="348"/>
      <c r="XEC251" s="349"/>
      <c r="XEE251" s="347"/>
      <c r="XEF251" s="350"/>
      <c r="XEG251" s="350"/>
      <c r="XEH251" s="348"/>
      <c r="XEI251" s="348"/>
      <c r="XEJ251" s="348"/>
      <c r="XEK251" s="349"/>
      <c r="XEM251" s="347"/>
      <c r="XEN251" s="350"/>
      <c r="XEO251" s="350"/>
      <c r="XEP251" s="348"/>
      <c r="XEQ251" s="348"/>
      <c r="XER251" s="348"/>
      <c r="XES251" s="349"/>
      <c r="XEU251" s="347"/>
      <c r="XEV251" s="350"/>
      <c r="XEW251" s="350"/>
      <c r="XEX251" s="348"/>
      <c r="XEY251" s="348"/>
      <c r="XEZ251" s="348"/>
      <c r="XFA251" s="349"/>
      <c r="XFC251" s="347"/>
      <c r="XFD251" s="350"/>
    </row>
    <row r="252" spans="1:16384" s="339" customFormat="1" ht="27.2" customHeight="1">
      <c r="A252" s="390">
        <f>A251+1</f>
        <v>252</v>
      </c>
      <c r="B252" s="1132"/>
      <c r="C252" s="1253"/>
      <c r="D252" s="1254"/>
      <c r="E252" s="1122" t="s">
        <v>1087</v>
      </c>
      <c r="F252" s="1123"/>
      <c r="G252" s="771"/>
      <c r="H252" s="771"/>
      <c r="I252" s="771"/>
      <c r="J252" s="771"/>
      <c r="K252" s="772"/>
      <c r="L252" s="773"/>
      <c r="M252" s="772"/>
      <c r="N252" s="347"/>
      <c r="O252" s="772"/>
      <c r="P252" s="350"/>
      <c r="Q252" s="772"/>
      <c r="R252" s="773"/>
      <c r="S252" s="772"/>
      <c r="T252" s="350"/>
      <c r="U252" s="772"/>
      <c r="V252" s="347"/>
      <c r="W252" s="772"/>
      <c r="X252" s="350"/>
      <c r="Y252" s="350"/>
      <c r="Z252" s="773"/>
      <c r="AA252" s="773"/>
      <c r="AB252" s="773"/>
      <c r="AC252" s="774"/>
      <c r="AE252" s="347"/>
      <c r="AF252" s="350"/>
      <c r="AG252" s="350"/>
      <c r="AH252" s="773"/>
      <c r="AI252" s="773"/>
      <c r="AJ252" s="773"/>
      <c r="AK252" s="774"/>
      <c r="AM252" s="347"/>
      <c r="AN252" s="350"/>
      <c r="AO252" s="350"/>
      <c r="AP252" s="773"/>
      <c r="AQ252" s="773"/>
      <c r="AR252" s="773"/>
      <c r="AS252" s="774"/>
      <c r="AU252" s="347"/>
      <c r="AV252" s="350"/>
      <c r="AW252" s="350"/>
      <c r="AX252" s="773"/>
      <c r="AY252" s="773"/>
      <c r="AZ252" s="773"/>
      <c r="BA252" s="774"/>
      <c r="BC252" s="347"/>
      <c r="BD252" s="350"/>
      <c r="BE252" s="350"/>
      <c r="BF252" s="773"/>
      <c r="BG252" s="773"/>
      <c r="BH252" s="773"/>
      <c r="BI252" s="774"/>
      <c r="BK252" s="347"/>
      <c r="BL252" s="350"/>
      <c r="BM252" s="350"/>
      <c r="BN252" s="773"/>
      <c r="BO252" s="773"/>
      <c r="BP252" s="773"/>
      <c r="BQ252" s="774"/>
      <c r="BS252" s="347"/>
      <c r="BT252" s="350"/>
      <c r="BU252" s="350"/>
      <c r="BV252" s="773"/>
      <c r="BW252" s="773"/>
      <c r="BX252" s="773"/>
      <c r="BY252" s="774"/>
      <c r="CA252" s="347"/>
      <c r="CB252" s="350"/>
      <c r="CC252" s="350"/>
      <c r="CD252" s="773"/>
      <c r="CE252" s="773"/>
      <c r="CF252" s="773"/>
      <c r="CG252" s="774"/>
      <c r="CI252" s="347"/>
      <c r="CJ252" s="350"/>
      <c r="CK252" s="350"/>
      <c r="CL252" s="773"/>
      <c r="CM252" s="773"/>
      <c r="CN252" s="773"/>
      <c r="CO252" s="774"/>
      <c r="CQ252" s="347"/>
      <c r="CR252" s="350"/>
      <c r="CS252" s="350"/>
      <c r="CT252" s="773"/>
      <c r="CU252" s="773"/>
      <c r="CV252" s="773"/>
      <c r="CW252" s="774"/>
      <c r="CY252" s="347"/>
      <c r="CZ252" s="350"/>
      <c r="DA252" s="350"/>
      <c r="DB252" s="773"/>
      <c r="DC252" s="773"/>
      <c r="DD252" s="773"/>
      <c r="DE252" s="774"/>
      <c r="DG252" s="347"/>
      <c r="DH252" s="350"/>
      <c r="DI252" s="350"/>
      <c r="DJ252" s="773"/>
      <c r="DK252" s="773"/>
      <c r="DL252" s="773"/>
      <c r="DM252" s="774"/>
      <c r="DO252" s="347"/>
      <c r="DP252" s="350"/>
      <c r="DQ252" s="350"/>
      <c r="DR252" s="773"/>
      <c r="DS252" s="773"/>
      <c r="DT252" s="773"/>
      <c r="DU252" s="774"/>
      <c r="DW252" s="347"/>
      <c r="DX252" s="350"/>
      <c r="DY252" s="350"/>
      <c r="DZ252" s="773"/>
      <c r="EA252" s="773"/>
      <c r="EB252" s="773"/>
      <c r="EC252" s="774"/>
      <c r="EE252" s="347"/>
      <c r="EF252" s="350"/>
      <c r="EG252" s="350"/>
      <c r="EH252" s="773"/>
      <c r="EI252" s="773"/>
      <c r="EJ252" s="773"/>
      <c r="EK252" s="774"/>
      <c r="EM252" s="347"/>
      <c r="EN252" s="350"/>
      <c r="EO252" s="350"/>
      <c r="EP252" s="773"/>
      <c r="EQ252" s="773"/>
      <c r="ER252" s="773"/>
      <c r="ES252" s="774"/>
      <c r="EU252" s="347"/>
      <c r="EV252" s="350"/>
      <c r="EW252" s="350"/>
      <c r="EX252" s="773"/>
      <c r="EY252" s="773"/>
      <c r="EZ252" s="773"/>
      <c r="FA252" s="774"/>
      <c r="FC252" s="347"/>
      <c r="FD252" s="350"/>
      <c r="FE252" s="350"/>
      <c r="FF252" s="773"/>
      <c r="FG252" s="773"/>
      <c r="FH252" s="773"/>
      <c r="FI252" s="774"/>
      <c r="FK252" s="347"/>
      <c r="FL252" s="350"/>
      <c r="FM252" s="350"/>
      <c r="FN252" s="773"/>
      <c r="FO252" s="773"/>
      <c r="FP252" s="773"/>
      <c r="FQ252" s="774"/>
      <c r="FS252" s="347"/>
      <c r="FT252" s="350"/>
      <c r="FU252" s="350"/>
      <c r="FV252" s="773"/>
      <c r="FW252" s="773"/>
      <c r="FX252" s="773"/>
      <c r="FY252" s="774"/>
      <c r="GA252" s="347"/>
      <c r="GB252" s="350"/>
      <c r="GC252" s="350"/>
      <c r="GD252" s="773"/>
      <c r="GE252" s="773"/>
      <c r="GF252" s="773"/>
      <c r="GG252" s="774"/>
      <c r="GI252" s="347"/>
      <c r="GJ252" s="350"/>
      <c r="GK252" s="350"/>
      <c r="GL252" s="773"/>
      <c r="GM252" s="773"/>
      <c r="GN252" s="773"/>
      <c r="GO252" s="774"/>
      <c r="GQ252" s="347"/>
      <c r="GR252" s="350"/>
      <c r="GS252" s="350"/>
      <c r="GT252" s="773"/>
      <c r="GU252" s="773"/>
      <c r="GV252" s="773"/>
      <c r="GW252" s="774"/>
      <c r="GY252" s="347"/>
      <c r="GZ252" s="350"/>
      <c r="HA252" s="350"/>
      <c r="HB252" s="773"/>
      <c r="HC252" s="773"/>
      <c r="HD252" s="773"/>
      <c r="HE252" s="774"/>
      <c r="HG252" s="347"/>
      <c r="HH252" s="350"/>
      <c r="HI252" s="350"/>
      <c r="HJ252" s="773"/>
      <c r="HK252" s="773"/>
      <c r="HL252" s="773"/>
      <c r="HM252" s="774"/>
      <c r="HO252" s="347"/>
      <c r="HP252" s="350"/>
      <c r="HQ252" s="350"/>
      <c r="HR252" s="773"/>
      <c r="HS252" s="773"/>
      <c r="HT252" s="773"/>
      <c r="HU252" s="774"/>
      <c r="HW252" s="347"/>
      <c r="HX252" s="350"/>
      <c r="HY252" s="350"/>
      <c r="HZ252" s="773"/>
      <c r="IA252" s="773"/>
      <c r="IB252" s="773"/>
      <c r="IC252" s="774"/>
      <c r="IE252" s="347"/>
      <c r="IF252" s="350"/>
      <c r="IG252" s="350"/>
      <c r="IH252" s="773"/>
      <c r="II252" s="773"/>
      <c r="IJ252" s="773"/>
      <c r="IK252" s="774"/>
      <c r="IM252" s="347"/>
      <c r="IN252" s="350"/>
      <c r="IO252" s="350"/>
      <c r="IP252" s="773"/>
      <c r="IQ252" s="773"/>
      <c r="IR252" s="773"/>
      <c r="IS252" s="774"/>
      <c r="IU252" s="347"/>
      <c r="IV252" s="350"/>
      <c r="IW252" s="350"/>
      <c r="IX252" s="773"/>
      <c r="IY252" s="773"/>
      <c r="IZ252" s="773"/>
      <c r="JA252" s="774"/>
      <c r="JC252" s="347"/>
      <c r="JD252" s="350"/>
      <c r="JE252" s="350"/>
      <c r="JF252" s="773"/>
      <c r="JG252" s="773"/>
      <c r="JH252" s="773"/>
      <c r="JI252" s="774"/>
      <c r="JK252" s="347"/>
      <c r="JL252" s="350"/>
      <c r="JM252" s="350"/>
      <c r="JN252" s="773"/>
      <c r="JO252" s="773"/>
      <c r="JP252" s="773"/>
      <c r="JQ252" s="774"/>
      <c r="JS252" s="347"/>
      <c r="JT252" s="350"/>
      <c r="JU252" s="350"/>
      <c r="JV252" s="773"/>
      <c r="JW252" s="773"/>
      <c r="JX252" s="773"/>
      <c r="JY252" s="774"/>
      <c r="KA252" s="347"/>
      <c r="KB252" s="350"/>
      <c r="KC252" s="350"/>
      <c r="KD252" s="773"/>
      <c r="KE252" s="773"/>
      <c r="KF252" s="773"/>
      <c r="KG252" s="774"/>
      <c r="KI252" s="347"/>
      <c r="KJ252" s="350"/>
      <c r="KK252" s="350"/>
      <c r="KL252" s="773"/>
      <c r="KM252" s="773"/>
      <c r="KN252" s="773"/>
      <c r="KO252" s="774"/>
      <c r="KQ252" s="347"/>
      <c r="KR252" s="350"/>
      <c r="KS252" s="350"/>
      <c r="KT252" s="773"/>
      <c r="KU252" s="773"/>
      <c r="KV252" s="773"/>
      <c r="KW252" s="774"/>
      <c r="KY252" s="347"/>
      <c r="KZ252" s="350"/>
      <c r="LA252" s="350"/>
      <c r="LB252" s="773"/>
      <c r="LC252" s="773"/>
      <c r="LD252" s="773"/>
      <c r="LE252" s="774"/>
      <c r="LG252" s="347"/>
      <c r="LH252" s="350"/>
      <c r="LI252" s="350"/>
      <c r="LJ252" s="773"/>
      <c r="LK252" s="773"/>
      <c r="LL252" s="773"/>
      <c r="LM252" s="774"/>
      <c r="LO252" s="347"/>
      <c r="LP252" s="350"/>
      <c r="LQ252" s="350"/>
      <c r="LR252" s="773"/>
      <c r="LS252" s="773"/>
      <c r="LT252" s="773"/>
      <c r="LU252" s="774"/>
      <c r="LW252" s="347"/>
      <c r="LX252" s="350"/>
      <c r="LY252" s="350"/>
      <c r="LZ252" s="773"/>
      <c r="MA252" s="773"/>
      <c r="MB252" s="773"/>
      <c r="MC252" s="774"/>
      <c r="ME252" s="347"/>
      <c r="MF252" s="350"/>
      <c r="MG252" s="350"/>
      <c r="MH252" s="773"/>
      <c r="MI252" s="773"/>
      <c r="MJ252" s="773"/>
      <c r="MK252" s="774"/>
      <c r="MM252" s="347"/>
      <c r="MN252" s="350"/>
      <c r="MO252" s="350"/>
      <c r="MP252" s="773"/>
      <c r="MQ252" s="773"/>
      <c r="MR252" s="773"/>
      <c r="MS252" s="774"/>
      <c r="MU252" s="347"/>
      <c r="MV252" s="350"/>
      <c r="MW252" s="350"/>
      <c r="MX252" s="773"/>
      <c r="MY252" s="773"/>
      <c r="MZ252" s="773"/>
      <c r="NA252" s="774"/>
      <c r="NC252" s="347"/>
      <c r="ND252" s="350"/>
      <c r="NE252" s="350"/>
      <c r="NF252" s="773"/>
      <c r="NG252" s="773"/>
      <c r="NH252" s="773"/>
      <c r="NI252" s="774"/>
      <c r="NK252" s="347"/>
      <c r="NL252" s="350"/>
      <c r="NM252" s="350"/>
      <c r="NN252" s="773"/>
      <c r="NO252" s="773"/>
      <c r="NP252" s="773"/>
      <c r="NQ252" s="774"/>
      <c r="NS252" s="347"/>
      <c r="NT252" s="350"/>
      <c r="NU252" s="350"/>
      <c r="NV252" s="773"/>
      <c r="NW252" s="773"/>
      <c r="NX252" s="773"/>
      <c r="NY252" s="774"/>
      <c r="OA252" s="347"/>
      <c r="OB252" s="350"/>
      <c r="OC252" s="350"/>
      <c r="OD252" s="773"/>
      <c r="OE252" s="773"/>
      <c r="OF252" s="773"/>
      <c r="OG252" s="774"/>
      <c r="OI252" s="347"/>
      <c r="OJ252" s="350"/>
      <c r="OK252" s="350"/>
      <c r="OL252" s="773"/>
      <c r="OM252" s="773"/>
      <c r="ON252" s="773"/>
      <c r="OO252" s="774"/>
      <c r="OQ252" s="347"/>
      <c r="OR252" s="350"/>
      <c r="OS252" s="350"/>
      <c r="OT252" s="773"/>
      <c r="OU252" s="773"/>
      <c r="OV252" s="773"/>
      <c r="OW252" s="774"/>
      <c r="OY252" s="347"/>
      <c r="OZ252" s="350"/>
      <c r="PA252" s="350"/>
      <c r="PB252" s="773"/>
      <c r="PC252" s="773"/>
      <c r="PD252" s="773"/>
      <c r="PE252" s="774"/>
      <c r="PG252" s="347"/>
      <c r="PH252" s="350"/>
      <c r="PI252" s="350"/>
      <c r="PJ252" s="773"/>
      <c r="PK252" s="773"/>
      <c r="PL252" s="773"/>
      <c r="PM252" s="774"/>
      <c r="PO252" s="347"/>
      <c r="PP252" s="350"/>
      <c r="PQ252" s="350"/>
      <c r="PR252" s="773"/>
      <c r="PS252" s="773"/>
      <c r="PT252" s="773"/>
      <c r="PU252" s="774"/>
      <c r="PW252" s="347"/>
      <c r="PX252" s="350"/>
      <c r="PY252" s="350"/>
      <c r="PZ252" s="773"/>
      <c r="QA252" s="773"/>
      <c r="QB252" s="773"/>
      <c r="QC252" s="774"/>
      <c r="QE252" s="347"/>
      <c r="QF252" s="350"/>
      <c r="QG252" s="350"/>
      <c r="QH252" s="773"/>
      <c r="QI252" s="773"/>
      <c r="QJ252" s="773"/>
      <c r="QK252" s="774"/>
      <c r="QM252" s="347"/>
      <c r="QN252" s="350"/>
      <c r="QO252" s="350"/>
      <c r="QP252" s="773"/>
      <c r="QQ252" s="773"/>
      <c r="QR252" s="773"/>
      <c r="QS252" s="774"/>
      <c r="QU252" s="347"/>
      <c r="QV252" s="350"/>
      <c r="QW252" s="350"/>
      <c r="QX252" s="773"/>
      <c r="QY252" s="773"/>
      <c r="QZ252" s="773"/>
      <c r="RA252" s="774"/>
      <c r="RC252" s="347"/>
      <c r="RD252" s="350"/>
      <c r="RE252" s="350"/>
      <c r="RF252" s="773"/>
      <c r="RG252" s="773"/>
      <c r="RH252" s="773"/>
      <c r="RI252" s="774"/>
      <c r="RK252" s="347"/>
      <c r="RL252" s="350"/>
      <c r="RM252" s="350"/>
      <c r="RN252" s="773"/>
      <c r="RO252" s="773"/>
      <c r="RP252" s="773"/>
      <c r="RQ252" s="774"/>
      <c r="RS252" s="347"/>
      <c r="RT252" s="350"/>
      <c r="RU252" s="350"/>
      <c r="RV252" s="773"/>
      <c r="RW252" s="773"/>
      <c r="RX252" s="773"/>
      <c r="RY252" s="774"/>
      <c r="SA252" s="347"/>
      <c r="SB252" s="350"/>
      <c r="SC252" s="350"/>
      <c r="SD252" s="773"/>
      <c r="SE252" s="773"/>
      <c r="SF252" s="773"/>
      <c r="SG252" s="774"/>
      <c r="SI252" s="347"/>
      <c r="SJ252" s="350"/>
      <c r="SK252" s="350"/>
      <c r="SL252" s="773"/>
      <c r="SM252" s="773"/>
      <c r="SN252" s="773"/>
      <c r="SO252" s="774"/>
      <c r="SQ252" s="347"/>
      <c r="SR252" s="350"/>
      <c r="SS252" s="350"/>
      <c r="ST252" s="773"/>
      <c r="SU252" s="773"/>
      <c r="SV252" s="773"/>
      <c r="SW252" s="774"/>
      <c r="SY252" s="347"/>
      <c r="SZ252" s="350"/>
      <c r="TA252" s="350"/>
      <c r="TB252" s="773"/>
      <c r="TC252" s="773"/>
      <c r="TD252" s="773"/>
      <c r="TE252" s="774"/>
      <c r="TG252" s="347"/>
      <c r="TH252" s="350"/>
      <c r="TI252" s="350"/>
      <c r="TJ252" s="773"/>
      <c r="TK252" s="773"/>
      <c r="TL252" s="773"/>
      <c r="TM252" s="774"/>
      <c r="TO252" s="347"/>
      <c r="TP252" s="350"/>
      <c r="TQ252" s="350"/>
      <c r="TR252" s="773"/>
      <c r="TS252" s="773"/>
      <c r="TT252" s="773"/>
      <c r="TU252" s="774"/>
      <c r="TW252" s="347"/>
      <c r="TX252" s="350"/>
      <c r="TY252" s="350"/>
      <c r="TZ252" s="773"/>
      <c r="UA252" s="773"/>
      <c r="UB252" s="773"/>
      <c r="UC252" s="774"/>
      <c r="UE252" s="347"/>
      <c r="UF252" s="350"/>
      <c r="UG252" s="350"/>
      <c r="UH252" s="773"/>
      <c r="UI252" s="773"/>
      <c r="UJ252" s="773"/>
      <c r="UK252" s="774"/>
      <c r="UM252" s="347"/>
      <c r="UN252" s="350"/>
      <c r="UO252" s="350"/>
      <c r="UP252" s="773"/>
      <c r="UQ252" s="773"/>
      <c r="UR252" s="773"/>
      <c r="US252" s="774"/>
      <c r="UU252" s="347"/>
      <c r="UV252" s="350"/>
      <c r="UW252" s="350"/>
      <c r="UX252" s="773"/>
      <c r="UY252" s="773"/>
      <c r="UZ252" s="773"/>
      <c r="VA252" s="774"/>
      <c r="VC252" s="347"/>
      <c r="VD252" s="350"/>
      <c r="VE252" s="350"/>
      <c r="VF252" s="773"/>
      <c r="VG252" s="773"/>
      <c r="VH252" s="773"/>
      <c r="VI252" s="774"/>
      <c r="VK252" s="347"/>
      <c r="VL252" s="350"/>
      <c r="VM252" s="350"/>
      <c r="VN252" s="773"/>
      <c r="VO252" s="773"/>
      <c r="VP252" s="773"/>
      <c r="VQ252" s="774"/>
      <c r="VS252" s="347"/>
      <c r="VT252" s="350"/>
      <c r="VU252" s="350"/>
      <c r="VV252" s="773"/>
      <c r="VW252" s="773"/>
      <c r="VX252" s="773"/>
      <c r="VY252" s="774"/>
      <c r="WA252" s="347"/>
      <c r="WB252" s="350"/>
      <c r="WC252" s="350"/>
      <c r="WD252" s="773"/>
      <c r="WE252" s="773"/>
      <c r="WF252" s="773"/>
      <c r="WG252" s="774"/>
      <c r="WI252" s="347"/>
      <c r="WJ252" s="350"/>
      <c r="WK252" s="350"/>
      <c r="WL252" s="773"/>
      <c r="WM252" s="773"/>
      <c r="WN252" s="773"/>
      <c r="WO252" s="774"/>
      <c r="WQ252" s="347"/>
      <c r="WR252" s="350"/>
      <c r="WS252" s="350"/>
      <c r="WT252" s="773"/>
      <c r="WU252" s="773"/>
      <c r="WV252" s="773"/>
      <c r="WW252" s="774"/>
      <c r="WY252" s="347"/>
      <c r="WZ252" s="350"/>
      <c r="XA252" s="350"/>
      <c r="XB252" s="773"/>
      <c r="XC252" s="773"/>
      <c r="XD252" s="773"/>
      <c r="XE252" s="774"/>
      <c r="XG252" s="347"/>
      <c r="XH252" s="350"/>
      <c r="XI252" s="350"/>
      <c r="XJ252" s="773"/>
      <c r="XK252" s="773"/>
      <c r="XL252" s="773"/>
      <c r="XM252" s="774"/>
      <c r="XO252" s="347"/>
      <c r="XP252" s="350"/>
      <c r="XQ252" s="350"/>
      <c r="XR252" s="773"/>
      <c r="XS252" s="773"/>
      <c r="XT252" s="773"/>
      <c r="XU252" s="774"/>
      <c r="XW252" s="347"/>
      <c r="XX252" s="350"/>
      <c r="XY252" s="350"/>
      <c r="XZ252" s="773"/>
      <c r="YA252" s="773"/>
      <c r="YB252" s="773"/>
      <c r="YC252" s="774"/>
      <c r="YE252" s="347"/>
      <c r="YF252" s="350"/>
      <c r="YG252" s="350"/>
      <c r="YH252" s="773"/>
      <c r="YI252" s="773"/>
      <c r="YJ252" s="773"/>
      <c r="YK252" s="774"/>
      <c r="YM252" s="347"/>
      <c r="YN252" s="350"/>
      <c r="YO252" s="350"/>
      <c r="YP252" s="773"/>
      <c r="YQ252" s="773"/>
      <c r="YR252" s="773"/>
      <c r="YS252" s="774"/>
      <c r="YU252" s="347"/>
      <c r="YV252" s="350"/>
      <c r="YW252" s="350"/>
      <c r="YX252" s="773"/>
      <c r="YY252" s="773"/>
      <c r="YZ252" s="773"/>
      <c r="ZA252" s="774"/>
      <c r="ZC252" s="347"/>
      <c r="ZD252" s="350"/>
      <c r="ZE252" s="350"/>
      <c r="ZF252" s="773"/>
      <c r="ZG252" s="773"/>
      <c r="ZH252" s="773"/>
      <c r="ZI252" s="774"/>
      <c r="ZK252" s="347"/>
      <c r="ZL252" s="350"/>
      <c r="ZM252" s="350"/>
      <c r="ZN252" s="773"/>
      <c r="ZO252" s="773"/>
      <c r="ZP252" s="773"/>
      <c r="ZQ252" s="774"/>
      <c r="ZS252" s="347"/>
      <c r="ZT252" s="350"/>
      <c r="ZU252" s="350"/>
      <c r="ZV252" s="773"/>
      <c r="ZW252" s="773"/>
      <c r="ZX252" s="773"/>
      <c r="ZY252" s="774"/>
      <c r="AAA252" s="347"/>
      <c r="AAB252" s="350"/>
      <c r="AAC252" s="350"/>
      <c r="AAD252" s="773"/>
      <c r="AAE252" s="773"/>
      <c r="AAF252" s="773"/>
      <c r="AAG252" s="774"/>
      <c r="AAI252" s="347"/>
      <c r="AAJ252" s="350"/>
      <c r="AAK252" s="350"/>
      <c r="AAL252" s="773"/>
      <c r="AAM252" s="773"/>
      <c r="AAN252" s="773"/>
      <c r="AAO252" s="774"/>
      <c r="AAQ252" s="347"/>
      <c r="AAR252" s="350"/>
      <c r="AAS252" s="350"/>
      <c r="AAT252" s="773"/>
      <c r="AAU252" s="773"/>
      <c r="AAV252" s="773"/>
      <c r="AAW252" s="774"/>
      <c r="AAY252" s="347"/>
      <c r="AAZ252" s="350"/>
      <c r="ABA252" s="350"/>
      <c r="ABB252" s="773"/>
      <c r="ABC252" s="773"/>
      <c r="ABD252" s="773"/>
      <c r="ABE252" s="774"/>
      <c r="ABG252" s="347"/>
      <c r="ABH252" s="350"/>
      <c r="ABI252" s="350"/>
      <c r="ABJ252" s="773"/>
      <c r="ABK252" s="773"/>
      <c r="ABL252" s="773"/>
      <c r="ABM252" s="774"/>
      <c r="ABO252" s="347"/>
      <c r="ABP252" s="350"/>
      <c r="ABQ252" s="350"/>
      <c r="ABR252" s="773"/>
      <c r="ABS252" s="773"/>
      <c r="ABT252" s="773"/>
      <c r="ABU252" s="774"/>
      <c r="ABW252" s="347"/>
      <c r="ABX252" s="350"/>
      <c r="ABY252" s="350"/>
      <c r="ABZ252" s="773"/>
      <c r="ACA252" s="773"/>
      <c r="ACB252" s="773"/>
      <c r="ACC252" s="774"/>
      <c r="ACE252" s="347"/>
      <c r="ACF252" s="350"/>
      <c r="ACG252" s="350"/>
      <c r="ACH252" s="773"/>
      <c r="ACI252" s="773"/>
      <c r="ACJ252" s="773"/>
      <c r="ACK252" s="774"/>
      <c r="ACM252" s="347"/>
      <c r="ACN252" s="350"/>
      <c r="ACO252" s="350"/>
      <c r="ACP252" s="773"/>
      <c r="ACQ252" s="773"/>
      <c r="ACR252" s="773"/>
      <c r="ACS252" s="774"/>
      <c r="ACU252" s="347"/>
      <c r="ACV252" s="350"/>
      <c r="ACW252" s="350"/>
      <c r="ACX252" s="773"/>
      <c r="ACY252" s="773"/>
      <c r="ACZ252" s="773"/>
      <c r="ADA252" s="774"/>
      <c r="ADC252" s="347"/>
      <c r="ADD252" s="350"/>
      <c r="ADE252" s="350"/>
      <c r="ADF252" s="773"/>
      <c r="ADG252" s="773"/>
      <c r="ADH252" s="773"/>
      <c r="ADI252" s="774"/>
      <c r="ADK252" s="347"/>
      <c r="ADL252" s="350"/>
      <c r="ADM252" s="350"/>
      <c r="ADN252" s="773"/>
      <c r="ADO252" s="773"/>
      <c r="ADP252" s="773"/>
      <c r="ADQ252" s="774"/>
      <c r="ADS252" s="347"/>
      <c r="ADT252" s="350"/>
      <c r="ADU252" s="350"/>
      <c r="ADV252" s="773"/>
      <c r="ADW252" s="773"/>
      <c r="ADX252" s="773"/>
      <c r="ADY252" s="774"/>
      <c r="AEA252" s="347"/>
      <c r="AEB252" s="350"/>
      <c r="AEC252" s="350"/>
      <c r="AED252" s="773"/>
      <c r="AEE252" s="773"/>
      <c r="AEF252" s="773"/>
      <c r="AEG252" s="774"/>
      <c r="AEI252" s="347"/>
      <c r="AEJ252" s="350"/>
      <c r="AEK252" s="350"/>
      <c r="AEL252" s="773"/>
      <c r="AEM252" s="773"/>
      <c r="AEN252" s="773"/>
      <c r="AEO252" s="774"/>
      <c r="AEQ252" s="347"/>
      <c r="AER252" s="350"/>
      <c r="AES252" s="350"/>
      <c r="AET252" s="773"/>
      <c r="AEU252" s="773"/>
      <c r="AEV252" s="773"/>
      <c r="AEW252" s="774"/>
      <c r="AEY252" s="347"/>
      <c r="AEZ252" s="350"/>
      <c r="AFA252" s="350"/>
      <c r="AFB252" s="773"/>
      <c r="AFC252" s="773"/>
      <c r="AFD252" s="773"/>
      <c r="AFE252" s="774"/>
      <c r="AFG252" s="347"/>
      <c r="AFH252" s="350"/>
      <c r="AFI252" s="350"/>
      <c r="AFJ252" s="773"/>
      <c r="AFK252" s="773"/>
      <c r="AFL252" s="773"/>
      <c r="AFM252" s="774"/>
      <c r="AFO252" s="347"/>
      <c r="AFP252" s="350"/>
      <c r="AFQ252" s="350"/>
      <c r="AFR252" s="773"/>
      <c r="AFS252" s="773"/>
      <c r="AFT252" s="773"/>
      <c r="AFU252" s="774"/>
      <c r="AFW252" s="347"/>
      <c r="AFX252" s="350"/>
      <c r="AFY252" s="350"/>
      <c r="AFZ252" s="773"/>
      <c r="AGA252" s="773"/>
      <c r="AGB252" s="773"/>
      <c r="AGC252" s="774"/>
      <c r="AGE252" s="347"/>
      <c r="AGF252" s="350"/>
      <c r="AGG252" s="350"/>
      <c r="AGH252" s="773"/>
      <c r="AGI252" s="773"/>
      <c r="AGJ252" s="773"/>
      <c r="AGK252" s="774"/>
      <c r="AGM252" s="347"/>
      <c r="AGN252" s="350"/>
      <c r="AGO252" s="350"/>
      <c r="AGP252" s="773"/>
      <c r="AGQ252" s="773"/>
      <c r="AGR252" s="773"/>
      <c r="AGS252" s="774"/>
      <c r="AGU252" s="347"/>
      <c r="AGV252" s="350"/>
      <c r="AGW252" s="350"/>
      <c r="AGX252" s="773"/>
      <c r="AGY252" s="773"/>
      <c r="AGZ252" s="773"/>
      <c r="AHA252" s="774"/>
      <c r="AHC252" s="347"/>
      <c r="AHD252" s="350"/>
      <c r="AHE252" s="350"/>
      <c r="AHF252" s="773"/>
      <c r="AHG252" s="773"/>
      <c r="AHH252" s="773"/>
      <c r="AHI252" s="774"/>
      <c r="AHK252" s="347"/>
      <c r="AHL252" s="350"/>
      <c r="AHM252" s="350"/>
      <c r="AHN252" s="773"/>
      <c r="AHO252" s="773"/>
      <c r="AHP252" s="773"/>
      <c r="AHQ252" s="774"/>
      <c r="AHS252" s="347"/>
      <c r="AHT252" s="350"/>
      <c r="AHU252" s="350"/>
      <c r="AHV252" s="773"/>
      <c r="AHW252" s="773"/>
      <c r="AHX252" s="773"/>
      <c r="AHY252" s="774"/>
      <c r="AIA252" s="347"/>
      <c r="AIB252" s="350"/>
      <c r="AIC252" s="350"/>
      <c r="AID252" s="773"/>
      <c r="AIE252" s="773"/>
      <c r="AIF252" s="773"/>
      <c r="AIG252" s="774"/>
      <c r="AII252" s="347"/>
      <c r="AIJ252" s="350"/>
      <c r="AIK252" s="350"/>
      <c r="AIL252" s="773"/>
      <c r="AIM252" s="773"/>
      <c r="AIN252" s="773"/>
      <c r="AIO252" s="774"/>
      <c r="AIQ252" s="347"/>
      <c r="AIR252" s="350"/>
      <c r="AIS252" s="350"/>
      <c r="AIT252" s="773"/>
      <c r="AIU252" s="773"/>
      <c r="AIV252" s="773"/>
      <c r="AIW252" s="774"/>
      <c r="AIY252" s="347"/>
      <c r="AIZ252" s="350"/>
      <c r="AJA252" s="350"/>
      <c r="AJB252" s="773"/>
      <c r="AJC252" s="773"/>
      <c r="AJD252" s="773"/>
      <c r="AJE252" s="774"/>
      <c r="AJG252" s="347"/>
      <c r="AJH252" s="350"/>
      <c r="AJI252" s="350"/>
      <c r="AJJ252" s="773"/>
      <c r="AJK252" s="773"/>
      <c r="AJL252" s="773"/>
      <c r="AJM252" s="774"/>
      <c r="AJO252" s="347"/>
      <c r="AJP252" s="350"/>
      <c r="AJQ252" s="350"/>
      <c r="AJR252" s="773"/>
      <c r="AJS252" s="773"/>
      <c r="AJT252" s="773"/>
      <c r="AJU252" s="774"/>
      <c r="AJW252" s="347"/>
      <c r="AJX252" s="350"/>
      <c r="AJY252" s="350"/>
      <c r="AJZ252" s="773"/>
      <c r="AKA252" s="773"/>
      <c r="AKB252" s="773"/>
      <c r="AKC252" s="774"/>
      <c r="AKE252" s="347"/>
      <c r="AKF252" s="350"/>
      <c r="AKG252" s="350"/>
      <c r="AKH252" s="773"/>
      <c r="AKI252" s="773"/>
      <c r="AKJ252" s="773"/>
      <c r="AKK252" s="774"/>
      <c r="AKM252" s="347"/>
      <c r="AKN252" s="350"/>
      <c r="AKO252" s="350"/>
      <c r="AKP252" s="773"/>
      <c r="AKQ252" s="773"/>
      <c r="AKR252" s="773"/>
      <c r="AKS252" s="774"/>
      <c r="AKU252" s="347"/>
      <c r="AKV252" s="350"/>
      <c r="AKW252" s="350"/>
      <c r="AKX252" s="773"/>
      <c r="AKY252" s="773"/>
      <c r="AKZ252" s="773"/>
      <c r="ALA252" s="774"/>
      <c r="ALC252" s="347"/>
      <c r="ALD252" s="350"/>
      <c r="ALE252" s="350"/>
      <c r="ALF252" s="773"/>
      <c r="ALG252" s="773"/>
      <c r="ALH252" s="773"/>
      <c r="ALI252" s="774"/>
      <c r="ALK252" s="347"/>
      <c r="ALL252" s="350"/>
      <c r="ALM252" s="350"/>
      <c r="ALN252" s="773"/>
      <c r="ALO252" s="773"/>
      <c r="ALP252" s="773"/>
      <c r="ALQ252" s="774"/>
      <c r="ALS252" s="347"/>
      <c r="ALT252" s="350"/>
      <c r="ALU252" s="350"/>
      <c r="ALV252" s="773"/>
      <c r="ALW252" s="773"/>
      <c r="ALX252" s="773"/>
      <c r="ALY252" s="774"/>
      <c r="AMA252" s="347"/>
      <c r="AMB252" s="350"/>
      <c r="AMC252" s="350"/>
      <c r="AMD252" s="773"/>
      <c r="AME252" s="773"/>
      <c r="AMF252" s="773"/>
      <c r="AMG252" s="774"/>
      <c r="AMI252" s="347"/>
      <c r="AMJ252" s="350"/>
      <c r="AMK252" s="350"/>
      <c r="AML252" s="773"/>
      <c r="AMM252" s="773"/>
      <c r="AMN252" s="773"/>
      <c r="AMO252" s="774"/>
      <c r="AMQ252" s="347"/>
      <c r="AMR252" s="350"/>
      <c r="AMS252" s="350"/>
      <c r="AMT252" s="773"/>
      <c r="AMU252" s="773"/>
      <c r="AMV252" s="773"/>
      <c r="AMW252" s="774"/>
      <c r="AMY252" s="347"/>
      <c r="AMZ252" s="350"/>
      <c r="ANA252" s="350"/>
      <c r="ANB252" s="773"/>
      <c r="ANC252" s="773"/>
      <c r="AND252" s="773"/>
      <c r="ANE252" s="774"/>
      <c r="ANG252" s="347"/>
      <c r="ANH252" s="350"/>
      <c r="ANI252" s="350"/>
      <c r="ANJ252" s="773"/>
      <c r="ANK252" s="773"/>
      <c r="ANL252" s="773"/>
      <c r="ANM252" s="774"/>
      <c r="ANO252" s="347"/>
      <c r="ANP252" s="350"/>
      <c r="ANQ252" s="350"/>
      <c r="ANR252" s="773"/>
      <c r="ANS252" s="773"/>
      <c r="ANT252" s="773"/>
      <c r="ANU252" s="774"/>
      <c r="ANW252" s="347"/>
      <c r="ANX252" s="350"/>
      <c r="ANY252" s="350"/>
      <c r="ANZ252" s="773"/>
      <c r="AOA252" s="773"/>
      <c r="AOB252" s="773"/>
      <c r="AOC252" s="774"/>
      <c r="AOE252" s="347"/>
      <c r="AOF252" s="350"/>
      <c r="AOG252" s="350"/>
      <c r="AOH252" s="773"/>
      <c r="AOI252" s="773"/>
      <c r="AOJ252" s="773"/>
      <c r="AOK252" s="774"/>
      <c r="AOM252" s="347"/>
      <c r="AON252" s="350"/>
      <c r="AOO252" s="350"/>
      <c r="AOP252" s="773"/>
      <c r="AOQ252" s="773"/>
      <c r="AOR252" s="773"/>
      <c r="AOS252" s="774"/>
      <c r="AOU252" s="347"/>
      <c r="AOV252" s="350"/>
      <c r="AOW252" s="350"/>
      <c r="AOX252" s="773"/>
      <c r="AOY252" s="773"/>
      <c r="AOZ252" s="773"/>
      <c r="APA252" s="774"/>
      <c r="APC252" s="347"/>
      <c r="APD252" s="350"/>
      <c r="APE252" s="350"/>
      <c r="APF252" s="773"/>
      <c r="APG252" s="773"/>
      <c r="APH252" s="773"/>
      <c r="API252" s="774"/>
      <c r="APK252" s="347"/>
      <c r="APL252" s="350"/>
      <c r="APM252" s="350"/>
      <c r="APN252" s="773"/>
      <c r="APO252" s="773"/>
      <c r="APP252" s="773"/>
      <c r="APQ252" s="774"/>
      <c r="APS252" s="347"/>
      <c r="APT252" s="350"/>
      <c r="APU252" s="350"/>
      <c r="APV252" s="773"/>
      <c r="APW252" s="773"/>
      <c r="APX252" s="773"/>
      <c r="APY252" s="774"/>
      <c r="AQA252" s="347"/>
      <c r="AQB252" s="350"/>
      <c r="AQC252" s="350"/>
      <c r="AQD252" s="773"/>
      <c r="AQE252" s="773"/>
      <c r="AQF252" s="773"/>
      <c r="AQG252" s="774"/>
      <c r="AQI252" s="347"/>
      <c r="AQJ252" s="350"/>
      <c r="AQK252" s="350"/>
      <c r="AQL252" s="773"/>
      <c r="AQM252" s="773"/>
      <c r="AQN252" s="773"/>
      <c r="AQO252" s="774"/>
      <c r="AQQ252" s="347"/>
      <c r="AQR252" s="350"/>
      <c r="AQS252" s="350"/>
      <c r="AQT252" s="773"/>
      <c r="AQU252" s="773"/>
      <c r="AQV252" s="773"/>
      <c r="AQW252" s="774"/>
      <c r="AQY252" s="347"/>
      <c r="AQZ252" s="350"/>
      <c r="ARA252" s="350"/>
      <c r="ARB252" s="773"/>
      <c r="ARC252" s="773"/>
      <c r="ARD252" s="773"/>
      <c r="ARE252" s="774"/>
      <c r="ARG252" s="347"/>
      <c r="ARH252" s="350"/>
      <c r="ARI252" s="350"/>
      <c r="ARJ252" s="773"/>
      <c r="ARK252" s="773"/>
      <c r="ARL252" s="773"/>
      <c r="ARM252" s="774"/>
      <c r="ARO252" s="347"/>
      <c r="ARP252" s="350"/>
      <c r="ARQ252" s="350"/>
      <c r="ARR252" s="773"/>
      <c r="ARS252" s="773"/>
      <c r="ART252" s="773"/>
      <c r="ARU252" s="774"/>
      <c r="ARW252" s="347"/>
      <c r="ARX252" s="350"/>
      <c r="ARY252" s="350"/>
      <c r="ARZ252" s="773"/>
      <c r="ASA252" s="773"/>
      <c r="ASB252" s="773"/>
      <c r="ASC252" s="774"/>
      <c r="ASE252" s="347"/>
      <c r="ASF252" s="350"/>
      <c r="ASG252" s="350"/>
      <c r="ASH252" s="773"/>
      <c r="ASI252" s="773"/>
      <c r="ASJ252" s="773"/>
      <c r="ASK252" s="774"/>
      <c r="ASM252" s="347"/>
      <c r="ASN252" s="350"/>
      <c r="ASO252" s="350"/>
      <c r="ASP252" s="773"/>
      <c r="ASQ252" s="773"/>
      <c r="ASR252" s="773"/>
      <c r="ASS252" s="774"/>
      <c r="ASU252" s="347"/>
      <c r="ASV252" s="350"/>
      <c r="ASW252" s="350"/>
      <c r="ASX252" s="773"/>
      <c r="ASY252" s="773"/>
      <c r="ASZ252" s="773"/>
      <c r="ATA252" s="774"/>
      <c r="ATC252" s="347"/>
      <c r="ATD252" s="350"/>
      <c r="ATE252" s="350"/>
      <c r="ATF252" s="773"/>
      <c r="ATG252" s="773"/>
      <c r="ATH252" s="773"/>
      <c r="ATI252" s="774"/>
      <c r="ATK252" s="347"/>
      <c r="ATL252" s="350"/>
      <c r="ATM252" s="350"/>
      <c r="ATN252" s="773"/>
      <c r="ATO252" s="773"/>
      <c r="ATP252" s="773"/>
      <c r="ATQ252" s="774"/>
      <c r="ATS252" s="347"/>
      <c r="ATT252" s="350"/>
      <c r="ATU252" s="350"/>
      <c r="ATV252" s="773"/>
      <c r="ATW252" s="773"/>
      <c r="ATX252" s="773"/>
      <c r="ATY252" s="774"/>
      <c r="AUA252" s="347"/>
      <c r="AUB252" s="350"/>
      <c r="AUC252" s="350"/>
      <c r="AUD252" s="773"/>
      <c r="AUE252" s="773"/>
      <c r="AUF252" s="773"/>
      <c r="AUG252" s="774"/>
      <c r="AUI252" s="347"/>
      <c r="AUJ252" s="350"/>
      <c r="AUK252" s="350"/>
      <c r="AUL252" s="773"/>
      <c r="AUM252" s="773"/>
      <c r="AUN252" s="773"/>
      <c r="AUO252" s="774"/>
      <c r="AUQ252" s="347"/>
      <c r="AUR252" s="350"/>
      <c r="AUS252" s="350"/>
      <c r="AUT252" s="773"/>
      <c r="AUU252" s="773"/>
      <c r="AUV252" s="773"/>
      <c r="AUW252" s="774"/>
      <c r="AUY252" s="347"/>
      <c r="AUZ252" s="350"/>
      <c r="AVA252" s="350"/>
      <c r="AVB252" s="773"/>
      <c r="AVC252" s="773"/>
      <c r="AVD252" s="773"/>
      <c r="AVE252" s="774"/>
      <c r="AVG252" s="347"/>
      <c r="AVH252" s="350"/>
      <c r="AVI252" s="350"/>
      <c r="AVJ252" s="773"/>
      <c r="AVK252" s="773"/>
      <c r="AVL252" s="773"/>
      <c r="AVM252" s="774"/>
      <c r="AVO252" s="347"/>
      <c r="AVP252" s="350"/>
      <c r="AVQ252" s="350"/>
      <c r="AVR252" s="773"/>
      <c r="AVS252" s="773"/>
      <c r="AVT252" s="773"/>
      <c r="AVU252" s="774"/>
      <c r="AVW252" s="347"/>
      <c r="AVX252" s="350"/>
      <c r="AVY252" s="350"/>
      <c r="AVZ252" s="773"/>
      <c r="AWA252" s="773"/>
      <c r="AWB252" s="773"/>
      <c r="AWC252" s="774"/>
      <c r="AWE252" s="347"/>
      <c r="AWF252" s="350"/>
      <c r="AWG252" s="350"/>
      <c r="AWH252" s="773"/>
      <c r="AWI252" s="773"/>
      <c r="AWJ252" s="773"/>
      <c r="AWK252" s="774"/>
      <c r="AWM252" s="347"/>
      <c r="AWN252" s="350"/>
      <c r="AWO252" s="350"/>
      <c r="AWP252" s="773"/>
      <c r="AWQ252" s="773"/>
      <c r="AWR252" s="773"/>
      <c r="AWS252" s="774"/>
      <c r="AWU252" s="347"/>
      <c r="AWV252" s="350"/>
      <c r="AWW252" s="350"/>
      <c r="AWX252" s="773"/>
      <c r="AWY252" s="773"/>
      <c r="AWZ252" s="773"/>
      <c r="AXA252" s="774"/>
      <c r="AXC252" s="347"/>
      <c r="AXD252" s="350"/>
      <c r="AXE252" s="350"/>
      <c r="AXF252" s="773"/>
      <c r="AXG252" s="773"/>
      <c r="AXH252" s="773"/>
      <c r="AXI252" s="774"/>
      <c r="AXK252" s="347"/>
      <c r="AXL252" s="350"/>
      <c r="AXM252" s="350"/>
      <c r="AXN252" s="773"/>
      <c r="AXO252" s="773"/>
      <c r="AXP252" s="773"/>
      <c r="AXQ252" s="774"/>
      <c r="AXS252" s="347"/>
      <c r="AXT252" s="350"/>
      <c r="AXU252" s="350"/>
      <c r="AXV252" s="773"/>
      <c r="AXW252" s="773"/>
      <c r="AXX252" s="773"/>
      <c r="AXY252" s="774"/>
      <c r="AYA252" s="347"/>
      <c r="AYB252" s="350"/>
      <c r="AYC252" s="350"/>
      <c r="AYD252" s="773"/>
      <c r="AYE252" s="773"/>
      <c r="AYF252" s="773"/>
      <c r="AYG252" s="774"/>
      <c r="AYI252" s="347"/>
      <c r="AYJ252" s="350"/>
      <c r="AYK252" s="350"/>
      <c r="AYL252" s="773"/>
      <c r="AYM252" s="773"/>
      <c r="AYN252" s="773"/>
      <c r="AYO252" s="774"/>
      <c r="AYQ252" s="347"/>
      <c r="AYR252" s="350"/>
      <c r="AYS252" s="350"/>
      <c r="AYT252" s="773"/>
      <c r="AYU252" s="773"/>
      <c r="AYV252" s="773"/>
      <c r="AYW252" s="774"/>
      <c r="AYY252" s="347"/>
      <c r="AYZ252" s="350"/>
      <c r="AZA252" s="350"/>
      <c r="AZB252" s="773"/>
      <c r="AZC252" s="773"/>
      <c r="AZD252" s="773"/>
      <c r="AZE252" s="774"/>
      <c r="AZG252" s="347"/>
      <c r="AZH252" s="350"/>
      <c r="AZI252" s="350"/>
      <c r="AZJ252" s="773"/>
      <c r="AZK252" s="773"/>
      <c r="AZL252" s="773"/>
      <c r="AZM252" s="774"/>
      <c r="AZO252" s="347"/>
      <c r="AZP252" s="350"/>
      <c r="AZQ252" s="350"/>
      <c r="AZR252" s="773"/>
      <c r="AZS252" s="773"/>
      <c r="AZT252" s="773"/>
      <c r="AZU252" s="774"/>
      <c r="AZW252" s="347"/>
      <c r="AZX252" s="350"/>
      <c r="AZY252" s="350"/>
      <c r="AZZ252" s="773"/>
      <c r="BAA252" s="773"/>
      <c r="BAB252" s="773"/>
      <c r="BAC252" s="774"/>
      <c r="BAE252" s="347"/>
      <c r="BAF252" s="350"/>
      <c r="BAG252" s="350"/>
      <c r="BAH252" s="773"/>
      <c r="BAI252" s="773"/>
      <c r="BAJ252" s="773"/>
      <c r="BAK252" s="774"/>
      <c r="BAM252" s="347"/>
      <c r="BAN252" s="350"/>
      <c r="BAO252" s="350"/>
      <c r="BAP252" s="773"/>
      <c r="BAQ252" s="773"/>
      <c r="BAR252" s="773"/>
      <c r="BAS252" s="774"/>
      <c r="BAU252" s="347"/>
      <c r="BAV252" s="350"/>
      <c r="BAW252" s="350"/>
      <c r="BAX252" s="773"/>
      <c r="BAY252" s="773"/>
      <c r="BAZ252" s="773"/>
      <c r="BBA252" s="774"/>
      <c r="BBC252" s="347"/>
      <c r="BBD252" s="350"/>
      <c r="BBE252" s="350"/>
      <c r="BBF252" s="773"/>
      <c r="BBG252" s="773"/>
      <c r="BBH252" s="773"/>
      <c r="BBI252" s="774"/>
      <c r="BBK252" s="347"/>
      <c r="BBL252" s="350"/>
      <c r="BBM252" s="350"/>
      <c r="BBN252" s="773"/>
      <c r="BBO252" s="773"/>
      <c r="BBP252" s="773"/>
      <c r="BBQ252" s="774"/>
      <c r="BBS252" s="347"/>
      <c r="BBT252" s="350"/>
      <c r="BBU252" s="350"/>
      <c r="BBV252" s="773"/>
      <c r="BBW252" s="773"/>
      <c r="BBX252" s="773"/>
      <c r="BBY252" s="774"/>
      <c r="BCA252" s="347"/>
      <c r="BCB252" s="350"/>
      <c r="BCC252" s="350"/>
      <c r="BCD252" s="773"/>
      <c r="BCE252" s="773"/>
      <c r="BCF252" s="773"/>
      <c r="BCG252" s="774"/>
      <c r="BCI252" s="347"/>
      <c r="BCJ252" s="350"/>
      <c r="BCK252" s="350"/>
      <c r="BCL252" s="773"/>
      <c r="BCM252" s="773"/>
      <c r="BCN252" s="773"/>
      <c r="BCO252" s="774"/>
      <c r="BCQ252" s="347"/>
      <c r="BCR252" s="350"/>
      <c r="BCS252" s="350"/>
      <c r="BCT252" s="773"/>
      <c r="BCU252" s="773"/>
      <c r="BCV252" s="773"/>
      <c r="BCW252" s="774"/>
      <c r="BCY252" s="347"/>
      <c r="BCZ252" s="350"/>
      <c r="BDA252" s="350"/>
      <c r="BDB252" s="773"/>
      <c r="BDC252" s="773"/>
      <c r="BDD252" s="773"/>
      <c r="BDE252" s="774"/>
      <c r="BDG252" s="347"/>
      <c r="BDH252" s="350"/>
      <c r="BDI252" s="350"/>
      <c r="BDJ252" s="773"/>
      <c r="BDK252" s="773"/>
      <c r="BDL252" s="773"/>
      <c r="BDM252" s="774"/>
      <c r="BDO252" s="347"/>
      <c r="BDP252" s="350"/>
      <c r="BDQ252" s="350"/>
      <c r="BDR252" s="773"/>
      <c r="BDS252" s="773"/>
      <c r="BDT252" s="773"/>
      <c r="BDU252" s="774"/>
      <c r="BDW252" s="347"/>
      <c r="BDX252" s="350"/>
      <c r="BDY252" s="350"/>
      <c r="BDZ252" s="773"/>
      <c r="BEA252" s="773"/>
      <c r="BEB252" s="773"/>
      <c r="BEC252" s="774"/>
      <c r="BEE252" s="347"/>
      <c r="BEF252" s="350"/>
      <c r="BEG252" s="350"/>
      <c r="BEH252" s="773"/>
      <c r="BEI252" s="773"/>
      <c r="BEJ252" s="773"/>
      <c r="BEK252" s="774"/>
      <c r="BEM252" s="347"/>
      <c r="BEN252" s="350"/>
      <c r="BEO252" s="350"/>
      <c r="BEP252" s="773"/>
      <c r="BEQ252" s="773"/>
      <c r="BER252" s="773"/>
      <c r="BES252" s="774"/>
      <c r="BEU252" s="347"/>
      <c r="BEV252" s="350"/>
      <c r="BEW252" s="350"/>
      <c r="BEX252" s="773"/>
      <c r="BEY252" s="773"/>
      <c r="BEZ252" s="773"/>
      <c r="BFA252" s="774"/>
      <c r="BFC252" s="347"/>
      <c r="BFD252" s="350"/>
      <c r="BFE252" s="350"/>
      <c r="BFF252" s="773"/>
      <c r="BFG252" s="773"/>
      <c r="BFH252" s="773"/>
      <c r="BFI252" s="774"/>
      <c r="BFK252" s="347"/>
      <c r="BFL252" s="350"/>
      <c r="BFM252" s="350"/>
      <c r="BFN252" s="773"/>
      <c r="BFO252" s="773"/>
      <c r="BFP252" s="773"/>
      <c r="BFQ252" s="774"/>
      <c r="BFS252" s="347"/>
      <c r="BFT252" s="350"/>
      <c r="BFU252" s="350"/>
      <c r="BFV252" s="773"/>
      <c r="BFW252" s="773"/>
      <c r="BFX252" s="773"/>
      <c r="BFY252" s="774"/>
      <c r="BGA252" s="347"/>
      <c r="BGB252" s="350"/>
      <c r="BGC252" s="350"/>
      <c r="BGD252" s="773"/>
      <c r="BGE252" s="773"/>
      <c r="BGF252" s="773"/>
      <c r="BGG252" s="774"/>
      <c r="BGI252" s="347"/>
      <c r="BGJ252" s="350"/>
      <c r="BGK252" s="350"/>
      <c r="BGL252" s="773"/>
      <c r="BGM252" s="773"/>
      <c r="BGN252" s="773"/>
      <c r="BGO252" s="774"/>
      <c r="BGQ252" s="347"/>
      <c r="BGR252" s="350"/>
      <c r="BGS252" s="350"/>
      <c r="BGT252" s="773"/>
      <c r="BGU252" s="773"/>
      <c r="BGV252" s="773"/>
      <c r="BGW252" s="774"/>
      <c r="BGY252" s="347"/>
      <c r="BGZ252" s="350"/>
      <c r="BHA252" s="350"/>
      <c r="BHB252" s="773"/>
      <c r="BHC252" s="773"/>
      <c r="BHD252" s="773"/>
      <c r="BHE252" s="774"/>
      <c r="BHG252" s="347"/>
      <c r="BHH252" s="350"/>
      <c r="BHI252" s="350"/>
      <c r="BHJ252" s="773"/>
      <c r="BHK252" s="773"/>
      <c r="BHL252" s="773"/>
      <c r="BHM252" s="774"/>
      <c r="BHO252" s="347"/>
      <c r="BHP252" s="350"/>
      <c r="BHQ252" s="350"/>
      <c r="BHR252" s="773"/>
      <c r="BHS252" s="773"/>
      <c r="BHT252" s="773"/>
      <c r="BHU252" s="774"/>
      <c r="BHW252" s="347"/>
      <c r="BHX252" s="350"/>
      <c r="BHY252" s="350"/>
      <c r="BHZ252" s="773"/>
      <c r="BIA252" s="773"/>
      <c r="BIB252" s="773"/>
      <c r="BIC252" s="774"/>
      <c r="BIE252" s="347"/>
      <c r="BIF252" s="350"/>
      <c r="BIG252" s="350"/>
      <c r="BIH252" s="773"/>
      <c r="BII252" s="773"/>
      <c r="BIJ252" s="773"/>
      <c r="BIK252" s="774"/>
      <c r="BIM252" s="347"/>
      <c r="BIN252" s="350"/>
      <c r="BIO252" s="350"/>
      <c r="BIP252" s="773"/>
      <c r="BIQ252" s="773"/>
      <c r="BIR252" s="773"/>
      <c r="BIS252" s="774"/>
      <c r="BIU252" s="347"/>
      <c r="BIV252" s="350"/>
      <c r="BIW252" s="350"/>
      <c r="BIX252" s="773"/>
      <c r="BIY252" s="773"/>
      <c r="BIZ252" s="773"/>
      <c r="BJA252" s="774"/>
      <c r="BJC252" s="347"/>
      <c r="BJD252" s="350"/>
      <c r="BJE252" s="350"/>
      <c r="BJF252" s="773"/>
      <c r="BJG252" s="773"/>
      <c r="BJH252" s="773"/>
      <c r="BJI252" s="774"/>
      <c r="BJK252" s="347"/>
      <c r="BJL252" s="350"/>
      <c r="BJM252" s="350"/>
      <c r="BJN252" s="773"/>
      <c r="BJO252" s="773"/>
      <c r="BJP252" s="773"/>
      <c r="BJQ252" s="774"/>
      <c r="BJS252" s="347"/>
      <c r="BJT252" s="350"/>
      <c r="BJU252" s="350"/>
      <c r="BJV252" s="773"/>
      <c r="BJW252" s="773"/>
      <c r="BJX252" s="773"/>
      <c r="BJY252" s="774"/>
      <c r="BKA252" s="347"/>
      <c r="BKB252" s="350"/>
      <c r="BKC252" s="350"/>
      <c r="BKD252" s="773"/>
      <c r="BKE252" s="773"/>
      <c r="BKF252" s="773"/>
      <c r="BKG252" s="774"/>
      <c r="BKI252" s="347"/>
      <c r="BKJ252" s="350"/>
      <c r="BKK252" s="350"/>
      <c r="BKL252" s="773"/>
      <c r="BKM252" s="773"/>
      <c r="BKN252" s="773"/>
      <c r="BKO252" s="774"/>
      <c r="BKQ252" s="347"/>
      <c r="BKR252" s="350"/>
      <c r="BKS252" s="350"/>
      <c r="BKT252" s="773"/>
      <c r="BKU252" s="773"/>
      <c r="BKV252" s="773"/>
      <c r="BKW252" s="774"/>
      <c r="BKY252" s="347"/>
      <c r="BKZ252" s="350"/>
      <c r="BLA252" s="350"/>
      <c r="BLB252" s="773"/>
      <c r="BLC252" s="773"/>
      <c r="BLD252" s="773"/>
      <c r="BLE252" s="774"/>
      <c r="BLG252" s="347"/>
      <c r="BLH252" s="350"/>
      <c r="BLI252" s="350"/>
      <c r="BLJ252" s="773"/>
      <c r="BLK252" s="773"/>
      <c r="BLL252" s="773"/>
      <c r="BLM252" s="774"/>
      <c r="BLO252" s="347"/>
      <c r="BLP252" s="350"/>
      <c r="BLQ252" s="350"/>
      <c r="BLR252" s="773"/>
      <c r="BLS252" s="773"/>
      <c r="BLT252" s="773"/>
      <c r="BLU252" s="774"/>
      <c r="BLW252" s="347"/>
      <c r="BLX252" s="350"/>
      <c r="BLY252" s="350"/>
      <c r="BLZ252" s="773"/>
      <c r="BMA252" s="773"/>
      <c r="BMB252" s="773"/>
      <c r="BMC252" s="774"/>
      <c r="BME252" s="347"/>
      <c r="BMF252" s="350"/>
      <c r="BMG252" s="350"/>
      <c r="BMH252" s="773"/>
      <c r="BMI252" s="773"/>
      <c r="BMJ252" s="773"/>
      <c r="BMK252" s="774"/>
      <c r="BMM252" s="347"/>
      <c r="BMN252" s="350"/>
      <c r="BMO252" s="350"/>
      <c r="BMP252" s="773"/>
      <c r="BMQ252" s="773"/>
      <c r="BMR252" s="773"/>
      <c r="BMS252" s="774"/>
      <c r="BMU252" s="347"/>
      <c r="BMV252" s="350"/>
      <c r="BMW252" s="350"/>
      <c r="BMX252" s="773"/>
      <c r="BMY252" s="773"/>
      <c r="BMZ252" s="773"/>
      <c r="BNA252" s="774"/>
      <c r="BNC252" s="347"/>
      <c r="BND252" s="350"/>
      <c r="BNE252" s="350"/>
      <c r="BNF252" s="773"/>
      <c r="BNG252" s="773"/>
      <c r="BNH252" s="773"/>
      <c r="BNI252" s="774"/>
      <c r="BNK252" s="347"/>
      <c r="BNL252" s="350"/>
      <c r="BNM252" s="350"/>
      <c r="BNN252" s="773"/>
      <c r="BNO252" s="773"/>
      <c r="BNP252" s="773"/>
      <c r="BNQ252" s="774"/>
      <c r="BNS252" s="347"/>
      <c r="BNT252" s="350"/>
      <c r="BNU252" s="350"/>
      <c r="BNV252" s="773"/>
      <c r="BNW252" s="773"/>
      <c r="BNX252" s="773"/>
      <c r="BNY252" s="774"/>
      <c r="BOA252" s="347"/>
      <c r="BOB252" s="350"/>
      <c r="BOC252" s="350"/>
      <c r="BOD252" s="773"/>
      <c r="BOE252" s="773"/>
      <c r="BOF252" s="773"/>
      <c r="BOG252" s="774"/>
      <c r="BOI252" s="347"/>
      <c r="BOJ252" s="350"/>
      <c r="BOK252" s="350"/>
      <c r="BOL252" s="773"/>
      <c r="BOM252" s="773"/>
      <c r="BON252" s="773"/>
      <c r="BOO252" s="774"/>
      <c r="BOQ252" s="347"/>
      <c r="BOR252" s="350"/>
      <c r="BOS252" s="350"/>
      <c r="BOT252" s="773"/>
      <c r="BOU252" s="773"/>
      <c r="BOV252" s="773"/>
      <c r="BOW252" s="774"/>
      <c r="BOY252" s="347"/>
      <c r="BOZ252" s="350"/>
      <c r="BPA252" s="350"/>
      <c r="BPB252" s="773"/>
      <c r="BPC252" s="773"/>
      <c r="BPD252" s="773"/>
      <c r="BPE252" s="774"/>
      <c r="BPG252" s="347"/>
      <c r="BPH252" s="350"/>
      <c r="BPI252" s="350"/>
      <c r="BPJ252" s="773"/>
      <c r="BPK252" s="773"/>
      <c r="BPL252" s="773"/>
      <c r="BPM252" s="774"/>
      <c r="BPO252" s="347"/>
      <c r="BPP252" s="350"/>
      <c r="BPQ252" s="350"/>
      <c r="BPR252" s="773"/>
      <c r="BPS252" s="773"/>
      <c r="BPT252" s="773"/>
      <c r="BPU252" s="774"/>
      <c r="BPW252" s="347"/>
      <c r="BPX252" s="350"/>
      <c r="BPY252" s="350"/>
      <c r="BPZ252" s="773"/>
      <c r="BQA252" s="773"/>
      <c r="BQB252" s="773"/>
      <c r="BQC252" s="774"/>
      <c r="BQE252" s="347"/>
      <c r="BQF252" s="350"/>
      <c r="BQG252" s="350"/>
      <c r="BQH252" s="773"/>
      <c r="BQI252" s="773"/>
      <c r="BQJ252" s="773"/>
      <c r="BQK252" s="774"/>
      <c r="BQM252" s="347"/>
      <c r="BQN252" s="350"/>
      <c r="BQO252" s="350"/>
      <c r="BQP252" s="773"/>
      <c r="BQQ252" s="773"/>
      <c r="BQR252" s="773"/>
      <c r="BQS252" s="774"/>
      <c r="BQU252" s="347"/>
      <c r="BQV252" s="350"/>
      <c r="BQW252" s="350"/>
      <c r="BQX252" s="773"/>
      <c r="BQY252" s="773"/>
      <c r="BQZ252" s="773"/>
      <c r="BRA252" s="774"/>
      <c r="BRC252" s="347"/>
      <c r="BRD252" s="350"/>
      <c r="BRE252" s="350"/>
      <c r="BRF252" s="773"/>
      <c r="BRG252" s="773"/>
      <c r="BRH252" s="773"/>
      <c r="BRI252" s="774"/>
      <c r="BRK252" s="347"/>
      <c r="BRL252" s="350"/>
      <c r="BRM252" s="350"/>
      <c r="BRN252" s="773"/>
      <c r="BRO252" s="773"/>
      <c r="BRP252" s="773"/>
      <c r="BRQ252" s="774"/>
      <c r="BRS252" s="347"/>
      <c r="BRT252" s="350"/>
      <c r="BRU252" s="350"/>
      <c r="BRV252" s="773"/>
      <c r="BRW252" s="773"/>
      <c r="BRX252" s="773"/>
      <c r="BRY252" s="774"/>
      <c r="BSA252" s="347"/>
      <c r="BSB252" s="350"/>
      <c r="BSC252" s="350"/>
      <c r="BSD252" s="773"/>
      <c r="BSE252" s="773"/>
      <c r="BSF252" s="773"/>
      <c r="BSG252" s="774"/>
      <c r="BSI252" s="347"/>
      <c r="BSJ252" s="350"/>
      <c r="BSK252" s="350"/>
      <c r="BSL252" s="773"/>
      <c r="BSM252" s="773"/>
      <c r="BSN252" s="773"/>
      <c r="BSO252" s="774"/>
      <c r="BSQ252" s="347"/>
      <c r="BSR252" s="350"/>
      <c r="BSS252" s="350"/>
      <c r="BST252" s="773"/>
      <c r="BSU252" s="773"/>
      <c r="BSV252" s="773"/>
      <c r="BSW252" s="774"/>
      <c r="BSY252" s="347"/>
      <c r="BSZ252" s="350"/>
      <c r="BTA252" s="350"/>
      <c r="BTB252" s="773"/>
      <c r="BTC252" s="773"/>
      <c r="BTD252" s="773"/>
      <c r="BTE252" s="774"/>
      <c r="BTG252" s="347"/>
      <c r="BTH252" s="350"/>
      <c r="BTI252" s="350"/>
      <c r="BTJ252" s="773"/>
      <c r="BTK252" s="773"/>
      <c r="BTL252" s="773"/>
      <c r="BTM252" s="774"/>
      <c r="BTO252" s="347"/>
      <c r="BTP252" s="350"/>
      <c r="BTQ252" s="350"/>
      <c r="BTR252" s="773"/>
      <c r="BTS252" s="773"/>
      <c r="BTT252" s="773"/>
      <c r="BTU252" s="774"/>
      <c r="BTW252" s="347"/>
      <c r="BTX252" s="350"/>
      <c r="BTY252" s="350"/>
      <c r="BTZ252" s="773"/>
      <c r="BUA252" s="773"/>
      <c r="BUB252" s="773"/>
      <c r="BUC252" s="774"/>
      <c r="BUE252" s="347"/>
      <c r="BUF252" s="350"/>
      <c r="BUG252" s="350"/>
      <c r="BUH252" s="773"/>
      <c r="BUI252" s="773"/>
      <c r="BUJ252" s="773"/>
      <c r="BUK252" s="774"/>
      <c r="BUM252" s="347"/>
      <c r="BUN252" s="350"/>
      <c r="BUO252" s="350"/>
      <c r="BUP252" s="773"/>
      <c r="BUQ252" s="773"/>
      <c r="BUR252" s="773"/>
      <c r="BUS252" s="774"/>
      <c r="BUU252" s="347"/>
      <c r="BUV252" s="350"/>
      <c r="BUW252" s="350"/>
      <c r="BUX252" s="773"/>
      <c r="BUY252" s="773"/>
      <c r="BUZ252" s="773"/>
      <c r="BVA252" s="774"/>
      <c r="BVC252" s="347"/>
      <c r="BVD252" s="350"/>
      <c r="BVE252" s="350"/>
      <c r="BVF252" s="773"/>
      <c r="BVG252" s="773"/>
      <c r="BVH252" s="773"/>
      <c r="BVI252" s="774"/>
      <c r="BVK252" s="347"/>
      <c r="BVL252" s="350"/>
      <c r="BVM252" s="350"/>
      <c r="BVN252" s="773"/>
      <c r="BVO252" s="773"/>
      <c r="BVP252" s="773"/>
      <c r="BVQ252" s="774"/>
      <c r="BVS252" s="347"/>
      <c r="BVT252" s="350"/>
      <c r="BVU252" s="350"/>
      <c r="BVV252" s="773"/>
      <c r="BVW252" s="773"/>
      <c r="BVX252" s="773"/>
      <c r="BVY252" s="774"/>
      <c r="BWA252" s="347"/>
      <c r="BWB252" s="350"/>
      <c r="BWC252" s="350"/>
      <c r="BWD252" s="773"/>
      <c r="BWE252" s="773"/>
      <c r="BWF252" s="773"/>
      <c r="BWG252" s="774"/>
      <c r="BWI252" s="347"/>
      <c r="BWJ252" s="350"/>
      <c r="BWK252" s="350"/>
      <c r="BWL252" s="773"/>
      <c r="BWM252" s="773"/>
      <c r="BWN252" s="773"/>
      <c r="BWO252" s="774"/>
      <c r="BWQ252" s="347"/>
      <c r="BWR252" s="350"/>
      <c r="BWS252" s="350"/>
      <c r="BWT252" s="773"/>
      <c r="BWU252" s="773"/>
      <c r="BWV252" s="773"/>
      <c r="BWW252" s="774"/>
      <c r="BWY252" s="347"/>
      <c r="BWZ252" s="350"/>
      <c r="BXA252" s="350"/>
      <c r="BXB252" s="773"/>
      <c r="BXC252" s="773"/>
      <c r="BXD252" s="773"/>
      <c r="BXE252" s="774"/>
      <c r="BXG252" s="347"/>
      <c r="BXH252" s="350"/>
      <c r="BXI252" s="350"/>
      <c r="BXJ252" s="773"/>
      <c r="BXK252" s="773"/>
      <c r="BXL252" s="773"/>
      <c r="BXM252" s="774"/>
      <c r="BXO252" s="347"/>
      <c r="BXP252" s="350"/>
      <c r="BXQ252" s="350"/>
      <c r="BXR252" s="773"/>
      <c r="BXS252" s="773"/>
      <c r="BXT252" s="773"/>
      <c r="BXU252" s="774"/>
      <c r="BXW252" s="347"/>
      <c r="BXX252" s="350"/>
      <c r="BXY252" s="350"/>
      <c r="BXZ252" s="773"/>
      <c r="BYA252" s="773"/>
      <c r="BYB252" s="773"/>
      <c r="BYC252" s="774"/>
      <c r="BYE252" s="347"/>
      <c r="BYF252" s="350"/>
      <c r="BYG252" s="350"/>
      <c r="BYH252" s="773"/>
      <c r="BYI252" s="773"/>
      <c r="BYJ252" s="773"/>
      <c r="BYK252" s="774"/>
      <c r="BYM252" s="347"/>
      <c r="BYN252" s="350"/>
      <c r="BYO252" s="350"/>
      <c r="BYP252" s="773"/>
      <c r="BYQ252" s="773"/>
      <c r="BYR252" s="773"/>
      <c r="BYS252" s="774"/>
      <c r="BYU252" s="347"/>
      <c r="BYV252" s="350"/>
      <c r="BYW252" s="350"/>
      <c r="BYX252" s="773"/>
      <c r="BYY252" s="773"/>
      <c r="BYZ252" s="773"/>
      <c r="BZA252" s="774"/>
      <c r="BZC252" s="347"/>
      <c r="BZD252" s="350"/>
      <c r="BZE252" s="350"/>
      <c r="BZF252" s="773"/>
      <c r="BZG252" s="773"/>
      <c r="BZH252" s="773"/>
      <c r="BZI252" s="774"/>
      <c r="BZK252" s="347"/>
      <c r="BZL252" s="350"/>
      <c r="BZM252" s="350"/>
      <c r="BZN252" s="773"/>
      <c r="BZO252" s="773"/>
      <c r="BZP252" s="773"/>
      <c r="BZQ252" s="774"/>
      <c r="BZS252" s="347"/>
      <c r="BZT252" s="350"/>
      <c r="BZU252" s="350"/>
      <c r="BZV252" s="773"/>
      <c r="BZW252" s="773"/>
      <c r="BZX252" s="773"/>
      <c r="BZY252" s="774"/>
      <c r="CAA252" s="347"/>
      <c r="CAB252" s="350"/>
      <c r="CAC252" s="350"/>
      <c r="CAD252" s="773"/>
      <c r="CAE252" s="773"/>
      <c r="CAF252" s="773"/>
      <c r="CAG252" s="774"/>
      <c r="CAI252" s="347"/>
      <c r="CAJ252" s="350"/>
      <c r="CAK252" s="350"/>
      <c r="CAL252" s="773"/>
      <c r="CAM252" s="773"/>
      <c r="CAN252" s="773"/>
      <c r="CAO252" s="774"/>
      <c r="CAQ252" s="347"/>
      <c r="CAR252" s="350"/>
      <c r="CAS252" s="350"/>
      <c r="CAT252" s="773"/>
      <c r="CAU252" s="773"/>
      <c r="CAV252" s="773"/>
      <c r="CAW252" s="774"/>
      <c r="CAY252" s="347"/>
      <c r="CAZ252" s="350"/>
      <c r="CBA252" s="350"/>
      <c r="CBB252" s="773"/>
      <c r="CBC252" s="773"/>
      <c r="CBD252" s="773"/>
      <c r="CBE252" s="774"/>
      <c r="CBG252" s="347"/>
      <c r="CBH252" s="350"/>
      <c r="CBI252" s="350"/>
      <c r="CBJ252" s="773"/>
      <c r="CBK252" s="773"/>
      <c r="CBL252" s="773"/>
      <c r="CBM252" s="774"/>
      <c r="CBO252" s="347"/>
      <c r="CBP252" s="350"/>
      <c r="CBQ252" s="350"/>
      <c r="CBR252" s="773"/>
      <c r="CBS252" s="773"/>
      <c r="CBT252" s="773"/>
      <c r="CBU252" s="774"/>
      <c r="CBW252" s="347"/>
      <c r="CBX252" s="350"/>
      <c r="CBY252" s="350"/>
      <c r="CBZ252" s="773"/>
      <c r="CCA252" s="773"/>
      <c r="CCB252" s="773"/>
      <c r="CCC252" s="774"/>
      <c r="CCE252" s="347"/>
      <c r="CCF252" s="350"/>
      <c r="CCG252" s="350"/>
      <c r="CCH252" s="773"/>
      <c r="CCI252" s="773"/>
      <c r="CCJ252" s="773"/>
      <c r="CCK252" s="774"/>
      <c r="CCM252" s="347"/>
      <c r="CCN252" s="350"/>
      <c r="CCO252" s="350"/>
      <c r="CCP252" s="773"/>
      <c r="CCQ252" s="773"/>
      <c r="CCR252" s="773"/>
      <c r="CCS252" s="774"/>
      <c r="CCU252" s="347"/>
      <c r="CCV252" s="350"/>
      <c r="CCW252" s="350"/>
      <c r="CCX252" s="773"/>
      <c r="CCY252" s="773"/>
      <c r="CCZ252" s="773"/>
      <c r="CDA252" s="774"/>
      <c r="CDC252" s="347"/>
      <c r="CDD252" s="350"/>
      <c r="CDE252" s="350"/>
      <c r="CDF252" s="773"/>
      <c r="CDG252" s="773"/>
      <c r="CDH252" s="773"/>
      <c r="CDI252" s="774"/>
      <c r="CDK252" s="347"/>
      <c r="CDL252" s="350"/>
      <c r="CDM252" s="350"/>
      <c r="CDN252" s="773"/>
      <c r="CDO252" s="773"/>
      <c r="CDP252" s="773"/>
      <c r="CDQ252" s="774"/>
      <c r="CDS252" s="347"/>
      <c r="CDT252" s="350"/>
      <c r="CDU252" s="350"/>
      <c r="CDV252" s="773"/>
      <c r="CDW252" s="773"/>
      <c r="CDX252" s="773"/>
      <c r="CDY252" s="774"/>
      <c r="CEA252" s="347"/>
      <c r="CEB252" s="350"/>
      <c r="CEC252" s="350"/>
      <c r="CED252" s="773"/>
      <c r="CEE252" s="773"/>
      <c r="CEF252" s="773"/>
      <c r="CEG252" s="774"/>
      <c r="CEI252" s="347"/>
      <c r="CEJ252" s="350"/>
      <c r="CEK252" s="350"/>
      <c r="CEL252" s="773"/>
      <c r="CEM252" s="773"/>
      <c r="CEN252" s="773"/>
      <c r="CEO252" s="774"/>
      <c r="CEQ252" s="347"/>
      <c r="CER252" s="350"/>
      <c r="CES252" s="350"/>
      <c r="CET252" s="773"/>
      <c r="CEU252" s="773"/>
      <c r="CEV252" s="773"/>
      <c r="CEW252" s="774"/>
      <c r="CEY252" s="347"/>
      <c r="CEZ252" s="350"/>
      <c r="CFA252" s="350"/>
      <c r="CFB252" s="773"/>
      <c r="CFC252" s="773"/>
      <c r="CFD252" s="773"/>
      <c r="CFE252" s="774"/>
      <c r="CFG252" s="347"/>
      <c r="CFH252" s="350"/>
      <c r="CFI252" s="350"/>
      <c r="CFJ252" s="773"/>
      <c r="CFK252" s="773"/>
      <c r="CFL252" s="773"/>
      <c r="CFM252" s="774"/>
      <c r="CFO252" s="347"/>
      <c r="CFP252" s="350"/>
      <c r="CFQ252" s="350"/>
      <c r="CFR252" s="773"/>
      <c r="CFS252" s="773"/>
      <c r="CFT252" s="773"/>
      <c r="CFU252" s="774"/>
      <c r="CFW252" s="347"/>
      <c r="CFX252" s="350"/>
      <c r="CFY252" s="350"/>
      <c r="CFZ252" s="773"/>
      <c r="CGA252" s="773"/>
      <c r="CGB252" s="773"/>
      <c r="CGC252" s="774"/>
      <c r="CGE252" s="347"/>
      <c r="CGF252" s="350"/>
      <c r="CGG252" s="350"/>
      <c r="CGH252" s="773"/>
      <c r="CGI252" s="773"/>
      <c r="CGJ252" s="773"/>
      <c r="CGK252" s="774"/>
      <c r="CGM252" s="347"/>
      <c r="CGN252" s="350"/>
      <c r="CGO252" s="350"/>
      <c r="CGP252" s="773"/>
      <c r="CGQ252" s="773"/>
      <c r="CGR252" s="773"/>
      <c r="CGS252" s="774"/>
      <c r="CGU252" s="347"/>
      <c r="CGV252" s="350"/>
      <c r="CGW252" s="350"/>
      <c r="CGX252" s="773"/>
      <c r="CGY252" s="773"/>
      <c r="CGZ252" s="773"/>
      <c r="CHA252" s="774"/>
      <c r="CHC252" s="347"/>
      <c r="CHD252" s="350"/>
      <c r="CHE252" s="350"/>
      <c r="CHF252" s="773"/>
      <c r="CHG252" s="773"/>
      <c r="CHH252" s="773"/>
      <c r="CHI252" s="774"/>
      <c r="CHK252" s="347"/>
      <c r="CHL252" s="350"/>
      <c r="CHM252" s="350"/>
      <c r="CHN252" s="773"/>
      <c r="CHO252" s="773"/>
      <c r="CHP252" s="773"/>
      <c r="CHQ252" s="774"/>
      <c r="CHS252" s="347"/>
      <c r="CHT252" s="350"/>
      <c r="CHU252" s="350"/>
      <c r="CHV252" s="773"/>
      <c r="CHW252" s="773"/>
      <c r="CHX252" s="773"/>
      <c r="CHY252" s="774"/>
      <c r="CIA252" s="347"/>
      <c r="CIB252" s="350"/>
      <c r="CIC252" s="350"/>
      <c r="CID252" s="773"/>
      <c r="CIE252" s="773"/>
      <c r="CIF252" s="773"/>
      <c r="CIG252" s="774"/>
      <c r="CII252" s="347"/>
      <c r="CIJ252" s="350"/>
      <c r="CIK252" s="350"/>
      <c r="CIL252" s="773"/>
      <c r="CIM252" s="773"/>
      <c r="CIN252" s="773"/>
      <c r="CIO252" s="774"/>
      <c r="CIQ252" s="347"/>
      <c r="CIR252" s="350"/>
      <c r="CIS252" s="350"/>
      <c r="CIT252" s="773"/>
      <c r="CIU252" s="773"/>
      <c r="CIV252" s="773"/>
      <c r="CIW252" s="774"/>
      <c r="CIY252" s="347"/>
      <c r="CIZ252" s="350"/>
      <c r="CJA252" s="350"/>
      <c r="CJB252" s="773"/>
      <c r="CJC252" s="773"/>
      <c r="CJD252" s="773"/>
      <c r="CJE252" s="774"/>
      <c r="CJG252" s="347"/>
      <c r="CJH252" s="350"/>
      <c r="CJI252" s="350"/>
      <c r="CJJ252" s="773"/>
      <c r="CJK252" s="773"/>
      <c r="CJL252" s="773"/>
      <c r="CJM252" s="774"/>
      <c r="CJO252" s="347"/>
      <c r="CJP252" s="350"/>
      <c r="CJQ252" s="350"/>
      <c r="CJR252" s="773"/>
      <c r="CJS252" s="773"/>
      <c r="CJT252" s="773"/>
      <c r="CJU252" s="774"/>
      <c r="CJW252" s="347"/>
      <c r="CJX252" s="350"/>
      <c r="CJY252" s="350"/>
      <c r="CJZ252" s="773"/>
      <c r="CKA252" s="773"/>
      <c r="CKB252" s="773"/>
      <c r="CKC252" s="774"/>
      <c r="CKE252" s="347"/>
      <c r="CKF252" s="350"/>
      <c r="CKG252" s="350"/>
      <c r="CKH252" s="773"/>
      <c r="CKI252" s="773"/>
      <c r="CKJ252" s="773"/>
      <c r="CKK252" s="774"/>
      <c r="CKM252" s="347"/>
      <c r="CKN252" s="350"/>
      <c r="CKO252" s="350"/>
      <c r="CKP252" s="773"/>
      <c r="CKQ252" s="773"/>
      <c r="CKR252" s="773"/>
      <c r="CKS252" s="774"/>
      <c r="CKU252" s="347"/>
      <c r="CKV252" s="350"/>
      <c r="CKW252" s="350"/>
      <c r="CKX252" s="773"/>
      <c r="CKY252" s="773"/>
      <c r="CKZ252" s="773"/>
      <c r="CLA252" s="774"/>
      <c r="CLC252" s="347"/>
      <c r="CLD252" s="350"/>
      <c r="CLE252" s="350"/>
      <c r="CLF252" s="773"/>
      <c r="CLG252" s="773"/>
      <c r="CLH252" s="773"/>
      <c r="CLI252" s="774"/>
      <c r="CLK252" s="347"/>
      <c r="CLL252" s="350"/>
      <c r="CLM252" s="350"/>
      <c r="CLN252" s="773"/>
      <c r="CLO252" s="773"/>
      <c r="CLP252" s="773"/>
      <c r="CLQ252" s="774"/>
      <c r="CLS252" s="347"/>
      <c r="CLT252" s="350"/>
      <c r="CLU252" s="350"/>
      <c r="CLV252" s="773"/>
      <c r="CLW252" s="773"/>
      <c r="CLX252" s="773"/>
      <c r="CLY252" s="774"/>
      <c r="CMA252" s="347"/>
      <c r="CMB252" s="350"/>
      <c r="CMC252" s="350"/>
      <c r="CMD252" s="773"/>
      <c r="CME252" s="773"/>
      <c r="CMF252" s="773"/>
      <c r="CMG252" s="774"/>
      <c r="CMI252" s="347"/>
      <c r="CMJ252" s="350"/>
      <c r="CMK252" s="350"/>
      <c r="CML252" s="773"/>
      <c r="CMM252" s="773"/>
      <c r="CMN252" s="773"/>
      <c r="CMO252" s="774"/>
      <c r="CMQ252" s="347"/>
      <c r="CMR252" s="350"/>
      <c r="CMS252" s="350"/>
      <c r="CMT252" s="773"/>
      <c r="CMU252" s="773"/>
      <c r="CMV252" s="773"/>
      <c r="CMW252" s="774"/>
      <c r="CMY252" s="347"/>
      <c r="CMZ252" s="350"/>
      <c r="CNA252" s="350"/>
      <c r="CNB252" s="773"/>
      <c r="CNC252" s="773"/>
      <c r="CND252" s="773"/>
      <c r="CNE252" s="774"/>
      <c r="CNG252" s="347"/>
      <c r="CNH252" s="350"/>
      <c r="CNI252" s="350"/>
      <c r="CNJ252" s="773"/>
      <c r="CNK252" s="773"/>
      <c r="CNL252" s="773"/>
      <c r="CNM252" s="774"/>
      <c r="CNO252" s="347"/>
      <c r="CNP252" s="350"/>
      <c r="CNQ252" s="350"/>
      <c r="CNR252" s="773"/>
      <c r="CNS252" s="773"/>
      <c r="CNT252" s="773"/>
      <c r="CNU252" s="774"/>
      <c r="CNW252" s="347"/>
      <c r="CNX252" s="350"/>
      <c r="CNY252" s="350"/>
      <c r="CNZ252" s="773"/>
      <c r="COA252" s="773"/>
      <c r="COB252" s="773"/>
      <c r="COC252" s="774"/>
      <c r="COE252" s="347"/>
      <c r="COF252" s="350"/>
      <c r="COG252" s="350"/>
      <c r="COH252" s="773"/>
      <c r="COI252" s="773"/>
      <c r="COJ252" s="773"/>
      <c r="COK252" s="774"/>
      <c r="COM252" s="347"/>
      <c r="CON252" s="350"/>
      <c r="COO252" s="350"/>
      <c r="COP252" s="773"/>
      <c r="COQ252" s="773"/>
      <c r="COR252" s="773"/>
      <c r="COS252" s="774"/>
      <c r="COU252" s="347"/>
      <c r="COV252" s="350"/>
      <c r="COW252" s="350"/>
      <c r="COX252" s="773"/>
      <c r="COY252" s="773"/>
      <c r="COZ252" s="773"/>
      <c r="CPA252" s="774"/>
      <c r="CPC252" s="347"/>
      <c r="CPD252" s="350"/>
      <c r="CPE252" s="350"/>
      <c r="CPF252" s="773"/>
      <c r="CPG252" s="773"/>
      <c r="CPH252" s="773"/>
      <c r="CPI252" s="774"/>
      <c r="CPK252" s="347"/>
      <c r="CPL252" s="350"/>
      <c r="CPM252" s="350"/>
      <c r="CPN252" s="773"/>
      <c r="CPO252" s="773"/>
      <c r="CPP252" s="773"/>
      <c r="CPQ252" s="774"/>
      <c r="CPS252" s="347"/>
      <c r="CPT252" s="350"/>
      <c r="CPU252" s="350"/>
      <c r="CPV252" s="773"/>
      <c r="CPW252" s="773"/>
      <c r="CPX252" s="773"/>
      <c r="CPY252" s="774"/>
      <c r="CQA252" s="347"/>
      <c r="CQB252" s="350"/>
      <c r="CQC252" s="350"/>
      <c r="CQD252" s="773"/>
      <c r="CQE252" s="773"/>
      <c r="CQF252" s="773"/>
      <c r="CQG252" s="774"/>
      <c r="CQI252" s="347"/>
      <c r="CQJ252" s="350"/>
      <c r="CQK252" s="350"/>
      <c r="CQL252" s="773"/>
      <c r="CQM252" s="773"/>
      <c r="CQN252" s="773"/>
      <c r="CQO252" s="774"/>
      <c r="CQQ252" s="347"/>
      <c r="CQR252" s="350"/>
      <c r="CQS252" s="350"/>
      <c r="CQT252" s="773"/>
      <c r="CQU252" s="773"/>
      <c r="CQV252" s="773"/>
      <c r="CQW252" s="774"/>
      <c r="CQY252" s="347"/>
      <c r="CQZ252" s="350"/>
      <c r="CRA252" s="350"/>
      <c r="CRB252" s="773"/>
      <c r="CRC252" s="773"/>
      <c r="CRD252" s="773"/>
      <c r="CRE252" s="774"/>
      <c r="CRG252" s="347"/>
      <c r="CRH252" s="350"/>
      <c r="CRI252" s="350"/>
      <c r="CRJ252" s="773"/>
      <c r="CRK252" s="773"/>
      <c r="CRL252" s="773"/>
      <c r="CRM252" s="774"/>
      <c r="CRO252" s="347"/>
      <c r="CRP252" s="350"/>
      <c r="CRQ252" s="350"/>
      <c r="CRR252" s="773"/>
      <c r="CRS252" s="773"/>
      <c r="CRT252" s="773"/>
      <c r="CRU252" s="774"/>
      <c r="CRW252" s="347"/>
      <c r="CRX252" s="350"/>
      <c r="CRY252" s="350"/>
      <c r="CRZ252" s="773"/>
      <c r="CSA252" s="773"/>
      <c r="CSB252" s="773"/>
      <c r="CSC252" s="774"/>
      <c r="CSE252" s="347"/>
      <c r="CSF252" s="350"/>
      <c r="CSG252" s="350"/>
      <c r="CSH252" s="773"/>
      <c r="CSI252" s="773"/>
      <c r="CSJ252" s="773"/>
      <c r="CSK252" s="774"/>
      <c r="CSM252" s="347"/>
      <c r="CSN252" s="350"/>
      <c r="CSO252" s="350"/>
      <c r="CSP252" s="773"/>
      <c r="CSQ252" s="773"/>
      <c r="CSR252" s="773"/>
      <c r="CSS252" s="774"/>
      <c r="CSU252" s="347"/>
      <c r="CSV252" s="350"/>
      <c r="CSW252" s="350"/>
      <c r="CSX252" s="773"/>
      <c r="CSY252" s="773"/>
      <c r="CSZ252" s="773"/>
      <c r="CTA252" s="774"/>
      <c r="CTC252" s="347"/>
      <c r="CTD252" s="350"/>
      <c r="CTE252" s="350"/>
      <c r="CTF252" s="773"/>
      <c r="CTG252" s="773"/>
      <c r="CTH252" s="773"/>
      <c r="CTI252" s="774"/>
      <c r="CTK252" s="347"/>
      <c r="CTL252" s="350"/>
      <c r="CTM252" s="350"/>
      <c r="CTN252" s="773"/>
      <c r="CTO252" s="773"/>
      <c r="CTP252" s="773"/>
      <c r="CTQ252" s="774"/>
      <c r="CTS252" s="347"/>
      <c r="CTT252" s="350"/>
      <c r="CTU252" s="350"/>
      <c r="CTV252" s="773"/>
      <c r="CTW252" s="773"/>
      <c r="CTX252" s="773"/>
      <c r="CTY252" s="774"/>
      <c r="CUA252" s="347"/>
      <c r="CUB252" s="350"/>
      <c r="CUC252" s="350"/>
      <c r="CUD252" s="773"/>
      <c r="CUE252" s="773"/>
      <c r="CUF252" s="773"/>
      <c r="CUG252" s="774"/>
      <c r="CUI252" s="347"/>
      <c r="CUJ252" s="350"/>
      <c r="CUK252" s="350"/>
      <c r="CUL252" s="773"/>
      <c r="CUM252" s="773"/>
      <c r="CUN252" s="773"/>
      <c r="CUO252" s="774"/>
      <c r="CUQ252" s="347"/>
      <c r="CUR252" s="350"/>
      <c r="CUS252" s="350"/>
      <c r="CUT252" s="773"/>
      <c r="CUU252" s="773"/>
      <c r="CUV252" s="773"/>
      <c r="CUW252" s="774"/>
      <c r="CUY252" s="347"/>
      <c r="CUZ252" s="350"/>
      <c r="CVA252" s="350"/>
      <c r="CVB252" s="773"/>
      <c r="CVC252" s="773"/>
      <c r="CVD252" s="773"/>
      <c r="CVE252" s="774"/>
      <c r="CVG252" s="347"/>
      <c r="CVH252" s="350"/>
      <c r="CVI252" s="350"/>
      <c r="CVJ252" s="773"/>
      <c r="CVK252" s="773"/>
      <c r="CVL252" s="773"/>
      <c r="CVM252" s="774"/>
      <c r="CVO252" s="347"/>
      <c r="CVP252" s="350"/>
      <c r="CVQ252" s="350"/>
      <c r="CVR252" s="773"/>
      <c r="CVS252" s="773"/>
      <c r="CVT252" s="773"/>
      <c r="CVU252" s="774"/>
      <c r="CVW252" s="347"/>
      <c r="CVX252" s="350"/>
      <c r="CVY252" s="350"/>
      <c r="CVZ252" s="773"/>
      <c r="CWA252" s="773"/>
      <c r="CWB252" s="773"/>
      <c r="CWC252" s="774"/>
      <c r="CWE252" s="347"/>
      <c r="CWF252" s="350"/>
      <c r="CWG252" s="350"/>
      <c r="CWH252" s="773"/>
      <c r="CWI252" s="773"/>
      <c r="CWJ252" s="773"/>
      <c r="CWK252" s="774"/>
      <c r="CWM252" s="347"/>
      <c r="CWN252" s="350"/>
      <c r="CWO252" s="350"/>
      <c r="CWP252" s="773"/>
      <c r="CWQ252" s="773"/>
      <c r="CWR252" s="773"/>
      <c r="CWS252" s="774"/>
      <c r="CWU252" s="347"/>
      <c r="CWV252" s="350"/>
      <c r="CWW252" s="350"/>
      <c r="CWX252" s="773"/>
      <c r="CWY252" s="773"/>
      <c r="CWZ252" s="773"/>
      <c r="CXA252" s="774"/>
      <c r="CXC252" s="347"/>
      <c r="CXD252" s="350"/>
      <c r="CXE252" s="350"/>
      <c r="CXF252" s="773"/>
      <c r="CXG252" s="773"/>
      <c r="CXH252" s="773"/>
      <c r="CXI252" s="774"/>
      <c r="CXK252" s="347"/>
      <c r="CXL252" s="350"/>
      <c r="CXM252" s="350"/>
      <c r="CXN252" s="773"/>
      <c r="CXO252" s="773"/>
      <c r="CXP252" s="773"/>
      <c r="CXQ252" s="774"/>
      <c r="CXS252" s="347"/>
      <c r="CXT252" s="350"/>
      <c r="CXU252" s="350"/>
      <c r="CXV252" s="773"/>
      <c r="CXW252" s="773"/>
      <c r="CXX252" s="773"/>
      <c r="CXY252" s="774"/>
      <c r="CYA252" s="347"/>
      <c r="CYB252" s="350"/>
      <c r="CYC252" s="350"/>
      <c r="CYD252" s="773"/>
      <c r="CYE252" s="773"/>
      <c r="CYF252" s="773"/>
      <c r="CYG252" s="774"/>
      <c r="CYI252" s="347"/>
      <c r="CYJ252" s="350"/>
      <c r="CYK252" s="350"/>
      <c r="CYL252" s="773"/>
      <c r="CYM252" s="773"/>
      <c r="CYN252" s="773"/>
      <c r="CYO252" s="774"/>
      <c r="CYQ252" s="347"/>
      <c r="CYR252" s="350"/>
      <c r="CYS252" s="350"/>
      <c r="CYT252" s="773"/>
      <c r="CYU252" s="773"/>
      <c r="CYV252" s="773"/>
      <c r="CYW252" s="774"/>
      <c r="CYY252" s="347"/>
      <c r="CYZ252" s="350"/>
      <c r="CZA252" s="350"/>
      <c r="CZB252" s="773"/>
      <c r="CZC252" s="773"/>
      <c r="CZD252" s="773"/>
      <c r="CZE252" s="774"/>
      <c r="CZG252" s="347"/>
      <c r="CZH252" s="350"/>
      <c r="CZI252" s="350"/>
      <c r="CZJ252" s="773"/>
      <c r="CZK252" s="773"/>
      <c r="CZL252" s="773"/>
      <c r="CZM252" s="774"/>
      <c r="CZO252" s="347"/>
      <c r="CZP252" s="350"/>
      <c r="CZQ252" s="350"/>
      <c r="CZR252" s="773"/>
      <c r="CZS252" s="773"/>
      <c r="CZT252" s="773"/>
      <c r="CZU252" s="774"/>
      <c r="CZW252" s="347"/>
      <c r="CZX252" s="350"/>
      <c r="CZY252" s="350"/>
      <c r="CZZ252" s="773"/>
      <c r="DAA252" s="773"/>
      <c r="DAB252" s="773"/>
      <c r="DAC252" s="774"/>
      <c r="DAE252" s="347"/>
      <c r="DAF252" s="350"/>
      <c r="DAG252" s="350"/>
      <c r="DAH252" s="773"/>
      <c r="DAI252" s="773"/>
      <c r="DAJ252" s="773"/>
      <c r="DAK252" s="774"/>
      <c r="DAM252" s="347"/>
      <c r="DAN252" s="350"/>
      <c r="DAO252" s="350"/>
      <c r="DAP252" s="773"/>
      <c r="DAQ252" s="773"/>
      <c r="DAR252" s="773"/>
      <c r="DAS252" s="774"/>
      <c r="DAU252" s="347"/>
      <c r="DAV252" s="350"/>
      <c r="DAW252" s="350"/>
      <c r="DAX252" s="773"/>
      <c r="DAY252" s="773"/>
      <c r="DAZ252" s="773"/>
      <c r="DBA252" s="774"/>
      <c r="DBC252" s="347"/>
      <c r="DBD252" s="350"/>
      <c r="DBE252" s="350"/>
      <c r="DBF252" s="773"/>
      <c r="DBG252" s="773"/>
      <c r="DBH252" s="773"/>
      <c r="DBI252" s="774"/>
      <c r="DBK252" s="347"/>
      <c r="DBL252" s="350"/>
      <c r="DBM252" s="350"/>
      <c r="DBN252" s="773"/>
      <c r="DBO252" s="773"/>
      <c r="DBP252" s="773"/>
      <c r="DBQ252" s="774"/>
      <c r="DBS252" s="347"/>
      <c r="DBT252" s="350"/>
      <c r="DBU252" s="350"/>
      <c r="DBV252" s="773"/>
      <c r="DBW252" s="773"/>
      <c r="DBX252" s="773"/>
      <c r="DBY252" s="774"/>
      <c r="DCA252" s="347"/>
      <c r="DCB252" s="350"/>
      <c r="DCC252" s="350"/>
      <c r="DCD252" s="773"/>
      <c r="DCE252" s="773"/>
      <c r="DCF252" s="773"/>
      <c r="DCG252" s="774"/>
      <c r="DCI252" s="347"/>
      <c r="DCJ252" s="350"/>
      <c r="DCK252" s="350"/>
      <c r="DCL252" s="773"/>
      <c r="DCM252" s="773"/>
      <c r="DCN252" s="773"/>
      <c r="DCO252" s="774"/>
      <c r="DCQ252" s="347"/>
      <c r="DCR252" s="350"/>
      <c r="DCS252" s="350"/>
      <c r="DCT252" s="773"/>
      <c r="DCU252" s="773"/>
      <c r="DCV252" s="773"/>
      <c r="DCW252" s="774"/>
      <c r="DCY252" s="347"/>
      <c r="DCZ252" s="350"/>
      <c r="DDA252" s="350"/>
      <c r="DDB252" s="773"/>
      <c r="DDC252" s="773"/>
      <c r="DDD252" s="773"/>
      <c r="DDE252" s="774"/>
      <c r="DDG252" s="347"/>
      <c r="DDH252" s="350"/>
      <c r="DDI252" s="350"/>
      <c r="DDJ252" s="773"/>
      <c r="DDK252" s="773"/>
      <c r="DDL252" s="773"/>
      <c r="DDM252" s="774"/>
      <c r="DDO252" s="347"/>
      <c r="DDP252" s="350"/>
      <c r="DDQ252" s="350"/>
      <c r="DDR252" s="773"/>
      <c r="DDS252" s="773"/>
      <c r="DDT252" s="773"/>
      <c r="DDU252" s="774"/>
      <c r="DDW252" s="347"/>
      <c r="DDX252" s="350"/>
      <c r="DDY252" s="350"/>
      <c r="DDZ252" s="773"/>
      <c r="DEA252" s="773"/>
      <c r="DEB252" s="773"/>
      <c r="DEC252" s="774"/>
      <c r="DEE252" s="347"/>
      <c r="DEF252" s="350"/>
      <c r="DEG252" s="350"/>
      <c r="DEH252" s="773"/>
      <c r="DEI252" s="773"/>
      <c r="DEJ252" s="773"/>
      <c r="DEK252" s="774"/>
      <c r="DEM252" s="347"/>
      <c r="DEN252" s="350"/>
      <c r="DEO252" s="350"/>
      <c r="DEP252" s="773"/>
      <c r="DEQ252" s="773"/>
      <c r="DER252" s="773"/>
      <c r="DES252" s="774"/>
      <c r="DEU252" s="347"/>
      <c r="DEV252" s="350"/>
      <c r="DEW252" s="350"/>
      <c r="DEX252" s="773"/>
      <c r="DEY252" s="773"/>
      <c r="DEZ252" s="773"/>
      <c r="DFA252" s="774"/>
      <c r="DFC252" s="347"/>
      <c r="DFD252" s="350"/>
      <c r="DFE252" s="350"/>
      <c r="DFF252" s="773"/>
      <c r="DFG252" s="773"/>
      <c r="DFH252" s="773"/>
      <c r="DFI252" s="774"/>
      <c r="DFK252" s="347"/>
      <c r="DFL252" s="350"/>
      <c r="DFM252" s="350"/>
      <c r="DFN252" s="773"/>
      <c r="DFO252" s="773"/>
      <c r="DFP252" s="773"/>
      <c r="DFQ252" s="774"/>
      <c r="DFS252" s="347"/>
      <c r="DFT252" s="350"/>
      <c r="DFU252" s="350"/>
      <c r="DFV252" s="773"/>
      <c r="DFW252" s="773"/>
      <c r="DFX252" s="773"/>
      <c r="DFY252" s="774"/>
      <c r="DGA252" s="347"/>
      <c r="DGB252" s="350"/>
      <c r="DGC252" s="350"/>
      <c r="DGD252" s="773"/>
      <c r="DGE252" s="773"/>
      <c r="DGF252" s="773"/>
      <c r="DGG252" s="774"/>
      <c r="DGI252" s="347"/>
      <c r="DGJ252" s="350"/>
      <c r="DGK252" s="350"/>
      <c r="DGL252" s="773"/>
      <c r="DGM252" s="773"/>
      <c r="DGN252" s="773"/>
      <c r="DGO252" s="774"/>
      <c r="DGQ252" s="347"/>
      <c r="DGR252" s="350"/>
      <c r="DGS252" s="350"/>
      <c r="DGT252" s="773"/>
      <c r="DGU252" s="773"/>
      <c r="DGV252" s="773"/>
      <c r="DGW252" s="774"/>
      <c r="DGY252" s="347"/>
      <c r="DGZ252" s="350"/>
      <c r="DHA252" s="350"/>
      <c r="DHB252" s="773"/>
      <c r="DHC252" s="773"/>
      <c r="DHD252" s="773"/>
      <c r="DHE252" s="774"/>
      <c r="DHG252" s="347"/>
      <c r="DHH252" s="350"/>
      <c r="DHI252" s="350"/>
      <c r="DHJ252" s="773"/>
      <c r="DHK252" s="773"/>
      <c r="DHL252" s="773"/>
      <c r="DHM252" s="774"/>
      <c r="DHO252" s="347"/>
      <c r="DHP252" s="350"/>
      <c r="DHQ252" s="350"/>
      <c r="DHR252" s="773"/>
      <c r="DHS252" s="773"/>
      <c r="DHT252" s="773"/>
      <c r="DHU252" s="774"/>
      <c r="DHW252" s="347"/>
      <c r="DHX252" s="350"/>
      <c r="DHY252" s="350"/>
      <c r="DHZ252" s="773"/>
      <c r="DIA252" s="773"/>
      <c r="DIB252" s="773"/>
      <c r="DIC252" s="774"/>
      <c r="DIE252" s="347"/>
      <c r="DIF252" s="350"/>
      <c r="DIG252" s="350"/>
      <c r="DIH252" s="773"/>
      <c r="DII252" s="773"/>
      <c r="DIJ252" s="773"/>
      <c r="DIK252" s="774"/>
      <c r="DIM252" s="347"/>
      <c r="DIN252" s="350"/>
      <c r="DIO252" s="350"/>
      <c r="DIP252" s="773"/>
      <c r="DIQ252" s="773"/>
      <c r="DIR252" s="773"/>
      <c r="DIS252" s="774"/>
      <c r="DIU252" s="347"/>
      <c r="DIV252" s="350"/>
      <c r="DIW252" s="350"/>
      <c r="DIX252" s="773"/>
      <c r="DIY252" s="773"/>
      <c r="DIZ252" s="773"/>
      <c r="DJA252" s="774"/>
      <c r="DJC252" s="347"/>
      <c r="DJD252" s="350"/>
      <c r="DJE252" s="350"/>
      <c r="DJF252" s="773"/>
      <c r="DJG252" s="773"/>
      <c r="DJH252" s="773"/>
      <c r="DJI252" s="774"/>
      <c r="DJK252" s="347"/>
      <c r="DJL252" s="350"/>
      <c r="DJM252" s="350"/>
      <c r="DJN252" s="773"/>
      <c r="DJO252" s="773"/>
      <c r="DJP252" s="773"/>
      <c r="DJQ252" s="774"/>
      <c r="DJS252" s="347"/>
      <c r="DJT252" s="350"/>
      <c r="DJU252" s="350"/>
      <c r="DJV252" s="773"/>
      <c r="DJW252" s="773"/>
      <c r="DJX252" s="773"/>
      <c r="DJY252" s="774"/>
      <c r="DKA252" s="347"/>
      <c r="DKB252" s="350"/>
      <c r="DKC252" s="350"/>
      <c r="DKD252" s="773"/>
      <c r="DKE252" s="773"/>
      <c r="DKF252" s="773"/>
      <c r="DKG252" s="774"/>
      <c r="DKI252" s="347"/>
      <c r="DKJ252" s="350"/>
      <c r="DKK252" s="350"/>
      <c r="DKL252" s="773"/>
      <c r="DKM252" s="773"/>
      <c r="DKN252" s="773"/>
      <c r="DKO252" s="774"/>
      <c r="DKQ252" s="347"/>
      <c r="DKR252" s="350"/>
      <c r="DKS252" s="350"/>
      <c r="DKT252" s="773"/>
      <c r="DKU252" s="773"/>
      <c r="DKV252" s="773"/>
      <c r="DKW252" s="774"/>
      <c r="DKY252" s="347"/>
      <c r="DKZ252" s="350"/>
      <c r="DLA252" s="350"/>
      <c r="DLB252" s="773"/>
      <c r="DLC252" s="773"/>
      <c r="DLD252" s="773"/>
      <c r="DLE252" s="774"/>
      <c r="DLG252" s="347"/>
      <c r="DLH252" s="350"/>
      <c r="DLI252" s="350"/>
      <c r="DLJ252" s="773"/>
      <c r="DLK252" s="773"/>
      <c r="DLL252" s="773"/>
      <c r="DLM252" s="774"/>
      <c r="DLO252" s="347"/>
      <c r="DLP252" s="350"/>
      <c r="DLQ252" s="350"/>
      <c r="DLR252" s="773"/>
      <c r="DLS252" s="773"/>
      <c r="DLT252" s="773"/>
      <c r="DLU252" s="774"/>
      <c r="DLW252" s="347"/>
      <c r="DLX252" s="350"/>
      <c r="DLY252" s="350"/>
      <c r="DLZ252" s="773"/>
      <c r="DMA252" s="773"/>
      <c r="DMB252" s="773"/>
      <c r="DMC252" s="774"/>
      <c r="DME252" s="347"/>
      <c r="DMF252" s="350"/>
      <c r="DMG252" s="350"/>
      <c r="DMH252" s="773"/>
      <c r="DMI252" s="773"/>
      <c r="DMJ252" s="773"/>
      <c r="DMK252" s="774"/>
      <c r="DMM252" s="347"/>
      <c r="DMN252" s="350"/>
      <c r="DMO252" s="350"/>
      <c r="DMP252" s="773"/>
      <c r="DMQ252" s="773"/>
      <c r="DMR252" s="773"/>
      <c r="DMS252" s="774"/>
      <c r="DMU252" s="347"/>
      <c r="DMV252" s="350"/>
      <c r="DMW252" s="350"/>
      <c r="DMX252" s="773"/>
      <c r="DMY252" s="773"/>
      <c r="DMZ252" s="773"/>
      <c r="DNA252" s="774"/>
      <c r="DNC252" s="347"/>
      <c r="DND252" s="350"/>
      <c r="DNE252" s="350"/>
      <c r="DNF252" s="773"/>
      <c r="DNG252" s="773"/>
      <c r="DNH252" s="773"/>
      <c r="DNI252" s="774"/>
      <c r="DNK252" s="347"/>
      <c r="DNL252" s="350"/>
      <c r="DNM252" s="350"/>
      <c r="DNN252" s="773"/>
      <c r="DNO252" s="773"/>
      <c r="DNP252" s="773"/>
      <c r="DNQ252" s="774"/>
      <c r="DNS252" s="347"/>
      <c r="DNT252" s="350"/>
      <c r="DNU252" s="350"/>
      <c r="DNV252" s="773"/>
      <c r="DNW252" s="773"/>
      <c r="DNX252" s="773"/>
      <c r="DNY252" s="774"/>
      <c r="DOA252" s="347"/>
      <c r="DOB252" s="350"/>
      <c r="DOC252" s="350"/>
      <c r="DOD252" s="773"/>
      <c r="DOE252" s="773"/>
      <c r="DOF252" s="773"/>
      <c r="DOG252" s="774"/>
      <c r="DOI252" s="347"/>
      <c r="DOJ252" s="350"/>
      <c r="DOK252" s="350"/>
      <c r="DOL252" s="773"/>
      <c r="DOM252" s="773"/>
      <c r="DON252" s="773"/>
      <c r="DOO252" s="774"/>
      <c r="DOQ252" s="347"/>
      <c r="DOR252" s="350"/>
      <c r="DOS252" s="350"/>
      <c r="DOT252" s="773"/>
      <c r="DOU252" s="773"/>
      <c r="DOV252" s="773"/>
      <c r="DOW252" s="774"/>
      <c r="DOY252" s="347"/>
      <c r="DOZ252" s="350"/>
      <c r="DPA252" s="350"/>
      <c r="DPB252" s="773"/>
      <c r="DPC252" s="773"/>
      <c r="DPD252" s="773"/>
      <c r="DPE252" s="774"/>
      <c r="DPG252" s="347"/>
      <c r="DPH252" s="350"/>
      <c r="DPI252" s="350"/>
      <c r="DPJ252" s="773"/>
      <c r="DPK252" s="773"/>
      <c r="DPL252" s="773"/>
      <c r="DPM252" s="774"/>
      <c r="DPO252" s="347"/>
      <c r="DPP252" s="350"/>
      <c r="DPQ252" s="350"/>
      <c r="DPR252" s="773"/>
      <c r="DPS252" s="773"/>
      <c r="DPT252" s="773"/>
      <c r="DPU252" s="774"/>
      <c r="DPW252" s="347"/>
      <c r="DPX252" s="350"/>
      <c r="DPY252" s="350"/>
      <c r="DPZ252" s="773"/>
      <c r="DQA252" s="773"/>
      <c r="DQB252" s="773"/>
      <c r="DQC252" s="774"/>
      <c r="DQE252" s="347"/>
      <c r="DQF252" s="350"/>
      <c r="DQG252" s="350"/>
      <c r="DQH252" s="773"/>
      <c r="DQI252" s="773"/>
      <c r="DQJ252" s="773"/>
      <c r="DQK252" s="774"/>
      <c r="DQM252" s="347"/>
      <c r="DQN252" s="350"/>
      <c r="DQO252" s="350"/>
      <c r="DQP252" s="773"/>
      <c r="DQQ252" s="773"/>
      <c r="DQR252" s="773"/>
      <c r="DQS252" s="774"/>
      <c r="DQU252" s="347"/>
      <c r="DQV252" s="350"/>
      <c r="DQW252" s="350"/>
      <c r="DQX252" s="773"/>
      <c r="DQY252" s="773"/>
      <c r="DQZ252" s="773"/>
      <c r="DRA252" s="774"/>
      <c r="DRC252" s="347"/>
      <c r="DRD252" s="350"/>
      <c r="DRE252" s="350"/>
      <c r="DRF252" s="773"/>
      <c r="DRG252" s="773"/>
      <c r="DRH252" s="773"/>
      <c r="DRI252" s="774"/>
      <c r="DRK252" s="347"/>
      <c r="DRL252" s="350"/>
      <c r="DRM252" s="350"/>
      <c r="DRN252" s="773"/>
      <c r="DRO252" s="773"/>
      <c r="DRP252" s="773"/>
      <c r="DRQ252" s="774"/>
      <c r="DRS252" s="347"/>
      <c r="DRT252" s="350"/>
      <c r="DRU252" s="350"/>
      <c r="DRV252" s="773"/>
      <c r="DRW252" s="773"/>
      <c r="DRX252" s="773"/>
      <c r="DRY252" s="774"/>
      <c r="DSA252" s="347"/>
      <c r="DSB252" s="350"/>
      <c r="DSC252" s="350"/>
      <c r="DSD252" s="773"/>
      <c r="DSE252" s="773"/>
      <c r="DSF252" s="773"/>
      <c r="DSG252" s="774"/>
      <c r="DSI252" s="347"/>
      <c r="DSJ252" s="350"/>
      <c r="DSK252" s="350"/>
      <c r="DSL252" s="773"/>
      <c r="DSM252" s="773"/>
      <c r="DSN252" s="773"/>
      <c r="DSO252" s="774"/>
      <c r="DSQ252" s="347"/>
      <c r="DSR252" s="350"/>
      <c r="DSS252" s="350"/>
      <c r="DST252" s="773"/>
      <c r="DSU252" s="773"/>
      <c r="DSV252" s="773"/>
      <c r="DSW252" s="774"/>
      <c r="DSY252" s="347"/>
      <c r="DSZ252" s="350"/>
      <c r="DTA252" s="350"/>
      <c r="DTB252" s="773"/>
      <c r="DTC252" s="773"/>
      <c r="DTD252" s="773"/>
      <c r="DTE252" s="774"/>
      <c r="DTG252" s="347"/>
      <c r="DTH252" s="350"/>
      <c r="DTI252" s="350"/>
      <c r="DTJ252" s="773"/>
      <c r="DTK252" s="773"/>
      <c r="DTL252" s="773"/>
      <c r="DTM252" s="774"/>
      <c r="DTO252" s="347"/>
      <c r="DTP252" s="350"/>
      <c r="DTQ252" s="350"/>
      <c r="DTR252" s="773"/>
      <c r="DTS252" s="773"/>
      <c r="DTT252" s="773"/>
      <c r="DTU252" s="774"/>
      <c r="DTW252" s="347"/>
      <c r="DTX252" s="350"/>
      <c r="DTY252" s="350"/>
      <c r="DTZ252" s="773"/>
      <c r="DUA252" s="773"/>
      <c r="DUB252" s="773"/>
      <c r="DUC252" s="774"/>
      <c r="DUE252" s="347"/>
      <c r="DUF252" s="350"/>
      <c r="DUG252" s="350"/>
      <c r="DUH252" s="773"/>
      <c r="DUI252" s="773"/>
      <c r="DUJ252" s="773"/>
      <c r="DUK252" s="774"/>
      <c r="DUM252" s="347"/>
      <c r="DUN252" s="350"/>
      <c r="DUO252" s="350"/>
      <c r="DUP252" s="773"/>
      <c r="DUQ252" s="773"/>
      <c r="DUR252" s="773"/>
      <c r="DUS252" s="774"/>
      <c r="DUU252" s="347"/>
      <c r="DUV252" s="350"/>
      <c r="DUW252" s="350"/>
      <c r="DUX252" s="773"/>
      <c r="DUY252" s="773"/>
      <c r="DUZ252" s="773"/>
      <c r="DVA252" s="774"/>
      <c r="DVC252" s="347"/>
      <c r="DVD252" s="350"/>
      <c r="DVE252" s="350"/>
      <c r="DVF252" s="773"/>
      <c r="DVG252" s="773"/>
      <c r="DVH252" s="773"/>
      <c r="DVI252" s="774"/>
      <c r="DVK252" s="347"/>
      <c r="DVL252" s="350"/>
      <c r="DVM252" s="350"/>
      <c r="DVN252" s="773"/>
      <c r="DVO252" s="773"/>
      <c r="DVP252" s="773"/>
      <c r="DVQ252" s="774"/>
      <c r="DVS252" s="347"/>
      <c r="DVT252" s="350"/>
      <c r="DVU252" s="350"/>
      <c r="DVV252" s="773"/>
      <c r="DVW252" s="773"/>
      <c r="DVX252" s="773"/>
      <c r="DVY252" s="774"/>
      <c r="DWA252" s="347"/>
      <c r="DWB252" s="350"/>
      <c r="DWC252" s="350"/>
      <c r="DWD252" s="773"/>
      <c r="DWE252" s="773"/>
      <c r="DWF252" s="773"/>
      <c r="DWG252" s="774"/>
      <c r="DWI252" s="347"/>
      <c r="DWJ252" s="350"/>
      <c r="DWK252" s="350"/>
      <c r="DWL252" s="773"/>
      <c r="DWM252" s="773"/>
      <c r="DWN252" s="773"/>
      <c r="DWO252" s="774"/>
      <c r="DWQ252" s="347"/>
      <c r="DWR252" s="350"/>
      <c r="DWS252" s="350"/>
      <c r="DWT252" s="773"/>
      <c r="DWU252" s="773"/>
      <c r="DWV252" s="773"/>
      <c r="DWW252" s="774"/>
      <c r="DWY252" s="347"/>
      <c r="DWZ252" s="350"/>
      <c r="DXA252" s="350"/>
      <c r="DXB252" s="773"/>
      <c r="DXC252" s="773"/>
      <c r="DXD252" s="773"/>
      <c r="DXE252" s="774"/>
      <c r="DXG252" s="347"/>
      <c r="DXH252" s="350"/>
      <c r="DXI252" s="350"/>
      <c r="DXJ252" s="773"/>
      <c r="DXK252" s="773"/>
      <c r="DXL252" s="773"/>
      <c r="DXM252" s="774"/>
      <c r="DXO252" s="347"/>
      <c r="DXP252" s="350"/>
      <c r="DXQ252" s="350"/>
      <c r="DXR252" s="773"/>
      <c r="DXS252" s="773"/>
      <c r="DXT252" s="773"/>
      <c r="DXU252" s="774"/>
      <c r="DXW252" s="347"/>
      <c r="DXX252" s="350"/>
      <c r="DXY252" s="350"/>
      <c r="DXZ252" s="773"/>
      <c r="DYA252" s="773"/>
      <c r="DYB252" s="773"/>
      <c r="DYC252" s="774"/>
      <c r="DYE252" s="347"/>
      <c r="DYF252" s="350"/>
      <c r="DYG252" s="350"/>
      <c r="DYH252" s="773"/>
      <c r="DYI252" s="773"/>
      <c r="DYJ252" s="773"/>
      <c r="DYK252" s="774"/>
      <c r="DYM252" s="347"/>
      <c r="DYN252" s="350"/>
      <c r="DYO252" s="350"/>
      <c r="DYP252" s="773"/>
      <c r="DYQ252" s="773"/>
      <c r="DYR252" s="773"/>
      <c r="DYS252" s="774"/>
      <c r="DYU252" s="347"/>
      <c r="DYV252" s="350"/>
      <c r="DYW252" s="350"/>
      <c r="DYX252" s="773"/>
      <c r="DYY252" s="773"/>
      <c r="DYZ252" s="773"/>
      <c r="DZA252" s="774"/>
      <c r="DZC252" s="347"/>
      <c r="DZD252" s="350"/>
      <c r="DZE252" s="350"/>
      <c r="DZF252" s="773"/>
      <c r="DZG252" s="773"/>
      <c r="DZH252" s="773"/>
      <c r="DZI252" s="774"/>
      <c r="DZK252" s="347"/>
      <c r="DZL252" s="350"/>
      <c r="DZM252" s="350"/>
      <c r="DZN252" s="773"/>
      <c r="DZO252" s="773"/>
      <c r="DZP252" s="773"/>
      <c r="DZQ252" s="774"/>
      <c r="DZS252" s="347"/>
      <c r="DZT252" s="350"/>
      <c r="DZU252" s="350"/>
      <c r="DZV252" s="773"/>
      <c r="DZW252" s="773"/>
      <c r="DZX252" s="773"/>
      <c r="DZY252" s="774"/>
      <c r="EAA252" s="347"/>
      <c r="EAB252" s="350"/>
      <c r="EAC252" s="350"/>
      <c r="EAD252" s="773"/>
      <c r="EAE252" s="773"/>
      <c r="EAF252" s="773"/>
      <c r="EAG252" s="774"/>
      <c r="EAI252" s="347"/>
      <c r="EAJ252" s="350"/>
      <c r="EAK252" s="350"/>
      <c r="EAL252" s="773"/>
      <c r="EAM252" s="773"/>
      <c r="EAN252" s="773"/>
      <c r="EAO252" s="774"/>
      <c r="EAQ252" s="347"/>
      <c r="EAR252" s="350"/>
      <c r="EAS252" s="350"/>
      <c r="EAT252" s="773"/>
      <c r="EAU252" s="773"/>
      <c r="EAV252" s="773"/>
      <c r="EAW252" s="774"/>
      <c r="EAY252" s="347"/>
      <c r="EAZ252" s="350"/>
      <c r="EBA252" s="350"/>
      <c r="EBB252" s="773"/>
      <c r="EBC252" s="773"/>
      <c r="EBD252" s="773"/>
      <c r="EBE252" s="774"/>
      <c r="EBG252" s="347"/>
      <c r="EBH252" s="350"/>
      <c r="EBI252" s="350"/>
      <c r="EBJ252" s="773"/>
      <c r="EBK252" s="773"/>
      <c r="EBL252" s="773"/>
      <c r="EBM252" s="774"/>
      <c r="EBO252" s="347"/>
      <c r="EBP252" s="350"/>
      <c r="EBQ252" s="350"/>
      <c r="EBR252" s="773"/>
      <c r="EBS252" s="773"/>
      <c r="EBT252" s="773"/>
      <c r="EBU252" s="774"/>
      <c r="EBW252" s="347"/>
      <c r="EBX252" s="350"/>
      <c r="EBY252" s="350"/>
      <c r="EBZ252" s="773"/>
      <c r="ECA252" s="773"/>
      <c r="ECB252" s="773"/>
      <c r="ECC252" s="774"/>
      <c r="ECE252" s="347"/>
      <c r="ECF252" s="350"/>
      <c r="ECG252" s="350"/>
      <c r="ECH252" s="773"/>
      <c r="ECI252" s="773"/>
      <c r="ECJ252" s="773"/>
      <c r="ECK252" s="774"/>
      <c r="ECM252" s="347"/>
      <c r="ECN252" s="350"/>
      <c r="ECO252" s="350"/>
      <c r="ECP252" s="773"/>
      <c r="ECQ252" s="773"/>
      <c r="ECR252" s="773"/>
      <c r="ECS252" s="774"/>
      <c r="ECU252" s="347"/>
      <c r="ECV252" s="350"/>
      <c r="ECW252" s="350"/>
      <c r="ECX252" s="773"/>
      <c r="ECY252" s="773"/>
      <c r="ECZ252" s="773"/>
      <c r="EDA252" s="774"/>
      <c r="EDC252" s="347"/>
      <c r="EDD252" s="350"/>
      <c r="EDE252" s="350"/>
      <c r="EDF252" s="773"/>
      <c r="EDG252" s="773"/>
      <c r="EDH252" s="773"/>
      <c r="EDI252" s="774"/>
      <c r="EDK252" s="347"/>
      <c r="EDL252" s="350"/>
      <c r="EDM252" s="350"/>
      <c r="EDN252" s="773"/>
      <c r="EDO252" s="773"/>
      <c r="EDP252" s="773"/>
      <c r="EDQ252" s="774"/>
      <c r="EDS252" s="347"/>
      <c r="EDT252" s="350"/>
      <c r="EDU252" s="350"/>
      <c r="EDV252" s="773"/>
      <c r="EDW252" s="773"/>
      <c r="EDX252" s="773"/>
      <c r="EDY252" s="774"/>
      <c r="EEA252" s="347"/>
      <c r="EEB252" s="350"/>
      <c r="EEC252" s="350"/>
      <c r="EED252" s="773"/>
      <c r="EEE252" s="773"/>
      <c r="EEF252" s="773"/>
      <c r="EEG252" s="774"/>
      <c r="EEI252" s="347"/>
      <c r="EEJ252" s="350"/>
      <c r="EEK252" s="350"/>
      <c r="EEL252" s="773"/>
      <c r="EEM252" s="773"/>
      <c r="EEN252" s="773"/>
      <c r="EEO252" s="774"/>
      <c r="EEQ252" s="347"/>
      <c r="EER252" s="350"/>
      <c r="EES252" s="350"/>
      <c r="EET252" s="773"/>
      <c r="EEU252" s="773"/>
      <c r="EEV252" s="773"/>
      <c r="EEW252" s="774"/>
      <c r="EEY252" s="347"/>
      <c r="EEZ252" s="350"/>
      <c r="EFA252" s="350"/>
      <c r="EFB252" s="773"/>
      <c r="EFC252" s="773"/>
      <c r="EFD252" s="773"/>
      <c r="EFE252" s="774"/>
      <c r="EFG252" s="347"/>
      <c r="EFH252" s="350"/>
      <c r="EFI252" s="350"/>
      <c r="EFJ252" s="773"/>
      <c r="EFK252" s="773"/>
      <c r="EFL252" s="773"/>
      <c r="EFM252" s="774"/>
      <c r="EFO252" s="347"/>
      <c r="EFP252" s="350"/>
      <c r="EFQ252" s="350"/>
      <c r="EFR252" s="773"/>
      <c r="EFS252" s="773"/>
      <c r="EFT252" s="773"/>
      <c r="EFU252" s="774"/>
      <c r="EFW252" s="347"/>
      <c r="EFX252" s="350"/>
      <c r="EFY252" s="350"/>
      <c r="EFZ252" s="773"/>
      <c r="EGA252" s="773"/>
      <c r="EGB252" s="773"/>
      <c r="EGC252" s="774"/>
      <c r="EGE252" s="347"/>
      <c r="EGF252" s="350"/>
      <c r="EGG252" s="350"/>
      <c r="EGH252" s="773"/>
      <c r="EGI252" s="773"/>
      <c r="EGJ252" s="773"/>
      <c r="EGK252" s="774"/>
      <c r="EGM252" s="347"/>
      <c r="EGN252" s="350"/>
      <c r="EGO252" s="350"/>
      <c r="EGP252" s="773"/>
      <c r="EGQ252" s="773"/>
      <c r="EGR252" s="773"/>
      <c r="EGS252" s="774"/>
      <c r="EGU252" s="347"/>
      <c r="EGV252" s="350"/>
      <c r="EGW252" s="350"/>
      <c r="EGX252" s="773"/>
      <c r="EGY252" s="773"/>
      <c r="EGZ252" s="773"/>
      <c r="EHA252" s="774"/>
      <c r="EHC252" s="347"/>
      <c r="EHD252" s="350"/>
      <c r="EHE252" s="350"/>
      <c r="EHF252" s="773"/>
      <c r="EHG252" s="773"/>
      <c r="EHH252" s="773"/>
      <c r="EHI252" s="774"/>
      <c r="EHK252" s="347"/>
      <c r="EHL252" s="350"/>
      <c r="EHM252" s="350"/>
      <c r="EHN252" s="773"/>
      <c r="EHO252" s="773"/>
      <c r="EHP252" s="773"/>
      <c r="EHQ252" s="774"/>
      <c r="EHS252" s="347"/>
      <c r="EHT252" s="350"/>
      <c r="EHU252" s="350"/>
      <c r="EHV252" s="773"/>
      <c r="EHW252" s="773"/>
      <c r="EHX252" s="773"/>
      <c r="EHY252" s="774"/>
      <c r="EIA252" s="347"/>
      <c r="EIB252" s="350"/>
      <c r="EIC252" s="350"/>
      <c r="EID252" s="773"/>
      <c r="EIE252" s="773"/>
      <c r="EIF252" s="773"/>
      <c r="EIG252" s="774"/>
      <c r="EII252" s="347"/>
      <c r="EIJ252" s="350"/>
      <c r="EIK252" s="350"/>
      <c r="EIL252" s="773"/>
      <c r="EIM252" s="773"/>
      <c r="EIN252" s="773"/>
      <c r="EIO252" s="774"/>
      <c r="EIQ252" s="347"/>
      <c r="EIR252" s="350"/>
      <c r="EIS252" s="350"/>
      <c r="EIT252" s="773"/>
      <c r="EIU252" s="773"/>
      <c r="EIV252" s="773"/>
      <c r="EIW252" s="774"/>
      <c r="EIY252" s="347"/>
      <c r="EIZ252" s="350"/>
      <c r="EJA252" s="350"/>
      <c r="EJB252" s="773"/>
      <c r="EJC252" s="773"/>
      <c r="EJD252" s="773"/>
      <c r="EJE252" s="774"/>
      <c r="EJG252" s="347"/>
      <c r="EJH252" s="350"/>
      <c r="EJI252" s="350"/>
      <c r="EJJ252" s="773"/>
      <c r="EJK252" s="773"/>
      <c r="EJL252" s="773"/>
      <c r="EJM252" s="774"/>
      <c r="EJO252" s="347"/>
      <c r="EJP252" s="350"/>
      <c r="EJQ252" s="350"/>
      <c r="EJR252" s="773"/>
      <c r="EJS252" s="773"/>
      <c r="EJT252" s="773"/>
      <c r="EJU252" s="774"/>
      <c r="EJW252" s="347"/>
      <c r="EJX252" s="350"/>
      <c r="EJY252" s="350"/>
      <c r="EJZ252" s="773"/>
      <c r="EKA252" s="773"/>
      <c r="EKB252" s="773"/>
      <c r="EKC252" s="774"/>
      <c r="EKE252" s="347"/>
      <c r="EKF252" s="350"/>
      <c r="EKG252" s="350"/>
      <c r="EKH252" s="773"/>
      <c r="EKI252" s="773"/>
      <c r="EKJ252" s="773"/>
      <c r="EKK252" s="774"/>
      <c r="EKM252" s="347"/>
      <c r="EKN252" s="350"/>
      <c r="EKO252" s="350"/>
      <c r="EKP252" s="773"/>
      <c r="EKQ252" s="773"/>
      <c r="EKR252" s="773"/>
      <c r="EKS252" s="774"/>
      <c r="EKU252" s="347"/>
      <c r="EKV252" s="350"/>
      <c r="EKW252" s="350"/>
      <c r="EKX252" s="773"/>
      <c r="EKY252" s="773"/>
      <c r="EKZ252" s="773"/>
      <c r="ELA252" s="774"/>
      <c r="ELC252" s="347"/>
      <c r="ELD252" s="350"/>
      <c r="ELE252" s="350"/>
      <c r="ELF252" s="773"/>
      <c r="ELG252" s="773"/>
      <c r="ELH252" s="773"/>
      <c r="ELI252" s="774"/>
      <c r="ELK252" s="347"/>
      <c r="ELL252" s="350"/>
      <c r="ELM252" s="350"/>
      <c r="ELN252" s="773"/>
      <c r="ELO252" s="773"/>
      <c r="ELP252" s="773"/>
      <c r="ELQ252" s="774"/>
      <c r="ELS252" s="347"/>
      <c r="ELT252" s="350"/>
      <c r="ELU252" s="350"/>
      <c r="ELV252" s="773"/>
      <c r="ELW252" s="773"/>
      <c r="ELX252" s="773"/>
      <c r="ELY252" s="774"/>
      <c r="EMA252" s="347"/>
      <c r="EMB252" s="350"/>
      <c r="EMC252" s="350"/>
      <c r="EMD252" s="773"/>
      <c r="EME252" s="773"/>
      <c r="EMF252" s="773"/>
      <c r="EMG252" s="774"/>
      <c r="EMI252" s="347"/>
      <c r="EMJ252" s="350"/>
      <c r="EMK252" s="350"/>
      <c r="EML252" s="773"/>
      <c r="EMM252" s="773"/>
      <c r="EMN252" s="773"/>
      <c r="EMO252" s="774"/>
      <c r="EMQ252" s="347"/>
      <c r="EMR252" s="350"/>
      <c r="EMS252" s="350"/>
      <c r="EMT252" s="773"/>
      <c r="EMU252" s="773"/>
      <c r="EMV252" s="773"/>
      <c r="EMW252" s="774"/>
      <c r="EMY252" s="347"/>
      <c r="EMZ252" s="350"/>
      <c r="ENA252" s="350"/>
      <c r="ENB252" s="773"/>
      <c r="ENC252" s="773"/>
      <c r="END252" s="773"/>
      <c r="ENE252" s="774"/>
      <c r="ENG252" s="347"/>
      <c r="ENH252" s="350"/>
      <c r="ENI252" s="350"/>
      <c r="ENJ252" s="773"/>
      <c r="ENK252" s="773"/>
      <c r="ENL252" s="773"/>
      <c r="ENM252" s="774"/>
      <c r="ENO252" s="347"/>
      <c r="ENP252" s="350"/>
      <c r="ENQ252" s="350"/>
      <c r="ENR252" s="773"/>
      <c r="ENS252" s="773"/>
      <c r="ENT252" s="773"/>
      <c r="ENU252" s="774"/>
      <c r="ENW252" s="347"/>
      <c r="ENX252" s="350"/>
      <c r="ENY252" s="350"/>
      <c r="ENZ252" s="773"/>
      <c r="EOA252" s="773"/>
      <c r="EOB252" s="773"/>
      <c r="EOC252" s="774"/>
      <c r="EOE252" s="347"/>
      <c r="EOF252" s="350"/>
      <c r="EOG252" s="350"/>
      <c r="EOH252" s="773"/>
      <c r="EOI252" s="773"/>
      <c r="EOJ252" s="773"/>
      <c r="EOK252" s="774"/>
      <c r="EOM252" s="347"/>
      <c r="EON252" s="350"/>
      <c r="EOO252" s="350"/>
      <c r="EOP252" s="773"/>
      <c r="EOQ252" s="773"/>
      <c r="EOR252" s="773"/>
      <c r="EOS252" s="774"/>
      <c r="EOU252" s="347"/>
      <c r="EOV252" s="350"/>
      <c r="EOW252" s="350"/>
      <c r="EOX252" s="773"/>
      <c r="EOY252" s="773"/>
      <c r="EOZ252" s="773"/>
      <c r="EPA252" s="774"/>
      <c r="EPC252" s="347"/>
      <c r="EPD252" s="350"/>
      <c r="EPE252" s="350"/>
      <c r="EPF252" s="773"/>
      <c r="EPG252" s="773"/>
      <c r="EPH252" s="773"/>
      <c r="EPI252" s="774"/>
      <c r="EPK252" s="347"/>
      <c r="EPL252" s="350"/>
      <c r="EPM252" s="350"/>
      <c r="EPN252" s="773"/>
      <c r="EPO252" s="773"/>
      <c r="EPP252" s="773"/>
      <c r="EPQ252" s="774"/>
      <c r="EPS252" s="347"/>
      <c r="EPT252" s="350"/>
      <c r="EPU252" s="350"/>
      <c r="EPV252" s="773"/>
      <c r="EPW252" s="773"/>
      <c r="EPX252" s="773"/>
      <c r="EPY252" s="774"/>
      <c r="EQA252" s="347"/>
      <c r="EQB252" s="350"/>
      <c r="EQC252" s="350"/>
      <c r="EQD252" s="773"/>
      <c r="EQE252" s="773"/>
      <c r="EQF252" s="773"/>
      <c r="EQG252" s="774"/>
      <c r="EQI252" s="347"/>
      <c r="EQJ252" s="350"/>
      <c r="EQK252" s="350"/>
      <c r="EQL252" s="773"/>
      <c r="EQM252" s="773"/>
      <c r="EQN252" s="773"/>
      <c r="EQO252" s="774"/>
      <c r="EQQ252" s="347"/>
      <c r="EQR252" s="350"/>
      <c r="EQS252" s="350"/>
      <c r="EQT252" s="773"/>
      <c r="EQU252" s="773"/>
      <c r="EQV252" s="773"/>
      <c r="EQW252" s="774"/>
      <c r="EQY252" s="347"/>
      <c r="EQZ252" s="350"/>
      <c r="ERA252" s="350"/>
      <c r="ERB252" s="773"/>
      <c r="ERC252" s="773"/>
      <c r="ERD252" s="773"/>
      <c r="ERE252" s="774"/>
      <c r="ERG252" s="347"/>
      <c r="ERH252" s="350"/>
      <c r="ERI252" s="350"/>
      <c r="ERJ252" s="773"/>
      <c r="ERK252" s="773"/>
      <c r="ERL252" s="773"/>
      <c r="ERM252" s="774"/>
      <c r="ERO252" s="347"/>
      <c r="ERP252" s="350"/>
      <c r="ERQ252" s="350"/>
      <c r="ERR252" s="773"/>
      <c r="ERS252" s="773"/>
      <c r="ERT252" s="773"/>
      <c r="ERU252" s="774"/>
      <c r="ERW252" s="347"/>
      <c r="ERX252" s="350"/>
      <c r="ERY252" s="350"/>
      <c r="ERZ252" s="773"/>
      <c r="ESA252" s="773"/>
      <c r="ESB252" s="773"/>
      <c r="ESC252" s="774"/>
      <c r="ESE252" s="347"/>
      <c r="ESF252" s="350"/>
      <c r="ESG252" s="350"/>
      <c r="ESH252" s="773"/>
      <c r="ESI252" s="773"/>
      <c r="ESJ252" s="773"/>
      <c r="ESK252" s="774"/>
      <c r="ESM252" s="347"/>
      <c r="ESN252" s="350"/>
      <c r="ESO252" s="350"/>
      <c r="ESP252" s="773"/>
      <c r="ESQ252" s="773"/>
      <c r="ESR252" s="773"/>
      <c r="ESS252" s="774"/>
      <c r="ESU252" s="347"/>
      <c r="ESV252" s="350"/>
      <c r="ESW252" s="350"/>
      <c r="ESX252" s="773"/>
      <c r="ESY252" s="773"/>
      <c r="ESZ252" s="773"/>
      <c r="ETA252" s="774"/>
      <c r="ETC252" s="347"/>
      <c r="ETD252" s="350"/>
      <c r="ETE252" s="350"/>
      <c r="ETF252" s="773"/>
      <c r="ETG252" s="773"/>
      <c r="ETH252" s="773"/>
      <c r="ETI252" s="774"/>
      <c r="ETK252" s="347"/>
      <c r="ETL252" s="350"/>
      <c r="ETM252" s="350"/>
      <c r="ETN252" s="773"/>
      <c r="ETO252" s="773"/>
      <c r="ETP252" s="773"/>
      <c r="ETQ252" s="774"/>
      <c r="ETS252" s="347"/>
      <c r="ETT252" s="350"/>
      <c r="ETU252" s="350"/>
      <c r="ETV252" s="773"/>
      <c r="ETW252" s="773"/>
      <c r="ETX252" s="773"/>
      <c r="ETY252" s="774"/>
      <c r="EUA252" s="347"/>
      <c r="EUB252" s="350"/>
      <c r="EUC252" s="350"/>
      <c r="EUD252" s="773"/>
      <c r="EUE252" s="773"/>
      <c r="EUF252" s="773"/>
      <c r="EUG252" s="774"/>
      <c r="EUI252" s="347"/>
      <c r="EUJ252" s="350"/>
      <c r="EUK252" s="350"/>
      <c r="EUL252" s="773"/>
      <c r="EUM252" s="773"/>
      <c r="EUN252" s="773"/>
      <c r="EUO252" s="774"/>
      <c r="EUQ252" s="347"/>
      <c r="EUR252" s="350"/>
      <c r="EUS252" s="350"/>
      <c r="EUT252" s="773"/>
      <c r="EUU252" s="773"/>
      <c r="EUV252" s="773"/>
      <c r="EUW252" s="774"/>
      <c r="EUY252" s="347"/>
      <c r="EUZ252" s="350"/>
      <c r="EVA252" s="350"/>
      <c r="EVB252" s="773"/>
      <c r="EVC252" s="773"/>
      <c r="EVD252" s="773"/>
      <c r="EVE252" s="774"/>
      <c r="EVG252" s="347"/>
      <c r="EVH252" s="350"/>
      <c r="EVI252" s="350"/>
      <c r="EVJ252" s="773"/>
      <c r="EVK252" s="773"/>
      <c r="EVL252" s="773"/>
      <c r="EVM252" s="774"/>
      <c r="EVO252" s="347"/>
      <c r="EVP252" s="350"/>
      <c r="EVQ252" s="350"/>
      <c r="EVR252" s="773"/>
      <c r="EVS252" s="773"/>
      <c r="EVT252" s="773"/>
      <c r="EVU252" s="774"/>
      <c r="EVW252" s="347"/>
      <c r="EVX252" s="350"/>
      <c r="EVY252" s="350"/>
      <c r="EVZ252" s="773"/>
      <c r="EWA252" s="773"/>
      <c r="EWB252" s="773"/>
      <c r="EWC252" s="774"/>
      <c r="EWE252" s="347"/>
      <c r="EWF252" s="350"/>
      <c r="EWG252" s="350"/>
      <c r="EWH252" s="773"/>
      <c r="EWI252" s="773"/>
      <c r="EWJ252" s="773"/>
      <c r="EWK252" s="774"/>
      <c r="EWM252" s="347"/>
      <c r="EWN252" s="350"/>
      <c r="EWO252" s="350"/>
      <c r="EWP252" s="773"/>
      <c r="EWQ252" s="773"/>
      <c r="EWR252" s="773"/>
      <c r="EWS252" s="774"/>
      <c r="EWU252" s="347"/>
      <c r="EWV252" s="350"/>
      <c r="EWW252" s="350"/>
      <c r="EWX252" s="773"/>
      <c r="EWY252" s="773"/>
      <c r="EWZ252" s="773"/>
      <c r="EXA252" s="774"/>
      <c r="EXC252" s="347"/>
      <c r="EXD252" s="350"/>
      <c r="EXE252" s="350"/>
      <c r="EXF252" s="773"/>
      <c r="EXG252" s="773"/>
      <c r="EXH252" s="773"/>
      <c r="EXI252" s="774"/>
      <c r="EXK252" s="347"/>
      <c r="EXL252" s="350"/>
      <c r="EXM252" s="350"/>
      <c r="EXN252" s="773"/>
      <c r="EXO252" s="773"/>
      <c r="EXP252" s="773"/>
      <c r="EXQ252" s="774"/>
      <c r="EXS252" s="347"/>
      <c r="EXT252" s="350"/>
      <c r="EXU252" s="350"/>
      <c r="EXV252" s="773"/>
      <c r="EXW252" s="773"/>
      <c r="EXX252" s="773"/>
      <c r="EXY252" s="774"/>
      <c r="EYA252" s="347"/>
      <c r="EYB252" s="350"/>
      <c r="EYC252" s="350"/>
      <c r="EYD252" s="773"/>
      <c r="EYE252" s="773"/>
      <c r="EYF252" s="773"/>
      <c r="EYG252" s="774"/>
      <c r="EYI252" s="347"/>
      <c r="EYJ252" s="350"/>
      <c r="EYK252" s="350"/>
      <c r="EYL252" s="773"/>
      <c r="EYM252" s="773"/>
      <c r="EYN252" s="773"/>
      <c r="EYO252" s="774"/>
      <c r="EYQ252" s="347"/>
      <c r="EYR252" s="350"/>
      <c r="EYS252" s="350"/>
      <c r="EYT252" s="773"/>
      <c r="EYU252" s="773"/>
      <c r="EYV252" s="773"/>
      <c r="EYW252" s="774"/>
      <c r="EYY252" s="347"/>
      <c r="EYZ252" s="350"/>
      <c r="EZA252" s="350"/>
      <c r="EZB252" s="773"/>
      <c r="EZC252" s="773"/>
      <c r="EZD252" s="773"/>
      <c r="EZE252" s="774"/>
      <c r="EZG252" s="347"/>
      <c r="EZH252" s="350"/>
      <c r="EZI252" s="350"/>
      <c r="EZJ252" s="773"/>
      <c r="EZK252" s="773"/>
      <c r="EZL252" s="773"/>
      <c r="EZM252" s="774"/>
      <c r="EZO252" s="347"/>
      <c r="EZP252" s="350"/>
      <c r="EZQ252" s="350"/>
      <c r="EZR252" s="773"/>
      <c r="EZS252" s="773"/>
      <c r="EZT252" s="773"/>
      <c r="EZU252" s="774"/>
      <c r="EZW252" s="347"/>
      <c r="EZX252" s="350"/>
      <c r="EZY252" s="350"/>
      <c r="EZZ252" s="773"/>
      <c r="FAA252" s="773"/>
      <c r="FAB252" s="773"/>
      <c r="FAC252" s="774"/>
      <c r="FAE252" s="347"/>
      <c r="FAF252" s="350"/>
      <c r="FAG252" s="350"/>
      <c r="FAH252" s="773"/>
      <c r="FAI252" s="773"/>
      <c r="FAJ252" s="773"/>
      <c r="FAK252" s="774"/>
      <c r="FAM252" s="347"/>
      <c r="FAN252" s="350"/>
      <c r="FAO252" s="350"/>
      <c r="FAP252" s="773"/>
      <c r="FAQ252" s="773"/>
      <c r="FAR252" s="773"/>
      <c r="FAS252" s="774"/>
      <c r="FAU252" s="347"/>
      <c r="FAV252" s="350"/>
      <c r="FAW252" s="350"/>
      <c r="FAX252" s="773"/>
      <c r="FAY252" s="773"/>
      <c r="FAZ252" s="773"/>
      <c r="FBA252" s="774"/>
      <c r="FBC252" s="347"/>
      <c r="FBD252" s="350"/>
      <c r="FBE252" s="350"/>
      <c r="FBF252" s="773"/>
      <c r="FBG252" s="773"/>
      <c r="FBH252" s="773"/>
      <c r="FBI252" s="774"/>
      <c r="FBK252" s="347"/>
      <c r="FBL252" s="350"/>
      <c r="FBM252" s="350"/>
      <c r="FBN252" s="773"/>
      <c r="FBO252" s="773"/>
      <c r="FBP252" s="773"/>
      <c r="FBQ252" s="774"/>
      <c r="FBS252" s="347"/>
      <c r="FBT252" s="350"/>
      <c r="FBU252" s="350"/>
      <c r="FBV252" s="773"/>
      <c r="FBW252" s="773"/>
      <c r="FBX252" s="773"/>
      <c r="FBY252" s="774"/>
      <c r="FCA252" s="347"/>
      <c r="FCB252" s="350"/>
      <c r="FCC252" s="350"/>
      <c r="FCD252" s="773"/>
      <c r="FCE252" s="773"/>
      <c r="FCF252" s="773"/>
      <c r="FCG252" s="774"/>
      <c r="FCI252" s="347"/>
      <c r="FCJ252" s="350"/>
      <c r="FCK252" s="350"/>
      <c r="FCL252" s="773"/>
      <c r="FCM252" s="773"/>
      <c r="FCN252" s="773"/>
      <c r="FCO252" s="774"/>
      <c r="FCQ252" s="347"/>
      <c r="FCR252" s="350"/>
      <c r="FCS252" s="350"/>
      <c r="FCT252" s="773"/>
      <c r="FCU252" s="773"/>
      <c r="FCV252" s="773"/>
      <c r="FCW252" s="774"/>
      <c r="FCY252" s="347"/>
      <c r="FCZ252" s="350"/>
      <c r="FDA252" s="350"/>
      <c r="FDB252" s="773"/>
      <c r="FDC252" s="773"/>
      <c r="FDD252" s="773"/>
      <c r="FDE252" s="774"/>
      <c r="FDG252" s="347"/>
      <c r="FDH252" s="350"/>
      <c r="FDI252" s="350"/>
      <c r="FDJ252" s="773"/>
      <c r="FDK252" s="773"/>
      <c r="FDL252" s="773"/>
      <c r="FDM252" s="774"/>
      <c r="FDO252" s="347"/>
      <c r="FDP252" s="350"/>
      <c r="FDQ252" s="350"/>
      <c r="FDR252" s="773"/>
      <c r="FDS252" s="773"/>
      <c r="FDT252" s="773"/>
      <c r="FDU252" s="774"/>
      <c r="FDW252" s="347"/>
      <c r="FDX252" s="350"/>
      <c r="FDY252" s="350"/>
      <c r="FDZ252" s="773"/>
      <c r="FEA252" s="773"/>
      <c r="FEB252" s="773"/>
      <c r="FEC252" s="774"/>
      <c r="FEE252" s="347"/>
      <c r="FEF252" s="350"/>
      <c r="FEG252" s="350"/>
      <c r="FEH252" s="773"/>
      <c r="FEI252" s="773"/>
      <c r="FEJ252" s="773"/>
      <c r="FEK252" s="774"/>
      <c r="FEM252" s="347"/>
      <c r="FEN252" s="350"/>
      <c r="FEO252" s="350"/>
      <c r="FEP252" s="773"/>
      <c r="FEQ252" s="773"/>
      <c r="FER252" s="773"/>
      <c r="FES252" s="774"/>
      <c r="FEU252" s="347"/>
      <c r="FEV252" s="350"/>
      <c r="FEW252" s="350"/>
      <c r="FEX252" s="773"/>
      <c r="FEY252" s="773"/>
      <c r="FEZ252" s="773"/>
      <c r="FFA252" s="774"/>
      <c r="FFC252" s="347"/>
      <c r="FFD252" s="350"/>
      <c r="FFE252" s="350"/>
      <c r="FFF252" s="773"/>
      <c r="FFG252" s="773"/>
      <c r="FFH252" s="773"/>
      <c r="FFI252" s="774"/>
      <c r="FFK252" s="347"/>
      <c r="FFL252" s="350"/>
      <c r="FFM252" s="350"/>
      <c r="FFN252" s="773"/>
      <c r="FFO252" s="773"/>
      <c r="FFP252" s="773"/>
      <c r="FFQ252" s="774"/>
      <c r="FFS252" s="347"/>
      <c r="FFT252" s="350"/>
      <c r="FFU252" s="350"/>
      <c r="FFV252" s="773"/>
      <c r="FFW252" s="773"/>
      <c r="FFX252" s="773"/>
      <c r="FFY252" s="774"/>
      <c r="FGA252" s="347"/>
      <c r="FGB252" s="350"/>
      <c r="FGC252" s="350"/>
      <c r="FGD252" s="773"/>
      <c r="FGE252" s="773"/>
      <c r="FGF252" s="773"/>
      <c r="FGG252" s="774"/>
      <c r="FGI252" s="347"/>
      <c r="FGJ252" s="350"/>
      <c r="FGK252" s="350"/>
      <c r="FGL252" s="773"/>
      <c r="FGM252" s="773"/>
      <c r="FGN252" s="773"/>
      <c r="FGO252" s="774"/>
      <c r="FGQ252" s="347"/>
      <c r="FGR252" s="350"/>
      <c r="FGS252" s="350"/>
      <c r="FGT252" s="773"/>
      <c r="FGU252" s="773"/>
      <c r="FGV252" s="773"/>
      <c r="FGW252" s="774"/>
      <c r="FGY252" s="347"/>
      <c r="FGZ252" s="350"/>
      <c r="FHA252" s="350"/>
      <c r="FHB252" s="773"/>
      <c r="FHC252" s="773"/>
      <c r="FHD252" s="773"/>
      <c r="FHE252" s="774"/>
      <c r="FHG252" s="347"/>
      <c r="FHH252" s="350"/>
      <c r="FHI252" s="350"/>
      <c r="FHJ252" s="773"/>
      <c r="FHK252" s="773"/>
      <c r="FHL252" s="773"/>
      <c r="FHM252" s="774"/>
      <c r="FHO252" s="347"/>
      <c r="FHP252" s="350"/>
      <c r="FHQ252" s="350"/>
      <c r="FHR252" s="773"/>
      <c r="FHS252" s="773"/>
      <c r="FHT252" s="773"/>
      <c r="FHU252" s="774"/>
      <c r="FHW252" s="347"/>
      <c r="FHX252" s="350"/>
      <c r="FHY252" s="350"/>
      <c r="FHZ252" s="773"/>
      <c r="FIA252" s="773"/>
      <c r="FIB252" s="773"/>
      <c r="FIC252" s="774"/>
      <c r="FIE252" s="347"/>
      <c r="FIF252" s="350"/>
      <c r="FIG252" s="350"/>
      <c r="FIH252" s="773"/>
      <c r="FII252" s="773"/>
      <c r="FIJ252" s="773"/>
      <c r="FIK252" s="774"/>
      <c r="FIM252" s="347"/>
      <c r="FIN252" s="350"/>
      <c r="FIO252" s="350"/>
      <c r="FIP252" s="773"/>
      <c r="FIQ252" s="773"/>
      <c r="FIR252" s="773"/>
      <c r="FIS252" s="774"/>
      <c r="FIU252" s="347"/>
      <c r="FIV252" s="350"/>
      <c r="FIW252" s="350"/>
      <c r="FIX252" s="773"/>
      <c r="FIY252" s="773"/>
      <c r="FIZ252" s="773"/>
      <c r="FJA252" s="774"/>
      <c r="FJC252" s="347"/>
      <c r="FJD252" s="350"/>
      <c r="FJE252" s="350"/>
      <c r="FJF252" s="773"/>
      <c r="FJG252" s="773"/>
      <c r="FJH252" s="773"/>
      <c r="FJI252" s="774"/>
      <c r="FJK252" s="347"/>
      <c r="FJL252" s="350"/>
      <c r="FJM252" s="350"/>
      <c r="FJN252" s="773"/>
      <c r="FJO252" s="773"/>
      <c r="FJP252" s="773"/>
      <c r="FJQ252" s="774"/>
      <c r="FJS252" s="347"/>
      <c r="FJT252" s="350"/>
      <c r="FJU252" s="350"/>
      <c r="FJV252" s="773"/>
      <c r="FJW252" s="773"/>
      <c r="FJX252" s="773"/>
      <c r="FJY252" s="774"/>
      <c r="FKA252" s="347"/>
      <c r="FKB252" s="350"/>
      <c r="FKC252" s="350"/>
      <c r="FKD252" s="773"/>
      <c r="FKE252" s="773"/>
      <c r="FKF252" s="773"/>
      <c r="FKG252" s="774"/>
      <c r="FKI252" s="347"/>
      <c r="FKJ252" s="350"/>
      <c r="FKK252" s="350"/>
      <c r="FKL252" s="773"/>
      <c r="FKM252" s="773"/>
      <c r="FKN252" s="773"/>
      <c r="FKO252" s="774"/>
      <c r="FKQ252" s="347"/>
      <c r="FKR252" s="350"/>
      <c r="FKS252" s="350"/>
      <c r="FKT252" s="773"/>
      <c r="FKU252" s="773"/>
      <c r="FKV252" s="773"/>
      <c r="FKW252" s="774"/>
      <c r="FKY252" s="347"/>
      <c r="FKZ252" s="350"/>
      <c r="FLA252" s="350"/>
      <c r="FLB252" s="773"/>
      <c r="FLC252" s="773"/>
      <c r="FLD252" s="773"/>
      <c r="FLE252" s="774"/>
      <c r="FLG252" s="347"/>
      <c r="FLH252" s="350"/>
      <c r="FLI252" s="350"/>
      <c r="FLJ252" s="773"/>
      <c r="FLK252" s="773"/>
      <c r="FLL252" s="773"/>
      <c r="FLM252" s="774"/>
      <c r="FLO252" s="347"/>
      <c r="FLP252" s="350"/>
      <c r="FLQ252" s="350"/>
      <c r="FLR252" s="773"/>
      <c r="FLS252" s="773"/>
      <c r="FLT252" s="773"/>
      <c r="FLU252" s="774"/>
      <c r="FLW252" s="347"/>
      <c r="FLX252" s="350"/>
      <c r="FLY252" s="350"/>
      <c r="FLZ252" s="773"/>
      <c r="FMA252" s="773"/>
      <c r="FMB252" s="773"/>
      <c r="FMC252" s="774"/>
      <c r="FME252" s="347"/>
      <c r="FMF252" s="350"/>
      <c r="FMG252" s="350"/>
      <c r="FMH252" s="773"/>
      <c r="FMI252" s="773"/>
      <c r="FMJ252" s="773"/>
      <c r="FMK252" s="774"/>
      <c r="FMM252" s="347"/>
      <c r="FMN252" s="350"/>
      <c r="FMO252" s="350"/>
      <c r="FMP252" s="773"/>
      <c r="FMQ252" s="773"/>
      <c r="FMR252" s="773"/>
      <c r="FMS252" s="774"/>
      <c r="FMU252" s="347"/>
      <c r="FMV252" s="350"/>
      <c r="FMW252" s="350"/>
      <c r="FMX252" s="773"/>
      <c r="FMY252" s="773"/>
      <c r="FMZ252" s="773"/>
      <c r="FNA252" s="774"/>
      <c r="FNC252" s="347"/>
      <c r="FND252" s="350"/>
      <c r="FNE252" s="350"/>
      <c r="FNF252" s="773"/>
      <c r="FNG252" s="773"/>
      <c r="FNH252" s="773"/>
      <c r="FNI252" s="774"/>
      <c r="FNK252" s="347"/>
      <c r="FNL252" s="350"/>
      <c r="FNM252" s="350"/>
      <c r="FNN252" s="773"/>
      <c r="FNO252" s="773"/>
      <c r="FNP252" s="773"/>
      <c r="FNQ252" s="774"/>
      <c r="FNS252" s="347"/>
      <c r="FNT252" s="350"/>
      <c r="FNU252" s="350"/>
      <c r="FNV252" s="773"/>
      <c r="FNW252" s="773"/>
      <c r="FNX252" s="773"/>
      <c r="FNY252" s="774"/>
      <c r="FOA252" s="347"/>
      <c r="FOB252" s="350"/>
      <c r="FOC252" s="350"/>
      <c r="FOD252" s="773"/>
      <c r="FOE252" s="773"/>
      <c r="FOF252" s="773"/>
      <c r="FOG252" s="774"/>
      <c r="FOI252" s="347"/>
      <c r="FOJ252" s="350"/>
      <c r="FOK252" s="350"/>
      <c r="FOL252" s="773"/>
      <c r="FOM252" s="773"/>
      <c r="FON252" s="773"/>
      <c r="FOO252" s="774"/>
      <c r="FOQ252" s="347"/>
      <c r="FOR252" s="350"/>
      <c r="FOS252" s="350"/>
      <c r="FOT252" s="773"/>
      <c r="FOU252" s="773"/>
      <c r="FOV252" s="773"/>
      <c r="FOW252" s="774"/>
      <c r="FOY252" s="347"/>
      <c r="FOZ252" s="350"/>
      <c r="FPA252" s="350"/>
      <c r="FPB252" s="773"/>
      <c r="FPC252" s="773"/>
      <c r="FPD252" s="773"/>
      <c r="FPE252" s="774"/>
      <c r="FPG252" s="347"/>
      <c r="FPH252" s="350"/>
      <c r="FPI252" s="350"/>
      <c r="FPJ252" s="773"/>
      <c r="FPK252" s="773"/>
      <c r="FPL252" s="773"/>
      <c r="FPM252" s="774"/>
      <c r="FPO252" s="347"/>
      <c r="FPP252" s="350"/>
      <c r="FPQ252" s="350"/>
      <c r="FPR252" s="773"/>
      <c r="FPS252" s="773"/>
      <c r="FPT252" s="773"/>
      <c r="FPU252" s="774"/>
      <c r="FPW252" s="347"/>
      <c r="FPX252" s="350"/>
      <c r="FPY252" s="350"/>
      <c r="FPZ252" s="773"/>
      <c r="FQA252" s="773"/>
      <c r="FQB252" s="773"/>
      <c r="FQC252" s="774"/>
      <c r="FQE252" s="347"/>
      <c r="FQF252" s="350"/>
      <c r="FQG252" s="350"/>
      <c r="FQH252" s="773"/>
      <c r="FQI252" s="773"/>
      <c r="FQJ252" s="773"/>
      <c r="FQK252" s="774"/>
      <c r="FQM252" s="347"/>
      <c r="FQN252" s="350"/>
      <c r="FQO252" s="350"/>
      <c r="FQP252" s="773"/>
      <c r="FQQ252" s="773"/>
      <c r="FQR252" s="773"/>
      <c r="FQS252" s="774"/>
      <c r="FQU252" s="347"/>
      <c r="FQV252" s="350"/>
      <c r="FQW252" s="350"/>
      <c r="FQX252" s="773"/>
      <c r="FQY252" s="773"/>
      <c r="FQZ252" s="773"/>
      <c r="FRA252" s="774"/>
      <c r="FRC252" s="347"/>
      <c r="FRD252" s="350"/>
      <c r="FRE252" s="350"/>
      <c r="FRF252" s="773"/>
      <c r="FRG252" s="773"/>
      <c r="FRH252" s="773"/>
      <c r="FRI252" s="774"/>
      <c r="FRK252" s="347"/>
      <c r="FRL252" s="350"/>
      <c r="FRM252" s="350"/>
      <c r="FRN252" s="773"/>
      <c r="FRO252" s="773"/>
      <c r="FRP252" s="773"/>
      <c r="FRQ252" s="774"/>
      <c r="FRS252" s="347"/>
      <c r="FRT252" s="350"/>
      <c r="FRU252" s="350"/>
      <c r="FRV252" s="773"/>
      <c r="FRW252" s="773"/>
      <c r="FRX252" s="773"/>
      <c r="FRY252" s="774"/>
      <c r="FSA252" s="347"/>
      <c r="FSB252" s="350"/>
      <c r="FSC252" s="350"/>
      <c r="FSD252" s="773"/>
      <c r="FSE252" s="773"/>
      <c r="FSF252" s="773"/>
      <c r="FSG252" s="774"/>
      <c r="FSI252" s="347"/>
      <c r="FSJ252" s="350"/>
      <c r="FSK252" s="350"/>
      <c r="FSL252" s="773"/>
      <c r="FSM252" s="773"/>
      <c r="FSN252" s="773"/>
      <c r="FSO252" s="774"/>
      <c r="FSQ252" s="347"/>
      <c r="FSR252" s="350"/>
      <c r="FSS252" s="350"/>
      <c r="FST252" s="773"/>
      <c r="FSU252" s="773"/>
      <c r="FSV252" s="773"/>
      <c r="FSW252" s="774"/>
      <c r="FSY252" s="347"/>
      <c r="FSZ252" s="350"/>
      <c r="FTA252" s="350"/>
      <c r="FTB252" s="773"/>
      <c r="FTC252" s="773"/>
      <c r="FTD252" s="773"/>
      <c r="FTE252" s="774"/>
      <c r="FTG252" s="347"/>
      <c r="FTH252" s="350"/>
      <c r="FTI252" s="350"/>
      <c r="FTJ252" s="773"/>
      <c r="FTK252" s="773"/>
      <c r="FTL252" s="773"/>
      <c r="FTM252" s="774"/>
      <c r="FTO252" s="347"/>
      <c r="FTP252" s="350"/>
      <c r="FTQ252" s="350"/>
      <c r="FTR252" s="773"/>
      <c r="FTS252" s="773"/>
      <c r="FTT252" s="773"/>
      <c r="FTU252" s="774"/>
      <c r="FTW252" s="347"/>
      <c r="FTX252" s="350"/>
      <c r="FTY252" s="350"/>
      <c r="FTZ252" s="773"/>
      <c r="FUA252" s="773"/>
      <c r="FUB252" s="773"/>
      <c r="FUC252" s="774"/>
      <c r="FUE252" s="347"/>
      <c r="FUF252" s="350"/>
      <c r="FUG252" s="350"/>
      <c r="FUH252" s="773"/>
      <c r="FUI252" s="773"/>
      <c r="FUJ252" s="773"/>
      <c r="FUK252" s="774"/>
      <c r="FUM252" s="347"/>
      <c r="FUN252" s="350"/>
      <c r="FUO252" s="350"/>
      <c r="FUP252" s="773"/>
      <c r="FUQ252" s="773"/>
      <c r="FUR252" s="773"/>
      <c r="FUS252" s="774"/>
      <c r="FUU252" s="347"/>
      <c r="FUV252" s="350"/>
      <c r="FUW252" s="350"/>
      <c r="FUX252" s="773"/>
      <c r="FUY252" s="773"/>
      <c r="FUZ252" s="773"/>
      <c r="FVA252" s="774"/>
      <c r="FVC252" s="347"/>
      <c r="FVD252" s="350"/>
      <c r="FVE252" s="350"/>
      <c r="FVF252" s="773"/>
      <c r="FVG252" s="773"/>
      <c r="FVH252" s="773"/>
      <c r="FVI252" s="774"/>
      <c r="FVK252" s="347"/>
      <c r="FVL252" s="350"/>
      <c r="FVM252" s="350"/>
      <c r="FVN252" s="773"/>
      <c r="FVO252" s="773"/>
      <c r="FVP252" s="773"/>
      <c r="FVQ252" s="774"/>
      <c r="FVS252" s="347"/>
      <c r="FVT252" s="350"/>
      <c r="FVU252" s="350"/>
      <c r="FVV252" s="773"/>
      <c r="FVW252" s="773"/>
      <c r="FVX252" s="773"/>
      <c r="FVY252" s="774"/>
      <c r="FWA252" s="347"/>
      <c r="FWB252" s="350"/>
      <c r="FWC252" s="350"/>
      <c r="FWD252" s="773"/>
      <c r="FWE252" s="773"/>
      <c r="FWF252" s="773"/>
      <c r="FWG252" s="774"/>
      <c r="FWI252" s="347"/>
      <c r="FWJ252" s="350"/>
      <c r="FWK252" s="350"/>
      <c r="FWL252" s="773"/>
      <c r="FWM252" s="773"/>
      <c r="FWN252" s="773"/>
      <c r="FWO252" s="774"/>
      <c r="FWQ252" s="347"/>
      <c r="FWR252" s="350"/>
      <c r="FWS252" s="350"/>
      <c r="FWT252" s="773"/>
      <c r="FWU252" s="773"/>
      <c r="FWV252" s="773"/>
      <c r="FWW252" s="774"/>
      <c r="FWY252" s="347"/>
      <c r="FWZ252" s="350"/>
      <c r="FXA252" s="350"/>
      <c r="FXB252" s="773"/>
      <c r="FXC252" s="773"/>
      <c r="FXD252" s="773"/>
      <c r="FXE252" s="774"/>
      <c r="FXG252" s="347"/>
      <c r="FXH252" s="350"/>
      <c r="FXI252" s="350"/>
      <c r="FXJ252" s="773"/>
      <c r="FXK252" s="773"/>
      <c r="FXL252" s="773"/>
      <c r="FXM252" s="774"/>
      <c r="FXO252" s="347"/>
      <c r="FXP252" s="350"/>
      <c r="FXQ252" s="350"/>
      <c r="FXR252" s="773"/>
      <c r="FXS252" s="773"/>
      <c r="FXT252" s="773"/>
      <c r="FXU252" s="774"/>
      <c r="FXW252" s="347"/>
      <c r="FXX252" s="350"/>
      <c r="FXY252" s="350"/>
      <c r="FXZ252" s="773"/>
      <c r="FYA252" s="773"/>
      <c r="FYB252" s="773"/>
      <c r="FYC252" s="774"/>
      <c r="FYE252" s="347"/>
      <c r="FYF252" s="350"/>
      <c r="FYG252" s="350"/>
      <c r="FYH252" s="773"/>
      <c r="FYI252" s="773"/>
      <c r="FYJ252" s="773"/>
      <c r="FYK252" s="774"/>
      <c r="FYM252" s="347"/>
      <c r="FYN252" s="350"/>
      <c r="FYO252" s="350"/>
      <c r="FYP252" s="773"/>
      <c r="FYQ252" s="773"/>
      <c r="FYR252" s="773"/>
      <c r="FYS252" s="774"/>
      <c r="FYU252" s="347"/>
      <c r="FYV252" s="350"/>
      <c r="FYW252" s="350"/>
      <c r="FYX252" s="773"/>
      <c r="FYY252" s="773"/>
      <c r="FYZ252" s="773"/>
      <c r="FZA252" s="774"/>
      <c r="FZC252" s="347"/>
      <c r="FZD252" s="350"/>
      <c r="FZE252" s="350"/>
      <c r="FZF252" s="773"/>
      <c r="FZG252" s="773"/>
      <c r="FZH252" s="773"/>
      <c r="FZI252" s="774"/>
      <c r="FZK252" s="347"/>
      <c r="FZL252" s="350"/>
      <c r="FZM252" s="350"/>
      <c r="FZN252" s="773"/>
      <c r="FZO252" s="773"/>
      <c r="FZP252" s="773"/>
      <c r="FZQ252" s="774"/>
      <c r="FZS252" s="347"/>
      <c r="FZT252" s="350"/>
      <c r="FZU252" s="350"/>
      <c r="FZV252" s="773"/>
      <c r="FZW252" s="773"/>
      <c r="FZX252" s="773"/>
      <c r="FZY252" s="774"/>
      <c r="GAA252" s="347"/>
      <c r="GAB252" s="350"/>
      <c r="GAC252" s="350"/>
      <c r="GAD252" s="773"/>
      <c r="GAE252" s="773"/>
      <c r="GAF252" s="773"/>
      <c r="GAG252" s="774"/>
      <c r="GAI252" s="347"/>
      <c r="GAJ252" s="350"/>
      <c r="GAK252" s="350"/>
      <c r="GAL252" s="773"/>
      <c r="GAM252" s="773"/>
      <c r="GAN252" s="773"/>
      <c r="GAO252" s="774"/>
      <c r="GAQ252" s="347"/>
      <c r="GAR252" s="350"/>
      <c r="GAS252" s="350"/>
      <c r="GAT252" s="773"/>
      <c r="GAU252" s="773"/>
      <c r="GAV252" s="773"/>
      <c r="GAW252" s="774"/>
      <c r="GAY252" s="347"/>
      <c r="GAZ252" s="350"/>
      <c r="GBA252" s="350"/>
      <c r="GBB252" s="773"/>
      <c r="GBC252" s="773"/>
      <c r="GBD252" s="773"/>
      <c r="GBE252" s="774"/>
      <c r="GBG252" s="347"/>
      <c r="GBH252" s="350"/>
      <c r="GBI252" s="350"/>
      <c r="GBJ252" s="773"/>
      <c r="GBK252" s="773"/>
      <c r="GBL252" s="773"/>
      <c r="GBM252" s="774"/>
      <c r="GBO252" s="347"/>
      <c r="GBP252" s="350"/>
      <c r="GBQ252" s="350"/>
      <c r="GBR252" s="773"/>
      <c r="GBS252" s="773"/>
      <c r="GBT252" s="773"/>
      <c r="GBU252" s="774"/>
      <c r="GBW252" s="347"/>
      <c r="GBX252" s="350"/>
      <c r="GBY252" s="350"/>
      <c r="GBZ252" s="773"/>
      <c r="GCA252" s="773"/>
      <c r="GCB252" s="773"/>
      <c r="GCC252" s="774"/>
      <c r="GCE252" s="347"/>
      <c r="GCF252" s="350"/>
      <c r="GCG252" s="350"/>
      <c r="GCH252" s="773"/>
      <c r="GCI252" s="773"/>
      <c r="GCJ252" s="773"/>
      <c r="GCK252" s="774"/>
      <c r="GCM252" s="347"/>
      <c r="GCN252" s="350"/>
      <c r="GCO252" s="350"/>
      <c r="GCP252" s="773"/>
      <c r="GCQ252" s="773"/>
      <c r="GCR252" s="773"/>
      <c r="GCS252" s="774"/>
      <c r="GCU252" s="347"/>
      <c r="GCV252" s="350"/>
      <c r="GCW252" s="350"/>
      <c r="GCX252" s="773"/>
      <c r="GCY252" s="773"/>
      <c r="GCZ252" s="773"/>
      <c r="GDA252" s="774"/>
      <c r="GDC252" s="347"/>
      <c r="GDD252" s="350"/>
      <c r="GDE252" s="350"/>
      <c r="GDF252" s="773"/>
      <c r="GDG252" s="773"/>
      <c r="GDH252" s="773"/>
      <c r="GDI252" s="774"/>
      <c r="GDK252" s="347"/>
      <c r="GDL252" s="350"/>
      <c r="GDM252" s="350"/>
      <c r="GDN252" s="773"/>
      <c r="GDO252" s="773"/>
      <c r="GDP252" s="773"/>
      <c r="GDQ252" s="774"/>
      <c r="GDS252" s="347"/>
      <c r="GDT252" s="350"/>
      <c r="GDU252" s="350"/>
      <c r="GDV252" s="773"/>
      <c r="GDW252" s="773"/>
      <c r="GDX252" s="773"/>
      <c r="GDY252" s="774"/>
      <c r="GEA252" s="347"/>
      <c r="GEB252" s="350"/>
      <c r="GEC252" s="350"/>
      <c r="GED252" s="773"/>
      <c r="GEE252" s="773"/>
      <c r="GEF252" s="773"/>
      <c r="GEG252" s="774"/>
      <c r="GEI252" s="347"/>
      <c r="GEJ252" s="350"/>
      <c r="GEK252" s="350"/>
      <c r="GEL252" s="773"/>
      <c r="GEM252" s="773"/>
      <c r="GEN252" s="773"/>
      <c r="GEO252" s="774"/>
      <c r="GEQ252" s="347"/>
      <c r="GER252" s="350"/>
      <c r="GES252" s="350"/>
      <c r="GET252" s="773"/>
      <c r="GEU252" s="773"/>
      <c r="GEV252" s="773"/>
      <c r="GEW252" s="774"/>
      <c r="GEY252" s="347"/>
      <c r="GEZ252" s="350"/>
      <c r="GFA252" s="350"/>
      <c r="GFB252" s="773"/>
      <c r="GFC252" s="773"/>
      <c r="GFD252" s="773"/>
      <c r="GFE252" s="774"/>
      <c r="GFG252" s="347"/>
      <c r="GFH252" s="350"/>
      <c r="GFI252" s="350"/>
      <c r="GFJ252" s="773"/>
      <c r="GFK252" s="773"/>
      <c r="GFL252" s="773"/>
      <c r="GFM252" s="774"/>
      <c r="GFO252" s="347"/>
      <c r="GFP252" s="350"/>
      <c r="GFQ252" s="350"/>
      <c r="GFR252" s="773"/>
      <c r="GFS252" s="773"/>
      <c r="GFT252" s="773"/>
      <c r="GFU252" s="774"/>
      <c r="GFW252" s="347"/>
      <c r="GFX252" s="350"/>
      <c r="GFY252" s="350"/>
      <c r="GFZ252" s="773"/>
      <c r="GGA252" s="773"/>
      <c r="GGB252" s="773"/>
      <c r="GGC252" s="774"/>
      <c r="GGE252" s="347"/>
      <c r="GGF252" s="350"/>
      <c r="GGG252" s="350"/>
      <c r="GGH252" s="773"/>
      <c r="GGI252" s="773"/>
      <c r="GGJ252" s="773"/>
      <c r="GGK252" s="774"/>
      <c r="GGM252" s="347"/>
      <c r="GGN252" s="350"/>
      <c r="GGO252" s="350"/>
      <c r="GGP252" s="773"/>
      <c r="GGQ252" s="773"/>
      <c r="GGR252" s="773"/>
      <c r="GGS252" s="774"/>
      <c r="GGU252" s="347"/>
      <c r="GGV252" s="350"/>
      <c r="GGW252" s="350"/>
      <c r="GGX252" s="773"/>
      <c r="GGY252" s="773"/>
      <c r="GGZ252" s="773"/>
      <c r="GHA252" s="774"/>
      <c r="GHC252" s="347"/>
      <c r="GHD252" s="350"/>
      <c r="GHE252" s="350"/>
      <c r="GHF252" s="773"/>
      <c r="GHG252" s="773"/>
      <c r="GHH252" s="773"/>
      <c r="GHI252" s="774"/>
      <c r="GHK252" s="347"/>
      <c r="GHL252" s="350"/>
      <c r="GHM252" s="350"/>
      <c r="GHN252" s="773"/>
      <c r="GHO252" s="773"/>
      <c r="GHP252" s="773"/>
      <c r="GHQ252" s="774"/>
      <c r="GHS252" s="347"/>
      <c r="GHT252" s="350"/>
      <c r="GHU252" s="350"/>
      <c r="GHV252" s="773"/>
      <c r="GHW252" s="773"/>
      <c r="GHX252" s="773"/>
      <c r="GHY252" s="774"/>
      <c r="GIA252" s="347"/>
      <c r="GIB252" s="350"/>
      <c r="GIC252" s="350"/>
      <c r="GID252" s="773"/>
      <c r="GIE252" s="773"/>
      <c r="GIF252" s="773"/>
      <c r="GIG252" s="774"/>
      <c r="GII252" s="347"/>
      <c r="GIJ252" s="350"/>
      <c r="GIK252" s="350"/>
      <c r="GIL252" s="773"/>
      <c r="GIM252" s="773"/>
      <c r="GIN252" s="773"/>
      <c r="GIO252" s="774"/>
      <c r="GIQ252" s="347"/>
      <c r="GIR252" s="350"/>
      <c r="GIS252" s="350"/>
      <c r="GIT252" s="773"/>
      <c r="GIU252" s="773"/>
      <c r="GIV252" s="773"/>
      <c r="GIW252" s="774"/>
      <c r="GIY252" s="347"/>
      <c r="GIZ252" s="350"/>
      <c r="GJA252" s="350"/>
      <c r="GJB252" s="773"/>
      <c r="GJC252" s="773"/>
      <c r="GJD252" s="773"/>
      <c r="GJE252" s="774"/>
      <c r="GJG252" s="347"/>
      <c r="GJH252" s="350"/>
      <c r="GJI252" s="350"/>
      <c r="GJJ252" s="773"/>
      <c r="GJK252" s="773"/>
      <c r="GJL252" s="773"/>
      <c r="GJM252" s="774"/>
      <c r="GJO252" s="347"/>
      <c r="GJP252" s="350"/>
      <c r="GJQ252" s="350"/>
      <c r="GJR252" s="773"/>
      <c r="GJS252" s="773"/>
      <c r="GJT252" s="773"/>
      <c r="GJU252" s="774"/>
      <c r="GJW252" s="347"/>
      <c r="GJX252" s="350"/>
      <c r="GJY252" s="350"/>
      <c r="GJZ252" s="773"/>
      <c r="GKA252" s="773"/>
      <c r="GKB252" s="773"/>
      <c r="GKC252" s="774"/>
      <c r="GKE252" s="347"/>
      <c r="GKF252" s="350"/>
      <c r="GKG252" s="350"/>
      <c r="GKH252" s="773"/>
      <c r="GKI252" s="773"/>
      <c r="GKJ252" s="773"/>
      <c r="GKK252" s="774"/>
      <c r="GKM252" s="347"/>
      <c r="GKN252" s="350"/>
      <c r="GKO252" s="350"/>
      <c r="GKP252" s="773"/>
      <c r="GKQ252" s="773"/>
      <c r="GKR252" s="773"/>
      <c r="GKS252" s="774"/>
      <c r="GKU252" s="347"/>
      <c r="GKV252" s="350"/>
      <c r="GKW252" s="350"/>
      <c r="GKX252" s="773"/>
      <c r="GKY252" s="773"/>
      <c r="GKZ252" s="773"/>
      <c r="GLA252" s="774"/>
      <c r="GLC252" s="347"/>
      <c r="GLD252" s="350"/>
      <c r="GLE252" s="350"/>
      <c r="GLF252" s="773"/>
      <c r="GLG252" s="773"/>
      <c r="GLH252" s="773"/>
      <c r="GLI252" s="774"/>
      <c r="GLK252" s="347"/>
      <c r="GLL252" s="350"/>
      <c r="GLM252" s="350"/>
      <c r="GLN252" s="773"/>
      <c r="GLO252" s="773"/>
      <c r="GLP252" s="773"/>
      <c r="GLQ252" s="774"/>
      <c r="GLS252" s="347"/>
      <c r="GLT252" s="350"/>
      <c r="GLU252" s="350"/>
      <c r="GLV252" s="773"/>
      <c r="GLW252" s="773"/>
      <c r="GLX252" s="773"/>
      <c r="GLY252" s="774"/>
      <c r="GMA252" s="347"/>
      <c r="GMB252" s="350"/>
      <c r="GMC252" s="350"/>
      <c r="GMD252" s="773"/>
      <c r="GME252" s="773"/>
      <c r="GMF252" s="773"/>
      <c r="GMG252" s="774"/>
      <c r="GMI252" s="347"/>
      <c r="GMJ252" s="350"/>
      <c r="GMK252" s="350"/>
      <c r="GML252" s="773"/>
      <c r="GMM252" s="773"/>
      <c r="GMN252" s="773"/>
      <c r="GMO252" s="774"/>
      <c r="GMQ252" s="347"/>
      <c r="GMR252" s="350"/>
      <c r="GMS252" s="350"/>
      <c r="GMT252" s="773"/>
      <c r="GMU252" s="773"/>
      <c r="GMV252" s="773"/>
      <c r="GMW252" s="774"/>
      <c r="GMY252" s="347"/>
      <c r="GMZ252" s="350"/>
      <c r="GNA252" s="350"/>
      <c r="GNB252" s="773"/>
      <c r="GNC252" s="773"/>
      <c r="GND252" s="773"/>
      <c r="GNE252" s="774"/>
      <c r="GNG252" s="347"/>
      <c r="GNH252" s="350"/>
      <c r="GNI252" s="350"/>
      <c r="GNJ252" s="773"/>
      <c r="GNK252" s="773"/>
      <c r="GNL252" s="773"/>
      <c r="GNM252" s="774"/>
      <c r="GNO252" s="347"/>
      <c r="GNP252" s="350"/>
      <c r="GNQ252" s="350"/>
      <c r="GNR252" s="773"/>
      <c r="GNS252" s="773"/>
      <c r="GNT252" s="773"/>
      <c r="GNU252" s="774"/>
      <c r="GNW252" s="347"/>
      <c r="GNX252" s="350"/>
      <c r="GNY252" s="350"/>
      <c r="GNZ252" s="773"/>
      <c r="GOA252" s="773"/>
      <c r="GOB252" s="773"/>
      <c r="GOC252" s="774"/>
      <c r="GOE252" s="347"/>
      <c r="GOF252" s="350"/>
      <c r="GOG252" s="350"/>
      <c r="GOH252" s="773"/>
      <c r="GOI252" s="773"/>
      <c r="GOJ252" s="773"/>
      <c r="GOK252" s="774"/>
      <c r="GOM252" s="347"/>
      <c r="GON252" s="350"/>
      <c r="GOO252" s="350"/>
      <c r="GOP252" s="773"/>
      <c r="GOQ252" s="773"/>
      <c r="GOR252" s="773"/>
      <c r="GOS252" s="774"/>
      <c r="GOU252" s="347"/>
      <c r="GOV252" s="350"/>
      <c r="GOW252" s="350"/>
      <c r="GOX252" s="773"/>
      <c r="GOY252" s="773"/>
      <c r="GOZ252" s="773"/>
      <c r="GPA252" s="774"/>
      <c r="GPC252" s="347"/>
      <c r="GPD252" s="350"/>
      <c r="GPE252" s="350"/>
      <c r="GPF252" s="773"/>
      <c r="GPG252" s="773"/>
      <c r="GPH252" s="773"/>
      <c r="GPI252" s="774"/>
      <c r="GPK252" s="347"/>
      <c r="GPL252" s="350"/>
      <c r="GPM252" s="350"/>
      <c r="GPN252" s="773"/>
      <c r="GPO252" s="773"/>
      <c r="GPP252" s="773"/>
      <c r="GPQ252" s="774"/>
      <c r="GPS252" s="347"/>
      <c r="GPT252" s="350"/>
      <c r="GPU252" s="350"/>
      <c r="GPV252" s="773"/>
      <c r="GPW252" s="773"/>
      <c r="GPX252" s="773"/>
      <c r="GPY252" s="774"/>
      <c r="GQA252" s="347"/>
      <c r="GQB252" s="350"/>
      <c r="GQC252" s="350"/>
      <c r="GQD252" s="773"/>
      <c r="GQE252" s="773"/>
      <c r="GQF252" s="773"/>
      <c r="GQG252" s="774"/>
      <c r="GQI252" s="347"/>
      <c r="GQJ252" s="350"/>
      <c r="GQK252" s="350"/>
      <c r="GQL252" s="773"/>
      <c r="GQM252" s="773"/>
      <c r="GQN252" s="773"/>
      <c r="GQO252" s="774"/>
      <c r="GQQ252" s="347"/>
      <c r="GQR252" s="350"/>
      <c r="GQS252" s="350"/>
      <c r="GQT252" s="773"/>
      <c r="GQU252" s="773"/>
      <c r="GQV252" s="773"/>
      <c r="GQW252" s="774"/>
      <c r="GQY252" s="347"/>
      <c r="GQZ252" s="350"/>
      <c r="GRA252" s="350"/>
      <c r="GRB252" s="773"/>
      <c r="GRC252" s="773"/>
      <c r="GRD252" s="773"/>
      <c r="GRE252" s="774"/>
      <c r="GRG252" s="347"/>
      <c r="GRH252" s="350"/>
      <c r="GRI252" s="350"/>
      <c r="GRJ252" s="773"/>
      <c r="GRK252" s="773"/>
      <c r="GRL252" s="773"/>
      <c r="GRM252" s="774"/>
      <c r="GRO252" s="347"/>
      <c r="GRP252" s="350"/>
      <c r="GRQ252" s="350"/>
      <c r="GRR252" s="773"/>
      <c r="GRS252" s="773"/>
      <c r="GRT252" s="773"/>
      <c r="GRU252" s="774"/>
      <c r="GRW252" s="347"/>
      <c r="GRX252" s="350"/>
      <c r="GRY252" s="350"/>
      <c r="GRZ252" s="773"/>
      <c r="GSA252" s="773"/>
      <c r="GSB252" s="773"/>
      <c r="GSC252" s="774"/>
      <c r="GSE252" s="347"/>
      <c r="GSF252" s="350"/>
      <c r="GSG252" s="350"/>
      <c r="GSH252" s="773"/>
      <c r="GSI252" s="773"/>
      <c r="GSJ252" s="773"/>
      <c r="GSK252" s="774"/>
      <c r="GSM252" s="347"/>
      <c r="GSN252" s="350"/>
      <c r="GSO252" s="350"/>
      <c r="GSP252" s="773"/>
      <c r="GSQ252" s="773"/>
      <c r="GSR252" s="773"/>
      <c r="GSS252" s="774"/>
      <c r="GSU252" s="347"/>
      <c r="GSV252" s="350"/>
      <c r="GSW252" s="350"/>
      <c r="GSX252" s="773"/>
      <c r="GSY252" s="773"/>
      <c r="GSZ252" s="773"/>
      <c r="GTA252" s="774"/>
      <c r="GTC252" s="347"/>
      <c r="GTD252" s="350"/>
      <c r="GTE252" s="350"/>
      <c r="GTF252" s="773"/>
      <c r="GTG252" s="773"/>
      <c r="GTH252" s="773"/>
      <c r="GTI252" s="774"/>
      <c r="GTK252" s="347"/>
      <c r="GTL252" s="350"/>
      <c r="GTM252" s="350"/>
      <c r="GTN252" s="773"/>
      <c r="GTO252" s="773"/>
      <c r="GTP252" s="773"/>
      <c r="GTQ252" s="774"/>
      <c r="GTS252" s="347"/>
      <c r="GTT252" s="350"/>
      <c r="GTU252" s="350"/>
      <c r="GTV252" s="773"/>
      <c r="GTW252" s="773"/>
      <c r="GTX252" s="773"/>
      <c r="GTY252" s="774"/>
      <c r="GUA252" s="347"/>
      <c r="GUB252" s="350"/>
      <c r="GUC252" s="350"/>
      <c r="GUD252" s="773"/>
      <c r="GUE252" s="773"/>
      <c r="GUF252" s="773"/>
      <c r="GUG252" s="774"/>
      <c r="GUI252" s="347"/>
      <c r="GUJ252" s="350"/>
      <c r="GUK252" s="350"/>
      <c r="GUL252" s="773"/>
      <c r="GUM252" s="773"/>
      <c r="GUN252" s="773"/>
      <c r="GUO252" s="774"/>
      <c r="GUQ252" s="347"/>
      <c r="GUR252" s="350"/>
      <c r="GUS252" s="350"/>
      <c r="GUT252" s="773"/>
      <c r="GUU252" s="773"/>
      <c r="GUV252" s="773"/>
      <c r="GUW252" s="774"/>
      <c r="GUY252" s="347"/>
      <c r="GUZ252" s="350"/>
      <c r="GVA252" s="350"/>
      <c r="GVB252" s="773"/>
      <c r="GVC252" s="773"/>
      <c r="GVD252" s="773"/>
      <c r="GVE252" s="774"/>
      <c r="GVG252" s="347"/>
      <c r="GVH252" s="350"/>
      <c r="GVI252" s="350"/>
      <c r="GVJ252" s="773"/>
      <c r="GVK252" s="773"/>
      <c r="GVL252" s="773"/>
      <c r="GVM252" s="774"/>
      <c r="GVO252" s="347"/>
      <c r="GVP252" s="350"/>
      <c r="GVQ252" s="350"/>
      <c r="GVR252" s="773"/>
      <c r="GVS252" s="773"/>
      <c r="GVT252" s="773"/>
      <c r="GVU252" s="774"/>
      <c r="GVW252" s="347"/>
      <c r="GVX252" s="350"/>
      <c r="GVY252" s="350"/>
      <c r="GVZ252" s="773"/>
      <c r="GWA252" s="773"/>
      <c r="GWB252" s="773"/>
      <c r="GWC252" s="774"/>
      <c r="GWE252" s="347"/>
      <c r="GWF252" s="350"/>
      <c r="GWG252" s="350"/>
      <c r="GWH252" s="773"/>
      <c r="GWI252" s="773"/>
      <c r="GWJ252" s="773"/>
      <c r="GWK252" s="774"/>
      <c r="GWM252" s="347"/>
      <c r="GWN252" s="350"/>
      <c r="GWO252" s="350"/>
      <c r="GWP252" s="773"/>
      <c r="GWQ252" s="773"/>
      <c r="GWR252" s="773"/>
      <c r="GWS252" s="774"/>
      <c r="GWU252" s="347"/>
      <c r="GWV252" s="350"/>
      <c r="GWW252" s="350"/>
      <c r="GWX252" s="773"/>
      <c r="GWY252" s="773"/>
      <c r="GWZ252" s="773"/>
      <c r="GXA252" s="774"/>
      <c r="GXC252" s="347"/>
      <c r="GXD252" s="350"/>
      <c r="GXE252" s="350"/>
      <c r="GXF252" s="773"/>
      <c r="GXG252" s="773"/>
      <c r="GXH252" s="773"/>
      <c r="GXI252" s="774"/>
      <c r="GXK252" s="347"/>
      <c r="GXL252" s="350"/>
      <c r="GXM252" s="350"/>
      <c r="GXN252" s="773"/>
      <c r="GXO252" s="773"/>
      <c r="GXP252" s="773"/>
      <c r="GXQ252" s="774"/>
      <c r="GXS252" s="347"/>
      <c r="GXT252" s="350"/>
      <c r="GXU252" s="350"/>
      <c r="GXV252" s="773"/>
      <c r="GXW252" s="773"/>
      <c r="GXX252" s="773"/>
      <c r="GXY252" s="774"/>
      <c r="GYA252" s="347"/>
      <c r="GYB252" s="350"/>
      <c r="GYC252" s="350"/>
      <c r="GYD252" s="773"/>
      <c r="GYE252" s="773"/>
      <c r="GYF252" s="773"/>
      <c r="GYG252" s="774"/>
      <c r="GYI252" s="347"/>
      <c r="GYJ252" s="350"/>
      <c r="GYK252" s="350"/>
      <c r="GYL252" s="773"/>
      <c r="GYM252" s="773"/>
      <c r="GYN252" s="773"/>
      <c r="GYO252" s="774"/>
      <c r="GYQ252" s="347"/>
      <c r="GYR252" s="350"/>
      <c r="GYS252" s="350"/>
      <c r="GYT252" s="773"/>
      <c r="GYU252" s="773"/>
      <c r="GYV252" s="773"/>
      <c r="GYW252" s="774"/>
      <c r="GYY252" s="347"/>
      <c r="GYZ252" s="350"/>
      <c r="GZA252" s="350"/>
      <c r="GZB252" s="773"/>
      <c r="GZC252" s="773"/>
      <c r="GZD252" s="773"/>
      <c r="GZE252" s="774"/>
      <c r="GZG252" s="347"/>
      <c r="GZH252" s="350"/>
      <c r="GZI252" s="350"/>
      <c r="GZJ252" s="773"/>
      <c r="GZK252" s="773"/>
      <c r="GZL252" s="773"/>
      <c r="GZM252" s="774"/>
      <c r="GZO252" s="347"/>
      <c r="GZP252" s="350"/>
      <c r="GZQ252" s="350"/>
      <c r="GZR252" s="773"/>
      <c r="GZS252" s="773"/>
      <c r="GZT252" s="773"/>
      <c r="GZU252" s="774"/>
      <c r="GZW252" s="347"/>
      <c r="GZX252" s="350"/>
      <c r="GZY252" s="350"/>
      <c r="GZZ252" s="773"/>
      <c r="HAA252" s="773"/>
      <c r="HAB252" s="773"/>
      <c r="HAC252" s="774"/>
      <c r="HAE252" s="347"/>
      <c r="HAF252" s="350"/>
      <c r="HAG252" s="350"/>
      <c r="HAH252" s="773"/>
      <c r="HAI252" s="773"/>
      <c r="HAJ252" s="773"/>
      <c r="HAK252" s="774"/>
      <c r="HAM252" s="347"/>
      <c r="HAN252" s="350"/>
      <c r="HAO252" s="350"/>
      <c r="HAP252" s="773"/>
      <c r="HAQ252" s="773"/>
      <c r="HAR252" s="773"/>
      <c r="HAS252" s="774"/>
      <c r="HAU252" s="347"/>
      <c r="HAV252" s="350"/>
      <c r="HAW252" s="350"/>
      <c r="HAX252" s="773"/>
      <c r="HAY252" s="773"/>
      <c r="HAZ252" s="773"/>
      <c r="HBA252" s="774"/>
      <c r="HBC252" s="347"/>
      <c r="HBD252" s="350"/>
      <c r="HBE252" s="350"/>
      <c r="HBF252" s="773"/>
      <c r="HBG252" s="773"/>
      <c r="HBH252" s="773"/>
      <c r="HBI252" s="774"/>
      <c r="HBK252" s="347"/>
      <c r="HBL252" s="350"/>
      <c r="HBM252" s="350"/>
      <c r="HBN252" s="773"/>
      <c r="HBO252" s="773"/>
      <c r="HBP252" s="773"/>
      <c r="HBQ252" s="774"/>
      <c r="HBS252" s="347"/>
      <c r="HBT252" s="350"/>
      <c r="HBU252" s="350"/>
      <c r="HBV252" s="773"/>
      <c r="HBW252" s="773"/>
      <c r="HBX252" s="773"/>
      <c r="HBY252" s="774"/>
      <c r="HCA252" s="347"/>
      <c r="HCB252" s="350"/>
      <c r="HCC252" s="350"/>
      <c r="HCD252" s="773"/>
      <c r="HCE252" s="773"/>
      <c r="HCF252" s="773"/>
      <c r="HCG252" s="774"/>
      <c r="HCI252" s="347"/>
      <c r="HCJ252" s="350"/>
      <c r="HCK252" s="350"/>
      <c r="HCL252" s="773"/>
      <c r="HCM252" s="773"/>
      <c r="HCN252" s="773"/>
      <c r="HCO252" s="774"/>
      <c r="HCQ252" s="347"/>
      <c r="HCR252" s="350"/>
      <c r="HCS252" s="350"/>
      <c r="HCT252" s="773"/>
      <c r="HCU252" s="773"/>
      <c r="HCV252" s="773"/>
      <c r="HCW252" s="774"/>
      <c r="HCY252" s="347"/>
      <c r="HCZ252" s="350"/>
      <c r="HDA252" s="350"/>
      <c r="HDB252" s="773"/>
      <c r="HDC252" s="773"/>
      <c r="HDD252" s="773"/>
      <c r="HDE252" s="774"/>
      <c r="HDG252" s="347"/>
      <c r="HDH252" s="350"/>
      <c r="HDI252" s="350"/>
      <c r="HDJ252" s="773"/>
      <c r="HDK252" s="773"/>
      <c r="HDL252" s="773"/>
      <c r="HDM252" s="774"/>
      <c r="HDO252" s="347"/>
      <c r="HDP252" s="350"/>
      <c r="HDQ252" s="350"/>
      <c r="HDR252" s="773"/>
      <c r="HDS252" s="773"/>
      <c r="HDT252" s="773"/>
      <c r="HDU252" s="774"/>
      <c r="HDW252" s="347"/>
      <c r="HDX252" s="350"/>
      <c r="HDY252" s="350"/>
      <c r="HDZ252" s="773"/>
      <c r="HEA252" s="773"/>
      <c r="HEB252" s="773"/>
      <c r="HEC252" s="774"/>
      <c r="HEE252" s="347"/>
      <c r="HEF252" s="350"/>
      <c r="HEG252" s="350"/>
      <c r="HEH252" s="773"/>
      <c r="HEI252" s="773"/>
      <c r="HEJ252" s="773"/>
      <c r="HEK252" s="774"/>
      <c r="HEM252" s="347"/>
      <c r="HEN252" s="350"/>
      <c r="HEO252" s="350"/>
      <c r="HEP252" s="773"/>
      <c r="HEQ252" s="773"/>
      <c r="HER252" s="773"/>
      <c r="HES252" s="774"/>
      <c r="HEU252" s="347"/>
      <c r="HEV252" s="350"/>
      <c r="HEW252" s="350"/>
      <c r="HEX252" s="773"/>
      <c r="HEY252" s="773"/>
      <c r="HEZ252" s="773"/>
      <c r="HFA252" s="774"/>
      <c r="HFC252" s="347"/>
      <c r="HFD252" s="350"/>
      <c r="HFE252" s="350"/>
      <c r="HFF252" s="773"/>
      <c r="HFG252" s="773"/>
      <c r="HFH252" s="773"/>
      <c r="HFI252" s="774"/>
      <c r="HFK252" s="347"/>
      <c r="HFL252" s="350"/>
      <c r="HFM252" s="350"/>
      <c r="HFN252" s="773"/>
      <c r="HFO252" s="773"/>
      <c r="HFP252" s="773"/>
      <c r="HFQ252" s="774"/>
      <c r="HFS252" s="347"/>
      <c r="HFT252" s="350"/>
      <c r="HFU252" s="350"/>
      <c r="HFV252" s="773"/>
      <c r="HFW252" s="773"/>
      <c r="HFX252" s="773"/>
      <c r="HFY252" s="774"/>
      <c r="HGA252" s="347"/>
      <c r="HGB252" s="350"/>
      <c r="HGC252" s="350"/>
      <c r="HGD252" s="773"/>
      <c r="HGE252" s="773"/>
      <c r="HGF252" s="773"/>
      <c r="HGG252" s="774"/>
      <c r="HGI252" s="347"/>
      <c r="HGJ252" s="350"/>
      <c r="HGK252" s="350"/>
      <c r="HGL252" s="773"/>
      <c r="HGM252" s="773"/>
      <c r="HGN252" s="773"/>
      <c r="HGO252" s="774"/>
      <c r="HGQ252" s="347"/>
      <c r="HGR252" s="350"/>
      <c r="HGS252" s="350"/>
      <c r="HGT252" s="773"/>
      <c r="HGU252" s="773"/>
      <c r="HGV252" s="773"/>
      <c r="HGW252" s="774"/>
      <c r="HGY252" s="347"/>
      <c r="HGZ252" s="350"/>
      <c r="HHA252" s="350"/>
      <c r="HHB252" s="773"/>
      <c r="HHC252" s="773"/>
      <c r="HHD252" s="773"/>
      <c r="HHE252" s="774"/>
      <c r="HHG252" s="347"/>
      <c r="HHH252" s="350"/>
      <c r="HHI252" s="350"/>
      <c r="HHJ252" s="773"/>
      <c r="HHK252" s="773"/>
      <c r="HHL252" s="773"/>
      <c r="HHM252" s="774"/>
      <c r="HHO252" s="347"/>
      <c r="HHP252" s="350"/>
      <c r="HHQ252" s="350"/>
      <c r="HHR252" s="773"/>
      <c r="HHS252" s="773"/>
      <c r="HHT252" s="773"/>
      <c r="HHU252" s="774"/>
      <c r="HHW252" s="347"/>
      <c r="HHX252" s="350"/>
      <c r="HHY252" s="350"/>
      <c r="HHZ252" s="773"/>
      <c r="HIA252" s="773"/>
      <c r="HIB252" s="773"/>
      <c r="HIC252" s="774"/>
      <c r="HIE252" s="347"/>
      <c r="HIF252" s="350"/>
      <c r="HIG252" s="350"/>
      <c r="HIH252" s="773"/>
      <c r="HII252" s="773"/>
      <c r="HIJ252" s="773"/>
      <c r="HIK252" s="774"/>
      <c r="HIM252" s="347"/>
      <c r="HIN252" s="350"/>
      <c r="HIO252" s="350"/>
      <c r="HIP252" s="773"/>
      <c r="HIQ252" s="773"/>
      <c r="HIR252" s="773"/>
      <c r="HIS252" s="774"/>
      <c r="HIU252" s="347"/>
      <c r="HIV252" s="350"/>
      <c r="HIW252" s="350"/>
      <c r="HIX252" s="773"/>
      <c r="HIY252" s="773"/>
      <c r="HIZ252" s="773"/>
      <c r="HJA252" s="774"/>
      <c r="HJC252" s="347"/>
      <c r="HJD252" s="350"/>
      <c r="HJE252" s="350"/>
      <c r="HJF252" s="773"/>
      <c r="HJG252" s="773"/>
      <c r="HJH252" s="773"/>
      <c r="HJI252" s="774"/>
      <c r="HJK252" s="347"/>
      <c r="HJL252" s="350"/>
      <c r="HJM252" s="350"/>
      <c r="HJN252" s="773"/>
      <c r="HJO252" s="773"/>
      <c r="HJP252" s="773"/>
      <c r="HJQ252" s="774"/>
      <c r="HJS252" s="347"/>
      <c r="HJT252" s="350"/>
      <c r="HJU252" s="350"/>
      <c r="HJV252" s="773"/>
      <c r="HJW252" s="773"/>
      <c r="HJX252" s="773"/>
      <c r="HJY252" s="774"/>
      <c r="HKA252" s="347"/>
      <c r="HKB252" s="350"/>
      <c r="HKC252" s="350"/>
      <c r="HKD252" s="773"/>
      <c r="HKE252" s="773"/>
      <c r="HKF252" s="773"/>
      <c r="HKG252" s="774"/>
      <c r="HKI252" s="347"/>
      <c r="HKJ252" s="350"/>
      <c r="HKK252" s="350"/>
      <c r="HKL252" s="773"/>
      <c r="HKM252" s="773"/>
      <c r="HKN252" s="773"/>
      <c r="HKO252" s="774"/>
      <c r="HKQ252" s="347"/>
      <c r="HKR252" s="350"/>
      <c r="HKS252" s="350"/>
      <c r="HKT252" s="773"/>
      <c r="HKU252" s="773"/>
      <c r="HKV252" s="773"/>
      <c r="HKW252" s="774"/>
      <c r="HKY252" s="347"/>
      <c r="HKZ252" s="350"/>
      <c r="HLA252" s="350"/>
      <c r="HLB252" s="773"/>
      <c r="HLC252" s="773"/>
      <c r="HLD252" s="773"/>
      <c r="HLE252" s="774"/>
      <c r="HLG252" s="347"/>
      <c r="HLH252" s="350"/>
      <c r="HLI252" s="350"/>
      <c r="HLJ252" s="773"/>
      <c r="HLK252" s="773"/>
      <c r="HLL252" s="773"/>
      <c r="HLM252" s="774"/>
      <c r="HLO252" s="347"/>
      <c r="HLP252" s="350"/>
      <c r="HLQ252" s="350"/>
      <c r="HLR252" s="773"/>
      <c r="HLS252" s="773"/>
      <c r="HLT252" s="773"/>
      <c r="HLU252" s="774"/>
      <c r="HLW252" s="347"/>
      <c r="HLX252" s="350"/>
      <c r="HLY252" s="350"/>
      <c r="HLZ252" s="773"/>
      <c r="HMA252" s="773"/>
      <c r="HMB252" s="773"/>
      <c r="HMC252" s="774"/>
      <c r="HME252" s="347"/>
      <c r="HMF252" s="350"/>
      <c r="HMG252" s="350"/>
      <c r="HMH252" s="773"/>
      <c r="HMI252" s="773"/>
      <c r="HMJ252" s="773"/>
      <c r="HMK252" s="774"/>
      <c r="HMM252" s="347"/>
      <c r="HMN252" s="350"/>
      <c r="HMO252" s="350"/>
      <c r="HMP252" s="773"/>
      <c r="HMQ252" s="773"/>
      <c r="HMR252" s="773"/>
      <c r="HMS252" s="774"/>
      <c r="HMU252" s="347"/>
      <c r="HMV252" s="350"/>
      <c r="HMW252" s="350"/>
      <c r="HMX252" s="773"/>
      <c r="HMY252" s="773"/>
      <c r="HMZ252" s="773"/>
      <c r="HNA252" s="774"/>
      <c r="HNC252" s="347"/>
      <c r="HND252" s="350"/>
      <c r="HNE252" s="350"/>
      <c r="HNF252" s="773"/>
      <c r="HNG252" s="773"/>
      <c r="HNH252" s="773"/>
      <c r="HNI252" s="774"/>
      <c r="HNK252" s="347"/>
      <c r="HNL252" s="350"/>
      <c r="HNM252" s="350"/>
      <c r="HNN252" s="773"/>
      <c r="HNO252" s="773"/>
      <c r="HNP252" s="773"/>
      <c r="HNQ252" s="774"/>
      <c r="HNS252" s="347"/>
      <c r="HNT252" s="350"/>
      <c r="HNU252" s="350"/>
      <c r="HNV252" s="773"/>
      <c r="HNW252" s="773"/>
      <c r="HNX252" s="773"/>
      <c r="HNY252" s="774"/>
      <c r="HOA252" s="347"/>
      <c r="HOB252" s="350"/>
      <c r="HOC252" s="350"/>
      <c r="HOD252" s="773"/>
      <c r="HOE252" s="773"/>
      <c r="HOF252" s="773"/>
      <c r="HOG252" s="774"/>
      <c r="HOI252" s="347"/>
      <c r="HOJ252" s="350"/>
      <c r="HOK252" s="350"/>
      <c r="HOL252" s="773"/>
      <c r="HOM252" s="773"/>
      <c r="HON252" s="773"/>
      <c r="HOO252" s="774"/>
      <c r="HOQ252" s="347"/>
      <c r="HOR252" s="350"/>
      <c r="HOS252" s="350"/>
      <c r="HOT252" s="773"/>
      <c r="HOU252" s="773"/>
      <c r="HOV252" s="773"/>
      <c r="HOW252" s="774"/>
      <c r="HOY252" s="347"/>
      <c r="HOZ252" s="350"/>
      <c r="HPA252" s="350"/>
      <c r="HPB252" s="773"/>
      <c r="HPC252" s="773"/>
      <c r="HPD252" s="773"/>
      <c r="HPE252" s="774"/>
      <c r="HPG252" s="347"/>
      <c r="HPH252" s="350"/>
      <c r="HPI252" s="350"/>
      <c r="HPJ252" s="773"/>
      <c r="HPK252" s="773"/>
      <c r="HPL252" s="773"/>
      <c r="HPM252" s="774"/>
      <c r="HPO252" s="347"/>
      <c r="HPP252" s="350"/>
      <c r="HPQ252" s="350"/>
      <c r="HPR252" s="773"/>
      <c r="HPS252" s="773"/>
      <c r="HPT252" s="773"/>
      <c r="HPU252" s="774"/>
      <c r="HPW252" s="347"/>
      <c r="HPX252" s="350"/>
      <c r="HPY252" s="350"/>
      <c r="HPZ252" s="773"/>
      <c r="HQA252" s="773"/>
      <c r="HQB252" s="773"/>
      <c r="HQC252" s="774"/>
      <c r="HQE252" s="347"/>
      <c r="HQF252" s="350"/>
      <c r="HQG252" s="350"/>
      <c r="HQH252" s="773"/>
      <c r="HQI252" s="773"/>
      <c r="HQJ252" s="773"/>
      <c r="HQK252" s="774"/>
      <c r="HQM252" s="347"/>
      <c r="HQN252" s="350"/>
      <c r="HQO252" s="350"/>
      <c r="HQP252" s="773"/>
      <c r="HQQ252" s="773"/>
      <c r="HQR252" s="773"/>
      <c r="HQS252" s="774"/>
      <c r="HQU252" s="347"/>
      <c r="HQV252" s="350"/>
      <c r="HQW252" s="350"/>
      <c r="HQX252" s="773"/>
      <c r="HQY252" s="773"/>
      <c r="HQZ252" s="773"/>
      <c r="HRA252" s="774"/>
      <c r="HRC252" s="347"/>
      <c r="HRD252" s="350"/>
      <c r="HRE252" s="350"/>
      <c r="HRF252" s="773"/>
      <c r="HRG252" s="773"/>
      <c r="HRH252" s="773"/>
      <c r="HRI252" s="774"/>
      <c r="HRK252" s="347"/>
      <c r="HRL252" s="350"/>
      <c r="HRM252" s="350"/>
      <c r="HRN252" s="773"/>
      <c r="HRO252" s="773"/>
      <c r="HRP252" s="773"/>
      <c r="HRQ252" s="774"/>
      <c r="HRS252" s="347"/>
      <c r="HRT252" s="350"/>
      <c r="HRU252" s="350"/>
      <c r="HRV252" s="773"/>
      <c r="HRW252" s="773"/>
      <c r="HRX252" s="773"/>
      <c r="HRY252" s="774"/>
      <c r="HSA252" s="347"/>
      <c r="HSB252" s="350"/>
      <c r="HSC252" s="350"/>
      <c r="HSD252" s="773"/>
      <c r="HSE252" s="773"/>
      <c r="HSF252" s="773"/>
      <c r="HSG252" s="774"/>
      <c r="HSI252" s="347"/>
      <c r="HSJ252" s="350"/>
      <c r="HSK252" s="350"/>
      <c r="HSL252" s="773"/>
      <c r="HSM252" s="773"/>
      <c r="HSN252" s="773"/>
      <c r="HSO252" s="774"/>
      <c r="HSQ252" s="347"/>
      <c r="HSR252" s="350"/>
      <c r="HSS252" s="350"/>
      <c r="HST252" s="773"/>
      <c r="HSU252" s="773"/>
      <c r="HSV252" s="773"/>
      <c r="HSW252" s="774"/>
      <c r="HSY252" s="347"/>
      <c r="HSZ252" s="350"/>
      <c r="HTA252" s="350"/>
      <c r="HTB252" s="773"/>
      <c r="HTC252" s="773"/>
      <c r="HTD252" s="773"/>
      <c r="HTE252" s="774"/>
      <c r="HTG252" s="347"/>
      <c r="HTH252" s="350"/>
      <c r="HTI252" s="350"/>
      <c r="HTJ252" s="773"/>
      <c r="HTK252" s="773"/>
      <c r="HTL252" s="773"/>
      <c r="HTM252" s="774"/>
      <c r="HTO252" s="347"/>
      <c r="HTP252" s="350"/>
      <c r="HTQ252" s="350"/>
      <c r="HTR252" s="773"/>
      <c r="HTS252" s="773"/>
      <c r="HTT252" s="773"/>
      <c r="HTU252" s="774"/>
      <c r="HTW252" s="347"/>
      <c r="HTX252" s="350"/>
      <c r="HTY252" s="350"/>
      <c r="HTZ252" s="773"/>
      <c r="HUA252" s="773"/>
      <c r="HUB252" s="773"/>
      <c r="HUC252" s="774"/>
      <c r="HUE252" s="347"/>
      <c r="HUF252" s="350"/>
      <c r="HUG252" s="350"/>
      <c r="HUH252" s="773"/>
      <c r="HUI252" s="773"/>
      <c r="HUJ252" s="773"/>
      <c r="HUK252" s="774"/>
      <c r="HUM252" s="347"/>
      <c r="HUN252" s="350"/>
      <c r="HUO252" s="350"/>
      <c r="HUP252" s="773"/>
      <c r="HUQ252" s="773"/>
      <c r="HUR252" s="773"/>
      <c r="HUS252" s="774"/>
      <c r="HUU252" s="347"/>
      <c r="HUV252" s="350"/>
      <c r="HUW252" s="350"/>
      <c r="HUX252" s="773"/>
      <c r="HUY252" s="773"/>
      <c r="HUZ252" s="773"/>
      <c r="HVA252" s="774"/>
      <c r="HVC252" s="347"/>
      <c r="HVD252" s="350"/>
      <c r="HVE252" s="350"/>
      <c r="HVF252" s="773"/>
      <c r="HVG252" s="773"/>
      <c r="HVH252" s="773"/>
      <c r="HVI252" s="774"/>
      <c r="HVK252" s="347"/>
      <c r="HVL252" s="350"/>
      <c r="HVM252" s="350"/>
      <c r="HVN252" s="773"/>
      <c r="HVO252" s="773"/>
      <c r="HVP252" s="773"/>
      <c r="HVQ252" s="774"/>
      <c r="HVS252" s="347"/>
      <c r="HVT252" s="350"/>
      <c r="HVU252" s="350"/>
      <c r="HVV252" s="773"/>
      <c r="HVW252" s="773"/>
      <c r="HVX252" s="773"/>
      <c r="HVY252" s="774"/>
      <c r="HWA252" s="347"/>
      <c r="HWB252" s="350"/>
      <c r="HWC252" s="350"/>
      <c r="HWD252" s="773"/>
      <c r="HWE252" s="773"/>
      <c r="HWF252" s="773"/>
      <c r="HWG252" s="774"/>
      <c r="HWI252" s="347"/>
      <c r="HWJ252" s="350"/>
      <c r="HWK252" s="350"/>
      <c r="HWL252" s="773"/>
      <c r="HWM252" s="773"/>
      <c r="HWN252" s="773"/>
      <c r="HWO252" s="774"/>
      <c r="HWQ252" s="347"/>
      <c r="HWR252" s="350"/>
      <c r="HWS252" s="350"/>
      <c r="HWT252" s="773"/>
      <c r="HWU252" s="773"/>
      <c r="HWV252" s="773"/>
      <c r="HWW252" s="774"/>
      <c r="HWY252" s="347"/>
      <c r="HWZ252" s="350"/>
      <c r="HXA252" s="350"/>
      <c r="HXB252" s="773"/>
      <c r="HXC252" s="773"/>
      <c r="HXD252" s="773"/>
      <c r="HXE252" s="774"/>
      <c r="HXG252" s="347"/>
      <c r="HXH252" s="350"/>
      <c r="HXI252" s="350"/>
      <c r="HXJ252" s="773"/>
      <c r="HXK252" s="773"/>
      <c r="HXL252" s="773"/>
      <c r="HXM252" s="774"/>
      <c r="HXO252" s="347"/>
      <c r="HXP252" s="350"/>
      <c r="HXQ252" s="350"/>
      <c r="HXR252" s="773"/>
      <c r="HXS252" s="773"/>
      <c r="HXT252" s="773"/>
      <c r="HXU252" s="774"/>
      <c r="HXW252" s="347"/>
      <c r="HXX252" s="350"/>
      <c r="HXY252" s="350"/>
      <c r="HXZ252" s="773"/>
      <c r="HYA252" s="773"/>
      <c r="HYB252" s="773"/>
      <c r="HYC252" s="774"/>
      <c r="HYE252" s="347"/>
      <c r="HYF252" s="350"/>
      <c r="HYG252" s="350"/>
      <c r="HYH252" s="773"/>
      <c r="HYI252" s="773"/>
      <c r="HYJ252" s="773"/>
      <c r="HYK252" s="774"/>
      <c r="HYM252" s="347"/>
      <c r="HYN252" s="350"/>
      <c r="HYO252" s="350"/>
      <c r="HYP252" s="773"/>
      <c r="HYQ252" s="773"/>
      <c r="HYR252" s="773"/>
      <c r="HYS252" s="774"/>
      <c r="HYU252" s="347"/>
      <c r="HYV252" s="350"/>
      <c r="HYW252" s="350"/>
      <c r="HYX252" s="773"/>
      <c r="HYY252" s="773"/>
      <c r="HYZ252" s="773"/>
      <c r="HZA252" s="774"/>
      <c r="HZC252" s="347"/>
      <c r="HZD252" s="350"/>
      <c r="HZE252" s="350"/>
      <c r="HZF252" s="773"/>
      <c r="HZG252" s="773"/>
      <c r="HZH252" s="773"/>
      <c r="HZI252" s="774"/>
      <c r="HZK252" s="347"/>
      <c r="HZL252" s="350"/>
      <c r="HZM252" s="350"/>
      <c r="HZN252" s="773"/>
      <c r="HZO252" s="773"/>
      <c r="HZP252" s="773"/>
      <c r="HZQ252" s="774"/>
      <c r="HZS252" s="347"/>
      <c r="HZT252" s="350"/>
      <c r="HZU252" s="350"/>
      <c r="HZV252" s="773"/>
      <c r="HZW252" s="773"/>
      <c r="HZX252" s="773"/>
      <c r="HZY252" s="774"/>
      <c r="IAA252" s="347"/>
      <c r="IAB252" s="350"/>
      <c r="IAC252" s="350"/>
      <c r="IAD252" s="773"/>
      <c r="IAE252" s="773"/>
      <c r="IAF252" s="773"/>
      <c r="IAG252" s="774"/>
      <c r="IAI252" s="347"/>
      <c r="IAJ252" s="350"/>
      <c r="IAK252" s="350"/>
      <c r="IAL252" s="773"/>
      <c r="IAM252" s="773"/>
      <c r="IAN252" s="773"/>
      <c r="IAO252" s="774"/>
      <c r="IAQ252" s="347"/>
      <c r="IAR252" s="350"/>
      <c r="IAS252" s="350"/>
      <c r="IAT252" s="773"/>
      <c r="IAU252" s="773"/>
      <c r="IAV252" s="773"/>
      <c r="IAW252" s="774"/>
      <c r="IAY252" s="347"/>
      <c r="IAZ252" s="350"/>
      <c r="IBA252" s="350"/>
      <c r="IBB252" s="773"/>
      <c r="IBC252" s="773"/>
      <c r="IBD252" s="773"/>
      <c r="IBE252" s="774"/>
      <c r="IBG252" s="347"/>
      <c r="IBH252" s="350"/>
      <c r="IBI252" s="350"/>
      <c r="IBJ252" s="773"/>
      <c r="IBK252" s="773"/>
      <c r="IBL252" s="773"/>
      <c r="IBM252" s="774"/>
      <c r="IBO252" s="347"/>
      <c r="IBP252" s="350"/>
      <c r="IBQ252" s="350"/>
      <c r="IBR252" s="773"/>
      <c r="IBS252" s="773"/>
      <c r="IBT252" s="773"/>
      <c r="IBU252" s="774"/>
      <c r="IBW252" s="347"/>
      <c r="IBX252" s="350"/>
      <c r="IBY252" s="350"/>
      <c r="IBZ252" s="773"/>
      <c r="ICA252" s="773"/>
      <c r="ICB252" s="773"/>
      <c r="ICC252" s="774"/>
      <c r="ICE252" s="347"/>
      <c r="ICF252" s="350"/>
      <c r="ICG252" s="350"/>
      <c r="ICH252" s="773"/>
      <c r="ICI252" s="773"/>
      <c r="ICJ252" s="773"/>
      <c r="ICK252" s="774"/>
      <c r="ICM252" s="347"/>
      <c r="ICN252" s="350"/>
      <c r="ICO252" s="350"/>
      <c r="ICP252" s="773"/>
      <c r="ICQ252" s="773"/>
      <c r="ICR252" s="773"/>
      <c r="ICS252" s="774"/>
      <c r="ICU252" s="347"/>
      <c r="ICV252" s="350"/>
      <c r="ICW252" s="350"/>
      <c r="ICX252" s="773"/>
      <c r="ICY252" s="773"/>
      <c r="ICZ252" s="773"/>
      <c r="IDA252" s="774"/>
      <c r="IDC252" s="347"/>
      <c r="IDD252" s="350"/>
      <c r="IDE252" s="350"/>
      <c r="IDF252" s="773"/>
      <c r="IDG252" s="773"/>
      <c r="IDH252" s="773"/>
      <c r="IDI252" s="774"/>
      <c r="IDK252" s="347"/>
      <c r="IDL252" s="350"/>
      <c r="IDM252" s="350"/>
      <c r="IDN252" s="773"/>
      <c r="IDO252" s="773"/>
      <c r="IDP252" s="773"/>
      <c r="IDQ252" s="774"/>
      <c r="IDS252" s="347"/>
      <c r="IDT252" s="350"/>
      <c r="IDU252" s="350"/>
      <c r="IDV252" s="773"/>
      <c r="IDW252" s="773"/>
      <c r="IDX252" s="773"/>
      <c r="IDY252" s="774"/>
      <c r="IEA252" s="347"/>
      <c r="IEB252" s="350"/>
      <c r="IEC252" s="350"/>
      <c r="IED252" s="773"/>
      <c r="IEE252" s="773"/>
      <c r="IEF252" s="773"/>
      <c r="IEG252" s="774"/>
      <c r="IEI252" s="347"/>
      <c r="IEJ252" s="350"/>
      <c r="IEK252" s="350"/>
      <c r="IEL252" s="773"/>
      <c r="IEM252" s="773"/>
      <c r="IEN252" s="773"/>
      <c r="IEO252" s="774"/>
      <c r="IEQ252" s="347"/>
      <c r="IER252" s="350"/>
      <c r="IES252" s="350"/>
      <c r="IET252" s="773"/>
      <c r="IEU252" s="773"/>
      <c r="IEV252" s="773"/>
      <c r="IEW252" s="774"/>
      <c r="IEY252" s="347"/>
      <c r="IEZ252" s="350"/>
      <c r="IFA252" s="350"/>
      <c r="IFB252" s="773"/>
      <c r="IFC252" s="773"/>
      <c r="IFD252" s="773"/>
      <c r="IFE252" s="774"/>
      <c r="IFG252" s="347"/>
      <c r="IFH252" s="350"/>
      <c r="IFI252" s="350"/>
      <c r="IFJ252" s="773"/>
      <c r="IFK252" s="773"/>
      <c r="IFL252" s="773"/>
      <c r="IFM252" s="774"/>
      <c r="IFO252" s="347"/>
      <c r="IFP252" s="350"/>
      <c r="IFQ252" s="350"/>
      <c r="IFR252" s="773"/>
      <c r="IFS252" s="773"/>
      <c r="IFT252" s="773"/>
      <c r="IFU252" s="774"/>
      <c r="IFW252" s="347"/>
      <c r="IFX252" s="350"/>
      <c r="IFY252" s="350"/>
      <c r="IFZ252" s="773"/>
      <c r="IGA252" s="773"/>
      <c r="IGB252" s="773"/>
      <c r="IGC252" s="774"/>
      <c r="IGE252" s="347"/>
      <c r="IGF252" s="350"/>
      <c r="IGG252" s="350"/>
      <c r="IGH252" s="773"/>
      <c r="IGI252" s="773"/>
      <c r="IGJ252" s="773"/>
      <c r="IGK252" s="774"/>
      <c r="IGM252" s="347"/>
      <c r="IGN252" s="350"/>
      <c r="IGO252" s="350"/>
      <c r="IGP252" s="773"/>
      <c r="IGQ252" s="773"/>
      <c r="IGR252" s="773"/>
      <c r="IGS252" s="774"/>
      <c r="IGU252" s="347"/>
      <c r="IGV252" s="350"/>
      <c r="IGW252" s="350"/>
      <c r="IGX252" s="773"/>
      <c r="IGY252" s="773"/>
      <c r="IGZ252" s="773"/>
      <c r="IHA252" s="774"/>
      <c r="IHC252" s="347"/>
      <c r="IHD252" s="350"/>
      <c r="IHE252" s="350"/>
      <c r="IHF252" s="773"/>
      <c r="IHG252" s="773"/>
      <c r="IHH252" s="773"/>
      <c r="IHI252" s="774"/>
      <c r="IHK252" s="347"/>
      <c r="IHL252" s="350"/>
      <c r="IHM252" s="350"/>
      <c r="IHN252" s="773"/>
      <c r="IHO252" s="773"/>
      <c r="IHP252" s="773"/>
      <c r="IHQ252" s="774"/>
      <c r="IHS252" s="347"/>
      <c r="IHT252" s="350"/>
      <c r="IHU252" s="350"/>
      <c r="IHV252" s="773"/>
      <c r="IHW252" s="773"/>
      <c r="IHX252" s="773"/>
      <c r="IHY252" s="774"/>
      <c r="IIA252" s="347"/>
      <c r="IIB252" s="350"/>
      <c r="IIC252" s="350"/>
      <c r="IID252" s="773"/>
      <c r="IIE252" s="773"/>
      <c r="IIF252" s="773"/>
      <c r="IIG252" s="774"/>
      <c r="III252" s="347"/>
      <c r="IIJ252" s="350"/>
      <c r="IIK252" s="350"/>
      <c r="IIL252" s="773"/>
      <c r="IIM252" s="773"/>
      <c r="IIN252" s="773"/>
      <c r="IIO252" s="774"/>
      <c r="IIQ252" s="347"/>
      <c r="IIR252" s="350"/>
      <c r="IIS252" s="350"/>
      <c r="IIT252" s="773"/>
      <c r="IIU252" s="773"/>
      <c r="IIV252" s="773"/>
      <c r="IIW252" s="774"/>
      <c r="IIY252" s="347"/>
      <c r="IIZ252" s="350"/>
      <c r="IJA252" s="350"/>
      <c r="IJB252" s="773"/>
      <c r="IJC252" s="773"/>
      <c r="IJD252" s="773"/>
      <c r="IJE252" s="774"/>
      <c r="IJG252" s="347"/>
      <c r="IJH252" s="350"/>
      <c r="IJI252" s="350"/>
      <c r="IJJ252" s="773"/>
      <c r="IJK252" s="773"/>
      <c r="IJL252" s="773"/>
      <c r="IJM252" s="774"/>
      <c r="IJO252" s="347"/>
      <c r="IJP252" s="350"/>
      <c r="IJQ252" s="350"/>
      <c r="IJR252" s="773"/>
      <c r="IJS252" s="773"/>
      <c r="IJT252" s="773"/>
      <c r="IJU252" s="774"/>
      <c r="IJW252" s="347"/>
      <c r="IJX252" s="350"/>
      <c r="IJY252" s="350"/>
      <c r="IJZ252" s="773"/>
      <c r="IKA252" s="773"/>
      <c r="IKB252" s="773"/>
      <c r="IKC252" s="774"/>
      <c r="IKE252" s="347"/>
      <c r="IKF252" s="350"/>
      <c r="IKG252" s="350"/>
      <c r="IKH252" s="773"/>
      <c r="IKI252" s="773"/>
      <c r="IKJ252" s="773"/>
      <c r="IKK252" s="774"/>
      <c r="IKM252" s="347"/>
      <c r="IKN252" s="350"/>
      <c r="IKO252" s="350"/>
      <c r="IKP252" s="773"/>
      <c r="IKQ252" s="773"/>
      <c r="IKR252" s="773"/>
      <c r="IKS252" s="774"/>
      <c r="IKU252" s="347"/>
      <c r="IKV252" s="350"/>
      <c r="IKW252" s="350"/>
      <c r="IKX252" s="773"/>
      <c r="IKY252" s="773"/>
      <c r="IKZ252" s="773"/>
      <c r="ILA252" s="774"/>
      <c r="ILC252" s="347"/>
      <c r="ILD252" s="350"/>
      <c r="ILE252" s="350"/>
      <c r="ILF252" s="773"/>
      <c r="ILG252" s="773"/>
      <c r="ILH252" s="773"/>
      <c r="ILI252" s="774"/>
      <c r="ILK252" s="347"/>
      <c r="ILL252" s="350"/>
      <c r="ILM252" s="350"/>
      <c r="ILN252" s="773"/>
      <c r="ILO252" s="773"/>
      <c r="ILP252" s="773"/>
      <c r="ILQ252" s="774"/>
      <c r="ILS252" s="347"/>
      <c r="ILT252" s="350"/>
      <c r="ILU252" s="350"/>
      <c r="ILV252" s="773"/>
      <c r="ILW252" s="773"/>
      <c r="ILX252" s="773"/>
      <c r="ILY252" s="774"/>
      <c r="IMA252" s="347"/>
      <c r="IMB252" s="350"/>
      <c r="IMC252" s="350"/>
      <c r="IMD252" s="773"/>
      <c r="IME252" s="773"/>
      <c r="IMF252" s="773"/>
      <c r="IMG252" s="774"/>
      <c r="IMI252" s="347"/>
      <c r="IMJ252" s="350"/>
      <c r="IMK252" s="350"/>
      <c r="IML252" s="773"/>
      <c r="IMM252" s="773"/>
      <c r="IMN252" s="773"/>
      <c r="IMO252" s="774"/>
      <c r="IMQ252" s="347"/>
      <c r="IMR252" s="350"/>
      <c r="IMS252" s="350"/>
      <c r="IMT252" s="773"/>
      <c r="IMU252" s="773"/>
      <c r="IMV252" s="773"/>
      <c r="IMW252" s="774"/>
      <c r="IMY252" s="347"/>
      <c r="IMZ252" s="350"/>
      <c r="INA252" s="350"/>
      <c r="INB252" s="773"/>
      <c r="INC252" s="773"/>
      <c r="IND252" s="773"/>
      <c r="INE252" s="774"/>
      <c r="ING252" s="347"/>
      <c r="INH252" s="350"/>
      <c r="INI252" s="350"/>
      <c r="INJ252" s="773"/>
      <c r="INK252" s="773"/>
      <c r="INL252" s="773"/>
      <c r="INM252" s="774"/>
      <c r="INO252" s="347"/>
      <c r="INP252" s="350"/>
      <c r="INQ252" s="350"/>
      <c r="INR252" s="773"/>
      <c r="INS252" s="773"/>
      <c r="INT252" s="773"/>
      <c r="INU252" s="774"/>
      <c r="INW252" s="347"/>
      <c r="INX252" s="350"/>
      <c r="INY252" s="350"/>
      <c r="INZ252" s="773"/>
      <c r="IOA252" s="773"/>
      <c r="IOB252" s="773"/>
      <c r="IOC252" s="774"/>
      <c r="IOE252" s="347"/>
      <c r="IOF252" s="350"/>
      <c r="IOG252" s="350"/>
      <c r="IOH252" s="773"/>
      <c r="IOI252" s="773"/>
      <c r="IOJ252" s="773"/>
      <c r="IOK252" s="774"/>
      <c r="IOM252" s="347"/>
      <c r="ION252" s="350"/>
      <c r="IOO252" s="350"/>
      <c r="IOP252" s="773"/>
      <c r="IOQ252" s="773"/>
      <c r="IOR252" s="773"/>
      <c r="IOS252" s="774"/>
      <c r="IOU252" s="347"/>
      <c r="IOV252" s="350"/>
      <c r="IOW252" s="350"/>
      <c r="IOX252" s="773"/>
      <c r="IOY252" s="773"/>
      <c r="IOZ252" s="773"/>
      <c r="IPA252" s="774"/>
      <c r="IPC252" s="347"/>
      <c r="IPD252" s="350"/>
      <c r="IPE252" s="350"/>
      <c r="IPF252" s="773"/>
      <c r="IPG252" s="773"/>
      <c r="IPH252" s="773"/>
      <c r="IPI252" s="774"/>
      <c r="IPK252" s="347"/>
      <c r="IPL252" s="350"/>
      <c r="IPM252" s="350"/>
      <c r="IPN252" s="773"/>
      <c r="IPO252" s="773"/>
      <c r="IPP252" s="773"/>
      <c r="IPQ252" s="774"/>
      <c r="IPS252" s="347"/>
      <c r="IPT252" s="350"/>
      <c r="IPU252" s="350"/>
      <c r="IPV252" s="773"/>
      <c r="IPW252" s="773"/>
      <c r="IPX252" s="773"/>
      <c r="IPY252" s="774"/>
      <c r="IQA252" s="347"/>
      <c r="IQB252" s="350"/>
      <c r="IQC252" s="350"/>
      <c r="IQD252" s="773"/>
      <c r="IQE252" s="773"/>
      <c r="IQF252" s="773"/>
      <c r="IQG252" s="774"/>
      <c r="IQI252" s="347"/>
      <c r="IQJ252" s="350"/>
      <c r="IQK252" s="350"/>
      <c r="IQL252" s="773"/>
      <c r="IQM252" s="773"/>
      <c r="IQN252" s="773"/>
      <c r="IQO252" s="774"/>
      <c r="IQQ252" s="347"/>
      <c r="IQR252" s="350"/>
      <c r="IQS252" s="350"/>
      <c r="IQT252" s="773"/>
      <c r="IQU252" s="773"/>
      <c r="IQV252" s="773"/>
      <c r="IQW252" s="774"/>
      <c r="IQY252" s="347"/>
      <c r="IQZ252" s="350"/>
      <c r="IRA252" s="350"/>
      <c r="IRB252" s="773"/>
      <c r="IRC252" s="773"/>
      <c r="IRD252" s="773"/>
      <c r="IRE252" s="774"/>
      <c r="IRG252" s="347"/>
      <c r="IRH252" s="350"/>
      <c r="IRI252" s="350"/>
      <c r="IRJ252" s="773"/>
      <c r="IRK252" s="773"/>
      <c r="IRL252" s="773"/>
      <c r="IRM252" s="774"/>
      <c r="IRO252" s="347"/>
      <c r="IRP252" s="350"/>
      <c r="IRQ252" s="350"/>
      <c r="IRR252" s="773"/>
      <c r="IRS252" s="773"/>
      <c r="IRT252" s="773"/>
      <c r="IRU252" s="774"/>
      <c r="IRW252" s="347"/>
      <c r="IRX252" s="350"/>
      <c r="IRY252" s="350"/>
      <c r="IRZ252" s="773"/>
      <c r="ISA252" s="773"/>
      <c r="ISB252" s="773"/>
      <c r="ISC252" s="774"/>
      <c r="ISE252" s="347"/>
      <c r="ISF252" s="350"/>
      <c r="ISG252" s="350"/>
      <c r="ISH252" s="773"/>
      <c r="ISI252" s="773"/>
      <c r="ISJ252" s="773"/>
      <c r="ISK252" s="774"/>
      <c r="ISM252" s="347"/>
      <c r="ISN252" s="350"/>
      <c r="ISO252" s="350"/>
      <c r="ISP252" s="773"/>
      <c r="ISQ252" s="773"/>
      <c r="ISR252" s="773"/>
      <c r="ISS252" s="774"/>
      <c r="ISU252" s="347"/>
      <c r="ISV252" s="350"/>
      <c r="ISW252" s="350"/>
      <c r="ISX252" s="773"/>
      <c r="ISY252" s="773"/>
      <c r="ISZ252" s="773"/>
      <c r="ITA252" s="774"/>
      <c r="ITC252" s="347"/>
      <c r="ITD252" s="350"/>
      <c r="ITE252" s="350"/>
      <c r="ITF252" s="773"/>
      <c r="ITG252" s="773"/>
      <c r="ITH252" s="773"/>
      <c r="ITI252" s="774"/>
      <c r="ITK252" s="347"/>
      <c r="ITL252" s="350"/>
      <c r="ITM252" s="350"/>
      <c r="ITN252" s="773"/>
      <c r="ITO252" s="773"/>
      <c r="ITP252" s="773"/>
      <c r="ITQ252" s="774"/>
      <c r="ITS252" s="347"/>
      <c r="ITT252" s="350"/>
      <c r="ITU252" s="350"/>
      <c r="ITV252" s="773"/>
      <c r="ITW252" s="773"/>
      <c r="ITX252" s="773"/>
      <c r="ITY252" s="774"/>
      <c r="IUA252" s="347"/>
      <c r="IUB252" s="350"/>
      <c r="IUC252" s="350"/>
      <c r="IUD252" s="773"/>
      <c r="IUE252" s="773"/>
      <c r="IUF252" s="773"/>
      <c r="IUG252" s="774"/>
      <c r="IUI252" s="347"/>
      <c r="IUJ252" s="350"/>
      <c r="IUK252" s="350"/>
      <c r="IUL252" s="773"/>
      <c r="IUM252" s="773"/>
      <c r="IUN252" s="773"/>
      <c r="IUO252" s="774"/>
      <c r="IUQ252" s="347"/>
      <c r="IUR252" s="350"/>
      <c r="IUS252" s="350"/>
      <c r="IUT252" s="773"/>
      <c r="IUU252" s="773"/>
      <c r="IUV252" s="773"/>
      <c r="IUW252" s="774"/>
      <c r="IUY252" s="347"/>
      <c r="IUZ252" s="350"/>
      <c r="IVA252" s="350"/>
      <c r="IVB252" s="773"/>
      <c r="IVC252" s="773"/>
      <c r="IVD252" s="773"/>
      <c r="IVE252" s="774"/>
      <c r="IVG252" s="347"/>
      <c r="IVH252" s="350"/>
      <c r="IVI252" s="350"/>
      <c r="IVJ252" s="773"/>
      <c r="IVK252" s="773"/>
      <c r="IVL252" s="773"/>
      <c r="IVM252" s="774"/>
      <c r="IVO252" s="347"/>
      <c r="IVP252" s="350"/>
      <c r="IVQ252" s="350"/>
      <c r="IVR252" s="773"/>
      <c r="IVS252" s="773"/>
      <c r="IVT252" s="773"/>
      <c r="IVU252" s="774"/>
      <c r="IVW252" s="347"/>
      <c r="IVX252" s="350"/>
      <c r="IVY252" s="350"/>
      <c r="IVZ252" s="773"/>
      <c r="IWA252" s="773"/>
      <c r="IWB252" s="773"/>
      <c r="IWC252" s="774"/>
      <c r="IWE252" s="347"/>
      <c r="IWF252" s="350"/>
      <c r="IWG252" s="350"/>
      <c r="IWH252" s="773"/>
      <c r="IWI252" s="773"/>
      <c r="IWJ252" s="773"/>
      <c r="IWK252" s="774"/>
      <c r="IWM252" s="347"/>
      <c r="IWN252" s="350"/>
      <c r="IWO252" s="350"/>
      <c r="IWP252" s="773"/>
      <c r="IWQ252" s="773"/>
      <c r="IWR252" s="773"/>
      <c r="IWS252" s="774"/>
      <c r="IWU252" s="347"/>
      <c r="IWV252" s="350"/>
      <c r="IWW252" s="350"/>
      <c r="IWX252" s="773"/>
      <c r="IWY252" s="773"/>
      <c r="IWZ252" s="773"/>
      <c r="IXA252" s="774"/>
      <c r="IXC252" s="347"/>
      <c r="IXD252" s="350"/>
      <c r="IXE252" s="350"/>
      <c r="IXF252" s="773"/>
      <c r="IXG252" s="773"/>
      <c r="IXH252" s="773"/>
      <c r="IXI252" s="774"/>
      <c r="IXK252" s="347"/>
      <c r="IXL252" s="350"/>
      <c r="IXM252" s="350"/>
      <c r="IXN252" s="773"/>
      <c r="IXO252" s="773"/>
      <c r="IXP252" s="773"/>
      <c r="IXQ252" s="774"/>
      <c r="IXS252" s="347"/>
      <c r="IXT252" s="350"/>
      <c r="IXU252" s="350"/>
      <c r="IXV252" s="773"/>
      <c r="IXW252" s="773"/>
      <c r="IXX252" s="773"/>
      <c r="IXY252" s="774"/>
      <c r="IYA252" s="347"/>
      <c r="IYB252" s="350"/>
      <c r="IYC252" s="350"/>
      <c r="IYD252" s="773"/>
      <c r="IYE252" s="773"/>
      <c r="IYF252" s="773"/>
      <c r="IYG252" s="774"/>
      <c r="IYI252" s="347"/>
      <c r="IYJ252" s="350"/>
      <c r="IYK252" s="350"/>
      <c r="IYL252" s="773"/>
      <c r="IYM252" s="773"/>
      <c r="IYN252" s="773"/>
      <c r="IYO252" s="774"/>
      <c r="IYQ252" s="347"/>
      <c r="IYR252" s="350"/>
      <c r="IYS252" s="350"/>
      <c r="IYT252" s="773"/>
      <c r="IYU252" s="773"/>
      <c r="IYV252" s="773"/>
      <c r="IYW252" s="774"/>
      <c r="IYY252" s="347"/>
      <c r="IYZ252" s="350"/>
      <c r="IZA252" s="350"/>
      <c r="IZB252" s="773"/>
      <c r="IZC252" s="773"/>
      <c r="IZD252" s="773"/>
      <c r="IZE252" s="774"/>
      <c r="IZG252" s="347"/>
      <c r="IZH252" s="350"/>
      <c r="IZI252" s="350"/>
      <c r="IZJ252" s="773"/>
      <c r="IZK252" s="773"/>
      <c r="IZL252" s="773"/>
      <c r="IZM252" s="774"/>
      <c r="IZO252" s="347"/>
      <c r="IZP252" s="350"/>
      <c r="IZQ252" s="350"/>
      <c r="IZR252" s="773"/>
      <c r="IZS252" s="773"/>
      <c r="IZT252" s="773"/>
      <c r="IZU252" s="774"/>
      <c r="IZW252" s="347"/>
      <c r="IZX252" s="350"/>
      <c r="IZY252" s="350"/>
      <c r="IZZ252" s="773"/>
      <c r="JAA252" s="773"/>
      <c r="JAB252" s="773"/>
      <c r="JAC252" s="774"/>
      <c r="JAE252" s="347"/>
      <c r="JAF252" s="350"/>
      <c r="JAG252" s="350"/>
      <c r="JAH252" s="773"/>
      <c r="JAI252" s="773"/>
      <c r="JAJ252" s="773"/>
      <c r="JAK252" s="774"/>
      <c r="JAM252" s="347"/>
      <c r="JAN252" s="350"/>
      <c r="JAO252" s="350"/>
      <c r="JAP252" s="773"/>
      <c r="JAQ252" s="773"/>
      <c r="JAR252" s="773"/>
      <c r="JAS252" s="774"/>
      <c r="JAU252" s="347"/>
      <c r="JAV252" s="350"/>
      <c r="JAW252" s="350"/>
      <c r="JAX252" s="773"/>
      <c r="JAY252" s="773"/>
      <c r="JAZ252" s="773"/>
      <c r="JBA252" s="774"/>
      <c r="JBC252" s="347"/>
      <c r="JBD252" s="350"/>
      <c r="JBE252" s="350"/>
      <c r="JBF252" s="773"/>
      <c r="JBG252" s="773"/>
      <c r="JBH252" s="773"/>
      <c r="JBI252" s="774"/>
      <c r="JBK252" s="347"/>
      <c r="JBL252" s="350"/>
      <c r="JBM252" s="350"/>
      <c r="JBN252" s="773"/>
      <c r="JBO252" s="773"/>
      <c r="JBP252" s="773"/>
      <c r="JBQ252" s="774"/>
      <c r="JBS252" s="347"/>
      <c r="JBT252" s="350"/>
      <c r="JBU252" s="350"/>
      <c r="JBV252" s="773"/>
      <c r="JBW252" s="773"/>
      <c r="JBX252" s="773"/>
      <c r="JBY252" s="774"/>
      <c r="JCA252" s="347"/>
      <c r="JCB252" s="350"/>
      <c r="JCC252" s="350"/>
      <c r="JCD252" s="773"/>
      <c r="JCE252" s="773"/>
      <c r="JCF252" s="773"/>
      <c r="JCG252" s="774"/>
      <c r="JCI252" s="347"/>
      <c r="JCJ252" s="350"/>
      <c r="JCK252" s="350"/>
      <c r="JCL252" s="773"/>
      <c r="JCM252" s="773"/>
      <c r="JCN252" s="773"/>
      <c r="JCO252" s="774"/>
      <c r="JCQ252" s="347"/>
      <c r="JCR252" s="350"/>
      <c r="JCS252" s="350"/>
      <c r="JCT252" s="773"/>
      <c r="JCU252" s="773"/>
      <c r="JCV252" s="773"/>
      <c r="JCW252" s="774"/>
      <c r="JCY252" s="347"/>
      <c r="JCZ252" s="350"/>
      <c r="JDA252" s="350"/>
      <c r="JDB252" s="773"/>
      <c r="JDC252" s="773"/>
      <c r="JDD252" s="773"/>
      <c r="JDE252" s="774"/>
      <c r="JDG252" s="347"/>
      <c r="JDH252" s="350"/>
      <c r="JDI252" s="350"/>
      <c r="JDJ252" s="773"/>
      <c r="JDK252" s="773"/>
      <c r="JDL252" s="773"/>
      <c r="JDM252" s="774"/>
      <c r="JDO252" s="347"/>
      <c r="JDP252" s="350"/>
      <c r="JDQ252" s="350"/>
      <c r="JDR252" s="773"/>
      <c r="JDS252" s="773"/>
      <c r="JDT252" s="773"/>
      <c r="JDU252" s="774"/>
      <c r="JDW252" s="347"/>
      <c r="JDX252" s="350"/>
      <c r="JDY252" s="350"/>
      <c r="JDZ252" s="773"/>
      <c r="JEA252" s="773"/>
      <c r="JEB252" s="773"/>
      <c r="JEC252" s="774"/>
      <c r="JEE252" s="347"/>
      <c r="JEF252" s="350"/>
      <c r="JEG252" s="350"/>
      <c r="JEH252" s="773"/>
      <c r="JEI252" s="773"/>
      <c r="JEJ252" s="773"/>
      <c r="JEK252" s="774"/>
      <c r="JEM252" s="347"/>
      <c r="JEN252" s="350"/>
      <c r="JEO252" s="350"/>
      <c r="JEP252" s="773"/>
      <c r="JEQ252" s="773"/>
      <c r="JER252" s="773"/>
      <c r="JES252" s="774"/>
      <c r="JEU252" s="347"/>
      <c r="JEV252" s="350"/>
      <c r="JEW252" s="350"/>
      <c r="JEX252" s="773"/>
      <c r="JEY252" s="773"/>
      <c r="JEZ252" s="773"/>
      <c r="JFA252" s="774"/>
      <c r="JFC252" s="347"/>
      <c r="JFD252" s="350"/>
      <c r="JFE252" s="350"/>
      <c r="JFF252" s="773"/>
      <c r="JFG252" s="773"/>
      <c r="JFH252" s="773"/>
      <c r="JFI252" s="774"/>
      <c r="JFK252" s="347"/>
      <c r="JFL252" s="350"/>
      <c r="JFM252" s="350"/>
      <c r="JFN252" s="773"/>
      <c r="JFO252" s="773"/>
      <c r="JFP252" s="773"/>
      <c r="JFQ252" s="774"/>
      <c r="JFS252" s="347"/>
      <c r="JFT252" s="350"/>
      <c r="JFU252" s="350"/>
      <c r="JFV252" s="773"/>
      <c r="JFW252" s="773"/>
      <c r="JFX252" s="773"/>
      <c r="JFY252" s="774"/>
      <c r="JGA252" s="347"/>
      <c r="JGB252" s="350"/>
      <c r="JGC252" s="350"/>
      <c r="JGD252" s="773"/>
      <c r="JGE252" s="773"/>
      <c r="JGF252" s="773"/>
      <c r="JGG252" s="774"/>
      <c r="JGI252" s="347"/>
      <c r="JGJ252" s="350"/>
      <c r="JGK252" s="350"/>
      <c r="JGL252" s="773"/>
      <c r="JGM252" s="773"/>
      <c r="JGN252" s="773"/>
      <c r="JGO252" s="774"/>
      <c r="JGQ252" s="347"/>
      <c r="JGR252" s="350"/>
      <c r="JGS252" s="350"/>
      <c r="JGT252" s="773"/>
      <c r="JGU252" s="773"/>
      <c r="JGV252" s="773"/>
      <c r="JGW252" s="774"/>
      <c r="JGY252" s="347"/>
      <c r="JGZ252" s="350"/>
      <c r="JHA252" s="350"/>
      <c r="JHB252" s="773"/>
      <c r="JHC252" s="773"/>
      <c r="JHD252" s="773"/>
      <c r="JHE252" s="774"/>
      <c r="JHG252" s="347"/>
      <c r="JHH252" s="350"/>
      <c r="JHI252" s="350"/>
      <c r="JHJ252" s="773"/>
      <c r="JHK252" s="773"/>
      <c r="JHL252" s="773"/>
      <c r="JHM252" s="774"/>
      <c r="JHO252" s="347"/>
      <c r="JHP252" s="350"/>
      <c r="JHQ252" s="350"/>
      <c r="JHR252" s="773"/>
      <c r="JHS252" s="773"/>
      <c r="JHT252" s="773"/>
      <c r="JHU252" s="774"/>
      <c r="JHW252" s="347"/>
      <c r="JHX252" s="350"/>
      <c r="JHY252" s="350"/>
      <c r="JHZ252" s="773"/>
      <c r="JIA252" s="773"/>
      <c r="JIB252" s="773"/>
      <c r="JIC252" s="774"/>
      <c r="JIE252" s="347"/>
      <c r="JIF252" s="350"/>
      <c r="JIG252" s="350"/>
      <c r="JIH252" s="773"/>
      <c r="JII252" s="773"/>
      <c r="JIJ252" s="773"/>
      <c r="JIK252" s="774"/>
      <c r="JIM252" s="347"/>
      <c r="JIN252" s="350"/>
      <c r="JIO252" s="350"/>
      <c r="JIP252" s="773"/>
      <c r="JIQ252" s="773"/>
      <c r="JIR252" s="773"/>
      <c r="JIS252" s="774"/>
      <c r="JIU252" s="347"/>
      <c r="JIV252" s="350"/>
      <c r="JIW252" s="350"/>
      <c r="JIX252" s="773"/>
      <c r="JIY252" s="773"/>
      <c r="JIZ252" s="773"/>
      <c r="JJA252" s="774"/>
      <c r="JJC252" s="347"/>
      <c r="JJD252" s="350"/>
      <c r="JJE252" s="350"/>
      <c r="JJF252" s="773"/>
      <c r="JJG252" s="773"/>
      <c r="JJH252" s="773"/>
      <c r="JJI252" s="774"/>
      <c r="JJK252" s="347"/>
      <c r="JJL252" s="350"/>
      <c r="JJM252" s="350"/>
      <c r="JJN252" s="773"/>
      <c r="JJO252" s="773"/>
      <c r="JJP252" s="773"/>
      <c r="JJQ252" s="774"/>
      <c r="JJS252" s="347"/>
      <c r="JJT252" s="350"/>
      <c r="JJU252" s="350"/>
      <c r="JJV252" s="773"/>
      <c r="JJW252" s="773"/>
      <c r="JJX252" s="773"/>
      <c r="JJY252" s="774"/>
      <c r="JKA252" s="347"/>
      <c r="JKB252" s="350"/>
      <c r="JKC252" s="350"/>
      <c r="JKD252" s="773"/>
      <c r="JKE252" s="773"/>
      <c r="JKF252" s="773"/>
      <c r="JKG252" s="774"/>
      <c r="JKI252" s="347"/>
      <c r="JKJ252" s="350"/>
      <c r="JKK252" s="350"/>
      <c r="JKL252" s="773"/>
      <c r="JKM252" s="773"/>
      <c r="JKN252" s="773"/>
      <c r="JKO252" s="774"/>
      <c r="JKQ252" s="347"/>
      <c r="JKR252" s="350"/>
      <c r="JKS252" s="350"/>
      <c r="JKT252" s="773"/>
      <c r="JKU252" s="773"/>
      <c r="JKV252" s="773"/>
      <c r="JKW252" s="774"/>
      <c r="JKY252" s="347"/>
      <c r="JKZ252" s="350"/>
      <c r="JLA252" s="350"/>
      <c r="JLB252" s="773"/>
      <c r="JLC252" s="773"/>
      <c r="JLD252" s="773"/>
      <c r="JLE252" s="774"/>
      <c r="JLG252" s="347"/>
      <c r="JLH252" s="350"/>
      <c r="JLI252" s="350"/>
      <c r="JLJ252" s="773"/>
      <c r="JLK252" s="773"/>
      <c r="JLL252" s="773"/>
      <c r="JLM252" s="774"/>
      <c r="JLO252" s="347"/>
      <c r="JLP252" s="350"/>
      <c r="JLQ252" s="350"/>
      <c r="JLR252" s="773"/>
      <c r="JLS252" s="773"/>
      <c r="JLT252" s="773"/>
      <c r="JLU252" s="774"/>
      <c r="JLW252" s="347"/>
      <c r="JLX252" s="350"/>
      <c r="JLY252" s="350"/>
      <c r="JLZ252" s="773"/>
      <c r="JMA252" s="773"/>
      <c r="JMB252" s="773"/>
      <c r="JMC252" s="774"/>
      <c r="JME252" s="347"/>
      <c r="JMF252" s="350"/>
      <c r="JMG252" s="350"/>
      <c r="JMH252" s="773"/>
      <c r="JMI252" s="773"/>
      <c r="JMJ252" s="773"/>
      <c r="JMK252" s="774"/>
      <c r="JMM252" s="347"/>
      <c r="JMN252" s="350"/>
      <c r="JMO252" s="350"/>
      <c r="JMP252" s="773"/>
      <c r="JMQ252" s="773"/>
      <c r="JMR252" s="773"/>
      <c r="JMS252" s="774"/>
      <c r="JMU252" s="347"/>
      <c r="JMV252" s="350"/>
      <c r="JMW252" s="350"/>
      <c r="JMX252" s="773"/>
      <c r="JMY252" s="773"/>
      <c r="JMZ252" s="773"/>
      <c r="JNA252" s="774"/>
      <c r="JNC252" s="347"/>
      <c r="JND252" s="350"/>
      <c r="JNE252" s="350"/>
      <c r="JNF252" s="773"/>
      <c r="JNG252" s="773"/>
      <c r="JNH252" s="773"/>
      <c r="JNI252" s="774"/>
      <c r="JNK252" s="347"/>
      <c r="JNL252" s="350"/>
      <c r="JNM252" s="350"/>
      <c r="JNN252" s="773"/>
      <c r="JNO252" s="773"/>
      <c r="JNP252" s="773"/>
      <c r="JNQ252" s="774"/>
      <c r="JNS252" s="347"/>
      <c r="JNT252" s="350"/>
      <c r="JNU252" s="350"/>
      <c r="JNV252" s="773"/>
      <c r="JNW252" s="773"/>
      <c r="JNX252" s="773"/>
      <c r="JNY252" s="774"/>
      <c r="JOA252" s="347"/>
      <c r="JOB252" s="350"/>
      <c r="JOC252" s="350"/>
      <c r="JOD252" s="773"/>
      <c r="JOE252" s="773"/>
      <c r="JOF252" s="773"/>
      <c r="JOG252" s="774"/>
      <c r="JOI252" s="347"/>
      <c r="JOJ252" s="350"/>
      <c r="JOK252" s="350"/>
      <c r="JOL252" s="773"/>
      <c r="JOM252" s="773"/>
      <c r="JON252" s="773"/>
      <c r="JOO252" s="774"/>
      <c r="JOQ252" s="347"/>
      <c r="JOR252" s="350"/>
      <c r="JOS252" s="350"/>
      <c r="JOT252" s="773"/>
      <c r="JOU252" s="773"/>
      <c r="JOV252" s="773"/>
      <c r="JOW252" s="774"/>
      <c r="JOY252" s="347"/>
      <c r="JOZ252" s="350"/>
      <c r="JPA252" s="350"/>
      <c r="JPB252" s="773"/>
      <c r="JPC252" s="773"/>
      <c r="JPD252" s="773"/>
      <c r="JPE252" s="774"/>
      <c r="JPG252" s="347"/>
      <c r="JPH252" s="350"/>
      <c r="JPI252" s="350"/>
      <c r="JPJ252" s="773"/>
      <c r="JPK252" s="773"/>
      <c r="JPL252" s="773"/>
      <c r="JPM252" s="774"/>
      <c r="JPO252" s="347"/>
      <c r="JPP252" s="350"/>
      <c r="JPQ252" s="350"/>
      <c r="JPR252" s="773"/>
      <c r="JPS252" s="773"/>
      <c r="JPT252" s="773"/>
      <c r="JPU252" s="774"/>
      <c r="JPW252" s="347"/>
      <c r="JPX252" s="350"/>
      <c r="JPY252" s="350"/>
      <c r="JPZ252" s="773"/>
      <c r="JQA252" s="773"/>
      <c r="JQB252" s="773"/>
      <c r="JQC252" s="774"/>
      <c r="JQE252" s="347"/>
      <c r="JQF252" s="350"/>
      <c r="JQG252" s="350"/>
      <c r="JQH252" s="773"/>
      <c r="JQI252" s="773"/>
      <c r="JQJ252" s="773"/>
      <c r="JQK252" s="774"/>
      <c r="JQM252" s="347"/>
      <c r="JQN252" s="350"/>
      <c r="JQO252" s="350"/>
      <c r="JQP252" s="773"/>
      <c r="JQQ252" s="773"/>
      <c r="JQR252" s="773"/>
      <c r="JQS252" s="774"/>
      <c r="JQU252" s="347"/>
      <c r="JQV252" s="350"/>
      <c r="JQW252" s="350"/>
      <c r="JQX252" s="773"/>
      <c r="JQY252" s="773"/>
      <c r="JQZ252" s="773"/>
      <c r="JRA252" s="774"/>
      <c r="JRC252" s="347"/>
      <c r="JRD252" s="350"/>
      <c r="JRE252" s="350"/>
      <c r="JRF252" s="773"/>
      <c r="JRG252" s="773"/>
      <c r="JRH252" s="773"/>
      <c r="JRI252" s="774"/>
      <c r="JRK252" s="347"/>
      <c r="JRL252" s="350"/>
      <c r="JRM252" s="350"/>
      <c r="JRN252" s="773"/>
      <c r="JRO252" s="773"/>
      <c r="JRP252" s="773"/>
      <c r="JRQ252" s="774"/>
      <c r="JRS252" s="347"/>
      <c r="JRT252" s="350"/>
      <c r="JRU252" s="350"/>
      <c r="JRV252" s="773"/>
      <c r="JRW252" s="773"/>
      <c r="JRX252" s="773"/>
      <c r="JRY252" s="774"/>
      <c r="JSA252" s="347"/>
      <c r="JSB252" s="350"/>
      <c r="JSC252" s="350"/>
      <c r="JSD252" s="773"/>
      <c r="JSE252" s="773"/>
      <c r="JSF252" s="773"/>
      <c r="JSG252" s="774"/>
      <c r="JSI252" s="347"/>
      <c r="JSJ252" s="350"/>
      <c r="JSK252" s="350"/>
      <c r="JSL252" s="773"/>
      <c r="JSM252" s="773"/>
      <c r="JSN252" s="773"/>
      <c r="JSO252" s="774"/>
      <c r="JSQ252" s="347"/>
      <c r="JSR252" s="350"/>
      <c r="JSS252" s="350"/>
      <c r="JST252" s="773"/>
      <c r="JSU252" s="773"/>
      <c r="JSV252" s="773"/>
      <c r="JSW252" s="774"/>
      <c r="JSY252" s="347"/>
      <c r="JSZ252" s="350"/>
      <c r="JTA252" s="350"/>
      <c r="JTB252" s="773"/>
      <c r="JTC252" s="773"/>
      <c r="JTD252" s="773"/>
      <c r="JTE252" s="774"/>
      <c r="JTG252" s="347"/>
      <c r="JTH252" s="350"/>
      <c r="JTI252" s="350"/>
      <c r="JTJ252" s="773"/>
      <c r="JTK252" s="773"/>
      <c r="JTL252" s="773"/>
      <c r="JTM252" s="774"/>
      <c r="JTO252" s="347"/>
      <c r="JTP252" s="350"/>
      <c r="JTQ252" s="350"/>
      <c r="JTR252" s="773"/>
      <c r="JTS252" s="773"/>
      <c r="JTT252" s="773"/>
      <c r="JTU252" s="774"/>
      <c r="JTW252" s="347"/>
      <c r="JTX252" s="350"/>
      <c r="JTY252" s="350"/>
      <c r="JTZ252" s="773"/>
      <c r="JUA252" s="773"/>
      <c r="JUB252" s="773"/>
      <c r="JUC252" s="774"/>
      <c r="JUE252" s="347"/>
      <c r="JUF252" s="350"/>
      <c r="JUG252" s="350"/>
      <c r="JUH252" s="773"/>
      <c r="JUI252" s="773"/>
      <c r="JUJ252" s="773"/>
      <c r="JUK252" s="774"/>
      <c r="JUM252" s="347"/>
      <c r="JUN252" s="350"/>
      <c r="JUO252" s="350"/>
      <c r="JUP252" s="773"/>
      <c r="JUQ252" s="773"/>
      <c r="JUR252" s="773"/>
      <c r="JUS252" s="774"/>
      <c r="JUU252" s="347"/>
      <c r="JUV252" s="350"/>
      <c r="JUW252" s="350"/>
      <c r="JUX252" s="773"/>
      <c r="JUY252" s="773"/>
      <c r="JUZ252" s="773"/>
      <c r="JVA252" s="774"/>
      <c r="JVC252" s="347"/>
      <c r="JVD252" s="350"/>
      <c r="JVE252" s="350"/>
      <c r="JVF252" s="773"/>
      <c r="JVG252" s="773"/>
      <c r="JVH252" s="773"/>
      <c r="JVI252" s="774"/>
      <c r="JVK252" s="347"/>
      <c r="JVL252" s="350"/>
      <c r="JVM252" s="350"/>
      <c r="JVN252" s="773"/>
      <c r="JVO252" s="773"/>
      <c r="JVP252" s="773"/>
      <c r="JVQ252" s="774"/>
      <c r="JVS252" s="347"/>
      <c r="JVT252" s="350"/>
      <c r="JVU252" s="350"/>
      <c r="JVV252" s="773"/>
      <c r="JVW252" s="773"/>
      <c r="JVX252" s="773"/>
      <c r="JVY252" s="774"/>
      <c r="JWA252" s="347"/>
      <c r="JWB252" s="350"/>
      <c r="JWC252" s="350"/>
      <c r="JWD252" s="773"/>
      <c r="JWE252" s="773"/>
      <c r="JWF252" s="773"/>
      <c r="JWG252" s="774"/>
      <c r="JWI252" s="347"/>
      <c r="JWJ252" s="350"/>
      <c r="JWK252" s="350"/>
      <c r="JWL252" s="773"/>
      <c r="JWM252" s="773"/>
      <c r="JWN252" s="773"/>
      <c r="JWO252" s="774"/>
      <c r="JWQ252" s="347"/>
      <c r="JWR252" s="350"/>
      <c r="JWS252" s="350"/>
      <c r="JWT252" s="773"/>
      <c r="JWU252" s="773"/>
      <c r="JWV252" s="773"/>
      <c r="JWW252" s="774"/>
      <c r="JWY252" s="347"/>
      <c r="JWZ252" s="350"/>
      <c r="JXA252" s="350"/>
      <c r="JXB252" s="773"/>
      <c r="JXC252" s="773"/>
      <c r="JXD252" s="773"/>
      <c r="JXE252" s="774"/>
      <c r="JXG252" s="347"/>
      <c r="JXH252" s="350"/>
      <c r="JXI252" s="350"/>
      <c r="JXJ252" s="773"/>
      <c r="JXK252" s="773"/>
      <c r="JXL252" s="773"/>
      <c r="JXM252" s="774"/>
      <c r="JXO252" s="347"/>
      <c r="JXP252" s="350"/>
      <c r="JXQ252" s="350"/>
      <c r="JXR252" s="773"/>
      <c r="JXS252" s="773"/>
      <c r="JXT252" s="773"/>
      <c r="JXU252" s="774"/>
      <c r="JXW252" s="347"/>
      <c r="JXX252" s="350"/>
      <c r="JXY252" s="350"/>
      <c r="JXZ252" s="773"/>
      <c r="JYA252" s="773"/>
      <c r="JYB252" s="773"/>
      <c r="JYC252" s="774"/>
      <c r="JYE252" s="347"/>
      <c r="JYF252" s="350"/>
      <c r="JYG252" s="350"/>
      <c r="JYH252" s="773"/>
      <c r="JYI252" s="773"/>
      <c r="JYJ252" s="773"/>
      <c r="JYK252" s="774"/>
      <c r="JYM252" s="347"/>
      <c r="JYN252" s="350"/>
      <c r="JYO252" s="350"/>
      <c r="JYP252" s="773"/>
      <c r="JYQ252" s="773"/>
      <c r="JYR252" s="773"/>
      <c r="JYS252" s="774"/>
      <c r="JYU252" s="347"/>
      <c r="JYV252" s="350"/>
      <c r="JYW252" s="350"/>
      <c r="JYX252" s="773"/>
      <c r="JYY252" s="773"/>
      <c r="JYZ252" s="773"/>
      <c r="JZA252" s="774"/>
      <c r="JZC252" s="347"/>
      <c r="JZD252" s="350"/>
      <c r="JZE252" s="350"/>
      <c r="JZF252" s="773"/>
      <c r="JZG252" s="773"/>
      <c r="JZH252" s="773"/>
      <c r="JZI252" s="774"/>
      <c r="JZK252" s="347"/>
      <c r="JZL252" s="350"/>
      <c r="JZM252" s="350"/>
      <c r="JZN252" s="773"/>
      <c r="JZO252" s="773"/>
      <c r="JZP252" s="773"/>
      <c r="JZQ252" s="774"/>
      <c r="JZS252" s="347"/>
      <c r="JZT252" s="350"/>
      <c r="JZU252" s="350"/>
      <c r="JZV252" s="773"/>
      <c r="JZW252" s="773"/>
      <c r="JZX252" s="773"/>
      <c r="JZY252" s="774"/>
      <c r="KAA252" s="347"/>
      <c r="KAB252" s="350"/>
      <c r="KAC252" s="350"/>
      <c r="KAD252" s="773"/>
      <c r="KAE252" s="773"/>
      <c r="KAF252" s="773"/>
      <c r="KAG252" s="774"/>
      <c r="KAI252" s="347"/>
      <c r="KAJ252" s="350"/>
      <c r="KAK252" s="350"/>
      <c r="KAL252" s="773"/>
      <c r="KAM252" s="773"/>
      <c r="KAN252" s="773"/>
      <c r="KAO252" s="774"/>
      <c r="KAQ252" s="347"/>
      <c r="KAR252" s="350"/>
      <c r="KAS252" s="350"/>
      <c r="KAT252" s="773"/>
      <c r="KAU252" s="773"/>
      <c r="KAV252" s="773"/>
      <c r="KAW252" s="774"/>
      <c r="KAY252" s="347"/>
      <c r="KAZ252" s="350"/>
      <c r="KBA252" s="350"/>
      <c r="KBB252" s="773"/>
      <c r="KBC252" s="773"/>
      <c r="KBD252" s="773"/>
      <c r="KBE252" s="774"/>
      <c r="KBG252" s="347"/>
      <c r="KBH252" s="350"/>
      <c r="KBI252" s="350"/>
      <c r="KBJ252" s="773"/>
      <c r="KBK252" s="773"/>
      <c r="KBL252" s="773"/>
      <c r="KBM252" s="774"/>
      <c r="KBO252" s="347"/>
      <c r="KBP252" s="350"/>
      <c r="KBQ252" s="350"/>
      <c r="KBR252" s="773"/>
      <c r="KBS252" s="773"/>
      <c r="KBT252" s="773"/>
      <c r="KBU252" s="774"/>
      <c r="KBW252" s="347"/>
      <c r="KBX252" s="350"/>
      <c r="KBY252" s="350"/>
      <c r="KBZ252" s="773"/>
      <c r="KCA252" s="773"/>
      <c r="KCB252" s="773"/>
      <c r="KCC252" s="774"/>
      <c r="KCE252" s="347"/>
      <c r="KCF252" s="350"/>
      <c r="KCG252" s="350"/>
      <c r="KCH252" s="773"/>
      <c r="KCI252" s="773"/>
      <c r="KCJ252" s="773"/>
      <c r="KCK252" s="774"/>
      <c r="KCM252" s="347"/>
      <c r="KCN252" s="350"/>
      <c r="KCO252" s="350"/>
      <c r="KCP252" s="773"/>
      <c r="KCQ252" s="773"/>
      <c r="KCR252" s="773"/>
      <c r="KCS252" s="774"/>
      <c r="KCU252" s="347"/>
      <c r="KCV252" s="350"/>
      <c r="KCW252" s="350"/>
      <c r="KCX252" s="773"/>
      <c r="KCY252" s="773"/>
      <c r="KCZ252" s="773"/>
      <c r="KDA252" s="774"/>
      <c r="KDC252" s="347"/>
      <c r="KDD252" s="350"/>
      <c r="KDE252" s="350"/>
      <c r="KDF252" s="773"/>
      <c r="KDG252" s="773"/>
      <c r="KDH252" s="773"/>
      <c r="KDI252" s="774"/>
      <c r="KDK252" s="347"/>
      <c r="KDL252" s="350"/>
      <c r="KDM252" s="350"/>
      <c r="KDN252" s="773"/>
      <c r="KDO252" s="773"/>
      <c r="KDP252" s="773"/>
      <c r="KDQ252" s="774"/>
      <c r="KDS252" s="347"/>
      <c r="KDT252" s="350"/>
      <c r="KDU252" s="350"/>
      <c r="KDV252" s="773"/>
      <c r="KDW252" s="773"/>
      <c r="KDX252" s="773"/>
      <c r="KDY252" s="774"/>
      <c r="KEA252" s="347"/>
      <c r="KEB252" s="350"/>
      <c r="KEC252" s="350"/>
      <c r="KED252" s="773"/>
      <c r="KEE252" s="773"/>
      <c r="KEF252" s="773"/>
      <c r="KEG252" s="774"/>
      <c r="KEI252" s="347"/>
      <c r="KEJ252" s="350"/>
      <c r="KEK252" s="350"/>
      <c r="KEL252" s="773"/>
      <c r="KEM252" s="773"/>
      <c r="KEN252" s="773"/>
      <c r="KEO252" s="774"/>
      <c r="KEQ252" s="347"/>
      <c r="KER252" s="350"/>
      <c r="KES252" s="350"/>
      <c r="KET252" s="773"/>
      <c r="KEU252" s="773"/>
      <c r="KEV252" s="773"/>
      <c r="KEW252" s="774"/>
      <c r="KEY252" s="347"/>
      <c r="KEZ252" s="350"/>
      <c r="KFA252" s="350"/>
      <c r="KFB252" s="773"/>
      <c r="KFC252" s="773"/>
      <c r="KFD252" s="773"/>
      <c r="KFE252" s="774"/>
      <c r="KFG252" s="347"/>
      <c r="KFH252" s="350"/>
      <c r="KFI252" s="350"/>
      <c r="KFJ252" s="773"/>
      <c r="KFK252" s="773"/>
      <c r="KFL252" s="773"/>
      <c r="KFM252" s="774"/>
      <c r="KFO252" s="347"/>
      <c r="KFP252" s="350"/>
      <c r="KFQ252" s="350"/>
      <c r="KFR252" s="773"/>
      <c r="KFS252" s="773"/>
      <c r="KFT252" s="773"/>
      <c r="KFU252" s="774"/>
      <c r="KFW252" s="347"/>
      <c r="KFX252" s="350"/>
      <c r="KFY252" s="350"/>
      <c r="KFZ252" s="773"/>
      <c r="KGA252" s="773"/>
      <c r="KGB252" s="773"/>
      <c r="KGC252" s="774"/>
      <c r="KGE252" s="347"/>
      <c r="KGF252" s="350"/>
      <c r="KGG252" s="350"/>
      <c r="KGH252" s="773"/>
      <c r="KGI252" s="773"/>
      <c r="KGJ252" s="773"/>
      <c r="KGK252" s="774"/>
      <c r="KGM252" s="347"/>
      <c r="KGN252" s="350"/>
      <c r="KGO252" s="350"/>
      <c r="KGP252" s="773"/>
      <c r="KGQ252" s="773"/>
      <c r="KGR252" s="773"/>
      <c r="KGS252" s="774"/>
      <c r="KGU252" s="347"/>
      <c r="KGV252" s="350"/>
      <c r="KGW252" s="350"/>
      <c r="KGX252" s="773"/>
      <c r="KGY252" s="773"/>
      <c r="KGZ252" s="773"/>
      <c r="KHA252" s="774"/>
      <c r="KHC252" s="347"/>
      <c r="KHD252" s="350"/>
      <c r="KHE252" s="350"/>
      <c r="KHF252" s="773"/>
      <c r="KHG252" s="773"/>
      <c r="KHH252" s="773"/>
      <c r="KHI252" s="774"/>
      <c r="KHK252" s="347"/>
      <c r="KHL252" s="350"/>
      <c r="KHM252" s="350"/>
      <c r="KHN252" s="773"/>
      <c r="KHO252" s="773"/>
      <c r="KHP252" s="773"/>
      <c r="KHQ252" s="774"/>
      <c r="KHS252" s="347"/>
      <c r="KHT252" s="350"/>
      <c r="KHU252" s="350"/>
      <c r="KHV252" s="773"/>
      <c r="KHW252" s="773"/>
      <c r="KHX252" s="773"/>
      <c r="KHY252" s="774"/>
      <c r="KIA252" s="347"/>
      <c r="KIB252" s="350"/>
      <c r="KIC252" s="350"/>
      <c r="KID252" s="773"/>
      <c r="KIE252" s="773"/>
      <c r="KIF252" s="773"/>
      <c r="KIG252" s="774"/>
      <c r="KII252" s="347"/>
      <c r="KIJ252" s="350"/>
      <c r="KIK252" s="350"/>
      <c r="KIL252" s="773"/>
      <c r="KIM252" s="773"/>
      <c r="KIN252" s="773"/>
      <c r="KIO252" s="774"/>
      <c r="KIQ252" s="347"/>
      <c r="KIR252" s="350"/>
      <c r="KIS252" s="350"/>
      <c r="KIT252" s="773"/>
      <c r="KIU252" s="773"/>
      <c r="KIV252" s="773"/>
      <c r="KIW252" s="774"/>
      <c r="KIY252" s="347"/>
      <c r="KIZ252" s="350"/>
      <c r="KJA252" s="350"/>
      <c r="KJB252" s="773"/>
      <c r="KJC252" s="773"/>
      <c r="KJD252" s="773"/>
      <c r="KJE252" s="774"/>
      <c r="KJG252" s="347"/>
      <c r="KJH252" s="350"/>
      <c r="KJI252" s="350"/>
      <c r="KJJ252" s="773"/>
      <c r="KJK252" s="773"/>
      <c r="KJL252" s="773"/>
      <c r="KJM252" s="774"/>
      <c r="KJO252" s="347"/>
      <c r="KJP252" s="350"/>
      <c r="KJQ252" s="350"/>
      <c r="KJR252" s="773"/>
      <c r="KJS252" s="773"/>
      <c r="KJT252" s="773"/>
      <c r="KJU252" s="774"/>
      <c r="KJW252" s="347"/>
      <c r="KJX252" s="350"/>
      <c r="KJY252" s="350"/>
      <c r="KJZ252" s="773"/>
      <c r="KKA252" s="773"/>
      <c r="KKB252" s="773"/>
      <c r="KKC252" s="774"/>
      <c r="KKE252" s="347"/>
      <c r="KKF252" s="350"/>
      <c r="KKG252" s="350"/>
      <c r="KKH252" s="773"/>
      <c r="KKI252" s="773"/>
      <c r="KKJ252" s="773"/>
      <c r="KKK252" s="774"/>
      <c r="KKM252" s="347"/>
      <c r="KKN252" s="350"/>
      <c r="KKO252" s="350"/>
      <c r="KKP252" s="773"/>
      <c r="KKQ252" s="773"/>
      <c r="KKR252" s="773"/>
      <c r="KKS252" s="774"/>
      <c r="KKU252" s="347"/>
      <c r="KKV252" s="350"/>
      <c r="KKW252" s="350"/>
      <c r="KKX252" s="773"/>
      <c r="KKY252" s="773"/>
      <c r="KKZ252" s="773"/>
      <c r="KLA252" s="774"/>
      <c r="KLC252" s="347"/>
      <c r="KLD252" s="350"/>
      <c r="KLE252" s="350"/>
      <c r="KLF252" s="773"/>
      <c r="KLG252" s="773"/>
      <c r="KLH252" s="773"/>
      <c r="KLI252" s="774"/>
      <c r="KLK252" s="347"/>
      <c r="KLL252" s="350"/>
      <c r="KLM252" s="350"/>
      <c r="KLN252" s="773"/>
      <c r="KLO252" s="773"/>
      <c r="KLP252" s="773"/>
      <c r="KLQ252" s="774"/>
      <c r="KLS252" s="347"/>
      <c r="KLT252" s="350"/>
      <c r="KLU252" s="350"/>
      <c r="KLV252" s="773"/>
      <c r="KLW252" s="773"/>
      <c r="KLX252" s="773"/>
      <c r="KLY252" s="774"/>
      <c r="KMA252" s="347"/>
      <c r="KMB252" s="350"/>
      <c r="KMC252" s="350"/>
      <c r="KMD252" s="773"/>
      <c r="KME252" s="773"/>
      <c r="KMF252" s="773"/>
      <c r="KMG252" s="774"/>
      <c r="KMI252" s="347"/>
      <c r="KMJ252" s="350"/>
      <c r="KMK252" s="350"/>
      <c r="KML252" s="773"/>
      <c r="KMM252" s="773"/>
      <c r="KMN252" s="773"/>
      <c r="KMO252" s="774"/>
      <c r="KMQ252" s="347"/>
      <c r="KMR252" s="350"/>
      <c r="KMS252" s="350"/>
      <c r="KMT252" s="773"/>
      <c r="KMU252" s="773"/>
      <c r="KMV252" s="773"/>
      <c r="KMW252" s="774"/>
      <c r="KMY252" s="347"/>
      <c r="KMZ252" s="350"/>
      <c r="KNA252" s="350"/>
      <c r="KNB252" s="773"/>
      <c r="KNC252" s="773"/>
      <c r="KND252" s="773"/>
      <c r="KNE252" s="774"/>
      <c r="KNG252" s="347"/>
      <c r="KNH252" s="350"/>
      <c r="KNI252" s="350"/>
      <c r="KNJ252" s="773"/>
      <c r="KNK252" s="773"/>
      <c r="KNL252" s="773"/>
      <c r="KNM252" s="774"/>
      <c r="KNO252" s="347"/>
      <c r="KNP252" s="350"/>
      <c r="KNQ252" s="350"/>
      <c r="KNR252" s="773"/>
      <c r="KNS252" s="773"/>
      <c r="KNT252" s="773"/>
      <c r="KNU252" s="774"/>
      <c r="KNW252" s="347"/>
      <c r="KNX252" s="350"/>
      <c r="KNY252" s="350"/>
      <c r="KNZ252" s="773"/>
      <c r="KOA252" s="773"/>
      <c r="KOB252" s="773"/>
      <c r="KOC252" s="774"/>
      <c r="KOE252" s="347"/>
      <c r="KOF252" s="350"/>
      <c r="KOG252" s="350"/>
      <c r="KOH252" s="773"/>
      <c r="KOI252" s="773"/>
      <c r="KOJ252" s="773"/>
      <c r="KOK252" s="774"/>
      <c r="KOM252" s="347"/>
      <c r="KON252" s="350"/>
      <c r="KOO252" s="350"/>
      <c r="KOP252" s="773"/>
      <c r="KOQ252" s="773"/>
      <c r="KOR252" s="773"/>
      <c r="KOS252" s="774"/>
      <c r="KOU252" s="347"/>
      <c r="KOV252" s="350"/>
      <c r="KOW252" s="350"/>
      <c r="KOX252" s="773"/>
      <c r="KOY252" s="773"/>
      <c r="KOZ252" s="773"/>
      <c r="KPA252" s="774"/>
      <c r="KPC252" s="347"/>
      <c r="KPD252" s="350"/>
      <c r="KPE252" s="350"/>
      <c r="KPF252" s="773"/>
      <c r="KPG252" s="773"/>
      <c r="KPH252" s="773"/>
      <c r="KPI252" s="774"/>
      <c r="KPK252" s="347"/>
      <c r="KPL252" s="350"/>
      <c r="KPM252" s="350"/>
      <c r="KPN252" s="773"/>
      <c r="KPO252" s="773"/>
      <c r="KPP252" s="773"/>
      <c r="KPQ252" s="774"/>
      <c r="KPS252" s="347"/>
      <c r="KPT252" s="350"/>
      <c r="KPU252" s="350"/>
      <c r="KPV252" s="773"/>
      <c r="KPW252" s="773"/>
      <c r="KPX252" s="773"/>
      <c r="KPY252" s="774"/>
      <c r="KQA252" s="347"/>
      <c r="KQB252" s="350"/>
      <c r="KQC252" s="350"/>
      <c r="KQD252" s="773"/>
      <c r="KQE252" s="773"/>
      <c r="KQF252" s="773"/>
      <c r="KQG252" s="774"/>
      <c r="KQI252" s="347"/>
      <c r="KQJ252" s="350"/>
      <c r="KQK252" s="350"/>
      <c r="KQL252" s="773"/>
      <c r="KQM252" s="773"/>
      <c r="KQN252" s="773"/>
      <c r="KQO252" s="774"/>
      <c r="KQQ252" s="347"/>
      <c r="KQR252" s="350"/>
      <c r="KQS252" s="350"/>
      <c r="KQT252" s="773"/>
      <c r="KQU252" s="773"/>
      <c r="KQV252" s="773"/>
      <c r="KQW252" s="774"/>
      <c r="KQY252" s="347"/>
      <c r="KQZ252" s="350"/>
      <c r="KRA252" s="350"/>
      <c r="KRB252" s="773"/>
      <c r="KRC252" s="773"/>
      <c r="KRD252" s="773"/>
      <c r="KRE252" s="774"/>
      <c r="KRG252" s="347"/>
      <c r="KRH252" s="350"/>
      <c r="KRI252" s="350"/>
      <c r="KRJ252" s="773"/>
      <c r="KRK252" s="773"/>
      <c r="KRL252" s="773"/>
      <c r="KRM252" s="774"/>
      <c r="KRO252" s="347"/>
      <c r="KRP252" s="350"/>
      <c r="KRQ252" s="350"/>
      <c r="KRR252" s="773"/>
      <c r="KRS252" s="773"/>
      <c r="KRT252" s="773"/>
      <c r="KRU252" s="774"/>
      <c r="KRW252" s="347"/>
      <c r="KRX252" s="350"/>
      <c r="KRY252" s="350"/>
      <c r="KRZ252" s="773"/>
      <c r="KSA252" s="773"/>
      <c r="KSB252" s="773"/>
      <c r="KSC252" s="774"/>
      <c r="KSE252" s="347"/>
      <c r="KSF252" s="350"/>
      <c r="KSG252" s="350"/>
      <c r="KSH252" s="773"/>
      <c r="KSI252" s="773"/>
      <c r="KSJ252" s="773"/>
      <c r="KSK252" s="774"/>
      <c r="KSM252" s="347"/>
      <c r="KSN252" s="350"/>
      <c r="KSO252" s="350"/>
      <c r="KSP252" s="773"/>
      <c r="KSQ252" s="773"/>
      <c r="KSR252" s="773"/>
      <c r="KSS252" s="774"/>
      <c r="KSU252" s="347"/>
      <c r="KSV252" s="350"/>
      <c r="KSW252" s="350"/>
      <c r="KSX252" s="773"/>
      <c r="KSY252" s="773"/>
      <c r="KSZ252" s="773"/>
      <c r="KTA252" s="774"/>
      <c r="KTC252" s="347"/>
      <c r="KTD252" s="350"/>
      <c r="KTE252" s="350"/>
      <c r="KTF252" s="773"/>
      <c r="KTG252" s="773"/>
      <c r="KTH252" s="773"/>
      <c r="KTI252" s="774"/>
      <c r="KTK252" s="347"/>
      <c r="KTL252" s="350"/>
      <c r="KTM252" s="350"/>
      <c r="KTN252" s="773"/>
      <c r="KTO252" s="773"/>
      <c r="KTP252" s="773"/>
      <c r="KTQ252" s="774"/>
      <c r="KTS252" s="347"/>
      <c r="KTT252" s="350"/>
      <c r="KTU252" s="350"/>
      <c r="KTV252" s="773"/>
      <c r="KTW252" s="773"/>
      <c r="KTX252" s="773"/>
      <c r="KTY252" s="774"/>
      <c r="KUA252" s="347"/>
      <c r="KUB252" s="350"/>
      <c r="KUC252" s="350"/>
      <c r="KUD252" s="773"/>
      <c r="KUE252" s="773"/>
      <c r="KUF252" s="773"/>
      <c r="KUG252" s="774"/>
      <c r="KUI252" s="347"/>
      <c r="KUJ252" s="350"/>
      <c r="KUK252" s="350"/>
      <c r="KUL252" s="773"/>
      <c r="KUM252" s="773"/>
      <c r="KUN252" s="773"/>
      <c r="KUO252" s="774"/>
      <c r="KUQ252" s="347"/>
      <c r="KUR252" s="350"/>
      <c r="KUS252" s="350"/>
      <c r="KUT252" s="773"/>
      <c r="KUU252" s="773"/>
      <c r="KUV252" s="773"/>
      <c r="KUW252" s="774"/>
      <c r="KUY252" s="347"/>
      <c r="KUZ252" s="350"/>
      <c r="KVA252" s="350"/>
      <c r="KVB252" s="773"/>
      <c r="KVC252" s="773"/>
      <c r="KVD252" s="773"/>
      <c r="KVE252" s="774"/>
      <c r="KVG252" s="347"/>
      <c r="KVH252" s="350"/>
      <c r="KVI252" s="350"/>
      <c r="KVJ252" s="773"/>
      <c r="KVK252" s="773"/>
      <c r="KVL252" s="773"/>
      <c r="KVM252" s="774"/>
      <c r="KVO252" s="347"/>
      <c r="KVP252" s="350"/>
      <c r="KVQ252" s="350"/>
      <c r="KVR252" s="773"/>
      <c r="KVS252" s="773"/>
      <c r="KVT252" s="773"/>
      <c r="KVU252" s="774"/>
      <c r="KVW252" s="347"/>
      <c r="KVX252" s="350"/>
      <c r="KVY252" s="350"/>
      <c r="KVZ252" s="773"/>
      <c r="KWA252" s="773"/>
      <c r="KWB252" s="773"/>
      <c r="KWC252" s="774"/>
      <c r="KWE252" s="347"/>
      <c r="KWF252" s="350"/>
      <c r="KWG252" s="350"/>
      <c r="KWH252" s="773"/>
      <c r="KWI252" s="773"/>
      <c r="KWJ252" s="773"/>
      <c r="KWK252" s="774"/>
      <c r="KWM252" s="347"/>
      <c r="KWN252" s="350"/>
      <c r="KWO252" s="350"/>
      <c r="KWP252" s="773"/>
      <c r="KWQ252" s="773"/>
      <c r="KWR252" s="773"/>
      <c r="KWS252" s="774"/>
      <c r="KWU252" s="347"/>
      <c r="KWV252" s="350"/>
      <c r="KWW252" s="350"/>
      <c r="KWX252" s="773"/>
      <c r="KWY252" s="773"/>
      <c r="KWZ252" s="773"/>
      <c r="KXA252" s="774"/>
      <c r="KXC252" s="347"/>
      <c r="KXD252" s="350"/>
      <c r="KXE252" s="350"/>
      <c r="KXF252" s="773"/>
      <c r="KXG252" s="773"/>
      <c r="KXH252" s="773"/>
      <c r="KXI252" s="774"/>
      <c r="KXK252" s="347"/>
      <c r="KXL252" s="350"/>
      <c r="KXM252" s="350"/>
      <c r="KXN252" s="773"/>
      <c r="KXO252" s="773"/>
      <c r="KXP252" s="773"/>
      <c r="KXQ252" s="774"/>
      <c r="KXS252" s="347"/>
      <c r="KXT252" s="350"/>
      <c r="KXU252" s="350"/>
      <c r="KXV252" s="773"/>
      <c r="KXW252" s="773"/>
      <c r="KXX252" s="773"/>
      <c r="KXY252" s="774"/>
      <c r="KYA252" s="347"/>
      <c r="KYB252" s="350"/>
      <c r="KYC252" s="350"/>
      <c r="KYD252" s="773"/>
      <c r="KYE252" s="773"/>
      <c r="KYF252" s="773"/>
      <c r="KYG252" s="774"/>
      <c r="KYI252" s="347"/>
      <c r="KYJ252" s="350"/>
      <c r="KYK252" s="350"/>
      <c r="KYL252" s="773"/>
      <c r="KYM252" s="773"/>
      <c r="KYN252" s="773"/>
      <c r="KYO252" s="774"/>
      <c r="KYQ252" s="347"/>
      <c r="KYR252" s="350"/>
      <c r="KYS252" s="350"/>
      <c r="KYT252" s="773"/>
      <c r="KYU252" s="773"/>
      <c r="KYV252" s="773"/>
      <c r="KYW252" s="774"/>
      <c r="KYY252" s="347"/>
      <c r="KYZ252" s="350"/>
      <c r="KZA252" s="350"/>
      <c r="KZB252" s="773"/>
      <c r="KZC252" s="773"/>
      <c r="KZD252" s="773"/>
      <c r="KZE252" s="774"/>
      <c r="KZG252" s="347"/>
      <c r="KZH252" s="350"/>
      <c r="KZI252" s="350"/>
      <c r="KZJ252" s="773"/>
      <c r="KZK252" s="773"/>
      <c r="KZL252" s="773"/>
      <c r="KZM252" s="774"/>
      <c r="KZO252" s="347"/>
      <c r="KZP252" s="350"/>
      <c r="KZQ252" s="350"/>
      <c r="KZR252" s="773"/>
      <c r="KZS252" s="773"/>
      <c r="KZT252" s="773"/>
      <c r="KZU252" s="774"/>
      <c r="KZW252" s="347"/>
      <c r="KZX252" s="350"/>
      <c r="KZY252" s="350"/>
      <c r="KZZ252" s="773"/>
      <c r="LAA252" s="773"/>
      <c r="LAB252" s="773"/>
      <c r="LAC252" s="774"/>
      <c r="LAE252" s="347"/>
      <c r="LAF252" s="350"/>
      <c r="LAG252" s="350"/>
      <c r="LAH252" s="773"/>
      <c r="LAI252" s="773"/>
      <c r="LAJ252" s="773"/>
      <c r="LAK252" s="774"/>
      <c r="LAM252" s="347"/>
      <c r="LAN252" s="350"/>
      <c r="LAO252" s="350"/>
      <c r="LAP252" s="773"/>
      <c r="LAQ252" s="773"/>
      <c r="LAR252" s="773"/>
      <c r="LAS252" s="774"/>
      <c r="LAU252" s="347"/>
      <c r="LAV252" s="350"/>
      <c r="LAW252" s="350"/>
      <c r="LAX252" s="773"/>
      <c r="LAY252" s="773"/>
      <c r="LAZ252" s="773"/>
      <c r="LBA252" s="774"/>
      <c r="LBC252" s="347"/>
      <c r="LBD252" s="350"/>
      <c r="LBE252" s="350"/>
      <c r="LBF252" s="773"/>
      <c r="LBG252" s="773"/>
      <c r="LBH252" s="773"/>
      <c r="LBI252" s="774"/>
      <c r="LBK252" s="347"/>
      <c r="LBL252" s="350"/>
      <c r="LBM252" s="350"/>
      <c r="LBN252" s="773"/>
      <c r="LBO252" s="773"/>
      <c r="LBP252" s="773"/>
      <c r="LBQ252" s="774"/>
      <c r="LBS252" s="347"/>
      <c r="LBT252" s="350"/>
      <c r="LBU252" s="350"/>
      <c r="LBV252" s="773"/>
      <c r="LBW252" s="773"/>
      <c r="LBX252" s="773"/>
      <c r="LBY252" s="774"/>
      <c r="LCA252" s="347"/>
      <c r="LCB252" s="350"/>
      <c r="LCC252" s="350"/>
      <c r="LCD252" s="773"/>
      <c r="LCE252" s="773"/>
      <c r="LCF252" s="773"/>
      <c r="LCG252" s="774"/>
      <c r="LCI252" s="347"/>
      <c r="LCJ252" s="350"/>
      <c r="LCK252" s="350"/>
      <c r="LCL252" s="773"/>
      <c r="LCM252" s="773"/>
      <c r="LCN252" s="773"/>
      <c r="LCO252" s="774"/>
      <c r="LCQ252" s="347"/>
      <c r="LCR252" s="350"/>
      <c r="LCS252" s="350"/>
      <c r="LCT252" s="773"/>
      <c r="LCU252" s="773"/>
      <c r="LCV252" s="773"/>
      <c r="LCW252" s="774"/>
      <c r="LCY252" s="347"/>
      <c r="LCZ252" s="350"/>
      <c r="LDA252" s="350"/>
      <c r="LDB252" s="773"/>
      <c r="LDC252" s="773"/>
      <c r="LDD252" s="773"/>
      <c r="LDE252" s="774"/>
      <c r="LDG252" s="347"/>
      <c r="LDH252" s="350"/>
      <c r="LDI252" s="350"/>
      <c r="LDJ252" s="773"/>
      <c r="LDK252" s="773"/>
      <c r="LDL252" s="773"/>
      <c r="LDM252" s="774"/>
      <c r="LDO252" s="347"/>
      <c r="LDP252" s="350"/>
      <c r="LDQ252" s="350"/>
      <c r="LDR252" s="773"/>
      <c r="LDS252" s="773"/>
      <c r="LDT252" s="773"/>
      <c r="LDU252" s="774"/>
      <c r="LDW252" s="347"/>
      <c r="LDX252" s="350"/>
      <c r="LDY252" s="350"/>
      <c r="LDZ252" s="773"/>
      <c r="LEA252" s="773"/>
      <c r="LEB252" s="773"/>
      <c r="LEC252" s="774"/>
      <c r="LEE252" s="347"/>
      <c r="LEF252" s="350"/>
      <c r="LEG252" s="350"/>
      <c r="LEH252" s="773"/>
      <c r="LEI252" s="773"/>
      <c r="LEJ252" s="773"/>
      <c r="LEK252" s="774"/>
      <c r="LEM252" s="347"/>
      <c r="LEN252" s="350"/>
      <c r="LEO252" s="350"/>
      <c r="LEP252" s="773"/>
      <c r="LEQ252" s="773"/>
      <c r="LER252" s="773"/>
      <c r="LES252" s="774"/>
      <c r="LEU252" s="347"/>
      <c r="LEV252" s="350"/>
      <c r="LEW252" s="350"/>
      <c r="LEX252" s="773"/>
      <c r="LEY252" s="773"/>
      <c r="LEZ252" s="773"/>
      <c r="LFA252" s="774"/>
      <c r="LFC252" s="347"/>
      <c r="LFD252" s="350"/>
      <c r="LFE252" s="350"/>
      <c r="LFF252" s="773"/>
      <c r="LFG252" s="773"/>
      <c r="LFH252" s="773"/>
      <c r="LFI252" s="774"/>
      <c r="LFK252" s="347"/>
      <c r="LFL252" s="350"/>
      <c r="LFM252" s="350"/>
      <c r="LFN252" s="773"/>
      <c r="LFO252" s="773"/>
      <c r="LFP252" s="773"/>
      <c r="LFQ252" s="774"/>
      <c r="LFS252" s="347"/>
      <c r="LFT252" s="350"/>
      <c r="LFU252" s="350"/>
      <c r="LFV252" s="773"/>
      <c r="LFW252" s="773"/>
      <c r="LFX252" s="773"/>
      <c r="LFY252" s="774"/>
      <c r="LGA252" s="347"/>
      <c r="LGB252" s="350"/>
      <c r="LGC252" s="350"/>
      <c r="LGD252" s="773"/>
      <c r="LGE252" s="773"/>
      <c r="LGF252" s="773"/>
      <c r="LGG252" s="774"/>
      <c r="LGI252" s="347"/>
      <c r="LGJ252" s="350"/>
      <c r="LGK252" s="350"/>
      <c r="LGL252" s="773"/>
      <c r="LGM252" s="773"/>
      <c r="LGN252" s="773"/>
      <c r="LGO252" s="774"/>
      <c r="LGQ252" s="347"/>
      <c r="LGR252" s="350"/>
      <c r="LGS252" s="350"/>
      <c r="LGT252" s="773"/>
      <c r="LGU252" s="773"/>
      <c r="LGV252" s="773"/>
      <c r="LGW252" s="774"/>
      <c r="LGY252" s="347"/>
      <c r="LGZ252" s="350"/>
      <c r="LHA252" s="350"/>
      <c r="LHB252" s="773"/>
      <c r="LHC252" s="773"/>
      <c r="LHD252" s="773"/>
      <c r="LHE252" s="774"/>
      <c r="LHG252" s="347"/>
      <c r="LHH252" s="350"/>
      <c r="LHI252" s="350"/>
      <c r="LHJ252" s="773"/>
      <c r="LHK252" s="773"/>
      <c r="LHL252" s="773"/>
      <c r="LHM252" s="774"/>
      <c r="LHO252" s="347"/>
      <c r="LHP252" s="350"/>
      <c r="LHQ252" s="350"/>
      <c r="LHR252" s="773"/>
      <c r="LHS252" s="773"/>
      <c r="LHT252" s="773"/>
      <c r="LHU252" s="774"/>
      <c r="LHW252" s="347"/>
      <c r="LHX252" s="350"/>
      <c r="LHY252" s="350"/>
      <c r="LHZ252" s="773"/>
      <c r="LIA252" s="773"/>
      <c r="LIB252" s="773"/>
      <c r="LIC252" s="774"/>
      <c r="LIE252" s="347"/>
      <c r="LIF252" s="350"/>
      <c r="LIG252" s="350"/>
      <c r="LIH252" s="773"/>
      <c r="LII252" s="773"/>
      <c r="LIJ252" s="773"/>
      <c r="LIK252" s="774"/>
      <c r="LIM252" s="347"/>
      <c r="LIN252" s="350"/>
      <c r="LIO252" s="350"/>
      <c r="LIP252" s="773"/>
      <c r="LIQ252" s="773"/>
      <c r="LIR252" s="773"/>
      <c r="LIS252" s="774"/>
      <c r="LIU252" s="347"/>
      <c r="LIV252" s="350"/>
      <c r="LIW252" s="350"/>
      <c r="LIX252" s="773"/>
      <c r="LIY252" s="773"/>
      <c r="LIZ252" s="773"/>
      <c r="LJA252" s="774"/>
      <c r="LJC252" s="347"/>
      <c r="LJD252" s="350"/>
      <c r="LJE252" s="350"/>
      <c r="LJF252" s="773"/>
      <c r="LJG252" s="773"/>
      <c r="LJH252" s="773"/>
      <c r="LJI252" s="774"/>
      <c r="LJK252" s="347"/>
      <c r="LJL252" s="350"/>
      <c r="LJM252" s="350"/>
      <c r="LJN252" s="773"/>
      <c r="LJO252" s="773"/>
      <c r="LJP252" s="773"/>
      <c r="LJQ252" s="774"/>
      <c r="LJS252" s="347"/>
      <c r="LJT252" s="350"/>
      <c r="LJU252" s="350"/>
      <c r="LJV252" s="773"/>
      <c r="LJW252" s="773"/>
      <c r="LJX252" s="773"/>
      <c r="LJY252" s="774"/>
      <c r="LKA252" s="347"/>
      <c r="LKB252" s="350"/>
      <c r="LKC252" s="350"/>
      <c r="LKD252" s="773"/>
      <c r="LKE252" s="773"/>
      <c r="LKF252" s="773"/>
      <c r="LKG252" s="774"/>
      <c r="LKI252" s="347"/>
      <c r="LKJ252" s="350"/>
      <c r="LKK252" s="350"/>
      <c r="LKL252" s="773"/>
      <c r="LKM252" s="773"/>
      <c r="LKN252" s="773"/>
      <c r="LKO252" s="774"/>
      <c r="LKQ252" s="347"/>
      <c r="LKR252" s="350"/>
      <c r="LKS252" s="350"/>
      <c r="LKT252" s="773"/>
      <c r="LKU252" s="773"/>
      <c r="LKV252" s="773"/>
      <c r="LKW252" s="774"/>
      <c r="LKY252" s="347"/>
      <c r="LKZ252" s="350"/>
      <c r="LLA252" s="350"/>
      <c r="LLB252" s="773"/>
      <c r="LLC252" s="773"/>
      <c r="LLD252" s="773"/>
      <c r="LLE252" s="774"/>
      <c r="LLG252" s="347"/>
      <c r="LLH252" s="350"/>
      <c r="LLI252" s="350"/>
      <c r="LLJ252" s="773"/>
      <c r="LLK252" s="773"/>
      <c r="LLL252" s="773"/>
      <c r="LLM252" s="774"/>
      <c r="LLO252" s="347"/>
      <c r="LLP252" s="350"/>
      <c r="LLQ252" s="350"/>
      <c r="LLR252" s="773"/>
      <c r="LLS252" s="773"/>
      <c r="LLT252" s="773"/>
      <c r="LLU252" s="774"/>
      <c r="LLW252" s="347"/>
      <c r="LLX252" s="350"/>
      <c r="LLY252" s="350"/>
      <c r="LLZ252" s="773"/>
      <c r="LMA252" s="773"/>
      <c r="LMB252" s="773"/>
      <c r="LMC252" s="774"/>
      <c r="LME252" s="347"/>
      <c r="LMF252" s="350"/>
      <c r="LMG252" s="350"/>
      <c r="LMH252" s="773"/>
      <c r="LMI252" s="773"/>
      <c r="LMJ252" s="773"/>
      <c r="LMK252" s="774"/>
      <c r="LMM252" s="347"/>
      <c r="LMN252" s="350"/>
      <c r="LMO252" s="350"/>
      <c r="LMP252" s="773"/>
      <c r="LMQ252" s="773"/>
      <c r="LMR252" s="773"/>
      <c r="LMS252" s="774"/>
      <c r="LMU252" s="347"/>
      <c r="LMV252" s="350"/>
      <c r="LMW252" s="350"/>
      <c r="LMX252" s="773"/>
      <c r="LMY252" s="773"/>
      <c r="LMZ252" s="773"/>
      <c r="LNA252" s="774"/>
      <c r="LNC252" s="347"/>
      <c r="LND252" s="350"/>
      <c r="LNE252" s="350"/>
      <c r="LNF252" s="773"/>
      <c r="LNG252" s="773"/>
      <c r="LNH252" s="773"/>
      <c r="LNI252" s="774"/>
      <c r="LNK252" s="347"/>
      <c r="LNL252" s="350"/>
      <c r="LNM252" s="350"/>
      <c r="LNN252" s="773"/>
      <c r="LNO252" s="773"/>
      <c r="LNP252" s="773"/>
      <c r="LNQ252" s="774"/>
      <c r="LNS252" s="347"/>
      <c r="LNT252" s="350"/>
      <c r="LNU252" s="350"/>
      <c r="LNV252" s="773"/>
      <c r="LNW252" s="773"/>
      <c r="LNX252" s="773"/>
      <c r="LNY252" s="774"/>
      <c r="LOA252" s="347"/>
      <c r="LOB252" s="350"/>
      <c r="LOC252" s="350"/>
      <c r="LOD252" s="773"/>
      <c r="LOE252" s="773"/>
      <c r="LOF252" s="773"/>
      <c r="LOG252" s="774"/>
      <c r="LOI252" s="347"/>
      <c r="LOJ252" s="350"/>
      <c r="LOK252" s="350"/>
      <c r="LOL252" s="773"/>
      <c r="LOM252" s="773"/>
      <c r="LON252" s="773"/>
      <c r="LOO252" s="774"/>
      <c r="LOQ252" s="347"/>
      <c r="LOR252" s="350"/>
      <c r="LOS252" s="350"/>
      <c r="LOT252" s="773"/>
      <c r="LOU252" s="773"/>
      <c r="LOV252" s="773"/>
      <c r="LOW252" s="774"/>
      <c r="LOY252" s="347"/>
      <c r="LOZ252" s="350"/>
      <c r="LPA252" s="350"/>
      <c r="LPB252" s="773"/>
      <c r="LPC252" s="773"/>
      <c r="LPD252" s="773"/>
      <c r="LPE252" s="774"/>
      <c r="LPG252" s="347"/>
      <c r="LPH252" s="350"/>
      <c r="LPI252" s="350"/>
      <c r="LPJ252" s="773"/>
      <c r="LPK252" s="773"/>
      <c r="LPL252" s="773"/>
      <c r="LPM252" s="774"/>
      <c r="LPO252" s="347"/>
      <c r="LPP252" s="350"/>
      <c r="LPQ252" s="350"/>
      <c r="LPR252" s="773"/>
      <c r="LPS252" s="773"/>
      <c r="LPT252" s="773"/>
      <c r="LPU252" s="774"/>
      <c r="LPW252" s="347"/>
      <c r="LPX252" s="350"/>
      <c r="LPY252" s="350"/>
      <c r="LPZ252" s="773"/>
      <c r="LQA252" s="773"/>
      <c r="LQB252" s="773"/>
      <c r="LQC252" s="774"/>
      <c r="LQE252" s="347"/>
      <c r="LQF252" s="350"/>
      <c r="LQG252" s="350"/>
      <c r="LQH252" s="773"/>
      <c r="LQI252" s="773"/>
      <c r="LQJ252" s="773"/>
      <c r="LQK252" s="774"/>
      <c r="LQM252" s="347"/>
      <c r="LQN252" s="350"/>
      <c r="LQO252" s="350"/>
      <c r="LQP252" s="773"/>
      <c r="LQQ252" s="773"/>
      <c r="LQR252" s="773"/>
      <c r="LQS252" s="774"/>
      <c r="LQU252" s="347"/>
      <c r="LQV252" s="350"/>
      <c r="LQW252" s="350"/>
      <c r="LQX252" s="773"/>
      <c r="LQY252" s="773"/>
      <c r="LQZ252" s="773"/>
      <c r="LRA252" s="774"/>
      <c r="LRC252" s="347"/>
      <c r="LRD252" s="350"/>
      <c r="LRE252" s="350"/>
      <c r="LRF252" s="773"/>
      <c r="LRG252" s="773"/>
      <c r="LRH252" s="773"/>
      <c r="LRI252" s="774"/>
      <c r="LRK252" s="347"/>
      <c r="LRL252" s="350"/>
      <c r="LRM252" s="350"/>
      <c r="LRN252" s="773"/>
      <c r="LRO252" s="773"/>
      <c r="LRP252" s="773"/>
      <c r="LRQ252" s="774"/>
      <c r="LRS252" s="347"/>
      <c r="LRT252" s="350"/>
      <c r="LRU252" s="350"/>
      <c r="LRV252" s="773"/>
      <c r="LRW252" s="773"/>
      <c r="LRX252" s="773"/>
      <c r="LRY252" s="774"/>
      <c r="LSA252" s="347"/>
      <c r="LSB252" s="350"/>
      <c r="LSC252" s="350"/>
      <c r="LSD252" s="773"/>
      <c r="LSE252" s="773"/>
      <c r="LSF252" s="773"/>
      <c r="LSG252" s="774"/>
      <c r="LSI252" s="347"/>
      <c r="LSJ252" s="350"/>
      <c r="LSK252" s="350"/>
      <c r="LSL252" s="773"/>
      <c r="LSM252" s="773"/>
      <c r="LSN252" s="773"/>
      <c r="LSO252" s="774"/>
      <c r="LSQ252" s="347"/>
      <c r="LSR252" s="350"/>
      <c r="LSS252" s="350"/>
      <c r="LST252" s="773"/>
      <c r="LSU252" s="773"/>
      <c r="LSV252" s="773"/>
      <c r="LSW252" s="774"/>
      <c r="LSY252" s="347"/>
      <c r="LSZ252" s="350"/>
      <c r="LTA252" s="350"/>
      <c r="LTB252" s="773"/>
      <c r="LTC252" s="773"/>
      <c r="LTD252" s="773"/>
      <c r="LTE252" s="774"/>
      <c r="LTG252" s="347"/>
      <c r="LTH252" s="350"/>
      <c r="LTI252" s="350"/>
      <c r="LTJ252" s="773"/>
      <c r="LTK252" s="773"/>
      <c r="LTL252" s="773"/>
      <c r="LTM252" s="774"/>
      <c r="LTO252" s="347"/>
      <c r="LTP252" s="350"/>
      <c r="LTQ252" s="350"/>
      <c r="LTR252" s="773"/>
      <c r="LTS252" s="773"/>
      <c r="LTT252" s="773"/>
      <c r="LTU252" s="774"/>
      <c r="LTW252" s="347"/>
      <c r="LTX252" s="350"/>
      <c r="LTY252" s="350"/>
      <c r="LTZ252" s="773"/>
      <c r="LUA252" s="773"/>
      <c r="LUB252" s="773"/>
      <c r="LUC252" s="774"/>
      <c r="LUE252" s="347"/>
      <c r="LUF252" s="350"/>
      <c r="LUG252" s="350"/>
      <c r="LUH252" s="773"/>
      <c r="LUI252" s="773"/>
      <c r="LUJ252" s="773"/>
      <c r="LUK252" s="774"/>
      <c r="LUM252" s="347"/>
      <c r="LUN252" s="350"/>
      <c r="LUO252" s="350"/>
      <c r="LUP252" s="773"/>
      <c r="LUQ252" s="773"/>
      <c r="LUR252" s="773"/>
      <c r="LUS252" s="774"/>
      <c r="LUU252" s="347"/>
      <c r="LUV252" s="350"/>
      <c r="LUW252" s="350"/>
      <c r="LUX252" s="773"/>
      <c r="LUY252" s="773"/>
      <c r="LUZ252" s="773"/>
      <c r="LVA252" s="774"/>
      <c r="LVC252" s="347"/>
      <c r="LVD252" s="350"/>
      <c r="LVE252" s="350"/>
      <c r="LVF252" s="773"/>
      <c r="LVG252" s="773"/>
      <c r="LVH252" s="773"/>
      <c r="LVI252" s="774"/>
      <c r="LVK252" s="347"/>
      <c r="LVL252" s="350"/>
      <c r="LVM252" s="350"/>
      <c r="LVN252" s="773"/>
      <c r="LVO252" s="773"/>
      <c r="LVP252" s="773"/>
      <c r="LVQ252" s="774"/>
      <c r="LVS252" s="347"/>
      <c r="LVT252" s="350"/>
      <c r="LVU252" s="350"/>
      <c r="LVV252" s="773"/>
      <c r="LVW252" s="773"/>
      <c r="LVX252" s="773"/>
      <c r="LVY252" s="774"/>
      <c r="LWA252" s="347"/>
      <c r="LWB252" s="350"/>
      <c r="LWC252" s="350"/>
      <c r="LWD252" s="773"/>
      <c r="LWE252" s="773"/>
      <c r="LWF252" s="773"/>
      <c r="LWG252" s="774"/>
      <c r="LWI252" s="347"/>
      <c r="LWJ252" s="350"/>
      <c r="LWK252" s="350"/>
      <c r="LWL252" s="773"/>
      <c r="LWM252" s="773"/>
      <c r="LWN252" s="773"/>
      <c r="LWO252" s="774"/>
      <c r="LWQ252" s="347"/>
      <c r="LWR252" s="350"/>
      <c r="LWS252" s="350"/>
      <c r="LWT252" s="773"/>
      <c r="LWU252" s="773"/>
      <c r="LWV252" s="773"/>
      <c r="LWW252" s="774"/>
      <c r="LWY252" s="347"/>
      <c r="LWZ252" s="350"/>
      <c r="LXA252" s="350"/>
      <c r="LXB252" s="773"/>
      <c r="LXC252" s="773"/>
      <c r="LXD252" s="773"/>
      <c r="LXE252" s="774"/>
      <c r="LXG252" s="347"/>
      <c r="LXH252" s="350"/>
      <c r="LXI252" s="350"/>
      <c r="LXJ252" s="773"/>
      <c r="LXK252" s="773"/>
      <c r="LXL252" s="773"/>
      <c r="LXM252" s="774"/>
      <c r="LXO252" s="347"/>
      <c r="LXP252" s="350"/>
      <c r="LXQ252" s="350"/>
      <c r="LXR252" s="773"/>
      <c r="LXS252" s="773"/>
      <c r="LXT252" s="773"/>
      <c r="LXU252" s="774"/>
      <c r="LXW252" s="347"/>
      <c r="LXX252" s="350"/>
      <c r="LXY252" s="350"/>
      <c r="LXZ252" s="773"/>
      <c r="LYA252" s="773"/>
      <c r="LYB252" s="773"/>
      <c r="LYC252" s="774"/>
      <c r="LYE252" s="347"/>
      <c r="LYF252" s="350"/>
      <c r="LYG252" s="350"/>
      <c r="LYH252" s="773"/>
      <c r="LYI252" s="773"/>
      <c r="LYJ252" s="773"/>
      <c r="LYK252" s="774"/>
      <c r="LYM252" s="347"/>
      <c r="LYN252" s="350"/>
      <c r="LYO252" s="350"/>
      <c r="LYP252" s="773"/>
      <c r="LYQ252" s="773"/>
      <c r="LYR252" s="773"/>
      <c r="LYS252" s="774"/>
      <c r="LYU252" s="347"/>
      <c r="LYV252" s="350"/>
      <c r="LYW252" s="350"/>
      <c r="LYX252" s="773"/>
      <c r="LYY252" s="773"/>
      <c r="LYZ252" s="773"/>
      <c r="LZA252" s="774"/>
      <c r="LZC252" s="347"/>
      <c r="LZD252" s="350"/>
      <c r="LZE252" s="350"/>
      <c r="LZF252" s="773"/>
      <c r="LZG252" s="773"/>
      <c r="LZH252" s="773"/>
      <c r="LZI252" s="774"/>
      <c r="LZK252" s="347"/>
      <c r="LZL252" s="350"/>
      <c r="LZM252" s="350"/>
      <c r="LZN252" s="773"/>
      <c r="LZO252" s="773"/>
      <c r="LZP252" s="773"/>
      <c r="LZQ252" s="774"/>
      <c r="LZS252" s="347"/>
      <c r="LZT252" s="350"/>
      <c r="LZU252" s="350"/>
      <c r="LZV252" s="773"/>
      <c r="LZW252" s="773"/>
      <c r="LZX252" s="773"/>
      <c r="LZY252" s="774"/>
      <c r="MAA252" s="347"/>
      <c r="MAB252" s="350"/>
      <c r="MAC252" s="350"/>
      <c r="MAD252" s="773"/>
      <c r="MAE252" s="773"/>
      <c r="MAF252" s="773"/>
      <c r="MAG252" s="774"/>
      <c r="MAI252" s="347"/>
      <c r="MAJ252" s="350"/>
      <c r="MAK252" s="350"/>
      <c r="MAL252" s="773"/>
      <c r="MAM252" s="773"/>
      <c r="MAN252" s="773"/>
      <c r="MAO252" s="774"/>
      <c r="MAQ252" s="347"/>
      <c r="MAR252" s="350"/>
      <c r="MAS252" s="350"/>
      <c r="MAT252" s="773"/>
      <c r="MAU252" s="773"/>
      <c r="MAV252" s="773"/>
      <c r="MAW252" s="774"/>
      <c r="MAY252" s="347"/>
      <c r="MAZ252" s="350"/>
      <c r="MBA252" s="350"/>
      <c r="MBB252" s="773"/>
      <c r="MBC252" s="773"/>
      <c r="MBD252" s="773"/>
      <c r="MBE252" s="774"/>
      <c r="MBG252" s="347"/>
      <c r="MBH252" s="350"/>
      <c r="MBI252" s="350"/>
      <c r="MBJ252" s="773"/>
      <c r="MBK252" s="773"/>
      <c r="MBL252" s="773"/>
      <c r="MBM252" s="774"/>
      <c r="MBO252" s="347"/>
      <c r="MBP252" s="350"/>
      <c r="MBQ252" s="350"/>
      <c r="MBR252" s="773"/>
      <c r="MBS252" s="773"/>
      <c r="MBT252" s="773"/>
      <c r="MBU252" s="774"/>
      <c r="MBW252" s="347"/>
      <c r="MBX252" s="350"/>
      <c r="MBY252" s="350"/>
      <c r="MBZ252" s="773"/>
      <c r="MCA252" s="773"/>
      <c r="MCB252" s="773"/>
      <c r="MCC252" s="774"/>
      <c r="MCE252" s="347"/>
      <c r="MCF252" s="350"/>
      <c r="MCG252" s="350"/>
      <c r="MCH252" s="773"/>
      <c r="MCI252" s="773"/>
      <c r="MCJ252" s="773"/>
      <c r="MCK252" s="774"/>
      <c r="MCM252" s="347"/>
      <c r="MCN252" s="350"/>
      <c r="MCO252" s="350"/>
      <c r="MCP252" s="773"/>
      <c r="MCQ252" s="773"/>
      <c r="MCR252" s="773"/>
      <c r="MCS252" s="774"/>
      <c r="MCU252" s="347"/>
      <c r="MCV252" s="350"/>
      <c r="MCW252" s="350"/>
      <c r="MCX252" s="773"/>
      <c r="MCY252" s="773"/>
      <c r="MCZ252" s="773"/>
      <c r="MDA252" s="774"/>
      <c r="MDC252" s="347"/>
      <c r="MDD252" s="350"/>
      <c r="MDE252" s="350"/>
      <c r="MDF252" s="773"/>
      <c r="MDG252" s="773"/>
      <c r="MDH252" s="773"/>
      <c r="MDI252" s="774"/>
      <c r="MDK252" s="347"/>
      <c r="MDL252" s="350"/>
      <c r="MDM252" s="350"/>
      <c r="MDN252" s="773"/>
      <c r="MDO252" s="773"/>
      <c r="MDP252" s="773"/>
      <c r="MDQ252" s="774"/>
      <c r="MDS252" s="347"/>
      <c r="MDT252" s="350"/>
      <c r="MDU252" s="350"/>
      <c r="MDV252" s="773"/>
      <c r="MDW252" s="773"/>
      <c r="MDX252" s="773"/>
      <c r="MDY252" s="774"/>
      <c r="MEA252" s="347"/>
      <c r="MEB252" s="350"/>
      <c r="MEC252" s="350"/>
      <c r="MED252" s="773"/>
      <c r="MEE252" s="773"/>
      <c r="MEF252" s="773"/>
      <c r="MEG252" s="774"/>
      <c r="MEI252" s="347"/>
      <c r="MEJ252" s="350"/>
      <c r="MEK252" s="350"/>
      <c r="MEL252" s="773"/>
      <c r="MEM252" s="773"/>
      <c r="MEN252" s="773"/>
      <c r="MEO252" s="774"/>
      <c r="MEQ252" s="347"/>
      <c r="MER252" s="350"/>
      <c r="MES252" s="350"/>
      <c r="MET252" s="773"/>
      <c r="MEU252" s="773"/>
      <c r="MEV252" s="773"/>
      <c r="MEW252" s="774"/>
      <c r="MEY252" s="347"/>
      <c r="MEZ252" s="350"/>
      <c r="MFA252" s="350"/>
      <c r="MFB252" s="773"/>
      <c r="MFC252" s="773"/>
      <c r="MFD252" s="773"/>
      <c r="MFE252" s="774"/>
      <c r="MFG252" s="347"/>
      <c r="MFH252" s="350"/>
      <c r="MFI252" s="350"/>
      <c r="MFJ252" s="773"/>
      <c r="MFK252" s="773"/>
      <c r="MFL252" s="773"/>
      <c r="MFM252" s="774"/>
      <c r="MFO252" s="347"/>
      <c r="MFP252" s="350"/>
      <c r="MFQ252" s="350"/>
      <c r="MFR252" s="773"/>
      <c r="MFS252" s="773"/>
      <c r="MFT252" s="773"/>
      <c r="MFU252" s="774"/>
      <c r="MFW252" s="347"/>
      <c r="MFX252" s="350"/>
      <c r="MFY252" s="350"/>
      <c r="MFZ252" s="773"/>
      <c r="MGA252" s="773"/>
      <c r="MGB252" s="773"/>
      <c r="MGC252" s="774"/>
      <c r="MGE252" s="347"/>
      <c r="MGF252" s="350"/>
      <c r="MGG252" s="350"/>
      <c r="MGH252" s="773"/>
      <c r="MGI252" s="773"/>
      <c r="MGJ252" s="773"/>
      <c r="MGK252" s="774"/>
      <c r="MGM252" s="347"/>
      <c r="MGN252" s="350"/>
      <c r="MGO252" s="350"/>
      <c r="MGP252" s="773"/>
      <c r="MGQ252" s="773"/>
      <c r="MGR252" s="773"/>
      <c r="MGS252" s="774"/>
      <c r="MGU252" s="347"/>
      <c r="MGV252" s="350"/>
      <c r="MGW252" s="350"/>
      <c r="MGX252" s="773"/>
      <c r="MGY252" s="773"/>
      <c r="MGZ252" s="773"/>
      <c r="MHA252" s="774"/>
      <c r="MHC252" s="347"/>
      <c r="MHD252" s="350"/>
      <c r="MHE252" s="350"/>
      <c r="MHF252" s="773"/>
      <c r="MHG252" s="773"/>
      <c r="MHH252" s="773"/>
      <c r="MHI252" s="774"/>
      <c r="MHK252" s="347"/>
      <c r="MHL252" s="350"/>
      <c r="MHM252" s="350"/>
      <c r="MHN252" s="773"/>
      <c r="MHO252" s="773"/>
      <c r="MHP252" s="773"/>
      <c r="MHQ252" s="774"/>
      <c r="MHS252" s="347"/>
      <c r="MHT252" s="350"/>
      <c r="MHU252" s="350"/>
      <c r="MHV252" s="773"/>
      <c r="MHW252" s="773"/>
      <c r="MHX252" s="773"/>
      <c r="MHY252" s="774"/>
      <c r="MIA252" s="347"/>
      <c r="MIB252" s="350"/>
      <c r="MIC252" s="350"/>
      <c r="MID252" s="773"/>
      <c r="MIE252" s="773"/>
      <c r="MIF252" s="773"/>
      <c r="MIG252" s="774"/>
      <c r="MII252" s="347"/>
      <c r="MIJ252" s="350"/>
      <c r="MIK252" s="350"/>
      <c r="MIL252" s="773"/>
      <c r="MIM252" s="773"/>
      <c r="MIN252" s="773"/>
      <c r="MIO252" s="774"/>
      <c r="MIQ252" s="347"/>
      <c r="MIR252" s="350"/>
      <c r="MIS252" s="350"/>
      <c r="MIT252" s="773"/>
      <c r="MIU252" s="773"/>
      <c r="MIV252" s="773"/>
      <c r="MIW252" s="774"/>
      <c r="MIY252" s="347"/>
      <c r="MIZ252" s="350"/>
      <c r="MJA252" s="350"/>
      <c r="MJB252" s="773"/>
      <c r="MJC252" s="773"/>
      <c r="MJD252" s="773"/>
      <c r="MJE252" s="774"/>
      <c r="MJG252" s="347"/>
      <c r="MJH252" s="350"/>
      <c r="MJI252" s="350"/>
      <c r="MJJ252" s="773"/>
      <c r="MJK252" s="773"/>
      <c r="MJL252" s="773"/>
      <c r="MJM252" s="774"/>
      <c r="MJO252" s="347"/>
      <c r="MJP252" s="350"/>
      <c r="MJQ252" s="350"/>
      <c r="MJR252" s="773"/>
      <c r="MJS252" s="773"/>
      <c r="MJT252" s="773"/>
      <c r="MJU252" s="774"/>
      <c r="MJW252" s="347"/>
      <c r="MJX252" s="350"/>
      <c r="MJY252" s="350"/>
      <c r="MJZ252" s="773"/>
      <c r="MKA252" s="773"/>
      <c r="MKB252" s="773"/>
      <c r="MKC252" s="774"/>
      <c r="MKE252" s="347"/>
      <c r="MKF252" s="350"/>
      <c r="MKG252" s="350"/>
      <c r="MKH252" s="773"/>
      <c r="MKI252" s="773"/>
      <c r="MKJ252" s="773"/>
      <c r="MKK252" s="774"/>
      <c r="MKM252" s="347"/>
      <c r="MKN252" s="350"/>
      <c r="MKO252" s="350"/>
      <c r="MKP252" s="773"/>
      <c r="MKQ252" s="773"/>
      <c r="MKR252" s="773"/>
      <c r="MKS252" s="774"/>
      <c r="MKU252" s="347"/>
      <c r="MKV252" s="350"/>
      <c r="MKW252" s="350"/>
      <c r="MKX252" s="773"/>
      <c r="MKY252" s="773"/>
      <c r="MKZ252" s="773"/>
      <c r="MLA252" s="774"/>
      <c r="MLC252" s="347"/>
      <c r="MLD252" s="350"/>
      <c r="MLE252" s="350"/>
      <c r="MLF252" s="773"/>
      <c r="MLG252" s="773"/>
      <c r="MLH252" s="773"/>
      <c r="MLI252" s="774"/>
      <c r="MLK252" s="347"/>
      <c r="MLL252" s="350"/>
      <c r="MLM252" s="350"/>
      <c r="MLN252" s="773"/>
      <c r="MLO252" s="773"/>
      <c r="MLP252" s="773"/>
      <c r="MLQ252" s="774"/>
      <c r="MLS252" s="347"/>
      <c r="MLT252" s="350"/>
      <c r="MLU252" s="350"/>
      <c r="MLV252" s="773"/>
      <c r="MLW252" s="773"/>
      <c r="MLX252" s="773"/>
      <c r="MLY252" s="774"/>
      <c r="MMA252" s="347"/>
      <c r="MMB252" s="350"/>
      <c r="MMC252" s="350"/>
      <c r="MMD252" s="773"/>
      <c r="MME252" s="773"/>
      <c r="MMF252" s="773"/>
      <c r="MMG252" s="774"/>
      <c r="MMI252" s="347"/>
      <c r="MMJ252" s="350"/>
      <c r="MMK252" s="350"/>
      <c r="MML252" s="773"/>
      <c r="MMM252" s="773"/>
      <c r="MMN252" s="773"/>
      <c r="MMO252" s="774"/>
      <c r="MMQ252" s="347"/>
      <c r="MMR252" s="350"/>
      <c r="MMS252" s="350"/>
      <c r="MMT252" s="773"/>
      <c r="MMU252" s="773"/>
      <c r="MMV252" s="773"/>
      <c r="MMW252" s="774"/>
      <c r="MMY252" s="347"/>
      <c r="MMZ252" s="350"/>
      <c r="MNA252" s="350"/>
      <c r="MNB252" s="773"/>
      <c r="MNC252" s="773"/>
      <c r="MND252" s="773"/>
      <c r="MNE252" s="774"/>
      <c r="MNG252" s="347"/>
      <c r="MNH252" s="350"/>
      <c r="MNI252" s="350"/>
      <c r="MNJ252" s="773"/>
      <c r="MNK252" s="773"/>
      <c r="MNL252" s="773"/>
      <c r="MNM252" s="774"/>
      <c r="MNO252" s="347"/>
      <c r="MNP252" s="350"/>
      <c r="MNQ252" s="350"/>
      <c r="MNR252" s="773"/>
      <c r="MNS252" s="773"/>
      <c r="MNT252" s="773"/>
      <c r="MNU252" s="774"/>
      <c r="MNW252" s="347"/>
      <c r="MNX252" s="350"/>
      <c r="MNY252" s="350"/>
      <c r="MNZ252" s="773"/>
      <c r="MOA252" s="773"/>
      <c r="MOB252" s="773"/>
      <c r="MOC252" s="774"/>
      <c r="MOE252" s="347"/>
      <c r="MOF252" s="350"/>
      <c r="MOG252" s="350"/>
      <c r="MOH252" s="773"/>
      <c r="MOI252" s="773"/>
      <c r="MOJ252" s="773"/>
      <c r="MOK252" s="774"/>
      <c r="MOM252" s="347"/>
      <c r="MON252" s="350"/>
      <c r="MOO252" s="350"/>
      <c r="MOP252" s="773"/>
      <c r="MOQ252" s="773"/>
      <c r="MOR252" s="773"/>
      <c r="MOS252" s="774"/>
      <c r="MOU252" s="347"/>
      <c r="MOV252" s="350"/>
      <c r="MOW252" s="350"/>
      <c r="MOX252" s="773"/>
      <c r="MOY252" s="773"/>
      <c r="MOZ252" s="773"/>
      <c r="MPA252" s="774"/>
      <c r="MPC252" s="347"/>
      <c r="MPD252" s="350"/>
      <c r="MPE252" s="350"/>
      <c r="MPF252" s="773"/>
      <c r="MPG252" s="773"/>
      <c r="MPH252" s="773"/>
      <c r="MPI252" s="774"/>
      <c r="MPK252" s="347"/>
      <c r="MPL252" s="350"/>
      <c r="MPM252" s="350"/>
      <c r="MPN252" s="773"/>
      <c r="MPO252" s="773"/>
      <c r="MPP252" s="773"/>
      <c r="MPQ252" s="774"/>
      <c r="MPS252" s="347"/>
      <c r="MPT252" s="350"/>
      <c r="MPU252" s="350"/>
      <c r="MPV252" s="773"/>
      <c r="MPW252" s="773"/>
      <c r="MPX252" s="773"/>
      <c r="MPY252" s="774"/>
      <c r="MQA252" s="347"/>
      <c r="MQB252" s="350"/>
      <c r="MQC252" s="350"/>
      <c r="MQD252" s="773"/>
      <c r="MQE252" s="773"/>
      <c r="MQF252" s="773"/>
      <c r="MQG252" s="774"/>
      <c r="MQI252" s="347"/>
      <c r="MQJ252" s="350"/>
      <c r="MQK252" s="350"/>
      <c r="MQL252" s="773"/>
      <c r="MQM252" s="773"/>
      <c r="MQN252" s="773"/>
      <c r="MQO252" s="774"/>
      <c r="MQQ252" s="347"/>
      <c r="MQR252" s="350"/>
      <c r="MQS252" s="350"/>
      <c r="MQT252" s="773"/>
      <c r="MQU252" s="773"/>
      <c r="MQV252" s="773"/>
      <c r="MQW252" s="774"/>
      <c r="MQY252" s="347"/>
      <c r="MQZ252" s="350"/>
      <c r="MRA252" s="350"/>
      <c r="MRB252" s="773"/>
      <c r="MRC252" s="773"/>
      <c r="MRD252" s="773"/>
      <c r="MRE252" s="774"/>
      <c r="MRG252" s="347"/>
      <c r="MRH252" s="350"/>
      <c r="MRI252" s="350"/>
      <c r="MRJ252" s="773"/>
      <c r="MRK252" s="773"/>
      <c r="MRL252" s="773"/>
      <c r="MRM252" s="774"/>
      <c r="MRO252" s="347"/>
      <c r="MRP252" s="350"/>
      <c r="MRQ252" s="350"/>
      <c r="MRR252" s="773"/>
      <c r="MRS252" s="773"/>
      <c r="MRT252" s="773"/>
      <c r="MRU252" s="774"/>
      <c r="MRW252" s="347"/>
      <c r="MRX252" s="350"/>
      <c r="MRY252" s="350"/>
      <c r="MRZ252" s="773"/>
      <c r="MSA252" s="773"/>
      <c r="MSB252" s="773"/>
      <c r="MSC252" s="774"/>
      <c r="MSE252" s="347"/>
      <c r="MSF252" s="350"/>
      <c r="MSG252" s="350"/>
      <c r="MSH252" s="773"/>
      <c r="MSI252" s="773"/>
      <c r="MSJ252" s="773"/>
      <c r="MSK252" s="774"/>
      <c r="MSM252" s="347"/>
      <c r="MSN252" s="350"/>
      <c r="MSO252" s="350"/>
      <c r="MSP252" s="773"/>
      <c r="MSQ252" s="773"/>
      <c r="MSR252" s="773"/>
      <c r="MSS252" s="774"/>
      <c r="MSU252" s="347"/>
      <c r="MSV252" s="350"/>
      <c r="MSW252" s="350"/>
      <c r="MSX252" s="773"/>
      <c r="MSY252" s="773"/>
      <c r="MSZ252" s="773"/>
      <c r="MTA252" s="774"/>
      <c r="MTC252" s="347"/>
      <c r="MTD252" s="350"/>
      <c r="MTE252" s="350"/>
      <c r="MTF252" s="773"/>
      <c r="MTG252" s="773"/>
      <c r="MTH252" s="773"/>
      <c r="MTI252" s="774"/>
      <c r="MTK252" s="347"/>
      <c r="MTL252" s="350"/>
      <c r="MTM252" s="350"/>
      <c r="MTN252" s="773"/>
      <c r="MTO252" s="773"/>
      <c r="MTP252" s="773"/>
      <c r="MTQ252" s="774"/>
      <c r="MTS252" s="347"/>
      <c r="MTT252" s="350"/>
      <c r="MTU252" s="350"/>
      <c r="MTV252" s="773"/>
      <c r="MTW252" s="773"/>
      <c r="MTX252" s="773"/>
      <c r="MTY252" s="774"/>
      <c r="MUA252" s="347"/>
      <c r="MUB252" s="350"/>
      <c r="MUC252" s="350"/>
      <c r="MUD252" s="773"/>
      <c r="MUE252" s="773"/>
      <c r="MUF252" s="773"/>
      <c r="MUG252" s="774"/>
      <c r="MUI252" s="347"/>
      <c r="MUJ252" s="350"/>
      <c r="MUK252" s="350"/>
      <c r="MUL252" s="773"/>
      <c r="MUM252" s="773"/>
      <c r="MUN252" s="773"/>
      <c r="MUO252" s="774"/>
      <c r="MUQ252" s="347"/>
      <c r="MUR252" s="350"/>
      <c r="MUS252" s="350"/>
      <c r="MUT252" s="773"/>
      <c r="MUU252" s="773"/>
      <c r="MUV252" s="773"/>
      <c r="MUW252" s="774"/>
      <c r="MUY252" s="347"/>
      <c r="MUZ252" s="350"/>
      <c r="MVA252" s="350"/>
      <c r="MVB252" s="773"/>
      <c r="MVC252" s="773"/>
      <c r="MVD252" s="773"/>
      <c r="MVE252" s="774"/>
      <c r="MVG252" s="347"/>
      <c r="MVH252" s="350"/>
      <c r="MVI252" s="350"/>
      <c r="MVJ252" s="773"/>
      <c r="MVK252" s="773"/>
      <c r="MVL252" s="773"/>
      <c r="MVM252" s="774"/>
      <c r="MVO252" s="347"/>
      <c r="MVP252" s="350"/>
      <c r="MVQ252" s="350"/>
      <c r="MVR252" s="773"/>
      <c r="MVS252" s="773"/>
      <c r="MVT252" s="773"/>
      <c r="MVU252" s="774"/>
      <c r="MVW252" s="347"/>
      <c r="MVX252" s="350"/>
      <c r="MVY252" s="350"/>
      <c r="MVZ252" s="773"/>
      <c r="MWA252" s="773"/>
      <c r="MWB252" s="773"/>
      <c r="MWC252" s="774"/>
      <c r="MWE252" s="347"/>
      <c r="MWF252" s="350"/>
      <c r="MWG252" s="350"/>
      <c r="MWH252" s="773"/>
      <c r="MWI252" s="773"/>
      <c r="MWJ252" s="773"/>
      <c r="MWK252" s="774"/>
      <c r="MWM252" s="347"/>
      <c r="MWN252" s="350"/>
      <c r="MWO252" s="350"/>
      <c r="MWP252" s="773"/>
      <c r="MWQ252" s="773"/>
      <c r="MWR252" s="773"/>
      <c r="MWS252" s="774"/>
      <c r="MWU252" s="347"/>
      <c r="MWV252" s="350"/>
      <c r="MWW252" s="350"/>
      <c r="MWX252" s="773"/>
      <c r="MWY252" s="773"/>
      <c r="MWZ252" s="773"/>
      <c r="MXA252" s="774"/>
      <c r="MXC252" s="347"/>
      <c r="MXD252" s="350"/>
      <c r="MXE252" s="350"/>
      <c r="MXF252" s="773"/>
      <c r="MXG252" s="773"/>
      <c r="MXH252" s="773"/>
      <c r="MXI252" s="774"/>
      <c r="MXK252" s="347"/>
      <c r="MXL252" s="350"/>
      <c r="MXM252" s="350"/>
      <c r="MXN252" s="773"/>
      <c r="MXO252" s="773"/>
      <c r="MXP252" s="773"/>
      <c r="MXQ252" s="774"/>
      <c r="MXS252" s="347"/>
      <c r="MXT252" s="350"/>
      <c r="MXU252" s="350"/>
      <c r="MXV252" s="773"/>
      <c r="MXW252" s="773"/>
      <c r="MXX252" s="773"/>
      <c r="MXY252" s="774"/>
      <c r="MYA252" s="347"/>
      <c r="MYB252" s="350"/>
      <c r="MYC252" s="350"/>
      <c r="MYD252" s="773"/>
      <c r="MYE252" s="773"/>
      <c r="MYF252" s="773"/>
      <c r="MYG252" s="774"/>
      <c r="MYI252" s="347"/>
      <c r="MYJ252" s="350"/>
      <c r="MYK252" s="350"/>
      <c r="MYL252" s="773"/>
      <c r="MYM252" s="773"/>
      <c r="MYN252" s="773"/>
      <c r="MYO252" s="774"/>
      <c r="MYQ252" s="347"/>
      <c r="MYR252" s="350"/>
      <c r="MYS252" s="350"/>
      <c r="MYT252" s="773"/>
      <c r="MYU252" s="773"/>
      <c r="MYV252" s="773"/>
      <c r="MYW252" s="774"/>
      <c r="MYY252" s="347"/>
      <c r="MYZ252" s="350"/>
      <c r="MZA252" s="350"/>
      <c r="MZB252" s="773"/>
      <c r="MZC252" s="773"/>
      <c r="MZD252" s="773"/>
      <c r="MZE252" s="774"/>
      <c r="MZG252" s="347"/>
      <c r="MZH252" s="350"/>
      <c r="MZI252" s="350"/>
      <c r="MZJ252" s="773"/>
      <c r="MZK252" s="773"/>
      <c r="MZL252" s="773"/>
      <c r="MZM252" s="774"/>
      <c r="MZO252" s="347"/>
      <c r="MZP252" s="350"/>
      <c r="MZQ252" s="350"/>
      <c r="MZR252" s="773"/>
      <c r="MZS252" s="773"/>
      <c r="MZT252" s="773"/>
      <c r="MZU252" s="774"/>
      <c r="MZW252" s="347"/>
      <c r="MZX252" s="350"/>
      <c r="MZY252" s="350"/>
      <c r="MZZ252" s="773"/>
      <c r="NAA252" s="773"/>
      <c r="NAB252" s="773"/>
      <c r="NAC252" s="774"/>
      <c r="NAE252" s="347"/>
      <c r="NAF252" s="350"/>
      <c r="NAG252" s="350"/>
      <c r="NAH252" s="773"/>
      <c r="NAI252" s="773"/>
      <c r="NAJ252" s="773"/>
      <c r="NAK252" s="774"/>
      <c r="NAM252" s="347"/>
      <c r="NAN252" s="350"/>
      <c r="NAO252" s="350"/>
      <c r="NAP252" s="773"/>
      <c r="NAQ252" s="773"/>
      <c r="NAR252" s="773"/>
      <c r="NAS252" s="774"/>
      <c r="NAU252" s="347"/>
      <c r="NAV252" s="350"/>
      <c r="NAW252" s="350"/>
      <c r="NAX252" s="773"/>
      <c r="NAY252" s="773"/>
      <c r="NAZ252" s="773"/>
      <c r="NBA252" s="774"/>
      <c r="NBC252" s="347"/>
      <c r="NBD252" s="350"/>
      <c r="NBE252" s="350"/>
      <c r="NBF252" s="773"/>
      <c r="NBG252" s="773"/>
      <c r="NBH252" s="773"/>
      <c r="NBI252" s="774"/>
      <c r="NBK252" s="347"/>
      <c r="NBL252" s="350"/>
      <c r="NBM252" s="350"/>
      <c r="NBN252" s="773"/>
      <c r="NBO252" s="773"/>
      <c r="NBP252" s="773"/>
      <c r="NBQ252" s="774"/>
      <c r="NBS252" s="347"/>
      <c r="NBT252" s="350"/>
      <c r="NBU252" s="350"/>
      <c r="NBV252" s="773"/>
      <c r="NBW252" s="773"/>
      <c r="NBX252" s="773"/>
      <c r="NBY252" s="774"/>
      <c r="NCA252" s="347"/>
      <c r="NCB252" s="350"/>
      <c r="NCC252" s="350"/>
      <c r="NCD252" s="773"/>
      <c r="NCE252" s="773"/>
      <c r="NCF252" s="773"/>
      <c r="NCG252" s="774"/>
      <c r="NCI252" s="347"/>
      <c r="NCJ252" s="350"/>
      <c r="NCK252" s="350"/>
      <c r="NCL252" s="773"/>
      <c r="NCM252" s="773"/>
      <c r="NCN252" s="773"/>
      <c r="NCO252" s="774"/>
      <c r="NCQ252" s="347"/>
      <c r="NCR252" s="350"/>
      <c r="NCS252" s="350"/>
      <c r="NCT252" s="773"/>
      <c r="NCU252" s="773"/>
      <c r="NCV252" s="773"/>
      <c r="NCW252" s="774"/>
      <c r="NCY252" s="347"/>
      <c r="NCZ252" s="350"/>
      <c r="NDA252" s="350"/>
      <c r="NDB252" s="773"/>
      <c r="NDC252" s="773"/>
      <c r="NDD252" s="773"/>
      <c r="NDE252" s="774"/>
      <c r="NDG252" s="347"/>
      <c r="NDH252" s="350"/>
      <c r="NDI252" s="350"/>
      <c r="NDJ252" s="773"/>
      <c r="NDK252" s="773"/>
      <c r="NDL252" s="773"/>
      <c r="NDM252" s="774"/>
      <c r="NDO252" s="347"/>
      <c r="NDP252" s="350"/>
      <c r="NDQ252" s="350"/>
      <c r="NDR252" s="773"/>
      <c r="NDS252" s="773"/>
      <c r="NDT252" s="773"/>
      <c r="NDU252" s="774"/>
      <c r="NDW252" s="347"/>
      <c r="NDX252" s="350"/>
      <c r="NDY252" s="350"/>
      <c r="NDZ252" s="773"/>
      <c r="NEA252" s="773"/>
      <c r="NEB252" s="773"/>
      <c r="NEC252" s="774"/>
      <c r="NEE252" s="347"/>
      <c r="NEF252" s="350"/>
      <c r="NEG252" s="350"/>
      <c r="NEH252" s="773"/>
      <c r="NEI252" s="773"/>
      <c r="NEJ252" s="773"/>
      <c r="NEK252" s="774"/>
      <c r="NEM252" s="347"/>
      <c r="NEN252" s="350"/>
      <c r="NEO252" s="350"/>
      <c r="NEP252" s="773"/>
      <c r="NEQ252" s="773"/>
      <c r="NER252" s="773"/>
      <c r="NES252" s="774"/>
      <c r="NEU252" s="347"/>
      <c r="NEV252" s="350"/>
      <c r="NEW252" s="350"/>
      <c r="NEX252" s="773"/>
      <c r="NEY252" s="773"/>
      <c r="NEZ252" s="773"/>
      <c r="NFA252" s="774"/>
      <c r="NFC252" s="347"/>
      <c r="NFD252" s="350"/>
      <c r="NFE252" s="350"/>
      <c r="NFF252" s="773"/>
      <c r="NFG252" s="773"/>
      <c r="NFH252" s="773"/>
      <c r="NFI252" s="774"/>
      <c r="NFK252" s="347"/>
      <c r="NFL252" s="350"/>
      <c r="NFM252" s="350"/>
      <c r="NFN252" s="773"/>
      <c r="NFO252" s="773"/>
      <c r="NFP252" s="773"/>
      <c r="NFQ252" s="774"/>
      <c r="NFS252" s="347"/>
      <c r="NFT252" s="350"/>
      <c r="NFU252" s="350"/>
      <c r="NFV252" s="773"/>
      <c r="NFW252" s="773"/>
      <c r="NFX252" s="773"/>
      <c r="NFY252" s="774"/>
      <c r="NGA252" s="347"/>
      <c r="NGB252" s="350"/>
      <c r="NGC252" s="350"/>
      <c r="NGD252" s="773"/>
      <c r="NGE252" s="773"/>
      <c r="NGF252" s="773"/>
      <c r="NGG252" s="774"/>
      <c r="NGI252" s="347"/>
      <c r="NGJ252" s="350"/>
      <c r="NGK252" s="350"/>
      <c r="NGL252" s="773"/>
      <c r="NGM252" s="773"/>
      <c r="NGN252" s="773"/>
      <c r="NGO252" s="774"/>
      <c r="NGQ252" s="347"/>
      <c r="NGR252" s="350"/>
      <c r="NGS252" s="350"/>
      <c r="NGT252" s="773"/>
      <c r="NGU252" s="773"/>
      <c r="NGV252" s="773"/>
      <c r="NGW252" s="774"/>
      <c r="NGY252" s="347"/>
      <c r="NGZ252" s="350"/>
      <c r="NHA252" s="350"/>
      <c r="NHB252" s="773"/>
      <c r="NHC252" s="773"/>
      <c r="NHD252" s="773"/>
      <c r="NHE252" s="774"/>
      <c r="NHG252" s="347"/>
      <c r="NHH252" s="350"/>
      <c r="NHI252" s="350"/>
      <c r="NHJ252" s="773"/>
      <c r="NHK252" s="773"/>
      <c r="NHL252" s="773"/>
      <c r="NHM252" s="774"/>
      <c r="NHO252" s="347"/>
      <c r="NHP252" s="350"/>
      <c r="NHQ252" s="350"/>
      <c r="NHR252" s="773"/>
      <c r="NHS252" s="773"/>
      <c r="NHT252" s="773"/>
      <c r="NHU252" s="774"/>
      <c r="NHW252" s="347"/>
      <c r="NHX252" s="350"/>
      <c r="NHY252" s="350"/>
      <c r="NHZ252" s="773"/>
      <c r="NIA252" s="773"/>
      <c r="NIB252" s="773"/>
      <c r="NIC252" s="774"/>
      <c r="NIE252" s="347"/>
      <c r="NIF252" s="350"/>
      <c r="NIG252" s="350"/>
      <c r="NIH252" s="773"/>
      <c r="NII252" s="773"/>
      <c r="NIJ252" s="773"/>
      <c r="NIK252" s="774"/>
      <c r="NIM252" s="347"/>
      <c r="NIN252" s="350"/>
      <c r="NIO252" s="350"/>
      <c r="NIP252" s="773"/>
      <c r="NIQ252" s="773"/>
      <c r="NIR252" s="773"/>
      <c r="NIS252" s="774"/>
      <c r="NIU252" s="347"/>
      <c r="NIV252" s="350"/>
      <c r="NIW252" s="350"/>
      <c r="NIX252" s="773"/>
      <c r="NIY252" s="773"/>
      <c r="NIZ252" s="773"/>
      <c r="NJA252" s="774"/>
      <c r="NJC252" s="347"/>
      <c r="NJD252" s="350"/>
      <c r="NJE252" s="350"/>
      <c r="NJF252" s="773"/>
      <c r="NJG252" s="773"/>
      <c r="NJH252" s="773"/>
      <c r="NJI252" s="774"/>
      <c r="NJK252" s="347"/>
      <c r="NJL252" s="350"/>
      <c r="NJM252" s="350"/>
      <c r="NJN252" s="773"/>
      <c r="NJO252" s="773"/>
      <c r="NJP252" s="773"/>
      <c r="NJQ252" s="774"/>
      <c r="NJS252" s="347"/>
      <c r="NJT252" s="350"/>
      <c r="NJU252" s="350"/>
      <c r="NJV252" s="773"/>
      <c r="NJW252" s="773"/>
      <c r="NJX252" s="773"/>
      <c r="NJY252" s="774"/>
      <c r="NKA252" s="347"/>
      <c r="NKB252" s="350"/>
      <c r="NKC252" s="350"/>
      <c r="NKD252" s="773"/>
      <c r="NKE252" s="773"/>
      <c r="NKF252" s="773"/>
      <c r="NKG252" s="774"/>
      <c r="NKI252" s="347"/>
      <c r="NKJ252" s="350"/>
      <c r="NKK252" s="350"/>
      <c r="NKL252" s="773"/>
      <c r="NKM252" s="773"/>
      <c r="NKN252" s="773"/>
      <c r="NKO252" s="774"/>
      <c r="NKQ252" s="347"/>
      <c r="NKR252" s="350"/>
      <c r="NKS252" s="350"/>
      <c r="NKT252" s="773"/>
      <c r="NKU252" s="773"/>
      <c r="NKV252" s="773"/>
      <c r="NKW252" s="774"/>
      <c r="NKY252" s="347"/>
      <c r="NKZ252" s="350"/>
      <c r="NLA252" s="350"/>
      <c r="NLB252" s="773"/>
      <c r="NLC252" s="773"/>
      <c r="NLD252" s="773"/>
      <c r="NLE252" s="774"/>
      <c r="NLG252" s="347"/>
      <c r="NLH252" s="350"/>
      <c r="NLI252" s="350"/>
      <c r="NLJ252" s="773"/>
      <c r="NLK252" s="773"/>
      <c r="NLL252" s="773"/>
      <c r="NLM252" s="774"/>
      <c r="NLO252" s="347"/>
      <c r="NLP252" s="350"/>
      <c r="NLQ252" s="350"/>
      <c r="NLR252" s="773"/>
      <c r="NLS252" s="773"/>
      <c r="NLT252" s="773"/>
      <c r="NLU252" s="774"/>
      <c r="NLW252" s="347"/>
      <c r="NLX252" s="350"/>
      <c r="NLY252" s="350"/>
      <c r="NLZ252" s="773"/>
      <c r="NMA252" s="773"/>
      <c r="NMB252" s="773"/>
      <c r="NMC252" s="774"/>
      <c r="NME252" s="347"/>
      <c r="NMF252" s="350"/>
      <c r="NMG252" s="350"/>
      <c r="NMH252" s="773"/>
      <c r="NMI252" s="773"/>
      <c r="NMJ252" s="773"/>
      <c r="NMK252" s="774"/>
      <c r="NMM252" s="347"/>
      <c r="NMN252" s="350"/>
      <c r="NMO252" s="350"/>
      <c r="NMP252" s="773"/>
      <c r="NMQ252" s="773"/>
      <c r="NMR252" s="773"/>
      <c r="NMS252" s="774"/>
      <c r="NMU252" s="347"/>
      <c r="NMV252" s="350"/>
      <c r="NMW252" s="350"/>
      <c r="NMX252" s="773"/>
      <c r="NMY252" s="773"/>
      <c r="NMZ252" s="773"/>
      <c r="NNA252" s="774"/>
      <c r="NNC252" s="347"/>
      <c r="NND252" s="350"/>
      <c r="NNE252" s="350"/>
      <c r="NNF252" s="773"/>
      <c r="NNG252" s="773"/>
      <c r="NNH252" s="773"/>
      <c r="NNI252" s="774"/>
      <c r="NNK252" s="347"/>
      <c r="NNL252" s="350"/>
      <c r="NNM252" s="350"/>
      <c r="NNN252" s="773"/>
      <c r="NNO252" s="773"/>
      <c r="NNP252" s="773"/>
      <c r="NNQ252" s="774"/>
      <c r="NNS252" s="347"/>
      <c r="NNT252" s="350"/>
      <c r="NNU252" s="350"/>
      <c r="NNV252" s="773"/>
      <c r="NNW252" s="773"/>
      <c r="NNX252" s="773"/>
      <c r="NNY252" s="774"/>
      <c r="NOA252" s="347"/>
      <c r="NOB252" s="350"/>
      <c r="NOC252" s="350"/>
      <c r="NOD252" s="773"/>
      <c r="NOE252" s="773"/>
      <c r="NOF252" s="773"/>
      <c r="NOG252" s="774"/>
      <c r="NOI252" s="347"/>
      <c r="NOJ252" s="350"/>
      <c r="NOK252" s="350"/>
      <c r="NOL252" s="773"/>
      <c r="NOM252" s="773"/>
      <c r="NON252" s="773"/>
      <c r="NOO252" s="774"/>
      <c r="NOQ252" s="347"/>
      <c r="NOR252" s="350"/>
      <c r="NOS252" s="350"/>
      <c r="NOT252" s="773"/>
      <c r="NOU252" s="773"/>
      <c r="NOV252" s="773"/>
      <c r="NOW252" s="774"/>
      <c r="NOY252" s="347"/>
      <c r="NOZ252" s="350"/>
      <c r="NPA252" s="350"/>
      <c r="NPB252" s="773"/>
      <c r="NPC252" s="773"/>
      <c r="NPD252" s="773"/>
      <c r="NPE252" s="774"/>
      <c r="NPG252" s="347"/>
      <c r="NPH252" s="350"/>
      <c r="NPI252" s="350"/>
      <c r="NPJ252" s="773"/>
      <c r="NPK252" s="773"/>
      <c r="NPL252" s="773"/>
      <c r="NPM252" s="774"/>
      <c r="NPO252" s="347"/>
      <c r="NPP252" s="350"/>
      <c r="NPQ252" s="350"/>
      <c r="NPR252" s="773"/>
      <c r="NPS252" s="773"/>
      <c r="NPT252" s="773"/>
      <c r="NPU252" s="774"/>
      <c r="NPW252" s="347"/>
      <c r="NPX252" s="350"/>
      <c r="NPY252" s="350"/>
      <c r="NPZ252" s="773"/>
      <c r="NQA252" s="773"/>
      <c r="NQB252" s="773"/>
      <c r="NQC252" s="774"/>
      <c r="NQE252" s="347"/>
      <c r="NQF252" s="350"/>
      <c r="NQG252" s="350"/>
      <c r="NQH252" s="773"/>
      <c r="NQI252" s="773"/>
      <c r="NQJ252" s="773"/>
      <c r="NQK252" s="774"/>
      <c r="NQM252" s="347"/>
      <c r="NQN252" s="350"/>
      <c r="NQO252" s="350"/>
      <c r="NQP252" s="773"/>
      <c r="NQQ252" s="773"/>
      <c r="NQR252" s="773"/>
      <c r="NQS252" s="774"/>
      <c r="NQU252" s="347"/>
      <c r="NQV252" s="350"/>
      <c r="NQW252" s="350"/>
      <c r="NQX252" s="773"/>
      <c r="NQY252" s="773"/>
      <c r="NQZ252" s="773"/>
      <c r="NRA252" s="774"/>
      <c r="NRC252" s="347"/>
      <c r="NRD252" s="350"/>
      <c r="NRE252" s="350"/>
      <c r="NRF252" s="773"/>
      <c r="NRG252" s="773"/>
      <c r="NRH252" s="773"/>
      <c r="NRI252" s="774"/>
      <c r="NRK252" s="347"/>
      <c r="NRL252" s="350"/>
      <c r="NRM252" s="350"/>
      <c r="NRN252" s="773"/>
      <c r="NRO252" s="773"/>
      <c r="NRP252" s="773"/>
      <c r="NRQ252" s="774"/>
      <c r="NRS252" s="347"/>
      <c r="NRT252" s="350"/>
      <c r="NRU252" s="350"/>
      <c r="NRV252" s="773"/>
      <c r="NRW252" s="773"/>
      <c r="NRX252" s="773"/>
      <c r="NRY252" s="774"/>
      <c r="NSA252" s="347"/>
      <c r="NSB252" s="350"/>
      <c r="NSC252" s="350"/>
      <c r="NSD252" s="773"/>
      <c r="NSE252" s="773"/>
      <c r="NSF252" s="773"/>
      <c r="NSG252" s="774"/>
      <c r="NSI252" s="347"/>
      <c r="NSJ252" s="350"/>
      <c r="NSK252" s="350"/>
      <c r="NSL252" s="773"/>
      <c r="NSM252" s="773"/>
      <c r="NSN252" s="773"/>
      <c r="NSO252" s="774"/>
      <c r="NSQ252" s="347"/>
      <c r="NSR252" s="350"/>
      <c r="NSS252" s="350"/>
      <c r="NST252" s="773"/>
      <c r="NSU252" s="773"/>
      <c r="NSV252" s="773"/>
      <c r="NSW252" s="774"/>
      <c r="NSY252" s="347"/>
      <c r="NSZ252" s="350"/>
      <c r="NTA252" s="350"/>
      <c r="NTB252" s="773"/>
      <c r="NTC252" s="773"/>
      <c r="NTD252" s="773"/>
      <c r="NTE252" s="774"/>
      <c r="NTG252" s="347"/>
      <c r="NTH252" s="350"/>
      <c r="NTI252" s="350"/>
      <c r="NTJ252" s="773"/>
      <c r="NTK252" s="773"/>
      <c r="NTL252" s="773"/>
      <c r="NTM252" s="774"/>
      <c r="NTO252" s="347"/>
      <c r="NTP252" s="350"/>
      <c r="NTQ252" s="350"/>
      <c r="NTR252" s="773"/>
      <c r="NTS252" s="773"/>
      <c r="NTT252" s="773"/>
      <c r="NTU252" s="774"/>
      <c r="NTW252" s="347"/>
      <c r="NTX252" s="350"/>
      <c r="NTY252" s="350"/>
      <c r="NTZ252" s="773"/>
      <c r="NUA252" s="773"/>
      <c r="NUB252" s="773"/>
      <c r="NUC252" s="774"/>
      <c r="NUE252" s="347"/>
      <c r="NUF252" s="350"/>
      <c r="NUG252" s="350"/>
      <c r="NUH252" s="773"/>
      <c r="NUI252" s="773"/>
      <c r="NUJ252" s="773"/>
      <c r="NUK252" s="774"/>
      <c r="NUM252" s="347"/>
      <c r="NUN252" s="350"/>
      <c r="NUO252" s="350"/>
      <c r="NUP252" s="773"/>
      <c r="NUQ252" s="773"/>
      <c r="NUR252" s="773"/>
      <c r="NUS252" s="774"/>
      <c r="NUU252" s="347"/>
      <c r="NUV252" s="350"/>
      <c r="NUW252" s="350"/>
      <c r="NUX252" s="773"/>
      <c r="NUY252" s="773"/>
      <c r="NUZ252" s="773"/>
      <c r="NVA252" s="774"/>
      <c r="NVC252" s="347"/>
      <c r="NVD252" s="350"/>
      <c r="NVE252" s="350"/>
      <c r="NVF252" s="773"/>
      <c r="NVG252" s="773"/>
      <c r="NVH252" s="773"/>
      <c r="NVI252" s="774"/>
      <c r="NVK252" s="347"/>
      <c r="NVL252" s="350"/>
      <c r="NVM252" s="350"/>
      <c r="NVN252" s="773"/>
      <c r="NVO252" s="773"/>
      <c r="NVP252" s="773"/>
      <c r="NVQ252" s="774"/>
      <c r="NVS252" s="347"/>
      <c r="NVT252" s="350"/>
      <c r="NVU252" s="350"/>
      <c r="NVV252" s="773"/>
      <c r="NVW252" s="773"/>
      <c r="NVX252" s="773"/>
      <c r="NVY252" s="774"/>
      <c r="NWA252" s="347"/>
      <c r="NWB252" s="350"/>
      <c r="NWC252" s="350"/>
      <c r="NWD252" s="773"/>
      <c r="NWE252" s="773"/>
      <c r="NWF252" s="773"/>
      <c r="NWG252" s="774"/>
      <c r="NWI252" s="347"/>
      <c r="NWJ252" s="350"/>
      <c r="NWK252" s="350"/>
      <c r="NWL252" s="773"/>
      <c r="NWM252" s="773"/>
      <c r="NWN252" s="773"/>
      <c r="NWO252" s="774"/>
      <c r="NWQ252" s="347"/>
      <c r="NWR252" s="350"/>
      <c r="NWS252" s="350"/>
      <c r="NWT252" s="773"/>
      <c r="NWU252" s="773"/>
      <c r="NWV252" s="773"/>
      <c r="NWW252" s="774"/>
      <c r="NWY252" s="347"/>
      <c r="NWZ252" s="350"/>
      <c r="NXA252" s="350"/>
      <c r="NXB252" s="773"/>
      <c r="NXC252" s="773"/>
      <c r="NXD252" s="773"/>
      <c r="NXE252" s="774"/>
      <c r="NXG252" s="347"/>
      <c r="NXH252" s="350"/>
      <c r="NXI252" s="350"/>
      <c r="NXJ252" s="773"/>
      <c r="NXK252" s="773"/>
      <c r="NXL252" s="773"/>
      <c r="NXM252" s="774"/>
      <c r="NXO252" s="347"/>
      <c r="NXP252" s="350"/>
      <c r="NXQ252" s="350"/>
      <c r="NXR252" s="773"/>
      <c r="NXS252" s="773"/>
      <c r="NXT252" s="773"/>
      <c r="NXU252" s="774"/>
      <c r="NXW252" s="347"/>
      <c r="NXX252" s="350"/>
      <c r="NXY252" s="350"/>
      <c r="NXZ252" s="773"/>
      <c r="NYA252" s="773"/>
      <c r="NYB252" s="773"/>
      <c r="NYC252" s="774"/>
      <c r="NYE252" s="347"/>
      <c r="NYF252" s="350"/>
      <c r="NYG252" s="350"/>
      <c r="NYH252" s="773"/>
      <c r="NYI252" s="773"/>
      <c r="NYJ252" s="773"/>
      <c r="NYK252" s="774"/>
      <c r="NYM252" s="347"/>
      <c r="NYN252" s="350"/>
      <c r="NYO252" s="350"/>
      <c r="NYP252" s="773"/>
      <c r="NYQ252" s="773"/>
      <c r="NYR252" s="773"/>
      <c r="NYS252" s="774"/>
      <c r="NYU252" s="347"/>
      <c r="NYV252" s="350"/>
      <c r="NYW252" s="350"/>
      <c r="NYX252" s="773"/>
      <c r="NYY252" s="773"/>
      <c r="NYZ252" s="773"/>
      <c r="NZA252" s="774"/>
      <c r="NZC252" s="347"/>
      <c r="NZD252" s="350"/>
      <c r="NZE252" s="350"/>
      <c r="NZF252" s="773"/>
      <c r="NZG252" s="773"/>
      <c r="NZH252" s="773"/>
      <c r="NZI252" s="774"/>
      <c r="NZK252" s="347"/>
      <c r="NZL252" s="350"/>
      <c r="NZM252" s="350"/>
      <c r="NZN252" s="773"/>
      <c r="NZO252" s="773"/>
      <c r="NZP252" s="773"/>
      <c r="NZQ252" s="774"/>
      <c r="NZS252" s="347"/>
      <c r="NZT252" s="350"/>
      <c r="NZU252" s="350"/>
      <c r="NZV252" s="773"/>
      <c r="NZW252" s="773"/>
      <c r="NZX252" s="773"/>
      <c r="NZY252" s="774"/>
      <c r="OAA252" s="347"/>
      <c r="OAB252" s="350"/>
      <c r="OAC252" s="350"/>
      <c r="OAD252" s="773"/>
      <c r="OAE252" s="773"/>
      <c r="OAF252" s="773"/>
      <c r="OAG252" s="774"/>
      <c r="OAI252" s="347"/>
      <c r="OAJ252" s="350"/>
      <c r="OAK252" s="350"/>
      <c r="OAL252" s="773"/>
      <c r="OAM252" s="773"/>
      <c r="OAN252" s="773"/>
      <c r="OAO252" s="774"/>
      <c r="OAQ252" s="347"/>
      <c r="OAR252" s="350"/>
      <c r="OAS252" s="350"/>
      <c r="OAT252" s="773"/>
      <c r="OAU252" s="773"/>
      <c r="OAV252" s="773"/>
      <c r="OAW252" s="774"/>
      <c r="OAY252" s="347"/>
      <c r="OAZ252" s="350"/>
      <c r="OBA252" s="350"/>
      <c r="OBB252" s="773"/>
      <c r="OBC252" s="773"/>
      <c r="OBD252" s="773"/>
      <c r="OBE252" s="774"/>
      <c r="OBG252" s="347"/>
      <c r="OBH252" s="350"/>
      <c r="OBI252" s="350"/>
      <c r="OBJ252" s="773"/>
      <c r="OBK252" s="773"/>
      <c r="OBL252" s="773"/>
      <c r="OBM252" s="774"/>
      <c r="OBO252" s="347"/>
      <c r="OBP252" s="350"/>
      <c r="OBQ252" s="350"/>
      <c r="OBR252" s="773"/>
      <c r="OBS252" s="773"/>
      <c r="OBT252" s="773"/>
      <c r="OBU252" s="774"/>
      <c r="OBW252" s="347"/>
      <c r="OBX252" s="350"/>
      <c r="OBY252" s="350"/>
      <c r="OBZ252" s="773"/>
      <c r="OCA252" s="773"/>
      <c r="OCB252" s="773"/>
      <c r="OCC252" s="774"/>
      <c r="OCE252" s="347"/>
      <c r="OCF252" s="350"/>
      <c r="OCG252" s="350"/>
      <c r="OCH252" s="773"/>
      <c r="OCI252" s="773"/>
      <c r="OCJ252" s="773"/>
      <c r="OCK252" s="774"/>
      <c r="OCM252" s="347"/>
      <c r="OCN252" s="350"/>
      <c r="OCO252" s="350"/>
      <c r="OCP252" s="773"/>
      <c r="OCQ252" s="773"/>
      <c r="OCR252" s="773"/>
      <c r="OCS252" s="774"/>
      <c r="OCU252" s="347"/>
      <c r="OCV252" s="350"/>
      <c r="OCW252" s="350"/>
      <c r="OCX252" s="773"/>
      <c r="OCY252" s="773"/>
      <c r="OCZ252" s="773"/>
      <c r="ODA252" s="774"/>
      <c r="ODC252" s="347"/>
      <c r="ODD252" s="350"/>
      <c r="ODE252" s="350"/>
      <c r="ODF252" s="773"/>
      <c r="ODG252" s="773"/>
      <c r="ODH252" s="773"/>
      <c r="ODI252" s="774"/>
      <c r="ODK252" s="347"/>
      <c r="ODL252" s="350"/>
      <c r="ODM252" s="350"/>
      <c r="ODN252" s="773"/>
      <c r="ODO252" s="773"/>
      <c r="ODP252" s="773"/>
      <c r="ODQ252" s="774"/>
      <c r="ODS252" s="347"/>
      <c r="ODT252" s="350"/>
      <c r="ODU252" s="350"/>
      <c r="ODV252" s="773"/>
      <c r="ODW252" s="773"/>
      <c r="ODX252" s="773"/>
      <c r="ODY252" s="774"/>
      <c r="OEA252" s="347"/>
      <c r="OEB252" s="350"/>
      <c r="OEC252" s="350"/>
      <c r="OED252" s="773"/>
      <c r="OEE252" s="773"/>
      <c r="OEF252" s="773"/>
      <c r="OEG252" s="774"/>
      <c r="OEI252" s="347"/>
      <c r="OEJ252" s="350"/>
      <c r="OEK252" s="350"/>
      <c r="OEL252" s="773"/>
      <c r="OEM252" s="773"/>
      <c r="OEN252" s="773"/>
      <c r="OEO252" s="774"/>
      <c r="OEQ252" s="347"/>
      <c r="OER252" s="350"/>
      <c r="OES252" s="350"/>
      <c r="OET252" s="773"/>
      <c r="OEU252" s="773"/>
      <c r="OEV252" s="773"/>
      <c r="OEW252" s="774"/>
      <c r="OEY252" s="347"/>
      <c r="OEZ252" s="350"/>
      <c r="OFA252" s="350"/>
      <c r="OFB252" s="773"/>
      <c r="OFC252" s="773"/>
      <c r="OFD252" s="773"/>
      <c r="OFE252" s="774"/>
      <c r="OFG252" s="347"/>
      <c r="OFH252" s="350"/>
      <c r="OFI252" s="350"/>
      <c r="OFJ252" s="773"/>
      <c r="OFK252" s="773"/>
      <c r="OFL252" s="773"/>
      <c r="OFM252" s="774"/>
      <c r="OFO252" s="347"/>
      <c r="OFP252" s="350"/>
      <c r="OFQ252" s="350"/>
      <c r="OFR252" s="773"/>
      <c r="OFS252" s="773"/>
      <c r="OFT252" s="773"/>
      <c r="OFU252" s="774"/>
      <c r="OFW252" s="347"/>
      <c r="OFX252" s="350"/>
      <c r="OFY252" s="350"/>
      <c r="OFZ252" s="773"/>
      <c r="OGA252" s="773"/>
      <c r="OGB252" s="773"/>
      <c r="OGC252" s="774"/>
      <c r="OGE252" s="347"/>
      <c r="OGF252" s="350"/>
      <c r="OGG252" s="350"/>
      <c r="OGH252" s="773"/>
      <c r="OGI252" s="773"/>
      <c r="OGJ252" s="773"/>
      <c r="OGK252" s="774"/>
      <c r="OGM252" s="347"/>
      <c r="OGN252" s="350"/>
      <c r="OGO252" s="350"/>
      <c r="OGP252" s="773"/>
      <c r="OGQ252" s="773"/>
      <c r="OGR252" s="773"/>
      <c r="OGS252" s="774"/>
      <c r="OGU252" s="347"/>
      <c r="OGV252" s="350"/>
      <c r="OGW252" s="350"/>
      <c r="OGX252" s="773"/>
      <c r="OGY252" s="773"/>
      <c r="OGZ252" s="773"/>
      <c r="OHA252" s="774"/>
      <c r="OHC252" s="347"/>
      <c r="OHD252" s="350"/>
      <c r="OHE252" s="350"/>
      <c r="OHF252" s="773"/>
      <c r="OHG252" s="773"/>
      <c r="OHH252" s="773"/>
      <c r="OHI252" s="774"/>
      <c r="OHK252" s="347"/>
      <c r="OHL252" s="350"/>
      <c r="OHM252" s="350"/>
      <c r="OHN252" s="773"/>
      <c r="OHO252" s="773"/>
      <c r="OHP252" s="773"/>
      <c r="OHQ252" s="774"/>
      <c r="OHS252" s="347"/>
      <c r="OHT252" s="350"/>
      <c r="OHU252" s="350"/>
      <c r="OHV252" s="773"/>
      <c r="OHW252" s="773"/>
      <c r="OHX252" s="773"/>
      <c r="OHY252" s="774"/>
      <c r="OIA252" s="347"/>
      <c r="OIB252" s="350"/>
      <c r="OIC252" s="350"/>
      <c r="OID252" s="773"/>
      <c r="OIE252" s="773"/>
      <c r="OIF252" s="773"/>
      <c r="OIG252" s="774"/>
      <c r="OII252" s="347"/>
      <c r="OIJ252" s="350"/>
      <c r="OIK252" s="350"/>
      <c r="OIL252" s="773"/>
      <c r="OIM252" s="773"/>
      <c r="OIN252" s="773"/>
      <c r="OIO252" s="774"/>
      <c r="OIQ252" s="347"/>
      <c r="OIR252" s="350"/>
      <c r="OIS252" s="350"/>
      <c r="OIT252" s="773"/>
      <c r="OIU252" s="773"/>
      <c r="OIV252" s="773"/>
      <c r="OIW252" s="774"/>
      <c r="OIY252" s="347"/>
      <c r="OIZ252" s="350"/>
      <c r="OJA252" s="350"/>
      <c r="OJB252" s="773"/>
      <c r="OJC252" s="773"/>
      <c r="OJD252" s="773"/>
      <c r="OJE252" s="774"/>
      <c r="OJG252" s="347"/>
      <c r="OJH252" s="350"/>
      <c r="OJI252" s="350"/>
      <c r="OJJ252" s="773"/>
      <c r="OJK252" s="773"/>
      <c r="OJL252" s="773"/>
      <c r="OJM252" s="774"/>
      <c r="OJO252" s="347"/>
      <c r="OJP252" s="350"/>
      <c r="OJQ252" s="350"/>
      <c r="OJR252" s="773"/>
      <c r="OJS252" s="773"/>
      <c r="OJT252" s="773"/>
      <c r="OJU252" s="774"/>
      <c r="OJW252" s="347"/>
      <c r="OJX252" s="350"/>
      <c r="OJY252" s="350"/>
      <c r="OJZ252" s="773"/>
      <c r="OKA252" s="773"/>
      <c r="OKB252" s="773"/>
      <c r="OKC252" s="774"/>
      <c r="OKE252" s="347"/>
      <c r="OKF252" s="350"/>
      <c r="OKG252" s="350"/>
      <c r="OKH252" s="773"/>
      <c r="OKI252" s="773"/>
      <c r="OKJ252" s="773"/>
      <c r="OKK252" s="774"/>
      <c r="OKM252" s="347"/>
      <c r="OKN252" s="350"/>
      <c r="OKO252" s="350"/>
      <c r="OKP252" s="773"/>
      <c r="OKQ252" s="773"/>
      <c r="OKR252" s="773"/>
      <c r="OKS252" s="774"/>
      <c r="OKU252" s="347"/>
      <c r="OKV252" s="350"/>
      <c r="OKW252" s="350"/>
      <c r="OKX252" s="773"/>
      <c r="OKY252" s="773"/>
      <c r="OKZ252" s="773"/>
      <c r="OLA252" s="774"/>
      <c r="OLC252" s="347"/>
      <c r="OLD252" s="350"/>
      <c r="OLE252" s="350"/>
      <c r="OLF252" s="773"/>
      <c r="OLG252" s="773"/>
      <c r="OLH252" s="773"/>
      <c r="OLI252" s="774"/>
      <c r="OLK252" s="347"/>
      <c r="OLL252" s="350"/>
      <c r="OLM252" s="350"/>
      <c r="OLN252" s="773"/>
      <c r="OLO252" s="773"/>
      <c r="OLP252" s="773"/>
      <c r="OLQ252" s="774"/>
      <c r="OLS252" s="347"/>
      <c r="OLT252" s="350"/>
      <c r="OLU252" s="350"/>
      <c r="OLV252" s="773"/>
      <c r="OLW252" s="773"/>
      <c r="OLX252" s="773"/>
      <c r="OLY252" s="774"/>
      <c r="OMA252" s="347"/>
      <c r="OMB252" s="350"/>
      <c r="OMC252" s="350"/>
      <c r="OMD252" s="773"/>
      <c r="OME252" s="773"/>
      <c r="OMF252" s="773"/>
      <c r="OMG252" s="774"/>
      <c r="OMI252" s="347"/>
      <c r="OMJ252" s="350"/>
      <c r="OMK252" s="350"/>
      <c r="OML252" s="773"/>
      <c r="OMM252" s="773"/>
      <c r="OMN252" s="773"/>
      <c r="OMO252" s="774"/>
      <c r="OMQ252" s="347"/>
      <c r="OMR252" s="350"/>
      <c r="OMS252" s="350"/>
      <c r="OMT252" s="773"/>
      <c r="OMU252" s="773"/>
      <c r="OMV252" s="773"/>
      <c r="OMW252" s="774"/>
      <c r="OMY252" s="347"/>
      <c r="OMZ252" s="350"/>
      <c r="ONA252" s="350"/>
      <c r="ONB252" s="773"/>
      <c r="ONC252" s="773"/>
      <c r="OND252" s="773"/>
      <c r="ONE252" s="774"/>
      <c r="ONG252" s="347"/>
      <c r="ONH252" s="350"/>
      <c r="ONI252" s="350"/>
      <c r="ONJ252" s="773"/>
      <c r="ONK252" s="773"/>
      <c r="ONL252" s="773"/>
      <c r="ONM252" s="774"/>
      <c r="ONO252" s="347"/>
      <c r="ONP252" s="350"/>
      <c r="ONQ252" s="350"/>
      <c r="ONR252" s="773"/>
      <c r="ONS252" s="773"/>
      <c r="ONT252" s="773"/>
      <c r="ONU252" s="774"/>
      <c r="ONW252" s="347"/>
      <c r="ONX252" s="350"/>
      <c r="ONY252" s="350"/>
      <c r="ONZ252" s="773"/>
      <c r="OOA252" s="773"/>
      <c r="OOB252" s="773"/>
      <c r="OOC252" s="774"/>
      <c r="OOE252" s="347"/>
      <c r="OOF252" s="350"/>
      <c r="OOG252" s="350"/>
      <c r="OOH252" s="773"/>
      <c r="OOI252" s="773"/>
      <c r="OOJ252" s="773"/>
      <c r="OOK252" s="774"/>
      <c r="OOM252" s="347"/>
      <c r="OON252" s="350"/>
      <c r="OOO252" s="350"/>
      <c r="OOP252" s="773"/>
      <c r="OOQ252" s="773"/>
      <c r="OOR252" s="773"/>
      <c r="OOS252" s="774"/>
      <c r="OOU252" s="347"/>
      <c r="OOV252" s="350"/>
      <c r="OOW252" s="350"/>
      <c r="OOX252" s="773"/>
      <c r="OOY252" s="773"/>
      <c r="OOZ252" s="773"/>
      <c r="OPA252" s="774"/>
      <c r="OPC252" s="347"/>
      <c r="OPD252" s="350"/>
      <c r="OPE252" s="350"/>
      <c r="OPF252" s="773"/>
      <c r="OPG252" s="773"/>
      <c r="OPH252" s="773"/>
      <c r="OPI252" s="774"/>
      <c r="OPK252" s="347"/>
      <c r="OPL252" s="350"/>
      <c r="OPM252" s="350"/>
      <c r="OPN252" s="773"/>
      <c r="OPO252" s="773"/>
      <c r="OPP252" s="773"/>
      <c r="OPQ252" s="774"/>
      <c r="OPS252" s="347"/>
      <c r="OPT252" s="350"/>
      <c r="OPU252" s="350"/>
      <c r="OPV252" s="773"/>
      <c r="OPW252" s="773"/>
      <c r="OPX252" s="773"/>
      <c r="OPY252" s="774"/>
      <c r="OQA252" s="347"/>
      <c r="OQB252" s="350"/>
      <c r="OQC252" s="350"/>
      <c r="OQD252" s="773"/>
      <c r="OQE252" s="773"/>
      <c r="OQF252" s="773"/>
      <c r="OQG252" s="774"/>
      <c r="OQI252" s="347"/>
      <c r="OQJ252" s="350"/>
      <c r="OQK252" s="350"/>
      <c r="OQL252" s="773"/>
      <c r="OQM252" s="773"/>
      <c r="OQN252" s="773"/>
      <c r="OQO252" s="774"/>
      <c r="OQQ252" s="347"/>
      <c r="OQR252" s="350"/>
      <c r="OQS252" s="350"/>
      <c r="OQT252" s="773"/>
      <c r="OQU252" s="773"/>
      <c r="OQV252" s="773"/>
      <c r="OQW252" s="774"/>
      <c r="OQY252" s="347"/>
      <c r="OQZ252" s="350"/>
      <c r="ORA252" s="350"/>
      <c r="ORB252" s="773"/>
      <c r="ORC252" s="773"/>
      <c r="ORD252" s="773"/>
      <c r="ORE252" s="774"/>
      <c r="ORG252" s="347"/>
      <c r="ORH252" s="350"/>
      <c r="ORI252" s="350"/>
      <c r="ORJ252" s="773"/>
      <c r="ORK252" s="773"/>
      <c r="ORL252" s="773"/>
      <c r="ORM252" s="774"/>
      <c r="ORO252" s="347"/>
      <c r="ORP252" s="350"/>
      <c r="ORQ252" s="350"/>
      <c r="ORR252" s="773"/>
      <c r="ORS252" s="773"/>
      <c r="ORT252" s="773"/>
      <c r="ORU252" s="774"/>
      <c r="ORW252" s="347"/>
      <c r="ORX252" s="350"/>
      <c r="ORY252" s="350"/>
      <c r="ORZ252" s="773"/>
      <c r="OSA252" s="773"/>
      <c r="OSB252" s="773"/>
      <c r="OSC252" s="774"/>
      <c r="OSE252" s="347"/>
      <c r="OSF252" s="350"/>
      <c r="OSG252" s="350"/>
      <c r="OSH252" s="773"/>
      <c r="OSI252" s="773"/>
      <c r="OSJ252" s="773"/>
      <c r="OSK252" s="774"/>
      <c r="OSM252" s="347"/>
      <c r="OSN252" s="350"/>
      <c r="OSO252" s="350"/>
      <c r="OSP252" s="773"/>
      <c r="OSQ252" s="773"/>
      <c r="OSR252" s="773"/>
      <c r="OSS252" s="774"/>
      <c r="OSU252" s="347"/>
      <c r="OSV252" s="350"/>
      <c r="OSW252" s="350"/>
      <c r="OSX252" s="773"/>
      <c r="OSY252" s="773"/>
      <c r="OSZ252" s="773"/>
      <c r="OTA252" s="774"/>
      <c r="OTC252" s="347"/>
      <c r="OTD252" s="350"/>
      <c r="OTE252" s="350"/>
      <c r="OTF252" s="773"/>
      <c r="OTG252" s="773"/>
      <c r="OTH252" s="773"/>
      <c r="OTI252" s="774"/>
      <c r="OTK252" s="347"/>
      <c r="OTL252" s="350"/>
      <c r="OTM252" s="350"/>
      <c r="OTN252" s="773"/>
      <c r="OTO252" s="773"/>
      <c r="OTP252" s="773"/>
      <c r="OTQ252" s="774"/>
      <c r="OTS252" s="347"/>
      <c r="OTT252" s="350"/>
      <c r="OTU252" s="350"/>
      <c r="OTV252" s="773"/>
      <c r="OTW252" s="773"/>
      <c r="OTX252" s="773"/>
      <c r="OTY252" s="774"/>
      <c r="OUA252" s="347"/>
      <c r="OUB252" s="350"/>
      <c r="OUC252" s="350"/>
      <c r="OUD252" s="773"/>
      <c r="OUE252" s="773"/>
      <c r="OUF252" s="773"/>
      <c r="OUG252" s="774"/>
      <c r="OUI252" s="347"/>
      <c r="OUJ252" s="350"/>
      <c r="OUK252" s="350"/>
      <c r="OUL252" s="773"/>
      <c r="OUM252" s="773"/>
      <c r="OUN252" s="773"/>
      <c r="OUO252" s="774"/>
      <c r="OUQ252" s="347"/>
      <c r="OUR252" s="350"/>
      <c r="OUS252" s="350"/>
      <c r="OUT252" s="773"/>
      <c r="OUU252" s="773"/>
      <c r="OUV252" s="773"/>
      <c r="OUW252" s="774"/>
      <c r="OUY252" s="347"/>
      <c r="OUZ252" s="350"/>
      <c r="OVA252" s="350"/>
      <c r="OVB252" s="773"/>
      <c r="OVC252" s="773"/>
      <c r="OVD252" s="773"/>
      <c r="OVE252" s="774"/>
      <c r="OVG252" s="347"/>
      <c r="OVH252" s="350"/>
      <c r="OVI252" s="350"/>
      <c r="OVJ252" s="773"/>
      <c r="OVK252" s="773"/>
      <c r="OVL252" s="773"/>
      <c r="OVM252" s="774"/>
      <c r="OVO252" s="347"/>
      <c r="OVP252" s="350"/>
      <c r="OVQ252" s="350"/>
      <c r="OVR252" s="773"/>
      <c r="OVS252" s="773"/>
      <c r="OVT252" s="773"/>
      <c r="OVU252" s="774"/>
      <c r="OVW252" s="347"/>
      <c r="OVX252" s="350"/>
      <c r="OVY252" s="350"/>
      <c r="OVZ252" s="773"/>
      <c r="OWA252" s="773"/>
      <c r="OWB252" s="773"/>
      <c r="OWC252" s="774"/>
      <c r="OWE252" s="347"/>
      <c r="OWF252" s="350"/>
      <c r="OWG252" s="350"/>
      <c r="OWH252" s="773"/>
      <c r="OWI252" s="773"/>
      <c r="OWJ252" s="773"/>
      <c r="OWK252" s="774"/>
      <c r="OWM252" s="347"/>
      <c r="OWN252" s="350"/>
      <c r="OWO252" s="350"/>
      <c r="OWP252" s="773"/>
      <c r="OWQ252" s="773"/>
      <c r="OWR252" s="773"/>
      <c r="OWS252" s="774"/>
      <c r="OWU252" s="347"/>
      <c r="OWV252" s="350"/>
      <c r="OWW252" s="350"/>
      <c r="OWX252" s="773"/>
      <c r="OWY252" s="773"/>
      <c r="OWZ252" s="773"/>
      <c r="OXA252" s="774"/>
      <c r="OXC252" s="347"/>
      <c r="OXD252" s="350"/>
      <c r="OXE252" s="350"/>
      <c r="OXF252" s="773"/>
      <c r="OXG252" s="773"/>
      <c r="OXH252" s="773"/>
      <c r="OXI252" s="774"/>
      <c r="OXK252" s="347"/>
      <c r="OXL252" s="350"/>
      <c r="OXM252" s="350"/>
      <c r="OXN252" s="773"/>
      <c r="OXO252" s="773"/>
      <c r="OXP252" s="773"/>
      <c r="OXQ252" s="774"/>
      <c r="OXS252" s="347"/>
      <c r="OXT252" s="350"/>
      <c r="OXU252" s="350"/>
      <c r="OXV252" s="773"/>
      <c r="OXW252" s="773"/>
      <c r="OXX252" s="773"/>
      <c r="OXY252" s="774"/>
      <c r="OYA252" s="347"/>
      <c r="OYB252" s="350"/>
      <c r="OYC252" s="350"/>
      <c r="OYD252" s="773"/>
      <c r="OYE252" s="773"/>
      <c r="OYF252" s="773"/>
      <c r="OYG252" s="774"/>
      <c r="OYI252" s="347"/>
      <c r="OYJ252" s="350"/>
      <c r="OYK252" s="350"/>
      <c r="OYL252" s="773"/>
      <c r="OYM252" s="773"/>
      <c r="OYN252" s="773"/>
      <c r="OYO252" s="774"/>
      <c r="OYQ252" s="347"/>
      <c r="OYR252" s="350"/>
      <c r="OYS252" s="350"/>
      <c r="OYT252" s="773"/>
      <c r="OYU252" s="773"/>
      <c r="OYV252" s="773"/>
      <c r="OYW252" s="774"/>
      <c r="OYY252" s="347"/>
      <c r="OYZ252" s="350"/>
      <c r="OZA252" s="350"/>
      <c r="OZB252" s="773"/>
      <c r="OZC252" s="773"/>
      <c r="OZD252" s="773"/>
      <c r="OZE252" s="774"/>
      <c r="OZG252" s="347"/>
      <c r="OZH252" s="350"/>
      <c r="OZI252" s="350"/>
      <c r="OZJ252" s="773"/>
      <c r="OZK252" s="773"/>
      <c r="OZL252" s="773"/>
      <c r="OZM252" s="774"/>
      <c r="OZO252" s="347"/>
      <c r="OZP252" s="350"/>
      <c r="OZQ252" s="350"/>
      <c r="OZR252" s="773"/>
      <c r="OZS252" s="773"/>
      <c r="OZT252" s="773"/>
      <c r="OZU252" s="774"/>
      <c r="OZW252" s="347"/>
      <c r="OZX252" s="350"/>
      <c r="OZY252" s="350"/>
      <c r="OZZ252" s="773"/>
      <c r="PAA252" s="773"/>
      <c r="PAB252" s="773"/>
      <c r="PAC252" s="774"/>
      <c r="PAE252" s="347"/>
      <c r="PAF252" s="350"/>
      <c r="PAG252" s="350"/>
      <c r="PAH252" s="773"/>
      <c r="PAI252" s="773"/>
      <c r="PAJ252" s="773"/>
      <c r="PAK252" s="774"/>
      <c r="PAM252" s="347"/>
      <c r="PAN252" s="350"/>
      <c r="PAO252" s="350"/>
      <c r="PAP252" s="773"/>
      <c r="PAQ252" s="773"/>
      <c r="PAR252" s="773"/>
      <c r="PAS252" s="774"/>
      <c r="PAU252" s="347"/>
      <c r="PAV252" s="350"/>
      <c r="PAW252" s="350"/>
      <c r="PAX252" s="773"/>
      <c r="PAY252" s="773"/>
      <c r="PAZ252" s="773"/>
      <c r="PBA252" s="774"/>
      <c r="PBC252" s="347"/>
      <c r="PBD252" s="350"/>
      <c r="PBE252" s="350"/>
      <c r="PBF252" s="773"/>
      <c r="PBG252" s="773"/>
      <c r="PBH252" s="773"/>
      <c r="PBI252" s="774"/>
      <c r="PBK252" s="347"/>
      <c r="PBL252" s="350"/>
      <c r="PBM252" s="350"/>
      <c r="PBN252" s="773"/>
      <c r="PBO252" s="773"/>
      <c r="PBP252" s="773"/>
      <c r="PBQ252" s="774"/>
      <c r="PBS252" s="347"/>
      <c r="PBT252" s="350"/>
      <c r="PBU252" s="350"/>
      <c r="PBV252" s="773"/>
      <c r="PBW252" s="773"/>
      <c r="PBX252" s="773"/>
      <c r="PBY252" s="774"/>
      <c r="PCA252" s="347"/>
      <c r="PCB252" s="350"/>
      <c r="PCC252" s="350"/>
      <c r="PCD252" s="773"/>
      <c r="PCE252" s="773"/>
      <c r="PCF252" s="773"/>
      <c r="PCG252" s="774"/>
      <c r="PCI252" s="347"/>
      <c r="PCJ252" s="350"/>
      <c r="PCK252" s="350"/>
      <c r="PCL252" s="773"/>
      <c r="PCM252" s="773"/>
      <c r="PCN252" s="773"/>
      <c r="PCO252" s="774"/>
      <c r="PCQ252" s="347"/>
      <c r="PCR252" s="350"/>
      <c r="PCS252" s="350"/>
      <c r="PCT252" s="773"/>
      <c r="PCU252" s="773"/>
      <c r="PCV252" s="773"/>
      <c r="PCW252" s="774"/>
      <c r="PCY252" s="347"/>
      <c r="PCZ252" s="350"/>
      <c r="PDA252" s="350"/>
      <c r="PDB252" s="773"/>
      <c r="PDC252" s="773"/>
      <c r="PDD252" s="773"/>
      <c r="PDE252" s="774"/>
      <c r="PDG252" s="347"/>
      <c r="PDH252" s="350"/>
      <c r="PDI252" s="350"/>
      <c r="PDJ252" s="773"/>
      <c r="PDK252" s="773"/>
      <c r="PDL252" s="773"/>
      <c r="PDM252" s="774"/>
      <c r="PDO252" s="347"/>
      <c r="PDP252" s="350"/>
      <c r="PDQ252" s="350"/>
      <c r="PDR252" s="773"/>
      <c r="PDS252" s="773"/>
      <c r="PDT252" s="773"/>
      <c r="PDU252" s="774"/>
      <c r="PDW252" s="347"/>
      <c r="PDX252" s="350"/>
      <c r="PDY252" s="350"/>
      <c r="PDZ252" s="773"/>
      <c r="PEA252" s="773"/>
      <c r="PEB252" s="773"/>
      <c r="PEC252" s="774"/>
      <c r="PEE252" s="347"/>
      <c r="PEF252" s="350"/>
      <c r="PEG252" s="350"/>
      <c r="PEH252" s="773"/>
      <c r="PEI252" s="773"/>
      <c r="PEJ252" s="773"/>
      <c r="PEK252" s="774"/>
      <c r="PEM252" s="347"/>
      <c r="PEN252" s="350"/>
      <c r="PEO252" s="350"/>
      <c r="PEP252" s="773"/>
      <c r="PEQ252" s="773"/>
      <c r="PER252" s="773"/>
      <c r="PES252" s="774"/>
      <c r="PEU252" s="347"/>
      <c r="PEV252" s="350"/>
      <c r="PEW252" s="350"/>
      <c r="PEX252" s="773"/>
      <c r="PEY252" s="773"/>
      <c r="PEZ252" s="773"/>
      <c r="PFA252" s="774"/>
      <c r="PFC252" s="347"/>
      <c r="PFD252" s="350"/>
      <c r="PFE252" s="350"/>
      <c r="PFF252" s="773"/>
      <c r="PFG252" s="773"/>
      <c r="PFH252" s="773"/>
      <c r="PFI252" s="774"/>
      <c r="PFK252" s="347"/>
      <c r="PFL252" s="350"/>
      <c r="PFM252" s="350"/>
      <c r="PFN252" s="773"/>
      <c r="PFO252" s="773"/>
      <c r="PFP252" s="773"/>
      <c r="PFQ252" s="774"/>
      <c r="PFS252" s="347"/>
      <c r="PFT252" s="350"/>
      <c r="PFU252" s="350"/>
      <c r="PFV252" s="773"/>
      <c r="PFW252" s="773"/>
      <c r="PFX252" s="773"/>
      <c r="PFY252" s="774"/>
      <c r="PGA252" s="347"/>
      <c r="PGB252" s="350"/>
      <c r="PGC252" s="350"/>
      <c r="PGD252" s="773"/>
      <c r="PGE252" s="773"/>
      <c r="PGF252" s="773"/>
      <c r="PGG252" s="774"/>
      <c r="PGI252" s="347"/>
      <c r="PGJ252" s="350"/>
      <c r="PGK252" s="350"/>
      <c r="PGL252" s="773"/>
      <c r="PGM252" s="773"/>
      <c r="PGN252" s="773"/>
      <c r="PGO252" s="774"/>
      <c r="PGQ252" s="347"/>
      <c r="PGR252" s="350"/>
      <c r="PGS252" s="350"/>
      <c r="PGT252" s="773"/>
      <c r="PGU252" s="773"/>
      <c r="PGV252" s="773"/>
      <c r="PGW252" s="774"/>
      <c r="PGY252" s="347"/>
      <c r="PGZ252" s="350"/>
      <c r="PHA252" s="350"/>
      <c r="PHB252" s="773"/>
      <c r="PHC252" s="773"/>
      <c r="PHD252" s="773"/>
      <c r="PHE252" s="774"/>
      <c r="PHG252" s="347"/>
      <c r="PHH252" s="350"/>
      <c r="PHI252" s="350"/>
      <c r="PHJ252" s="773"/>
      <c r="PHK252" s="773"/>
      <c r="PHL252" s="773"/>
      <c r="PHM252" s="774"/>
      <c r="PHO252" s="347"/>
      <c r="PHP252" s="350"/>
      <c r="PHQ252" s="350"/>
      <c r="PHR252" s="773"/>
      <c r="PHS252" s="773"/>
      <c r="PHT252" s="773"/>
      <c r="PHU252" s="774"/>
      <c r="PHW252" s="347"/>
      <c r="PHX252" s="350"/>
      <c r="PHY252" s="350"/>
      <c r="PHZ252" s="773"/>
      <c r="PIA252" s="773"/>
      <c r="PIB252" s="773"/>
      <c r="PIC252" s="774"/>
      <c r="PIE252" s="347"/>
      <c r="PIF252" s="350"/>
      <c r="PIG252" s="350"/>
      <c r="PIH252" s="773"/>
      <c r="PII252" s="773"/>
      <c r="PIJ252" s="773"/>
      <c r="PIK252" s="774"/>
      <c r="PIM252" s="347"/>
      <c r="PIN252" s="350"/>
      <c r="PIO252" s="350"/>
      <c r="PIP252" s="773"/>
      <c r="PIQ252" s="773"/>
      <c r="PIR252" s="773"/>
      <c r="PIS252" s="774"/>
      <c r="PIU252" s="347"/>
      <c r="PIV252" s="350"/>
      <c r="PIW252" s="350"/>
      <c r="PIX252" s="773"/>
      <c r="PIY252" s="773"/>
      <c r="PIZ252" s="773"/>
      <c r="PJA252" s="774"/>
      <c r="PJC252" s="347"/>
      <c r="PJD252" s="350"/>
      <c r="PJE252" s="350"/>
      <c r="PJF252" s="773"/>
      <c r="PJG252" s="773"/>
      <c r="PJH252" s="773"/>
      <c r="PJI252" s="774"/>
      <c r="PJK252" s="347"/>
      <c r="PJL252" s="350"/>
      <c r="PJM252" s="350"/>
      <c r="PJN252" s="773"/>
      <c r="PJO252" s="773"/>
      <c r="PJP252" s="773"/>
      <c r="PJQ252" s="774"/>
      <c r="PJS252" s="347"/>
      <c r="PJT252" s="350"/>
      <c r="PJU252" s="350"/>
      <c r="PJV252" s="773"/>
      <c r="PJW252" s="773"/>
      <c r="PJX252" s="773"/>
      <c r="PJY252" s="774"/>
      <c r="PKA252" s="347"/>
      <c r="PKB252" s="350"/>
      <c r="PKC252" s="350"/>
      <c r="PKD252" s="773"/>
      <c r="PKE252" s="773"/>
      <c r="PKF252" s="773"/>
      <c r="PKG252" s="774"/>
      <c r="PKI252" s="347"/>
      <c r="PKJ252" s="350"/>
      <c r="PKK252" s="350"/>
      <c r="PKL252" s="773"/>
      <c r="PKM252" s="773"/>
      <c r="PKN252" s="773"/>
      <c r="PKO252" s="774"/>
      <c r="PKQ252" s="347"/>
      <c r="PKR252" s="350"/>
      <c r="PKS252" s="350"/>
      <c r="PKT252" s="773"/>
      <c r="PKU252" s="773"/>
      <c r="PKV252" s="773"/>
      <c r="PKW252" s="774"/>
      <c r="PKY252" s="347"/>
      <c r="PKZ252" s="350"/>
      <c r="PLA252" s="350"/>
      <c r="PLB252" s="773"/>
      <c r="PLC252" s="773"/>
      <c r="PLD252" s="773"/>
      <c r="PLE252" s="774"/>
      <c r="PLG252" s="347"/>
      <c r="PLH252" s="350"/>
      <c r="PLI252" s="350"/>
      <c r="PLJ252" s="773"/>
      <c r="PLK252" s="773"/>
      <c r="PLL252" s="773"/>
      <c r="PLM252" s="774"/>
      <c r="PLO252" s="347"/>
      <c r="PLP252" s="350"/>
      <c r="PLQ252" s="350"/>
      <c r="PLR252" s="773"/>
      <c r="PLS252" s="773"/>
      <c r="PLT252" s="773"/>
      <c r="PLU252" s="774"/>
      <c r="PLW252" s="347"/>
      <c r="PLX252" s="350"/>
      <c r="PLY252" s="350"/>
      <c r="PLZ252" s="773"/>
      <c r="PMA252" s="773"/>
      <c r="PMB252" s="773"/>
      <c r="PMC252" s="774"/>
      <c r="PME252" s="347"/>
      <c r="PMF252" s="350"/>
      <c r="PMG252" s="350"/>
      <c r="PMH252" s="773"/>
      <c r="PMI252" s="773"/>
      <c r="PMJ252" s="773"/>
      <c r="PMK252" s="774"/>
      <c r="PMM252" s="347"/>
      <c r="PMN252" s="350"/>
      <c r="PMO252" s="350"/>
      <c r="PMP252" s="773"/>
      <c r="PMQ252" s="773"/>
      <c r="PMR252" s="773"/>
      <c r="PMS252" s="774"/>
      <c r="PMU252" s="347"/>
      <c r="PMV252" s="350"/>
      <c r="PMW252" s="350"/>
      <c r="PMX252" s="773"/>
      <c r="PMY252" s="773"/>
      <c r="PMZ252" s="773"/>
      <c r="PNA252" s="774"/>
      <c r="PNC252" s="347"/>
      <c r="PND252" s="350"/>
      <c r="PNE252" s="350"/>
      <c r="PNF252" s="773"/>
      <c r="PNG252" s="773"/>
      <c r="PNH252" s="773"/>
      <c r="PNI252" s="774"/>
      <c r="PNK252" s="347"/>
      <c r="PNL252" s="350"/>
      <c r="PNM252" s="350"/>
      <c r="PNN252" s="773"/>
      <c r="PNO252" s="773"/>
      <c r="PNP252" s="773"/>
      <c r="PNQ252" s="774"/>
      <c r="PNS252" s="347"/>
      <c r="PNT252" s="350"/>
      <c r="PNU252" s="350"/>
      <c r="PNV252" s="773"/>
      <c r="PNW252" s="773"/>
      <c r="PNX252" s="773"/>
      <c r="PNY252" s="774"/>
      <c r="POA252" s="347"/>
      <c r="POB252" s="350"/>
      <c r="POC252" s="350"/>
      <c r="POD252" s="773"/>
      <c r="POE252" s="773"/>
      <c r="POF252" s="773"/>
      <c r="POG252" s="774"/>
      <c r="POI252" s="347"/>
      <c r="POJ252" s="350"/>
      <c r="POK252" s="350"/>
      <c r="POL252" s="773"/>
      <c r="POM252" s="773"/>
      <c r="PON252" s="773"/>
      <c r="POO252" s="774"/>
      <c r="POQ252" s="347"/>
      <c r="POR252" s="350"/>
      <c r="POS252" s="350"/>
      <c r="POT252" s="773"/>
      <c r="POU252" s="773"/>
      <c r="POV252" s="773"/>
      <c r="POW252" s="774"/>
      <c r="POY252" s="347"/>
      <c r="POZ252" s="350"/>
      <c r="PPA252" s="350"/>
      <c r="PPB252" s="773"/>
      <c r="PPC252" s="773"/>
      <c r="PPD252" s="773"/>
      <c r="PPE252" s="774"/>
      <c r="PPG252" s="347"/>
      <c r="PPH252" s="350"/>
      <c r="PPI252" s="350"/>
      <c r="PPJ252" s="773"/>
      <c r="PPK252" s="773"/>
      <c r="PPL252" s="773"/>
      <c r="PPM252" s="774"/>
      <c r="PPO252" s="347"/>
      <c r="PPP252" s="350"/>
      <c r="PPQ252" s="350"/>
      <c r="PPR252" s="773"/>
      <c r="PPS252" s="773"/>
      <c r="PPT252" s="773"/>
      <c r="PPU252" s="774"/>
      <c r="PPW252" s="347"/>
      <c r="PPX252" s="350"/>
      <c r="PPY252" s="350"/>
      <c r="PPZ252" s="773"/>
      <c r="PQA252" s="773"/>
      <c r="PQB252" s="773"/>
      <c r="PQC252" s="774"/>
      <c r="PQE252" s="347"/>
      <c r="PQF252" s="350"/>
      <c r="PQG252" s="350"/>
      <c r="PQH252" s="773"/>
      <c r="PQI252" s="773"/>
      <c r="PQJ252" s="773"/>
      <c r="PQK252" s="774"/>
      <c r="PQM252" s="347"/>
      <c r="PQN252" s="350"/>
      <c r="PQO252" s="350"/>
      <c r="PQP252" s="773"/>
      <c r="PQQ252" s="773"/>
      <c r="PQR252" s="773"/>
      <c r="PQS252" s="774"/>
      <c r="PQU252" s="347"/>
      <c r="PQV252" s="350"/>
      <c r="PQW252" s="350"/>
      <c r="PQX252" s="773"/>
      <c r="PQY252" s="773"/>
      <c r="PQZ252" s="773"/>
      <c r="PRA252" s="774"/>
      <c r="PRC252" s="347"/>
      <c r="PRD252" s="350"/>
      <c r="PRE252" s="350"/>
      <c r="PRF252" s="773"/>
      <c r="PRG252" s="773"/>
      <c r="PRH252" s="773"/>
      <c r="PRI252" s="774"/>
      <c r="PRK252" s="347"/>
      <c r="PRL252" s="350"/>
      <c r="PRM252" s="350"/>
      <c r="PRN252" s="773"/>
      <c r="PRO252" s="773"/>
      <c r="PRP252" s="773"/>
      <c r="PRQ252" s="774"/>
      <c r="PRS252" s="347"/>
      <c r="PRT252" s="350"/>
      <c r="PRU252" s="350"/>
      <c r="PRV252" s="773"/>
      <c r="PRW252" s="773"/>
      <c r="PRX252" s="773"/>
      <c r="PRY252" s="774"/>
      <c r="PSA252" s="347"/>
      <c r="PSB252" s="350"/>
      <c r="PSC252" s="350"/>
      <c r="PSD252" s="773"/>
      <c r="PSE252" s="773"/>
      <c r="PSF252" s="773"/>
      <c r="PSG252" s="774"/>
      <c r="PSI252" s="347"/>
      <c r="PSJ252" s="350"/>
      <c r="PSK252" s="350"/>
      <c r="PSL252" s="773"/>
      <c r="PSM252" s="773"/>
      <c r="PSN252" s="773"/>
      <c r="PSO252" s="774"/>
      <c r="PSQ252" s="347"/>
      <c r="PSR252" s="350"/>
      <c r="PSS252" s="350"/>
      <c r="PST252" s="773"/>
      <c r="PSU252" s="773"/>
      <c r="PSV252" s="773"/>
      <c r="PSW252" s="774"/>
      <c r="PSY252" s="347"/>
      <c r="PSZ252" s="350"/>
      <c r="PTA252" s="350"/>
      <c r="PTB252" s="773"/>
      <c r="PTC252" s="773"/>
      <c r="PTD252" s="773"/>
      <c r="PTE252" s="774"/>
      <c r="PTG252" s="347"/>
      <c r="PTH252" s="350"/>
      <c r="PTI252" s="350"/>
      <c r="PTJ252" s="773"/>
      <c r="PTK252" s="773"/>
      <c r="PTL252" s="773"/>
      <c r="PTM252" s="774"/>
      <c r="PTO252" s="347"/>
      <c r="PTP252" s="350"/>
      <c r="PTQ252" s="350"/>
      <c r="PTR252" s="773"/>
      <c r="PTS252" s="773"/>
      <c r="PTT252" s="773"/>
      <c r="PTU252" s="774"/>
      <c r="PTW252" s="347"/>
      <c r="PTX252" s="350"/>
      <c r="PTY252" s="350"/>
      <c r="PTZ252" s="773"/>
      <c r="PUA252" s="773"/>
      <c r="PUB252" s="773"/>
      <c r="PUC252" s="774"/>
      <c r="PUE252" s="347"/>
      <c r="PUF252" s="350"/>
      <c r="PUG252" s="350"/>
      <c r="PUH252" s="773"/>
      <c r="PUI252" s="773"/>
      <c r="PUJ252" s="773"/>
      <c r="PUK252" s="774"/>
      <c r="PUM252" s="347"/>
      <c r="PUN252" s="350"/>
      <c r="PUO252" s="350"/>
      <c r="PUP252" s="773"/>
      <c r="PUQ252" s="773"/>
      <c r="PUR252" s="773"/>
      <c r="PUS252" s="774"/>
      <c r="PUU252" s="347"/>
      <c r="PUV252" s="350"/>
      <c r="PUW252" s="350"/>
      <c r="PUX252" s="773"/>
      <c r="PUY252" s="773"/>
      <c r="PUZ252" s="773"/>
      <c r="PVA252" s="774"/>
      <c r="PVC252" s="347"/>
      <c r="PVD252" s="350"/>
      <c r="PVE252" s="350"/>
      <c r="PVF252" s="773"/>
      <c r="PVG252" s="773"/>
      <c r="PVH252" s="773"/>
      <c r="PVI252" s="774"/>
      <c r="PVK252" s="347"/>
      <c r="PVL252" s="350"/>
      <c r="PVM252" s="350"/>
      <c r="PVN252" s="773"/>
      <c r="PVO252" s="773"/>
      <c r="PVP252" s="773"/>
      <c r="PVQ252" s="774"/>
      <c r="PVS252" s="347"/>
      <c r="PVT252" s="350"/>
      <c r="PVU252" s="350"/>
      <c r="PVV252" s="773"/>
      <c r="PVW252" s="773"/>
      <c r="PVX252" s="773"/>
      <c r="PVY252" s="774"/>
      <c r="PWA252" s="347"/>
      <c r="PWB252" s="350"/>
      <c r="PWC252" s="350"/>
      <c r="PWD252" s="773"/>
      <c r="PWE252" s="773"/>
      <c r="PWF252" s="773"/>
      <c r="PWG252" s="774"/>
      <c r="PWI252" s="347"/>
      <c r="PWJ252" s="350"/>
      <c r="PWK252" s="350"/>
      <c r="PWL252" s="773"/>
      <c r="PWM252" s="773"/>
      <c r="PWN252" s="773"/>
      <c r="PWO252" s="774"/>
      <c r="PWQ252" s="347"/>
      <c r="PWR252" s="350"/>
      <c r="PWS252" s="350"/>
      <c r="PWT252" s="773"/>
      <c r="PWU252" s="773"/>
      <c r="PWV252" s="773"/>
      <c r="PWW252" s="774"/>
      <c r="PWY252" s="347"/>
      <c r="PWZ252" s="350"/>
      <c r="PXA252" s="350"/>
      <c r="PXB252" s="773"/>
      <c r="PXC252" s="773"/>
      <c r="PXD252" s="773"/>
      <c r="PXE252" s="774"/>
      <c r="PXG252" s="347"/>
      <c r="PXH252" s="350"/>
      <c r="PXI252" s="350"/>
      <c r="PXJ252" s="773"/>
      <c r="PXK252" s="773"/>
      <c r="PXL252" s="773"/>
      <c r="PXM252" s="774"/>
      <c r="PXO252" s="347"/>
      <c r="PXP252" s="350"/>
      <c r="PXQ252" s="350"/>
      <c r="PXR252" s="773"/>
      <c r="PXS252" s="773"/>
      <c r="PXT252" s="773"/>
      <c r="PXU252" s="774"/>
      <c r="PXW252" s="347"/>
      <c r="PXX252" s="350"/>
      <c r="PXY252" s="350"/>
      <c r="PXZ252" s="773"/>
      <c r="PYA252" s="773"/>
      <c r="PYB252" s="773"/>
      <c r="PYC252" s="774"/>
      <c r="PYE252" s="347"/>
      <c r="PYF252" s="350"/>
      <c r="PYG252" s="350"/>
      <c r="PYH252" s="773"/>
      <c r="PYI252" s="773"/>
      <c r="PYJ252" s="773"/>
      <c r="PYK252" s="774"/>
      <c r="PYM252" s="347"/>
      <c r="PYN252" s="350"/>
      <c r="PYO252" s="350"/>
      <c r="PYP252" s="773"/>
      <c r="PYQ252" s="773"/>
      <c r="PYR252" s="773"/>
      <c r="PYS252" s="774"/>
      <c r="PYU252" s="347"/>
      <c r="PYV252" s="350"/>
      <c r="PYW252" s="350"/>
      <c r="PYX252" s="773"/>
      <c r="PYY252" s="773"/>
      <c r="PYZ252" s="773"/>
      <c r="PZA252" s="774"/>
      <c r="PZC252" s="347"/>
      <c r="PZD252" s="350"/>
      <c r="PZE252" s="350"/>
      <c r="PZF252" s="773"/>
      <c r="PZG252" s="773"/>
      <c r="PZH252" s="773"/>
      <c r="PZI252" s="774"/>
      <c r="PZK252" s="347"/>
      <c r="PZL252" s="350"/>
      <c r="PZM252" s="350"/>
      <c r="PZN252" s="773"/>
      <c r="PZO252" s="773"/>
      <c r="PZP252" s="773"/>
      <c r="PZQ252" s="774"/>
      <c r="PZS252" s="347"/>
      <c r="PZT252" s="350"/>
      <c r="PZU252" s="350"/>
      <c r="PZV252" s="773"/>
      <c r="PZW252" s="773"/>
      <c r="PZX252" s="773"/>
      <c r="PZY252" s="774"/>
      <c r="QAA252" s="347"/>
      <c r="QAB252" s="350"/>
      <c r="QAC252" s="350"/>
      <c r="QAD252" s="773"/>
      <c r="QAE252" s="773"/>
      <c r="QAF252" s="773"/>
      <c r="QAG252" s="774"/>
      <c r="QAI252" s="347"/>
      <c r="QAJ252" s="350"/>
      <c r="QAK252" s="350"/>
      <c r="QAL252" s="773"/>
      <c r="QAM252" s="773"/>
      <c r="QAN252" s="773"/>
      <c r="QAO252" s="774"/>
      <c r="QAQ252" s="347"/>
      <c r="QAR252" s="350"/>
      <c r="QAS252" s="350"/>
      <c r="QAT252" s="773"/>
      <c r="QAU252" s="773"/>
      <c r="QAV252" s="773"/>
      <c r="QAW252" s="774"/>
      <c r="QAY252" s="347"/>
      <c r="QAZ252" s="350"/>
      <c r="QBA252" s="350"/>
      <c r="QBB252" s="773"/>
      <c r="QBC252" s="773"/>
      <c r="QBD252" s="773"/>
      <c r="QBE252" s="774"/>
      <c r="QBG252" s="347"/>
      <c r="QBH252" s="350"/>
      <c r="QBI252" s="350"/>
      <c r="QBJ252" s="773"/>
      <c r="QBK252" s="773"/>
      <c r="QBL252" s="773"/>
      <c r="QBM252" s="774"/>
      <c r="QBO252" s="347"/>
      <c r="QBP252" s="350"/>
      <c r="QBQ252" s="350"/>
      <c r="QBR252" s="773"/>
      <c r="QBS252" s="773"/>
      <c r="QBT252" s="773"/>
      <c r="QBU252" s="774"/>
      <c r="QBW252" s="347"/>
      <c r="QBX252" s="350"/>
      <c r="QBY252" s="350"/>
      <c r="QBZ252" s="773"/>
      <c r="QCA252" s="773"/>
      <c r="QCB252" s="773"/>
      <c r="QCC252" s="774"/>
      <c r="QCE252" s="347"/>
      <c r="QCF252" s="350"/>
      <c r="QCG252" s="350"/>
      <c r="QCH252" s="773"/>
      <c r="QCI252" s="773"/>
      <c r="QCJ252" s="773"/>
      <c r="QCK252" s="774"/>
      <c r="QCM252" s="347"/>
      <c r="QCN252" s="350"/>
      <c r="QCO252" s="350"/>
      <c r="QCP252" s="773"/>
      <c r="QCQ252" s="773"/>
      <c r="QCR252" s="773"/>
      <c r="QCS252" s="774"/>
      <c r="QCU252" s="347"/>
      <c r="QCV252" s="350"/>
      <c r="QCW252" s="350"/>
      <c r="QCX252" s="773"/>
      <c r="QCY252" s="773"/>
      <c r="QCZ252" s="773"/>
      <c r="QDA252" s="774"/>
      <c r="QDC252" s="347"/>
      <c r="QDD252" s="350"/>
      <c r="QDE252" s="350"/>
      <c r="QDF252" s="773"/>
      <c r="QDG252" s="773"/>
      <c r="QDH252" s="773"/>
      <c r="QDI252" s="774"/>
      <c r="QDK252" s="347"/>
      <c r="QDL252" s="350"/>
      <c r="QDM252" s="350"/>
      <c r="QDN252" s="773"/>
      <c r="QDO252" s="773"/>
      <c r="QDP252" s="773"/>
      <c r="QDQ252" s="774"/>
      <c r="QDS252" s="347"/>
      <c r="QDT252" s="350"/>
      <c r="QDU252" s="350"/>
      <c r="QDV252" s="773"/>
      <c r="QDW252" s="773"/>
      <c r="QDX252" s="773"/>
      <c r="QDY252" s="774"/>
      <c r="QEA252" s="347"/>
      <c r="QEB252" s="350"/>
      <c r="QEC252" s="350"/>
      <c r="QED252" s="773"/>
      <c r="QEE252" s="773"/>
      <c r="QEF252" s="773"/>
      <c r="QEG252" s="774"/>
      <c r="QEI252" s="347"/>
      <c r="QEJ252" s="350"/>
      <c r="QEK252" s="350"/>
      <c r="QEL252" s="773"/>
      <c r="QEM252" s="773"/>
      <c r="QEN252" s="773"/>
      <c r="QEO252" s="774"/>
      <c r="QEQ252" s="347"/>
      <c r="QER252" s="350"/>
      <c r="QES252" s="350"/>
      <c r="QET252" s="773"/>
      <c r="QEU252" s="773"/>
      <c r="QEV252" s="773"/>
      <c r="QEW252" s="774"/>
      <c r="QEY252" s="347"/>
      <c r="QEZ252" s="350"/>
      <c r="QFA252" s="350"/>
      <c r="QFB252" s="773"/>
      <c r="QFC252" s="773"/>
      <c r="QFD252" s="773"/>
      <c r="QFE252" s="774"/>
      <c r="QFG252" s="347"/>
      <c r="QFH252" s="350"/>
      <c r="QFI252" s="350"/>
      <c r="QFJ252" s="773"/>
      <c r="QFK252" s="773"/>
      <c r="QFL252" s="773"/>
      <c r="QFM252" s="774"/>
      <c r="QFO252" s="347"/>
      <c r="QFP252" s="350"/>
      <c r="QFQ252" s="350"/>
      <c r="QFR252" s="773"/>
      <c r="QFS252" s="773"/>
      <c r="QFT252" s="773"/>
      <c r="QFU252" s="774"/>
      <c r="QFW252" s="347"/>
      <c r="QFX252" s="350"/>
      <c r="QFY252" s="350"/>
      <c r="QFZ252" s="773"/>
      <c r="QGA252" s="773"/>
      <c r="QGB252" s="773"/>
      <c r="QGC252" s="774"/>
      <c r="QGE252" s="347"/>
      <c r="QGF252" s="350"/>
      <c r="QGG252" s="350"/>
      <c r="QGH252" s="773"/>
      <c r="QGI252" s="773"/>
      <c r="QGJ252" s="773"/>
      <c r="QGK252" s="774"/>
      <c r="QGM252" s="347"/>
      <c r="QGN252" s="350"/>
      <c r="QGO252" s="350"/>
      <c r="QGP252" s="773"/>
      <c r="QGQ252" s="773"/>
      <c r="QGR252" s="773"/>
      <c r="QGS252" s="774"/>
      <c r="QGU252" s="347"/>
      <c r="QGV252" s="350"/>
      <c r="QGW252" s="350"/>
      <c r="QGX252" s="773"/>
      <c r="QGY252" s="773"/>
      <c r="QGZ252" s="773"/>
      <c r="QHA252" s="774"/>
      <c r="QHC252" s="347"/>
      <c r="QHD252" s="350"/>
      <c r="QHE252" s="350"/>
      <c r="QHF252" s="773"/>
      <c r="QHG252" s="773"/>
      <c r="QHH252" s="773"/>
      <c r="QHI252" s="774"/>
      <c r="QHK252" s="347"/>
      <c r="QHL252" s="350"/>
      <c r="QHM252" s="350"/>
      <c r="QHN252" s="773"/>
      <c r="QHO252" s="773"/>
      <c r="QHP252" s="773"/>
      <c r="QHQ252" s="774"/>
      <c r="QHS252" s="347"/>
      <c r="QHT252" s="350"/>
      <c r="QHU252" s="350"/>
      <c r="QHV252" s="773"/>
      <c r="QHW252" s="773"/>
      <c r="QHX252" s="773"/>
      <c r="QHY252" s="774"/>
      <c r="QIA252" s="347"/>
      <c r="QIB252" s="350"/>
      <c r="QIC252" s="350"/>
      <c r="QID252" s="773"/>
      <c r="QIE252" s="773"/>
      <c r="QIF252" s="773"/>
      <c r="QIG252" s="774"/>
      <c r="QII252" s="347"/>
      <c r="QIJ252" s="350"/>
      <c r="QIK252" s="350"/>
      <c r="QIL252" s="773"/>
      <c r="QIM252" s="773"/>
      <c r="QIN252" s="773"/>
      <c r="QIO252" s="774"/>
      <c r="QIQ252" s="347"/>
      <c r="QIR252" s="350"/>
      <c r="QIS252" s="350"/>
      <c r="QIT252" s="773"/>
      <c r="QIU252" s="773"/>
      <c r="QIV252" s="773"/>
      <c r="QIW252" s="774"/>
      <c r="QIY252" s="347"/>
      <c r="QIZ252" s="350"/>
      <c r="QJA252" s="350"/>
      <c r="QJB252" s="773"/>
      <c r="QJC252" s="773"/>
      <c r="QJD252" s="773"/>
      <c r="QJE252" s="774"/>
      <c r="QJG252" s="347"/>
      <c r="QJH252" s="350"/>
      <c r="QJI252" s="350"/>
      <c r="QJJ252" s="773"/>
      <c r="QJK252" s="773"/>
      <c r="QJL252" s="773"/>
      <c r="QJM252" s="774"/>
      <c r="QJO252" s="347"/>
      <c r="QJP252" s="350"/>
      <c r="QJQ252" s="350"/>
      <c r="QJR252" s="773"/>
      <c r="QJS252" s="773"/>
      <c r="QJT252" s="773"/>
      <c r="QJU252" s="774"/>
      <c r="QJW252" s="347"/>
      <c r="QJX252" s="350"/>
      <c r="QJY252" s="350"/>
      <c r="QJZ252" s="773"/>
      <c r="QKA252" s="773"/>
      <c r="QKB252" s="773"/>
      <c r="QKC252" s="774"/>
      <c r="QKE252" s="347"/>
      <c r="QKF252" s="350"/>
      <c r="QKG252" s="350"/>
      <c r="QKH252" s="773"/>
      <c r="QKI252" s="773"/>
      <c r="QKJ252" s="773"/>
      <c r="QKK252" s="774"/>
      <c r="QKM252" s="347"/>
      <c r="QKN252" s="350"/>
      <c r="QKO252" s="350"/>
      <c r="QKP252" s="773"/>
      <c r="QKQ252" s="773"/>
      <c r="QKR252" s="773"/>
      <c r="QKS252" s="774"/>
      <c r="QKU252" s="347"/>
      <c r="QKV252" s="350"/>
      <c r="QKW252" s="350"/>
      <c r="QKX252" s="773"/>
      <c r="QKY252" s="773"/>
      <c r="QKZ252" s="773"/>
      <c r="QLA252" s="774"/>
      <c r="QLC252" s="347"/>
      <c r="QLD252" s="350"/>
      <c r="QLE252" s="350"/>
      <c r="QLF252" s="773"/>
      <c r="QLG252" s="773"/>
      <c r="QLH252" s="773"/>
      <c r="QLI252" s="774"/>
      <c r="QLK252" s="347"/>
      <c r="QLL252" s="350"/>
      <c r="QLM252" s="350"/>
      <c r="QLN252" s="773"/>
      <c r="QLO252" s="773"/>
      <c r="QLP252" s="773"/>
      <c r="QLQ252" s="774"/>
      <c r="QLS252" s="347"/>
      <c r="QLT252" s="350"/>
      <c r="QLU252" s="350"/>
      <c r="QLV252" s="773"/>
      <c r="QLW252" s="773"/>
      <c r="QLX252" s="773"/>
      <c r="QLY252" s="774"/>
      <c r="QMA252" s="347"/>
      <c r="QMB252" s="350"/>
      <c r="QMC252" s="350"/>
      <c r="QMD252" s="773"/>
      <c r="QME252" s="773"/>
      <c r="QMF252" s="773"/>
      <c r="QMG252" s="774"/>
      <c r="QMI252" s="347"/>
      <c r="QMJ252" s="350"/>
      <c r="QMK252" s="350"/>
      <c r="QML252" s="773"/>
      <c r="QMM252" s="773"/>
      <c r="QMN252" s="773"/>
      <c r="QMO252" s="774"/>
      <c r="QMQ252" s="347"/>
      <c r="QMR252" s="350"/>
      <c r="QMS252" s="350"/>
      <c r="QMT252" s="773"/>
      <c r="QMU252" s="773"/>
      <c r="QMV252" s="773"/>
      <c r="QMW252" s="774"/>
      <c r="QMY252" s="347"/>
      <c r="QMZ252" s="350"/>
      <c r="QNA252" s="350"/>
      <c r="QNB252" s="773"/>
      <c r="QNC252" s="773"/>
      <c r="QND252" s="773"/>
      <c r="QNE252" s="774"/>
      <c r="QNG252" s="347"/>
      <c r="QNH252" s="350"/>
      <c r="QNI252" s="350"/>
      <c r="QNJ252" s="773"/>
      <c r="QNK252" s="773"/>
      <c r="QNL252" s="773"/>
      <c r="QNM252" s="774"/>
      <c r="QNO252" s="347"/>
      <c r="QNP252" s="350"/>
      <c r="QNQ252" s="350"/>
      <c r="QNR252" s="773"/>
      <c r="QNS252" s="773"/>
      <c r="QNT252" s="773"/>
      <c r="QNU252" s="774"/>
      <c r="QNW252" s="347"/>
      <c r="QNX252" s="350"/>
      <c r="QNY252" s="350"/>
      <c r="QNZ252" s="773"/>
      <c r="QOA252" s="773"/>
      <c r="QOB252" s="773"/>
      <c r="QOC252" s="774"/>
      <c r="QOE252" s="347"/>
      <c r="QOF252" s="350"/>
      <c r="QOG252" s="350"/>
      <c r="QOH252" s="773"/>
      <c r="QOI252" s="773"/>
      <c r="QOJ252" s="773"/>
      <c r="QOK252" s="774"/>
      <c r="QOM252" s="347"/>
      <c r="QON252" s="350"/>
      <c r="QOO252" s="350"/>
      <c r="QOP252" s="773"/>
      <c r="QOQ252" s="773"/>
      <c r="QOR252" s="773"/>
      <c r="QOS252" s="774"/>
      <c r="QOU252" s="347"/>
      <c r="QOV252" s="350"/>
      <c r="QOW252" s="350"/>
      <c r="QOX252" s="773"/>
      <c r="QOY252" s="773"/>
      <c r="QOZ252" s="773"/>
      <c r="QPA252" s="774"/>
      <c r="QPC252" s="347"/>
      <c r="QPD252" s="350"/>
      <c r="QPE252" s="350"/>
      <c r="QPF252" s="773"/>
      <c r="QPG252" s="773"/>
      <c r="QPH252" s="773"/>
      <c r="QPI252" s="774"/>
      <c r="QPK252" s="347"/>
      <c r="QPL252" s="350"/>
      <c r="QPM252" s="350"/>
      <c r="QPN252" s="773"/>
      <c r="QPO252" s="773"/>
      <c r="QPP252" s="773"/>
      <c r="QPQ252" s="774"/>
      <c r="QPS252" s="347"/>
      <c r="QPT252" s="350"/>
      <c r="QPU252" s="350"/>
      <c r="QPV252" s="773"/>
      <c r="QPW252" s="773"/>
      <c r="QPX252" s="773"/>
      <c r="QPY252" s="774"/>
      <c r="QQA252" s="347"/>
      <c r="QQB252" s="350"/>
      <c r="QQC252" s="350"/>
      <c r="QQD252" s="773"/>
      <c r="QQE252" s="773"/>
      <c r="QQF252" s="773"/>
      <c r="QQG252" s="774"/>
      <c r="QQI252" s="347"/>
      <c r="QQJ252" s="350"/>
      <c r="QQK252" s="350"/>
      <c r="QQL252" s="773"/>
      <c r="QQM252" s="773"/>
      <c r="QQN252" s="773"/>
      <c r="QQO252" s="774"/>
      <c r="QQQ252" s="347"/>
      <c r="QQR252" s="350"/>
      <c r="QQS252" s="350"/>
      <c r="QQT252" s="773"/>
      <c r="QQU252" s="773"/>
      <c r="QQV252" s="773"/>
      <c r="QQW252" s="774"/>
      <c r="QQY252" s="347"/>
      <c r="QQZ252" s="350"/>
      <c r="QRA252" s="350"/>
      <c r="QRB252" s="773"/>
      <c r="QRC252" s="773"/>
      <c r="QRD252" s="773"/>
      <c r="QRE252" s="774"/>
      <c r="QRG252" s="347"/>
      <c r="QRH252" s="350"/>
      <c r="QRI252" s="350"/>
      <c r="QRJ252" s="773"/>
      <c r="QRK252" s="773"/>
      <c r="QRL252" s="773"/>
      <c r="QRM252" s="774"/>
      <c r="QRO252" s="347"/>
      <c r="QRP252" s="350"/>
      <c r="QRQ252" s="350"/>
      <c r="QRR252" s="773"/>
      <c r="QRS252" s="773"/>
      <c r="QRT252" s="773"/>
      <c r="QRU252" s="774"/>
      <c r="QRW252" s="347"/>
      <c r="QRX252" s="350"/>
      <c r="QRY252" s="350"/>
      <c r="QRZ252" s="773"/>
      <c r="QSA252" s="773"/>
      <c r="QSB252" s="773"/>
      <c r="QSC252" s="774"/>
      <c r="QSE252" s="347"/>
      <c r="QSF252" s="350"/>
      <c r="QSG252" s="350"/>
      <c r="QSH252" s="773"/>
      <c r="QSI252" s="773"/>
      <c r="QSJ252" s="773"/>
      <c r="QSK252" s="774"/>
      <c r="QSM252" s="347"/>
      <c r="QSN252" s="350"/>
      <c r="QSO252" s="350"/>
      <c r="QSP252" s="773"/>
      <c r="QSQ252" s="773"/>
      <c r="QSR252" s="773"/>
      <c r="QSS252" s="774"/>
      <c r="QSU252" s="347"/>
      <c r="QSV252" s="350"/>
      <c r="QSW252" s="350"/>
      <c r="QSX252" s="773"/>
      <c r="QSY252" s="773"/>
      <c r="QSZ252" s="773"/>
      <c r="QTA252" s="774"/>
      <c r="QTC252" s="347"/>
      <c r="QTD252" s="350"/>
      <c r="QTE252" s="350"/>
      <c r="QTF252" s="773"/>
      <c r="QTG252" s="773"/>
      <c r="QTH252" s="773"/>
      <c r="QTI252" s="774"/>
      <c r="QTK252" s="347"/>
      <c r="QTL252" s="350"/>
      <c r="QTM252" s="350"/>
      <c r="QTN252" s="773"/>
      <c r="QTO252" s="773"/>
      <c r="QTP252" s="773"/>
      <c r="QTQ252" s="774"/>
      <c r="QTS252" s="347"/>
      <c r="QTT252" s="350"/>
      <c r="QTU252" s="350"/>
      <c r="QTV252" s="773"/>
      <c r="QTW252" s="773"/>
      <c r="QTX252" s="773"/>
      <c r="QTY252" s="774"/>
      <c r="QUA252" s="347"/>
      <c r="QUB252" s="350"/>
      <c r="QUC252" s="350"/>
      <c r="QUD252" s="773"/>
      <c r="QUE252" s="773"/>
      <c r="QUF252" s="773"/>
      <c r="QUG252" s="774"/>
      <c r="QUI252" s="347"/>
      <c r="QUJ252" s="350"/>
      <c r="QUK252" s="350"/>
      <c r="QUL252" s="773"/>
      <c r="QUM252" s="773"/>
      <c r="QUN252" s="773"/>
      <c r="QUO252" s="774"/>
      <c r="QUQ252" s="347"/>
      <c r="QUR252" s="350"/>
      <c r="QUS252" s="350"/>
      <c r="QUT252" s="773"/>
      <c r="QUU252" s="773"/>
      <c r="QUV252" s="773"/>
      <c r="QUW252" s="774"/>
      <c r="QUY252" s="347"/>
      <c r="QUZ252" s="350"/>
      <c r="QVA252" s="350"/>
      <c r="QVB252" s="773"/>
      <c r="QVC252" s="773"/>
      <c r="QVD252" s="773"/>
      <c r="QVE252" s="774"/>
      <c r="QVG252" s="347"/>
      <c r="QVH252" s="350"/>
      <c r="QVI252" s="350"/>
      <c r="QVJ252" s="773"/>
      <c r="QVK252" s="773"/>
      <c r="QVL252" s="773"/>
      <c r="QVM252" s="774"/>
      <c r="QVO252" s="347"/>
      <c r="QVP252" s="350"/>
      <c r="QVQ252" s="350"/>
      <c r="QVR252" s="773"/>
      <c r="QVS252" s="773"/>
      <c r="QVT252" s="773"/>
      <c r="QVU252" s="774"/>
      <c r="QVW252" s="347"/>
      <c r="QVX252" s="350"/>
      <c r="QVY252" s="350"/>
      <c r="QVZ252" s="773"/>
      <c r="QWA252" s="773"/>
      <c r="QWB252" s="773"/>
      <c r="QWC252" s="774"/>
      <c r="QWE252" s="347"/>
      <c r="QWF252" s="350"/>
      <c r="QWG252" s="350"/>
      <c r="QWH252" s="773"/>
      <c r="QWI252" s="773"/>
      <c r="QWJ252" s="773"/>
      <c r="QWK252" s="774"/>
      <c r="QWM252" s="347"/>
      <c r="QWN252" s="350"/>
      <c r="QWO252" s="350"/>
      <c r="QWP252" s="773"/>
      <c r="QWQ252" s="773"/>
      <c r="QWR252" s="773"/>
      <c r="QWS252" s="774"/>
      <c r="QWU252" s="347"/>
      <c r="QWV252" s="350"/>
      <c r="QWW252" s="350"/>
      <c r="QWX252" s="773"/>
      <c r="QWY252" s="773"/>
      <c r="QWZ252" s="773"/>
      <c r="QXA252" s="774"/>
      <c r="QXC252" s="347"/>
      <c r="QXD252" s="350"/>
      <c r="QXE252" s="350"/>
      <c r="QXF252" s="773"/>
      <c r="QXG252" s="773"/>
      <c r="QXH252" s="773"/>
      <c r="QXI252" s="774"/>
      <c r="QXK252" s="347"/>
      <c r="QXL252" s="350"/>
      <c r="QXM252" s="350"/>
      <c r="QXN252" s="773"/>
      <c r="QXO252" s="773"/>
      <c r="QXP252" s="773"/>
      <c r="QXQ252" s="774"/>
      <c r="QXS252" s="347"/>
      <c r="QXT252" s="350"/>
      <c r="QXU252" s="350"/>
      <c r="QXV252" s="773"/>
      <c r="QXW252" s="773"/>
      <c r="QXX252" s="773"/>
      <c r="QXY252" s="774"/>
      <c r="QYA252" s="347"/>
      <c r="QYB252" s="350"/>
      <c r="QYC252" s="350"/>
      <c r="QYD252" s="773"/>
      <c r="QYE252" s="773"/>
      <c r="QYF252" s="773"/>
      <c r="QYG252" s="774"/>
      <c r="QYI252" s="347"/>
      <c r="QYJ252" s="350"/>
      <c r="QYK252" s="350"/>
      <c r="QYL252" s="773"/>
      <c r="QYM252" s="773"/>
      <c r="QYN252" s="773"/>
      <c r="QYO252" s="774"/>
      <c r="QYQ252" s="347"/>
      <c r="QYR252" s="350"/>
      <c r="QYS252" s="350"/>
      <c r="QYT252" s="773"/>
      <c r="QYU252" s="773"/>
      <c r="QYV252" s="773"/>
      <c r="QYW252" s="774"/>
      <c r="QYY252" s="347"/>
      <c r="QYZ252" s="350"/>
      <c r="QZA252" s="350"/>
      <c r="QZB252" s="773"/>
      <c r="QZC252" s="773"/>
      <c r="QZD252" s="773"/>
      <c r="QZE252" s="774"/>
      <c r="QZG252" s="347"/>
      <c r="QZH252" s="350"/>
      <c r="QZI252" s="350"/>
      <c r="QZJ252" s="773"/>
      <c r="QZK252" s="773"/>
      <c r="QZL252" s="773"/>
      <c r="QZM252" s="774"/>
      <c r="QZO252" s="347"/>
      <c r="QZP252" s="350"/>
      <c r="QZQ252" s="350"/>
      <c r="QZR252" s="773"/>
      <c r="QZS252" s="773"/>
      <c r="QZT252" s="773"/>
      <c r="QZU252" s="774"/>
      <c r="QZW252" s="347"/>
      <c r="QZX252" s="350"/>
      <c r="QZY252" s="350"/>
      <c r="QZZ252" s="773"/>
      <c r="RAA252" s="773"/>
      <c r="RAB252" s="773"/>
      <c r="RAC252" s="774"/>
      <c r="RAE252" s="347"/>
      <c r="RAF252" s="350"/>
      <c r="RAG252" s="350"/>
      <c r="RAH252" s="773"/>
      <c r="RAI252" s="773"/>
      <c r="RAJ252" s="773"/>
      <c r="RAK252" s="774"/>
      <c r="RAM252" s="347"/>
      <c r="RAN252" s="350"/>
      <c r="RAO252" s="350"/>
      <c r="RAP252" s="773"/>
      <c r="RAQ252" s="773"/>
      <c r="RAR252" s="773"/>
      <c r="RAS252" s="774"/>
      <c r="RAU252" s="347"/>
      <c r="RAV252" s="350"/>
      <c r="RAW252" s="350"/>
      <c r="RAX252" s="773"/>
      <c r="RAY252" s="773"/>
      <c r="RAZ252" s="773"/>
      <c r="RBA252" s="774"/>
      <c r="RBC252" s="347"/>
      <c r="RBD252" s="350"/>
      <c r="RBE252" s="350"/>
      <c r="RBF252" s="773"/>
      <c r="RBG252" s="773"/>
      <c r="RBH252" s="773"/>
      <c r="RBI252" s="774"/>
      <c r="RBK252" s="347"/>
      <c r="RBL252" s="350"/>
      <c r="RBM252" s="350"/>
      <c r="RBN252" s="773"/>
      <c r="RBO252" s="773"/>
      <c r="RBP252" s="773"/>
      <c r="RBQ252" s="774"/>
      <c r="RBS252" s="347"/>
      <c r="RBT252" s="350"/>
      <c r="RBU252" s="350"/>
      <c r="RBV252" s="773"/>
      <c r="RBW252" s="773"/>
      <c r="RBX252" s="773"/>
      <c r="RBY252" s="774"/>
      <c r="RCA252" s="347"/>
      <c r="RCB252" s="350"/>
      <c r="RCC252" s="350"/>
      <c r="RCD252" s="773"/>
      <c r="RCE252" s="773"/>
      <c r="RCF252" s="773"/>
      <c r="RCG252" s="774"/>
      <c r="RCI252" s="347"/>
      <c r="RCJ252" s="350"/>
      <c r="RCK252" s="350"/>
      <c r="RCL252" s="773"/>
      <c r="RCM252" s="773"/>
      <c r="RCN252" s="773"/>
      <c r="RCO252" s="774"/>
      <c r="RCQ252" s="347"/>
      <c r="RCR252" s="350"/>
      <c r="RCS252" s="350"/>
      <c r="RCT252" s="773"/>
      <c r="RCU252" s="773"/>
      <c r="RCV252" s="773"/>
      <c r="RCW252" s="774"/>
      <c r="RCY252" s="347"/>
      <c r="RCZ252" s="350"/>
      <c r="RDA252" s="350"/>
      <c r="RDB252" s="773"/>
      <c r="RDC252" s="773"/>
      <c r="RDD252" s="773"/>
      <c r="RDE252" s="774"/>
      <c r="RDG252" s="347"/>
      <c r="RDH252" s="350"/>
      <c r="RDI252" s="350"/>
      <c r="RDJ252" s="773"/>
      <c r="RDK252" s="773"/>
      <c r="RDL252" s="773"/>
      <c r="RDM252" s="774"/>
      <c r="RDO252" s="347"/>
      <c r="RDP252" s="350"/>
      <c r="RDQ252" s="350"/>
      <c r="RDR252" s="773"/>
      <c r="RDS252" s="773"/>
      <c r="RDT252" s="773"/>
      <c r="RDU252" s="774"/>
      <c r="RDW252" s="347"/>
      <c r="RDX252" s="350"/>
      <c r="RDY252" s="350"/>
      <c r="RDZ252" s="773"/>
      <c r="REA252" s="773"/>
      <c r="REB252" s="773"/>
      <c r="REC252" s="774"/>
      <c r="REE252" s="347"/>
      <c r="REF252" s="350"/>
      <c r="REG252" s="350"/>
      <c r="REH252" s="773"/>
      <c r="REI252" s="773"/>
      <c r="REJ252" s="773"/>
      <c r="REK252" s="774"/>
      <c r="REM252" s="347"/>
      <c r="REN252" s="350"/>
      <c r="REO252" s="350"/>
      <c r="REP252" s="773"/>
      <c r="REQ252" s="773"/>
      <c r="RER252" s="773"/>
      <c r="RES252" s="774"/>
      <c r="REU252" s="347"/>
      <c r="REV252" s="350"/>
      <c r="REW252" s="350"/>
      <c r="REX252" s="773"/>
      <c r="REY252" s="773"/>
      <c r="REZ252" s="773"/>
      <c r="RFA252" s="774"/>
      <c r="RFC252" s="347"/>
      <c r="RFD252" s="350"/>
      <c r="RFE252" s="350"/>
      <c r="RFF252" s="773"/>
      <c r="RFG252" s="773"/>
      <c r="RFH252" s="773"/>
      <c r="RFI252" s="774"/>
      <c r="RFK252" s="347"/>
      <c r="RFL252" s="350"/>
      <c r="RFM252" s="350"/>
      <c r="RFN252" s="773"/>
      <c r="RFO252" s="773"/>
      <c r="RFP252" s="773"/>
      <c r="RFQ252" s="774"/>
      <c r="RFS252" s="347"/>
      <c r="RFT252" s="350"/>
      <c r="RFU252" s="350"/>
      <c r="RFV252" s="773"/>
      <c r="RFW252" s="773"/>
      <c r="RFX252" s="773"/>
      <c r="RFY252" s="774"/>
      <c r="RGA252" s="347"/>
      <c r="RGB252" s="350"/>
      <c r="RGC252" s="350"/>
      <c r="RGD252" s="773"/>
      <c r="RGE252" s="773"/>
      <c r="RGF252" s="773"/>
      <c r="RGG252" s="774"/>
      <c r="RGI252" s="347"/>
      <c r="RGJ252" s="350"/>
      <c r="RGK252" s="350"/>
      <c r="RGL252" s="773"/>
      <c r="RGM252" s="773"/>
      <c r="RGN252" s="773"/>
      <c r="RGO252" s="774"/>
      <c r="RGQ252" s="347"/>
      <c r="RGR252" s="350"/>
      <c r="RGS252" s="350"/>
      <c r="RGT252" s="773"/>
      <c r="RGU252" s="773"/>
      <c r="RGV252" s="773"/>
      <c r="RGW252" s="774"/>
      <c r="RGY252" s="347"/>
      <c r="RGZ252" s="350"/>
      <c r="RHA252" s="350"/>
      <c r="RHB252" s="773"/>
      <c r="RHC252" s="773"/>
      <c r="RHD252" s="773"/>
      <c r="RHE252" s="774"/>
      <c r="RHG252" s="347"/>
      <c r="RHH252" s="350"/>
      <c r="RHI252" s="350"/>
      <c r="RHJ252" s="773"/>
      <c r="RHK252" s="773"/>
      <c r="RHL252" s="773"/>
      <c r="RHM252" s="774"/>
      <c r="RHO252" s="347"/>
      <c r="RHP252" s="350"/>
      <c r="RHQ252" s="350"/>
      <c r="RHR252" s="773"/>
      <c r="RHS252" s="773"/>
      <c r="RHT252" s="773"/>
      <c r="RHU252" s="774"/>
      <c r="RHW252" s="347"/>
      <c r="RHX252" s="350"/>
      <c r="RHY252" s="350"/>
      <c r="RHZ252" s="773"/>
      <c r="RIA252" s="773"/>
      <c r="RIB252" s="773"/>
      <c r="RIC252" s="774"/>
      <c r="RIE252" s="347"/>
      <c r="RIF252" s="350"/>
      <c r="RIG252" s="350"/>
      <c r="RIH252" s="773"/>
      <c r="RII252" s="773"/>
      <c r="RIJ252" s="773"/>
      <c r="RIK252" s="774"/>
      <c r="RIM252" s="347"/>
      <c r="RIN252" s="350"/>
      <c r="RIO252" s="350"/>
      <c r="RIP252" s="773"/>
      <c r="RIQ252" s="773"/>
      <c r="RIR252" s="773"/>
      <c r="RIS252" s="774"/>
      <c r="RIU252" s="347"/>
      <c r="RIV252" s="350"/>
      <c r="RIW252" s="350"/>
      <c r="RIX252" s="773"/>
      <c r="RIY252" s="773"/>
      <c r="RIZ252" s="773"/>
      <c r="RJA252" s="774"/>
      <c r="RJC252" s="347"/>
      <c r="RJD252" s="350"/>
      <c r="RJE252" s="350"/>
      <c r="RJF252" s="773"/>
      <c r="RJG252" s="773"/>
      <c r="RJH252" s="773"/>
      <c r="RJI252" s="774"/>
      <c r="RJK252" s="347"/>
      <c r="RJL252" s="350"/>
      <c r="RJM252" s="350"/>
      <c r="RJN252" s="773"/>
      <c r="RJO252" s="773"/>
      <c r="RJP252" s="773"/>
      <c r="RJQ252" s="774"/>
      <c r="RJS252" s="347"/>
      <c r="RJT252" s="350"/>
      <c r="RJU252" s="350"/>
      <c r="RJV252" s="773"/>
      <c r="RJW252" s="773"/>
      <c r="RJX252" s="773"/>
      <c r="RJY252" s="774"/>
      <c r="RKA252" s="347"/>
      <c r="RKB252" s="350"/>
      <c r="RKC252" s="350"/>
      <c r="RKD252" s="773"/>
      <c r="RKE252" s="773"/>
      <c r="RKF252" s="773"/>
      <c r="RKG252" s="774"/>
      <c r="RKI252" s="347"/>
      <c r="RKJ252" s="350"/>
      <c r="RKK252" s="350"/>
      <c r="RKL252" s="773"/>
      <c r="RKM252" s="773"/>
      <c r="RKN252" s="773"/>
      <c r="RKO252" s="774"/>
      <c r="RKQ252" s="347"/>
      <c r="RKR252" s="350"/>
      <c r="RKS252" s="350"/>
      <c r="RKT252" s="773"/>
      <c r="RKU252" s="773"/>
      <c r="RKV252" s="773"/>
      <c r="RKW252" s="774"/>
      <c r="RKY252" s="347"/>
      <c r="RKZ252" s="350"/>
      <c r="RLA252" s="350"/>
      <c r="RLB252" s="773"/>
      <c r="RLC252" s="773"/>
      <c r="RLD252" s="773"/>
      <c r="RLE252" s="774"/>
      <c r="RLG252" s="347"/>
      <c r="RLH252" s="350"/>
      <c r="RLI252" s="350"/>
      <c r="RLJ252" s="773"/>
      <c r="RLK252" s="773"/>
      <c r="RLL252" s="773"/>
      <c r="RLM252" s="774"/>
      <c r="RLO252" s="347"/>
      <c r="RLP252" s="350"/>
      <c r="RLQ252" s="350"/>
      <c r="RLR252" s="773"/>
      <c r="RLS252" s="773"/>
      <c r="RLT252" s="773"/>
      <c r="RLU252" s="774"/>
      <c r="RLW252" s="347"/>
      <c r="RLX252" s="350"/>
      <c r="RLY252" s="350"/>
      <c r="RLZ252" s="773"/>
      <c r="RMA252" s="773"/>
      <c r="RMB252" s="773"/>
      <c r="RMC252" s="774"/>
      <c r="RME252" s="347"/>
      <c r="RMF252" s="350"/>
      <c r="RMG252" s="350"/>
      <c r="RMH252" s="773"/>
      <c r="RMI252" s="773"/>
      <c r="RMJ252" s="773"/>
      <c r="RMK252" s="774"/>
      <c r="RMM252" s="347"/>
      <c r="RMN252" s="350"/>
      <c r="RMO252" s="350"/>
      <c r="RMP252" s="773"/>
      <c r="RMQ252" s="773"/>
      <c r="RMR252" s="773"/>
      <c r="RMS252" s="774"/>
      <c r="RMU252" s="347"/>
      <c r="RMV252" s="350"/>
      <c r="RMW252" s="350"/>
      <c r="RMX252" s="773"/>
      <c r="RMY252" s="773"/>
      <c r="RMZ252" s="773"/>
      <c r="RNA252" s="774"/>
      <c r="RNC252" s="347"/>
      <c r="RND252" s="350"/>
      <c r="RNE252" s="350"/>
      <c r="RNF252" s="773"/>
      <c r="RNG252" s="773"/>
      <c r="RNH252" s="773"/>
      <c r="RNI252" s="774"/>
      <c r="RNK252" s="347"/>
      <c r="RNL252" s="350"/>
      <c r="RNM252" s="350"/>
      <c r="RNN252" s="773"/>
      <c r="RNO252" s="773"/>
      <c r="RNP252" s="773"/>
      <c r="RNQ252" s="774"/>
      <c r="RNS252" s="347"/>
      <c r="RNT252" s="350"/>
      <c r="RNU252" s="350"/>
      <c r="RNV252" s="773"/>
      <c r="RNW252" s="773"/>
      <c r="RNX252" s="773"/>
      <c r="RNY252" s="774"/>
      <c r="ROA252" s="347"/>
      <c r="ROB252" s="350"/>
      <c r="ROC252" s="350"/>
      <c r="ROD252" s="773"/>
      <c r="ROE252" s="773"/>
      <c r="ROF252" s="773"/>
      <c r="ROG252" s="774"/>
      <c r="ROI252" s="347"/>
      <c r="ROJ252" s="350"/>
      <c r="ROK252" s="350"/>
      <c r="ROL252" s="773"/>
      <c r="ROM252" s="773"/>
      <c r="RON252" s="773"/>
      <c r="ROO252" s="774"/>
      <c r="ROQ252" s="347"/>
      <c r="ROR252" s="350"/>
      <c r="ROS252" s="350"/>
      <c r="ROT252" s="773"/>
      <c r="ROU252" s="773"/>
      <c r="ROV252" s="773"/>
      <c r="ROW252" s="774"/>
      <c r="ROY252" s="347"/>
      <c r="ROZ252" s="350"/>
      <c r="RPA252" s="350"/>
      <c r="RPB252" s="773"/>
      <c r="RPC252" s="773"/>
      <c r="RPD252" s="773"/>
      <c r="RPE252" s="774"/>
      <c r="RPG252" s="347"/>
      <c r="RPH252" s="350"/>
      <c r="RPI252" s="350"/>
      <c r="RPJ252" s="773"/>
      <c r="RPK252" s="773"/>
      <c r="RPL252" s="773"/>
      <c r="RPM252" s="774"/>
      <c r="RPO252" s="347"/>
      <c r="RPP252" s="350"/>
      <c r="RPQ252" s="350"/>
      <c r="RPR252" s="773"/>
      <c r="RPS252" s="773"/>
      <c r="RPT252" s="773"/>
      <c r="RPU252" s="774"/>
      <c r="RPW252" s="347"/>
      <c r="RPX252" s="350"/>
      <c r="RPY252" s="350"/>
      <c r="RPZ252" s="773"/>
      <c r="RQA252" s="773"/>
      <c r="RQB252" s="773"/>
      <c r="RQC252" s="774"/>
      <c r="RQE252" s="347"/>
      <c r="RQF252" s="350"/>
      <c r="RQG252" s="350"/>
      <c r="RQH252" s="773"/>
      <c r="RQI252" s="773"/>
      <c r="RQJ252" s="773"/>
      <c r="RQK252" s="774"/>
      <c r="RQM252" s="347"/>
      <c r="RQN252" s="350"/>
      <c r="RQO252" s="350"/>
      <c r="RQP252" s="773"/>
      <c r="RQQ252" s="773"/>
      <c r="RQR252" s="773"/>
      <c r="RQS252" s="774"/>
      <c r="RQU252" s="347"/>
      <c r="RQV252" s="350"/>
      <c r="RQW252" s="350"/>
      <c r="RQX252" s="773"/>
      <c r="RQY252" s="773"/>
      <c r="RQZ252" s="773"/>
      <c r="RRA252" s="774"/>
      <c r="RRC252" s="347"/>
      <c r="RRD252" s="350"/>
      <c r="RRE252" s="350"/>
      <c r="RRF252" s="773"/>
      <c r="RRG252" s="773"/>
      <c r="RRH252" s="773"/>
      <c r="RRI252" s="774"/>
      <c r="RRK252" s="347"/>
      <c r="RRL252" s="350"/>
      <c r="RRM252" s="350"/>
      <c r="RRN252" s="773"/>
      <c r="RRO252" s="773"/>
      <c r="RRP252" s="773"/>
      <c r="RRQ252" s="774"/>
      <c r="RRS252" s="347"/>
      <c r="RRT252" s="350"/>
      <c r="RRU252" s="350"/>
      <c r="RRV252" s="773"/>
      <c r="RRW252" s="773"/>
      <c r="RRX252" s="773"/>
      <c r="RRY252" s="774"/>
      <c r="RSA252" s="347"/>
      <c r="RSB252" s="350"/>
      <c r="RSC252" s="350"/>
      <c r="RSD252" s="773"/>
      <c r="RSE252" s="773"/>
      <c r="RSF252" s="773"/>
      <c r="RSG252" s="774"/>
      <c r="RSI252" s="347"/>
      <c r="RSJ252" s="350"/>
      <c r="RSK252" s="350"/>
      <c r="RSL252" s="773"/>
      <c r="RSM252" s="773"/>
      <c r="RSN252" s="773"/>
      <c r="RSO252" s="774"/>
      <c r="RSQ252" s="347"/>
      <c r="RSR252" s="350"/>
      <c r="RSS252" s="350"/>
      <c r="RST252" s="773"/>
      <c r="RSU252" s="773"/>
      <c r="RSV252" s="773"/>
      <c r="RSW252" s="774"/>
      <c r="RSY252" s="347"/>
      <c r="RSZ252" s="350"/>
      <c r="RTA252" s="350"/>
      <c r="RTB252" s="773"/>
      <c r="RTC252" s="773"/>
      <c r="RTD252" s="773"/>
      <c r="RTE252" s="774"/>
      <c r="RTG252" s="347"/>
      <c r="RTH252" s="350"/>
      <c r="RTI252" s="350"/>
      <c r="RTJ252" s="773"/>
      <c r="RTK252" s="773"/>
      <c r="RTL252" s="773"/>
      <c r="RTM252" s="774"/>
      <c r="RTO252" s="347"/>
      <c r="RTP252" s="350"/>
      <c r="RTQ252" s="350"/>
      <c r="RTR252" s="773"/>
      <c r="RTS252" s="773"/>
      <c r="RTT252" s="773"/>
      <c r="RTU252" s="774"/>
      <c r="RTW252" s="347"/>
      <c r="RTX252" s="350"/>
      <c r="RTY252" s="350"/>
      <c r="RTZ252" s="773"/>
      <c r="RUA252" s="773"/>
      <c r="RUB252" s="773"/>
      <c r="RUC252" s="774"/>
      <c r="RUE252" s="347"/>
      <c r="RUF252" s="350"/>
      <c r="RUG252" s="350"/>
      <c r="RUH252" s="773"/>
      <c r="RUI252" s="773"/>
      <c r="RUJ252" s="773"/>
      <c r="RUK252" s="774"/>
      <c r="RUM252" s="347"/>
      <c r="RUN252" s="350"/>
      <c r="RUO252" s="350"/>
      <c r="RUP252" s="773"/>
      <c r="RUQ252" s="773"/>
      <c r="RUR252" s="773"/>
      <c r="RUS252" s="774"/>
      <c r="RUU252" s="347"/>
      <c r="RUV252" s="350"/>
      <c r="RUW252" s="350"/>
      <c r="RUX252" s="773"/>
      <c r="RUY252" s="773"/>
      <c r="RUZ252" s="773"/>
      <c r="RVA252" s="774"/>
      <c r="RVC252" s="347"/>
      <c r="RVD252" s="350"/>
      <c r="RVE252" s="350"/>
      <c r="RVF252" s="773"/>
      <c r="RVG252" s="773"/>
      <c r="RVH252" s="773"/>
      <c r="RVI252" s="774"/>
      <c r="RVK252" s="347"/>
      <c r="RVL252" s="350"/>
      <c r="RVM252" s="350"/>
      <c r="RVN252" s="773"/>
      <c r="RVO252" s="773"/>
      <c r="RVP252" s="773"/>
      <c r="RVQ252" s="774"/>
      <c r="RVS252" s="347"/>
      <c r="RVT252" s="350"/>
      <c r="RVU252" s="350"/>
      <c r="RVV252" s="773"/>
      <c r="RVW252" s="773"/>
      <c r="RVX252" s="773"/>
      <c r="RVY252" s="774"/>
      <c r="RWA252" s="347"/>
      <c r="RWB252" s="350"/>
      <c r="RWC252" s="350"/>
      <c r="RWD252" s="773"/>
      <c r="RWE252" s="773"/>
      <c r="RWF252" s="773"/>
      <c r="RWG252" s="774"/>
      <c r="RWI252" s="347"/>
      <c r="RWJ252" s="350"/>
      <c r="RWK252" s="350"/>
      <c r="RWL252" s="773"/>
      <c r="RWM252" s="773"/>
      <c r="RWN252" s="773"/>
      <c r="RWO252" s="774"/>
      <c r="RWQ252" s="347"/>
      <c r="RWR252" s="350"/>
      <c r="RWS252" s="350"/>
      <c r="RWT252" s="773"/>
      <c r="RWU252" s="773"/>
      <c r="RWV252" s="773"/>
      <c r="RWW252" s="774"/>
      <c r="RWY252" s="347"/>
      <c r="RWZ252" s="350"/>
      <c r="RXA252" s="350"/>
      <c r="RXB252" s="773"/>
      <c r="RXC252" s="773"/>
      <c r="RXD252" s="773"/>
      <c r="RXE252" s="774"/>
      <c r="RXG252" s="347"/>
      <c r="RXH252" s="350"/>
      <c r="RXI252" s="350"/>
      <c r="RXJ252" s="773"/>
      <c r="RXK252" s="773"/>
      <c r="RXL252" s="773"/>
      <c r="RXM252" s="774"/>
      <c r="RXO252" s="347"/>
      <c r="RXP252" s="350"/>
      <c r="RXQ252" s="350"/>
      <c r="RXR252" s="773"/>
      <c r="RXS252" s="773"/>
      <c r="RXT252" s="773"/>
      <c r="RXU252" s="774"/>
      <c r="RXW252" s="347"/>
      <c r="RXX252" s="350"/>
      <c r="RXY252" s="350"/>
      <c r="RXZ252" s="773"/>
      <c r="RYA252" s="773"/>
      <c r="RYB252" s="773"/>
      <c r="RYC252" s="774"/>
      <c r="RYE252" s="347"/>
      <c r="RYF252" s="350"/>
      <c r="RYG252" s="350"/>
      <c r="RYH252" s="773"/>
      <c r="RYI252" s="773"/>
      <c r="RYJ252" s="773"/>
      <c r="RYK252" s="774"/>
      <c r="RYM252" s="347"/>
      <c r="RYN252" s="350"/>
      <c r="RYO252" s="350"/>
      <c r="RYP252" s="773"/>
      <c r="RYQ252" s="773"/>
      <c r="RYR252" s="773"/>
      <c r="RYS252" s="774"/>
      <c r="RYU252" s="347"/>
      <c r="RYV252" s="350"/>
      <c r="RYW252" s="350"/>
      <c r="RYX252" s="773"/>
      <c r="RYY252" s="773"/>
      <c r="RYZ252" s="773"/>
      <c r="RZA252" s="774"/>
      <c r="RZC252" s="347"/>
      <c r="RZD252" s="350"/>
      <c r="RZE252" s="350"/>
      <c r="RZF252" s="773"/>
      <c r="RZG252" s="773"/>
      <c r="RZH252" s="773"/>
      <c r="RZI252" s="774"/>
      <c r="RZK252" s="347"/>
      <c r="RZL252" s="350"/>
      <c r="RZM252" s="350"/>
      <c r="RZN252" s="773"/>
      <c r="RZO252" s="773"/>
      <c r="RZP252" s="773"/>
      <c r="RZQ252" s="774"/>
      <c r="RZS252" s="347"/>
      <c r="RZT252" s="350"/>
      <c r="RZU252" s="350"/>
      <c r="RZV252" s="773"/>
      <c r="RZW252" s="773"/>
      <c r="RZX252" s="773"/>
      <c r="RZY252" s="774"/>
      <c r="SAA252" s="347"/>
      <c r="SAB252" s="350"/>
      <c r="SAC252" s="350"/>
      <c r="SAD252" s="773"/>
      <c r="SAE252" s="773"/>
      <c r="SAF252" s="773"/>
      <c r="SAG252" s="774"/>
      <c r="SAI252" s="347"/>
      <c r="SAJ252" s="350"/>
      <c r="SAK252" s="350"/>
      <c r="SAL252" s="773"/>
      <c r="SAM252" s="773"/>
      <c r="SAN252" s="773"/>
      <c r="SAO252" s="774"/>
      <c r="SAQ252" s="347"/>
      <c r="SAR252" s="350"/>
      <c r="SAS252" s="350"/>
      <c r="SAT252" s="773"/>
      <c r="SAU252" s="773"/>
      <c r="SAV252" s="773"/>
      <c r="SAW252" s="774"/>
      <c r="SAY252" s="347"/>
      <c r="SAZ252" s="350"/>
      <c r="SBA252" s="350"/>
      <c r="SBB252" s="773"/>
      <c r="SBC252" s="773"/>
      <c r="SBD252" s="773"/>
      <c r="SBE252" s="774"/>
      <c r="SBG252" s="347"/>
      <c r="SBH252" s="350"/>
      <c r="SBI252" s="350"/>
      <c r="SBJ252" s="773"/>
      <c r="SBK252" s="773"/>
      <c r="SBL252" s="773"/>
      <c r="SBM252" s="774"/>
      <c r="SBO252" s="347"/>
      <c r="SBP252" s="350"/>
      <c r="SBQ252" s="350"/>
      <c r="SBR252" s="773"/>
      <c r="SBS252" s="773"/>
      <c r="SBT252" s="773"/>
      <c r="SBU252" s="774"/>
      <c r="SBW252" s="347"/>
      <c r="SBX252" s="350"/>
      <c r="SBY252" s="350"/>
      <c r="SBZ252" s="773"/>
      <c r="SCA252" s="773"/>
      <c r="SCB252" s="773"/>
      <c r="SCC252" s="774"/>
      <c r="SCE252" s="347"/>
      <c r="SCF252" s="350"/>
      <c r="SCG252" s="350"/>
      <c r="SCH252" s="773"/>
      <c r="SCI252" s="773"/>
      <c r="SCJ252" s="773"/>
      <c r="SCK252" s="774"/>
      <c r="SCM252" s="347"/>
      <c r="SCN252" s="350"/>
      <c r="SCO252" s="350"/>
      <c r="SCP252" s="773"/>
      <c r="SCQ252" s="773"/>
      <c r="SCR252" s="773"/>
      <c r="SCS252" s="774"/>
      <c r="SCU252" s="347"/>
      <c r="SCV252" s="350"/>
      <c r="SCW252" s="350"/>
      <c r="SCX252" s="773"/>
      <c r="SCY252" s="773"/>
      <c r="SCZ252" s="773"/>
      <c r="SDA252" s="774"/>
      <c r="SDC252" s="347"/>
      <c r="SDD252" s="350"/>
      <c r="SDE252" s="350"/>
      <c r="SDF252" s="773"/>
      <c r="SDG252" s="773"/>
      <c r="SDH252" s="773"/>
      <c r="SDI252" s="774"/>
      <c r="SDK252" s="347"/>
      <c r="SDL252" s="350"/>
      <c r="SDM252" s="350"/>
      <c r="SDN252" s="773"/>
      <c r="SDO252" s="773"/>
      <c r="SDP252" s="773"/>
      <c r="SDQ252" s="774"/>
      <c r="SDS252" s="347"/>
      <c r="SDT252" s="350"/>
      <c r="SDU252" s="350"/>
      <c r="SDV252" s="773"/>
      <c r="SDW252" s="773"/>
      <c r="SDX252" s="773"/>
      <c r="SDY252" s="774"/>
      <c r="SEA252" s="347"/>
      <c r="SEB252" s="350"/>
      <c r="SEC252" s="350"/>
      <c r="SED252" s="773"/>
      <c r="SEE252" s="773"/>
      <c r="SEF252" s="773"/>
      <c r="SEG252" s="774"/>
      <c r="SEI252" s="347"/>
      <c r="SEJ252" s="350"/>
      <c r="SEK252" s="350"/>
      <c r="SEL252" s="773"/>
      <c r="SEM252" s="773"/>
      <c r="SEN252" s="773"/>
      <c r="SEO252" s="774"/>
      <c r="SEQ252" s="347"/>
      <c r="SER252" s="350"/>
      <c r="SES252" s="350"/>
      <c r="SET252" s="773"/>
      <c r="SEU252" s="773"/>
      <c r="SEV252" s="773"/>
      <c r="SEW252" s="774"/>
      <c r="SEY252" s="347"/>
      <c r="SEZ252" s="350"/>
      <c r="SFA252" s="350"/>
      <c r="SFB252" s="773"/>
      <c r="SFC252" s="773"/>
      <c r="SFD252" s="773"/>
      <c r="SFE252" s="774"/>
      <c r="SFG252" s="347"/>
      <c r="SFH252" s="350"/>
      <c r="SFI252" s="350"/>
      <c r="SFJ252" s="773"/>
      <c r="SFK252" s="773"/>
      <c r="SFL252" s="773"/>
      <c r="SFM252" s="774"/>
      <c r="SFO252" s="347"/>
      <c r="SFP252" s="350"/>
      <c r="SFQ252" s="350"/>
      <c r="SFR252" s="773"/>
      <c r="SFS252" s="773"/>
      <c r="SFT252" s="773"/>
      <c r="SFU252" s="774"/>
      <c r="SFW252" s="347"/>
      <c r="SFX252" s="350"/>
      <c r="SFY252" s="350"/>
      <c r="SFZ252" s="773"/>
      <c r="SGA252" s="773"/>
      <c r="SGB252" s="773"/>
      <c r="SGC252" s="774"/>
      <c r="SGE252" s="347"/>
      <c r="SGF252" s="350"/>
      <c r="SGG252" s="350"/>
      <c r="SGH252" s="773"/>
      <c r="SGI252" s="773"/>
      <c r="SGJ252" s="773"/>
      <c r="SGK252" s="774"/>
      <c r="SGM252" s="347"/>
      <c r="SGN252" s="350"/>
      <c r="SGO252" s="350"/>
      <c r="SGP252" s="773"/>
      <c r="SGQ252" s="773"/>
      <c r="SGR252" s="773"/>
      <c r="SGS252" s="774"/>
      <c r="SGU252" s="347"/>
      <c r="SGV252" s="350"/>
      <c r="SGW252" s="350"/>
      <c r="SGX252" s="773"/>
      <c r="SGY252" s="773"/>
      <c r="SGZ252" s="773"/>
      <c r="SHA252" s="774"/>
      <c r="SHC252" s="347"/>
      <c r="SHD252" s="350"/>
      <c r="SHE252" s="350"/>
      <c r="SHF252" s="773"/>
      <c r="SHG252" s="773"/>
      <c r="SHH252" s="773"/>
      <c r="SHI252" s="774"/>
      <c r="SHK252" s="347"/>
      <c r="SHL252" s="350"/>
      <c r="SHM252" s="350"/>
      <c r="SHN252" s="773"/>
      <c r="SHO252" s="773"/>
      <c r="SHP252" s="773"/>
      <c r="SHQ252" s="774"/>
      <c r="SHS252" s="347"/>
      <c r="SHT252" s="350"/>
      <c r="SHU252" s="350"/>
      <c r="SHV252" s="773"/>
      <c r="SHW252" s="773"/>
      <c r="SHX252" s="773"/>
      <c r="SHY252" s="774"/>
      <c r="SIA252" s="347"/>
      <c r="SIB252" s="350"/>
      <c r="SIC252" s="350"/>
      <c r="SID252" s="773"/>
      <c r="SIE252" s="773"/>
      <c r="SIF252" s="773"/>
      <c r="SIG252" s="774"/>
      <c r="SII252" s="347"/>
      <c r="SIJ252" s="350"/>
      <c r="SIK252" s="350"/>
      <c r="SIL252" s="773"/>
      <c r="SIM252" s="773"/>
      <c r="SIN252" s="773"/>
      <c r="SIO252" s="774"/>
      <c r="SIQ252" s="347"/>
      <c r="SIR252" s="350"/>
      <c r="SIS252" s="350"/>
      <c r="SIT252" s="773"/>
      <c r="SIU252" s="773"/>
      <c r="SIV252" s="773"/>
      <c r="SIW252" s="774"/>
      <c r="SIY252" s="347"/>
      <c r="SIZ252" s="350"/>
      <c r="SJA252" s="350"/>
      <c r="SJB252" s="773"/>
      <c r="SJC252" s="773"/>
      <c r="SJD252" s="773"/>
      <c r="SJE252" s="774"/>
      <c r="SJG252" s="347"/>
      <c r="SJH252" s="350"/>
      <c r="SJI252" s="350"/>
      <c r="SJJ252" s="773"/>
      <c r="SJK252" s="773"/>
      <c r="SJL252" s="773"/>
      <c r="SJM252" s="774"/>
      <c r="SJO252" s="347"/>
      <c r="SJP252" s="350"/>
      <c r="SJQ252" s="350"/>
      <c r="SJR252" s="773"/>
      <c r="SJS252" s="773"/>
      <c r="SJT252" s="773"/>
      <c r="SJU252" s="774"/>
      <c r="SJW252" s="347"/>
      <c r="SJX252" s="350"/>
      <c r="SJY252" s="350"/>
      <c r="SJZ252" s="773"/>
      <c r="SKA252" s="773"/>
      <c r="SKB252" s="773"/>
      <c r="SKC252" s="774"/>
      <c r="SKE252" s="347"/>
      <c r="SKF252" s="350"/>
      <c r="SKG252" s="350"/>
      <c r="SKH252" s="773"/>
      <c r="SKI252" s="773"/>
      <c r="SKJ252" s="773"/>
      <c r="SKK252" s="774"/>
      <c r="SKM252" s="347"/>
      <c r="SKN252" s="350"/>
      <c r="SKO252" s="350"/>
      <c r="SKP252" s="773"/>
      <c r="SKQ252" s="773"/>
      <c r="SKR252" s="773"/>
      <c r="SKS252" s="774"/>
      <c r="SKU252" s="347"/>
      <c r="SKV252" s="350"/>
      <c r="SKW252" s="350"/>
      <c r="SKX252" s="773"/>
      <c r="SKY252" s="773"/>
      <c r="SKZ252" s="773"/>
      <c r="SLA252" s="774"/>
      <c r="SLC252" s="347"/>
      <c r="SLD252" s="350"/>
      <c r="SLE252" s="350"/>
      <c r="SLF252" s="773"/>
      <c r="SLG252" s="773"/>
      <c r="SLH252" s="773"/>
      <c r="SLI252" s="774"/>
      <c r="SLK252" s="347"/>
      <c r="SLL252" s="350"/>
      <c r="SLM252" s="350"/>
      <c r="SLN252" s="773"/>
      <c r="SLO252" s="773"/>
      <c r="SLP252" s="773"/>
      <c r="SLQ252" s="774"/>
      <c r="SLS252" s="347"/>
      <c r="SLT252" s="350"/>
      <c r="SLU252" s="350"/>
      <c r="SLV252" s="773"/>
      <c r="SLW252" s="773"/>
      <c r="SLX252" s="773"/>
      <c r="SLY252" s="774"/>
      <c r="SMA252" s="347"/>
      <c r="SMB252" s="350"/>
      <c r="SMC252" s="350"/>
      <c r="SMD252" s="773"/>
      <c r="SME252" s="773"/>
      <c r="SMF252" s="773"/>
      <c r="SMG252" s="774"/>
      <c r="SMI252" s="347"/>
      <c r="SMJ252" s="350"/>
      <c r="SMK252" s="350"/>
      <c r="SML252" s="773"/>
      <c r="SMM252" s="773"/>
      <c r="SMN252" s="773"/>
      <c r="SMO252" s="774"/>
      <c r="SMQ252" s="347"/>
      <c r="SMR252" s="350"/>
      <c r="SMS252" s="350"/>
      <c r="SMT252" s="773"/>
      <c r="SMU252" s="773"/>
      <c r="SMV252" s="773"/>
      <c r="SMW252" s="774"/>
      <c r="SMY252" s="347"/>
      <c r="SMZ252" s="350"/>
      <c r="SNA252" s="350"/>
      <c r="SNB252" s="773"/>
      <c r="SNC252" s="773"/>
      <c r="SND252" s="773"/>
      <c r="SNE252" s="774"/>
      <c r="SNG252" s="347"/>
      <c r="SNH252" s="350"/>
      <c r="SNI252" s="350"/>
      <c r="SNJ252" s="773"/>
      <c r="SNK252" s="773"/>
      <c r="SNL252" s="773"/>
      <c r="SNM252" s="774"/>
      <c r="SNO252" s="347"/>
      <c r="SNP252" s="350"/>
      <c r="SNQ252" s="350"/>
      <c r="SNR252" s="773"/>
      <c r="SNS252" s="773"/>
      <c r="SNT252" s="773"/>
      <c r="SNU252" s="774"/>
      <c r="SNW252" s="347"/>
      <c r="SNX252" s="350"/>
      <c r="SNY252" s="350"/>
      <c r="SNZ252" s="773"/>
      <c r="SOA252" s="773"/>
      <c r="SOB252" s="773"/>
      <c r="SOC252" s="774"/>
      <c r="SOE252" s="347"/>
      <c r="SOF252" s="350"/>
      <c r="SOG252" s="350"/>
      <c r="SOH252" s="773"/>
      <c r="SOI252" s="773"/>
      <c r="SOJ252" s="773"/>
      <c r="SOK252" s="774"/>
      <c r="SOM252" s="347"/>
      <c r="SON252" s="350"/>
      <c r="SOO252" s="350"/>
      <c r="SOP252" s="773"/>
      <c r="SOQ252" s="773"/>
      <c r="SOR252" s="773"/>
      <c r="SOS252" s="774"/>
      <c r="SOU252" s="347"/>
      <c r="SOV252" s="350"/>
      <c r="SOW252" s="350"/>
      <c r="SOX252" s="773"/>
      <c r="SOY252" s="773"/>
      <c r="SOZ252" s="773"/>
      <c r="SPA252" s="774"/>
      <c r="SPC252" s="347"/>
      <c r="SPD252" s="350"/>
      <c r="SPE252" s="350"/>
      <c r="SPF252" s="773"/>
      <c r="SPG252" s="773"/>
      <c r="SPH252" s="773"/>
      <c r="SPI252" s="774"/>
      <c r="SPK252" s="347"/>
      <c r="SPL252" s="350"/>
      <c r="SPM252" s="350"/>
      <c r="SPN252" s="773"/>
      <c r="SPO252" s="773"/>
      <c r="SPP252" s="773"/>
      <c r="SPQ252" s="774"/>
      <c r="SPS252" s="347"/>
      <c r="SPT252" s="350"/>
      <c r="SPU252" s="350"/>
      <c r="SPV252" s="773"/>
      <c r="SPW252" s="773"/>
      <c r="SPX252" s="773"/>
      <c r="SPY252" s="774"/>
      <c r="SQA252" s="347"/>
      <c r="SQB252" s="350"/>
      <c r="SQC252" s="350"/>
      <c r="SQD252" s="773"/>
      <c r="SQE252" s="773"/>
      <c r="SQF252" s="773"/>
      <c r="SQG252" s="774"/>
      <c r="SQI252" s="347"/>
      <c r="SQJ252" s="350"/>
      <c r="SQK252" s="350"/>
      <c r="SQL252" s="773"/>
      <c r="SQM252" s="773"/>
      <c r="SQN252" s="773"/>
      <c r="SQO252" s="774"/>
      <c r="SQQ252" s="347"/>
      <c r="SQR252" s="350"/>
      <c r="SQS252" s="350"/>
      <c r="SQT252" s="773"/>
      <c r="SQU252" s="773"/>
      <c r="SQV252" s="773"/>
      <c r="SQW252" s="774"/>
      <c r="SQY252" s="347"/>
      <c r="SQZ252" s="350"/>
      <c r="SRA252" s="350"/>
      <c r="SRB252" s="773"/>
      <c r="SRC252" s="773"/>
      <c r="SRD252" s="773"/>
      <c r="SRE252" s="774"/>
      <c r="SRG252" s="347"/>
      <c r="SRH252" s="350"/>
      <c r="SRI252" s="350"/>
      <c r="SRJ252" s="773"/>
      <c r="SRK252" s="773"/>
      <c r="SRL252" s="773"/>
      <c r="SRM252" s="774"/>
      <c r="SRO252" s="347"/>
      <c r="SRP252" s="350"/>
      <c r="SRQ252" s="350"/>
      <c r="SRR252" s="773"/>
      <c r="SRS252" s="773"/>
      <c r="SRT252" s="773"/>
      <c r="SRU252" s="774"/>
      <c r="SRW252" s="347"/>
      <c r="SRX252" s="350"/>
      <c r="SRY252" s="350"/>
      <c r="SRZ252" s="773"/>
      <c r="SSA252" s="773"/>
      <c r="SSB252" s="773"/>
      <c r="SSC252" s="774"/>
      <c r="SSE252" s="347"/>
      <c r="SSF252" s="350"/>
      <c r="SSG252" s="350"/>
      <c r="SSH252" s="773"/>
      <c r="SSI252" s="773"/>
      <c r="SSJ252" s="773"/>
      <c r="SSK252" s="774"/>
      <c r="SSM252" s="347"/>
      <c r="SSN252" s="350"/>
      <c r="SSO252" s="350"/>
      <c r="SSP252" s="773"/>
      <c r="SSQ252" s="773"/>
      <c r="SSR252" s="773"/>
      <c r="SSS252" s="774"/>
      <c r="SSU252" s="347"/>
      <c r="SSV252" s="350"/>
      <c r="SSW252" s="350"/>
      <c r="SSX252" s="773"/>
      <c r="SSY252" s="773"/>
      <c r="SSZ252" s="773"/>
      <c r="STA252" s="774"/>
      <c r="STC252" s="347"/>
      <c r="STD252" s="350"/>
      <c r="STE252" s="350"/>
      <c r="STF252" s="773"/>
      <c r="STG252" s="773"/>
      <c r="STH252" s="773"/>
      <c r="STI252" s="774"/>
      <c r="STK252" s="347"/>
      <c r="STL252" s="350"/>
      <c r="STM252" s="350"/>
      <c r="STN252" s="773"/>
      <c r="STO252" s="773"/>
      <c r="STP252" s="773"/>
      <c r="STQ252" s="774"/>
      <c r="STS252" s="347"/>
      <c r="STT252" s="350"/>
      <c r="STU252" s="350"/>
      <c r="STV252" s="773"/>
      <c r="STW252" s="773"/>
      <c r="STX252" s="773"/>
      <c r="STY252" s="774"/>
      <c r="SUA252" s="347"/>
      <c r="SUB252" s="350"/>
      <c r="SUC252" s="350"/>
      <c r="SUD252" s="773"/>
      <c r="SUE252" s="773"/>
      <c r="SUF252" s="773"/>
      <c r="SUG252" s="774"/>
      <c r="SUI252" s="347"/>
      <c r="SUJ252" s="350"/>
      <c r="SUK252" s="350"/>
      <c r="SUL252" s="773"/>
      <c r="SUM252" s="773"/>
      <c r="SUN252" s="773"/>
      <c r="SUO252" s="774"/>
      <c r="SUQ252" s="347"/>
      <c r="SUR252" s="350"/>
      <c r="SUS252" s="350"/>
      <c r="SUT252" s="773"/>
      <c r="SUU252" s="773"/>
      <c r="SUV252" s="773"/>
      <c r="SUW252" s="774"/>
      <c r="SUY252" s="347"/>
      <c r="SUZ252" s="350"/>
      <c r="SVA252" s="350"/>
      <c r="SVB252" s="773"/>
      <c r="SVC252" s="773"/>
      <c r="SVD252" s="773"/>
      <c r="SVE252" s="774"/>
      <c r="SVG252" s="347"/>
      <c r="SVH252" s="350"/>
      <c r="SVI252" s="350"/>
      <c r="SVJ252" s="773"/>
      <c r="SVK252" s="773"/>
      <c r="SVL252" s="773"/>
      <c r="SVM252" s="774"/>
      <c r="SVO252" s="347"/>
      <c r="SVP252" s="350"/>
      <c r="SVQ252" s="350"/>
      <c r="SVR252" s="773"/>
      <c r="SVS252" s="773"/>
      <c r="SVT252" s="773"/>
      <c r="SVU252" s="774"/>
      <c r="SVW252" s="347"/>
      <c r="SVX252" s="350"/>
      <c r="SVY252" s="350"/>
      <c r="SVZ252" s="773"/>
      <c r="SWA252" s="773"/>
      <c r="SWB252" s="773"/>
      <c r="SWC252" s="774"/>
      <c r="SWE252" s="347"/>
      <c r="SWF252" s="350"/>
      <c r="SWG252" s="350"/>
      <c r="SWH252" s="773"/>
      <c r="SWI252" s="773"/>
      <c r="SWJ252" s="773"/>
      <c r="SWK252" s="774"/>
      <c r="SWM252" s="347"/>
      <c r="SWN252" s="350"/>
      <c r="SWO252" s="350"/>
      <c r="SWP252" s="773"/>
      <c r="SWQ252" s="773"/>
      <c r="SWR252" s="773"/>
      <c r="SWS252" s="774"/>
      <c r="SWU252" s="347"/>
      <c r="SWV252" s="350"/>
      <c r="SWW252" s="350"/>
      <c r="SWX252" s="773"/>
      <c r="SWY252" s="773"/>
      <c r="SWZ252" s="773"/>
      <c r="SXA252" s="774"/>
      <c r="SXC252" s="347"/>
      <c r="SXD252" s="350"/>
      <c r="SXE252" s="350"/>
      <c r="SXF252" s="773"/>
      <c r="SXG252" s="773"/>
      <c r="SXH252" s="773"/>
      <c r="SXI252" s="774"/>
      <c r="SXK252" s="347"/>
      <c r="SXL252" s="350"/>
      <c r="SXM252" s="350"/>
      <c r="SXN252" s="773"/>
      <c r="SXO252" s="773"/>
      <c r="SXP252" s="773"/>
      <c r="SXQ252" s="774"/>
      <c r="SXS252" s="347"/>
      <c r="SXT252" s="350"/>
      <c r="SXU252" s="350"/>
      <c r="SXV252" s="773"/>
      <c r="SXW252" s="773"/>
      <c r="SXX252" s="773"/>
      <c r="SXY252" s="774"/>
      <c r="SYA252" s="347"/>
      <c r="SYB252" s="350"/>
      <c r="SYC252" s="350"/>
      <c r="SYD252" s="773"/>
      <c r="SYE252" s="773"/>
      <c r="SYF252" s="773"/>
      <c r="SYG252" s="774"/>
      <c r="SYI252" s="347"/>
      <c r="SYJ252" s="350"/>
      <c r="SYK252" s="350"/>
      <c r="SYL252" s="773"/>
      <c r="SYM252" s="773"/>
      <c r="SYN252" s="773"/>
      <c r="SYO252" s="774"/>
      <c r="SYQ252" s="347"/>
      <c r="SYR252" s="350"/>
      <c r="SYS252" s="350"/>
      <c r="SYT252" s="773"/>
      <c r="SYU252" s="773"/>
      <c r="SYV252" s="773"/>
      <c r="SYW252" s="774"/>
      <c r="SYY252" s="347"/>
      <c r="SYZ252" s="350"/>
      <c r="SZA252" s="350"/>
      <c r="SZB252" s="773"/>
      <c r="SZC252" s="773"/>
      <c r="SZD252" s="773"/>
      <c r="SZE252" s="774"/>
      <c r="SZG252" s="347"/>
      <c r="SZH252" s="350"/>
      <c r="SZI252" s="350"/>
      <c r="SZJ252" s="773"/>
      <c r="SZK252" s="773"/>
      <c r="SZL252" s="773"/>
      <c r="SZM252" s="774"/>
      <c r="SZO252" s="347"/>
      <c r="SZP252" s="350"/>
      <c r="SZQ252" s="350"/>
      <c r="SZR252" s="773"/>
      <c r="SZS252" s="773"/>
      <c r="SZT252" s="773"/>
      <c r="SZU252" s="774"/>
      <c r="SZW252" s="347"/>
      <c r="SZX252" s="350"/>
      <c r="SZY252" s="350"/>
      <c r="SZZ252" s="773"/>
      <c r="TAA252" s="773"/>
      <c r="TAB252" s="773"/>
      <c r="TAC252" s="774"/>
      <c r="TAE252" s="347"/>
      <c r="TAF252" s="350"/>
      <c r="TAG252" s="350"/>
      <c r="TAH252" s="773"/>
      <c r="TAI252" s="773"/>
      <c r="TAJ252" s="773"/>
      <c r="TAK252" s="774"/>
      <c r="TAM252" s="347"/>
      <c r="TAN252" s="350"/>
      <c r="TAO252" s="350"/>
      <c r="TAP252" s="773"/>
      <c r="TAQ252" s="773"/>
      <c r="TAR252" s="773"/>
      <c r="TAS252" s="774"/>
      <c r="TAU252" s="347"/>
      <c r="TAV252" s="350"/>
      <c r="TAW252" s="350"/>
      <c r="TAX252" s="773"/>
      <c r="TAY252" s="773"/>
      <c r="TAZ252" s="773"/>
      <c r="TBA252" s="774"/>
      <c r="TBC252" s="347"/>
      <c r="TBD252" s="350"/>
      <c r="TBE252" s="350"/>
      <c r="TBF252" s="773"/>
      <c r="TBG252" s="773"/>
      <c r="TBH252" s="773"/>
      <c r="TBI252" s="774"/>
      <c r="TBK252" s="347"/>
      <c r="TBL252" s="350"/>
      <c r="TBM252" s="350"/>
      <c r="TBN252" s="773"/>
      <c r="TBO252" s="773"/>
      <c r="TBP252" s="773"/>
      <c r="TBQ252" s="774"/>
      <c r="TBS252" s="347"/>
      <c r="TBT252" s="350"/>
      <c r="TBU252" s="350"/>
      <c r="TBV252" s="773"/>
      <c r="TBW252" s="773"/>
      <c r="TBX252" s="773"/>
      <c r="TBY252" s="774"/>
      <c r="TCA252" s="347"/>
      <c r="TCB252" s="350"/>
      <c r="TCC252" s="350"/>
      <c r="TCD252" s="773"/>
      <c r="TCE252" s="773"/>
      <c r="TCF252" s="773"/>
      <c r="TCG252" s="774"/>
      <c r="TCI252" s="347"/>
      <c r="TCJ252" s="350"/>
      <c r="TCK252" s="350"/>
      <c r="TCL252" s="773"/>
      <c r="TCM252" s="773"/>
      <c r="TCN252" s="773"/>
      <c r="TCO252" s="774"/>
      <c r="TCQ252" s="347"/>
      <c r="TCR252" s="350"/>
      <c r="TCS252" s="350"/>
      <c r="TCT252" s="773"/>
      <c r="TCU252" s="773"/>
      <c r="TCV252" s="773"/>
      <c r="TCW252" s="774"/>
      <c r="TCY252" s="347"/>
      <c r="TCZ252" s="350"/>
      <c r="TDA252" s="350"/>
      <c r="TDB252" s="773"/>
      <c r="TDC252" s="773"/>
      <c r="TDD252" s="773"/>
      <c r="TDE252" s="774"/>
      <c r="TDG252" s="347"/>
      <c r="TDH252" s="350"/>
      <c r="TDI252" s="350"/>
      <c r="TDJ252" s="773"/>
      <c r="TDK252" s="773"/>
      <c r="TDL252" s="773"/>
      <c r="TDM252" s="774"/>
      <c r="TDO252" s="347"/>
      <c r="TDP252" s="350"/>
      <c r="TDQ252" s="350"/>
      <c r="TDR252" s="773"/>
      <c r="TDS252" s="773"/>
      <c r="TDT252" s="773"/>
      <c r="TDU252" s="774"/>
      <c r="TDW252" s="347"/>
      <c r="TDX252" s="350"/>
      <c r="TDY252" s="350"/>
      <c r="TDZ252" s="773"/>
      <c r="TEA252" s="773"/>
      <c r="TEB252" s="773"/>
      <c r="TEC252" s="774"/>
      <c r="TEE252" s="347"/>
      <c r="TEF252" s="350"/>
      <c r="TEG252" s="350"/>
      <c r="TEH252" s="773"/>
      <c r="TEI252" s="773"/>
      <c r="TEJ252" s="773"/>
      <c r="TEK252" s="774"/>
      <c r="TEM252" s="347"/>
      <c r="TEN252" s="350"/>
      <c r="TEO252" s="350"/>
      <c r="TEP252" s="773"/>
      <c r="TEQ252" s="773"/>
      <c r="TER252" s="773"/>
      <c r="TES252" s="774"/>
      <c r="TEU252" s="347"/>
      <c r="TEV252" s="350"/>
      <c r="TEW252" s="350"/>
      <c r="TEX252" s="773"/>
      <c r="TEY252" s="773"/>
      <c r="TEZ252" s="773"/>
      <c r="TFA252" s="774"/>
      <c r="TFC252" s="347"/>
      <c r="TFD252" s="350"/>
      <c r="TFE252" s="350"/>
      <c r="TFF252" s="773"/>
      <c r="TFG252" s="773"/>
      <c r="TFH252" s="773"/>
      <c r="TFI252" s="774"/>
      <c r="TFK252" s="347"/>
      <c r="TFL252" s="350"/>
      <c r="TFM252" s="350"/>
      <c r="TFN252" s="773"/>
      <c r="TFO252" s="773"/>
      <c r="TFP252" s="773"/>
      <c r="TFQ252" s="774"/>
      <c r="TFS252" s="347"/>
      <c r="TFT252" s="350"/>
      <c r="TFU252" s="350"/>
      <c r="TFV252" s="773"/>
      <c r="TFW252" s="773"/>
      <c r="TFX252" s="773"/>
      <c r="TFY252" s="774"/>
      <c r="TGA252" s="347"/>
      <c r="TGB252" s="350"/>
      <c r="TGC252" s="350"/>
      <c r="TGD252" s="773"/>
      <c r="TGE252" s="773"/>
      <c r="TGF252" s="773"/>
      <c r="TGG252" s="774"/>
      <c r="TGI252" s="347"/>
      <c r="TGJ252" s="350"/>
      <c r="TGK252" s="350"/>
      <c r="TGL252" s="773"/>
      <c r="TGM252" s="773"/>
      <c r="TGN252" s="773"/>
      <c r="TGO252" s="774"/>
      <c r="TGQ252" s="347"/>
      <c r="TGR252" s="350"/>
      <c r="TGS252" s="350"/>
      <c r="TGT252" s="773"/>
      <c r="TGU252" s="773"/>
      <c r="TGV252" s="773"/>
      <c r="TGW252" s="774"/>
      <c r="TGY252" s="347"/>
      <c r="TGZ252" s="350"/>
      <c r="THA252" s="350"/>
      <c r="THB252" s="773"/>
      <c r="THC252" s="773"/>
      <c r="THD252" s="773"/>
      <c r="THE252" s="774"/>
      <c r="THG252" s="347"/>
      <c r="THH252" s="350"/>
      <c r="THI252" s="350"/>
      <c r="THJ252" s="773"/>
      <c r="THK252" s="773"/>
      <c r="THL252" s="773"/>
      <c r="THM252" s="774"/>
      <c r="THO252" s="347"/>
      <c r="THP252" s="350"/>
      <c r="THQ252" s="350"/>
      <c r="THR252" s="773"/>
      <c r="THS252" s="773"/>
      <c r="THT252" s="773"/>
      <c r="THU252" s="774"/>
      <c r="THW252" s="347"/>
      <c r="THX252" s="350"/>
      <c r="THY252" s="350"/>
      <c r="THZ252" s="773"/>
      <c r="TIA252" s="773"/>
      <c r="TIB252" s="773"/>
      <c r="TIC252" s="774"/>
      <c r="TIE252" s="347"/>
      <c r="TIF252" s="350"/>
      <c r="TIG252" s="350"/>
      <c r="TIH252" s="773"/>
      <c r="TII252" s="773"/>
      <c r="TIJ252" s="773"/>
      <c r="TIK252" s="774"/>
      <c r="TIM252" s="347"/>
      <c r="TIN252" s="350"/>
      <c r="TIO252" s="350"/>
      <c r="TIP252" s="773"/>
      <c r="TIQ252" s="773"/>
      <c r="TIR252" s="773"/>
      <c r="TIS252" s="774"/>
      <c r="TIU252" s="347"/>
      <c r="TIV252" s="350"/>
      <c r="TIW252" s="350"/>
      <c r="TIX252" s="773"/>
      <c r="TIY252" s="773"/>
      <c r="TIZ252" s="773"/>
      <c r="TJA252" s="774"/>
      <c r="TJC252" s="347"/>
      <c r="TJD252" s="350"/>
      <c r="TJE252" s="350"/>
      <c r="TJF252" s="773"/>
      <c r="TJG252" s="773"/>
      <c r="TJH252" s="773"/>
      <c r="TJI252" s="774"/>
      <c r="TJK252" s="347"/>
      <c r="TJL252" s="350"/>
      <c r="TJM252" s="350"/>
      <c r="TJN252" s="773"/>
      <c r="TJO252" s="773"/>
      <c r="TJP252" s="773"/>
      <c r="TJQ252" s="774"/>
      <c r="TJS252" s="347"/>
      <c r="TJT252" s="350"/>
      <c r="TJU252" s="350"/>
      <c r="TJV252" s="773"/>
      <c r="TJW252" s="773"/>
      <c r="TJX252" s="773"/>
      <c r="TJY252" s="774"/>
      <c r="TKA252" s="347"/>
      <c r="TKB252" s="350"/>
      <c r="TKC252" s="350"/>
      <c r="TKD252" s="773"/>
      <c r="TKE252" s="773"/>
      <c r="TKF252" s="773"/>
      <c r="TKG252" s="774"/>
      <c r="TKI252" s="347"/>
      <c r="TKJ252" s="350"/>
      <c r="TKK252" s="350"/>
      <c r="TKL252" s="773"/>
      <c r="TKM252" s="773"/>
      <c r="TKN252" s="773"/>
      <c r="TKO252" s="774"/>
      <c r="TKQ252" s="347"/>
      <c r="TKR252" s="350"/>
      <c r="TKS252" s="350"/>
      <c r="TKT252" s="773"/>
      <c r="TKU252" s="773"/>
      <c r="TKV252" s="773"/>
      <c r="TKW252" s="774"/>
      <c r="TKY252" s="347"/>
      <c r="TKZ252" s="350"/>
      <c r="TLA252" s="350"/>
      <c r="TLB252" s="773"/>
      <c r="TLC252" s="773"/>
      <c r="TLD252" s="773"/>
      <c r="TLE252" s="774"/>
      <c r="TLG252" s="347"/>
      <c r="TLH252" s="350"/>
      <c r="TLI252" s="350"/>
      <c r="TLJ252" s="773"/>
      <c r="TLK252" s="773"/>
      <c r="TLL252" s="773"/>
      <c r="TLM252" s="774"/>
      <c r="TLO252" s="347"/>
      <c r="TLP252" s="350"/>
      <c r="TLQ252" s="350"/>
      <c r="TLR252" s="773"/>
      <c r="TLS252" s="773"/>
      <c r="TLT252" s="773"/>
      <c r="TLU252" s="774"/>
      <c r="TLW252" s="347"/>
      <c r="TLX252" s="350"/>
      <c r="TLY252" s="350"/>
      <c r="TLZ252" s="773"/>
      <c r="TMA252" s="773"/>
      <c r="TMB252" s="773"/>
      <c r="TMC252" s="774"/>
      <c r="TME252" s="347"/>
      <c r="TMF252" s="350"/>
      <c r="TMG252" s="350"/>
      <c r="TMH252" s="773"/>
      <c r="TMI252" s="773"/>
      <c r="TMJ252" s="773"/>
      <c r="TMK252" s="774"/>
      <c r="TMM252" s="347"/>
      <c r="TMN252" s="350"/>
      <c r="TMO252" s="350"/>
      <c r="TMP252" s="773"/>
      <c r="TMQ252" s="773"/>
      <c r="TMR252" s="773"/>
      <c r="TMS252" s="774"/>
      <c r="TMU252" s="347"/>
      <c r="TMV252" s="350"/>
      <c r="TMW252" s="350"/>
      <c r="TMX252" s="773"/>
      <c r="TMY252" s="773"/>
      <c r="TMZ252" s="773"/>
      <c r="TNA252" s="774"/>
      <c r="TNC252" s="347"/>
      <c r="TND252" s="350"/>
      <c r="TNE252" s="350"/>
      <c r="TNF252" s="773"/>
      <c r="TNG252" s="773"/>
      <c r="TNH252" s="773"/>
      <c r="TNI252" s="774"/>
      <c r="TNK252" s="347"/>
      <c r="TNL252" s="350"/>
      <c r="TNM252" s="350"/>
      <c r="TNN252" s="773"/>
      <c r="TNO252" s="773"/>
      <c r="TNP252" s="773"/>
      <c r="TNQ252" s="774"/>
      <c r="TNS252" s="347"/>
      <c r="TNT252" s="350"/>
      <c r="TNU252" s="350"/>
      <c r="TNV252" s="773"/>
      <c r="TNW252" s="773"/>
      <c r="TNX252" s="773"/>
      <c r="TNY252" s="774"/>
      <c r="TOA252" s="347"/>
      <c r="TOB252" s="350"/>
      <c r="TOC252" s="350"/>
      <c r="TOD252" s="773"/>
      <c r="TOE252" s="773"/>
      <c r="TOF252" s="773"/>
      <c r="TOG252" s="774"/>
      <c r="TOI252" s="347"/>
      <c r="TOJ252" s="350"/>
      <c r="TOK252" s="350"/>
      <c r="TOL252" s="773"/>
      <c r="TOM252" s="773"/>
      <c r="TON252" s="773"/>
      <c r="TOO252" s="774"/>
      <c r="TOQ252" s="347"/>
      <c r="TOR252" s="350"/>
      <c r="TOS252" s="350"/>
      <c r="TOT252" s="773"/>
      <c r="TOU252" s="773"/>
      <c r="TOV252" s="773"/>
      <c r="TOW252" s="774"/>
      <c r="TOY252" s="347"/>
      <c r="TOZ252" s="350"/>
      <c r="TPA252" s="350"/>
      <c r="TPB252" s="773"/>
      <c r="TPC252" s="773"/>
      <c r="TPD252" s="773"/>
      <c r="TPE252" s="774"/>
      <c r="TPG252" s="347"/>
      <c r="TPH252" s="350"/>
      <c r="TPI252" s="350"/>
      <c r="TPJ252" s="773"/>
      <c r="TPK252" s="773"/>
      <c r="TPL252" s="773"/>
      <c r="TPM252" s="774"/>
      <c r="TPO252" s="347"/>
      <c r="TPP252" s="350"/>
      <c r="TPQ252" s="350"/>
      <c r="TPR252" s="773"/>
      <c r="TPS252" s="773"/>
      <c r="TPT252" s="773"/>
      <c r="TPU252" s="774"/>
      <c r="TPW252" s="347"/>
      <c r="TPX252" s="350"/>
      <c r="TPY252" s="350"/>
      <c r="TPZ252" s="773"/>
      <c r="TQA252" s="773"/>
      <c r="TQB252" s="773"/>
      <c r="TQC252" s="774"/>
      <c r="TQE252" s="347"/>
      <c r="TQF252" s="350"/>
      <c r="TQG252" s="350"/>
      <c r="TQH252" s="773"/>
      <c r="TQI252" s="773"/>
      <c r="TQJ252" s="773"/>
      <c r="TQK252" s="774"/>
      <c r="TQM252" s="347"/>
      <c r="TQN252" s="350"/>
      <c r="TQO252" s="350"/>
      <c r="TQP252" s="773"/>
      <c r="TQQ252" s="773"/>
      <c r="TQR252" s="773"/>
      <c r="TQS252" s="774"/>
      <c r="TQU252" s="347"/>
      <c r="TQV252" s="350"/>
      <c r="TQW252" s="350"/>
      <c r="TQX252" s="773"/>
      <c r="TQY252" s="773"/>
      <c r="TQZ252" s="773"/>
      <c r="TRA252" s="774"/>
      <c r="TRC252" s="347"/>
      <c r="TRD252" s="350"/>
      <c r="TRE252" s="350"/>
      <c r="TRF252" s="773"/>
      <c r="TRG252" s="773"/>
      <c r="TRH252" s="773"/>
      <c r="TRI252" s="774"/>
      <c r="TRK252" s="347"/>
      <c r="TRL252" s="350"/>
      <c r="TRM252" s="350"/>
      <c r="TRN252" s="773"/>
      <c r="TRO252" s="773"/>
      <c r="TRP252" s="773"/>
      <c r="TRQ252" s="774"/>
      <c r="TRS252" s="347"/>
      <c r="TRT252" s="350"/>
      <c r="TRU252" s="350"/>
      <c r="TRV252" s="773"/>
      <c r="TRW252" s="773"/>
      <c r="TRX252" s="773"/>
      <c r="TRY252" s="774"/>
      <c r="TSA252" s="347"/>
      <c r="TSB252" s="350"/>
      <c r="TSC252" s="350"/>
      <c r="TSD252" s="773"/>
      <c r="TSE252" s="773"/>
      <c r="TSF252" s="773"/>
      <c r="TSG252" s="774"/>
      <c r="TSI252" s="347"/>
      <c r="TSJ252" s="350"/>
      <c r="TSK252" s="350"/>
      <c r="TSL252" s="773"/>
      <c r="TSM252" s="773"/>
      <c r="TSN252" s="773"/>
      <c r="TSO252" s="774"/>
      <c r="TSQ252" s="347"/>
      <c r="TSR252" s="350"/>
      <c r="TSS252" s="350"/>
      <c r="TST252" s="773"/>
      <c r="TSU252" s="773"/>
      <c r="TSV252" s="773"/>
      <c r="TSW252" s="774"/>
      <c r="TSY252" s="347"/>
      <c r="TSZ252" s="350"/>
      <c r="TTA252" s="350"/>
      <c r="TTB252" s="773"/>
      <c r="TTC252" s="773"/>
      <c r="TTD252" s="773"/>
      <c r="TTE252" s="774"/>
      <c r="TTG252" s="347"/>
      <c r="TTH252" s="350"/>
      <c r="TTI252" s="350"/>
      <c r="TTJ252" s="773"/>
      <c r="TTK252" s="773"/>
      <c r="TTL252" s="773"/>
      <c r="TTM252" s="774"/>
      <c r="TTO252" s="347"/>
      <c r="TTP252" s="350"/>
      <c r="TTQ252" s="350"/>
      <c r="TTR252" s="773"/>
      <c r="TTS252" s="773"/>
      <c r="TTT252" s="773"/>
      <c r="TTU252" s="774"/>
      <c r="TTW252" s="347"/>
      <c r="TTX252" s="350"/>
      <c r="TTY252" s="350"/>
      <c r="TTZ252" s="773"/>
      <c r="TUA252" s="773"/>
      <c r="TUB252" s="773"/>
      <c r="TUC252" s="774"/>
      <c r="TUE252" s="347"/>
      <c r="TUF252" s="350"/>
      <c r="TUG252" s="350"/>
      <c r="TUH252" s="773"/>
      <c r="TUI252" s="773"/>
      <c r="TUJ252" s="773"/>
      <c r="TUK252" s="774"/>
      <c r="TUM252" s="347"/>
      <c r="TUN252" s="350"/>
      <c r="TUO252" s="350"/>
      <c r="TUP252" s="773"/>
      <c r="TUQ252" s="773"/>
      <c r="TUR252" s="773"/>
      <c r="TUS252" s="774"/>
      <c r="TUU252" s="347"/>
      <c r="TUV252" s="350"/>
      <c r="TUW252" s="350"/>
      <c r="TUX252" s="773"/>
      <c r="TUY252" s="773"/>
      <c r="TUZ252" s="773"/>
      <c r="TVA252" s="774"/>
      <c r="TVC252" s="347"/>
      <c r="TVD252" s="350"/>
      <c r="TVE252" s="350"/>
      <c r="TVF252" s="773"/>
      <c r="TVG252" s="773"/>
      <c r="TVH252" s="773"/>
      <c r="TVI252" s="774"/>
      <c r="TVK252" s="347"/>
      <c r="TVL252" s="350"/>
      <c r="TVM252" s="350"/>
      <c r="TVN252" s="773"/>
      <c r="TVO252" s="773"/>
      <c r="TVP252" s="773"/>
      <c r="TVQ252" s="774"/>
      <c r="TVS252" s="347"/>
      <c r="TVT252" s="350"/>
      <c r="TVU252" s="350"/>
      <c r="TVV252" s="773"/>
      <c r="TVW252" s="773"/>
      <c r="TVX252" s="773"/>
      <c r="TVY252" s="774"/>
      <c r="TWA252" s="347"/>
      <c r="TWB252" s="350"/>
      <c r="TWC252" s="350"/>
      <c r="TWD252" s="773"/>
      <c r="TWE252" s="773"/>
      <c r="TWF252" s="773"/>
      <c r="TWG252" s="774"/>
      <c r="TWI252" s="347"/>
      <c r="TWJ252" s="350"/>
      <c r="TWK252" s="350"/>
      <c r="TWL252" s="773"/>
      <c r="TWM252" s="773"/>
      <c r="TWN252" s="773"/>
      <c r="TWO252" s="774"/>
      <c r="TWQ252" s="347"/>
      <c r="TWR252" s="350"/>
      <c r="TWS252" s="350"/>
      <c r="TWT252" s="773"/>
      <c r="TWU252" s="773"/>
      <c r="TWV252" s="773"/>
      <c r="TWW252" s="774"/>
      <c r="TWY252" s="347"/>
      <c r="TWZ252" s="350"/>
      <c r="TXA252" s="350"/>
      <c r="TXB252" s="773"/>
      <c r="TXC252" s="773"/>
      <c r="TXD252" s="773"/>
      <c r="TXE252" s="774"/>
      <c r="TXG252" s="347"/>
      <c r="TXH252" s="350"/>
      <c r="TXI252" s="350"/>
      <c r="TXJ252" s="773"/>
      <c r="TXK252" s="773"/>
      <c r="TXL252" s="773"/>
      <c r="TXM252" s="774"/>
      <c r="TXO252" s="347"/>
      <c r="TXP252" s="350"/>
      <c r="TXQ252" s="350"/>
      <c r="TXR252" s="773"/>
      <c r="TXS252" s="773"/>
      <c r="TXT252" s="773"/>
      <c r="TXU252" s="774"/>
      <c r="TXW252" s="347"/>
      <c r="TXX252" s="350"/>
      <c r="TXY252" s="350"/>
      <c r="TXZ252" s="773"/>
      <c r="TYA252" s="773"/>
      <c r="TYB252" s="773"/>
      <c r="TYC252" s="774"/>
      <c r="TYE252" s="347"/>
      <c r="TYF252" s="350"/>
      <c r="TYG252" s="350"/>
      <c r="TYH252" s="773"/>
      <c r="TYI252" s="773"/>
      <c r="TYJ252" s="773"/>
      <c r="TYK252" s="774"/>
      <c r="TYM252" s="347"/>
      <c r="TYN252" s="350"/>
      <c r="TYO252" s="350"/>
      <c r="TYP252" s="773"/>
      <c r="TYQ252" s="773"/>
      <c r="TYR252" s="773"/>
      <c r="TYS252" s="774"/>
      <c r="TYU252" s="347"/>
      <c r="TYV252" s="350"/>
      <c r="TYW252" s="350"/>
      <c r="TYX252" s="773"/>
      <c r="TYY252" s="773"/>
      <c r="TYZ252" s="773"/>
      <c r="TZA252" s="774"/>
      <c r="TZC252" s="347"/>
      <c r="TZD252" s="350"/>
      <c r="TZE252" s="350"/>
      <c r="TZF252" s="773"/>
      <c r="TZG252" s="773"/>
      <c r="TZH252" s="773"/>
      <c r="TZI252" s="774"/>
      <c r="TZK252" s="347"/>
      <c r="TZL252" s="350"/>
      <c r="TZM252" s="350"/>
      <c r="TZN252" s="773"/>
      <c r="TZO252" s="773"/>
      <c r="TZP252" s="773"/>
      <c r="TZQ252" s="774"/>
      <c r="TZS252" s="347"/>
      <c r="TZT252" s="350"/>
      <c r="TZU252" s="350"/>
      <c r="TZV252" s="773"/>
      <c r="TZW252" s="773"/>
      <c r="TZX252" s="773"/>
      <c r="TZY252" s="774"/>
      <c r="UAA252" s="347"/>
      <c r="UAB252" s="350"/>
      <c r="UAC252" s="350"/>
      <c r="UAD252" s="773"/>
      <c r="UAE252" s="773"/>
      <c r="UAF252" s="773"/>
      <c r="UAG252" s="774"/>
      <c r="UAI252" s="347"/>
      <c r="UAJ252" s="350"/>
      <c r="UAK252" s="350"/>
      <c r="UAL252" s="773"/>
      <c r="UAM252" s="773"/>
      <c r="UAN252" s="773"/>
      <c r="UAO252" s="774"/>
      <c r="UAQ252" s="347"/>
      <c r="UAR252" s="350"/>
      <c r="UAS252" s="350"/>
      <c r="UAT252" s="773"/>
      <c r="UAU252" s="773"/>
      <c r="UAV252" s="773"/>
      <c r="UAW252" s="774"/>
      <c r="UAY252" s="347"/>
      <c r="UAZ252" s="350"/>
      <c r="UBA252" s="350"/>
      <c r="UBB252" s="773"/>
      <c r="UBC252" s="773"/>
      <c r="UBD252" s="773"/>
      <c r="UBE252" s="774"/>
      <c r="UBG252" s="347"/>
      <c r="UBH252" s="350"/>
      <c r="UBI252" s="350"/>
      <c r="UBJ252" s="773"/>
      <c r="UBK252" s="773"/>
      <c r="UBL252" s="773"/>
      <c r="UBM252" s="774"/>
      <c r="UBO252" s="347"/>
      <c r="UBP252" s="350"/>
      <c r="UBQ252" s="350"/>
      <c r="UBR252" s="773"/>
      <c r="UBS252" s="773"/>
      <c r="UBT252" s="773"/>
      <c r="UBU252" s="774"/>
      <c r="UBW252" s="347"/>
      <c r="UBX252" s="350"/>
      <c r="UBY252" s="350"/>
      <c r="UBZ252" s="773"/>
      <c r="UCA252" s="773"/>
      <c r="UCB252" s="773"/>
      <c r="UCC252" s="774"/>
      <c r="UCE252" s="347"/>
      <c r="UCF252" s="350"/>
      <c r="UCG252" s="350"/>
      <c r="UCH252" s="773"/>
      <c r="UCI252" s="773"/>
      <c r="UCJ252" s="773"/>
      <c r="UCK252" s="774"/>
      <c r="UCM252" s="347"/>
      <c r="UCN252" s="350"/>
      <c r="UCO252" s="350"/>
      <c r="UCP252" s="773"/>
      <c r="UCQ252" s="773"/>
      <c r="UCR252" s="773"/>
      <c r="UCS252" s="774"/>
      <c r="UCU252" s="347"/>
      <c r="UCV252" s="350"/>
      <c r="UCW252" s="350"/>
      <c r="UCX252" s="773"/>
      <c r="UCY252" s="773"/>
      <c r="UCZ252" s="773"/>
      <c r="UDA252" s="774"/>
      <c r="UDC252" s="347"/>
      <c r="UDD252" s="350"/>
      <c r="UDE252" s="350"/>
      <c r="UDF252" s="773"/>
      <c r="UDG252" s="773"/>
      <c r="UDH252" s="773"/>
      <c r="UDI252" s="774"/>
      <c r="UDK252" s="347"/>
      <c r="UDL252" s="350"/>
      <c r="UDM252" s="350"/>
      <c r="UDN252" s="773"/>
      <c r="UDO252" s="773"/>
      <c r="UDP252" s="773"/>
      <c r="UDQ252" s="774"/>
      <c r="UDS252" s="347"/>
      <c r="UDT252" s="350"/>
      <c r="UDU252" s="350"/>
      <c r="UDV252" s="773"/>
      <c r="UDW252" s="773"/>
      <c r="UDX252" s="773"/>
      <c r="UDY252" s="774"/>
      <c r="UEA252" s="347"/>
      <c r="UEB252" s="350"/>
      <c r="UEC252" s="350"/>
      <c r="UED252" s="773"/>
      <c r="UEE252" s="773"/>
      <c r="UEF252" s="773"/>
      <c r="UEG252" s="774"/>
      <c r="UEI252" s="347"/>
      <c r="UEJ252" s="350"/>
      <c r="UEK252" s="350"/>
      <c r="UEL252" s="773"/>
      <c r="UEM252" s="773"/>
      <c r="UEN252" s="773"/>
      <c r="UEO252" s="774"/>
      <c r="UEQ252" s="347"/>
      <c r="UER252" s="350"/>
      <c r="UES252" s="350"/>
      <c r="UET252" s="773"/>
      <c r="UEU252" s="773"/>
      <c r="UEV252" s="773"/>
      <c r="UEW252" s="774"/>
      <c r="UEY252" s="347"/>
      <c r="UEZ252" s="350"/>
      <c r="UFA252" s="350"/>
      <c r="UFB252" s="773"/>
      <c r="UFC252" s="773"/>
      <c r="UFD252" s="773"/>
      <c r="UFE252" s="774"/>
      <c r="UFG252" s="347"/>
      <c r="UFH252" s="350"/>
      <c r="UFI252" s="350"/>
      <c r="UFJ252" s="773"/>
      <c r="UFK252" s="773"/>
      <c r="UFL252" s="773"/>
      <c r="UFM252" s="774"/>
      <c r="UFO252" s="347"/>
      <c r="UFP252" s="350"/>
      <c r="UFQ252" s="350"/>
      <c r="UFR252" s="773"/>
      <c r="UFS252" s="773"/>
      <c r="UFT252" s="773"/>
      <c r="UFU252" s="774"/>
      <c r="UFW252" s="347"/>
      <c r="UFX252" s="350"/>
      <c r="UFY252" s="350"/>
      <c r="UFZ252" s="773"/>
      <c r="UGA252" s="773"/>
      <c r="UGB252" s="773"/>
      <c r="UGC252" s="774"/>
      <c r="UGE252" s="347"/>
      <c r="UGF252" s="350"/>
      <c r="UGG252" s="350"/>
      <c r="UGH252" s="773"/>
      <c r="UGI252" s="773"/>
      <c r="UGJ252" s="773"/>
      <c r="UGK252" s="774"/>
      <c r="UGM252" s="347"/>
      <c r="UGN252" s="350"/>
      <c r="UGO252" s="350"/>
      <c r="UGP252" s="773"/>
      <c r="UGQ252" s="773"/>
      <c r="UGR252" s="773"/>
      <c r="UGS252" s="774"/>
      <c r="UGU252" s="347"/>
      <c r="UGV252" s="350"/>
      <c r="UGW252" s="350"/>
      <c r="UGX252" s="773"/>
      <c r="UGY252" s="773"/>
      <c r="UGZ252" s="773"/>
      <c r="UHA252" s="774"/>
      <c r="UHC252" s="347"/>
      <c r="UHD252" s="350"/>
      <c r="UHE252" s="350"/>
      <c r="UHF252" s="773"/>
      <c r="UHG252" s="773"/>
      <c r="UHH252" s="773"/>
      <c r="UHI252" s="774"/>
      <c r="UHK252" s="347"/>
      <c r="UHL252" s="350"/>
      <c r="UHM252" s="350"/>
      <c r="UHN252" s="773"/>
      <c r="UHO252" s="773"/>
      <c r="UHP252" s="773"/>
      <c r="UHQ252" s="774"/>
      <c r="UHS252" s="347"/>
      <c r="UHT252" s="350"/>
      <c r="UHU252" s="350"/>
      <c r="UHV252" s="773"/>
      <c r="UHW252" s="773"/>
      <c r="UHX252" s="773"/>
      <c r="UHY252" s="774"/>
      <c r="UIA252" s="347"/>
      <c r="UIB252" s="350"/>
      <c r="UIC252" s="350"/>
      <c r="UID252" s="773"/>
      <c r="UIE252" s="773"/>
      <c r="UIF252" s="773"/>
      <c r="UIG252" s="774"/>
      <c r="UII252" s="347"/>
      <c r="UIJ252" s="350"/>
      <c r="UIK252" s="350"/>
      <c r="UIL252" s="773"/>
      <c r="UIM252" s="773"/>
      <c r="UIN252" s="773"/>
      <c r="UIO252" s="774"/>
      <c r="UIQ252" s="347"/>
      <c r="UIR252" s="350"/>
      <c r="UIS252" s="350"/>
      <c r="UIT252" s="773"/>
      <c r="UIU252" s="773"/>
      <c r="UIV252" s="773"/>
      <c r="UIW252" s="774"/>
      <c r="UIY252" s="347"/>
      <c r="UIZ252" s="350"/>
      <c r="UJA252" s="350"/>
      <c r="UJB252" s="773"/>
      <c r="UJC252" s="773"/>
      <c r="UJD252" s="773"/>
      <c r="UJE252" s="774"/>
      <c r="UJG252" s="347"/>
      <c r="UJH252" s="350"/>
      <c r="UJI252" s="350"/>
      <c r="UJJ252" s="773"/>
      <c r="UJK252" s="773"/>
      <c r="UJL252" s="773"/>
      <c r="UJM252" s="774"/>
      <c r="UJO252" s="347"/>
      <c r="UJP252" s="350"/>
      <c r="UJQ252" s="350"/>
      <c r="UJR252" s="773"/>
      <c r="UJS252" s="773"/>
      <c r="UJT252" s="773"/>
      <c r="UJU252" s="774"/>
      <c r="UJW252" s="347"/>
      <c r="UJX252" s="350"/>
      <c r="UJY252" s="350"/>
      <c r="UJZ252" s="773"/>
      <c r="UKA252" s="773"/>
      <c r="UKB252" s="773"/>
      <c r="UKC252" s="774"/>
      <c r="UKE252" s="347"/>
      <c r="UKF252" s="350"/>
      <c r="UKG252" s="350"/>
      <c r="UKH252" s="773"/>
      <c r="UKI252" s="773"/>
      <c r="UKJ252" s="773"/>
      <c r="UKK252" s="774"/>
      <c r="UKM252" s="347"/>
      <c r="UKN252" s="350"/>
      <c r="UKO252" s="350"/>
      <c r="UKP252" s="773"/>
      <c r="UKQ252" s="773"/>
      <c r="UKR252" s="773"/>
      <c r="UKS252" s="774"/>
      <c r="UKU252" s="347"/>
      <c r="UKV252" s="350"/>
      <c r="UKW252" s="350"/>
      <c r="UKX252" s="773"/>
      <c r="UKY252" s="773"/>
      <c r="UKZ252" s="773"/>
      <c r="ULA252" s="774"/>
      <c r="ULC252" s="347"/>
      <c r="ULD252" s="350"/>
      <c r="ULE252" s="350"/>
      <c r="ULF252" s="773"/>
      <c r="ULG252" s="773"/>
      <c r="ULH252" s="773"/>
      <c r="ULI252" s="774"/>
      <c r="ULK252" s="347"/>
      <c r="ULL252" s="350"/>
      <c r="ULM252" s="350"/>
      <c r="ULN252" s="773"/>
      <c r="ULO252" s="773"/>
      <c r="ULP252" s="773"/>
      <c r="ULQ252" s="774"/>
      <c r="ULS252" s="347"/>
      <c r="ULT252" s="350"/>
      <c r="ULU252" s="350"/>
      <c r="ULV252" s="773"/>
      <c r="ULW252" s="773"/>
      <c r="ULX252" s="773"/>
      <c r="ULY252" s="774"/>
      <c r="UMA252" s="347"/>
      <c r="UMB252" s="350"/>
      <c r="UMC252" s="350"/>
      <c r="UMD252" s="773"/>
      <c r="UME252" s="773"/>
      <c r="UMF252" s="773"/>
      <c r="UMG252" s="774"/>
      <c r="UMI252" s="347"/>
      <c r="UMJ252" s="350"/>
      <c r="UMK252" s="350"/>
      <c r="UML252" s="773"/>
      <c r="UMM252" s="773"/>
      <c r="UMN252" s="773"/>
      <c r="UMO252" s="774"/>
      <c r="UMQ252" s="347"/>
      <c r="UMR252" s="350"/>
      <c r="UMS252" s="350"/>
      <c r="UMT252" s="773"/>
      <c r="UMU252" s="773"/>
      <c r="UMV252" s="773"/>
      <c r="UMW252" s="774"/>
      <c r="UMY252" s="347"/>
      <c r="UMZ252" s="350"/>
      <c r="UNA252" s="350"/>
      <c r="UNB252" s="773"/>
      <c r="UNC252" s="773"/>
      <c r="UND252" s="773"/>
      <c r="UNE252" s="774"/>
      <c r="UNG252" s="347"/>
      <c r="UNH252" s="350"/>
      <c r="UNI252" s="350"/>
      <c r="UNJ252" s="773"/>
      <c r="UNK252" s="773"/>
      <c r="UNL252" s="773"/>
      <c r="UNM252" s="774"/>
      <c r="UNO252" s="347"/>
      <c r="UNP252" s="350"/>
      <c r="UNQ252" s="350"/>
      <c r="UNR252" s="773"/>
      <c r="UNS252" s="773"/>
      <c r="UNT252" s="773"/>
      <c r="UNU252" s="774"/>
      <c r="UNW252" s="347"/>
      <c r="UNX252" s="350"/>
      <c r="UNY252" s="350"/>
      <c r="UNZ252" s="773"/>
      <c r="UOA252" s="773"/>
      <c r="UOB252" s="773"/>
      <c r="UOC252" s="774"/>
      <c r="UOE252" s="347"/>
      <c r="UOF252" s="350"/>
      <c r="UOG252" s="350"/>
      <c r="UOH252" s="773"/>
      <c r="UOI252" s="773"/>
      <c r="UOJ252" s="773"/>
      <c r="UOK252" s="774"/>
      <c r="UOM252" s="347"/>
      <c r="UON252" s="350"/>
      <c r="UOO252" s="350"/>
      <c r="UOP252" s="773"/>
      <c r="UOQ252" s="773"/>
      <c r="UOR252" s="773"/>
      <c r="UOS252" s="774"/>
      <c r="UOU252" s="347"/>
      <c r="UOV252" s="350"/>
      <c r="UOW252" s="350"/>
      <c r="UOX252" s="773"/>
      <c r="UOY252" s="773"/>
      <c r="UOZ252" s="773"/>
      <c r="UPA252" s="774"/>
      <c r="UPC252" s="347"/>
      <c r="UPD252" s="350"/>
      <c r="UPE252" s="350"/>
      <c r="UPF252" s="773"/>
      <c r="UPG252" s="773"/>
      <c r="UPH252" s="773"/>
      <c r="UPI252" s="774"/>
      <c r="UPK252" s="347"/>
      <c r="UPL252" s="350"/>
      <c r="UPM252" s="350"/>
      <c r="UPN252" s="773"/>
      <c r="UPO252" s="773"/>
      <c r="UPP252" s="773"/>
      <c r="UPQ252" s="774"/>
      <c r="UPS252" s="347"/>
      <c r="UPT252" s="350"/>
      <c r="UPU252" s="350"/>
      <c r="UPV252" s="773"/>
      <c r="UPW252" s="773"/>
      <c r="UPX252" s="773"/>
      <c r="UPY252" s="774"/>
      <c r="UQA252" s="347"/>
      <c r="UQB252" s="350"/>
      <c r="UQC252" s="350"/>
      <c r="UQD252" s="773"/>
      <c r="UQE252" s="773"/>
      <c r="UQF252" s="773"/>
      <c r="UQG252" s="774"/>
      <c r="UQI252" s="347"/>
      <c r="UQJ252" s="350"/>
      <c r="UQK252" s="350"/>
      <c r="UQL252" s="773"/>
      <c r="UQM252" s="773"/>
      <c r="UQN252" s="773"/>
      <c r="UQO252" s="774"/>
      <c r="UQQ252" s="347"/>
      <c r="UQR252" s="350"/>
      <c r="UQS252" s="350"/>
      <c r="UQT252" s="773"/>
      <c r="UQU252" s="773"/>
      <c r="UQV252" s="773"/>
      <c r="UQW252" s="774"/>
      <c r="UQY252" s="347"/>
      <c r="UQZ252" s="350"/>
      <c r="URA252" s="350"/>
      <c r="URB252" s="773"/>
      <c r="URC252" s="773"/>
      <c r="URD252" s="773"/>
      <c r="URE252" s="774"/>
      <c r="URG252" s="347"/>
      <c r="URH252" s="350"/>
      <c r="URI252" s="350"/>
      <c r="URJ252" s="773"/>
      <c r="URK252" s="773"/>
      <c r="URL252" s="773"/>
      <c r="URM252" s="774"/>
      <c r="URO252" s="347"/>
      <c r="URP252" s="350"/>
      <c r="URQ252" s="350"/>
      <c r="URR252" s="773"/>
      <c r="URS252" s="773"/>
      <c r="URT252" s="773"/>
      <c r="URU252" s="774"/>
      <c r="URW252" s="347"/>
      <c r="URX252" s="350"/>
      <c r="URY252" s="350"/>
      <c r="URZ252" s="773"/>
      <c r="USA252" s="773"/>
      <c r="USB252" s="773"/>
      <c r="USC252" s="774"/>
      <c r="USE252" s="347"/>
      <c r="USF252" s="350"/>
      <c r="USG252" s="350"/>
      <c r="USH252" s="773"/>
      <c r="USI252" s="773"/>
      <c r="USJ252" s="773"/>
      <c r="USK252" s="774"/>
      <c r="USM252" s="347"/>
      <c r="USN252" s="350"/>
      <c r="USO252" s="350"/>
      <c r="USP252" s="773"/>
      <c r="USQ252" s="773"/>
      <c r="USR252" s="773"/>
      <c r="USS252" s="774"/>
      <c r="USU252" s="347"/>
      <c r="USV252" s="350"/>
      <c r="USW252" s="350"/>
      <c r="USX252" s="773"/>
      <c r="USY252" s="773"/>
      <c r="USZ252" s="773"/>
      <c r="UTA252" s="774"/>
      <c r="UTC252" s="347"/>
      <c r="UTD252" s="350"/>
      <c r="UTE252" s="350"/>
      <c r="UTF252" s="773"/>
      <c r="UTG252" s="773"/>
      <c r="UTH252" s="773"/>
      <c r="UTI252" s="774"/>
      <c r="UTK252" s="347"/>
      <c r="UTL252" s="350"/>
      <c r="UTM252" s="350"/>
      <c r="UTN252" s="773"/>
      <c r="UTO252" s="773"/>
      <c r="UTP252" s="773"/>
      <c r="UTQ252" s="774"/>
      <c r="UTS252" s="347"/>
      <c r="UTT252" s="350"/>
      <c r="UTU252" s="350"/>
      <c r="UTV252" s="773"/>
      <c r="UTW252" s="773"/>
      <c r="UTX252" s="773"/>
      <c r="UTY252" s="774"/>
      <c r="UUA252" s="347"/>
      <c r="UUB252" s="350"/>
      <c r="UUC252" s="350"/>
      <c r="UUD252" s="773"/>
      <c r="UUE252" s="773"/>
      <c r="UUF252" s="773"/>
      <c r="UUG252" s="774"/>
      <c r="UUI252" s="347"/>
      <c r="UUJ252" s="350"/>
      <c r="UUK252" s="350"/>
      <c r="UUL252" s="773"/>
      <c r="UUM252" s="773"/>
      <c r="UUN252" s="773"/>
      <c r="UUO252" s="774"/>
      <c r="UUQ252" s="347"/>
      <c r="UUR252" s="350"/>
      <c r="UUS252" s="350"/>
      <c r="UUT252" s="773"/>
      <c r="UUU252" s="773"/>
      <c r="UUV252" s="773"/>
      <c r="UUW252" s="774"/>
      <c r="UUY252" s="347"/>
      <c r="UUZ252" s="350"/>
      <c r="UVA252" s="350"/>
      <c r="UVB252" s="773"/>
      <c r="UVC252" s="773"/>
      <c r="UVD252" s="773"/>
      <c r="UVE252" s="774"/>
      <c r="UVG252" s="347"/>
      <c r="UVH252" s="350"/>
      <c r="UVI252" s="350"/>
      <c r="UVJ252" s="773"/>
      <c r="UVK252" s="773"/>
      <c r="UVL252" s="773"/>
      <c r="UVM252" s="774"/>
      <c r="UVO252" s="347"/>
      <c r="UVP252" s="350"/>
      <c r="UVQ252" s="350"/>
      <c r="UVR252" s="773"/>
      <c r="UVS252" s="773"/>
      <c r="UVT252" s="773"/>
      <c r="UVU252" s="774"/>
      <c r="UVW252" s="347"/>
      <c r="UVX252" s="350"/>
      <c r="UVY252" s="350"/>
      <c r="UVZ252" s="773"/>
      <c r="UWA252" s="773"/>
      <c r="UWB252" s="773"/>
      <c r="UWC252" s="774"/>
      <c r="UWE252" s="347"/>
      <c r="UWF252" s="350"/>
      <c r="UWG252" s="350"/>
      <c r="UWH252" s="773"/>
      <c r="UWI252" s="773"/>
      <c r="UWJ252" s="773"/>
      <c r="UWK252" s="774"/>
      <c r="UWM252" s="347"/>
      <c r="UWN252" s="350"/>
      <c r="UWO252" s="350"/>
      <c r="UWP252" s="773"/>
      <c r="UWQ252" s="773"/>
      <c r="UWR252" s="773"/>
      <c r="UWS252" s="774"/>
      <c r="UWU252" s="347"/>
      <c r="UWV252" s="350"/>
      <c r="UWW252" s="350"/>
      <c r="UWX252" s="773"/>
      <c r="UWY252" s="773"/>
      <c r="UWZ252" s="773"/>
      <c r="UXA252" s="774"/>
      <c r="UXC252" s="347"/>
      <c r="UXD252" s="350"/>
      <c r="UXE252" s="350"/>
      <c r="UXF252" s="773"/>
      <c r="UXG252" s="773"/>
      <c r="UXH252" s="773"/>
      <c r="UXI252" s="774"/>
      <c r="UXK252" s="347"/>
      <c r="UXL252" s="350"/>
      <c r="UXM252" s="350"/>
      <c r="UXN252" s="773"/>
      <c r="UXO252" s="773"/>
      <c r="UXP252" s="773"/>
      <c r="UXQ252" s="774"/>
      <c r="UXS252" s="347"/>
      <c r="UXT252" s="350"/>
      <c r="UXU252" s="350"/>
      <c r="UXV252" s="773"/>
      <c r="UXW252" s="773"/>
      <c r="UXX252" s="773"/>
      <c r="UXY252" s="774"/>
      <c r="UYA252" s="347"/>
      <c r="UYB252" s="350"/>
      <c r="UYC252" s="350"/>
      <c r="UYD252" s="773"/>
      <c r="UYE252" s="773"/>
      <c r="UYF252" s="773"/>
      <c r="UYG252" s="774"/>
      <c r="UYI252" s="347"/>
      <c r="UYJ252" s="350"/>
      <c r="UYK252" s="350"/>
      <c r="UYL252" s="773"/>
      <c r="UYM252" s="773"/>
      <c r="UYN252" s="773"/>
      <c r="UYO252" s="774"/>
      <c r="UYQ252" s="347"/>
      <c r="UYR252" s="350"/>
      <c r="UYS252" s="350"/>
      <c r="UYT252" s="773"/>
      <c r="UYU252" s="773"/>
      <c r="UYV252" s="773"/>
      <c r="UYW252" s="774"/>
      <c r="UYY252" s="347"/>
      <c r="UYZ252" s="350"/>
      <c r="UZA252" s="350"/>
      <c r="UZB252" s="773"/>
      <c r="UZC252" s="773"/>
      <c r="UZD252" s="773"/>
      <c r="UZE252" s="774"/>
      <c r="UZG252" s="347"/>
      <c r="UZH252" s="350"/>
      <c r="UZI252" s="350"/>
      <c r="UZJ252" s="773"/>
      <c r="UZK252" s="773"/>
      <c r="UZL252" s="773"/>
      <c r="UZM252" s="774"/>
      <c r="UZO252" s="347"/>
      <c r="UZP252" s="350"/>
      <c r="UZQ252" s="350"/>
      <c r="UZR252" s="773"/>
      <c r="UZS252" s="773"/>
      <c r="UZT252" s="773"/>
      <c r="UZU252" s="774"/>
      <c r="UZW252" s="347"/>
      <c r="UZX252" s="350"/>
      <c r="UZY252" s="350"/>
      <c r="UZZ252" s="773"/>
      <c r="VAA252" s="773"/>
      <c r="VAB252" s="773"/>
      <c r="VAC252" s="774"/>
      <c r="VAE252" s="347"/>
      <c r="VAF252" s="350"/>
      <c r="VAG252" s="350"/>
      <c r="VAH252" s="773"/>
      <c r="VAI252" s="773"/>
      <c r="VAJ252" s="773"/>
      <c r="VAK252" s="774"/>
      <c r="VAM252" s="347"/>
      <c r="VAN252" s="350"/>
      <c r="VAO252" s="350"/>
      <c r="VAP252" s="773"/>
      <c r="VAQ252" s="773"/>
      <c r="VAR252" s="773"/>
      <c r="VAS252" s="774"/>
      <c r="VAU252" s="347"/>
      <c r="VAV252" s="350"/>
      <c r="VAW252" s="350"/>
      <c r="VAX252" s="773"/>
      <c r="VAY252" s="773"/>
      <c r="VAZ252" s="773"/>
      <c r="VBA252" s="774"/>
      <c r="VBC252" s="347"/>
      <c r="VBD252" s="350"/>
      <c r="VBE252" s="350"/>
      <c r="VBF252" s="773"/>
      <c r="VBG252" s="773"/>
      <c r="VBH252" s="773"/>
      <c r="VBI252" s="774"/>
      <c r="VBK252" s="347"/>
      <c r="VBL252" s="350"/>
      <c r="VBM252" s="350"/>
      <c r="VBN252" s="773"/>
      <c r="VBO252" s="773"/>
      <c r="VBP252" s="773"/>
      <c r="VBQ252" s="774"/>
      <c r="VBS252" s="347"/>
      <c r="VBT252" s="350"/>
      <c r="VBU252" s="350"/>
      <c r="VBV252" s="773"/>
      <c r="VBW252" s="773"/>
      <c r="VBX252" s="773"/>
      <c r="VBY252" s="774"/>
      <c r="VCA252" s="347"/>
      <c r="VCB252" s="350"/>
      <c r="VCC252" s="350"/>
      <c r="VCD252" s="773"/>
      <c r="VCE252" s="773"/>
      <c r="VCF252" s="773"/>
      <c r="VCG252" s="774"/>
      <c r="VCI252" s="347"/>
      <c r="VCJ252" s="350"/>
      <c r="VCK252" s="350"/>
      <c r="VCL252" s="773"/>
      <c r="VCM252" s="773"/>
      <c r="VCN252" s="773"/>
      <c r="VCO252" s="774"/>
      <c r="VCQ252" s="347"/>
      <c r="VCR252" s="350"/>
      <c r="VCS252" s="350"/>
      <c r="VCT252" s="773"/>
      <c r="VCU252" s="773"/>
      <c r="VCV252" s="773"/>
      <c r="VCW252" s="774"/>
      <c r="VCY252" s="347"/>
      <c r="VCZ252" s="350"/>
      <c r="VDA252" s="350"/>
      <c r="VDB252" s="773"/>
      <c r="VDC252" s="773"/>
      <c r="VDD252" s="773"/>
      <c r="VDE252" s="774"/>
      <c r="VDG252" s="347"/>
      <c r="VDH252" s="350"/>
      <c r="VDI252" s="350"/>
      <c r="VDJ252" s="773"/>
      <c r="VDK252" s="773"/>
      <c r="VDL252" s="773"/>
      <c r="VDM252" s="774"/>
      <c r="VDO252" s="347"/>
      <c r="VDP252" s="350"/>
      <c r="VDQ252" s="350"/>
      <c r="VDR252" s="773"/>
      <c r="VDS252" s="773"/>
      <c r="VDT252" s="773"/>
      <c r="VDU252" s="774"/>
      <c r="VDW252" s="347"/>
      <c r="VDX252" s="350"/>
      <c r="VDY252" s="350"/>
      <c r="VDZ252" s="773"/>
      <c r="VEA252" s="773"/>
      <c r="VEB252" s="773"/>
      <c r="VEC252" s="774"/>
      <c r="VEE252" s="347"/>
      <c r="VEF252" s="350"/>
      <c r="VEG252" s="350"/>
      <c r="VEH252" s="773"/>
      <c r="VEI252" s="773"/>
      <c r="VEJ252" s="773"/>
      <c r="VEK252" s="774"/>
      <c r="VEM252" s="347"/>
      <c r="VEN252" s="350"/>
      <c r="VEO252" s="350"/>
      <c r="VEP252" s="773"/>
      <c r="VEQ252" s="773"/>
      <c r="VER252" s="773"/>
      <c r="VES252" s="774"/>
      <c r="VEU252" s="347"/>
      <c r="VEV252" s="350"/>
      <c r="VEW252" s="350"/>
      <c r="VEX252" s="773"/>
      <c r="VEY252" s="773"/>
      <c r="VEZ252" s="773"/>
      <c r="VFA252" s="774"/>
      <c r="VFC252" s="347"/>
      <c r="VFD252" s="350"/>
      <c r="VFE252" s="350"/>
      <c r="VFF252" s="773"/>
      <c r="VFG252" s="773"/>
      <c r="VFH252" s="773"/>
      <c r="VFI252" s="774"/>
      <c r="VFK252" s="347"/>
      <c r="VFL252" s="350"/>
      <c r="VFM252" s="350"/>
      <c r="VFN252" s="773"/>
      <c r="VFO252" s="773"/>
      <c r="VFP252" s="773"/>
      <c r="VFQ252" s="774"/>
      <c r="VFS252" s="347"/>
      <c r="VFT252" s="350"/>
      <c r="VFU252" s="350"/>
      <c r="VFV252" s="773"/>
      <c r="VFW252" s="773"/>
      <c r="VFX252" s="773"/>
      <c r="VFY252" s="774"/>
      <c r="VGA252" s="347"/>
      <c r="VGB252" s="350"/>
      <c r="VGC252" s="350"/>
      <c r="VGD252" s="773"/>
      <c r="VGE252" s="773"/>
      <c r="VGF252" s="773"/>
      <c r="VGG252" s="774"/>
      <c r="VGI252" s="347"/>
      <c r="VGJ252" s="350"/>
      <c r="VGK252" s="350"/>
      <c r="VGL252" s="773"/>
      <c r="VGM252" s="773"/>
      <c r="VGN252" s="773"/>
      <c r="VGO252" s="774"/>
      <c r="VGQ252" s="347"/>
      <c r="VGR252" s="350"/>
      <c r="VGS252" s="350"/>
      <c r="VGT252" s="773"/>
      <c r="VGU252" s="773"/>
      <c r="VGV252" s="773"/>
      <c r="VGW252" s="774"/>
      <c r="VGY252" s="347"/>
      <c r="VGZ252" s="350"/>
      <c r="VHA252" s="350"/>
      <c r="VHB252" s="773"/>
      <c r="VHC252" s="773"/>
      <c r="VHD252" s="773"/>
      <c r="VHE252" s="774"/>
      <c r="VHG252" s="347"/>
      <c r="VHH252" s="350"/>
      <c r="VHI252" s="350"/>
      <c r="VHJ252" s="773"/>
      <c r="VHK252" s="773"/>
      <c r="VHL252" s="773"/>
      <c r="VHM252" s="774"/>
      <c r="VHO252" s="347"/>
      <c r="VHP252" s="350"/>
      <c r="VHQ252" s="350"/>
      <c r="VHR252" s="773"/>
      <c r="VHS252" s="773"/>
      <c r="VHT252" s="773"/>
      <c r="VHU252" s="774"/>
      <c r="VHW252" s="347"/>
      <c r="VHX252" s="350"/>
      <c r="VHY252" s="350"/>
      <c r="VHZ252" s="773"/>
      <c r="VIA252" s="773"/>
      <c r="VIB252" s="773"/>
      <c r="VIC252" s="774"/>
      <c r="VIE252" s="347"/>
      <c r="VIF252" s="350"/>
      <c r="VIG252" s="350"/>
      <c r="VIH252" s="773"/>
      <c r="VII252" s="773"/>
      <c r="VIJ252" s="773"/>
      <c r="VIK252" s="774"/>
      <c r="VIM252" s="347"/>
      <c r="VIN252" s="350"/>
      <c r="VIO252" s="350"/>
      <c r="VIP252" s="773"/>
      <c r="VIQ252" s="773"/>
      <c r="VIR252" s="773"/>
      <c r="VIS252" s="774"/>
      <c r="VIU252" s="347"/>
      <c r="VIV252" s="350"/>
      <c r="VIW252" s="350"/>
      <c r="VIX252" s="773"/>
      <c r="VIY252" s="773"/>
      <c r="VIZ252" s="773"/>
      <c r="VJA252" s="774"/>
      <c r="VJC252" s="347"/>
      <c r="VJD252" s="350"/>
      <c r="VJE252" s="350"/>
      <c r="VJF252" s="773"/>
      <c r="VJG252" s="773"/>
      <c r="VJH252" s="773"/>
      <c r="VJI252" s="774"/>
      <c r="VJK252" s="347"/>
      <c r="VJL252" s="350"/>
      <c r="VJM252" s="350"/>
      <c r="VJN252" s="773"/>
      <c r="VJO252" s="773"/>
      <c r="VJP252" s="773"/>
      <c r="VJQ252" s="774"/>
      <c r="VJS252" s="347"/>
      <c r="VJT252" s="350"/>
      <c r="VJU252" s="350"/>
      <c r="VJV252" s="773"/>
      <c r="VJW252" s="773"/>
      <c r="VJX252" s="773"/>
      <c r="VJY252" s="774"/>
      <c r="VKA252" s="347"/>
      <c r="VKB252" s="350"/>
      <c r="VKC252" s="350"/>
      <c r="VKD252" s="773"/>
      <c r="VKE252" s="773"/>
      <c r="VKF252" s="773"/>
      <c r="VKG252" s="774"/>
      <c r="VKI252" s="347"/>
      <c r="VKJ252" s="350"/>
      <c r="VKK252" s="350"/>
      <c r="VKL252" s="773"/>
      <c r="VKM252" s="773"/>
      <c r="VKN252" s="773"/>
      <c r="VKO252" s="774"/>
      <c r="VKQ252" s="347"/>
      <c r="VKR252" s="350"/>
      <c r="VKS252" s="350"/>
      <c r="VKT252" s="773"/>
      <c r="VKU252" s="773"/>
      <c r="VKV252" s="773"/>
      <c r="VKW252" s="774"/>
      <c r="VKY252" s="347"/>
      <c r="VKZ252" s="350"/>
      <c r="VLA252" s="350"/>
      <c r="VLB252" s="773"/>
      <c r="VLC252" s="773"/>
      <c r="VLD252" s="773"/>
      <c r="VLE252" s="774"/>
      <c r="VLG252" s="347"/>
      <c r="VLH252" s="350"/>
      <c r="VLI252" s="350"/>
      <c r="VLJ252" s="773"/>
      <c r="VLK252" s="773"/>
      <c r="VLL252" s="773"/>
      <c r="VLM252" s="774"/>
      <c r="VLO252" s="347"/>
      <c r="VLP252" s="350"/>
      <c r="VLQ252" s="350"/>
      <c r="VLR252" s="773"/>
      <c r="VLS252" s="773"/>
      <c r="VLT252" s="773"/>
      <c r="VLU252" s="774"/>
      <c r="VLW252" s="347"/>
      <c r="VLX252" s="350"/>
      <c r="VLY252" s="350"/>
      <c r="VLZ252" s="773"/>
      <c r="VMA252" s="773"/>
      <c r="VMB252" s="773"/>
      <c r="VMC252" s="774"/>
      <c r="VME252" s="347"/>
      <c r="VMF252" s="350"/>
      <c r="VMG252" s="350"/>
      <c r="VMH252" s="773"/>
      <c r="VMI252" s="773"/>
      <c r="VMJ252" s="773"/>
      <c r="VMK252" s="774"/>
      <c r="VMM252" s="347"/>
      <c r="VMN252" s="350"/>
      <c r="VMO252" s="350"/>
      <c r="VMP252" s="773"/>
      <c r="VMQ252" s="773"/>
      <c r="VMR252" s="773"/>
      <c r="VMS252" s="774"/>
      <c r="VMU252" s="347"/>
      <c r="VMV252" s="350"/>
      <c r="VMW252" s="350"/>
      <c r="VMX252" s="773"/>
      <c r="VMY252" s="773"/>
      <c r="VMZ252" s="773"/>
      <c r="VNA252" s="774"/>
      <c r="VNC252" s="347"/>
      <c r="VND252" s="350"/>
      <c r="VNE252" s="350"/>
      <c r="VNF252" s="773"/>
      <c r="VNG252" s="773"/>
      <c r="VNH252" s="773"/>
      <c r="VNI252" s="774"/>
      <c r="VNK252" s="347"/>
      <c r="VNL252" s="350"/>
      <c r="VNM252" s="350"/>
      <c r="VNN252" s="773"/>
      <c r="VNO252" s="773"/>
      <c r="VNP252" s="773"/>
      <c r="VNQ252" s="774"/>
      <c r="VNS252" s="347"/>
      <c r="VNT252" s="350"/>
      <c r="VNU252" s="350"/>
      <c r="VNV252" s="773"/>
      <c r="VNW252" s="773"/>
      <c r="VNX252" s="773"/>
      <c r="VNY252" s="774"/>
      <c r="VOA252" s="347"/>
      <c r="VOB252" s="350"/>
      <c r="VOC252" s="350"/>
      <c r="VOD252" s="773"/>
      <c r="VOE252" s="773"/>
      <c r="VOF252" s="773"/>
      <c r="VOG252" s="774"/>
      <c r="VOI252" s="347"/>
      <c r="VOJ252" s="350"/>
      <c r="VOK252" s="350"/>
      <c r="VOL252" s="773"/>
      <c r="VOM252" s="773"/>
      <c r="VON252" s="773"/>
      <c r="VOO252" s="774"/>
      <c r="VOQ252" s="347"/>
      <c r="VOR252" s="350"/>
      <c r="VOS252" s="350"/>
      <c r="VOT252" s="773"/>
      <c r="VOU252" s="773"/>
      <c r="VOV252" s="773"/>
      <c r="VOW252" s="774"/>
      <c r="VOY252" s="347"/>
      <c r="VOZ252" s="350"/>
      <c r="VPA252" s="350"/>
      <c r="VPB252" s="773"/>
      <c r="VPC252" s="773"/>
      <c r="VPD252" s="773"/>
      <c r="VPE252" s="774"/>
      <c r="VPG252" s="347"/>
      <c r="VPH252" s="350"/>
      <c r="VPI252" s="350"/>
      <c r="VPJ252" s="773"/>
      <c r="VPK252" s="773"/>
      <c r="VPL252" s="773"/>
      <c r="VPM252" s="774"/>
      <c r="VPO252" s="347"/>
      <c r="VPP252" s="350"/>
      <c r="VPQ252" s="350"/>
      <c r="VPR252" s="773"/>
      <c r="VPS252" s="773"/>
      <c r="VPT252" s="773"/>
      <c r="VPU252" s="774"/>
      <c r="VPW252" s="347"/>
      <c r="VPX252" s="350"/>
      <c r="VPY252" s="350"/>
      <c r="VPZ252" s="773"/>
      <c r="VQA252" s="773"/>
      <c r="VQB252" s="773"/>
      <c r="VQC252" s="774"/>
      <c r="VQE252" s="347"/>
      <c r="VQF252" s="350"/>
      <c r="VQG252" s="350"/>
      <c r="VQH252" s="773"/>
      <c r="VQI252" s="773"/>
      <c r="VQJ252" s="773"/>
      <c r="VQK252" s="774"/>
      <c r="VQM252" s="347"/>
      <c r="VQN252" s="350"/>
      <c r="VQO252" s="350"/>
      <c r="VQP252" s="773"/>
      <c r="VQQ252" s="773"/>
      <c r="VQR252" s="773"/>
      <c r="VQS252" s="774"/>
      <c r="VQU252" s="347"/>
      <c r="VQV252" s="350"/>
      <c r="VQW252" s="350"/>
      <c r="VQX252" s="773"/>
      <c r="VQY252" s="773"/>
      <c r="VQZ252" s="773"/>
      <c r="VRA252" s="774"/>
      <c r="VRC252" s="347"/>
      <c r="VRD252" s="350"/>
      <c r="VRE252" s="350"/>
      <c r="VRF252" s="773"/>
      <c r="VRG252" s="773"/>
      <c r="VRH252" s="773"/>
      <c r="VRI252" s="774"/>
      <c r="VRK252" s="347"/>
      <c r="VRL252" s="350"/>
      <c r="VRM252" s="350"/>
      <c r="VRN252" s="773"/>
      <c r="VRO252" s="773"/>
      <c r="VRP252" s="773"/>
      <c r="VRQ252" s="774"/>
      <c r="VRS252" s="347"/>
      <c r="VRT252" s="350"/>
      <c r="VRU252" s="350"/>
      <c r="VRV252" s="773"/>
      <c r="VRW252" s="773"/>
      <c r="VRX252" s="773"/>
      <c r="VRY252" s="774"/>
      <c r="VSA252" s="347"/>
      <c r="VSB252" s="350"/>
      <c r="VSC252" s="350"/>
      <c r="VSD252" s="773"/>
      <c r="VSE252" s="773"/>
      <c r="VSF252" s="773"/>
      <c r="VSG252" s="774"/>
      <c r="VSI252" s="347"/>
      <c r="VSJ252" s="350"/>
      <c r="VSK252" s="350"/>
      <c r="VSL252" s="773"/>
      <c r="VSM252" s="773"/>
      <c r="VSN252" s="773"/>
      <c r="VSO252" s="774"/>
      <c r="VSQ252" s="347"/>
      <c r="VSR252" s="350"/>
      <c r="VSS252" s="350"/>
      <c r="VST252" s="773"/>
      <c r="VSU252" s="773"/>
      <c r="VSV252" s="773"/>
      <c r="VSW252" s="774"/>
      <c r="VSY252" s="347"/>
      <c r="VSZ252" s="350"/>
      <c r="VTA252" s="350"/>
      <c r="VTB252" s="773"/>
      <c r="VTC252" s="773"/>
      <c r="VTD252" s="773"/>
      <c r="VTE252" s="774"/>
      <c r="VTG252" s="347"/>
      <c r="VTH252" s="350"/>
      <c r="VTI252" s="350"/>
      <c r="VTJ252" s="773"/>
      <c r="VTK252" s="773"/>
      <c r="VTL252" s="773"/>
      <c r="VTM252" s="774"/>
      <c r="VTO252" s="347"/>
      <c r="VTP252" s="350"/>
      <c r="VTQ252" s="350"/>
      <c r="VTR252" s="773"/>
      <c r="VTS252" s="773"/>
      <c r="VTT252" s="773"/>
      <c r="VTU252" s="774"/>
      <c r="VTW252" s="347"/>
      <c r="VTX252" s="350"/>
      <c r="VTY252" s="350"/>
      <c r="VTZ252" s="773"/>
      <c r="VUA252" s="773"/>
      <c r="VUB252" s="773"/>
      <c r="VUC252" s="774"/>
      <c r="VUE252" s="347"/>
      <c r="VUF252" s="350"/>
      <c r="VUG252" s="350"/>
      <c r="VUH252" s="773"/>
      <c r="VUI252" s="773"/>
      <c r="VUJ252" s="773"/>
      <c r="VUK252" s="774"/>
      <c r="VUM252" s="347"/>
      <c r="VUN252" s="350"/>
      <c r="VUO252" s="350"/>
      <c r="VUP252" s="773"/>
      <c r="VUQ252" s="773"/>
      <c r="VUR252" s="773"/>
      <c r="VUS252" s="774"/>
      <c r="VUU252" s="347"/>
      <c r="VUV252" s="350"/>
      <c r="VUW252" s="350"/>
      <c r="VUX252" s="773"/>
      <c r="VUY252" s="773"/>
      <c r="VUZ252" s="773"/>
      <c r="VVA252" s="774"/>
      <c r="VVC252" s="347"/>
      <c r="VVD252" s="350"/>
      <c r="VVE252" s="350"/>
      <c r="VVF252" s="773"/>
      <c r="VVG252" s="773"/>
      <c r="VVH252" s="773"/>
      <c r="VVI252" s="774"/>
      <c r="VVK252" s="347"/>
      <c r="VVL252" s="350"/>
      <c r="VVM252" s="350"/>
      <c r="VVN252" s="773"/>
      <c r="VVO252" s="773"/>
      <c r="VVP252" s="773"/>
      <c r="VVQ252" s="774"/>
      <c r="VVS252" s="347"/>
      <c r="VVT252" s="350"/>
      <c r="VVU252" s="350"/>
      <c r="VVV252" s="773"/>
      <c r="VVW252" s="773"/>
      <c r="VVX252" s="773"/>
      <c r="VVY252" s="774"/>
      <c r="VWA252" s="347"/>
      <c r="VWB252" s="350"/>
      <c r="VWC252" s="350"/>
      <c r="VWD252" s="773"/>
      <c r="VWE252" s="773"/>
      <c r="VWF252" s="773"/>
      <c r="VWG252" s="774"/>
      <c r="VWI252" s="347"/>
      <c r="VWJ252" s="350"/>
      <c r="VWK252" s="350"/>
      <c r="VWL252" s="773"/>
      <c r="VWM252" s="773"/>
      <c r="VWN252" s="773"/>
      <c r="VWO252" s="774"/>
      <c r="VWQ252" s="347"/>
      <c r="VWR252" s="350"/>
      <c r="VWS252" s="350"/>
      <c r="VWT252" s="773"/>
      <c r="VWU252" s="773"/>
      <c r="VWV252" s="773"/>
      <c r="VWW252" s="774"/>
      <c r="VWY252" s="347"/>
      <c r="VWZ252" s="350"/>
      <c r="VXA252" s="350"/>
      <c r="VXB252" s="773"/>
      <c r="VXC252" s="773"/>
      <c r="VXD252" s="773"/>
      <c r="VXE252" s="774"/>
      <c r="VXG252" s="347"/>
      <c r="VXH252" s="350"/>
      <c r="VXI252" s="350"/>
      <c r="VXJ252" s="773"/>
      <c r="VXK252" s="773"/>
      <c r="VXL252" s="773"/>
      <c r="VXM252" s="774"/>
      <c r="VXO252" s="347"/>
      <c r="VXP252" s="350"/>
      <c r="VXQ252" s="350"/>
      <c r="VXR252" s="773"/>
      <c r="VXS252" s="773"/>
      <c r="VXT252" s="773"/>
      <c r="VXU252" s="774"/>
      <c r="VXW252" s="347"/>
      <c r="VXX252" s="350"/>
      <c r="VXY252" s="350"/>
      <c r="VXZ252" s="773"/>
      <c r="VYA252" s="773"/>
      <c r="VYB252" s="773"/>
      <c r="VYC252" s="774"/>
      <c r="VYE252" s="347"/>
      <c r="VYF252" s="350"/>
      <c r="VYG252" s="350"/>
      <c r="VYH252" s="773"/>
      <c r="VYI252" s="773"/>
      <c r="VYJ252" s="773"/>
      <c r="VYK252" s="774"/>
      <c r="VYM252" s="347"/>
      <c r="VYN252" s="350"/>
      <c r="VYO252" s="350"/>
      <c r="VYP252" s="773"/>
      <c r="VYQ252" s="773"/>
      <c r="VYR252" s="773"/>
      <c r="VYS252" s="774"/>
      <c r="VYU252" s="347"/>
      <c r="VYV252" s="350"/>
      <c r="VYW252" s="350"/>
      <c r="VYX252" s="773"/>
      <c r="VYY252" s="773"/>
      <c r="VYZ252" s="773"/>
      <c r="VZA252" s="774"/>
      <c r="VZC252" s="347"/>
      <c r="VZD252" s="350"/>
      <c r="VZE252" s="350"/>
      <c r="VZF252" s="773"/>
      <c r="VZG252" s="773"/>
      <c r="VZH252" s="773"/>
      <c r="VZI252" s="774"/>
      <c r="VZK252" s="347"/>
      <c r="VZL252" s="350"/>
      <c r="VZM252" s="350"/>
      <c r="VZN252" s="773"/>
      <c r="VZO252" s="773"/>
      <c r="VZP252" s="773"/>
      <c r="VZQ252" s="774"/>
      <c r="VZS252" s="347"/>
      <c r="VZT252" s="350"/>
      <c r="VZU252" s="350"/>
      <c r="VZV252" s="773"/>
      <c r="VZW252" s="773"/>
      <c r="VZX252" s="773"/>
      <c r="VZY252" s="774"/>
      <c r="WAA252" s="347"/>
      <c r="WAB252" s="350"/>
      <c r="WAC252" s="350"/>
      <c r="WAD252" s="773"/>
      <c r="WAE252" s="773"/>
      <c r="WAF252" s="773"/>
      <c r="WAG252" s="774"/>
      <c r="WAI252" s="347"/>
      <c r="WAJ252" s="350"/>
      <c r="WAK252" s="350"/>
      <c r="WAL252" s="773"/>
      <c r="WAM252" s="773"/>
      <c r="WAN252" s="773"/>
      <c r="WAO252" s="774"/>
      <c r="WAQ252" s="347"/>
      <c r="WAR252" s="350"/>
      <c r="WAS252" s="350"/>
      <c r="WAT252" s="773"/>
      <c r="WAU252" s="773"/>
      <c r="WAV252" s="773"/>
      <c r="WAW252" s="774"/>
      <c r="WAY252" s="347"/>
      <c r="WAZ252" s="350"/>
      <c r="WBA252" s="350"/>
      <c r="WBB252" s="773"/>
      <c r="WBC252" s="773"/>
      <c r="WBD252" s="773"/>
      <c r="WBE252" s="774"/>
      <c r="WBG252" s="347"/>
      <c r="WBH252" s="350"/>
      <c r="WBI252" s="350"/>
      <c r="WBJ252" s="773"/>
      <c r="WBK252" s="773"/>
      <c r="WBL252" s="773"/>
      <c r="WBM252" s="774"/>
      <c r="WBO252" s="347"/>
      <c r="WBP252" s="350"/>
      <c r="WBQ252" s="350"/>
      <c r="WBR252" s="773"/>
      <c r="WBS252" s="773"/>
      <c r="WBT252" s="773"/>
      <c r="WBU252" s="774"/>
      <c r="WBW252" s="347"/>
      <c r="WBX252" s="350"/>
      <c r="WBY252" s="350"/>
      <c r="WBZ252" s="773"/>
      <c r="WCA252" s="773"/>
      <c r="WCB252" s="773"/>
      <c r="WCC252" s="774"/>
      <c r="WCE252" s="347"/>
      <c r="WCF252" s="350"/>
      <c r="WCG252" s="350"/>
      <c r="WCH252" s="773"/>
      <c r="WCI252" s="773"/>
      <c r="WCJ252" s="773"/>
      <c r="WCK252" s="774"/>
      <c r="WCM252" s="347"/>
      <c r="WCN252" s="350"/>
      <c r="WCO252" s="350"/>
      <c r="WCP252" s="773"/>
      <c r="WCQ252" s="773"/>
      <c r="WCR252" s="773"/>
      <c r="WCS252" s="774"/>
      <c r="WCU252" s="347"/>
      <c r="WCV252" s="350"/>
      <c r="WCW252" s="350"/>
      <c r="WCX252" s="773"/>
      <c r="WCY252" s="773"/>
      <c r="WCZ252" s="773"/>
      <c r="WDA252" s="774"/>
      <c r="WDC252" s="347"/>
      <c r="WDD252" s="350"/>
      <c r="WDE252" s="350"/>
      <c r="WDF252" s="773"/>
      <c r="WDG252" s="773"/>
      <c r="WDH252" s="773"/>
      <c r="WDI252" s="774"/>
      <c r="WDK252" s="347"/>
      <c r="WDL252" s="350"/>
      <c r="WDM252" s="350"/>
      <c r="WDN252" s="773"/>
      <c r="WDO252" s="773"/>
      <c r="WDP252" s="773"/>
      <c r="WDQ252" s="774"/>
      <c r="WDS252" s="347"/>
      <c r="WDT252" s="350"/>
      <c r="WDU252" s="350"/>
      <c r="WDV252" s="773"/>
      <c r="WDW252" s="773"/>
      <c r="WDX252" s="773"/>
      <c r="WDY252" s="774"/>
      <c r="WEA252" s="347"/>
      <c r="WEB252" s="350"/>
      <c r="WEC252" s="350"/>
      <c r="WED252" s="773"/>
      <c r="WEE252" s="773"/>
      <c r="WEF252" s="773"/>
      <c r="WEG252" s="774"/>
      <c r="WEI252" s="347"/>
      <c r="WEJ252" s="350"/>
      <c r="WEK252" s="350"/>
      <c r="WEL252" s="773"/>
      <c r="WEM252" s="773"/>
      <c r="WEN252" s="773"/>
      <c r="WEO252" s="774"/>
      <c r="WEQ252" s="347"/>
      <c r="WER252" s="350"/>
      <c r="WES252" s="350"/>
      <c r="WET252" s="773"/>
      <c r="WEU252" s="773"/>
      <c r="WEV252" s="773"/>
      <c r="WEW252" s="774"/>
      <c r="WEY252" s="347"/>
      <c r="WEZ252" s="350"/>
      <c r="WFA252" s="350"/>
      <c r="WFB252" s="773"/>
      <c r="WFC252" s="773"/>
      <c r="WFD252" s="773"/>
      <c r="WFE252" s="774"/>
      <c r="WFG252" s="347"/>
      <c r="WFH252" s="350"/>
      <c r="WFI252" s="350"/>
      <c r="WFJ252" s="773"/>
      <c r="WFK252" s="773"/>
      <c r="WFL252" s="773"/>
      <c r="WFM252" s="774"/>
      <c r="WFO252" s="347"/>
      <c r="WFP252" s="350"/>
      <c r="WFQ252" s="350"/>
      <c r="WFR252" s="773"/>
      <c r="WFS252" s="773"/>
      <c r="WFT252" s="773"/>
      <c r="WFU252" s="774"/>
      <c r="WFW252" s="347"/>
      <c r="WFX252" s="350"/>
      <c r="WFY252" s="350"/>
      <c r="WFZ252" s="773"/>
      <c r="WGA252" s="773"/>
      <c r="WGB252" s="773"/>
      <c r="WGC252" s="774"/>
      <c r="WGE252" s="347"/>
      <c r="WGF252" s="350"/>
      <c r="WGG252" s="350"/>
      <c r="WGH252" s="773"/>
      <c r="WGI252" s="773"/>
      <c r="WGJ252" s="773"/>
      <c r="WGK252" s="774"/>
      <c r="WGM252" s="347"/>
      <c r="WGN252" s="350"/>
      <c r="WGO252" s="350"/>
      <c r="WGP252" s="773"/>
      <c r="WGQ252" s="773"/>
      <c r="WGR252" s="773"/>
      <c r="WGS252" s="774"/>
      <c r="WGU252" s="347"/>
      <c r="WGV252" s="350"/>
      <c r="WGW252" s="350"/>
      <c r="WGX252" s="773"/>
      <c r="WGY252" s="773"/>
      <c r="WGZ252" s="773"/>
      <c r="WHA252" s="774"/>
      <c r="WHC252" s="347"/>
      <c r="WHD252" s="350"/>
      <c r="WHE252" s="350"/>
      <c r="WHF252" s="773"/>
      <c r="WHG252" s="773"/>
      <c r="WHH252" s="773"/>
      <c r="WHI252" s="774"/>
      <c r="WHK252" s="347"/>
      <c r="WHL252" s="350"/>
      <c r="WHM252" s="350"/>
      <c r="WHN252" s="773"/>
      <c r="WHO252" s="773"/>
      <c r="WHP252" s="773"/>
      <c r="WHQ252" s="774"/>
      <c r="WHS252" s="347"/>
      <c r="WHT252" s="350"/>
      <c r="WHU252" s="350"/>
      <c r="WHV252" s="773"/>
      <c r="WHW252" s="773"/>
      <c r="WHX252" s="773"/>
      <c r="WHY252" s="774"/>
      <c r="WIA252" s="347"/>
      <c r="WIB252" s="350"/>
      <c r="WIC252" s="350"/>
      <c r="WID252" s="773"/>
      <c r="WIE252" s="773"/>
      <c r="WIF252" s="773"/>
      <c r="WIG252" s="774"/>
      <c r="WII252" s="347"/>
      <c r="WIJ252" s="350"/>
      <c r="WIK252" s="350"/>
      <c r="WIL252" s="773"/>
      <c r="WIM252" s="773"/>
      <c r="WIN252" s="773"/>
      <c r="WIO252" s="774"/>
      <c r="WIQ252" s="347"/>
      <c r="WIR252" s="350"/>
      <c r="WIS252" s="350"/>
      <c r="WIT252" s="773"/>
      <c r="WIU252" s="773"/>
      <c r="WIV252" s="773"/>
      <c r="WIW252" s="774"/>
      <c r="WIY252" s="347"/>
      <c r="WIZ252" s="350"/>
      <c r="WJA252" s="350"/>
      <c r="WJB252" s="773"/>
      <c r="WJC252" s="773"/>
      <c r="WJD252" s="773"/>
      <c r="WJE252" s="774"/>
      <c r="WJG252" s="347"/>
      <c r="WJH252" s="350"/>
      <c r="WJI252" s="350"/>
      <c r="WJJ252" s="773"/>
      <c r="WJK252" s="773"/>
      <c r="WJL252" s="773"/>
      <c r="WJM252" s="774"/>
      <c r="WJO252" s="347"/>
      <c r="WJP252" s="350"/>
      <c r="WJQ252" s="350"/>
      <c r="WJR252" s="773"/>
      <c r="WJS252" s="773"/>
      <c r="WJT252" s="773"/>
      <c r="WJU252" s="774"/>
      <c r="WJW252" s="347"/>
      <c r="WJX252" s="350"/>
      <c r="WJY252" s="350"/>
      <c r="WJZ252" s="773"/>
      <c r="WKA252" s="773"/>
      <c r="WKB252" s="773"/>
      <c r="WKC252" s="774"/>
      <c r="WKE252" s="347"/>
      <c r="WKF252" s="350"/>
      <c r="WKG252" s="350"/>
      <c r="WKH252" s="773"/>
      <c r="WKI252" s="773"/>
      <c r="WKJ252" s="773"/>
      <c r="WKK252" s="774"/>
      <c r="WKM252" s="347"/>
      <c r="WKN252" s="350"/>
      <c r="WKO252" s="350"/>
      <c r="WKP252" s="773"/>
      <c r="WKQ252" s="773"/>
      <c r="WKR252" s="773"/>
      <c r="WKS252" s="774"/>
      <c r="WKU252" s="347"/>
      <c r="WKV252" s="350"/>
      <c r="WKW252" s="350"/>
      <c r="WKX252" s="773"/>
      <c r="WKY252" s="773"/>
      <c r="WKZ252" s="773"/>
      <c r="WLA252" s="774"/>
      <c r="WLC252" s="347"/>
      <c r="WLD252" s="350"/>
      <c r="WLE252" s="350"/>
      <c r="WLF252" s="773"/>
      <c r="WLG252" s="773"/>
      <c r="WLH252" s="773"/>
      <c r="WLI252" s="774"/>
      <c r="WLK252" s="347"/>
      <c r="WLL252" s="350"/>
      <c r="WLM252" s="350"/>
      <c r="WLN252" s="773"/>
      <c r="WLO252" s="773"/>
      <c r="WLP252" s="773"/>
      <c r="WLQ252" s="774"/>
      <c r="WLS252" s="347"/>
      <c r="WLT252" s="350"/>
      <c r="WLU252" s="350"/>
      <c r="WLV252" s="773"/>
      <c r="WLW252" s="773"/>
      <c r="WLX252" s="773"/>
      <c r="WLY252" s="774"/>
      <c r="WMA252" s="347"/>
      <c r="WMB252" s="350"/>
      <c r="WMC252" s="350"/>
      <c r="WMD252" s="773"/>
      <c r="WME252" s="773"/>
      <c r="WMF252" s="773"/>
      <c r="WMG252" s="774"/>
      <c r="WMI252" s="347"/>
      <c r="WMJ252" s="350"/>
      <c r="WMK252" s="350"/>
      <c r="WML252" s="773"/>
      <c r="WMM252" s="773"/>
      <c r="WMN252" s="773"/>
      <c r="WMO252" s="774"/>
      <c r="WMQ252" s="347"/>
      <c r="WMR252" s="350"/>
      <c r="WMS252" s="350"/>
      <c r="WMT252" s="773"/>
      <c r="WMU252" s="773"/>
      <c r="WMV252" s="773"/>
      <c r="WMW252" s="774"/>
      <c r="WMY252" s="347"/>
      <c r="WMZ252" s="350"/>
      <c r="WNA252" s="350"/>
      <c r="WNB252" s="773"/>
      <c r="WNC252" s="773"/>
      <c r="WND252" s="773"/>
      <c r="WNE252" s="774"/>
      <c r="WNG252" s="347"/>
      <c r="WNH252" s="350"/>
      <c r="WNI252" s="350"/>
      <c r="WNJ252" s="773"/>
      <c r="WNK252" s="773"/>
      <c r="WNL252" s="773"/>
      <c r="WNM252" s="774"/>
      <c r="WNO252" s="347"/>
      <c r="WNP252" s="350"/>
      <c r="WNQ252" s="350"/>
      <c r="WNR252" s="773"/>
      <c r="WNS252" s="773"/>
      <c r="WNT252" s="773"/>
      <c r="WNU252" s="774"/>
      <c r="WNW252" s="347"/>
      <c r="WNX252" s="350"/>
      <c r="WNY252" s="350"/>
      <c r="WNZ252" s="773"/>
      <c r="WOA252" s="773"/>
      <c r="WOB252" s="773"/>
      <c r="WOC252" s="774"/>
      <c r="WOE252" s="347"/>
      <c r="WOF252" s="350"/>
      <c r="WOG252" s="350"/>
      <c r="WOH252" s="773"/>
      <c r="WOI252" s="773"/>
      <c r="WOJ252" s="773"/>
      <c r="WOK252" s="774"/>
      <c r="WOM252" s="347"/>
      <c r="WON252" s="350"/>
      <c r="WOO252" s="350"/>
      <c r="WOP252" s="773"/>
      <c r="WOQ252" s="773"/>
      <c r="WOR252" s="773"/>
      <c r="WOS252" s="774"/>
      <c r="WOU252" s="347"/>
      <c r="WOV252" s="350"/>
      <c r="WOW252" s="350"/>
      <c r="WOX252" s="773"/>
      <c r="WOY252" s="773"/>
      <c r="WOZ252" s="773"/>
      <c r="WPA252" s="774"/>
      <c r="WPC252" s="347"/>
      <c r="WPD252" s="350"/>
      <c r="WPE252" s="350"/>
      <c r="WPF252" s="773"/>
      <c r="WPG252" s="773"/>
      <c r="WPH252" s="773"/>
      <c r="WPI252" s="774"/>
      <c r="WPK252" s="347"/>
      <c r="WPL252" s="350"/>
      <c r="WPM252" s="350"/>
      <c r="WPN252" s="773"/>
      <c r="WPO252" s="773"/>
      <c r="WPP252" s="773"/>
      <c r="WPQ252" s="774"/>
      <c r="WPS252" s="347"/>
      <c r="WPT252" s="350"/>
      <c r="WPU252" s="350"/>
      <c r="WPV252" s="773"/>
      <c r="WPW252" s="773"/>
      <c r="WPX252" s="773"/>
      <c r="WPY252" s="774"/>
      <c r="WQA252" s="347"/>
      <c r="WQB252" s="350"/>
      <c r="WQC252" s="350"/>
      <c r="WQD252" s="773"/>
      <c r="WQE252" s="773"/>
      <c r="WQF252" s="773"/>
      <c r="WQG252" s="774"/>
      <c r="WQI252" s="347"/>
      <c r="WQJ252" s="350"/>
      <c r="WQK252" s="350"/>
      <c r="WQL252" s="773"/>
      <c r="WQM252" s="773"/>
      <c r="WQN252" s="773"/>
      <c r="WQO252" s="774"/>
      <c r="WQQ252" s="347"/>
      <c r="WQR252" s="350"/>
      <c r="WQS252" s="350"/>
      <c r="WQT252" s="773"/>
      <c r="WQU252" s="773"/>
      <c r="WQV252" s="773"/>
      <c r="WQW252" s="774"/>
      <c r="WQY252" s="347"/>
      <c r="WQZ252" s="350"/>
      <c r="WRA252" s="350"/>
      <c r="WRB252" s="773"/>
      <c r="WRC252" s="773"/>
      <c r="WRD252" s="773"/>
      <c r="WRE252" s="774"/>
      <c r="WRG252" s="347"/>
      <c r="WRH252" s="350"/>
      <c r="WRI252" s="350"/>
      <c r="WRJ252" s="773"/>
      <c r="WRK252" s="773"/>
      <c r="WRL252" s="773"/>
      <c r="WRM252" s="774"/>
      <c r="WRO252" s="347"/>
      <c r="WRP252" s="350"/>
      <c r="WRQ252" s="350"/>
      <c r="WRR252" s="773"/>
      <c r="WRS252" s="773"/>
      <c r="WRT252" s="773"/>
      <c r="WRU252" s="774"/>
      <c r="WRW252" s="347"/>
      <c r="WRX252" s="350"/>
      <c r="WRY252" s="350"/>
      <c r="WRZ252" s="773"/>
      <c r="WSA252" s="773"/>
      <c r="WSB252" s="773"/>
      <c r="WSC252" s="774"/>
      <c r="WSE252" s="347"/>
      <c r="WSF252" s="350"/>
      <c r="WSG252" s="350"/>
      <c r="WSH252" s="773"/>
      <c r="WSI252" s="773"/>
      <c r="WSJ252" s="773"/>
      <c r="WSK252" s="774"/>
      <c r="WSM252" s="347"/>
      <c r="WSN252" s="350"/>
      <c r="WSO252" s="350"/>
      <c r="WSP252" s="773"/>
      <c r="WSQ252" s="773"/>
      <c r="WSR252" s="773"/>
      <c r="WSS252" s="774"/>
      <c r="WSU252" s="347"/>
      <c r="WSV252" s="350"/>
      <c r="WSW252" s="350"/>
      <c r="WSX252" s="773"/>
      <c r="WSY252" s="773"/>
      <c r="WSZ252" s="773"/>
      <c r="WTA252" s="774"/>
      <c r="WTC252" s="347"/>
      <c r="WTD252" s="350"/>
      <c r="WTE252" s="350"/>
      <c r="WTF252" s="773"/>
      <c r="WTG252" s="773"/>
      <c r="WTH252" s="773"/>
      <c r="WTI252" s="774"/>
      <c r="WTK252" s="347"/>
      <c r="WTL252" s="350"/>
      <c r="WTM252" s="350"/>
      <c r="WTN252" s="773"/>
      <c r="WTO252" s="773"/>
      <c r="WTP252" s="773"/>
      <c r="WTQ252" s="774"/>
      <c r="WTS252" s="347"/>
      <c r="WTT252" s="350"/>
      <c r="WTU252" s="350"/>
      <c r="WTV252" s="773"/>
      <c r="WTW252" s="773"/>
      <c r="WTX252" s="773"/>
      <c r="WTY252" s="774"/>
      <c r="WUA252" s="347"/>
      <c r="WUB252" s="350"/>
      <c r="WUC252" s="350"/>
      <c r="WUD252" s="773"/>
      <c r="WUE252" s="773"/>
      <c r="WUF252" s="773"/>
      <c r="WUG252" s="774"/>
      <c r="WUI252" s="347"/>
      <c r="WUJ252" s="350"/>
      <c r="WUK252" s="350"/>
      <c r="WUL252" s="773"/>
      <c r="WUM252" s="773"/>
      <c r="WUN252" s="773"/>
      <c r="WUO252" s="774"/>
      <c r="WUQ252" s="347"/>
      <c r="WUR252" s="350"/>
      <c r="WUS252" s="350"/>
      <c r="WUT252" s="773"/>
      <c r="WUU252" s="773"/>
      <c r="WUV252" s="773"/>
      <c r="WUW252" s="774"/>
      <c r="WUY252" s="347"/>
      <c r="WUZ252" s="350"/>
      <c r="WVA252" s="350"/>
      <c r="WVB252" s="773"/>
      <c r="WVC252" s="773"/>
      <c r="WVD252" s="773"/>
      <c r="WVE252" s="774"/>
      <c r="WVG252" s="347"/>
      <c r="WVH252" s="350"/>
      <c r="WVI252" s="350"/>
      <c r="WVJ252" s="773"/>
      <c r="WVK252" s="773"/>
      <c r="WVL252" s="773"/>
      <c r="WVM252" s="774"/>
      <c r="WVO252" s="347"/>
      <c r="WVP252" s="350"/>
      <c r="WVQ252" s="350"/>
      <c r="WVR252" s="773"/>
      <c r="WVS252" s="773"/>
      <c r="WVT252" s="773"/>
      <c r="WVU252" s="774"/>
      <c r="WVW252" s="347"/>
      <c r="WVX252" s="350"/>
      <c r="WVY252" s="350"/>
      <c r="WVZ252" s="773"/>
      <c r="WWA252" s="773"/>
      <c r="WWB252" s="773"/>
      <c r="WWC252" s="774"/>
      <c r="WWE252" s="347"/>
      <c r="WWF252" s="350"/>
      <c r="WWG252" s="350"/>
      <c r="WWH252" s="773"/>
      <c r="WWI252" s="773"/>
      <c r="WWJ252" s="773"/>
      <c r="WWK252" s="774"/>
      <c r="WWM252" s="347"/>
      <c r="WWN252" s="350"/>
      <c r="WWO252" s="350"/>
      <c r="WWP252" s="773"/>
      <c r="WWQ252" s="773"/>
      <c r="WWR252" s="773"/>
      <c r="WWS252" s="774"/>
      <c r="WWU252" s="347"/>
      <c r="WWV252" s="350"/>
      <c r="WWW252" s="350"/>
      <c r="WWX252" s="773"/>
      <c r="WWY252" s="773"/>
      <c r="WWZ252" s="773"/>
      <c r="WXA252" s="774"/>
      <c r="WXC252" s="347"/>
      <c r="WXD252" s="350"/>
      <c r="WXE252" s="350"/>
      <c r="WXF252" s="773"/>
      <c r="WXG252" s="773"/>
      <c r="WXH252" s="773"/>
      <c r="WXI252" s="774"/>
      <c r="WXK252" s="347"/>
      <c r="WXL252" s="350"/>
      <c r="WXM252" s="350"/>
      <c r="WXN252" s="773"/>
      <c r="WXO252" s="773"/>
      <c r="WXP252" s="773"/>
      <c r="WXQ252" s="774"/>
      <c r="WXS252" s="347"/>
      <c r="WXT252" s="350"/>
      <c r="WXU252" s="350"/>
      <c r="WXV252" s="773"/>
      <c r="WXW252" s="773"/>
      <c r="WXX252" s="773"/>
      <c r="WXY252" s="774"/>
      <c r="WYA252" s="347"/>
      <c r="WYB252" s="350"/>
      <c r="WYC252" s="350"/>
      <c r="WYD252" s="773"/>
      <c r="WYE252" s="773"/>
      <c r="WYF252" s="773"/>
      <c r="WYG252" s="774"/>
      <c r="WYI252" s="347"/>
      <c r="WYJ252" s="350"/>
      <c r="WYK252" s="350"/>
      <c r="WYL252" s="773"/>
      <c r="WYM252" s="773"/>
      <c r="WYN252" s="773"/>
      <c r="WYO252" s="774"/>
      <c r="WYQ252" s="347"/>
      <c r="WYR252" s="350"/>
      <c r="WYS252" s="350"/>
      <c r="WYT252" s="773"/>
      <c r="WYU252" s="773"/>
      <c r="WYV252" s="773"/>
      <c r="WYW252" s="774"/>
      <c r="WYY252" s="347"/>
      <c r="WYZ252" s="350"/>
      <c r="WZA252" s="350"/>
      <c r="WZB252" s="773"/>
      <c r="WZC252" s="773"/>
      <c r="WZD252" s="773"/>
      <c r="WZE252" s="774"/>
      <c r="WZG252" s="347"/>
      <c r="WZH252" s="350"/>
      <c r="WZI252" s="350"/>
      <c r="WZJ252" s="773"/>
      <c r="WZK252" s="773"/>
      <c r="WZL252" s="773"/>
      <c r="WZM252" s="774"/>
      <c r="WZO252" s="347"/>
      <c r="WZP252" s="350"/>
      <c r="WZQ252" s="350"/>
      <c r="WZR252" s="773"/>
      <c r="WZS252" s="773"/>
      <c r="WZT252" s="773"/>
      <c r="WZU252" s="774"/>
      <c r="WZW252" s="347"/>
      <c r="WZX252" s="350"/>
      <c r="WZY252" s="350"/>
      <c r="WZZ252" s="773"/>
      <c r="XAA252" s="773"/>
      <c r="XAB252" s="773"/>
      <c r="XAC252" s="774"/>
      <c r="XAE252" s="347"/>
      <c r="XAF252" s="350"/>
      <c r="XAG252" s="350"/>
      <c r="XAH252" s="773"/>
      <c r="XAI252" s="773"/>
      <c r="XAJ252" s="773"/>
      <c r="XAK252" s="774"/>
      <c r="XAM252" s="347"/>
      <c r="XAN252" s="350"/>
      <c r="XAO252" s="350"/>
      <c r="XAP252" s="773"/>
      <c r="XAQ252" s="773"/>
      <c r="XAR252" s="773"/>
      <c r="XAS252" s="774"/>
      <c r="XAU252" s="347"/>
      <c r="XAV252" s="350"/>
      <c r="XAW252" s="350"/>
      <c r="XAX252" s="773"/>
      <c r="XAY252" s="773"/>
      <c r="XAZ252" s="773"/>
      <c r="XBA252" s="774"/>
      <c r="XBC252" s="347"/>
      <c r="XBD252" s="350"/>
      <c r="XBE252" s="350"/>
      <c r="XBF252" s="773"/>
      <c r="XBG252" s="773"/>
      <c r="XBH252" s="773"/>
      <c r="XBI252" s="774"/>
      <c r="XBK252" s="347"/>
      <c r="XBL252" s="350"/>
      <c r="XBM252" s="350"/>
      <c r="XBN252" s="773"/>
      <c r="XBO252" s="773"/>
      <c r="XBP252" s="773"/>
      <c r="XBQ252" s="774"/>
      <c r="XBS252" s="347"/>
      <c r="XBT252" s="350"/>
      <c r="XBU252" s="350"/>
      <c r="XBV252" s="773"/>
      <c r="XBW252" s="773"/>
      <c r="XBX252" s="773"/>
      <c r="XBY252" s="774"/>
      <c r="XCA252" s="347"/>
      <c r="XCB252" s="350"/>
      <c r="XCC252" s="350"/>
      <c r="XCD252" s="773"/>
      <c r="XCE252" s="773"/>
      <c r="XCF252" s="773"/>
      <c r="XCG252" s="774"/>
      <c r="XCI252" s="347"/>
      <c r="XCJ252" s="350"/>
      <c r="XCK252" s="350"/>
      <c r="XCL252" s="773"/>
      <c r="XCM252" s="773"/>
      <c r="XCN252" s="773"/>
      <c r="XCO252" s="774"/>
      <c r="XCQ252" s="347"/>
      <c r="XCR252" s="350"/>
      <c r="XCS252" s="350"/>
      <c r="XCT252" s="773"/>
      <c r="XCU252" s="773"/>
      <c r="XCV252" s="773"/>
      <c r="XCW252" s="774"/>
      <c r="XCY252" s="347"/>
      <c r="XCZ252" s="350"/>
      <c r="XDA252" s="350"/>
      <c r="XDB252" s="773"/>
      <c r="XDC252" s="773"/>
      <c r="XDD252" s="773"/>
      <c r="XDE252" s="774"/>
      <c r="XDG252" s="347"/>
      <c r="XDH252" s="350"/>
      <c r="XDI252" s="350"/>
      <c r="XDJ252" s="773"/>
      <c r="XDK252" s="773"/>
      <c r="XDL252" s="773"/>
      <c r="XDM252" s="774"/>
      <c r="XDO252" s="347"/>
      <c r="XDP252" s="350"/>
      <c r="XDQ252" s="350"/>
      <c r="XDR252" s="773"/>
      <c r="XDS252" s="773"/>
      <c r="XDT252" s="773"/>
      <c r="XDU252" s="774"/>
      <c r="XDW252" s="347"/>
      <c r="XDX252" s="350"/>
      <c r="XDY252" s="350"/>
      <c r="XDZ252" s="773"/>
      <c r="XEA252" s="773"/>
      <c r="XEB252" s="773"/>
      <c r="XEC252" s="774"/>
      <c r="XEE252" s="347"/>
      <c r="XEF252" s="350"/>
      <c r="XEG252" s="350"/>
      <c r="XEH252" s="773"/>
      <c r="XEI252" s="773"/>
      <c r="XEJ252" s="773"/>
      <c r="XEK252" s="774"/>
      <c r="XEM252" s="347"/>
      <c r="XEN252" s="350"/>
      <c r="XEO252" s="350"/>
      <c r="XEP252" s="773"/>
      <c r="XEQ252" s="773"/>
      <c r="XER252" s="773"/>
      <c r="XES252" s="774"/>
      <c r="XEU252" s="347"/>
      <c r="XEV252" s="350"/>
      <c r="XEW252" s="350"/>
      <c r="XEX252" s="773"/>
      <c r="XEY252" s="773"/>
      <c r="XEZ252" s="773"/>
      <c r="XFA252" s="774"/>
      <c r="XFC252" s="347"/>
      <c r="XFD252" s="350"/>
    </row>
    <row r="253" spans="1:16384" ht="72.75" customHeight="1">
      <c r="A253" s="390">
        <f t="shared" ref="A253:A259" si="132">A252+1</f>
        <v>253</v>
      </c>
      <c r="B253" s="1131"/>
      <c r="C253" s="1257" t="s">
        <v>13</v>
      </c>
      <c r="D253" s="1258"/>
      <c r="E253" s="1193" t="s">
        <v>171</v>
      </c>
      <c r="F253" s="1193"/>
      <c r="G253" s="373">
        <f ca="1">ABS(ROUND(SUMIFS('BP CONTABLE'!$C:$C,'BP CONTABLE'!$E:$E,CELL("contenido",A253),'BP CONTABLE'!$D:$D,CELL("contenido",E253)),0))</f>
        <v>0</v>
      </c>
      <c r="H253" s="373"/>
      <c r="I253" s="374"/>
      <c r="J253" s="374"/>
      <c r="K253" s="375"/>
      <c r="L253" s="348"/>
      <c r="M253" s="375"/>
      <c r="N253" s="347"/>
      <c r="O253" s="375"/>
      <c r="P253" s="350"/>
      <c r="Q253" s="375"/>
      <c r="R253" s="348"/>
      <c r="S253" s="375"/>
      <c r="T253" s="350"/>
      <c r="U253" s="375"/>
      <c r="V253" s="347"/>
      <c r="W253" s="375"/>
      <c r="X253" s="350"/>
      <c r="Y253" s="350"/>
      <c r="Z253" s="348"/>
      <c r="AA253" s="348"/>
      <c r="AB253" s="348"/>
      <c r="AC253" s="349"/>
      <c r="AE253" s="347"/>
      <c r="AF253" s="350"/>
      <c r="AG253" s="350"/>
      <c r="AH253" s="348"/>
      <c r="AI253" s="348"/>
      <c r="AJ253" s="348"/>
      <c r="AK253" s="349"/>
      <c r="AM253" s="347"/>
      <c r="AN253" s="350"/>
      <c r="AO253" s="350"/>
      <c r="AP253" s="348"/>
      <c r="AQ253" s="348"/>
      <c r="AR253" s="348"/>
      <c r="AS253" s="349"/>
      <c r="AU253" s="347"/>
      <c r="AV253" s="350"/>
      <c r="AW253" s="350"/>
      <c r="AX253" s="348"/>
      <c r="AY253" s="348"/>
      <c r="AZ253" s="348"/>
      <c r="BA253" s="349"/>
      <c r="BC253" s="347"/>
      <c r="BD253" s="350"/>
      <c r="BE253" s="350"/>
      <c r="BF253" s="348"/>
      <c r="BG253" s="348"/>
      <c r="BH253" s="348"/>
      <c r="BI253" s="349"/>
      <c r="BK253" s="347"/>
      <c r="BL253" s="350"/>
      <c r="BM253" s="350"/>
      <c r="BN253" s="348"/>
      <c r="BO253" s="348"/>
      <c r="BP253" s="348"/>
      <c r="BQ253" s="349"/>
      <c r="BS253" s="347"/>
      <c r="BT253" s="350"/>
      <c r="BU253" s="350"/>
      <c r="BV253" s="348"/>
      <c r="BW253" s="348"/>
      <c r="BX253" s="348"/>
      <c r="BY253" s="349"/>
      <c r="CA253" s="347"/>
      <c r="CB253" s="350"/>
      <c r="CC253" s="350"/>
      <c r="CD253" s="348"/>
      <c r="CE253" s="348"/>
      <c r="CF253" s="348"/>
      <c r="CG253" s="349"/>
      <c r="CI253" s="347"/>
      <c r="CJ253" s="350"/>
      <c r="CK253" s="350"/>
      <c r="CL253" s="348"/>
      <c r="CM253" s="348"/>
      <c r="CN253" s="348"/>
      <c r="CO253" s="349"/>
      <c r="CQ253" s="347"/>
      <c r="CR253" s="350"/>
      <c r="CS253" s="350"/>
      <c r="CT253" s="348"/>
      <c r="CU253" s="348"/>
      <c r="CV253" s="348"/>
      <c r="CW253" s="349"/>
      <c r="CY253" s="347"/>
      <c r="CZ253" s="350"/>
      <c r="DA253" s="350"/>
      <c r="DB253" s="348"/>
      <c r="DC253" s="348"/>
      <c r="DD253" s="348"/>
      <c r="DE253" s="349"/>
      <c r="DG253" s="347"/>
      <c r="DH253" s="350"/>
      <c r="DI253" s="350"/>
      <c r="DJ253" s="348"/>
      <c r="DK253" s="348"/>
      <c r="DL253" s="348"/>
      <c r="DM253" s="349"/>
      <c r="DO253" s="347"/>
      <c r="DP253" s="350"/>
      <c r="DQ253" s="350"/>
      <c r="DR253" s="348"/>
      <c r="DS253" s="348"/>
      <c r="DT253" s="348"/>
      <c r="DU253" s="349"/>
      <c r="DW253" s="347"/>
      <c r="DX253" s="350"/>
      <c r="DY253" s="350"/>
      <c r="DZ253" s="348"/>
      <c r="EA253" s="348"/>
      <c r="EB253" s="348"/>
      <c r="EC253" s="349"/>
      <c r="EE253" s="347"/>
      <c r="EF253" s="350"/>
      <c r="EG253" s="350"/>
      <c r="EH253" s="348"/>
      <c r="EI253" s="348"/>
      <c r="EJ253" s="348"/>
      <c r="EK253" s="349"/>
      <c r="EM253" s="347"/>
      <c r="EN253" s="350"/>
      <c r="EO253" s="350"/>
      <c r="EP253" s="348"/>
      <c r="EQ253" s="348"/>
      <c r="ER253" s="348"/>
      <c r="ES253" s="349"/>
      <c r="EU253" s="347"/>
      <c r="EV253" s="350"/>
      <c r="EW253" s="350"/>
      <c r="EX253" s="348"/>
      <c r="EY253" s="348"/>
      <c r="EZ253" s="348"/>
      <c r="FA253" s="349"/>
      <c r="FC253" s="347"/>
      <c r="FD253" s="350"/>
      <c r="FE253" s="350"/>
      <c r="FF253" s="348"/>
      <c r="FG253" s="348"/>
      <c r="FH253" s="348"/>
      <c r="FI253" s="349"/>
      <c r="FK253" s="347"/>
      <c r="FL253" s="350"/>
      <c r="FM253" s="350"/>
      <c r="FN253" s="348"/>
      <c r="FO253" s="348"/>
      <c r="FP253" s="348"/>
      <c r="FQ253" s="349"/>
      <c r="FS253" s="347"/>
      <c r="FT253" s="350"/>
      <c r="FU253" s="350"/>
      <c r="FV253" s="348"/>
      <c r="FW253" s="348"/>
      <c r="FX253" s="348"/>
      <c r="FY253" s="349"/>
      <c r="GA253" s="347"/>
      <c r="GB253" s="350"/>
      <c r="GC253" s="350"/>
      <c r="GD253" s="348"/>
      <c r="GE253" s="348"/>
      <c r="GF253" s="348"/>
      <c r="GG253" s="349"/>
      <c r="GI253" s="347"/>
      <c r="GJ253" s="350"/>
      <c r="GK253" s="350"/>
      <c r="GL253" s="348"/>
      <c r="GM253" s="348"/>
      <c r="GN253" s="348"/>
      <c r="GO253" s="349"/>
      <c r="GQ253" s="347"/>
      <c r="GR253" s="350"/>
      <c r="GS253" s="350"/>
      <c r="GT253" s="348"/>
      <c r="GU253" s="348"/>
      <c r="GV253" s="348"/>
      <c r="GW253" s="349"/>
      <c r="GY253" s="347"/>
      <c r="GZ253" s="350"/>
      <c r="HA253" s="350"/>
      <c r="HB253" s="348"/>
      <c r="HC253" s="348"/>
      <c r="HD253" s="348"/>
      <c r="HE253" s="349"/>
      <c r="HG253" s="347"/>
      <c r="HH253" s="350"/>
      <c r="HI253" s="350"/>
      <c r="HJ253" s="348"/>
      <c r="HK253" s="348"/>
      <c r="HL253" s="348"/>
      <c r="HM253" s="349"/>
      <c r="HO253" s="347"/>
      <c r="HP253" s="350"/>
      <c r="HQ253" s="350"/>
      <c r="HR253" s="348"/>
      <c r="HS253" s="348"/>
      <c r="HT253" s="348"/>
      <c r="HU253" s="349"/>
      <c r="HW253" s="347"/>
      <c r="HX253" s="350"/>
      <c r="HY253" s="350"/>
      <c r="HZ253" s="348"/>
      <c r="IA253" s="348"/>
      <c r="IB253" s="348"/>
      <c r="IC253" s="349"/>
      <c r="IE253" s="347"/>
      <c r="IF253" s="350"/>
      <c r="IG253" s="350"/>
      <c r="IH253" s="348"/>
      <c r="II253" s="348"/>
      <c r="IJ253" s="348"/>
      <c r="IK253" s="349"/>
      <c r="IM253" s="347"/>
      <c r="IN253" s="350"/>
      <c r="IO253" s="350"/>
      <c r="IP253" s="348"/>
      <c r="IQ253" s="348"/>
      <c r="IR253" s="348"/>
      <c r="IS253" s="349"/>
      <c r="IU253" s="347"/>
      <c r="IV253" s="350"/>
      <c r="IW253" s="350"/>
      <c r="IX253" s="348"/>
      <c r="IY253" s="348"/>
      <c r="IZ253" s="348"/>
      <c r="JA253" s="349"/>
      <c r="JC253" s="347"/>
      <c r="JD253" s="350"/>
      <c r="JE253" s="350"/>
      <c r="JF253" s="348"/>
      <c r="JG253" s="348"/>
      <c r="JH253" s="348"/>
      <c r="JI253" s="349"/>
      <c r="JK253" s="347"/>
      <c r="JL253" s="350"/>
      <c r="JM253" s="350"/>
      <c r="JN253" s="348"/>
      <c r="JO253" s="348"/>
      <c r="JP253" s="348"/>
      <c r="JQ253" s="349"/>
      <c r="JS253" s="347"/>
      <c r="JT253" s="350"/>
      <c r="JU253" s="350"/>
      <c r="JV253" s="348"/>
      <c r="JW253" s="348"/>
      <c r="JX253" s="348"/>
      <c r="JY253" s="349"/>
      <c r="KA253" s="347"/>
      <c r="KB253" s="350"/>
      <c r="KC253" s="350"/>
      <c r="KD253" s="348"/>
      <c r="KE253" s="348"/>
      <c r="KF253" s="348"/>
      <c r="KG253" s="349"/>
      <c r="KI253" s="347"/>
      <c r="KJ253" s="350"/>
      <c r="KK253" s="350"/>
      <c r="KL253" s="348"/>
      <c r="KM253" s="348"/>
      <c r="KN253" s="348"/>
      <c r="KO253" s="349"/>
      <c r="KQ253" s="347"/>
      <c r="KR253" s="350"/>
      <c r="KS253" s="350"/>
      <c r="KT253" s="348"/>
      <c r="KU253" s="348"/>
      <c r="KV253" s="348"/>
      <c r="KW253" s="349"/>
      <c r="KY253" s="347"/>
      <c r="KZ253" s="350"/>
      <c r="LA253" s="350"/>
      <c r="LB253" s="348"/>
      <c r="LC253" s="348"/>
      <c r="LD253" s="348"/>
      <c r="LE253" s="349"/>
      <c r="LG253" s="347"/>
      <c r="LH253" s="350"/>
      <c r="LI253" s="350"/>
      <c r="LJ253" s="348"/>
      <c r="LK253" s="348"/>
      <c r="LL253" s="348"/>
      <c r="LM253" s="349"/>
      <c r="LO253" s="347"/>
      <c r="LP253" s="350"/>
      <c r="LQ253" s="350"/>
      <c r="LR253" s="348"/>
      <c r="LS253" s="348"/>
      <c r="LT253" s="348"/>
      <c r="LU253" s="349"/>
      <c r="LW253" s="347"/>
      <c r="LX253" s="350"/>
      <c r="LY253" s="350"/>
      <c r="LZ253" s="348"/>
      <c r="MA253" s="348"/>
      <c r="MB253" s="348"/>
      <c r="MC253" s="349"/>
      <c r="ME253" s="347"/>
      <c r="MF253" s="350"/>
      <c r="MG253" s="350"/>
      <c r="MH253" s="348"/>
      <c r="MI253" s="348"/>
      <c r="MJ253" s="348"/>
      <c r="MK253" s="349"/>
      <c r="MM253" s="347"/>
      <c r="MN253" s="350"/>
      <c r="MO253" s="350"/>
      <c r="MP253" s="348"/>
      <c r="MQ253" s="348"/>
      <c r="MR253" s="348"/>
      <c r="MS253" s="349"/>
      <c r="MU253" s="347"/>
      <c r="MV253" s="350"/>
      <c r="MW253" s="350"/>
      <c r="MX253" s="348"/>
      <c r="MY253" s="348"/>
      <c r="MZ253" s="348"/>
      <c r="NA253" s="349"/>
      <c r="NC253" s="347"/>
      <c r="ND253" s="350"/>
      <c r="NE253" s="350"/>
      <c r="NF253" s="348"/>
      <c r="NG253" s="348"/>
      <c r="NH253" s="348"/>
      <c r="NI253" s="349"/>
      <c r="NK253" s="347"/>
      <c r="NL253" s="350"/>
      <c r="NM253" s="350"/>
      <c r="NN253" s="348"/>
      <c r="NO253" s="348"/>
      <c r="NP253" s="348"/>
      <c r="NQ253" s="349"/>
      <c r="NS253" s="347"/>
      <c r="NT253" s="350"/>
      <c r="NU253" s="350"/>
      <c r="NV253" s="348"/>
      <c r="NW253" s="348"/>
      <c r="NX253" s="348"/>
      <c r="NY253" s="349"/>
      <c r="OA253" s="347"/>
      <c r="OB253" s="350"/>
      <c r="OC253" s="350"/>
      <c r="OD253" s="348"/>
      <c r="OE253" s="348"/>
      <c r="OF253" s="348"/>
      <c r="OG253" s="349"/>
      <c r="OI253" s="347"/>
      <c r="OJ253" s="350"/>
      <c r="OK253" s="350"/>
      <c r="OL253" s="348"/>
      <c r="OM253" s="348"/>
      <c r="ON253" s="348"/>
      <c r="OO253" s="349"/>
      <c r="OQ253" s="347"/>
      <c r="OR253" s="350"/>
      <c r="OS253" s="350"/>
      <c r="OT253" s="348"/>
      <c r="OU253" s="348"/>
      <c r="OV253" s="348"/>
      <c r="OW253" s="349"/>
      <c r="OY253" s="347"/>
      <c r="OZ253" s="350"/>
      <c r="PA253" s="350"/>
      <c r="PB253" s="348"/>
      <c r="PC253" s="348"/>
      <c r="PD253" s="348"/>
      <c r="PE253" s="349"/>
      <c r="PG253" s="347"/>
      <c r="PH253" s="350"/>
      <c r="PI253" s="350"/>
      <c r="PJ253" s="348"/>
      <c r="PK253" s="348"/>
      <c r="PL253" s="348"/>
      <c r="PM253" s="349"/>
      <c r="PO253" s="347"/>
      <c r="PP253" s="350"/>
      <c r="PQ253" s="350"/>
      <c r="PR253" s="348"/>
      <c r="PS253" s="348"/>
      <c r="PT253" s="348"/>
      <c r="PU253" s="349"/>
      <c r="PW253" s="347"/>
      <c r="PX253" s="350"/>
      <c r="PY253" s="350"/>
      <c r="PZ253" s="348"/>
      <c r="QA253" s="348"/>
      <c r="QB253" s="348"/>
      <c r="QC253" s="349"/>
      <c r="QE253" s="347"/>
      <c r="QF253" s="350"/>
      <c r="QG253" s="350"/>
      <c r="QH253" s="348"/>
      <c r="QI253" s="348"/>
      <c r="QJ253" s="348"/>
      <c r="QK253" s="349"/>
      <c r="QM253" s="347"/>
      <c r="QN253" s="350"/>
      <c r="QO253" s="350"/>
      <c r="QP253" s="348"/>
      <c r="QQ253" s="348"/>
      <c r="QR253" s="348"/>
      <c r="QS253" s="349"/>
      <c r="QU253" s="347"/>
      <c r="QV253" s="350"/>
      <c r="QW253" s="350"/>
      <c r="QX253" s="348"/>
      <c r="QY253" s="348"/>
      <c r="QZ253" s="348"/>
      <c r="RA253" s="349"/>
      <c r="RC253" s="347"/>
      <c r="RD253" s="350"/>
      <c r="RE253" s="350"/>
      <c r="RF253" s="348"/>
      <c r="RG253" s="348"/>
      <c r="RH253" s="348"/>
      <c r="RI253" s="349"/>
      <c r="RK253" s="347"/>
      <c r="RL253" s="350"/>
      <c r="RM253" s="350"/>
      <c r="RN253" s="348"/>
      <c r="RO253" s="348"/>
      <c r="RP253" s="348"/>
      <c r="RQ253" s="349"/>
      <c r="RS253" s="347"/>
      <c r="RT253" s="350"/>
      <c r="RU253" s="350"/>
      <c r="RV253" s="348"/>
      <c r="RW253" s="348"/>
      <c r="RX253" s="348"/>
      <c r="RY253" s="349"/>
      <c r="SA253" s="347"/>
      <c r="SB253" s="350"/>
      <c r="SC253" s="350"/>
      <c r="SD253" s="348"/>
      <c r="SE253" s="348"/>
      <c r="SF253" s="348"/>
      <c r="SG253" s="349"/>
      <c r="SI253" s="347"/>
      <c r="SJ253" s="350"/>
      <c r="SK253" s="350"/>
      <c r="SL253" s="348"/>
      <c r="SM253" s="348"/>
      <c r="SN253" s="348"/>
      <c r="SO253" s="349"/>
      <c r="SQ253" s="347"/>
      <c r="SR253" s="350"/>
      <c r="SS253" s="350"/>
      <c r="ST253" s="348"/>
      <c r="SU253" s="348"/>
      <c r="SV253" s="348"/>
      <c r="SW253" s="349"/>
      <c r="SY253" s="347"/>
      <c r="SZ253" s="350"/>
      <c r="TA253" s="350"/>
      <c r="TB253" s="348"/>
      <c r="TC253" s="348"/>
      <c r="TD253" s="348"/>
      <c r="TE253" s="349"/>
      <c r="TG253" s="347"/>
      <c r="TH253" s="350"/>
      <c r="TI253" s="350"/>
      <c r="TJ253" s="348"/>
      <c r="TK253" s="348"/>
      <c r="TL253" s="348"/>
      <c r="TM253" s="349"/>
      <c r="TO253" s="347"/>
      <c r="TP253" s="350"/>
      <c r="TQ253" s="350"/>
      <c r="TR253" s="348"/>
      <c r="TS253" s="348"/>
      <c r="TT253" s="348"/>
      <c r="TU253" s="349"/>
      <c r="TW253" s="347"/>
      <c r="TX253" s="350"/>
      <c r="TY253" s="350"/>
      <c r="TZ253" s="348"/>
      <c r="UA253" s="348"/>
      <c r="UB253" s="348"/>
      <c r="UC253" s="349"/>
      <c r="UE253" s="347"/>
      <c r="UF253" s="350"/>
      <c r="UG253" s="350"/>
      <c r="UH253" s="348"/>
      <c r="UI253" s="348"/>
      <c r="UJ253" s="348"/>
      <c r="UK253" s="349"/>
      <c r="UM253" s="347"/>
      <c r="UN253" s="350"/>
      <c r="UO253" s="350"/>
      <c r="UP253" s="348"/>
      <c r="UQ253" s="348"/>
      <c r="UR253" s="348"/>
      <c r="US253" s="349"/>
      <c r="UU253" s="347"/>
      <c r="UV253" s="350"/>
      <c r="UW253" s="350"/>
      <c r="UX253" s="348"/>
      <c r="UY253" s="348"/>
      <c r="UZ253" s="348"/>
      <c r="VA253" s="349"/>
      <c r="VC253" s="347"/>
      <c r="VD253" s="350"/>
      <c r="VE253" s="350"/>
      <c r="VF253" s="348"/>
      <c r="VG253" s="348"/>
      <c r="VH253" s="348"/>
      <c r="VI253" s="349"/>
      <c r="VK253" s="347"/>
      <c r="VL253" s="350"/>
      <c r="VM253" s="350"/>
      <c r="VN253" s="348"/>
      <c r="VO253" s="348"/>
      <c r="VP253" s="348"/>
      <c r="VQ253" s="349"/>
      <c r="VS253" s="347"/>
      <c r="VT253" s="350"/>
      <c r="VU253" s="350"/>
      <c r="VV253" s="348"/>
      <c r="VW253" s="348"/>
      <c r="VX253" s="348"/>
      <c r="VY253" s="349"/>
      <c r="WA253" s="347"/>
      <c r="WB253" s="350"/>
      <c r="WC253" s="350"/>
      <c r="WD253" s="348"/>
      <c r="WE253" s="348"/>
      <c r="WF253" s="348"/>
      <c r="WG253" s="349"/>
      <c r="WI253" s="347"/>
      <c r="WJ253" s="350"/>
      <c r="WK253" s="350"/>
      <c r="WL253" s="348"/>
      <c r="WM253" s="348"/>
      <c r="WN253" s="348"/>
      <c r="WO253" s="349"/>
      <c r="WQ253" s="347"/>
      <c r="WR253" s="350"/>
      <c r="WS253" s="350"/>
      <c r="WT253" s="348"/>
      <c r="WU253" s="348"/>
      <c r="WV253" s="348"/>
      <c r="WW253" s="349"/>
      <c r="WY253" s="347"/>
      <c r="WZ253" s="350"/>
      <c r="XA253" s="350"/>
      <c r="XB253" s="348"/>
      <c r="XC253" s="348"/>
      <c r="XD253" s="348"/>
      <c r="XE253" s="349"/>
      <c r="XG253" s="347"/>
      <c r="XH253" s="350"/>
      <c r="XI253" s="350"/>
      <c r="XJ253" s="348"/>
      <c r="XK253" s="348"/>
      <c r="XL253" s="348"/>
      <c r="XM253" s="349"/>
      <c r="XO253" s="347"/>
      <c r="XP253" s="350"/>
      <c r="XQ253" s="350"/>
      <c r="XR253" s="348"/>
      <c r="XS253" s="348"/>
      <c r="XT253" s="348"/>
      <c r="XU253" s="349"/>
      <c r="XW253" s="347"/>
      <c r="XX253" s="350"/>
      <c r="XY253" s="350"/>
      <c r="XZ253" s="348"/>
      <c r="YA253" s="348"/>
      <c r="YB253" s="348"/>
      <c r="YC253" s="349"/>
      <c r="YE253" s="347"/>
      <c r="YF253" s="350"/>
      <c r="YG253" s="350"/>
      <c r="YH253" s="348"/>
      <c r="YI253" s="348"/>
      <c r="YJ253" s="348"/>
      <c r="YK253" s="349"/>
      <c r="YM253" s="347"/>
      <c r="YN253" s="350"/>
      <c r="YO253" s="350"/>
      <c r="YP253" s="348"/>
      <c r="YQ253" s="348"/>
      <c r="YR253" s="348"/>
      <c r="YS253" s="349"/>
      <c r="YU253" s="347"/>
      <c r="YV253" s="350"/>
      <c r="YW253" s="350"/>
      <c r="YX253" s="348"/>
      <c r="YY253" s="348"/>
      <c r="YZ253" s="348"/>
      <c r="ZA253" s="349"/>
      <c r="ZC253" s="347"/>
      <c r="ZD253" s="350"/>
      <c r="ZE253" s="350"/>
      <c r="ZF253" s="348"/>
      <c r="ZG253" s="348"/>
      <c r="ZH253" s="348"/>
      <c r="ZI253" s="349"/>
      <c r="ZK253" s="347"/>
      <c r="ZL253" s="350"/>
      <c r="ZM253" s="350"/>
      <c r="ZN253" s="348"/>
      <c r="ZO253" s="348"/>
      <c r="ZP253" s="348"/>
      <c r="ZQ253" s="349"/>
      <c r="ZS253" s="347"/>
      <c r="ZT253" s="350"/>
      <c r="ZU253" s="350"/>
      <c r="ZV253" s="348"/>
      <c r="ZW253" s="348"/>
      <c r="ZX253" s="348"/>
      <c r="ZY253" s="349"/>
      <c r="AAA253" s="347"/>
      <c r="AAB253" s="350"/>
      <c r="AAC253" s="350"/>
      <c r="AAD253" s="348"/>
      <c r="AAE253" s="348"/>
      <c r="AAF253" s="348"/>
      <c r="AAG253" s="349"/>
      <c r="AAI253" s="347"/>
      <c r="AAJ253" s="350"/>
      <c r="AAK253" s="350"/>
      <c r="AAL253" s="348"/>
      <c r="AAM253" s="348"/>
      <c r="AAN253" s="348"/>
      <c r="AAO253" s="349"/>
      <c r="AAQ253" s="347"/>
      <c r="AAR253" s="350"/>
      <c r="AAS253" s="350"/>
      <c r="AAT253" s="348"/>
      <c r="AAU253" s="348"/>
      <c r="AAV253" s="348"/>
      <c r="AAW253" s="349"/>
      <c r="AAY253" s="347"/>
      <c r="AAZ253" s="350"/>
      <c r="ABA253" s="350"/>
      <c r="ABB253" s="348"/>
      <c r="ABC253" s="348"/>
      <c r="ABD253" s="348"/>
      <c r="ABE253" s="349"/>
      <c r="ABG253" s="347"/>
      <c r="ABH253" s="350"/>
      <c r="ABI253" s="350"/>
      <c r="ABJ253" s="348"/>
      <c r="ABK253" s="348"/>
      <c r="ABL253" s="348"/>
      <c r="ABM253" s="349"/>
      <c r="ABO253" s="347"/>
      <c r="ABP253" s="350"/>
      <c r="ABQ253" s="350"/>
      <c r="ABR253" s="348"/>
      <c r="ABS253" s="348"/>
      <c r="ABT253" s="348"/>
      <c r="ABU253" s="349"/>
      <c r="ABW253" s="347"/>
      <c r="ABX253" s="350"/>
      <c r="ABY253" s="350"/>
      <c r="ABZ253" s="348"/>
      <c r="ACA253" s="348"/>
      <c r="ACB253" s="348"/>
      <c r="ACC253" s="349"/>
      <c r="ACE253" s="347"/>
      <c r="ACF253" s="350"/>
      <c r="ACG253" s="350"/>
      <c r="ACH253" s="348"/>
      <c r="ACI253" s="348"/>
      <c r="ACJ253" s="348"/>
      <c r="ACK253" s="349"/>
      <c r="ACM253" s="347"/>
      <c r="ACN253" s="350"/>
      <c r="ACO253" s="350"/>
      <c r="ACP253" s="348"/>
      <c r="ACQ253" s="348"/>
      <c r="ACR253" s="348"/>
      <c r="ACS253" s="349"/>
      <c r="ACU253" s="347"/>
      <c r="ACV253" s="350"/>
      <c r="ACW253" s="350"/>
      <c r="ACX253" s="348"/>
      <c r="ACY253" s="348"/>
      <c r="ACZ253" s="348"/>
      <c r="ADA253" s="349"/>
      <c r="ADC253" s="347"/>
      <c r="ADD253" s="350"/>
      <c r="ADE253" s="350"/>
      <c r="ADF253" s="348"/>
      <c r="ADG253" s="348"/>
      <c r="ADH253" s="348"/>
      <c r="ADI253" s="349"/>
      <c r="ADK253" s="347"/>
      <c r="ADL253" s="350"/>
      <c r="ADM253" s="350"/>
      <c r="ADN253" s="348"/>
      <c r="ADO253" s="348"/>
      <c r="ADP253" s="348"/>
      <c r="ADQ253" s="349"/>
      <c r="ADS253" s="347"/>
      <c r="ADT253" s="350"/>
      <c r="ADU253" s="350"/>
      <c r="ADV253" s="348"/>
      <c r="ADW253" s="348"/>
      <c r="ADX253" s="348"/>
      <c r="ADY253" s="349"/>
      <c r="AEA253" s="347"/>
      <c r="AEB253" s="350"/>
      <c r="AEC253" s="350"/>
      <c r="AED253" s="348"/>
      <c r="AEE253" s="348"/>
      <c r="AEF253" s="348"/>
      <c r="AEG253" s="349"/>
      <c r="AEI253" s="347"/>
      <c r="AEJ253" s="350"/>
      <c r="AEK253" s="350"/>
      <c r="AEL253" s="348"/>
      <c r="AEM253" s="348"/>
      <c r="AEN253" s="348"/>
      <c r="AEO253" s="349"/>
      <c r="AEQ253" s="347"/>
      <c r="AER253" s="350"/>
      <c r="AES253" s="350"/>
      <c r="AET253" s="348"/>
      <c r="AEU253" s="348"/>
      <c r="AEV253" s="348"/>
      <c r="AEW253" s="349"/>
      <c r="AEY253" s="347"/>
      <c r="AEZ253" s="350"/>
      <c r="AFA253" s="350"/>
      <c r="AFB253" s="348"/>
      <c r="AFC253" s="348"/>
      <c r="AFD253" s="348"/>
      <c r="AFE253" s="349"/>
      <c r="AFG253" s="347"/>
      <c r="AFH253" s="350"/>
      <c r="AFI253" s="350"/>
      <c r="AFJ253" s="348"/>
      <c r="AFK253" s="348"/>
      <c r="AFL253" s="348"/>
      <c r="AFM253" s="349"/>
      <c r="AFO253" s="347"/>
      <c r="AFP253" s="350"/>
      <c r="AFQ253" s="350"/>
      <c r="AFR253" s="348"/>
      <c r="AFS253" s="348"/>
      <c r="AFT253" s="348"/>
      <c r="AFU253" s="349"/>
      <c r="AFW253" s="347"/>
      <c r="AFX253" s="350"/>
      <c r="AFY253" s="350"/>
      <c r="AFZ253" s="348"/>
      <c r="AGA253" s="348"/>
      <c r="AGB253" s="348"/>
      <c r="AGC253" s="349"/>
      <c r="AGE253" s="347"/>
      <c r="AGF253" s="350"/>
      <c r="AGG253" s="350"/>
      <c r="AGH253" s="348"/>
      <c r="AGI253" s="348"/>
      <c r="AGJ253" s="348"/>
      <c r="AGK253" s="349"/>
      <c r="AGM253" s="347"/>
      <c r="AGN253" s="350"/>
      <c r="AGO253" s="350"/>
      <c r="AGP253" s="348"/>
      <c r="AGQ253" s="348"/>
      <c r="AGR253" s="348"/>
      <c r="AGS253" s="349"/>
      <c r="AGU253" s="347"/>
      <c r="AGV253" s="350"/>
      <c r="AGW253" s="350"/>
      <c r="AGX253" s="348"/>
      <c r="AGY253" s="348"/>
      <c r="AGZ253" s="348"/>
      <c r="AHA253" s="349"/>
      <c r="AHC253" s="347"/>
      <c r="AHD253" s="350"/>
      <c r="AHE253" s="350"/>
      <c r="AHF253" s="348"/>
      <c r="AHG253" s="348"/>
      <c r="AHH253" s="348"/>
      <c r="AHI253" s="349"/>
      <c r="AHK253" s="347"/>
      <c r="AHL253" s="350"/>
      <c r="AHM253" s="350"/>
      <c r="AHN253" s="348"/>
      <c r="AHO253" s="348"/>
      <c r="AHP253" s="348"/>
      <c r="AHQ253" s="349"/>
      <c r="AHS253" s="347"/>
      <c r="AHT253" s="350"/>
      <c r="AHU253" s="350"/>
      <c r="AHV253" s="348"/>
      <c r="AHW253" s="348"/>
      <c r="AHX253" s="348"/>
      <c r="AHY253" s="349"/>
      <c r="AIA253" s="347"/>
      <c r="AIB253" s="350"/>
      <c r="AIC253" s="350"/>
      <c r="AID253" s="348"/>
      <c r="AIE253" s="348"/>
      <c r="AIF253" s="348"/>
      <c r="AIG253" s="349"/>
      <c r="AII253" s="347"/>
      <c r="AIJ253" s="350"/>
      <c r="AIK253" s="350"/>
      <c r="AIL253" s="348"/>
      <c r="AIM253" s="348"/>
      <c r="AIN253" s="348"/>
      <c r="AIO253" s="349"/>
      <c r="AIQ253" s="347"/>
      <c r="AIR253" s="350"/>
      <c r="AIS253" s="350"/>
      <c r="AIT253" s="348"/>
      <c r="AIU253" s="348"/>
      <c r="AIV253" s="348"/>
      <c r="AIW253" s="349"/>
      <c r="AIY253" s="347"/>
      <c r="AIZ253" s="350"/>
      <c r="AJA253" s="350"/>
      <c r="AJB253" s="348"/>
      <c r="AJC253" s="348"/>
      <c r="AJD253" s="348"/>
      <c r="AJE253" s="349"/>
      <c r="AJG253" s="347"/>
      <c r="AJH253" s="350"/>
      <c r="AJI253" s="350"/>
      <c r="AJJ253" s="348"/>
      <c r="AJK253" s="348"/>
      <c r="AJL253" s="348"/>
      <c r="AJM253" s="349"/>
      <c r="AJO253" s="347"/>
      <c r="AJP253" s="350"/>
      <c r="AJQ253" s="350"/>
      <c r="AJR253" s="348"/>
      <c r="AJS253" s="348"/>
      <c r="AJT253" s="348"/>
      <c r="AJU253" s="349"/>
      <c r="AJW253" s="347"/>
      <c r="AJX253" s="350"/>
      <c r="AJY253" s="350"/>
      <c r="AJZ253" s="348"/>
      <c r="AKA253" s="348"/>
      <c r="AKB253" s="348"/>
      <c r="AKC253" s="349"/>
      <c r="AKE253" s="347"/>
      <c r="AKF253" s="350"/>
      <c r="AKG253" s="350"/>
      <c r="AKH253" s="348"/>
      <c r="AKI253" s="348"/>
      <c r="AKJ253" s="348"/>
      <c r="AKK253" s="349"/>
      <c r="AKM253" s="347"/>
      <c r="AKN253" s="350"/>
      <c r="AKO253" s="350"/>
      <c r="AKP253" s="348"/>
      <c r="AKQ253" s="348"/>
      <c r="AKR253" s="348"/>
      <c r="AKS253" s="349"/>
      <c r="AKU253" s="347"/>
      <c r="AKV253" s="350"/>
      <c r="AKW253" s="350"/>
      <c r="AKX253" s="348"/>
      <c r="AKY253" s="348"/>
      <c r="AKZ253" s="348"/>
      <c r="ALA253" s="349"/>
      <c r="ALC253" s="347"/>
      <c r="ALD253" s="350"/>
      <c r="ALE253" s="350"/>
      <c r="ALF253" s="348"/>
      <c r="ALG253" s="348"/>
      <c r="ALH253" s="348"/>
      <c r="ALI253" s="349"/>
      <c r="ALK253" s="347"/>
      <c r="ALL253" s="350"/>
      <c r="ALM253" s="350"/>
      <c r="ALN253" s="348"/>
      <c r="ALO253" s="348"/>
      <c r="ALP253" s="348"/>
      <c r="ALQ253" s="349"/>
      <c r="ALS253" s="347"/>
      <c r="ALT253" s="350"/>
      <c r="ALU253" s="350"/>
      <c r="ALV253" s="348"/>
      <c r="ALW253" s="348"/>
      <c r="ALX253" s="348"/>
      <c r="ALY253" s="349"/>
      <c r="AMA253" s="347"/>
      <c r="AMB253" s="350"/>
      <c r="AMC253" s="350"/>
      <c r="AMD253" s="348"/>
      <c r="AME253" s="348"/>
      <c r="AMF253" s="348"/>
      <c r="AMG253" s="349"/>
      <c r="AMI253" s="347"/>
      <c r="AMJ253" s="350"/>
      <c r="AMK253" s="350"/>
      <c r="AML253" s="348"/>
      <c r="AMM253" s="348"/>
      <c r="AMN253" s="348"/>
      <c r="AMO253" s="349"/>
      <c r="AMQ253" s="347"/>
      <c r="AMR253" s="350"/>
      <c r="AMS253" s="350"/>
      <c r="AMT253" s="348"/>
      <c r="AMU253" s="348"/>
      <c r="AMV253" s="348"/>
      <c r="AMW253" s="349"/>
      <c r="AMY253" s="347"/>
      <c r="AMZ253" s="350"/>
      <c r="ANA253" s="350"/>
      <c r="ANB253" s="348"/>
      <c r="ANC253" s="348"/>
      <c r="AND253" s="348"/>
      <c r="ANE253" s="349"/>
      <c r="ANG253" s="347"/>
      <c r="ANH253" s="350"/>
      <c r="ANI253" s="350"/>
      <c r="ANJ253" s="348"/>
      <c r="ANK253" s="348"/>
      <c r="ANL253" s="348"/>
      <c r="ANM253" s="349"/>
      <c r="ANO253" s="347"/>
      <c r="ANP253" s="350"/>
      <c r="ANQ253" s="350"/>
      <c r="ANR253" s="348"/>
      <c r="ANS253" s="348"/>
      <c r="ANT253" s="348"/>
      <c r="ANU253" s="349"/>
      <c r="ANW253" s="347"/>
      <c r="ANX253" s="350"/>
      <c r="ANY253" s="350"/>
      <c r="ANZ253" s="348"/>
      <c r="AOA253" s="348"/>
      <c r="AOB253" s="348"/>
      <c r="AOC253" s="349"/>
      <c r="AOE253" s="347"/>
      <c r="AOF253" s="350"/>
      <c r="AOG253" s="350"/>
      <c r="AOH253" s="348"/>
      <c r="AOI253" s="348"/>
      <c r="AOJ253" s="348"/>
      <c r="AOK253" s="349"/>
      <c r="AOM253" s="347"/>
      <c r="AON253" s="350"/>
      <c r="AOO253" s="350"/>
      <c r="AOP253" s="348"/>
      <c r="AOQ253" s="348"/>
      <c r="AOR253" s="348"/>
      <c r="AOS253" s="349"/>
      <c r="AOU253" s="347"/>
      <c r="AOV253" s="350"/>
      <c r="AOW253" s="350"/>
      <c r="AOX253" s="348"/>
      <c r="AOY253" s="348"/>
      <c r="AOZ253" s="348"/>
      <c r="APA253" s="349"/>
      <c r="APC253" s="347"/>
      <c r="APD253" s="350"/>
      <c r="APE253" s="350"/>
      <c r="APF253" s="348"/>
      <c r="APG253" s="348"/>
      <c r="APH253" s="348"/>
      <c r="API253" s="349"/>
      <c r="APK253" s="347"/>
      <c r="APL253" s="350"/>
      <c r="APM253" s="350"/>
      <c r="APN253" s="348"/>
      <c r="APO253" s="348"/>
      <c r="APP253" s="348"/>
      <c r="APQ253" s="349"/>
      <c r="APS253" s="347"/>
      <c r="APT253" s="350"/>
      <c r="APU253" s="350"/>
      <c r="APV253" s="348"/>
      <c r="APW253" s="348"/>
      <c r="APX253" s="348"/>
      <c r="APY253" s="349"/>
      <c r="AQA253" s="347"/>
      <c r="AQB253" s="350"/>
      <c r="AQC253" s="350"/>
      <c r="AQD253" s="348"/>
      <c r="AQE253" s="348"/>
      <c r="AQF253" s="348"/>
      <c r="AQG253" s="349"/>
      <c r="AQI253" s="347"/>
      <c r="AQJ253" s="350"/>
      <c r="AQK253" s="350"/>
      <c r="AQL253" s="348"/>
      <c r="AQM253" s="348"/>
      <c r="AQN253" s="348"/>
      <c r="AQO253" s="349"/>
      <c r="AQQ253" s="347"/>
      <c r="AQR253" s="350"/>
      <c r="AQS253" s="350"/>
      <c r="AQT253" s="348"/>
      <c r="AQU253" s="348"/>
      <c r="AQV253" s="348"/>
      <c r="AQW253" s="349"/>
      <c r="AQY253" s="347"/>
      <c r="AQZ253" s="350"/>
      <c r="ARA253" s="350"/>
      <c r="ARB253" s="348"/>
      <c r="ARC253" s="348"/>
      <c r="ARD253" s="348"/>
      <c r="ARE253" s="349"/>
      <c r="ARG253" s="347"/>
      <c r="ARH253" s="350"/>
      <c r="ARI253" s="350"/>
      <c r="ARJ253" s="348"/>
      <c r="ARK253" s="348"/>
      <c r="ARL253" s="348"/>
      <c r="ARM253" s="349"/>
      <c r="ARO253" s="347"/>
      <c r="ARP253" s="350"/>
      <c r="ARQ253" s="350"/>
      <c r="ARR253" s="348"/>
      <c r="ARS253" s="348"/>
      <c r="ART253" s="348"/>
      <c r="ARU253" s="349"/>
      <c r="ARW253" s="347"/>
      <c r="ARX253" s="350"/>
      <c r="ARY253" s="350"/>
      <c r="ARZ253" s="348"/>
      <c r="ASA253" s="348"/>
      <c r="ASB253" s="348"/>
      <c r="ASC253" s="349"/>
      <c r="ASE253" s="347"/>
      <c r="ASF253" s="350"/>
      <c r="ASG253" s="350"/>
      <c r="ASH253" s="348"/>
      <c r="ASI253" s="348"/>
      <c r="ASJ253" s="348"/>
      <c r="ASK253" s="349"/>
      <c r="ASM253" s="347"/>
      <c r="ASN253" s="350"/>
      <c r="ASO253" s="350"/>
      <c r="ASP253" s="348"/>
      <c r="ASQ253" s="348"/>
      <c r="ASR253" s="348"/>
      <c r="ASS253" s="349"/>
      <c r="ASU253" s="347"/>
      <c r="ASV253" s="350"/>
      <c r="ASW253" s="350"/>
      <c r="ASX253" s="348"/>
      <c r="ASY253" s="348"/>
      <c r="ASZ253" s="348"/>
      <c r="ATA253" s="349"/>
      <c r="ATC253" s="347"/>
      <c r="ATD253" s="350"/>
      <c r="ATE253" s="350"/>
      <c r="ATF253" s="348"/>
      <c r="ATG253" s="348"/>
      <c r="ATH253" s="348"/>
      <c r="ATI253" s="349"/>
      <c r="ATK253" s="347"/>
      <c r="ATL253" s="350"/>
      <c r="ATM253" s="350"/>
      <c r="ATN253" s="348"/>
      <c r="ATO253" s="348"/>
      <c r="ATP253" s="348"/>
      <c r="ATQ253" s="349"/>
      <c r="ATS253" s="347"/>
      <c r="ATT253" s="350"/>
      <c r="ATU253" s="350"/>
      <c r="ATV253" s="348"/>
      <c r="ATW253" s="348"/>
      <c r="ATX253" s="348"/>
      <c r="ATY253" s="349"/>
      <c r="AUA253" s="347"/>
      <c r="AUB253" s="350"/>
      <c r="AUC253" s="350"/>
      <c r="AUD253" s="348"/>
      <c r="AUE253" s="348"/>
      <c r="AUF253" s="348"/>
      <c r="AUG253" s="349"/>
      <c r="AUI253" s="347"/>
      <c r="AUJ253" s="350"/>
      <c r="AUK253" s="350"/>
      <c r="AUL253" s="348"/>
      <c r="AUM253" s="348"/>
      <c r="AUN253" s="348"/>
      <c r="AUO253" s="349"/>
      <c r="AUQ253" s="347"/>
      <c r="AUR253" s="350"/>
      <c r="AUS253" s="350"/>
      <c r="AUT253" s="348"/>
      <c r="AUU253" s="348"/>
      <c r="AUV253" s="348"/>
      <c r="AUW253" s="349"/>
      <c r="AUY253" s="347"/>
      <c r="AUZ253" s="350"/>
      <c r="AVA253" s="350"/>
      <c r="AVB253" s="348"/>
      <c r="AVC253" s="348"/>
      <c r="AVD253" s="348"/>
      <c r="AVE253" s="349"/>
      <c r="AVG253" s="347"/>
      <c r="AVH253" s="350"/>
      <c r="AVI253" s="350"/>
      <c r="AVJ253" s="348"/>
      <c r="AVK253" s="348"/>
      <c r="AVL253" s="348"/>
      <c r="AVM253" s="349"/>
      <c r="AVO253" s="347"/>
      <c r="AVP253" s="350"/>
      <c r="AVQ253" s="350"/>
      <c r="AVR253" s="348"/>
      <c r="AVS253" s="348"/>
      <c r="AVT253" s="348"/>
      <c r="AVU253" s="349"/>
      <c r="AVW253" s="347"/>
      <c r="AVX253" s="350"/>
      <c r="AVY253" s="350"/>
      <c r="AVZ253" s="348"/>
      <c r="AWA253" s="348"/>
      <c r="AWB253" s="348"/>
      <c r="AWC253" s="349"/>
      <c r="AWE253" s="347"/>
      <c r="AWF253" s="350"/>
      <c r="AWG253" s="350"/>
      <c r="AWH253" s="348"/>
      <c r="AWI253" s="348"/>
      <c r="AWJ253" s="348"/>
      <c r="AWK253" s="349"/>
      <c r="AWM253" s="347"/>
      <c r="AWN253" s="350"/>
      <c r="AWO253" s="350"/>
      <c r="AWP253" s="348"/>
      <c r="AWQ253" s="348"/>
      <c r="AWR253" s="348"/>
      <c r="AWS253" s="349"/>
      <c r="AWU253" s="347"/>
      <c r="AWV253" s="350"/>
      <c r="AWW253" s="350"/>
      <c r="AWX253" s="348"/>
      <c r="AWY253" s="348"/>
      <c r="AWZ253" s="348"/>
      <c r="AXA253" s="349"/>
      <c r="AXC253" s="347"/>
      <c r="AXD253" s="350"/>
      <c r="AXE253" s="350"/>
      <c r="AXF253" s="348"/>
      <c r="AXG253" s="348"/>
      <c r="AXH253" s="348"/>
      <c r="AXI253" s="349"/>
      <c r="AXK253" s="347"/>
      <c r="AXL253" s="350"/>
      <c r="AXM253" s="350"/>
      <c r="AXN253" s="348"/>
      <c r="AXO253" s="348"/>
      <c r="AXP253" s="348"/>
      <c r="AXQ253" s="349"/>
      <c r="AXS253" s="347"/>
      <c r="AXT253" s="350"/>
      <c r="AXU253" s="350"/>
      <c r="AXV253" s="348"/>
      <c r="AXW253" s="348"/>
      <c r="AXX253" s="348"/>
      <c r="AXY253" s="349"/>
      <c r="AYA253" s="347"/>
      <c r="AYB253" s="350"/>
      <c r="AYC253" s="350"/>
      <c r="AYD253" s="348"/>
      <c r="AYE253" s="348"/>
      <c r="AYF253" s="348"/>
      <c r="AYG253" s="349"/>
      <c r="AYI253" s="347"/>
      <c r="AYJ253" s="350"/>
      <c r="AYK253" s="350"/>
      <c r="AYL253" s="348"/>
      <c r="AYM253" s="348"/>
      <c r="AYN253" s="348"/>
      <c r="AYO253" s="349"/>
      <c r="AYQ253" s="347"/>
      <c r="AYR253" s="350"/>
      <c r="AYS253" s="350"/>
      <c r="AYT253" s="348"/>
      <c r="AYU253" s="348"/>
      <c r="AYV253" s="348"/>
      <c r="AYW253" s="349"/>
      <c r="AYY253" s="347"/>
      <c r="AYZ253" s="350"/>
      <c r="AZA253" s="350"/>
      <c r="AZB253" s="348"/>
      <c r="AZC253" s="348"/>
      <c r="AZD253" s="348"/>
      <c r="AZE253" s="349"/>
      <c r="AZG253" s="347"/>
      <c r="AZH253" s="350"/>
      <c r="AZI253" s="350"/>
      <c r="AZJ253" s="348"/>
      <c r="AZK253" s="348"/>
      <c r="AZL253" s="348"/>
      <c r="AZM253" s="349"/>
      <c r="AZO253" s="347"/>
      <c r="AZP253" s="350"/>
      <c r="AZQ253" s="350"/>
      <c r="AZR253" s="348"/>
      <c r="AZS253" s="348"/>
      <c r="AZT253" s="348"/>
      <c r="AZU253" s="349"/>
      <c r="AZW253" s="347"/>
      <c r="AZX253" s="350"/>
      <c r="AZY253" s="350"/>
      <c r="AZZ253" s="348"/>
      <c r="BAA253" s="348"/>
      <c r="BAB253" s="348"/>
      <c r="BAC253" s="349"/>
      <c r="BAE253" s="347"/>
      <c r="BAF253" s="350"/>
      <c r="BAG253" s="350"/>
      <c r="BAH253" s="348"/>
      <c r="BAI253" s="348"/>
      <c r="BAJ253" s="348"/>
      <c r="BAK253" s="349"/>
      <c r="BAM253" s="347"/>
      <c r="BAN253" s="350"/>
      <c r="BAO253" s="350"/>
      <c r="BAP253" s="348"/>
      <c r="BAQ253" s="348"/>
      <c r="BAR253" s="348"/>
      <c r="BAS253" s="349"/>
      <c r="BAU253" s="347"/>
      <c r="BAV253" s="350"/>
      <c r="BAW253" s="350"/>
      <c r="BAX253" s="348"/>
      <c r="BAY253" s="348"/>
      <c r="BAZ253" s="348"/>
      <c r="BBA253" s="349"/>
      <c r="BBC253" s="347"/>
      <c r="BBD253" s="350"/>
      <c r="BBE253" s="350"/>
      <c r="BBF253" s="348"/>
      <c r="BBG253" s="348"/>
      <c r="BBH253" s="348"/>
      <c r="BBI253" s="349"/>
      <c r="BBK253" s="347"/>
      <c r="BBL253" s="350"/>
      <c r="BBM253" s="350"/>
      <c r="BBN253" s="348"/>
      <c r="BBO253" s="348"/>
      <c r="BBP253" s="348"/>
      <c r="BBQ253" s="349"/>
      <c r="BBS253" s="347"/>
      <c r="BBT253" s="350"/>
      <c r="BBU253" s="350"/>
      <c r="BBV253" s="348"/>
      <c r="BBW253" s="348"/>
      <c r="BBX253" s="348"/>
      <c r="BBY253" s="349"/>
      <c r="BCA253" s="347"/>
      <c r="BCB253" s="350"/>
      <c r="BCC253" s="350"/>
      <c r="BCD253" s="348"/>
      <c r="BCE253" s="348"/>
      <c r="BCF253" s="348"/>
      <c r="BCG253" s="349"/>
      <c r="BCI253" s="347"/>
      <c r="BCJ253" s="350"/>
      <c r="BCK253" s="350"/>
      <c r="BCL253" s="348"/>
      <c r="BCM253" s="348"/>
      <c r="BCN253" s="348"/>
      <c r="BCO253" s="349"/>
      <c r="BCQ253" s="347"/>
      <c r="BCR253" s="350"/>
      <c r="BCS253" s="350"/>
      <c r="BCT253" s="348"/>
      <c r="BCU253" s="348"/>
      <c r="BCV253" s="348"/>
      <c r="BCW253" s="349"/>
      <c r="BCY253" s="347"/>
      <c r="BCZ253" s="350"/>
      <c r="BDA253" s="350"/>
      <c r="BDB253" s="348"/>
      <c r="BDC253" s="348"/>
      <c r="BDD253" s="348"/>
      <c r="BDE253" s="349"/>
      <c r="BDG253" s="347"/>
      <c r="BDH253" s="350"/>
      <c r="BDI253" s="350"/>
      <c r="BDJ253" s="348"/>
      <c r="BDK253" s="348"/>
      <c r="BDL253" s="348"/>
      <c r="BDM253" s="349"/>
      <c r="BDO253" s="347"/>
      <c r="BDP253" s="350"/>
      <c r="BDQ253" s="350"/>
      <c r="BDR253" s="348"/>
      <c r="BDS253" s="348"/>
      <c r="BDT253" s="348"/>
      <c r="BDU253" s="349"/>
      <c r="BDW253" s="347"/>
      <c r="BDX253" s="350"/>
      <c r="BDY253" s="350"/>
      <c r="BDZ253" s="348"/>
      <c r="BEA253" s="348"/>
      <c r="BEB253" s="348"/>
      <c r="BEC253" s="349"/>
      <c r="BEE253" s="347"/>
      <c r="BEF253" s="350"/>
      <c r="BEG253" s="350"/>
      <c r="BEH253" s="348"/>
      <c r="BEI253" s="348"/>
      <c r="BEJ253" s="348"/>
      <c r="BEK253" s="349"/>
      <c r="BEM253" s="347"/>
      <c r="BEN253" s="350"/>
      <c r="BEO253" s="350"/>
      <c r="BEP253" s="348"/>
      <c r="BEQ253" s="348"/>
      <c r="BER253" s="348"/>
      <c r="BES253" s="349"/>
      <c r="BEU253" s="347"/>
      <c r="BEV253" s="350"/>
      <c r="BEW253" s="350"/>
      <c r="BEX253" s="348"/>
      <c r="BEY253" s="348"/>
      <c r="BEZ253" s="348"/>
      <c r="BFA253" s="349"/>
      <c r="BFC253" s="347"/>
      <c r="BFD253" s="350"/>
      <c r="BFE253" s="350"/>
      <c r="BFF253" s="348"/>
      <c r="BFG253" s="348"/>
      <c r="BFH253" s="348"/>
      <c r="BFI253" s="349"/>
      <c r="BFK253" s="347"/>
      <c r="BFL253" s="350"/>
      <c r="BFM253" s="350"/>
      <c r="BFN253" s="348"/>
      <c r="BFO253" s="348"/>
      <c r="BFP253" s="348"/>
      <c r="BFQ253" s="349"/>
      <c r="BFS253" s="347"/>
      <c r="BFT253" s="350"/>
      <c r="BFU253" s="350"/>
      <c r="BFV253" s="348"/>
      <c r="BFW253" s="348"/>
      <c r="BFX253" s="348"/>
      <c r="BFY253" s="349"/>
      <c r="BGA253" s="347"/>
      <c r="BGB253" s="350"/>
      <c r="BGC253" s="350"/>
      <c r="BGD253" s="348"/>
      <c r="BGE253" s="348"/>
      <c r="BGF253" s="348"/>
      <c r="BGG253" s="349"/>
      <c r="BGI253" s="347"/>
      <c r="BGJ253" s="350"/>
      <c r="BGK253" s="350"/>
      <c r="BGL253" s="348"/>
      <c r="BGM253" s="348"/>
      <c r="BGN253" s="348"/>
      <c r="BGO253" s="349"/>
      <c r="BGQ253" s="347"/>
      <c r="BGR253" s="350"/>
      <c r="BGS253" s="350"/>
      <c r="BGT253" s="348"/>
      <c r="BGU253" s="348"/>
      <c r="BGV253" s="348"/>
      <c r="BGW253" s="349"/>
      <c r="BGY253" s="347"/>
      <c r="BGZ253" s="350"/>
      <c r="BHA253" s="350"/>
      <c r="BHB253" s="348"/>
      <c r="BHC253" s="348"/>
      <c r="BHD253" s="348"/>
      <c r="BHE253" s="349"/>
      <c r="BHG253" s="347"/>
      <c r="BHH253" s="350"/>
      <c r="BHI253" s="350"/>
      <c r="BHJ253" s="348"/>
      <c r="BHK253" s="348"/>
      <c r="BHL253" s="348"/>
      <c r="BHM253" s="349"/>
      <c r="BHO253" s="347"/>
      <c r="BHP253" s="350"/>
      <c r="BHQ253" s="350"/>
      <c r="BHR253" s="348"/>
      <c r="BHS253" s="348"/>
      <c r="BHT253" s="348"/>
      <c r="BHU253" s="349"/>
      <c r="BHW253" s="347"/>
      <c r="BHX253" s="350"/>
      <c r="BHY253" s="350"/>
      <c r="BHZ253" s="348"/>
      <c r="BIA253" s="348"/>
      <c r="BIB253" s="348"/>
      <c r="BIC253" s="349"/>
      <c r="BIE253" s="347"/>
      <c r="BIF253" s="350"/>
      <c r="BIG253" s="350"/>
      <c r="BIH253" s="348"/>
      <c r="BII253" s="348"/>
      <c r="BIJ253" s="348"/>
      <c r="BIK253" s="349"/>
      <c r="BIM253" s="347"/>
      <c r="BIN253" s="350"/>
      <c r="BIO253" s="350"/>
      <c r="BIP253" s="348"/>
      <c r="BIQ253" s="348"/>
      <c r="BIR253" s="348"/>
      <c r="BIS253" s="349"/>
      <c r="BIU253" s="347"/>
      <c r="BIV253" s="350"/>
      <c r="BIW253" s="350"/>
      <c r="BIX253" s="348"/>
      <c r="BIY253" s="348"/>
      <c r="BIZ253" s="348"/>
      <c r="BJA253" s="349"/>
      <c r="BJC253" s="347"/>
      <c r="BJD253" s="350"/>
      <c r="BJE253" s="350"/>
      <c r="BJF253" s="348"/>
      <c r="BJG253" s="348"/>
      <c r="BJH253" s="348"/>
      <c r="BJI253" s="349"/>
      <c r="BJK253" s="347"/>
      <c r="BJL253" s="350"/>
      <c r="BJM253" s="350"/>
      <c r="BJN253" s="348"/>
      <c r="BJO253" s="348"/>
      <c r="BJP253" s="348"/>
      <c r="BJQ253" s="349"/>
      <c r="BJS253" s="347"/>
      <c r="BJT253" s="350"/>
      <c r="BJU253" s="350"/>
      <c r="BJV253" s="348"/>
      <c r="BJW253" s="348"/>
      <c r="BJX253" s="348"/>
      <c r="BJY253" s="349"/>
      <c r="BKA253" s="347"/>
      <c r="BKB253" s="350"/>
      <c r="BKC253" s="350"/>
      <c r="BKD253" s="348"/>
      <c r="BKE253" s="348"/>
      <c r="BKF253" s="348"/>
      <c r="BKG253" s="349"/>
      <c r="BKI253" s="347"/>
      <c r="BKJ253" s="350"/>
      <c r="BKK253" s="350"/>
      <c r="BKL253" s="348"/>
      <c r="BKM253" s="348"/>
      <c r="BKN253" s="348"/>
      <c r="BKO253" s="349"/>
      <c r="BKQ253" s="347"/>
      <c r="BKR253" s="350"/>
      <c r="BKS253" s="350"/>
      <c r="BKT253" s="348"/>
      <c r="BKU253" s="348"/>
      <c r="BKV253" s="348"/>
      <c r="BKW253" s="349"/>
      <c r="BKY253" s="347"/>
      <c r="BKZ253" s="350"/>
      <c r="BLA253" s="350"/>
      <c r="BLB253" s="348"/>
      <c r="BLC253" s="348"/>
      <c r="BLD253" s="348"/>
      <c r="BLE253" s="349"/>
      <c r="BLG253" s="347"/>
      <c r="BLH253" s="350"/>
      <c r="BLI253" s="350"/>
      <c r="BLJ253" s="348"/>
      <c r="BLK253" s="348"/>
      <c r="BLL253" s="348"/>
      <c r="BLM253" s="349"/>
      <c r="BLO253" s="347"/>
      <c r="BLP253" s="350"/>
      <c r="BLQ253" s="350"/>
      <c r="BLR253" s="348"/>
      <c r="BLS253" s="348"/>
      <c r="BLT253" s="348"/>
      <c r="BLU253" s="349"/>
      <c r="BLW253" s="347"/>
      <c r="BLX253" s="350"/>
      <c r="BLY253" s="350"/>
      <c r="BLZ253" s="348"/>
      <c r="BMA253" s="348"/>
      <c r="BMB253" s="348"/>
      <c r="BMC253" s="349"/>
      <c r="BME253" s="347"/>
      <c r="BMF253" s="350"/>
      <c r="BMG253" s="350"/>
      <c r="BMH253" s="348"/>
      <c r="BMI253" s="348"/>
      <c r="BMJ253" s="348"/>
      <c r="BMK253" s="349"/>
      <c r="BMM253" s="347"/>
      <c r="BMN253" s="350"/>
      <c r="BMO253" s="350"/>
      <c r="BMP253" s="348"/>
      <c r="BMQ253" s="348"/>
      <c r="BMR253" s="348"/>
      <c r="BMS253" s="349"/>
      <c r="BMU253" s="347"/>
      <c r="BMV253" s="350"/>
      <c r="BMW253" s="350"/>
      <c r="BMX253" s="348"/>
      <c r="BMY253" s="348"/>
      <c r="BMZ253" s="348"/>
      <c r="BNA253" s="349"/>
      <c r="BNC253" s="347"/>
      <c r="BND253" s="350"/>
      <c r="BNE253" s="350"/>
      <c r="BNF253" s="348"/>
      <c r="BNG253" s="348"/>
      <c r="BNH253" s="348"/>
      <c r="BNI253" s="349"/>
      <c r="BNK253" s="347"/>
      <c r="BNL253" s="350"/>
      <c r="BNM253" s="350"/>
      <c r="BNN253" s="348"/>
      <c r="BNO253" s="348"/>
      <c r="BNP253" s="348"/>
      <c r="BNQ253" s="349"/>
      <c r="BNS253" s="347"/>
      <c r="BNT253" s="350"/>
      <c r="BNU253" s="350"/>
      <c r="BNV253" s="348"/>
      <c r="BNW253" s="348"/>
      <c r="BNX253" s="348"/>
      <c r="BNY253" s="349"/>
      <c r="BOA253" s="347"/>
      <c r="BOB253" s="350"/>
      <c r="BOC253" s="350"/>
      <c r="BOD253" s="348"/>
      <c r="BOE253" s="348"/>
      <c r="BOF253" s="348"/>
      <c r="BOG253" s="349"/>
      <c r="BOI253" s="347"/>
      <c r="BOJ253" s="350"/>
      <c r="BOK253" s="350"/>
      <c r="BOL253" s="348"/>
      <c r="BOM253" s="348"/>
      <c r="BON253" s="348"/>
      <c r="BOO253" s="349"/>
      <c r="BOQ253" s="347"/>
      <c r="BOR253" s="350"/>
      <c r="BOS253" s="350"/>
      <c r="BOT253" s="348"/>
      <c r="BOU253" s="348"/>
      <c r="BOV253" s="348"/>
      <c r="BOW253" s="349"/>
      <c r="BOY253" s="347"/>
      <c r="BOZ253" s="350"/>
      <c r="BPA253" s="350"/>
      <c r="BPB253" s="348"/>
      <c r="BPC253" s="348"/>
      <c r="BPD253" s="348"/>
      <c r="BPE253" s="349"/>
      <c r="BPG253" s="347"/>
      <c r="BPH253" s="350"/>
      <c r="BPI253" s="350"/>
      <c r="BPJ253" s="348"/>
      <c r="BPK253" s="348"/>
      <c r="BPL253" s="348"/>
      <c r="BPM253" s="349"/>
      <c r="BPO253" s="347"/>
      <c r="BPP253" s="350"/>
      <c r="BPQ253" s="350"/>
      <c r="BPR253" s="348"/>
      <c r="BPS253" s="348"/>
      <c r="BPT253" s="348"/>
      <c r="BPU253" s="349"/>
      <c r="BPW253" s="347"/>
      <c r="BPX253" s="350"/>
      <c r="BPY253" s="350"/>
      <c r="BPZ253" s="348"/>
      <c r="BQA253" s="348"/>
      <c r="BQB253" s="348"/>
      <c r="BQC253" s="349"/>
      <c r="BQE253" s="347"/>
      <c r="BQF253" s="350"/>
      <c r="BQG253" s="350"/>
      <c r="BQH253" s="348"/>
      <c r="BQI253" s="348"/>
      <c r="BQJ253" s="348"/>
      <c r="BQK253" s="349"/>
      <c r="BQM253" s="347"/>
      <c r="BQN253" s="350"/>
      <c r="BQO253" s="350"/>
      <c r="BQP253" s="348"/>
      <c r="BQQ253" s="348"/>
      <c r="BQR253" s="348"/>
      <c r="BQS253" s="349"/>
      <c r="BQU253" s="347"/>
      <c r="BQV253" s="350"/>
      <c r="BQW253" s="350"/>
      <c r="BQX253" s="348"/>
      <c r="BQY253" s="348"/>
      <c r="BQZ253" s="348"/>
      <c r="BRA253" s="349"/>
      <c r="BRC253" s="347"/>
      <c r="BRD253" s="350"/>
      <c r="BRE253" s="350"/>
      <c r="BRF253" s="348"/>
      <c r="BRG253" s="348"/>
      <c r="BRH253" s="348"/>
      <c r="BRI253" s="349"/>
      <c r="BRK253" s="347"/>
      <c r="BRL253" s="350"/>
      <c r="BRM253" s="350"/>
      <c r="BRN253" s="348"/>
      <c r="BRO253" s="348"/>
      <c r="BRP253" s="348"/>
      <c r="BRQ253" s="349"/>
      <c r="BRS253" s="347"/>
      <c r="BRT253" s="350"/>
      <c r="BRU253" s="350"/>
      <c r="BRV253" s="348"/>
      <c r="BRW253" s="348"/>
      <c r="BRX253" s="348"/>
      <c r="BRY253" s="349"/>
      <c r="BSA253" s="347"/>
      <c r="BSB253" s="350"/>
      <c r="BSC253" s="350"/>
      <c r="BSD253" s="348"/>
      <c r="BSE253" s="348"/>
      <c r="BSF253" s="348"/>
      <c r="BSG253" s="349"/>
      <c r="BSI253" s="347"/>
      <c r="BSJ253" s="350"/>
      <c r="BSK253" s="350"/>
      <c r="BSL253" s="348"/>
      <c r="BSM253" s="348"/>
      <c r="BSN253" s="348"/>
      <c r="BSO253" s="349"/>
      <c r="BSQ253" s="347"/>
      <c r="BSR253" s="350"/>
      <c r="BSS253" s="350"/>
      <c r="BST253" s="348"/>
      <c r="BSU253" s="348"/>
      <c r="BSV253" s="348"/>
      <c r="BSW253" s="349"/>
      <c r="BSY253" s="347"/>
      <c r="BSZ253" s="350"/>
      <c r="BTA253" s="350"/>
      <c r="BTB253" s="348"/>
      <c r="BTC253" s="348"/>
      <c r="BTD253" s="348"/>
      <c r="BTE253" s="349"/>
      <c r="BTG253" s="347"/>
      <c r="BTH253" s="350"/>
      <c r="BTI253" s="350"/>
      <c r="BTJ253" s="348"/>
      <c r="BTK253" s="348"/>
      <c r="BTL253" s="348"/>
      <c r="BTM253" s="349"/>
      <c r="BTO253" s="347"/>
      <c r="BTP253" s="350"/>
      <c r="BTQ253" s="350"/>
      <c r="BTR253" s="348"/>
      <c r="BTS253" s="348"/>
      <c r="BTT253" s="348"/>
      <c r="BTU253" s="349"/>
      <c r="BTW253" s="347"/>
      <c r="BTX253" s="350"/>
      <c r="BTY253" s="350"/>
      <c r="BTZ253" s="348"/>
      <c r="BUA253" s="348"/>
      <c r="BUB253" s="348"/>
      <c r="BUC253" s="349"/>
      <c r="BUE253" s="347"/>
      <c r="BUF253" s="350"/>
      <c r="BUG253" s="350"/>
      <c r="BUH253" s="348"/>
      <c r="BUI253" s="348"/>
      <c r="BUJ253" s="348"/>
      <c r="BUK253" s="349"/>
      <c r="BUM253" s="347"/>
      <c r="BUN253" s="350"/>
      <c r="BUO253" s="350"/>
      <c r="BUP253" s="348"/>
      <c r="BUQ253" s="348"/>
      <c r="BUR253" s="348"/>
      <c r="BUS253" s="349"/>
      <c r="BUU253" s="347"/>
      <c r="BUV253" s="350"/>
      <c r="BUW253" s="350"/>
      <c r="BUX253" s="348"/>
      <c r="BUY253" s="348"/>
      <c r="BUZ253" s="348"/>
      <c r="BVA253" s="349"/>
      <c r="BVC253" s="347"/>
      <c r="BVD253" s="350"/>
      <c r="BVE253" s="350"/>
      <c r="BVF253" s="348"/>
      <c r="BVG253" s="348"/>
      <c r="BVH253" s="348"/>
      <c r="BVI253" s="349"/>
      <c r="BVK253" s="347"/>
      <c r="BVL253" s="350"/>
      <c r="BVM253" s="350"/>
      <c r="BVN253" s="348"/>
      <c r="BVO253" s="348"/>
      <c r="BVP253" s="348"/>
      <c r="BVQ253" s="349"/>
      <c r="BVS253" s="347"/>
      <c r="BVT253" s="350"/>
      <c r="BVU253" s="350"/>
      <c r="BVV253" s="348"/>
      <c r="BVW253" s="348"/>
      <c r="BVX253" s="348"/>
      <c r="BVY253" s="349"/>
      <c r="BWA253" s="347"/>
      <c r="BWB253" s="350"/>
      <c r="BWC253" s="350"/>
      <c r="BWD253" s="348"/>
      <c r="BWE253" s="348"/>
      <c r="BWF253" s="348"/>
      <c r="BWG253" s="349"/>
      <c r="BWI253" s="347"/>
      <c r="BWJ253" s="350"/>
      <c r="BWK253" s="350"/>
      <c r="BWL253" s="348"/>
      <c r="BWM253" s="348"/>
      <c r="BWN253" s="348"/>
      <c r="BWO253" s="349"/>
      <c r="BWQ253" s="347"/>
      <c r="BWR253" s="350"/>
      <c r="BWS253" s="350"/>
      <c r="BWT253" s="348"/>
      <c r="BWU253" s="348"/>
      <c r="BWV253" s="348"/>
      <c r="BWW253" s="349"/>
      <c r="BWY253" s="347"/>
      <c r="BWZ253" s="350"/>
      <c r="BXA253" s="350"/>
      <c r="BXB253" s="348"/>
      <c r="BXC253" s="348"/>
      <c r="BXD253" s="348"/>
      <c r="BXE253" s="349"/>
      <c r="BXG253" s="347"/>
      <c r="BXH253" s="350"/>
      <c r="BXI253" s="350"/>
      <c r="BXJ253" s="348"/>
      <c r="BXK253" s="348"/>
      <c r="BXL253" s="348"/>
      <c r="BXM253" s="349"/>
      <c r="BXO253" s="347"/>
      <c r="BXP253" s="350"/>
      <c r="BXQ253" s="350"/>
      <c r="BXR253" s="348"/>
      <c r="BXS253" s="348"/>
      <c r="BXT253" s="348"/>
      <c r="BXU253" s="349"/>
      <c r="BXW253" s="347"/>
      <c r="BXX253" s="350"/>
      <c r="BXY253" s="350"/>
      <c r="BXZ253" s="348"/>
      <c r="BYA253" s="348"/>
      <c r="BYB253" s="348"/>
      <c r="BYC253" s="349"/>
      <c r="BYE253" s="347"/>
      <c r="BYF253" s="350"/>
      <c r="BYG253" s="350"/>
      <c r="BYH253" s="348"/>
      <c r="BYI253" s="348"/>
      <c r="BYJ253" s="348"/>
      <c r="BYK253" s="349"/>
      <c r="BYM253" s="347"/>
      <c r="BYN253" s="350"/>
      <c r="BYO253" s="350"/>
      <c r="BYP253" s="348"/>
      <c r="BYQ253" s="348"/>
      <c r="BYR253" s="348"/>
      <c r="BYS253" s="349"/>
      <c r="BYU253" s="347"/>
      <c r="BYV253" s="350"/>
      <c r="BYW253" s="350"/>
      <c r="BYX253" s="348"/>
      <c r="BYY253" s="348"/>
      <c r="BYZ253" s="348"/>
      <c r="BZA253" s="349"/>
      <c r="BZC253" s="347"/>
      <c r="BZD253" s="350"/>
      <c r="BZE253" s="350"/>
      <c r="BZF253" s="348"/>
      <c r="BZG253" s="348"/>
      <c r="BZH253" s="348"/>
      <c r="BZI253" s="349"/>
      <c r="BZK253" s="347"/>
      <c r="BZL253" s="350"/>
      <c r="BZM253" s="350"/>
      <c r="BZN253" s="348"/>
      <c r="BZO253" s="348"/>
      <c r="BZP253" s="348"/>
      <c r="BZQ253" s="349"/>
      <c r="BZS253" s="347"/>
      <c r="BZT253" s="350"/>
      <c r="BZU253" s="350"/>
      <c r="BZV253" s="348"/>
      <c r="BZW253" s="348"/>
      <c r="BZX253" s="348"/>
      <c r="BZY253" s="349"/>
      <c r="CAA253" s="347"/>
      <c r="CAB253" s="350"/>
      <c r="CAC253" s="350"/>
      <c r="CAD253" s="348"/>
      <c r="CAE253" s="348"/>
      <c r="CAF253" s="348"/>
      <c r="CAG253" s="349"/>
      <c r="CAI253" s="347"/>
      <c r="CAJ253" s="350"/>
      <c r="CAK253" s="350"/>
      <c r="CAL253" s="348"/>
      <c r="CAM253" s="348"/>
      <c r="CAN253" s="348"/>
      <c r="CAO253" s="349"/>
      <c r="CAQ253" s="347"/>
      <c r="CAR253" s="350"/>
      <c r="CAS253" s="350"/>
      <c r="CAT253" s="348"/>
      <c r="CAU253" s="348"/>
      <c r="CAV253" s="348"/>
      <c r="CAW253" s="349"/>
      <c r="CAY253" s="347"/>
      <c r="CAZ253" s="350"/>
      <c r="CBA253" s="350"/>
      <c r="CBB253" s="348"/>
      <c r="CBC253" s="348"/>
      <c r="CBD253" s="348"/>
      <c r="CBE253" s="349"/>
      <c r="CBG253" s="347"/>
      <c r="CBH253" s="350"/>
      <c r="CBI253" s="350"/>
      <c r="CBJ253" s="348"/>
      <c r="CBK253" s="348"/>
      <c r="CBL253" s="348"/>
      <c r="CBM253" s="349"/>
      <c r="CBO253" s="347"/>
      <c r="CBP253" s="350"/>
      <c r="CBQ253" s="350"/>
      <c r="CBR253" s="348"/>
      <c r="CBS253" s="348"/>
      <c r="CBT253" s="348"/>
      <c r="CBU253" s="349"/>
      <c r="CBW253" s="347"/>
      <c r="CBX253" s="350"/>
      <c r="CBY253" s="350"/>
      <c r="CBZ253" s="348"/>
      <c r="CCA253" s="348"/>
      <c r="CCB253" s="348"/>
      <c r="CCC253" s="349"/>
      <c r="CCE253" s="347"/>
      <c r="CCF253" s="350"/>
      <c r="CCG253" s="350"/>
      <c r="CCH253" s="348"/>
      <c r="CCI253" s="348"/>
      <c r="CCJ253" s="348"/>
      <c r="CCK253" s="349"/>
      <c r="CCM253" s="347"/>
      <c r="CCN253" s="350"/>
      <c r="CCO253" s="350"/>
      <c r="CCP253" s="348"/>
      <c r="CCQ253" s="348"/>
      <c r="CCR253" s="348"/>
      <c r="CCS253" s="349"/>
      <c r="CCU253" s="347"/>
      <c r="CCV253" s="350"/>
      <c r="CCW253" s="350"/>
      <c r="CCX253" s="348"/>
      <c r="CCY253" s="348"/>
      <c r="CCZ253" s="348"/>
      <c r="CDA253" s="349"/>
      <c r="CDC253" s="347"/>
      <c r="CDD253" s="350"/>
      <c r="CDE253" s="350"/>
      <c r="CDF253" s="348"/>
      <c r="CDG253" s="348"/>
      <c r="CDH253" s="348"/>
      <c r="CDI253" s="349"/>
      <c r="CDK253" s="347"/>
      <c r="CDL253" s="350"/>
      <c r="CDM253" s="350"/>
      <c r="CDN253" s="348"/>
      <c r="CDO253" s="348"/>
      <c r="CDP253" s="348"/>
      <c r="CDQ253" s="349"/>
      <c r="CDS253" s="347"/>
      <c r="CDT253" s="350"/>
      <c r="CDU253" s="350"/>
      <c r="CDV253" s="348"/>
      <c r="CDW253" s="348"/>
      <c r="CDX253" s="348"/>
      <c r="CDY253" s="349"/>
      <c r="CEA253" s="347"/>
      <c r="CEB253" s="350"/>
      <c r="CEC253" s="350"/>
      <c r="CED253" s="348"/>
      <c r="CEE253" s="348"/>
      <c r="CEF253" s="348"/>
      <c r="CEG253" s="349"/>
      <c r="CEI253" s="347"/>
      <c r="CEJ253" s="350"/>
      <c r="CEK253" s="350"/>
      <c r="CEL253" s="348"/>
      <c r="CEM253" s="348"/>
      <c r="CEN253" s="348"/>
      <c r="CEO253" s="349"/>
      <c r="CEQ253" s="347"/>
      <c r="CER253" s="350"/>
      <c r="CES253" s="350"/>
      <c r="CET253" s="348"/>
      <c r="CEU253" s="348"/>
      <c r="CEV253" s="348"/>
      <c r="CEW253" s="349"/>
      <c r="CEY253" s="347"/>
      <c r="CEZ253" s="350"/>
      <c r="CFA253" s="350"/>
      <c r="CFB253" s="348"/>
      <c r="CFC253" s="348"/>
      <c r="CFD253" s="348"/>
      <c r="CFE253" s="349"/>
      <c r="CFG253" s="347"/>
      <c r="CFH253" s="350"/>
      <c r="CFI253" s="350"/>
      <c r="CFJ253" s="348"/>
      <c r="CFK253" s="348"/>
      <c r="CFL253" s="348"/>
      <c r="CFM253" s="349"/>
      <c r="CFO253" s="347"/>
      <c r="CFP253" s="350"/>
      <c r="CFQ253" s="350"/>
      <c r="CFR253" s="348"/>
      <c r="CFS253" s="348"/>
      <c r="CFT253" s="348"/>
      <c r="CFU253" s="349"/>
      <c r="CFW253" s="347"/>
      <c r="CFX253" s="350"/>
      <c r="CFY253" s="350"/>
      <c r="CFZ253" s="348"/>
      <c r="CGA253" s="348"/>
      <c r="CGB253" s="348"/>
      <c r="CGC253" s="349"/>
      <c r="CGE253" s="347"/>
      <c r="CGF253" s="350"/>
      <c r="CGG253" s="350"/>
      <c r="CGH253" s="348"/>
      <c r="CGI253" s="348"/>
      <c r="CGJ253" s="348"/>
      <c r="CGK253" s="349"/>
      <c r="CGM253" s="347"/>
      <c r="CGN253" s="350"/>
      <c r="CGO253" s="350"/>
      <c r="CGP253" s="348"/>
      <c r="CGQ253" s="348"/>
      <c r="CGR253" s="348"/>
      <c r="CGS253" s="349"/>
      <c r="CGU253" s="347"/>
      <c r="CGV253" s="350"/>
      <c r="CGW253" s="350"/>
      <c r="CGX253" s="348"/>
      <c r="CGY253" s="348"/>
      <c r="CGZ253" s="348"/>
      <c r="CHA253" s="349"/>
      <c r="CHC253" s="347"/>
      <c r="CHD253" s="350"/>
      <c r="CHE253" s="350"/>
      <c r="CHF253" s="348"/>
      <c r="CHG253" s="348"/>
      <c r="CHH253" s="348"/>
      <c r="CHI253" s="349"/>
      <c r="CHK253" s="347"/>
      <c r="CHL253" s="350"/>
      <c r="CHM253" s="350"/>
      <c r="CHN253" s="348"/>
      <c r="CHO253" s="348"/>
      <c r="CHP253" s="348"/>
      <c r="CHQ253" s="349"/>
      <c r="CHS253" s="347"/>
      <c r="CHT253" s="350"/>
      <c r="CHU253" s="350"/>
      <c r="CHV253" s="348"/>
      <c r="CHW253" s="348"/>
      <c r="CHX253" s="348"/>
      <c r="CHY253" s="349"/>
      <c r="CIA253" s="347"/>
      <c r="CIB253" s="350"/>
      <c r="CIC253" s="350"/>
      <c r="CID253" s="348"/>
      <c r="CIE253" s="348"/>
      <c r="CIF253" s="348"/>
      <c r="CIG253" s="349"/>
      <c r="CII253" s="347"/>
      <c r="CIJ253" s="350"/>
      <c r="CIK253" s="350"/>
      <c r="CIL253" s="348"/>
      <c r="CIM253" s="348"/>
      <c r="CIN253" s="348"/>
      <c r="CIO253" s="349"/>
      <c r="CIQ253" s="347"/>
      <c r="CIR253" s="350"/>
      <c r="CIS253" s="350"/>
      <c r="CIT253" s="348"/>
      <c r="CIU253" s="348"/>
      <c r="CIV253" s="348"/>
      <c r="CIW253" s="349"/>
      <c r="CIY253" s="347"/>
      <c r="CIZ253" s="350"/>
      <c r="CJA253" s="350"/>
      <c r="CJB253" s="348"/>
      <c r="CJC253" s="348"/>
      <c r="CJD253" s="348"/>
      <c r="CJE253" s="349"/>
      <c r="CJG253" s="347"/>
      <c r="CJH253" s="350"/>
      <c r="CJI253" s="350"/>
      <c r="CJJ253" s="348"/>
      <c r="CJK253" s="348"/>
      <c r="CJL253" s="348"/>
      <c r="CJM253" s="349"/>
      <c r="CJO253" s="347"/>
      <c r="CJP253" s="350"/>
      <c r="CJQ253" s="350"/>
      <c r="CJR253" s="348"/>
      <c r="CJS253" s="348"/>
      <c r="CJT253" s="348"/>
      <c r="CJU253" s="349"/>
      <c r="CJW253" s="347"/>
      <c r="CJX253" s="350"/>
      <c r="CJY253" s="350"/>
      <c r="CJZ253" s="348"/>
      <c r="CKA253" s="348"/>
      <c r="CKB253" s="348"/>
      <c r="CKC253" s="349"/>
      <c r="CKE253" s="347"/>
      <c r="CKF253" s="350"/>
      <c r="CKG253" s="350"/>
      <c r="CKH253" s="348"/>
      <c r="CKI253" s="348"/>
      <c r="CKJ253" s="348"/>
      <c r="CKK253" s="349"/>
      <c r="CKM253" s="347"/>
      <c r="CKN253" s="350"/>
      <c r="CKO253" s="350"/>
      <c r="CKP253" s="348"/>
      <c r="CKQ253" s="348"/>
      <c r="CKR253" s="348"/>
      <c r="CKS253" s="349"/>
      <c r="CKU253" s="347"/>
      <c r="CKV253" s="350"/>
      <c r="CKW253" s="350"/>
      <c r="CKX253" s="348"/>
      <c r="CKY253" s="348"/>
      <c r="CKZ253" s="348"/>
      <c r="CLA253" s="349"/>
      <c r="CLC253" s="347"/>
      <c r="CLD253" s="350"/>
      <c r="CLE253" s="350"/>
      <c r="CLF253" s="348"/>
      <c r="CLG253" s="348"/>
      <c r="CLH253" s="348"/>
      <c r="CLI253" s="349"/>
      <c r="CLK253" s="347"/>
      <c r="CLL253" s="350"/>
      <c r="CLM253" s="350"/>
      <c r="CLN253" s="348"/>
      <c r="CLO253" s="348"/>
      <c r="CLP253" s="348"/>
      <c r="CLQ253" s="349"/>
      <c r="CLS253" s="347"/>
      <c r="CLT253" s="350"/>
      <c r="CLU253" s="350"/>
      <c r="CLV253" s="348"/>
      <c r="CLW253" s="348"/>
      <c r="CLX253" s="348"/>
      <c r="CLY253" s="349"/>
      <c r="CMA253" s="347"/>
      <c r="CMB253" s="350"/>
      <c r="CMC253" s="350"/>
      <c r="CMD253" s="348"/>
      <c r="CME253" s="348"/>
      <c r="CMF253" s="348"/>
      <c r="CMG253" s="349"/>
      <c r="CMI253" s="347"/>
      <c r="CMJ253" s="350"/>
      <c r="CMK253" s="350"/>
      <c r="CML253" s="348"/>
      <c r="CMM253" s="348"/>
      <c r="CMN253" s="348"/>
      <c r="CMO253" s="349"/>
      <c r="CMQ253" s="347"/>
      <c r="CMR253" s="350"/>
      <c r="CMS253" s="350"/>
      <c r="CMT253" s="348"/>
      <c r="CMU253" s="348"/>
      <c r="CMV253" s="348"/>
      <c r="CMW253" s="349"/>
      <c r="CMY253" s="347"/>
      <c r="CMZ253" s="350"/>
      <c r="CNA253" s="350"/>
      <c r="CNB253" s="348"/>
      <c r="CNC253" s="348"/>
      <c r="CND253" s="348"/>
      <c r="CNE253" s="349"/>
      <c r="CNG253" s="347"/>
      <c r="CNH253" s="350"/>
      <c r="CNI253" s="350"/>
      <c r="CNJ253" s="348"/>
      <c r="CNK253" s="348"/>
      <c r="CNL253" s="348"/>
      <c r="CNM253" s="349"/>
      <c r="CNO253" s="347"/>
      <c r="CNP253" s="350"/>
      <c r="CNQ253" s="350"/>
      <c r="CNR253" s="348"/>
      <c r="CNS253" s="348"/>
      <c r="CNT253" s="348"/>
      <c r="CNU253" s="349"/>
      <c r="CNW253" s="347"/>
      <c r="CNX253" s="350"/>
      <c r="CNY253" s="350"/>
      <c r="CNZ253" s="348"/>
      <c r="COA253" s="348"/>
      <c r="COB253" s="348"/>
      <c r="COC253" s="349"/>
      <c r="COE253" s="347"/>
      <c r="COF253" s="350"/>
      <c r="COG253" s="350"/>
      <c r="COH253" s="348"/>
      <c r="COI253" s="348"/>
      <c r="COJ253" s="348"/>
      <c r="COK253" s="349"/>
      <c r="COM253" s="347"/>
      <c r="CON253" s="350"/>
      <c r="COO253" s="350"/>
      <c r="COP253" s="348"/>
      <c r="COQ253" s="348"/>
      <c r="COR253" s="348"/>
      <c r="COS253" s="349"/>
      <c r="COU253" s="347"/>
      <c r="COV253" s="350"/>
      <c r="COW253" s="350"/>
      <c r="COX253" s="348"/>
      <c r="COY253" s="348"/>
      <c r="COZ253" s="348"/>
      <c r="CPA253" s="349"/>
      <c r="CPC253" s="347"/>
      <c r="CPD253" s="350"/>
      <c r="CPE253" s="350"/>
      <c r="CPF253" s="348"/>
      <c r="CPG253" s="348"/>
      <c r="CPH253" s="348"/>
      <c r="CPI253" s="349"/>
      <c r="CPK253" s="347"/>
      <c r="CPL253" s="350"/>
      <c r="CPM253" s="350"/>
      <c r="CPN253" s="348"/>
      <c r="CPO253" s="348"/>
      <c r="CPP253" s="348"/>
      <c r="CPQ253" s="349"/>
      <c r="CPS253" s="347"/>
      <c r="CPT253" s="350"/>
      <c r="CPU253" s="350"/>
      <c r="CPV253" s="348"/>
      <c r="CPW253" s="348"/>
      <c r="CPX253" s="348"/>
      <c r="CPY253" s="349"/>
      <c r="CQA253" s="347"/>
      <c r="CQB253" s="350"/>
      <c r="CQC253" s="350"/>
      <c r="CQD253" s="348"/>
      <c r="CQE253" s="348"/>
      <c r="CQF253" s="348"/>
      <c r="CQG253" s="349"/>
      <c r="CQI253" s="347"/>
      <c r="CQJ253" s="350"/>
      <c r="CQK253" s="350"/>
      <c r="CQL253" s="348"/>
      <c r="CQM253" s="348"/>
      <c r="CQN253" s="348"/>
      <c r="CQO253" s="349"/>
      <c r="CQQ253" s="347"/>
      <c r="CQR253" s="350"/>
      <c r="CQS253" s="350"/>
      <c r="CQT253" s="348"/>
      <c r="CQU253" s="348"/>
      <c r="CQV253" s="348"/>
      <c r="CQW253" s="349"/>
      <c r="CQY253" s="347"/>
      <c r="CQZ253" s="350"/>
      <c r="CRA253" s="350"/>
      <c r="CRB253" s="348"/>
      <c r="CRC253" s="348"/>
      <c r="CRD253" s="348"/>
      <c r="CRE253" s="349"/>
      <c r="CRG253" s="347"/>
      <c r="CRH253" s="350"/>
      <c r="CRI253" s="350"/>
      <c r="CRJ253" s="348"/>
      <c r="CRK253" s="348"/>
      <c r="CRL253" s="348"/>
      <c r="CRM253" s="349"/>
      <c r="CRO253" s="347"/>
      <c r="CRP253" s="350"/>
      <c r="CRQ253" s="350"/>
      <c r="CRR253" s="348"/>
      <c r="CRS253" s="348"/>
      <c r="CRT253" s="348"/>
      <c r="CRU253" s="349"/>
      <c r="CRW253" s="347"/>
      <c r="CRX253" s="350"/>
      <c r="CRY253" s="350"/>
      <c r="CRZ253" s="348"/>
      <c r="CSA253" s="348"/>
      <c r="CSB253" s="348"/>
      <c r="CSC253" s="349"/>
      <c r="CSE253" s="347"/>
      <c r="CSF253" s="350"/>
      <c r="CSG253" s="350"/>
      <c r="CSH253" s="348"/>
      <c r="CSI253" s="348"/>
      <c r="CSJ253" s="348"/>
      <c r="CSK253" s="349"/>
      <c r="CSM253" s="347"/>
      <c r="CSN253" s="350"/>
      <c r="CSO253" s="350"/>
      <c r="CSP253" s="348"/>
      <c r="CSQ253" s="348"/>
      <c r="CSR253" s="348"/>
      <c r="CSS253" s="349"/>
      <c r="CSU253" s="347"/>
      <c r="CSV253" s="350"/>
      <c r="CSW253" s="350"/>
      <c r="CSX253" s="348"/>
      <c r="CSY253" s="348"/>
      <c r="CSZ253" s="348"/>
      <c r="CTA253" s="349"/>
      <c r="CTC253" s="347"/>
      <c r="CTD253" s="350"/>
      <c r="CTE253" s="350"/>
      <c r="CTF253" s="348"/>
      <c r="CTG253" s="348"/>
      <c r="CTH253" s="348"/>
      <c r="CTI253" s="349"/>
      <c r="CTK253" s="347"/>
      <c r="CTL253" s="350"/>
      <c r="CTM253" s="350"/>
      <c r="CTN253" s="348"/>
      <c r="CTO253" s="348"/>
      <c r="CTP253" s="348"/>
      <c r="CTQ253" s="349"/>
      <c r="CTS253" s="347"/>
      <c r="CTT253" s="350"/>
      <c r="CTU253" s="350"/>
      <c r="CTV253" s="348"/>
      <c r="CTW253" s="348"/>
      <c r="CTX253" s="348"/>
      <c r="CTY253" s="349"/>
      <c r="CUA253" s="347"/>
      <c r="CUB253" s="350"/>
      <c r="CUC253" s="350"/>
      <c r="CUD253" s="348"/>
      <c r="CUE253" s="348"/>
      <c r="CUF253" s="348"/>
      <c r="CUG253" s="349"/>
      <c r="CUI253" s="347"/>
      <c r="CUJ253" s="350"/>
      <c r="CUK253" s="350"/>
      <c r="CUL253" s="348"/>
      <c r="CUM253" s="348"/>
      <c r="CUN253" s="348"/>
      <c r="CUO253" s="349"/>
      <c r="CUQ253" s="347"/>
      <c r="CUR253" s="350"/>
      <c r="CUS253" s="350"/>
      <c r="CUT253" s="348"/>
      <c r="CUU253" s="348"/>
      <c r="CUV253" s="348"/>
      <c r="CUW253" s="349"/>
      <c r="CUY253" s="347"/>
      <c r="CUZ253" s="350"/>
      <c r="CVA253" s="350"/>
      <c r="CVB253" s="348"/>
      <c r="CVC253" s="348"/>
      <c r="CVD253" s="348"/>
      <c r="CVE253" s="349"/>
      <c r="CVG253" s="347"/>
      <c r="CVH253" s="350"/>
      <c r="CVI253" s="350"/>
      <c r="CVJ253" s="348"/>
      <c r="CVK253" s="348"/>
      <c r="CVL253" s="348"/>
      <c r="CVM253" s="349"/>
      <c r="CVO253" s="347"/>
      <c r="CVP253" s="350"/>
      <c r="CVQ253" s="350"/>
      <c r="CVR253" s="348"/>
      <c r="CVS253" s="348"/>
      <c r="CVT253" s="348"/>
      <c r="CVU253" s="349"/>
      <c r="CVW253" s="347"/>
      <c r="CVX253" s="350"/>
      <c r="CVY253" s="350"/>
      <c r="CVZ253" s="348"/>
      <c r="CWA253" s="348"/>
      <c r="CWB253" s="348"/>
      <c r="CWC253" s="349"/>
      <c r="CWE253" s="347"/>
      <c r="CWF253" s="350"/>
      <c r="CWG253" s="350"/>
      <c r="CWH253" s="348"/>
      <c r="CWI253" s="348"/>
      <c r="CWJ253" s="348"/>
      <c r="CWK253" s="349"/>
      <c r="CWM253" s="347"/>
      <c r="CWN253" s="350"/>
      <c r="CWO253" s="350"/>
      <c r="CWP253" s="348"/>
      <c r="CWQ253" s="348"/>
      <c r="CWR253" s="348"/>
      <c r="CWS253" s="349"/>
      <c r="CWU253" s="347"/>
      <c r="CWV253" s="350"/>
      <c r="CWW253" s="350"/>
      <c r="CWX253" s="348"/>
      <c r="CWY253" s="348"/>
      <c r="CWZ253" s="348"/>
      <c r="CXA253" s="349"/>
      <c r="CXC253" s="347"/>
      <c r="CXD253" s="350"/>
      <c r="CXE253" s="350"/>
      <c r="CXF253" s="348"/>
      <c r="CXG253" s="348"/>
      <c r="CXH253" s="348"/>
      <c r="CXI253" s="349"/>
      <c r="CXK253" s="347"/>
      <c r="CXL253" s="350"/>
      <c r="CXM253" s="350"/>
      <c r="CXN253" s="348"/>
      <c r="CXO253" s="348"/>
      <c r="CXP253" s="348"/>
      <c r="CXQ253" s="349"/>
      <c r="CXS253" s="347"/>
      <c r="CXT253" s="350"/>
      <c r="CXU253" s="350"/>
      <c r="CXV253" s="348"/>
      <c r="CXW253" s="348"/>
      <c r="CXX253" s="348"/>
      <c r="CXY253" s="349"/>
      <c r="CYA253" s="347"/>
      <c r="CYB253" s="350"/>
      <c r="CYC253" s="350"/>
      <c r="CYD253" s="348"/>
      <c r="CYE253" s="348"/>
      <c r="CYF253" s="348"/>
      <c r="CYG253" s="349"/>
      <c r="CYI253" s="347"/>
      <c r="CYJ253" s="350"/>
      <c r="CYK253" s="350"/>
      <c r="CYL253" s="348"/>
      <c r="CYM253" s="348"/>
      <c r="CYN253" s="348"/>
      <c r="CYO253" s="349"/>
      <c r="CYQ253" s="347"/>
      <c r="CYR253" s="350"/>
      <c r="CYS253" s="350"/>
      <c r="CYT253" s="348"/>
      <c r="CYU253" s="348"/>
      <c r="CYV253" s="348"/>
      <c r="CYW253" s="349"/>
      <c r="CYY253" s="347"/>
      <c r="CYZ253" s="350"/>
      <c r="CZA253" s="350"/>
      <c r="CZB253" s="348"/>
      <c r="CZC253" s="348"/>
      <c r="CZD253" s="348"/>
      <c r="CZE253" s="349"/>
      <c r="CZG253" s="347"/>
      <c r="CZH253" s="350"/>
      <c r="CZI253" s="350"/>
      <c r="CZJ253" s="348"/>
      <c r="CZK253" s="348"/>
      <c r="CZL253" s="348"/>
      <c r="CZM253" s="349"/>
      <c r="CZO253" s="347"/>
      <c r="CZP253" s="350"/>
      <c r="CZQ253" s="350"/>
      <c r="CZR253" s="348"/>
      <c r="CZS253" s="348"/>
      <c r="CZT253" s="348"/>
      <c r="CZU253" s="349"/>
      <c r="CZW253" s="347"/>
      <c r="CZX253" s="350"/>
      <c r="CZY253" s="350"/>
      <c r="CZZ253" s="348"/>
      <c r="DAA253" s="348"/>
      <c r="DAB253" s="348"/>
      <c r="DAC253" s="349"/>
      <c r="DAE253" s="347"/>
      <c r="DAF253" s="350"/>
      <c r="DAG253" s="350"/>
      <c r="DAH253" s="348"/>
      <c r="DAI253" s="348"/>
      <c r="DAJ253" s="348"/>
      <c r="DAK253" s="349"/>
      <c r="DAM253" s="347"/>
      <c r="DAN253" s="350"/>
      <c r="DAO253" s="350"/>
      <c r="DAP253" s="348"/>
      <c r="DAQ253" s="348"/>
      <c r="DAR253" s="348"/>
      <c r="DAS253" s="349"/>
      <c r="DAU253" s="347"/>
      <c r="DAV253" s="350"/>
      <c r="DAW253" s="350"/>
      <c r="DAX253" s="348"/>
      <c r="DAY253" s="348"/>
      <c r="DAZ253" s="348"/>
      <c r="DBA253" s="349"/>
      <c r="DBC253" s="347"/>
      <c r="DBD253" s="350"/>
      <c r="DBE253" s="350"/>
      <c r="DBF253" s="348"/>
      <c r="DBG253" s="348"/>
      <c r="DBH253" s="348"/>
      <c r="DBI253" s="349"/>
      <c r="DBK253" s="347"/>
      <c r="DBL253" s="350"/>
      <c r="DBM253" s="350"/>
      <c r="DBN253" s="348"/>
      <c r="DBO253" s="348"/>
      <c r="DBP253" s="348"/>
      <c r="DBQ253" s="349"/>
      <c r="DBS253" s="347"/>
      <c r="DBT253" s="350"/>
      <c r="DBU253" s="350"/>
      <c r="DBV253" s="348"/>
      <c r="DBW253" s="348"/>
      <c r="DBX253" s="348"/>
      <c r="DBY253" s="349"/>
      <c r="DCA253" s="347"/>
      <c r="DCB253" s="350"/>
      <c r="DCC253" s="350"/>
      <c r="DCD253" s="348"/>
      <c r="DCE253" s="348"/>
      <c r="DCF253" s="348"/>
      <c r="DCG253" s="349"/>
      <c r="DCI253" s="347"/>
      <c r="DCJ253" s="350"/>
      <c r="DCK253" s="350"/>
      <c r="DCL253" s="348"/>
      <c r="DCM253" s="348"/>
      <c r="DCN253" s="348"/>
      <c r="DCO253" s="349"/>
      <c r="DCQ253" s="347"/>
      <c r="DCR253" s="350"/>
      <c r="DCS253" s="350"/>
      <c r="DCT253" s="348"/>
      <c r="DCU253" s="348"/>
      <c r="DCV253" s="348"/>
      <c r="DCW253" s="349"/>
      <c r="DCY253" s="347"/>
      <c r="DCZ253" s="350"/>
      <c r="DDA253" s="350"/>
      <c r="DDB253" s="348"/>
      <c r="DDC253" s="348"/>
      <c r="DDD253" s="348"/>
      <c r="DDE253" s="349"/>
      <c r="DDG253" s="347"/>
      <c r="DDH253" s="350"/>
      <c r="DDI253" s="350"/>
      <c r="DDJ253" s="348"/>
      <c r="DDK253" s="348"/>
      <c r="DDL253" s="348"/>
      <c r="DDM253" s="349"/>
      <c r="DDO253" s="347"/>
      <c r="DDP253" s="350"/>
      <c r="DDQ253" s="350"/>
      <c r="DDR253" s="348"/>
      <c r="DDS253" s="348"/>
      <c r="DDT253" s="348"/>
      <c r="DDU253" s="349"/>
      <c r="DDW253" s="347"/>
      <c r="DDX253" s="350"/>
      <c r="DDY253" s="350"/>
      <c r="DDZ253" s="348"/>
      <c r="DEA253" s="348"/>
      <c r="DEB253" s="348"/>
      <c r="DEC253" s="349"/>
      <c r="DEE253" s="347"/>
      <c r="DEF253" s="350"/>
      <c r="DEG253" s="350"/>
      <c r="DEH253" s="348"/>
      <c r="DEI253" s="348"/>
      <c r="DEJ253" s="348"/>
      <c r="DEK253" s="349"/>
      <c r="DEM253" s="347"/>
      <c r="DEN253" s="350"/>
      <c r="DEO253" s="350"/>
      <c r="DEP253" s="348"/>
      <c r="DEQ253" s="348"/>
      <c r="DER253" s="348"/>
      <c r="DES253" s="349"/>
      <c r="DEU253" s="347"/>
      <c r="DEV253" s="350"/>
      <c r="DEW253" s="350"/>
      <c r="DEX253" s="348"/>
      <c r="DEY253" s="348"/>
      <c r="DEZ253" s="348"/>
      <c r="DFA253" s="349"/>
      <c r="DFC253" s="347"/>
      <c r="DFD253" s="350"/>
      <c r="DFE253" s="350"/>
      <c r="DFF253" s="348"/>
      <c r="DFG253" s="348"/>
      <c r="DFH253" s="348"/>
      <c r="DFI253" s="349"/>
      <c r="DFK253" s="347"/>
      <c r="DFL253" s="350"/>
      <c r="DFM253" s="350"/>
      <c r="DFN253" s="348"/>
      <c r="DFO253" s="348"/>
      <c r="DFP253" s="348"/>
      <c r="DFQ253" s="349"/>
      <c r="DFS253" s="347"/>
      <c r="DFT253" s="350"/>
      <c r="DFU253" s="350"/>
      <c r="DFV253" s="348"/>
      <c r="DFW253" s="348"/>
      <c r="DFX253" s="348"/>
      <c r="DFY253" s="349"/>
      <c r="DGA253" s="347"/>
      <c r="DGB253" s="350"/>
      <c r="DGC253" s="350"/>
      <c r="DGD253" s="348"/>
      <c r="DGE253" s="348"/>
      <c r="DGF253" s="348"/>
      <c r="DGG253" s="349"/>
      <c r="DGI253" s="347"/>
      <c r="DGJ253" s="350"/>
      <c r="DGK253" s="350"/>
      <c r="DGL253" s="348"/>
      <c r="DGM253" s="348"/>
      <c r="DGN253" s="348"/>
      <c r="DGO253" s="349"/>
      <c r="DGQ253" s="347"/>
      <c r="DGR253" s="350"/>
      <c r="DGS253" s="350"/>
      <c r="DGT253" s="348"/>
      <c r="DGU253" s="348"/>
      <c r="DGV253" s="348"/>
      <c r="DGW253" s="349"/>
      <c r="DGY253" s="347"/>
      <c r="DGZ253" s="350"/>
      <c r="DHA253" s="350"/>
      <c r="DHB253" s="348"/>
      <c r="DHC253" s="348"/>
      <c r="DHD253" s="348"/>
      <c r="DHE253" s="349"/>
      <c r="DHG253" s="347"/>
      <c r="DHH253" s="350"/>
      <c r="DHI253" s="350"/>
      <c r="DHJ253" s="348"/>
      <c r="DHK253" s="348"/>
      <c r="DHL253" s="348"/>
      <c r="DHM253" s="349"/>
      <c r="DHO253" s="347"/>
      <c r="DHP253" s="350"/>
      <c r="DHQ253" s="350"/>
      <c r="DHR253" s="348"/>
      <c r="DHS253" s="348"/>
      <c r="DHT253" s="348"/>
      <c r="DHU253" s="349"/>
      <c r="DHW253" s="347"/>
      <c r="DHX253" s="350"/>
      <c r="DHY253" s="350"/>
      <c r="DHZ253" s="348"/>
      <c r="DIA253" s="348"/>
      <c r="DIB253" s="348"/>
      <c r="DIC253" s="349"/>
      <c r="DIE253" s="347"/>
      <c r="DIF253" s="350"/>
      <c r="DIG253" s="350"/>
      <c r="DIH253" s="348"/>
      <c r="DII253" s="348"/>
      <c r="DIJ253" s="348"/>
      <c r="DIK253" s="349"/>
      <c r="DIM253" s="347"/>
      <c r="DIN253" s="350"/>
      <c r="DIO253" s="350"/>
      <c r="DIP253" s="348"/>
      <c r="DIQ253" s="348"/>
      <c r="DIR253" s="348"/>
      <c r="DIS253" s="349"/>
      <c r="DIU253" s="347"/>
      <c r="DIV253" s="350"/>
      <c r="DIW253" s="350"/>
      <c r="DIX253" s="348"/>
      <c r="DIY253" s="348"/>
      <c r="DIZ253" s="348"/>
      <c r="DJA253" s="349"/>
      <c r="DJC253" s="347"/>
      <c r="DJD253" s="350"/>
      <c r="DJE253" s="350"/>
      <c r="DJF253" s="348"/>
      <c r="DJG253" s="348"/>
      <c r="DJH253" s="348"/>
      <c r="DJI253" s="349"/>
      <c r="DJK253" s="347"/>
      <c r="DJL253" s="350"/>
      <c r="DJM253" s="350"/>
      <c r="DJN253" s="348"/>
      <c r="DJO253" s="348"/>
      <c r="DJP253" s="348"/>
      <c r="DJQ253" s="349"/>
      <c r="DJS253" s="347"/>
      <c r="DJT253" s="350"/>
      <c r="DJU253" s="350"/>
      <c r="DJV253" s="348"/>
      <c r="DJW253" s="348"/>
      <c r="DJX253" s="348"/>
      <c r="DJY253" s="349"/>
      <c r="DKA253" s="347"/>
      <c r="DKB253" s="350"/>
      <c r="DKC253" s="350"/>
      <c r="DKD253" s="348"/>
      <c r="DKE253" s="348"/>
      <c r="DKF253" s="348"/>
      <c r="DKG253" s="349"/>
      <c r="DKI253" s="347"/>
      <c r="DKJ253" s="350"/>
      <c r="DKK253" s="350"/>
      <c r="DKL253" s="348"/>
      <c r="DKM253" s="348"/>
      <c r="DKN253" s="348"/>
      <c r="DKO253" s="349"/>
      <c r="DKQ253" s="347"/>
      <c r="DKR253" s="350"/>
      <c r="DKS253" s="350"/>
      <c r="DKT253" s="348"/>
      <c r="DKU253" s="348"/>
      <c r="DKV253" s="348"/>
      <c r="DKW253" s="349"/>
      <c r="DKY253" s="347"/>
      <c r="DKZ253" s="350"/>
      <c r="DLA253" s="350"/>
      <c r="DLB253" s="348"/>
      <c r="DLC253" s="348"/>
      <c r="DLD253" s="348"/>
      <c r="DLE253" s="349"/>
      <c r="DLG253" s="347"/>
      <c r="DLH253" s="350"/>
      <c r="DLI253" s="350"/>
      <c r="DLJ253" s="348"/>
      <c r="DLK253" s="348"/>
      <c r="DLL253" s="348"/>
      <c r="DLM253" s="349"/>
      <c r="DLO253" s="347"/>
      <c r="DLP253" s="350"/>
      <c r="DLQ253" s="350"/>
      <c r="DLR253" s="348"/>
      <c r="DLS253" s="348"/>
      <c r="DLT253" s="348"/>
      <c r="DLU253" s="349"/>
      <c r="DLW253" s="347"/>
      <c r="DLX253" s="350"/>
      <c r="DLY253" s="350"/>
      <c r="DLZ253" s="348"/>
      <c r="DMA253" s="348"/>
      <c r="DMB253" s="348"/>
      <c r="DMC253" s="349"/>
      <c r="DME253" s="347"/>
      <c r="DMF253" s="350"/>
      <c r="DMG253" s="350"/>
      <c r="DMH253" s="348"/>
      <c r="DMI253" s="348"/>
      <c r="DMJ253" s="348"/>
      <c r="DMK253" s="349"/>
      <c r="DMM253" s="347"/>
      <c r="DMN253" s="350"/>
      <c r="DMO253" s="350"/>
      <c r="DMP253" s="348"/>
      <c r="DMQ253" s="348"/>
      <c r="DMR253" s="348"/>
      <c r="DMS253" s="349"/>
      <c r="DMU253" s="347"/>
      <c r="DMV253" s="350"/>
      <c r="DMW253" s="350"/>
      <c r="DMX253" s="348"/>
      <c r="DMY253" s="348"/>
      <c r="DMZ253" s="348"/>
      <c r="DNA253" s="349"/>
      <c r="DNC253" s="347"/>
      <c r="DND253" s="350"/>
      <c r="DNE253" s="350"/>
      <c r="DNF253" s="348"/>
      <c r="DNG253" s="348"/>
      <c r="DNH253" s="348"/>
      <c r="DNI253" s="349"/>
      <c r="DNK253" s="347"/>
      <c r="DNL253" s="350"/>
      <c r="DNM253" s="350"/>
      <c r="DNN253" s="348"/>
      <c r="DNO253" s="348"/>
      <c r="DNP253" s="348"/>
      <c r="DNQ253" s="349"/>
      <c r="DNS253" s="347"/>
      <c r="DNT253" s="350"/>
      <c r="DNU253" s="350"/>
      <c r="DNV253" s="348"/>
      <c r="DNW253" s="348"/>
      <c r="DNX253" s="348"/>
      <c r="DNY253" s="349"/>
      <c r="DOA253" s="347"/>
      <c r="DOB253" s="350"/>
      <c r="DOC253" s="350"/>
      <c r="DOD253" s="348"/>
      <c r="DOE253" s="348"/>
      <c r="DOF253" s="348"/>
      <c r="DOG253" s="349"/>
      <c r="DOI253" s="347"/>
      <c r="DOJ253" s="350"/>
      <c r="DOK253" s="350"/>
      <c r="DOL253" s="348"/>
      <c r="DOM253" s="348"/>
      <c r="DON253" s="348"/>
      <c r="DOO253" s="349"/>
      <c r="DOQ253" s="347"/>
      <c r="DOR253" s="350"/>
      <c r="DOS253" s="350"/>
      <c r="DOT253" s="348"/>
      <c r="DOU253" s="348"/>
      <c r="DOV253" s="348"/>
      <c r="DOW253" s="349"/>
      <c r="DOY253" s="347"/>
      <c r="DOZ253" s="350"/>
      <c r="DPA253" s="350"/>
      <c r="DPB253" s="348"/>
      <c r="DPC253" s="348"/>
      <c r="DPD253" s="348"/>
      <c r="DPE253" s="349"/>
      <c r="DPG253" s="347"/>
      <c r="DPH253" s="350"/>
      <c r="DPI253" s="350"/>
      <c r="DPJ253" s="348"/>
      <c r="DPK253" s="348"/>
      <c r="DPL253" s="348"/>
      <c r="DPM253" s="349"/>
      <c r="DPO253" s="347"/>
      <c r="DPP253" s="350"/>
      <c r="DPQ253" s="350"/>
      <c r="DPR253" s="348"/>
      <c r="DPS253" s="348"/>
      <c r="DPT253" s="348"/>
      <c r="DPU253" s="349"/>
      <c r="DPW253" s="347"/>
      <c r="DPX253" s="350"/>
      <c r="DPY253" s="350"/>
      <c r="DPZ253" s="348"/>
      <c r="DQA253" s="348"/>
      <c r="DQB253" s="348"/>
      <c r="DQC253" s="349"/>
      <c r="DQE253" s="347"/>
      <c r="DQF253" s="350"/>
      <c r="DQG253" s="350"/>
      <c r="DQH253" s="348"/>
      <c r="DQI253" s="348"/>
      <c r="DQJ253" s="348"/>
      <c r="DQK253" s="349"/>
      <c r="DQM253" s="347"/>
      <c r="DQN253" s="350"/>
      <c r="DQO253" s="350"/>
      <c r="DQP253" s="348"/>
      <c r="DQQ253" s="348"/>
      <c r="DQR253" s="348"/>
      <c r="DQS253" s="349"/>
      <c r="DQU253" s="347"/>
      <c r="DQV253" s="350"/>
      <c r="DQW253" s="350"/>
      <c r="DQX253" s="348"/>
      <c r="DQY253" s="348"/>
      <c r="DQZ253" s="348"/>
      <c r="DRA253" s="349"/>
      <c r="DRC253" s="347"/>
      <c r="DRD253" s="350"/>
      <c r="DRE253" s="350"/>
      <c r="DRF253" s="348"/>
      <c r="DRG253" s="348"/>
      <c r="DRH253" s="348"/>
      <c r="DRI253" s="349"/>
      <c r="DRK253" s="347"/>
      <c r="DRL253" s="350"/>
      <c r="DRM253" s="350"/>
      <c r="DRN253" s="348"/>
      <c r="DRO253" s="348"/>
      <c r="DRP253" s="348"/>
      <c r="DRQ253" s="349"/>
      <c r="DRS253" s="347"/>
      <c r="DRT253" s="350"/>
      <c r="DRU253" s="350"/>
      <c r="DRV253" s="348"/>
      <c r="DRW253" s="348"/>
      <c r="DRX253" s="348"/>
      <c r="DRY253" s="349"/>
      <c r="DSA253" s="347"/>
      <c r="DSB253" s="350"/>
      <c r="DSC253" s="350"/>
      <c r="DSD253" s="348"/>
      <c r="DSE253" s="348"/>
      <c r="DSF253" s="348"/>
      <c r="DSG253" s="349"/>
      <c r="DSI253" s="347"/>
      <c r="DSJ253" s="350"/>
      <c r="DSK253" s="350"/>
      <c r="DSL253" s="348"/>
      <c r="DSM253" s="348"/>
      <c r="DSN253" s="348"/>
      <c r="DSO253" s="349"/>
      <c r="DSQ253" s="347"/>
      <c r="DSR253" s="350"/>
      <c r="DSS253" s="350"/>
      <c r="DST253" s="348"/>
      <c r="DSU253" s="348"/>
      <c r="DSV253" s="348"/>
      <c r="DSW253" s="349"/>
      <c r="DSY253" s="347"/>
      <c r="DSZ253" s="350"/>
      <c r="DTA253" s="350"/>
      <c r="DTB253" s="348"/>
      <c r="DTC253" s="348"/>
      <c r="DTD253" s="348"/>
      <c r="DTE253" s="349"/>
      <c r="DTG253" s="347"/>
      <c r="DTH253" s="350"/>
      <c r="DTI253" s="350"/>
      <c r="DTJ253" s="348"/>
      <c r="DTK253" s="348"/>
      <c r="DTL253" s="348"/>
      <c r="DTM253" s="349"/>
      <c r="DTO253" s="347"/>
      <c r="DTP253" s="350"/>
      <c r="DTQ253" s="350"/>
      <c r="DTR253" s="348"/>
      <c r="DTS253" s="348"/>
      <c r="DTT253" s="348"/>
      <c r="DTU253" s="349"/>
      <c r="DTW253" s="347"/>
      <c r="DTX253" s="350"/>
      <c r="DTY253" s="350"/>
      <c r="DTZ253" s="348"/>
      <c r="DUA253" s="348"/>
      <c r="DUB253" s="348"/>
      <c r="DUC253" s="349"/>
      <c r="DUE253" s="347"/>
      <c r="DUF253" s="350"/>
      <c r="DUG253" s="350"/>
      <c r="DUH253" s="348"/>
      <c r="DUI253" s="348"/>
      <c r="DUJ253" s="348"/>
      <c r="DUK253" s="349"/>
      <c r="DUM253" s="347"/>
      <c r="DUN253" s="350"/>
      <c r="DUO253" s="350"/>
      <c r="DUP253" s="348"/>
      <c r="DUQ253" s="348"/>
      <c r="DUR253" s="348"/>
      <c r="DUS253" s="349"/>
      <c r="DUU253" s="347"/>
      <c r="DUV253" s="350"/>
      <c r="DUW253" s="350"/>
      <c r="DUX253" s="348"/>
      <c r="DUY253" s="348"/>
      <c r="DUZ253" s="348"/>
      <c r="DVA253" s="349"/>
      <c r="DVC253" s="347"/>
      <c r="DVD253" s="350"/>
      <c r="DVE253" s="350"/>
      <c r="DVF253" s="348"/>
      <c r="DVG253" s="348"/>
      <c r="DVH253" s="348"/>
      <c r="DVI253" s="349"/>
      <c r="DVK253" s="347"/>
      <c r="DVL253" s="350"/>
      <c r="DVM253" s="350"/>
      <c r="DVN253" s="348"/>
      <c r="DVO253" s="348"/>
      <c r="DVP253" s="348"/>
      <c r="DVQ253" s="349"/>
      <c r="DVS253" s="347"/>
      <c r="DVT253" s="350"/>
      <c r="DVU253" s="350"/>
      <c r="DVV253" s="348"/>
      <c r="DVW253" s="348"/>
      <c r="DVX253" s="348"/>
      <c r="DVY253" s="349"/>
      <c r="DWA253" s="347"/>
      <c r="DWB253" s="350"/>
      <c r="DWC253" s="350"/>
      <c r="DWD253" s="348"/>
      <c r="DWE253" s="348"/>
      <c r="DWF253" s="348"/>
      <c r="DWG253" s="349"/>
      <c r="DWI253" s="347"/>
      <c r="DWJ253" s="350"/>
      <c r="DWK253" s="350"/>
      <c r="DWL253" s="348"/>
      <c r="DWM253" s="348"/>
      <c r="DWN253" s="348"/>
      <c r="DWO253" s="349"/>
      <c r="DWQ253" s="347"/>
      <c r="DWR253" s="350"/>
      <c r="DWS253" s="350"/>
      <c r="DWT253" s="348"/>
      <c r="DWU253" s="348"/>
      <c r="DWV253" s="348"/>
      <c r="DWW253" s="349"/>
      <c r="DWY253" s="347"/>
      <c r="DWZ253" s="350"/>
      <c r="DXA253" s="350"/>
      <c r="DXB253" s="348"/>
      <c r="DXC253" s="348"/>
      <c r="DXD253" s="348"/>
      <c r="DXE253" s="349"/>
      <c r="DXG253" s="347"/>
      <c r="DXH253" s="350"/>
      <c r="DXI253" s="350"/>
      <c r="DXJ253" s="348"/>
      <c r="DXK253" s="348"/>
      <c r="DXL253" s="348"/>
      <c r="DXM253" s="349"/>
      <c r="DXO253" s="347"/>
      <c r="DXP253" s="350"/>
      <c r="DXQ253" s="350"/>
      <c r="DXR253" s="348"/>
      <c r="DXS253" s="348"/>
      <c r="DXT253" s="348"/>
      <c r="DXU253" s="349"/>
      <c r="DXW253" s="347"/>
      <c r="DXX253" s="350"/>
      <c r="DXY253" s="350"/>
      <c r="DXZ253" s="348"/>
      <c r="DYA253" s="348"/>
      <c r="DYB253" s="348"/>
      <c r="DYC253" s="349"/>
      <c r="DYE253" s="347"/>
      <c r="DYF253" s="350"/>
      <c r="DYG253" s="350"/>
      <c r="DYH253" s="348"/>
      <c r="DYI253" s="348"/>
      <c r="DYJ253" s="348"/>
      <c r="DYK253" s="349"/>
      <c r="DYM253" s="347"/>
      <c r="DYN253" s="350"/>
      <c r="DYO253" s="350"/>
      <c r="DYP253" s="348"/>
      <c r="DYQ253" s="348"/>
      <c r="DYR253" s="348"/>
      <c r="DYS253" s="349"/>
      <c r="DYU253" s="347"/>
      <c r="DYV253" s="350"/>
      <c r="DYW253" s="350"/>
      <c r="DYX253" s="348"/>
      <c r="DYY253" s="348"/>
      <c r="DYZ253" s="348"/>
      <c r="DZA253" s="349"/>
      <c r="DZC253" s="347"/>
      <c r="DZD253" s="350"/>
      <c r="DZE253" s="350"/>
      <c r="DZF253" s="348"/>
      <c r="DZG253" s="348"/>
      <c r="DZH253" s="348"/>
      <c r="DZI253" s="349"/>
      <c r="DZK253" s="347"/>
      <c r="DZL253" s="350"/>
      <c r="DZM253" s="350"/>
      <c r="DZN253" s="348"/>
      <c r="DZO253" s="348"/>
      <c r="DZP253" s="348"/>
      <c r="DZQ253" s="349"/>
      <c r="DZS253" s="347"/>
      <c r="DZT253" s="350"/>
      <c r="DZU253" s="350"/>
      <c r="DZV253" s="348"/>
      <c r="DZW253" s="348"/>
      <c r="DZX253" s="348"/>
      <c r="DZY253" s="349"/>
      <c r="EAA253" s="347"/>
      <c r="EAB253" s="350"/>
      <c r="EAC253" s="350"/>
      <c r="EAD253" s="348"/>
      <c r="EAE253" s="348"/>
      <c r="EAF253" s="348"/>
      <c r="EAG253" s="349"/>
      <c r="EAI253" s="347"/>
      <c r="EAJ253" s="350"/>
      <c r="EAK253" s="350"/>
      <c r="EAL253" s="348"/>
      <c r="EAM253" s="348"/>
      <c r="EAN253" s="348"/>
      <c r="EAO253" s="349"/>
      <c r="EAQ253" s="347"/>
      <c r="EAR253" s="350"/>
      <c r="EAS253" s="350"/>
      <c r="EAT253" s="348"/>
      <c r="EAU253" s="348"/>
      <c r="EAV253" s="348"/>
      <c r="EAW253" s="349"/>
      <c r="EAY253" s="347"/>
      <c r="EAZ253" s="350"/>
      <c r="EBA253" s="350"/>
      <c r="EBB253" s="348"/>
      <c r="EBC253" s="348"/>
      <c r="EBD253" s="348"/>
      <c r="EBE253" s="349"/>
      <c r="EBG253" s="347"/>
      <c r="EBH253" s="350"/>
      <c r="EBI253" s="350"/>
      <c r="EBJ253" s="348"/>
      <c r="EBK253" s="348"/>
      <c r="EBL253" s="348"/>
      <c r="EBM253" s="349"/>
      <c r="EBO253" s="347"/>
      <c r="EBP253" s="350"/>
      <c r="EBQ253" s="350"/>
      <c r="EBR253" s="348"/>
      <c r="EBS253" s="348"/>
      <c r="EBT253" s="348"/>
      <c r="EBU253" s="349"/>
      <c r="EBW253" s="347"/>
      <c r="EBX253" s="350"/>
      <c r="EBY253" s="350"/>
      <c r="EBZ253" s="348"/>
      <c r="ECA253" s="348"/>
      <c r="ECB253" s="348"/>
      <c r="ECC253" s="349"/>
      <c r="ECE253" s="347"/>
      <c r="ECF253" s="350"/>
      <c r="ECG253" s="350"/>
      <c r="ECH253" s="348"/>
      <c r="ECI253" s="348"/>
      <c r="ECJ253" s="348"/>
      <c r="ECK253" s="349"/>
      <c r="ECM253" s="347"/>
      <c r="ECN253" s="350"/>
      <c r="ECO253" s="350"/>
      <c r="ECP253" s="348"/>
      <c r="ECQ253" s="348"/>
      <c r="ECR253" s="348"/>
      <c r="ECS253" s="349"/>
      <c r="ECU253" s="347"/>
      <c r="ECV253" s="350"/>
      <c r="ECW253" s="350"/>
      <c r="ECX253" s="348"/>
      <c r="ECY253" s="348"/>
      <c r="ECZ253" s="348"/>
      <c r="EDA253" s="349"/>
      <c r="EDC253" s="347"/>
      <c r="EDD253" s="350"/>
      <c r="EDE253" s="350"/>
      <c r="EDF253" s="348"/>
      <c r="EDG253" s="348"/>
      <c r="EDH253" s="348"/>
      <c r="EDI253" s="349"/>
      <c r="EDK253" s="347"/>
      <c r="EDL253" s="350"/>
      <c r="EDM253" s="350"/>
      <c r="EDN253" s="348"/>
      <c r="EDO253" s="348"/>
      <c r="EDP253" s="348"/>
      <c r="EDQ253" s="349"/>
      <c r="EDS253" s="347"/>
      <c r="EDT253" s="350"/>
      <c r="EDU253" s="350"/>
      <c r="EDV253" s="348"/>
      <c r="EDW253" s="348"/>
      <c r="EDX253" s="348"/>
      <c r="EDY253" s="349"/>
      <c r="EEA253" s="347"/>
      <c r="EEB253" s="350"/>
      <c r="EEC253" s="350"/>
      <c r="EED253" s="348"/>
      <c r="EEE253" s="348"/>
      <c r="EEF253" s="348"/>
      <c r="EEG253" s="349"/>
      <c r="EEI253" s="347"/>
      <c r="EEJ253" s="350"/>
      <c r="EEK253" s="350"/>
      <c r="EEL253" s="348"/>
      <c r="EEM253" s="348"/>
      <c r="EEN253" s="348"/>
      <c r="EEO253" s="349"/>
      <c r="EEQ253" s="347"/>
      <c r="EER253" s="350"/>
      <c r="EES253" s="350"/>
      <c r="EET253" s="348"/>
      <c r="EEU253" s="348"/>
      <c r="EEV253" s="348"/>
      <c r="EEW253" s="349"/>
      <c r="EEY253" s="347"/>
      <c r="EEZ253" s="350"/>
      <c r="EFA253" s="350"/>
      <c r="EFB253" s="348"/>
      <c r="EFC253" s="348"/>
      <c r="EFD253" s="348"/>
      <c r="EFE253" s="349"/>
      <c r="EFG253" s="347"/>
      <c r="EFH253" s="350"/>
      <c r="EFI253" s="350"/>
      <c r="EFJ253" s="348"/>
      <c r="EFK253" s="348"/>
      <c r="EFL253" s="348"/>
      <c r="EFM253" s="349"/>
      <c r="EFO253" s="347"/>
      <c r="EFP253" s="350"/>
      <c r="EFQ253" s="350"/>
      <c r="EFR253" s="348"/>
      <c r="EFS253" s="348"/>
      <c r="EFT253" s="348"/>
      <c r="EFU253" s="349"/>
      <c r="EFW253" s="347"/>
      <c r="EFX253" s="350"/>
      <c r="EFY253" s="350"/>
      <c r="EFZ253" s="348"/>
      <c r="EGA253" s="348"/>
      <c r="EGB253" s="348"/>
      <c r="EGC253" s="349"/>
      <c r="EGE253" s="347"/>
      <c r="EGF253" s="350"/>
      <c r="EGG253" s="350"/>
      <c r="EGH253" s="348"/>
      <c r="EGI253" s="348"/>
      <c r="EGJ253" s="348"/>
      <c r="EGK253" s="349"/>
      <c r="EGM253" s="347"/>
      <c r="EGN253" s="350"/>
      <c r="EGO253" s="350"/>
      <c r="EGP253" s="348"/>
      <c r="EGQ253" s="348"/>
      <c r="EGR253" s="348"/>
      <c r="EGS253" s="349"/>
      <c r="EGU253" s="347"/>
      <c r="EGV253" s="350"/>
      <c r="EGW253" s="350"/>
      <c r="EGX253" s="348"/>
      <c r="EGY253" s="348"/>
      <c r="EGZ253" s="348"/>
      <c r="EHA253" s="349"/>
      <c r="EHC253" s="347"/>
      <c r="EHD253" s="350"/>
      <c r="EHE253" s="350"/>
      <c r="EHF253" s="348"/>
      <c r="EHG253" s="348"/>
      <c r="EHH253" s="348"/>
      <c r="EHI253" s="349"/>
      <c r="EHK253" s="347"/>
      <c r="EHL253" s="350"/>
      <c r="EHM253" s="350"/>
      <c r="EHN253" s="348"/>
      <c r="EHO253" s="348"/>
      <c r="EHP253" s="348"/>
      <c r="EHQ253" s="349"/>
      <c r="EHS253" s="347"/>
      <c r="EHT253" s="350"/>
      <c r="EHU253" s="350"/>
      <c r="EHV253" s="348"/>
      <c r="EHW253" s="348"/>
      <c r="EHX253" s="348"/>
      <c r="EHY253" s="349"/>
      <c r="EIA253" s="347"/>
      <c r="EIB253" s="350"/>
      <c r="EIC253" s="350"/>
      <c r="EID253" s="348"/>
      <c r="EIE253" s="348"/>
      <c r="EIF253" s="348"/>
      <c r="EIG253" s="349"/>
      <c r="EII253" s="347"/>
      <c r="EIJ253" s="350"/>
      <c r="EIK253" s="350"/>
      <c r="EIL253" s="348"/>
      <c r="EIM253" s="348"/>
      <c r="EIN253" s="348"/>
      <c r="EIO253" s="349"/>
      <c r="EIQ253" s="347"/>
      <c r="EIR253" s="350"/>
      <c r="EIS253" s="350"/>
      <c r="EIT253" s="348"/>
      <c r="EIU253" s="348"/>
      <c r="EIV253" s="348"/>
      <c r="EIW253" s="349"/>
      <c r="EIY253" s="347"/>
      <c r="EIZ253" s="350"/>
      <c r="EJA253" s="350"/>
      <c r="EJB253" s="348"/>
      <c r="EJC253" s="348"/>
      <c r="EJD253" s="348"/>
      <c r="EJE253" s="349"/>
      <c r="EJG253" s="347"/>
      <c r="EJH253" s="350"/>
      <c r="EJI253" s="350"/>
      <c r="EJJ253" s="348"/>
      <c r="EJK253" s="348"/>
      <c r="EJL253" s="348"/>
      <c r="EJM253" s="349"/>
      <c r="EJO253" s="347"/>
      <c r="EJP253" s="350"/>
      <c r="EJQ253" s="350"/>
      <c r="EJR253" s="348"/>
      <c r="EJS253" s="348"/>
      <c r="EJT253" s="348"/>
      <c r="EJU253" s="349"/>
      <c r="EJW253" s="347"/>
      <c r="EJX253" s="350"/>
      <c r="EJY253" s="350"/>
      <c r="EJZ253" s="348"/>
      <c r="EKA253" s="348"/>
      <c r="EKB253" s="348"/>
      <c r="EKC253" s="349"/>
      <c r="EKE253" s="347"/>
      <c r="EKF253" s="350"/>
      <c r="EKG253" s="350"/>
      <c r="EKH253" s="348"/>
      <c r="EKI253" s="348"/>
      <c r="EKJ253" s="348"/>
      <c r="EKK253" s="349"/>
      <c r="EKM253" s="347"/>
      <c r="EKN253" s="350"/>
      <c r="EKO253" s="350"/>
      <c r="EKP253" s="348"/>
      <c r="EKQ253" s="348"/>
      <c r="EKR253" s="348"/>
      <c r="EKS253" s="349"/>
      <c r="EKU253" s="347"/>
      <c r="EKV253" s="350"/>
      <c r="EKW253" s="350"/>
      <c r="EKX253" s="348"/>
      <c r="EKY253" s="348"/>
      <c r="EKZ253" s="348"/>
      <c r="ELA253" s="349"/>
      <c r="ELC253" s="347"/>
      <c r="ELD253" s="350"/>
      <c r="ELE253" s="350"/>
      <c r="ELF253" s="348"/>
      <c r="ELG253" s="348"/>
      <c r="ELH253" s="348"/>
      <c r="ELI253" s="349"/>
      <c r="ELK253" s="347"/>
      <c r="ELL253" s="350"/>
      <c r="ELM253" s="350"/>
      <c r="ELN253" s="348"/>
      <c r="ELO253" s="348"/>
      <c r="ELP253" s="348"/>
      <c r="ELQ253" s="349"/>
      <c r="ELS253" s="347"/>
      <c r="ELT253" s="350"/>
      <c r="ELU253" s="350"/>
      <c r="ELV253" s="348"/>
      <c r="ELW253" s="348"/>
      <c r="ELX253" s="348"/>
      <c r="ELY253" s="349"/>
      <c r="EMA253" s="347"/>
      <c r="EMB253" s="350"/>
      <c r="EMC253" s="350"/>
      <c r="EMD253" s="348"/>
      <c r="EME253" s="348"/>
      <c r="EMF253" s="348"/>
      <c r="EMG253" s="349"/>
      <c r="EMI253" s="347"/>
      <c r="EMJ253" s="350"/>
      <c r="EMK253" s="350"/>
      <c r="EML253" s="348"/>
      <c r="EMM253" s="348"/>
      <c r="EMN253" s="348"/>
      <c r="EMO253" s="349"/>
      <c r="EMQ253" s="347"/>
      <c r="EMR253" s="350"/>
      <c r="EMS253" s="350"/>
      <c r="EMT253" s="348"/>
      <c r="EMU253" s="348"/>
      <c r="EMV253" s="348"/>
      <c r="EMW253" s="349"/>
      <c r="EMY253" s="347"/>
      <c r="EMZ253" s="350"/>
      <c r="ENA253" s="350"/>
      <c r="ENB253" s="348"/>
      <c r="ENC253" s="348"/>
      <c r="END253" s="348"/>
      <c r="ENE253" s="349"/>
      <c r="ENG253" s="347"/>
      <c r="ENH253" s="350"/>
      <c r="ENI253" s="350"/>
      <c r="ENJ253" s="348"/>
      <c r="ENK253" s="348"/>
      <c r="ENL253" s="348"/>
      <c r="ENM253" s="349"/>
      <c r="ENO253" s="347"/>
      <c r="ENP253" s="350"/>
      <c r="ENQ253" s="350"/>
      <c r="ENR253" s="348"/>
      <c r="ENS253" s="348"/>
      <c r="ENT253" s="348"/>
      <c r="ENU253" s="349"/>
      <c r="ENW253" s="347"/>
      <c r="ENX253" s="350"/>
      <c r="ENY253" s="350"/>
      <c r="ENZ253" s="348"/>
      <c r="EOA253" s="348"/>
      <c r="EOB253" s="348"/>
      <c r="EOC253" s="349"/>
      <c r="EOE253" s="347"/>
      <c r="EOF253" s="350"/>
      <c r="EOG253" s="350"/>
      <c r="EOH253" s="348"/>
      <c r="EOI253" s="348"/>
      <c r="EOJ253" s="348"/>
      <c r="EOK253" s="349"/>
      <c r="EOM253" s="347"/>
      <c r="EON253" s="350"/>
      <c r="EOO253" s="350"/>
      <c r="EOP253" s="348"/>
      <c r="EOQ253" s="348"/>
      <c r="EOR253" s="348"/>
      <c r="EOS253" s="349"/>
      <c r="EOU253" s="347"/>
      <c r="EOV253" s="350"/>
      <c r="EOW253" s="350"/>
      <c r="EOX253" s="348"/>
      <c r="EOY253" s="348"/>
      <c r="EOZ253" s="348"/>
      <c r="EPA253" s="349"/>
      <c r="EPC253" s="347"/>
      <c r="EPD253" s="350"/>
      <c r="EPE253" s="350"/>
      <c r="EPF253" s="348"/>
      <c r="EPG253" s="348"/>
      <c r="EPH253" s="348"/>
      <c r="EPI253" s="349"/>
      <c r="EPK253" s="347"/>
      <c r="EPL253" s="350"/>
      <c r="EPM253" s="350"/>
      <c r="EPN253" s="348"/>
      <c r="EPO253" s="348"/>
      <c r="EPP253" s="348"/>
      <c r="EPQ253" s="349"/>
      <c r="EPS253" s="347"/>
      <c r="EPT253" s="350"/>
      <c r="EPU253" s="350"/>
      <c r="EPV253" s="348"/>
      <c r="EPW253" s="348"/>
      <c r="EPX253" s="348"/>
      <c r="EPY253" s="349"/>
      <c r="EQA253" s="347"/>
      <c r="EQB253" s="350"/>
      <c r="EQC253" s="350"/>
      <c r="EQD253" s="348"/>
      <c r="EQE253" s="348"/>
      <c r="EQF253" s="348"/>
      <c r="EQG253" s="349"/>
      <c r="EQI253" s="347"/>
      <c r="EQJ253" s="350"/>
      <c r="EQK253" s="350"/>
      <c r="EQL253" s="348"/>
      <c r="EQM253" s="348"/>
      <c r="EQN253" s="348"/>
      <c r="EQO253" s="349"/>
      <c r="EQQ253" s="347"/>
      <c r="EQR253" s="350"/>
      <c r="EQS253" s="350"/>
      <c r="EQT253" s="348"/>
      <c r="EQU253" s="348"/>
      <c r="EQV253" s="348"/>
      <c r="EQW253" s="349"/>
      <c r="EQY253" s="347"/>
      <c r="EQZ253" s="350"/>
      <c r="ERA253" s="350"/>
      <c r="ERB253" s="348"/>
      <c r="ERC253" s="348"/>
      <c r="ERD253" s="348"/>
      <c r="ERE253" s="349"/>
      <c r="ERG253" s="347"/>
      <c r="ERH253" s="350"/>
      <c r="ERI253" s="350"/>
      <c r="ERJ253" s="348"/>
      <c r="ERK253" s="348"/>
      <c r="ERL253" s="348"/>
      <c r="ERM253" s="349"/>
      <c r="ERO253" s="347"/>
      <c r="ERP253" s="350"/>
      <c r="ERQ253" s="350"/>
      <c r="ERR253" s="348"/>
      <c r="ERS253" s="348"/>
      <c r="ERT253" s="348"/>
      <c r="ERU253" s="349"/>
      <c r="ERW253" s="347"/>
      <c r="ERX253" s="350"/>
      <c r="ERY253" s="350"/>
      <c r="ERZ253" s="348"/>
      <c r="ESA253" s="348"/>
      <c r="ESB253" s="348"/>
      <c r="ESC253" s="349"/>
      <c r="ESE253" s="347"/>
      <c r="ESF253" s="350"/>
      <c r="ESG253" s="350"/>
      <c r="ESH253" s="348"/>
      <c r="ESI253" s="348"/>
      <c r="ESJ253" s="348"/>
      <c r="ESK253" s="349"/>
      <c r="ESM253" s="347"/>
      <c r="ESN253" s="350"/>
      <c r="ESO253" s="350"/>
      <c r="ESP253" s="348"/>
      <c r="ESQ253" s="348"/>
      <c r="ESR253" s="348"/>
      <c r="ESS253" s="349"/>
      <c r="ESU253" s="347"/>
      <c r="ESV253" s="350"/>
      <c r="ESW253" s="350"/>
      <c r="ESX253" s="348"/>
      <c r="ESY253" s="348"/>
      <c r="ESZ253" s="348"/>
      <c r="ETA253" s="349"/>
      <c r="ETC253" s="347"/>
      <c r="ETD253" s="350"/>
      <c r="ETE253" s="350"/>
      <c r="ETF253" s="348"/>
      <c r="ETG253" s="348"/>
      <c r="ETH253" s="348"/>
      <c r="ETI253" s="349"/>
      <c r="ETK253" s="347"/>
      <c r="ETL253" s="350"/>
      <c r="ETM253" s="350"/>
      <c r="ETN253" s="348"/>
      <c r="ETO253" s="348"/>
      <c r="ETP253" s="348"/>
      <c r="ETQ253" s="349"/>
      <c r="ETS253" s="347"/>
      <c r="ETT253" s="350"/>
      <c r="ETU253" s="350"/>
      <c r="ETV253" s="348"/>
      <c r="ETW253" s="348"/>
      <c r="ETX253" s="348"/>
      <c r="ETY253" s="349"/>
      <c r="EUA253" s="347"/>
      <c r="EUB253" s="350"/>
      <c r="EUC253" s="350"/>
      <c r="EUD253" s="348"/>
      <c r="EUE253" s="348"/>
      <c r="EUF253" s="348"/>
      <c r="EUG253" s="349"/>
      <c r="EUI253" s="347"/>
      <c r="EUJ253" s="350"/>
      <c r="EUK253" s="350"/>
      <c r="EUL253" s="348"/>
      <c r="EUM253" s="348"/>
      <c r="EUN253" s="348"/>
      <c r="EUO253" s="349"/>
      <c r="EUQ253" s="347"/>
      <c r="EUR253" s="350"/>
      <c r="EUS253" s="350"/>
      <c r="EUT253" s="348"/>
      <c r="EUU253" s="348"/>
      <c r="EUV253" s="348"/>
      <c r="EUW253" s="349"/>
      <c r="EUY253" s="347"/>
      <c r="EUZ253" s="350"/>
      <c r="EVA253" s="350"/>
      <c r="EVB253" s="348"/>
      <c r="EVC253" s="348"/>
      <c r="EVD253" s="348"/>
      <c r="EVE253" s="349"/>
      <c r="EVG253" s="347"/>
      <c r="EVH253" s="350"/>
      <c r="EVI253" s="350"/>
      <c r="EVJ253" s="348"/>
      <c r="EVK253" s="348"/>
      <c r="EVL253" s="348"/>
      <c r="EVM253" s="349"/>
      <c r="EVO253" s="347"/>
      <c r="EVP253" s="350"/>
      <c r="EVQ253" s="350"/>
      <c r="EVR253" s="348"/>
      <c r="EVS253" s="348"/>
      <c r="EVT253" s="348"/>
      <c r="EVU253" s="349"/>
      <c r="EVW253" s="347"/>
      <c r="EVX253" s="350"/>
      <c r="EVY253" s="350"/>
      <c r="EVZ253" s="348"/>
      <c r="EWA253" s="348"/>
      <c r="EWB253" s="348"/>
      <c r="EWC253" s="349"/>
      <c r="EWE253" s="347"/>
      <c r="EWF253" s="350"/>
      <c r="EWG253" s="350"/>
      <c r="EWH253" s="348"/>
      <c r="EWI253" s="348"/>
      <c r="EWJ253" s="348"/>
      <c r="EWK253" s="349"/>
      <c r="EWM253" s="347"/>
      <c r="EWN253" s="350"/>
      <c r="EWO253" s="350"/>
      <c r="EWP253" s="348"/>
      <c r="EWQ253" s="348"/>
      <c r="EWR253" s="348"/>
      <c r="EWS253" s="349"/>
      <c r="EWU253" s="347"/>
      <c r="EWV253" s="350"/>
      <c r="EWW253" s="350"/>
      <c r="EWX253" s="348"/>
      <c r="EWY253" s="348"/>
      <c r="EWZ253" s="348"/>
      <c r="EXA253" s="349"/>
      <c r="EXC253" s="347"/>
      <c r="EXD253" s="350"/>
      <c r="EXE253" s="350"/>
      <c r="EXF253" s="348"/>
      <c r="EXG253" s="348"/>
      <c r="EXH253" s="348"/>
      <c r="EXI253" s="349"/>
      <c r="EXK253" s="347"/>
      <c r="EXL253" s="350"/>
      <c r="EXM253" s="350"/>
      <c r="EXN253" s="348"/>
      <c r="EXO253" s="348"/>
      <c r="EXP253" s="348"/>
      <c r="EXQ253" s="349"/>
      <c r="EXS253" s="347"/>
      <c r="EXT253" s="350"/>
      <c r="EXU253" s="350"/>
      <c r="EXV253" s="348"/>
      <c r="EXW253" s="348"/>
      <c r="EXX253" s="348"/>
      <c r="EXY253" s="349"/>
      <c r="EYA253" s="347"/>
      <c r="EYB253" s="350"/>
      <c r="EYC253" s="350"/>
      <c r="EYD253" s="348"/>
      <c r="EYE253" s="348"/>
      <c r="EYF253" s="348"/>
      <c r="EYG253" s="349"/>
      <c r="EYI253" s="347"/>
      <c r="EYJ253" s="350"/>
      <c r="EYK253" s="350"/>
      <c r="EYL253" s="348"/>
      <c r="EYM253" s="348"/>
      <c r="EYN253" s="348"/>
      <c r="EYO253" s="349"/>
      <c r="EYQ253" s="347"/>
      <c r="EYR253" s="350"/>
      <c r="EYS253" s="350"/>
      <c r="EYT253" s="348"/>
      <c r="EYU253" s="348"/>
      <c r="EYV253" s="348"/>
      <c r="EYW253" s="349"/>
      <c r="EYY253" s="347"/>
      <c r="EYZ253" s="350"/>
      <c r="EZA253" s="350"/>
      <c r="EZB253" s="348"/>
      <c r="EZC253" s="348"/>
      <c r="EZD253" s="348"/>
      <c r="EZE253" s="349"/>
      <c r="EZG253" s="347"/>
      <c r="EZH253" s="350"/>
      <c r="EZI253" s="350"/>
      <c r="EZJ253" s="348"/>
      <c r="EZK253" s="348"/>
      <c r="EZL253" s="348"/>
      <c r="EZM253" s="349"/>
      <c r="EZO253" s="347"/>
      <c r="EZP253" s="350"/>
      <c r="EZQ253" s="350"/>
      <c r="EZR253" s="348"/>
      <c r="EZS253" s="348"/>
      <c r="EZT253" s="348"/>
      <c r="EZU253" s="349"/>
      <c r="EZW253" s="347"/>
      <c r="EZX253" s="350"/>
      <c r="EZY253" s="350"/>
      <c r="EZZ253" s="348"/>
      <c r="FAA253" s="348"/>
      <c r="FAB253" s="348"/>
      <c r="FAC253" s="349"/>
      <c r="FAE253" s="347"/>
      <c r="FAF253" s="350"/>
      <c r="FAG253" s="350"/>
      <c r="FAH253" s="348"/>
      <c r="FAI253" s="348"/>
      <c r="FAJ253" s="348"/>
      <c r="FAK253" s="349"/>
      <c r="FAM253" s="347"/>
      <c r="FAN253" s="350"/>
      <c r="FAO253" s="350"/>
      <c r="FAP253" s="348"/>
      <c r="FAQ253" s="348"/>
      <c r="FAR253" s="348"/>
      <c r="FAS253" s="349"/>
      <c r="FAU253" s="347"/>
      <c r="FAV253" s="350"/>
      <c r="FAW253" s="350"/>
      <c r="FAX253" s="348"/>
      <c r="FAY253" s="348"/>
      <c r="FAZ253" s="348"/>
      <c r="FBA253" s="349"/>
      <c r="FBC253" s="347"/>
      <c r="FBD253" s="350"/>
      <c r="FBE253" s="350"/>
      <c r="FBF253" s="348"/>
      <c r="FBG253" s="348"/>
      <c r="FBH253" s="348"/>
      <c r="FBI253" s="349"/>
      <c r="FBK253" s="347"/>
      <c r="FBL253" s="350"/>
      <c r="FBM253" s="350"/>
      <c r="FBN253" s="348"/>
      <c r="FBO253" s="348"/>
      <c r="FBP253" s="348"/>
      <c r="FBQ253" s="349"/>
      <c r="FBS253" s="347"/>
      <c r="FBT253" s="350"/>
      <c r="FBU253" s="350"/>
      <c r="FBV253" s="348"/>
      <c r="FBW253" s="348"/>
      <c r="FBX253" s="348"/>
      <c r="FBY253" s="349"/>
      <c r="FCA253" s="347"/>
      <c r="FCB253" s="350"/>
      <c r="FCC253" s="350"/>
      <c r="FCD253" s="348"/>
      <c r="FCE253" s="348"/>
      <c r="FCF253" s="348"/>
      <c r="FCG253" s="349"/>
      <c r="FCI253" s="347"/>
      <c r="FCJ253" s="350"/>
      <c r="FCK253" s="350"/>
      <c r="FCL253" s="348"/>
      <c r="FCM253" s="348"/>
      <c r="FCN253" s="348"/>
      <c r="FCO253" s="349"/>
      <c r="FCQ253" s="347"/>
      <c r="FCR253" s="350"/>
      <c r="FCS253" s="350"/>
      <c r="FCT253" s="348"/>
      <c r="FCU253" s="348"/>
      <c r="FCV253" s="348"/>
      <c r="FCW253" s="349"/>
      <c r="FCY253" s="347"/>
      <c r="FCZ253" s="350"/>
      <c r="FDA253" s="350"/>
      <c r="FDB253" s="348"/>
      <c r="FDC253" s="348"/>
      <c r="FDD253" s="348"/>
      <c r="FDE253" s="349"/>
      <c r="FDG253" s="347"/>
      <c r="FDH253" s="350"/>
      <c r="FDI253" s="350"/>
      <c r="FDJ253" s="348"/>
      <c r="FDK253" s="348"/>
      <c r="FDL253" s="348"/>
      <c r="FDM253" s="349"/>
      <c r="FDO253" s="347"/>
      <c r="FDP253" s="350"/>
      <c r="FDQ253" s="350"/>
      <c r="FDR253" s="348"/>
      <c r="FDS253" s="348"/>
      <c r="FDT253" s="348"/>
      <c r="FDU253" s="349"/>
      <c r="FDW253" s="347"/>
      <c r="FDX253" s="350"/>
      <c r="FDY253" s="350"/>
      <c r="FDZ253" s="348"/>
      <c r="FEA253" s="348"/>
      <c r="FEB253" s="348"/>
      <c r="FEC253" s="349"/>
      <c r="FEE253" s="347"/>
      <c r="FEF253" s="350"/>
      <c r="FEG253" s="350"/>
      <c r="FEH253" s="348"/>
      <c r="FEI253" s="348"/>
      <c r="FEJ253" s="348"/>
      <c r="FEK253" s="349"/>
      <c r="FEM253" s="347"/>
      <c r="FEN253" s="350"/>
      <c r="FEO253" s="350"/>
      <c r="FEP253" s="348"/>
      <c r="FEQ253" s="348"/>
      <c r="FER253" s="348"/>
      <c r="FES253" s="349"/>
      <c r="FEU253" s="347"/>
      <c r="FEV253" s="350"/>
      <c r="FEW253" s="350"/>
      <c r="FEX253" s="348"/>
      <c r="FEY253" s="348"/>
      <c r="FEZ253" s="348"/>
      <c r="FFA253" s="349"/>
      <c r="FFC253" s="347"/>
      <c r="FFD253" s="350"/>
      <c r="FFE253" s="350"/>
      <c r="FFF253" s="348"/>
      <c r="FFG253" s="348"/>
      <c r="FFH253" s="348"/>
      <c r="FFI253" s="349"/>
      <c r="FFK253" s="347"/>
      <c r="FFL253" s="350"/>
      <c r="FFM253" s="350"/>
      <c r="FFN253" s="348"/>
      <c r="FFO253" s="348"/>
      <c r="FFP253" s="348"/>
      <c r="FFQ253" s="349"/>
      <c r="FFS253" s="347"/>
      <c r="FFT253" s="350"/>
      <c r="FFU253" s="350"/>
      <c r="FFV253" s="348"/>
      <c r="FFW253" s="348"/>
      <c r="FFX253" s="348"/>
      <c r="FFY253" s="349"/>
      <c r="FGA253" s="347"/>
      <c r="FGB253" s="350"/>
      <c r="FGC253" s="350"/>
      <c r="FGD253" s="348"/>
      <c r="FGE253" s="348"/>
      <c r="FGF253" s="348"/>
      <c r="FGG253" s="349"/>
      <c r="FGI253" s="347"/>
      <c r="FGJ253" s="350"/>
      <c r="FGK253" s="350"/>
      <c r="FGL253" s="348"/>
      <c r="FGM253" s="348"/>
      <c r="FGN253" s="348"/>
      <c r="FGO253" s="349"/>
      <c r="FGQ253" s="347"/>
      <c r="FGR253" s="350"/>
      <c r="FGS253" s="350"/>
      <c r="FGT253" s="348"/>
      <c r="FGU253" s="348"/>
      <c r="FGV253" s="348"/>
      <c r="FGW253" s="349"/>
      <c r="FGY253" s="347"/>
      <c r="FGZ253" s="350"/>
      <c r="FHA253" s="350"/>
      <c r="FHB253" s="348"/>
      <c r="FHC253" s="348"/>
      <c r="FHD253" s="348"/>
      <c r="FHE253" s="349"/>
      <c r="FHG253" s="347"/>
      <c r="FHH253" s="350"/>
      <c r="FHI253" s="350"/>
      <c r="FHJ253" s="348"/>
      <c r="FHK253" s="348"/>
      <c r="FHL253" s="348"/>
      <c r="FHM253" s="349"/>
      <c r="FHO253" s="347"/>
      <c r="FHP253" s="350"/>
      <c r="FHQ253" s="350"/>
      <c r="FHR253" s="348"/>
      <c r="FHS253" s="348"/>
      <c r="FHT253" s="348"/>
      <c r="FHU253" s="349"/>
      <c r="FHW253" s="347"/>
      <c r="FHX253" s="350"/>
      <c r="FHY253" s="350"/>
      <c r="FHZ253" s="348"/>
      <c r="FIA253" s="348"/>
      <c r="FIB253" s="348"/>
      <c r="FIC253" s="349"/>
      <c r="FIE253" s="347"/>
      <c r="FIF253" s="350"/>
      <c r="FIG253" s="350"/>
      <c r="FIH253" s="348"/>
      <c r="FII253" s="348"/>
      <c r="FIJ253" s="348"/>
      <c r="FIK253" s="349"/>
      <c r="FIM253" s="347"/>
      <c r="FIN253" s="350"/>
      <c r="FIO253" s="350"/>
      <c r="FIP253" s="348"/>
      <c r="FIQ253" s="348"/>
      <c r="FIR253" s="348"/>
      <c r="FIS253" s="349"/>
      <c r="FIU253" s="347"/>
      <c r="FIV253" s="350"/>
      <c r="FIW253" s="350"/>
      <c r="FIX253" s="348"/>
      <c r="FIY253" s="348"/>
      <c r="FIZ253" s="348"/>
      <c r="FJA253" s="349"/>
      <c r="FJC253" s="347"/>
      <c r="FJD253" s="350"/>
      <c r="FJE253" s="350"/>
      <c r="FJF253" s="348"/>
      <c r="FJG253" s="348"/>
      <c r="FJH253" s="348"/>
      <c r="FJI253" s="349"/>
      <c r="FJK253" s="347"/>
      <c r="FJL253" s="350"/>
      <c r="FJM253" s="350"/>
      <c r="FJN253" s="348"/>
      <c r="FJO253" s="348"/>
      <c r="FJP253" s="348"/>
      <c r="FJQ253" s="349"/>
      <c r="FJS253" s="347"/>
      <c r="FJT253" s="350"/>
      <c r="FJU253" s="350"/>
      <c r="FJV253" s="348"/>
      <c r="FJW253" s="348"/>
      <c r="FJX253" s="348"/>
      <c r="FJY253" s="349"/>
      <c r="FKA253" s="347"/>
      <c r="FKB253" s="350"/>
      <c r="FKC253" s="350"/>
      <c r="FKD253" s="348"/>
      <c r="FKE253" s="348"/>
      <c r="FKF253" s="348"/>
      <c r="FKG253" s="349"/>
      <c r="FKI253" s="347"/>
      <c r="FKJ253" s="350"/>
      <c r="FKK253" s="350"/>
      <c r="FKL253" s="348"/>
      <c r="FKM253" s="348"/>
      <c r="FKN253" s="348"/>
      <c r="FKO253" s="349"/>
      <c r="FKQ253" s="347"/>
      <c r="FKR253" s="350"/>
      <c r="FKS253" s="350"/>
      <c r="FKT253" s="348"/>
      <c r="FKU253" s="348"/>
      <c r="FKV253" s="348"/>
      <c r="FKW253" s="349"/>
      <c r="FKY253" s="347"/>
      <c r="FKZ253" s="350"/>
      <c r="FLA253" s="350"/>
      <c r="FLB253" s="348"/>
      <c r="FLC253" s="348"/>
      <c r="FLD253" s="348"/>
      <c r="FLE253" s="349"/>
      <c r="FLG253" s="347"/>
      <c r="FLH253" s="350"/>
      <c r="FLI253" s="350"/>
      <c r="FLJ253" s="348"/>
      <c r="FLK253" s="348"/>
      <c r="FLL253" s="348"/>
      <c r="FLM253" s="349"/>
      <c r="FLO253" s="347"/>
      <c r="FLP253" s="350"/>
      <c r="FLQ253" s="350"/>
      <c r="FLR253" s="348"/>
      <c r="FLS253" s="348"/>
      <c r="FLT253" s="348"/>
      <c r="FLU253" s="349"/>
      <c r="FLW253" s="347"/>
      <c r="FLX253" s="350"/>
      <c r="FLY253" s="350"/>
      <c r="FLZ253" s="348"/>
      <c r="FMA253" s="348"/>
      <c r="FMB253" s="348"/>
      <c r="FMC253" s="349"/>
      <c r="FME253" s="347"/>
      <c r="FMF253" s="350"/>
      <c r="FMG253" s="350"/>
      <c r="FMH253" s="348"/>
      <c r="FMI253" s="348"/>
      <c r="FMJ253" s="348"/>
      <c r="FMK253" s="349"/>
      <c r="FMM253" s="347"/>
      <c r="FMN253" s="350"/>
      <c r="FMO253" s="350"/>
      <c r="FMP253" s="348"/>
      <c r="FMQ253" s="348"/>
      <c r="FMR253" s="348"/>
      <c r="FMS253" s="349"/>
      <c r="FMU253" s="347"/>
      <c r="FMV253" s="350"/>
      <c r="FMW253" s="350"/>
      <c r="FMX253" s="348"/>
      <c r="FMY253" s="348"/>
      <c r="FMZ253" s="348"/>
      <c r="FNA253" s="349"/>
      <c r="FNC253" s="347"/>
      <c r="FND253" s="350"/>
      <c r="FNE253" s="350"/>
      <c r="FNF253" s="348"/>
      <c r="FNG253" s="348"/>
      <c r="FNH253" s="348"/>
      <c r="FNI253" s="349"/>
      <c r="FNK253" s="347"/>
      <c r="FNL253" s="350"/>
      <c r="FNM253" s="350"/>
      <c r="FNN253" s="348"/>
      <c r="FNO253" s="348"/>
      <c r="FNP253" s="348"/>
      <c r="FNQ253" s="349"/>
      <c r="FNS253" s="347"/>
      <c r="FNT253" s="350"/>
      <c r="FNU253" s="350"/>
      <c r="FNV253" s="348"/>
      <c r="FNW253" s="348"/>
      <c r="FNX253" s="348"/>
      <c r="FNY253" s="349"/>
      <c r="FOA253" s="347"/>
      <c r="FOB253" s="350"/>
      <c r="FOC253" s="350"/>
      <c r="FOD253" s="348"/>
      <c r="FOE253" s="348"/>
      <c r="FOF253" s="348"/>
      <c r="FOG253" s="349"/>
      <c r="FOI253" s="347"/>
      <c r="FOJ253" s="350"/>
      <c r="FOK253" s="350"/>
      <c r="FOL253" s="348"/>
      <c r="FOM253" s="348"/>
      <c r="FON253" s="348"/>
      <c r="FOO253" s="349"/>
      <c r="FOQ253" s="347"/>
      <c r="FOR253" s="350"/>
      <c r="FOS253" s="350"/>
      <c r="FOT253" s="348"/>
      <c r="FOU253" s="348"/>
      <c r="FOV253" s="348"/>
      <c r="FOW253" s="349"/>
      <c r="FOY253" s="347"/>
      <c r="FOZ253" s="350"/>
      <c r="FPA253" s="350"/>
      <c r="FPB253" s="348"/>
      <c r="FPC253" s="348"/>
      <c r="FPD253" s="348"/>
      <c r="FPE253" s="349"/>
      <c r="FPG253" s="347"/>
      <c r="FPH253" s="350"/>
      <c r="FPI253" s="350"/>
      <c r="FPJ253" s="348"/>
      <c r="FPK253" s="348"/>
      <c r="FPL253" s="348"/>
      <c r="FPM253" s="349"/>
      <c r="FPO253" s="347"/>
      <c r="FPP253" s="350"/>
      <c r="FPQ253" s="350"/>
      <c r="FPR253" s="348"/>
      <c r="FPS253" s="348"/>
      <c r="FPT253" s="348"/>
      <c r="FPU253" s="349"/>
      <c r="FPW253" s="347"/>
      <c r="FPX253" s="350"/>
      <c r="FPY253" s="350"/>
      <c r="FPZ253" s="348"/>
      <c r="FQA253" s="348"/>
      <c r="FQB253" s="348"/>
      <c r="FQC253" s="349"/>
      <c r="FQE253" s="347"/>
      <c r="FQF253" s="350"/>
      <c r="FQG253" s="350"/>
      <c r="FQH253" s="348"/>
      <c r="FQI253" s="348"/>
      <c r="FQJ253" s="348"/>
      <c r="FQK253" s="349"/>
      <c r="FQM253" s="347"/>
      <c r="FQN253" s="350"/>
      <c r="FQO253" s="350"/>
      <c r="FQP253" s="348"/>
      <c r="FQQ253" s="348"/>
      <c r="FQR253" s="348"/>
      <c r="FQS253" s="349"/>
      <c r="FQU253" s="347"/>
      <c r="FQV253" s="350"/>
      <c r="FQW253" s="350"/>
      <c r="FQX253" s="348"/>
      <c r="FQY253" s="348"/>
      <c r="FQZ253" s="348"/>
      <c r="FRA253" s="349"/>
      <c r="FRC253" s="347"/>
      <c r="FRD253" s="350"/>
      <c r="FRE253" s="350"/>
      <c r="FRF253" s="348"/>
      <c r="FRG253" s="348"/>
      <c r="FRH253" s="348"/>
      <c r="FRI253" s="349"/>
      <c r="FRK253" s="347"/>
      <c r="FRL253" s="350"/>
      <c r="FRM253" s="350"/>
      <c r="FRN253" s="348"/>
      <c r="FRO253" s="348"/>
      <c r="FRP253" s="348"/>
      <c r="FRQ253" s="349"/>
      <c r="FRS253" s="347"/>
      <c r="FRT253" s="350"/>
      <c r="FRU253" s="350"/>
      <c r="FRV253" s="348"/>
      <c r="FRW253" s="348"/>
      <c r="FRX253" s="348"/>
      <c r="FRY253" s="349"/>
      <c r="FSA253" s="347"/>
      <c r="FSB253" s="350"/>
      <c r="FSC253" s="350"/>
      <c r="FSD253" s="348"/>
      <c r="FSE253" s="348"/>
      <c r="FSF253" s="348"/>
      <c r="FSG253" s="349"/>
      <c r="FSI253" s="347"/>
      <c r="FSJ253" s="350"/>
      <c r="FSK253" s="350"/>
      <c r="FSL253" s="348"/>
      <c r="FSM253" s="348"/>
      <c r="FSN253" s="348"/>
      <c r="FSO253" s="349"/>
      <c r="FSQ253" s="347"/>
      <c r="FSR253" s="350"/>
      <c r="FSS253" s="350"/>
      <c r="FST253" s="348"/>
      <c r="FSU253" s="348"/>
      <c r="FSV253" s="348"/>
      <c r="FSW253" s="349"/>
      <c r="FSY253" s="347"/>
      <c r="FSZ253" s="350"/>
      <c r="FTA253" s="350"/>
      <c r="FTB253" s="348"/>
      <c r="FTC253" s="348"/>
      <c r="FTD253" s="348"/>
      <c r="FTE253" s="349"/>
      <c r="FTG253" s="347"/>
      <c r="FTH253" s="350"/>
      <c r="FTI253" s="350"/>
      <c r="FTJ253" s="348"/>
      <c r="FTK253" s="348"/>
      <c r="FTL253" s="348"/>
      <c r="FTM253" s="349"/>
      <c r="FTO253" s="347"/>
      <c r="FTP253" s="350"/>
      <c r="FTQ253" s="350"/>
      <c r="FTR253" s="348"/>
      <c r="FTS253" s="348"/>
      <c r="FTT253" s="348"/>
      <c r="FTU253" s="349"/>
      <c r="FTW253" s="347"/>
      <c r="FTX253" s="350"/>
      <c r="FTY253" s="350"/>
      <c r="FTZ253" s="348"/>
      <c r="FUA253" s="348"/>
      <c r="FUB253" s="348"/>
      <c r="FUC253" s="349"/>
      <c r="FUE253" s="347"/>
      <c r="FUF253" s="350"/>
      <c r="FUG253" s="350"/>
      <c r="FUH253" s="348"/>
      <c r="FUI253" s="348"/>
      <c r="FUJ253" s="348"/>
      <c r="FUK253" s="349"/>
      <c r="FUM253" s="347"/>
      <c r="FUN253" s="350"/>
      <c r="FUO253" s="350"/>
      <c r="FUP253" s="348"/>
      <c r="FUQ253" s="348"/>
      <c r="FUR253" s="348"/>
      <c r="FUS253" s="349"/>
      <c r="FUU253" s="347"/>
      <c r="FUV253" s="350"/>
      <c r="FUW253" s="350"/>
      <c r="FUX253" s="348"/>
      <c r="FUY253" s="348"/>
      <c r="FUZ253" s="348"/>
      <c r="FVA253" s="349"/>
      <c r="FVC253" s="347"/>
      <c r="FVD253" s="350"/>
      <c r="FVE253" s="350"/>
      <c r="FVF253" s="348"/>
      <c r="FVG253" s="348"/>
      <c r="FVH253" s="348"/>
      <c r="FVI253" s="349"/>
      <c r="FVK253" s="347"/>
      <c r="FVL253" s="350"/>
      <c r="FVM253" s="350"/>
      <c r="FVN253" s="348"/>
      <c r="FVO253" s="348"/>
      <c r="FVP253" s="348"/>
      <c r="FVQ253" s="349"/>
      <c r="FVS253" s="347"/>
      <c r="FVT253" s="350"/>
      <c r="FVU253" s="350"/>
      <c r="FVV253" s="348"/>
      <c r="FVW253" s="348"/>
      <c r="FVX253" s="348"/>
      <c r="FVY253" s="349"/>
      <c r="FWA253" s="347"/>
      <c r="FWB253" s="350"/>
      <c r="FWC253" s="350"/>
      <c r="FWD253" s="348"/>
      <c r="FWE253" s="348"/>
      <c r="FWF253" s="348"/>
      <c r="FWG253" s="349"/>
      <c r="FWI253" s="347"/>
      <c r="FWJ253" s="350"/>
      <c r="FWK253" s="350"/>
      <c r="FWL253" s="348"/>
      <c r="FWM253" s="348"/>
      <c r="FWN253" s="348"/>
      <c r="FWO253" s="349"/>
      <c r="FWQ253" s="347"/>
      <c r="FWR253" s="350"/>
      <c r="FWS253" s="350"/>
      <c r="FWT253" s="348"/>
      <c r="FWU253" s="348"/>
      <c r="FWV253" s="348"/>
      <c r="FWW253" s="349"/>
      <c r="FWY253" s="347"/>
      <c r="FWZ253" s="350"/>
      <c r="FXA253" s="350"/>
      <c r="FXB253" s="348"/>
      <c r="FXC253" s="348"/>
      <c r="FXD253" s="348"/>
      <c r="FXE253" s="349"/>
      <c r="FXG253" s="347"/>
      <c r="FXH253" s="350"/>
      <c r="FXI253" s="350"/>
      <c r="FXJ253" s="348"/>
      <c r="FXK253" s="348"/>
      <c r="FXL253" s="348"/>
      <c r="FXM253" s="349"/>
      <c r="FXO253" s="347"/>
      <c r="FXP253" s="350"/>
      <c r="FXQ253" s="350"/>
      <c r="FXR253" s="348"/>
      <c r="FXS253" s="348"/>
      <c r="FXT253" s="348"/>
      <c r="FXU253" s="349"/>
      <c r="FXW253" s="347"/>
      <c r="FXX253" s="350"/>
      <c r="FXY253" s="350"/>
      <c r="FXZ253" s="348"/>
      <c r="FYA253" s="348"/>
      <c r="FYB253" s="348"/>
      <c r="FYC253" s="349"/>
      <c r="FYE253" s="347"/>
      <c r="FYF253" s="350"/>
      <c r="FYG253" s="350"/>
      <c r="FYH253" s="348"/>
      <c r="FYI253" s="348"/>
      <c r="FYJ253" s="348"/>
      <c r="FYK253" s="349"/>
      <c r="FYM253" s="347"/>
      <c r="FYN253" s="350"/>
      <c r="FYO253" s="350"/>
      <c r="FYP253" s="348"/>
      <c r="FYQ253" s="348"/>
      <c r="FYR253" s="348"/>
      <c r="FYS253" s="349"/>
      <c r="FYU253" s="347"/>
      <c r="FYV253" s="350"/>
      <c r="FYW253" s="350"/>
      <c r="FYX253" s="348"/>
      <c r="FYY253" s="348"/>
      <c r="FYZ253" s="348"/>
      <c r="FZA253" s="349"/>
      <c r="FZC253" s="347"/>
      <c r="FZD253" s="350"/>
      <c r="FZE253" s="350"/>
      <c r="FZF253" s="348"/>
      <c r="FZG253" s="348"/>
      <c r="FZH253" s="348"/>
      <c r="FZI253" s="349"/>
      <c r="FZK253" s="347"/>
      <c r="FZL253" s="350"/>
      <c r="FZM253" s="350"/>
      <c r="FZN253" s="348"/>
      <c r="FZO253" s="348"/>
      <c r="FZP253" s="348"/>
      <c r="FZQ253" s="349"/>
      <c r="FZS253" s="347"/>
      <c r="FZT253" s="350"/>
      <c r="FZU253" s="350"/>
      <c r="FZV253" s="348"/>
      <c r="FZW253" s="348"/>
      <c r="FZX253" s="348"/>
      <c r="FZY253" s="349"/>
      <c r="GAA253" s="347"/>
      <c r="GAB253" s="350"/>
      <c r="GAC253" s="350"/>
      <c r="GAD253" s="348"/>
      <c r="GAE253" s="348"/>
      <c r="GAF253" s="348"/>
      <c r="GAG253" s="349"/>
      <c r="GAI253" s="347"/>
      <c r="GAJ253" s="350"/>
      <c r="GAK253" s="350"/>
      <c r="GAL253" s="348"/>
      <c r="GAM253" s="348"/>
      <c r="GAN253" s="348"/>
      <c r="GAO253" s="349"/>
      <c r="GAQ253" s="347"/>
      <c r="GAR253" s="350"/>
      <c r="GAS253" s="350"/>
      <c r="GAT253" s="348"/>
      <c r="GAU253" s="348"/>
      <c r="GAV253" s="348"/>
      <c r="GAW253" s="349"/>
      <c r="GAY253" s="347"/>
      <c r="GAZ253" s="350"/>
      <c r="GBA253" s="350"/>
      <c r="GBB253" s="348"/>
      <c r="GBC253" s="348"/>
      <c r="GBD253" s="348"/>
      <c r="GBE253" s="349"/>
      <c r="GBG253" s="347"/>
      <c r="GBH253" s="350"/>
      <c r="GBI253" s="350"/>
      <c r="GBJ253" s="348"/>
      <c r="GBK253" s="348"/>
      <c r="GBL253" s="348"/>
      <c r="GBM253" s="349"/>
      <c r="GBO253" s="347"/>
      <c r="GBP253" s="350"/>
      <c r="GBQ253" s="350"/>
      <c r="GBR253" s="348"/>
      <c r="GBS253" s="348"/>
      <c r="GBT253" s="348"/>
      <c r="GBU253" s="349"/>
      <c r="GBW253" s="347"/>
      <c r="GBX253" s="350"/>
      <c r="GBY253" s="350"/>
      <c r="GBZ253" s="348"/>
      <c r="GCA253" s="348"/>
      <c r="GCB253" s="348"/>
      <c r="GCC253" s="349"/>
      <c r="GCE253" s="347"/>
      <c r="GCF253" s="350"/>
      <c r="GCG253" s="350"/>
      <c r="GCH253" s="348"/>
      <c r="GCI253" s="348"/>
      <c r="GCJ253" s="348"/>
      <c r="GCK253" s="349"/>
      <c r="GCM253" s="347"/>
      <c r="GCN253" s="350"/>
      <c r="GCO253" s="350"/>
      <c r="GCP253" s="348"/>
      <c r="GCQ253" s="348"/>
      <c r="GCR253" s="348"/>
      <c r="GCS253" s="349"/>
      <c r="GCU253" s="347"/>
      <c r="GCV253" s="350"/>
      <c r="GCW253" s="350"/>
      <c r="GCX253" s="348"/>
      <c r="GCY253" s="348"/>
      <c r="GCZ253" s="348"/>
      <c r="GDA253" s="349"/>
      <c r="GDC253" s="347"/>
      <c r="GDD253" s="350"/>
      <c r="GDE253" s="350"/>
      <c r="GDF253" s="348"/>
      <c r="GDG253" s="348"/>
      <c r="GDH253" s="348"/>
      <c r="GDI253" s="349"/>
      <c r="GDK253" s="347"/>
      <c r="GDL253" s="350"/>
      <c r="GDM253" s="350"/>
      <c r="GDN253" s="348"/>
      <c r="GDO253" s="348"/>
      <c r="GDP253" s="348"/>
      <c r="GDQ253" s="349"/>
      <c r="GDS253" s="347"/>
      <c r="GDT253" s="350"/>
      <c r="GDU253" s="350"/>
      <c r="GDV253" s="348"/>
      <c r="GDW253" s="348"/>
      <c r="GDX253" s="348"/>
      <c r="GDY253" s="349"/>
      <c r="GEA253" s="347"/>
      <c r="GEB253" s="350"/>
      <c r="GEC253" s="350"/>
      <c r="GED253" s="348"/>
      <c r="GEE253" s="348"/>
      <c r="GEF253" s="348"/>
      <c r="GEG253" s="349"/>
      <c r="GEI253" s="347"/>
      <c r="GEJ253" s="350"/>
      <c r="GEK253" s="350"/>
      <c r="GEL253" s="348"/>
      <c r="GEM253" s="348"/>
      <c r="GEN253" s="348"/>
      <c r="GEO253" s="349"/>
      <c r="GEQ253" s="347"/>
      <c r="GER253" s="350"/>
      <c r="GES253" s="350"/>
      <c r="GET253" s="348"/>
      <c r="GEU253" s="348"/>
      <c r="GEV253" s="348"/>
      <c r="GEW253" s="349"/>
      <c r="GEY253" s="347"/>
      <c r="GEZ253" s="350"/>
      <c r="GFA253" s="350"/>
      <c r="GFB253" s="348"/>
      <c r="GFC253" s="348"/>
      <c r="GFD253" s="348"/>
      <c r="GFE253" s="349"/>
      <c r="GFG253" s="347"/>
      <c r="GFH253" s="350"/>
      <c r="GFI253" s="350"/>
      <c r="GFJ253" s="348"/>
      <c r="GFK253" s="348"/>
      <c r="GFL253" s="348"/>
      <c r="GFM253" s="349"/>
      <c r="GFO253" s="347"/>
      <c r="GFP253" s="350"/>
      <c r="GFQ253" s="350"/>
      <c r="GFR253" s="348"/>
      <c r="GFS253" s="348"/>
      <c r="GFT253" s="348"/>
      <c r="GFU253" s="349"/>
      <c r="GFW253" s="347"/>
      <c r="GFX253" s="350"/>
      <c r="GFY253" s="350"/>
      <c r="GFZ253" s="348"/>
      <c r="GGA253" s="348"/>
      <c r="GGB253" s="348"/>
      <c r="GGC253" s="349"/>
      <c r="GGE253" s="347"/>
      <c r="GGF253" s="350"/>
      <c r="GGG253" s="350"/>
      <c r="GGH253" s="348"/>
      <c r="GGI253" s="348"/>
      <c r="GGJ253" s="348"/>
      <c r="GGK253" s="349"/>
      <c r="GGM253" s="347"/>
      <c r="GGN253" s="350"/>
      <c r="GGO253" s="350"/>
      <c r="GGP253" s="348"/>
      <c r="GGQ253" s="348"/>
      <c r="GGR253" s="348"/>
      <c r="GGS253" s="349"/>
      <c r="GGU253" s="347"/>
      <c r="GGV253" s="350"/>
      <c r="GGW253" s="350"/>
      <c r="GGX253" s="348"/>
      <c r="GGY253" s="348"/>
      <c r="GGZ253" s="348"/>
      <c r="GHA253" s="349"/>
      <c r="GHC253" s="347"/>
      <c r="GHD253" s="350"/>
      <c r="GHE253" s="350"/>
      <c r="GHF253" s="348"/>
      <c r="GHG253" s="348"/>
      <c r="GHH253" s="348"/>
      <c r="GHI253" s="349"/>
      <c r="GHK253" s="347"/>
      <c r="GHL253" s="350"/>
      <c r="GHM253" s="350"/>
      <c r="GHN253" s="348"/>
      <c r="GHO253" s="348"/>
      <c r="GHP253" s="348"/>
      <c r="GHQ253" s="349"/>
      <c r="GHS253" s="347"/>
      <c r="GHT253" s="350"/>
      <c r="GHU253" s="350"/>
      <c r="GHV253" s="348"/>
      <c r="GHW253" s="348"/>
      <c r="GHX253" s="348"/>
      <c r="GHY253" s="349"/>
      <c r="GIA253" s="347"/>
      <c r="GIB253" s="350"/>
      <c r="GIC253" s="350"/>
      <c r="GID253" s="348"/>
      <c r="GIE253" s="348"/>
      <c r="GIF253" s="348"/>
      <c r="GIG253" s="349"/>
      <c r="GII253" s="347"/>
      <c r="GIJ253" s="350"/>
      <c r="GIK253" s="350"/>
      <c r="GIL253" s="348"/>
      <c r="GIM253" s="348"/>
      <c r="GIN253" s="348"/>
      <c r="GIO253" s="349"/>
      <c r="GIQ253" s="347"/>
      <c r="GIR253" s="350"/>
      <c r="GIS253" s="350"/>
      <c r="GIT253" s="348"/>
      <c r="GIU253" s="348"/>
      <c r="GIV253" s="348"/>
      <c r="GIW253" s="349"/>
      <c r="GIY253" s="347"/>
      <c r="GIZ253" s="350"/>
      <c r="GJA253" s="350"/>
      <c r="GJB253" s="348"/>
      <c r="GJC253" s="348"/>
      <c r="GJD253" s="348"/>
      <c r="GJE253" s="349"/>
      <c r="GJG253" s="347"/>
      <c r="GJH253" s="350"/>
      <c r="GJI253" s="350"/>
      <c r="GJJ253" s="348"/>
      <c r="GJK253" s="348"/>
      <c r="GJL253" s="348"/>
      <c r="GJM253" s="349"/>
      <c r="GJO253" s="347"/>
      <c r="GJP253" s="350"/>
      <c r="GJQ253" s="350"/>
      <c r="GJR253" s="348"/>
      <c r="GJS253" s="348"/>
      <c r="GJT253" s="348"/>
      <c r="GJU253" s="349"/>
      <c r="GJW253" s="347"/>
      <c r="GJX253" s="350"/>
      <c r="GJY253" s="350"/>
      <c r="GJZ253" s="348"/>
      <c r="GKA253" s="348"/>
      <c r="GKB253" s="348"/>
      <c r="GKC253" s="349"/>
      <c r="GKE253" s="347"/>
      <c r="GKF253" s="350"/>
      <c r="GKG253" s="350"/>
      <c r="GKH253" s="348"/>
      <c r="GKI253" s="348"/>
      <c r="GKJ253" s="348"/>
      <c r="GKK253" s="349"/>
      <c r="GKM253" s="347"/>
      <c r="GKN253" s="350"/>
      <c r="GKO253" s="350"/>
      <c r="GKP253" s="348"/>
      <c r="GKQ253" s="348"/>
      <c r="GKR253" s="348"/>
      <c r="GKS253" s="349"/>
      <c r="GKU253" s="347"/>
      <c r="GKV253" s="350"/>
      <c r="GKW253" s="350"/>
      <c r="GKX253" s="348"/>
      <c r="GKY253" s="348"/>
      <c r="GKZ253" s="348"/>
      <c r="GLA253" s="349"/>
      <c r="GLC253" s="347"/>
      <c r="GLD253" s="350"/>
      <c r="GLE253" s="350"/>
      <c r="GLF253" s="348"/>
      <c r="GLG253" s="348"/>
      <c r="GLH253" s="348"/>
      <c r="GLI253" s="349"/>
      <c r="GLK253" s="347"/>
      <c r="GLL253" s="350"/>
      <c r="GLM253" s="350"/>
      <c r="GLN253" s="348"/>
      <c r="GLO253" s="348"/>
      <c r="GLP253" s="348"/>
      <c r="GLQ253" s="349"/>
      <c r="GLS253" s="347"/>
      <c r="GLT253" s="350"/>
      <c r="GLU253" s="350"/>
      <c r="GLV253" s="348"/>
      <c r="GLW253" s="348"/>
      <c r="GLX253" s="348"/>
      <c r="GLY253" s="349"/>
      <c r="GMA253" s="347"/>
      <c r="GMB253" s="350"/>
      <c r="GMC253" s="350"/>
      <c r="GMD253" s="348"/>
      <c r="GME253" s="348"/>
      <c r="GMF253" s="348"/>
      <c r="GMG253" s="349"/>
      <c r="GMI253" s="347"/>
      <c r="GMJ253" s="350"/>
      <c r="GMK253" s="350"/>
      <c r="GML253" s="348"/>
      <c r="GMM253" s="348"/>
      <c r="GMN253" s="348"/>
      <c r="GMO253" s="349"/>
      <c r="GMQ253" s="347"/>
      <c r="GMR253" s="350"/>
      <c r="GMS253" s="350"/>
      <c r="GMT253" s="348"/>
      <c r="GMU253" s="348"/>
      <c r="GMV253" s="348"/>
      <c r="GMW253" s="349"/>
      <c r="GMY253" s="347"/>
      <c r="GMZ253" s="350"/>
      <c r="GNA253" s="350"/>
      <c r="GNB253" s="348"/>
      <c r="GNC253" s="348"/>
      <c r="GND253" s="348"/>
      <c r="GNE253" s="349"/>
      <c r="GNG253" s="347"/>
      <c r="GNH253" s="350"/>
      <c r="GNI253" s="350"/>
      <c r="GNJ253" s="348"/>
      <c r="GNK253" s="348"/>
      <c r="GNL253" s="348"/>
      <c r="GNM253" s="349"/>
      <c r="GNO253" s="347"/>
      <c r="GNP253" s="350"/>
      <c r="GNQ253" s="350"/>
      <c r="GNR253" s="348"/>
      <c r="GNS253" s="348"/>
      <c r="GNT253" s="348"/>
      <c r="GNU253" s="349"/>
      <c r="GNW253" s="347"/>
      <c r="GNX253" s="350"/>
      <c r="GNY253" s="350"/>
      <c r="GNZ253" s="348"/>
      <c r="GOA253" s="348"/>
      <c r="GOB253" s="348"/>
      <c r="GOC253" s="349"/>
      <c r="GOE253" s="347"/>
      <c r="GOF253" s="350"/>
      <c r="GOG253" s="350"/>
      <c r="GOH253" s="348"/>
      <c r="GOI253" s="348"/>
      <c r="GOJ253" s="348"/>
      <c r="GOK253" s="349"/>
      <c r="GOM253" s="347"/>
      <c r="GON253" s="350"/>
      <c r="GOO253" s="350"/>
      <c r="GOP253" s="348"/>
      <c r="GOQ253" s="348"/>
      <c r="GOR253" s="348"/>
      <c r="GOS253" s="349"/>
      <c r="GOU253" s="347"/>
      <c r="GOV253" s="350"/>
      <c r="GOW253" s="350"/>
      <c r="GOX253" s="348"/>
      <c r="GOY253" s="348"/>
      <c r="GOZ253" s="348"/>
      <c r="GPA253" s="349"/>
      <c r="GPC253" s="347"/>
      <c r="GPD253" s="350"/>
      <c r="GPE253" s="350"/>
      <c r="GPF253" s="348"/>
      <c r="GPG253" s="348"/>
      <c r="GPH253" s="348"/>
      <c r="GPI253" s="349"/>
      <c r="GPK253" s="347"/>
      <c r="GPL253" s="350"/>
      <c r="GPM253" s="350"/>
      <c r="GPN253" s="348"/>
      <c r="GPO253" s="348"/>
      <c r="GPP253" s="348"/>
      <c r="GPQ253" s="349"/>
      <c r="GPS253" s="347"/>
      <c r="GPT253" s="350"/>
      <c r="GPU253" s="350"/>
      <c r="GPV253" s="348"/>
      <c r="GPW253" s="348"/>
      <c r="GPX253" s="348"/>
      <c r="GPY253" s="349"/>
      <c r="GQA253" s="347"/>
      <c r="GQB253" s="350"/>
      <c r="GQC253" s="350"/>
      <c r="GQD253" s="348"/>
      <c r="GQE253" s="348"/>
      <c r="GQF253" s="348"/>
      <c r="GQG253" s="349"/>
      <c r="GQI253" s="347"/>
      <c r="GQJ253" s="350"/>
      <c r="GQK253" s="350"/>
      <c r="GQL253" s="348"/>
      <c r="GQM253" s="348"/>
      <c r="GQN253" s="348"/>
      <c r="GQO253" s="349"/>
      <c r="GQQ253" s="347"/>
      <c r="GQR253" s="350"/>
      <c r="GQS253" s="350"/>
      <c r="GQT253" s="348"/>
      <c r="GQU253" s="348"/>
      <c r="GQV253" s="348"/>
      <c r="GQW253" s="349"/>
      <c r="GQY253" s="347"/>
      <c r="GQZ253" s="350"/>
      <c r="GRA253" s="350"/>
      <c r="GRB253" s="348"/>
      <c r="GRC253" s="348"/>
      <c r="GRD253" s="348"/>
      <c r="GRE253" s="349"/>
      <c r="GRG253" s="347"/>
      <c r="GRH253" s="350"/>
      <c r="GRI253" s="350"/>
      <c r="GRJ253" s="348"/>
      <c r="GRK253" s="348"/>
      <c r="GRL253" s="348"/>
      <c r="GRM253" s="349"/>
      <c r="GRO253" s="347"/>
      <c r="GRP253" s="350"/>
      <c r="GRQ253" s="350"/>
      <c r="GRR253" s="348"/>
      <c r="GRS253" s="348"/>
      <c r="GRT253" s="348"/>
      <c r="GRU253" s="349"/>
      <c r="GRW253" s="347"/>
      <c r="GRX253" s="350"/>
      <c r="GRY253" s="350"/>
      <c r="GRZ253" s="348"/>
      <c r="GSA253" s="348"/>
      <c r="GSB253" s="348"/>
      <c r="GSC253" s="349"/>
      <c r="GSE253" s="347"/>
      <c r="GSF253" s="350"/>
      <c r="GSG253" s="350"/>
      <c r="GSH253" s="348"/>
      <c r="GSI253" s="348"/>
      <c r="GSJ253" s="348"/>
      <c r="GSK253" s="349"/>
      <c r="GSM253" s="347"/>
      <c r="GSN253" s="350"/>
      <c r="GSO253" s="350"/>
      <c r="GSP253" s="348"/>
      <c r="GSQ253" s="348"/>
      <c r="GSR253" s="348"/>
      <c r="GSS253" s="349"/>
      <c r="GSU253" s="347"/>
      <c r="GSV253" s="350"/>
      <c r="GSW253" s="350"/>
      <c r="GSX253" s="348"/>
      <c r="GSY253" s="348"/>
      <c r="GSZ253" s="348"/>
      <c r="GTA253" s="349"/>
      <c r="GTC253" s="347"/>
      <c r="GTD253" s="350"/>
      <c r="GTE253" s="350"/>
      <c r="GTF253" s="348"/>
      <c r="GTG253" s="348"/>
      <c r="GTH253" s="348"/>
      <c r="GTI253" s="349"/>
      <c r="GTK253" s="347"/>
      <c r="GTL253" s="350"/>
      <c r="GTM253" s="350"/>
      <c r="GTN253" s="348"/>
      <c r="GTO253" s="348"/>
      <c r="GTP253" s="348"/>
      <c r="GTQ253" s="349"/>
      <c r="GTS253" s="347"/>
      <c r="GTT253" s="350"/>
      <c r="GTU253" s="350"/>
      <c r="GTV253" s="348"/>
      <c r="GTW253" s="348"/>
      <c r="GTX253" s="348"/>
      <c r="GTY253" s="349"/>
      <c r="GUA253" s="347"/>
      <c r="GUB253" s="350"/>
      <c r="GUC253" s="350"/>
      <c r="GUD253" s="348"/>
      <c r="GUE253" s="348"/>
      <c r="GUF253" s="348"/>
      <c r="GUG253" s="349"/>
      <c r="GUI253" s="347"/>
      <c r="GUJ253" s="350"/>
      <c r="GUK253" s="350"/>
      <c r="GUL253" s="348"/>
      <c r="GUM253" s="348"/>
      <c r="GUN253" s="348"/>
      <c r="GUO253" s="349"/>
      <c r="GUQ253" s="347"/>
      <c r="GUR253" s="350"/>
      <c r="GUS253" s="350"/>
      <c r="GUT253" s="348"/>
      <c r="GUU253" s="348"/>
      <c r="GUV253" s="348"/>
      <c r="GUW253" s="349"/>
      <c r="GUY253" s="347"/>
      <c r="GUZ253" s="350"/>
      <c r="GVA253" s="350"/>
      <c r="GVB253" s="348"/>
      <c r="GVC253" s="348"/>
      <c r="GVD253" s="348"/>
      <c r="GVE253" s="349"/>
      <c r="GVG253" s="347"/>
      <c r="GVH253" s="350"/>
      <c r="GVI253" s="350"/>
      <c r="GVJ253" s="348"/>
      <c r="GVK253" s="348"/>
      <c r="GVL253" s="348"/>
      <c r="GVM253" s="349"/>
      <c r="GVO253" s="347"/>
      <c r="GVP253" s="350"/>
      <c r="GVQ253" s="350"/>
      <c r="GVR253" s="348"/>
      <c r="GVS253" s="348"/>
      <c r="GVT253" s="348"/>
      <c r="GVU253" s="349"/>
      <c r="GVW253" s="347"/>
      <c r="GVX253" s="350"/>
      <c r="GVY253" s="350"/>
      <c r="GVZ253" s="348"/>
      <c r="GWA253" s="348"/>
      <c r="GWB253" s="348"/>
      <c r="GWC253" s="349"/>
      <c r="GWE253" s="347"/>
      <c r="GWF253" s="350"/>
      <c r="GWG253" s="350"/>
      <c r="GWH253" s="348"/>
      <c r="GWI253" s="348"/>
      <c r="GWJ253" s="348"/>
      <c r="GWK253" s="349"/>
      <c r="GWM253" s="347"/>
      <c r="GWN253" s="350"/>
      <c r="GWO253" s="350"/>
      <c r="GWP253" s="348"/>
      <c r="GWQ253" s="348"/>
      <c r="GWR253" s="348"/>
      <c r="GWS253" s="349"/>
      <c r="GWU253" s="347"/>
      <c r="GWV253" s="350"/>
      <c r="GWW253" s="350"/>
      <c r="GWX253" s="348"/>
      <c r="GWY253" s="348"/>
      <c r="GWZ253" s="348"/>
      <c r="GXA253" s="349"/>
      <c r="GXC253" s="347"/>
      <c r="GXD253" s="350"/>
      <c r="GXE253" s="350"/>
      <c r="GXF253" s="348"/>
      <c r="GXG253" s="348"/>
      <c r="GXH253" s="348"/>
      <c r="GXI253" s="349"/>
      <c r="GXK253" s="347"/>
      <c r="GXL253" s="350"/>
      <c r="GXM253" s="350"/>
      <c r="GXN253" s="348"/>
      <c r="GXO253" s="348"/>
      <c r="GXP253" s="348"/>
      <c r="GXQ253" s="349"/>
      <c r="GXS253" s="347"/>
      <c r="GXT253" s="350"/>
      <c r="GXU253" s="350"/>
      <c r="GXV253" s="348"/>
      <c r="GXW253" s="348"/>
      <c r="GXX253" s="348"/>
      <c r="GXY253" s="349"/>
      <c r="GYA253" s="347"/>
      <c r="GYB253" s="350"/>
      <c r="GYC253" s="350"/>
      <c r="GYD253" s="348"/>
      <c r="GYE253" s="348"/>
      <c r="GYF253" s="348"/>
      <c r="GYG253" s="349"/>
      <c r="GYI253" s="347"/>
      <c r="GYJ253" s="350"/>
      <c r="GYK253" s="350"/>
      <c r="GYL253" s="348"/>
      <c r="GYM253" s="348"/>
      <c r="GYN253" s="348"/>
      <c r="GYO253" s="349"/>
      <c r="GYQ253" s="347"/>
      <c r="GYR253" s="350"/>
      <c r="GYS253" s="350"/>
      <c r="GYT253" s="348"/>
      <c r="GYU253" s="348"/>
      <c r="GYV253" s="348"/>
      <c r="GYW253" s="349"/>
      <c r="GYY253" s="347"/>
      <c r="GYZ253" s="350"/>
      <c r="GZA253" s="350"/>
      <c r="GZB253" s="348"/>
      <c r="GZC253" s="348"/>
      <c r="GZD253" s="348"/>
      <c r="GZE253" s="349"/>
      <c r="GZG253" s="347"/>
      <c r="GZH253" s="350"/>
      <c r="GZI253" s="350"/>
      <c r="GZJ253" s="348"/>
      <c r="GZK253" s="348"/>
      <c r="GZL253" s="348"/>
      <c r="GZM253" s="349"/>
      <c r="GZO253" s="347"/>
      <c r="GZP253" s="350"/>
      <c r="GZQ253" s="350"/>
      <c r="GZR253" s="348"/>
      <c r="GZS253" s="348"/>
      <c r="GZT253" s="348"/>
      <c r="GZU253" s="349"/>
      <c r="GZW253" s="347"/>
      <c r="GZX253" s="350"/>
      <c r="GZY253" s="350"/>
      <c r="GZZ253" s="348"/>
      <c r="HAA253" s="348"/>
      <c r="HAB253" s="348"/>
      <c r="HAC253" s="349"/>
      <c r="HAE253" s="347"/>
      <c r="HAF253" s="350"/>
      <c r="HAG253" s="350"/>
      <c r="HAH253" s="348"/>
      <c r="HAI253" s="348"/>
      <c r="HAJ253" s="348"/>
      <c r="HAK253" s="349"/>
      <c r="HAM253" s="347"/>
      <c r="HAN253" s="350"/>
      <c r="HAO253" s="350"/>
      <c r="HAP253" s="348"/>
      <c r="HAQ253" s="348"/>
      <c r="HAR253" s="348"/>
      <c r="HAS253" s="349"/>
      <c r="HAU253" s="347"/>
      <c r="HAV253" s="350"/>
      <c r="HAW253" s="350"/>
      <c r="HAX253" s="348"/>
      <c r="HAY253" s="348"/>
      <c r="HAZ253" s="348"/>
      <c r="HBA253" s="349"/>
      <c r="HBC253" s="347"/>
      <c r="HBD253" s="350"/>
      <c r="HBE253" s="350"/>
      <c r="HBF253" s="348"/>
      <c r="HBG253" s="348"/>
      <c r="HBH253" s="348"/>
      <c r="HBI253" s="349"/>
      <c r="HBK253" s="347"/>
      <c r="HBL253" s="350"/>
      <c r="HBM253" s="350"/>
      <c r="HBN253" s="348"/>
      <c r="HBO253" s="348"/>
      <c r="HBP253" s="348"/>
      <c r="HBQ253" s="349"/>
      <c r="HBS253" s="347"/>
      <c r="HBT253" s="350"/>
      <c r="HBU253" s="350"/>
      <c r="HBV253" s="348"/>
      <c r="HBW253" s="348"/>
      <c r="HBX253" s="348"/>
      <c r="HBY253" s="349"/>
      <c r="HCA253" s="347"/>
      <c r="HCB253" s="350"/>
      <c r="HCC253" s="350"/>
      <c r="HCD253" s="348"/>
      <c r="HCE253" s="348"/>
      <c r="HCF253" s="348"/>
      <c r="HCG253" s="349"/>
      <c r="HCI253" s="347"/>
      <c r="HCJ253" s="350"/>
      <c r="HCK253" s="350"/>
      <c r="HCL253" s="348"/>
      <c r="HCM253" s="348"/>
      <c r="HCN253" s="348"/>
      <c r="HCO253" s="349"/>
      <c r="HCQ253" s="347"/>
      <c r="HCR253" s="350"/>
      <c r="HCS253" s="350"/>
      <c r="HCT253" s="348"/>
      <c r="HCU253" s="348"/>
      <c r="HCV253" s="348"/>
      <c r="HCW253" s="349"/>
      <c r="HCY253" s="347"/>
      <c r="HCZ253" s="350"/>
      <c r="HDA253" s="350"/>
      <c r="HDB253" s="348"/>
      <c r="HDC253" s="348"/>
      <c r="HDD253" s="348"/>
      <c r="HDE253" s="349"/>
      <c r="HDG253" s="347"/>
      <c r="HDH253" s="350"/>
      <c r="HDI253" s="350"/>
      <c r="HDJ253" s="348"/>
      <c r="HDK253" s="348"/>
      <c r="HDL253" s="348"/>
      <c r="HDM253" s="349"/>
      <c r="HDO253" s="347"/>
      <c r="HDP253" s="350"/>
      <c r="HDQ253" s="350"/>
      <c r="HDR253" s="348"/>
      <c r="HDS253" s="348"/>
      <c r="HDT253" s="348"/>
      <c r="HDU253" s="349"/>
      <c r="HDW253" s="347"/>
      <c r="HDX253" s="350"/>
      <c r="HDY253" s="350"/>
      <c r="HDZ253" s="348"/>
      <c r="HEA253" s="348"/>
      <c r="HEB253" s="348"/>
      <c r="HEC253" s="349"/>
      <c r="HEE253" s="347"/>
      <c r="HEF253" s="350"/>
      <c r="HEG253" s="350"/>
      <c r="HEH253" s="348"/>
      <c r="HEI253" s="348"/>
      <c r="HEJ253" s="348"/>
      <c r="HEK253" s="349"/>
      <c r="HEM253" s="347"/>
      <c r="HEN253" s="350"/>
      <c r="HEO253" s="350"/>
      <c r="HEP253" s="348"/>
      <c r="HEQ253" s="348"/>
      <c r="HER253" s="348"/>
      <c r="HES253" s="349"/>
      <c r="HEU253" s="347"/>
      <c r="HEV253" s="350"/>
      <c r="HEW253" s="350"/>
      <c r="HEX253" s="348"/>
      <c r="HEY253" s="348"/>
      <c r="HEZ253" s="348"/>
      <c r="HFA253" s="349"/>
      <c r="HFC253" s="347"/>
      <c r="HFD253" s="350"/>
      <c r="HFE253" s="350"/>
      <c r="HFF253" s="348"/>
      <c r="HFG253" s="348"/>
      <c r="HFH253" s="348"/>
      <c r="HFI253" s="349"/>
      <c r="HFK253" s="347"/>
      <c r="HFL253" s="350"/>
      <c r="HFM253" s="350"/>
      <c r="HFN253" s="348"/>
      <c r="HFO253" s="348"/>
      <c r="HFP253" s="348"/>
      <c r="HFQ253" s="349"/>
      <c r="HFS253" s="347"/>
      <c r="HFT253" s="350"/>
      <c r="HFU253" s="350"/>
      <c r="HFV253" s="348"/>
      <c r="HFW253" s="348"/>
      <c r="HFX253" s="348"/>
      <c r="HFY253" s="349"/>
      <c r="HGA253" s="347"/>
      <c r="HGB253" s="350"/>
      <c r="HGC253" s="350"/>
      <c r="HGD253" s="348"/>
      <c r="HGE253" s="348"/>
      <c r="HGF253" s="348"/>
      <c r="HGG253" s="349"/>
      <c r="HGI253" s="347"/>
      <c r="HGJ253" s="350"/>
      <c r="HGK253" s="350"/>
      <c r="HGL253" s="348"/>
      <c r="HGM253" s="348"/>
      <c r="HGN253" s="348"/>
      <c r="HGO253" s="349"/>
      <c r="HGQ253" s="347"/>
      <c r="HGR253" s="350"/>
      <c r="HGS253" s="350"/>
      <c r="HGT253" s="348"/>
      <c r="HGU253" s="348"/>
      <c r="HGV253" s="348"/>
      <c r="HGW253" s="349"/>
      <c r="HGY253" s="347"/>
      <c r="HGZ253" s="350"/>
      <c r="HHA253" s="350"/>
      <c r="HHB253" s="348"/>
      <c r="HHC253" s="348"/>
      <c r="HHD253" s="348"/>
      <c r="HHE253" s="349"/>
      <c r="HHG253" s="347"/>
      <c r="HHH253" s="350"/>
      <c r="HHI253" s="350"/>
      <c r="HHJ253" s="348"/>
      <c r="HHK253" s="348"/>
      <c r="HHL253" s="348"/>
      <c r="HHM253" s="349"/>
      <c r="HHO253" s="347"/>
      <c r="HHP253" s="350"/>
      <c r="HHQ253" s="350"/>
      <c r="HHR253" s="348"/>
      <c r="HHS253" s="348"/>
      <c r="HHT253" s="348"/>
      <c r="HHU253" s="349"/>
      <c r="HHW253" s="347"/>
      <c r="HHX253" s="350"/>
      <c r="HHY253" s="350"/>
      <c r="HHZ253" s="348"/>
      <c r="HIA253" s="348"/>
      <c r="HIB253" s="348"/>
      <c r="HIC253" s="349"/>
      <c r="HIE253" s="347"/>
      <c r="HIF253" s="350"/>
      <c r="HIG253" s="350"/>
      <c r="HIH253" s="348"/>
      <c r="HII253" s="348"/>
      <c r="HIJ253" s="348"/>
      <c r="HIK253" s="349"/>
      <c r="HIM253" s="347"/>
      <c r="HIN253" s="350"/>
      <c r="HIO253" s="350"/>
      <c r="HIP253" s="348"/>
      <c r="HIQ253" s="348"/>
      <c r="HIR253" s="348"/>
      <c r="HIS253" s="349"/>
      <c r="HIU253" s="347"/>
      <c r="HIV253" s="350"/>
      <c r="HIW253" s="350"/>
      <c r="HIX253" s="348"/>
      <c r="HIY253" s="348"/>
      <c r="HIZ253" s="348"/>
      <c r="HJA253" s="349"/>
      <c r="HJC253" s="347"/>
      <c r="HJD253" s="350"/>
      <c r="HJE253" s="350"/>
      <c r="HJF253" s="348"/>
      <c r="HJG253" s="348"/>
      <c r="HJH253" s="348"/>
      <c r="HJI253" s="349"/>
      <c r="HJK253" s="347"/>
      <c r="HJL253" s="350"/>
      <c r="HJM253" s="350"/>
      <c r="HJN253" s="348"/>
      <c r="HJO253" s="348"/>
      <c r="HJP253" s="348"/>
      <c r="HJQ253" s="349"/>
      <c r="HJS253" s="347"/>
      <c r="HJT253" s="350"/>
      <c r="HJU253" s="350"/>
      <c r="HJV253" s="348"/>
      <c r="HJW253" s="348"/>
      <c r="HJX253" s="348"/>
      <c r="HJY253" s="349"/>
      <c r="HKA253" s="347"/>
      <c r="HKB253" s="350"/>
      <c r="HKC253" s="350"/>
      <c r="HKD253" s="348"/>
      <c r="HKE253" s="348"/>
      <c r="HKF253" s="348"/>
      <c r="HKG253" s="349"/>
      <c r="HKI253" s="347"/>
      <c r="HKJ253" s="350"/>
      <c r="HKK253" s="350"/>
      <c r="HKL253" s="348"/>
      <c r="HKM253" s="348"/>
      <c r="HKN253" s="348"/>
      <c r="HKO253" s="349"/>
      <c r="HKQ253" s="347"/>
      <c r="HKR253" s="350"/>
      <c r="HKS253" s="350"/>
      <c r="HKT253" s="348"/>
      <c r="HKU253" s="348"/>
      <c r="HKV253" s="348"/>
      <c r="HKW253" s="349"/>
      <c r="HKY253" s="347"/>
      <c r="HKZ253" s="350"/>
      <c r="HLA253" s="350"/>
      <c r="HLB253" s="348"/>
      <c r="HLC253" s="348"/>
      <c r="HLD253" s="348"/>
      <c r="HLE253" s="349"/>
      <c r="HLG253" s="347"/>
      <c r="HLH253" s="350"/>
      <c r="HLI253" s="350"/>
      <c r="HLJ253" s="348"/>
      <c r="HLK253" s="348"/>
      <c r="HLL253" s="348"/>
      <c r="HLM253" s="349"/>
      <c r="HLO253" s="347"/>
      <c r="HLP253" s="350"/>
      <c r="HLQ253" s="350"/>
      <c r="HLR253" s="348"/>
      <c r="HLS253" s="348"/>
      <c r="HLT253" s="348"/>
      <c r="HLU253" s="349"/>
      <c r="HLW253" s="347"/>
      <c r="HLX253" s="350"/>
      <c r="HLY253" s="350"/>
      <c r="HLZ253" s="348"/>
      <c r="HMA253" s="348"/>
      <c r="HMB253" s="348"/>
      <c r="HMC253" s="349"/>
      <c r="HME253" s="347"/>
      <c r="HMF253" s="350"/>
      <c r="HMG253" s="350"/>
      <c r="HMH253" s="348"/>
      <c r="HMI253" s="348"/>
      <c r="HMJ253" s="348"/>
      <c r="HMK253" s="349"/>
      <c r="HMM253" s="347"/>
      <c r="HMN253" s="350"/>
      <c r="HMO253" s="350"/>
      <c r="HMP253" s="348"/>
      <c r="HMQ253" s="348"/>
      <c r="HMR253" s="348"/>
      <c r="HMS253" s="349"/>
      <c r="HMU253" s="347"/>
      <c r="HMV253" s="350"/>
      <c r="HMW253" s="350"/>
      <c r="HMX253" s="348"/>
      <c r="HMY253" s="348"/>
      <c r="HMZ253" s="348"/>
      <c r="HNA253" s="349"/>
      <c r="HNC253" s="347"/>
      <c r="HND253" s="350"/>
      <c r="HNE253" s="350"/>
      <c r="HNF253" s="348"/>
      <c r="HNG253" s="348"/>
      <c r="HNH253" s="348"/>
      <c r="HNI253" s="349"/>
      <c r="HNK253" s="347"/>
      <c r="HNL253" s="350"/>
      <c r="HNM253" s="350"/>
      <c r="HNN253" s="348"/>
      <c r="HNO253" s="348"/>
      <c r="HNP253" s="348"/>
      <c r="HNQ253" s="349"/>
      <c r="HNS253" s="347"/>
      <c r="HNT253" s="350"/>
      <c r="HNU253" s="350"/>
      <c r="HNV253" s="348"/>
      <c r="HNW253" s="348"/>
      <c r="HNX253" s="348"/>
      <c r="HNY253" s="349"/>
      <c r="HOA253" s="347"/>
      <c r="HOB253" s="350"/>
      <c r="HOC253" s="350"/>
      <c r="HOD253" s="348"/>
      <c r="HOE253" s="348"/>
      <c r="HOF253" s="348"/>
      <c r="HOG253" s="349"/>
      <c r="HOI253" s="347"/>
      <c r="HOJ253" s="350"/>
      <c r="HOK253" s="350"/>
      <c r="HOL253" s="348"/>
      <c r="HOM253" s="348"/>
      <c r="HON253" s="348"/>
      <c r="HOO253" s="349"/>
      <c r="HOQ253" s="347"/>
      <c r="HOR253" s="350"/>
      <c r="HOS253" s="350"/>
      <c r="HOT253" s="348"/>
      <c r="HOU253" s="348"/>
      <c r="HOV253" s="348"/>
      <c r="HOW253" s="349"/>
      <c r="HOY253" s="347"/>
      <c r="HOZ253" s="350"/>
      <c r="HPA253" s="350"/>
      <c r="HPB253" s="348"/>
      <c r="HPC253" s="348"/>
      <c r="HPD253" s="348"/>
      <c r="HPE253" s="349"/>
      <c r="HPG253" s="347"/>
      <c r="HPH253" s="350"/>
      <c r="HPI253" s="350"/>
      <c r="HPJ253" s="348"/>
      <c r="HPK253" s="348"/>
      <c r="HPL253" s="348"/>
      <c r="HPM253" s="349"/>
      <c r="HPO253" s="347"/>
      <c r="HPP253" s="350"/>
      <c r="HPQ253" s="350"/>
      <c r="HPR253" s="348"/>
      <c r="HPS253" s="348"/>
      <c r="HPT253" s="348"/>
      <c r="HPU253" s="349"/>
      <c r="HPW253" s="347"/>
      <c r="HPX253" s="350"/>
      <c r="HPY253" s="350"/>
      <c r="HPZ253" s="348"/>
      <c r="HQA253" s="348"/>
      <c r="HQB253" s="348"/>
      <c r="HQC253" s="349"/>
      <c r="HQE253" s="347"/>
      <c r="HQF253" s="350"/>
      <c r="HQG253" s="350"/>
      <c r="HQH253" s="348"/>
      <c r="HQI253" s="348"/>
      <c r="HQJ253" s="348"/>
      <c r="HQK253" s="349"/>
      <c r="HQM253" s="347"/>
      <c r="HQN253" s="350"/>
      <c r="HQO253" s="350"/>
      <c r="HQP253" s="348"/>
      <c r="HQQ253" s="348"/>
      <c r="HQR253" s="348"/>
      <c r="HQS253" s="349"/>
      <c r="HQU253" s="347"/>
      <c r="HQV253" s="350"/>
      <c r="HQW253" s="350"/>
      <c r="HQX253" s="348"/>
      <c r="HQY253" s="348"/>
      <c r="HQZ253" s="348"/>
      <c r="HRA253" s="349"/>
      <c r="HRC253" s="347"/>
      <c r="HRD253" s="350"/>
      <c r="HRE253" s="350"/>
      <c r="HRF253" s="348"/>
      <c r="HRG253" s="348"/>
      <c r="HRH253" s="348"/>
      <c r="HRI253" s="349"/>
      <c r="HRK253" s="347"/>
      <c r="HRL253" s="350"/>
      <c r="HRM253" s="350"/>
      <c r="HRN253" s="348"/>
      <c r="HRO253" s="348"/>
      <c r="HRP253" s="348"/>
      <c r="HRQ253" s="349"/>
      <c r="HRS253" s="347"/>
      <c r="HRT253" s="350"/>
      <c r="HRU253" s="350"/>
      <c r="HRV253" s="348"/>
      <c r="HRW253" s="348"/>
      <c r="HRX253" s="348"/>
      <c r="HRY253" s="349"/>
      <c r="HSA253" s="347"/>
      <c r="HSB253" s="350"/>
      <c r="HSC253" s="350"/>
      <c r="HSD253" s="348"/>
      <c r="HSE253" s="348"/>
      <c r="HSF253" s="348"/>
      <c r="HSG253" s="349"/>
      <c r="HSI253" s="347"/>
      <c r="HSJ253" s="350"/>
      <c r="HSK253" s="350"/>
      <c r="HSL253" s="348"/>
      <c r="HSM253" s="348"/>
      <c r="HSN253" s="348"/>
      <c r="HSO253" s="349"/>
      <c r="HSQ253" s="347"/>
      <c r="HSR253" s="350"/>
      <c r="HSS253" s="350"/>
      <c r="HST253" s="348"/>
      <c r="HSU253" s="348"/>
      <c r="HSV253" s="348"/>
      <c r="HSW253" s="349"/>
      <c r="HSY253" s="347"/>
      <c r="HSZ253" s="350"/>
      <c r="HTA253" s="350"/>
      <c r="HTB253" s="348"/>
      <c r="HTC253" s="348"/>
      <c r="HTD253" s="348"/>
      <c r="HTE253" s="349"/>
      <c r="HTG253" s="347"/>
      <c r="HTH253" s="350"/>
      <c r="HTI253" s="350"/>
      <c r="HTJ253" s="348"/>
      <c r="HTK253" s="348"/>
      <c r="HTL253" s="348"/>
      <c r="HTM253" s="349"/>
      <c r="HTO253" s="347"/>
      <c r="HTP253" s="350"/>
      <c r="HTQ253" s="350"/>
      <c r="HTR253" s="348"/>
      <c r="HTS253" s="348"/>
      <c r="HTT253" s="348"/>
      <c r="HTU253" s="349"/>
      <c r="HTW253" s="347"/>
      <c r="HTX253" s="350"/>
      <c r="HTY253" s="350"/>
      <c r="HTZ253" s="348"/>
      <c r="HUA253" s="348"/>
      <c r="HUB253" s="348"/>
      <c r="HUC253" s="349"/>
      <c r="HUE253" s="347"/>
      <c r="HUF253" s="350"/>
      <c r="HUG253" s="350"/>
      <c r="HUH253" s="348"/>
      <c r="HUI253" s="348"/>
      <c r="HUJ253" s="348"/>
      <c r="HUK253" s="349"/>
      <c r="HUM253" s="347"/>
      <c r="HUN253" s="350"/>
      <c r="HUO253" s="350"/>
      <c r="HUP253" s="348"/>
      <c r="HUQ253" s="348"/>
      <c r="HUR253" s="348"/>
      <c r="HUS253" s="349"/>
      <c r="HUU253" s="347"/>
      <c r="HUV253" s="350"/>
      <c r="HUW253" s="350"/>
      <c r="HUX253" s="348"/>
      <c r="HUY253" s="348"/>
      <c r="HUZ253" s="348"/>
      <c r="HVA253" s="349"/>
      <c r="HVC253" s="347"/>
      <c r="HVD253" s="350"/>
      <c r="HVE253" s="350"/>
      <c r="HVF253" s="348"/>
      <c r="HVG253" s="348"/>
      <c r="HVH253" s="348"/>
      <c r="HVI253" s="349"/>
      <c r="HVK253" s="347"/>
      <c r="HVL253" s="350"/>
      <c r="HVM253" s="350"/>
      <c r="HVN253" s="348"/>
      <c r="HVO253" s="348"/>
      <c r="HVP253" s="348"/>
      <c r="HVQ253" s="349"/>
      <c r="HVS253" s="347"/>
      <c r="HVT253" s="350"/>
      <c r="HVU253" s="350"/>
      <c r="HVV253" s="348"/>
      <c r="HVW253" s="348"/>
      <c r="HVX253" s="348"/>
      <c r="HVY253" s="349"/>
      <c r="HWA253" s="347"/>
      <c r="HWB253" s="350"/>
      <c r="HWC253" s="350"/>
      <c r="HWD253" s="348"/>
      <c r="HWE253" s="348"/>
      <c r="HWF253" s="348"/>
      <c r="HWG253" s="349"/>
      <c r="HWI253" s="347"/>
      <c r="HWJ253" s="350"/>
      <c r="HWK253" s="350"/>
      <c r="HWL253" s="348"/>
      <c r="HWM253" s="348"/>
      <c r="HWN253" s="348"/>
      <c r="HWO253" s="349"/>
      <c r="HWQ253" s="347"/>
      <c r="HWR253" s="350"/>
      <c r="HWS253" s="350"/>
      <c r="HWT253" s="348"/>
      <c r="HWU253" s="348"/>
      <c r="HWV253" s="348"/>
      <c r="HWW253" s="349"/>
      <c r="HWY253" s="347"/>
      <c r="HWZ253" s="350"/>
      <c r="HXA253" s="350"/>
      <c r="HXB253" s="348"/>
      <c r="HXC253" s="348"/>
      <c r="HXD253" s="348"/>
      <c r="HXE253" s="349"/>
      <c r="HXG253" s="347"/>
      <c r="HXH253" s="350"/>
      <c r="HXI253" s="350"/>
      <c r="HXJ253" s="348"/>
      <c r="HXK253" s="348"/>
      <c r="HXL253" s="348"/>
      <c r="HXM253" s="349"/>
      <c r="HXO253" s="347"/>
      <c r="HXP253" s="350"/>
      <c r="HXQ253" s="350"/>
      <c r="HXR253" s="348"/>
      <c r="HXS253" s="348"/>
      <c r="HXT253" s="348"/>
      <c r="HXU253" s="349"/>
      <c r="HXW253" s="347"/>
      <c r="HXX253" s="350"/>
      <c r="HXY253" s="350"/>
      <c r="HXZ253" s="348"/>
      <c r="HYA253" s="348"/>
      <c r="HYB253" s="348"/>
      <c r="HYC253" s="349"/>
      <c r="HYE253" s="347"/>
      <c r="HYF253" s="350"/>
      <c r="HYG253" s="350"/>
      <c r="HYH253" s="348"/>
      <c r="HYI253" s="348"/>
      <c r="HYJ253" s="348"/>
      <c r="HYK253" s="349"/>
      <c r="HYM253" s="347"/>
      <c r="HYN253" s="350"/>
      <c r="HYO253" s="350"/>
      <c r="HYP253" s="348"/>
      <c r="HYQ253" s="348"/>
      <c r="HYR253" s="348"/>
      <c r="HYS253" s="349"/>
      <c r="HYU253" s="347"/>
      <c r="HYV253" s="350"/>
      <c r="HYW253" s="350"/>
      <c r="HYX253" s="348"/>
      <c r="HYY253" s="348"/>
      <c r="HYZ253" s="348"/>
      <c r="HZA253" s="349"/>
      <c r="HZC253" s="347"/>
      <c r="HZD253" s="350"/>
      <c r="HZE253" s="350"/>
      <c r="HZF253" s="348"/>
      <c r="HZG253" s="348"/>
      <c r="HZH253" s="348"/>
      <c r="HZI253" s="349"/>
      <c r="HZK253" s="347"/>
      <c r="HZL253" s="350"/>
      <c r="HZM253" s="350"/>
      <c r="HZN253" s="348"/>
      <c r="HZO253" s="348"/>
      <c r="HZP253" s="348"/>
      <c r="HZQ253" s="349"/>
      <c r="HZS253" s="347"/>
      <c r="HZT253" s="350"/>
      <c r="HZU253" s="350"/>
      <c r="HZV253" s="348"/>
      <c r="HZW253" s="348"/>
      <c r="HZX253" s="348"/>
      <c r="HZY253" s="349"/>
      <c r="IAA253" s="347"/>
      <c r="IAB253" s="350"/>
      <c r="IAC253" s="350"/>
      <c r="IAD253" s="348"/>
      <c r="IAE253" s="348"/>
      <c r="IAF253" s="348"/>
      <c r="IAG253" s="349"/>
      <c r="IAI253" s="347"/>
      <c r="IAJ253" s="350"/>
      <c r="IAK253" s="350"/>
      <c r="IAL253" s="348"/>
      <c r="IAM253" s="348"/>
      <c r="IAN253" s="348"/>
      <c r="IAO253" s="349"/>
      <c r="IAQ253" s="347"/>
      <c r="IAR253" s="350"/>
      <c r="IAS253" s="350"/>
      <c r="IAT253" s="348"/>
      <c r="IAU253" s="348"/>
      <c r="IAV253" s="348"/>
      <c r="IAW253" s="349"/>
      <c r="IAY253" s="347"/>
      <c r="IAZ253" s="350"/>
      <c r="IBA253" s="350"/>
      <c r="IBB253" s="348"/>
      <c r="IBC253" s="348"/>
      <c r="IBD253" s="348"/>
      <c r="IBE253" s="349"/>
      <c r="IBG253" s="347"/>
      <c r="IBH253" s="350"/>
      <c r="IBI253" s="350"/>
      <c r="IBJ253" s="348"/>
      <c r="IBK253" s="348"/>
      <c r="IBL253" s="348"/>
      <c r="IBM253" s="349"/>
      <c r="IBO253" s="347"/>
      <c r="IBP253" s="350"/>
      <c r="IBQ253" s="350"/>
      <c r="IBR253" s="348"/>
      <c r="IBS253" s="348"/>
      <c r="IBT253" s="348"/>
      <c r="IBU253" s="349"/>
      <c r="IBW253" s="347"/>
      <c r="IBX253" s="350"/>
      <c r="IBY253" s="350"/>
      <c r="IBZ253" s="348"/>
      <c r="ICA253" s="348"/>
      <c r="ICB253" s="348"/>
      <c r="ICC253" s="349"/>
      <c r="ICE253" s="347"/>
      <c r="ICF253" s="350"/>
      <c r="ICG253" s="350"/>
      <c r="ICH253" s="348"/>
      <c r="ICI253" s="348"/>
      <c r="ICJ253" s="348"/>
      <c r="ICK253" s="349"/>
      <c r="ICM253" s="347"/>
      <c r="ICN253" s="350"/>
      <c r="ICO253" s="350"/>
      <c r="ICP253" s="348"/>
      <c r="ICQ253" s="348"/>
      <c r="ICR253" s="348"/>
      <c r="ICS253" s="349"/>
      <c r="ICU253" s="347"/>
      <c r="ICV253" s="350"/>
      <c r="ICW253" s="350"/>
      <c r="ICX253" s="348"/>
      <c r="ICY253" s="348"/>
      <c r="ICZ253" s="348"/>
      <c r="IDA253" s="349"/>
      <c r="IDC253" s="347"/>
      <c r="IDD253" s="350"/>
      <c r="IDE253" s="350"/>
      <c r="IDF253" s="348"/>
      <c r="IDG253" s="348"/>
      <c r="IDH253" s="348"/>
      <c r="IDI253" s="349"/>
      <c r="IDK253" s="347"/>
      <c r="IDL253" s="350"/>
      <c r="IDM253" s="350"/>
      <c r="IDN253" s="348"/>
      <c r="IDO253" s="348"/>
      <c r="IDP253" s="348"/>
      <c r="IDQ253" s="349"/>
      <c r="IDS253" s="347"/>
      <c r="IDT253" s="350"/>
      <c r="IDU253" s="350"/>
      <c r="IDV253" s="348"/>
      <c r="IDW253" s="348"/>
      <c r="IDX253" s="348"/>
      <c r="IDY253" s="349"/>
      <c r="IEA253" s="347"/>
      <c r="IEB253" s="350"/>
      <c r="IEC253" s="350"/>
      <c r="IED253" s="348"/>
      <c r="IEE253" s="348"/>
      <c r="IEF253" s="348"/>
      <c r="IEG253" s="349"/>
      <c r="IEI253" s="347"/>
      <c r="IEJ253" s="350"/>
      <c r="IEK253" s="350"/>
      <c r="IEL253" s="348"/>
      <c r="IEM253" s="348"/>
      <c r="IEN253" s="348"/>
      <c r="IEO253" s="349"/>
      <c r="IEQ253" s="347"/>
      <c r="IER253" s="350"/>
      <c r="IES253" s="350"/>
      <c r="IET253" s="348"/>
      <c r="IEU253" s="348"/>
      <c r="IEV253" s="348"/>
      <c r="IEW253" s="349"/>
      <c r="IEY253" s="347"/>
      <c r="IEZ253" s="350"/>
      <c r="IFA253" s="350"/>
      <c r="IFB253" s="348"/>
      <c r="IFC253" s="348"/>
      <c r="IFD253" s="348"/>
      <c r="IFE253" s="349"/>
      <c r="IFG253" s="347"/>
      <c r="IFH253" s="350"/>
      <c r="IFI253" s="350"/>
      <c r="IFJ253" s="348"/>
      <c r="IFK253" s="348"/>
      <c r="IFL253" s="348"/>
      <c r="IFM253" s="349"/>
      <c r="IFO253" s="347"/>
      <c r="IFP253" s="350"/>
      <c r="IFQ253" s="350"/>
      <c r="IFR253" s="348"/>
      <c r="IFS253" s="348"/>
      <c r="IFT253" s="348"/>
      <c r="IFU253" s="349"/>
      <c r="IFW253" s="347"/>
      <c r="IFX253" s="350"/>
      <c r="IFY253" s="350"/>
      <c r="IFZ253" s="348"/>
      <c r="IGA253" s="348"/>
      <c r="IGB253" s="348"/>
      <c r="IGC253" s="349"/>
      <c r="IGE253" s="347"/>
      <c r="IGF253" s="350"/>
      <c r="IGG253" s="350"/>
      <c r="IGH253" s="348"/>
      <c r="IGI253" s="348"/>
      <c r="IGJ253" s="348"/>
      <c r="IGK253" s="349"/>
      <c r="IGM253" s="347"/>
      <c r="IGN253" s="350"/>
      <c r="IGO253" s="350"/>
      <c r="IGP253" s="348"/>
      <c r="IGQ253" s="348"/>
      <c r="IGR253" s="348"/>
      <c r="IGS253" s="349"/>
      <c r="IGU253" s="347"/>
      <c r="IGV253" s="350"/>
      <c r="IGW253" s="350"/>
      <c r="IGX253" s="348"/>
      <c r="IGY253" s="348"/>
      <c r="IGZ253" s="348"/>
      <c r="IHA253" s="349"/>
      <c r="IHC253" s="347"/>
      <c r="IHD253" s="350"/>
      <c r="IHE253" s="350"/>
      <c r="IHF253" s="348"/>
      <c r="IHG253" s="348"/>
      <c r="IHH253" s="348"/>
      <c r="IHI253" s="349"/>
      <c r="IHK253" s="347"/>
      <c r="IHL253" s="350"/>
      <c r="IHM253" s="350"/>
      <c r="IHN253" s="348"/>
      <c r="IHO253" s="348"/>
      <c r="IHP253" s="348"/>
      <c r="IHQ253" s="349"/>
      <c r="IHS253" s="347"/>
      <c r="IHT253" s="350"/>
      <c r="IHU253" s="350"/>
      <c r="IHV253" s="348"/>
      <c r="IHW253" s="348"/>
      <c r="IHX253" s="348"/>
      <c r="IHY253" s="349"/>
      <c r="IIA253" s="347"/>
      <c r="IIB253" s="350"/>
      <c r="IIC253" s="350"/>
      <c r="IID253" s="348"/>
      <c r="IIE253" s="348"/>
      <c r="IIF253" s="348"/>
      <c r="IIG253" s="349"/>
      <c r="III253" s="347"/>
      <c r="IIJ253" s="350"/>
      <c r="IIK253" s="350"/>
      <c r="IIL253" s="348"/>
      <c r="IIM253" s="348"/>
      <c r="IIN253" s="348"/>
      <c r="IIO253" s="349"/>
      <c r="IIQ253" s="347"/>
      <c r="IIR253" s="350"/>
      <c r="IIS253" s="350"/>
      <c r="IIT253" s="348"/>
      <c r="IIU253" s="348"/>
      <c r="IIV253" s="348"/>
      <c r="IIW253" s="349"/>
      <c r="IIY253" s="347"/>
      <c r="IIZ253" s="350"/>
      <c r="IJA253" s="350"/>
      <c r="IJB253" s="348"/>
      <c r="IJC253" s="348"/>
      <c r="IJD253" s="348"/>
      <c r="IJE253" s="349"/>
      <c r="IJG253" s="347"/>
      <c r="IJH253" s="350"/>
      <c r="IJI253" s="350"/>
      <c r="IJJ253" s="348"/>
      <c r="IJK253" s="348"/>
      <c r="IJL253" s="348"/>
      <c r="IJM253" s="349"/>
      <c r="IJO253" s="347"/>
      <c r="IJP253" s="350"/>
      <c r="IJQ253" s="350"/>
      <c r="IJR253" s="348"/>
      <c r="IJS253" s="348"/>
      <c r="IJT253" s="348"/>
      <c r="IJU253" s="349"/>
      <c r="IJW253" s="347"/>
      <c r="IJX253" s="350"/>
      <c r="IJY253" s="350"/>
      <c r="IJZ253" s="348"/>
      <c r="IKA253" s="348"/>
      <c r="IKB253" s="348"/>
      <c r="IKC253" s="349"/>
      <c r="IKE253" s="347"/>
      <c r="IKF253" s="350"/>
      <c r="IKG253" s="350"/>
      <c r="IKH253" s="348"/>
      <c r="IKI253" s="348"/>
      <c r="IKJ253" s="348"/>
      <c r="IKK253" s="349"/>
      <c r="IKM253" s="347"/>
      <c r="IKN253" s="350"/>
      <c r="IKO253" s="350"/>
      <c r="IKP253" s="348"/>
      <c r="IKQ253" s="348"/>
      <c r="IKR253" s="348"/>
      <c r="IKS253" s="349"/>
      <c r="IKU253" s="347"/>
      <c r="IKV253" s="350"/>
      <c r="IKW253" s="350"/>
      <c r="IKX253" s="348"/>
      <c r="IKY253" s="348"/>
      <c r="IKZ253" s="348"/>
      <c r="ILA253" s="349"/>
      <c r="ILC253" s="347"/>
      <c r="ILD253" s="350"/>
      <c r="ILE253" s="350"/>
      <c r="ILF253" s="348"/>
      <c r="ILG253" s="348"/>
      <c r="ILH253" s="348"/>
      <c r="ILI253" s="349"/>
      <c r="ILK253" s="347"/>
      <c r="ILL253" s="350"/>
      <c r="ILM253" s="350"/>
      <c r="ILN253" s="348"/>
      <c r="ILO253" s="348"/>
      <c r="ILP253" s="348"/>
      <c r="ILQ253" s="349"/>
      <c r="ILS253" s="347"/>
      <c r="ILT253" s="350"/>
      <c r="ILU253" s="350"/>
      <c r="ILV253" s="348"/>
      <c r="ILW253" s="348"/>
      <c r="ILX253" s="348"/>
      <c r="ILY253" s="349"/>
      <c r="IMA253" s="347"/>
      <c r="IMB253" s="350"/>
      <c r="IMC253" s="350"/>
      <c r="IMD253" s="348"/>
      <c r="IME253" s="348"/>
      <c r="IMF253" s="348"/>
      <c r="IMG253" s="349"/>
      <c r="IMI253" s="347"/>
      <c r="IMJ253" s="350"/>
      <c r="IMK253" s="350"/>
      <c r="IML253" s="348"/>
      <c r="IMM253" s="348"/>
      <c r="IMN253" s="348"/>
      <c r="IMO253" s="349"/>
      <c r="IMQ253" s="347"/>
      <c r="IMR253" s="350"/>
      <c r="IMS253" s="350"/>
      <c r="IMT253" s="348"/>
      <c r="IMU253" s="348"/>
      <c r="IMV253" s="348"/>
      <c r="IMW253" s="349"/>
      <c r="IMY253" s="347"/>
      <c r="IMZ253" s="350"/>
      <c r="INA253" s="350"/>
      <c r="INB253" s="348"/>
      <c r="INC253" s="348"/>
      <c r="IND253" s="348"/>
      <c r="INE253" s="349"/>
      <c r="ING253" s="347"/>
      <c r="INH253" s="350"/>
      <c r="INI253" s="350"/>
      <c r="INJ253" s="348"/>
      <c r="INK253" s="348"/>
      <c r="INL253" s="348"/>
      <c r="INM253" s="349"/>
      <c r="INO253" s="347"/>
      <c r="INP253" s="350"/>
      <c r="INQ253" s="350"/>
      <c r="INR253" s="348"/>
      <c r="INS253" s="348"/>
      <c r="INT253" s="348"/>
      <c r="INU253" s="349"/>
      <c r="INW253" s="347"/>
      <c r="INX253" s="350"/>
      <c r="INY253" s="350"/>
      <c r="INZ253" s="348"/>
      <c r="IOA253" s="348"/>
      <c r="IOB253" s="348"/>
      <c r="IOC253" s="349"/>
      <c r="IOE253" s="347"/>
      <c r="IOF253" s="350"/>
      <c r="IOG253" s="350"/>
      <c r="IOH253" s="348"/>
      <c r="IOI253" s="348"/>
      <c r="IOJ253" s="348"/>
      <c r="IOK253" s="349"/>
      <c r="IOM253" s="347"/>
      <c r="ION253" s="350"/>
      <c r="IOO253" s="350"/>
      <c r="IOP253" s="348"/>
      <c r="IOQ253" s="348"/>
      <c r="IOR253" s="348"/>
      <c r="IOS253" s="349"/>
      <c r="IOU253" s="347"/>
      <c r="IOV253" s="350"/>
      <c r="IOW253" s="350"/>
      <c r="IOX253" s="348"/>
      <c r="IOY253" s="348"/>
      <c r="IOZ253" s="348"/>
      <c r="IPA253" s="349"/>
      <c r="IPC253" s="347"/>
      <c r="IPD253" s="350"/>
      <c r="IPE253" s="350"/>
      <c r="IPF253" s="348"/>
      <c r="IPG253" s="348"/>
      <c r="IPH253" s="348"/>
      <c r="IPI253" s="349"/>
      <c r="IPK253" s="347"/>
      <c r="IPL253" s="350"/>
      <c r="IPM253" s="350"/>
      <c r="IPN253" s="348"/>
      <c r="IPO253" s="348"/>
      <c r="IPP253" s="348"/>
      <c r="IPQ253" s="349"/>
      <c r="IPS253" s="347"/>
      <c r="IPT253" s="350"/>
      <c r="IPU253" s="350"/>
      <c r="IPV253" s="348"/>
      <c r="IPW253" s="348"/>
      <c r="IPX253" s="348"/>
      <c r="IPY253" s="349"/>
      <c r="IQA253" s="347"/>
      <c r="IQB253" s="350"/>
      <c r="IQC253" s="350"/>
      <c r="IQD253" s="348"/>
      <c r="IQE253" s="348"/>
      <c r="IQF253" s="348"/>
      <c r="IQG253" s="349"/>
      <c r="IQI253" s="347"/>
      <c r="IQJ253" s="350"/>
      <c r="IQK253" s="350"/>
      <c r="IQL253" s="348"/>
      <c r="IQM253" s="348"/>
      <c r="IQN253" s="348"/>
      <c r="IQO253" s="349"/>
      <c r="IQQ253" s="347"/>
      <c r="IQR253" s="350"/>
      <c r="IQS253" s="350"/>
      <c r="IQT253" s="348"/>
      <c r="IQU253" s="348"/>
      <c r="IQV253" s="348"/>
      <c r="IQW253" s="349"/>
      <c r="IQY253" s="347"/>
      <c r="IQZ253" s="350"/>
      <c r="IRA253" s="350"/>
      <c r="IRB253" s="348"/>
      <c r="IRC253" s="348"/>
      <c r="IRD253" s="348"/>
      <c r="IRE253" s="349"/>
      <c r="IRG253" s="347"/>
      <c r="IRH253" s="350"/>
      <c r="IRI253" s="350"/>
      <c r="IRJ253" s="348"/>
      <c r="IRK253" s="348"/>
      <c r="IRL253" s="348"/>
      <c r="IRM253" s="349"/>
      <c r="IRO253" s="347"/>
      <c r="IRP253" s="350"/>
      <c r="IRQ253" s="350"/>
      <c r="IRR253" s="348"/>
      <c r="IRS253" s="348"/>
      <c r="IRT253" s="348"/>
      <c r="IRU253" s="349"/>
      <c r="IRW253" s="347"/>
      <c r="IRX253" s="350"/>
      <c r="IRY253" s="350"/>
      <c r="IRZ253" s="348"/>
      <c r="ISA253" s="348"/>
      <c r="ISB253" s="348"/>
      <c r="ISC253" s="349"/>
      <c r="ISE253" s="347"/>
      <c r="ISF253" s="350"/>
      <c r="ISG253" s="350"/>
      <c r="ISH253" s="348"/>
      <c r="ISI253" s="348"/>
      <c r="ISJ253" s="348"/>
      <c r="ISK253" s="349"/>
      <c r="ISM253" s="347"/>
      <c r="ISN253" s="350"/>
      <c r="ISO253" s="350"/>
      <c r="ISP253" s="348"/>
      <c r="ISQ253" s="348"/>
      <c r="ISR253" s="348"/>
      <c r="ISS253" s="349"/>
      <c r="ISU253" s="347"/>
      <c r="ISV253" s="350"/>
      <c r="ISW253" s="350"/>
      <c r="ISX253" s="348"/>
      <c r="ISY253" s="348"/>
      <c r="ISZ253" s="348"/>
      <c r="ITA253" s="349"/>
      <c r="ITC253" s="347"/>
      <c r="ITD253" s="350"/>
      <c r="ITE253" s="350"/>
      <c r="ITF253" s="348"/>
      <c r="ITG253" s="348"/>
      <c r="ITH253" s="348"/>
      <c r="ITI253" s="349"/>
      <c r="ITK253" s="347"/>
      <c r="ITL253" s="350"/>
      <c r="ITM253" s="350"/>
      <c r="ITN253" s="348"/>
      <c r="ITO253" s="348"/>
      <c r="ITP253" s="348"/>
      <c r="ITQ253" s="349"/>
      <c r="ITS253" s="347"/>
      <c r="ITT253" s="350"/>
      <c r="ITU253" s="350"/>
      <c r="ITV253" s="348"/>
      <c r="ITW253" s="348"/>
      <c r="ITX253" s="348"/>
      <c r="ITY253" s="349"/>
      <c r="IUA253" s="347"/>
      <c r="IUB253" s="350"/>
      <c r="IUC253" s="350"/>
      <c r="IUD253" s="348"/>
      <c r="IUE253" s="348"/>
      <c r="IUF253" s="348"/>
      <c r="IUG253" s="349"/>
      <c r="IUI253" s="347"/>
      <c r="IUJ253" s="350"/>
      <c r="IUK253" s="350"/>
      <c r="IUL253" s="348"/>
      <c r="IUM253" s="348"/>
      <c r="IUN253" s="348"/>
      <c r="IUO253" s="349"/>
      <c r="IUQ253" s="347"/>
      <c r="IUR253" s="350"/>
      <c r="IUS253" s="350"/>
      <c r="IUT253" s="348"/>
      <c r="IUU253" s="348"/>
      <c r="IUV253" s="348"/>
      <c r="IUW253" s="349"/>
      <c r="IUY253" s="347"/>
      <c r="IUZ253" s="350"/>
      <c r="IVA253" s="350"/>
      <c r="IVB253" s="348"/>
      <c r="IVC253" s="348"/>
      <c r="IVD253" s="348"/>
      <c r="IVE253" s="349"/>
      <c r="IVG253" s="347"/>
      <c r="IVH253" s="350"/>
      <c r="IVI253" s="350"/>
      <c r="IVJ253" s="348"/>
      <c r="IVK253" s="348"/>
      <c r="IVL253" s="348"/>
      <c r="IVM253" s="349"/>
      <c r="IVO253" s="347"/>
      <c r="IVP253" s="350"/>
      <c r="IVQ253" s="350"/>
      <c r="IVR253" s="348"/>
      <c r="IVS253" s="348"/>
      <c r="IVT253" s="348"/>
      <c r="IVU253" s="349"/>
      <c r="IVW253" s="347"/>
      <c r="IVX253" s="350"/>
      <c r="IVY253" s="350"/>
      <c r="IVZ253" s="348"/>
      <c r="IWA253" s="348"/>
      <c r="IWB253" s="348"/>
      <c r="IWC253" s="349"/>
      <c r="IWE253" s="347"/>
      <c r="IWF253" s="350"/>
      <c r="IWG253" s="350"/>
      <c r="IWH253" s="348"/>
      <c r="IWI253" s="348"/>
      <c r="IWJ253" s="348"/>
      <c r="IWK253" s="349"/>
      <c r="IWM253" s="347"/>
      <c r="IWN253" s="350"/>
      <c r="IWO253" s="350"/>
      <c r="IWP253" s="348"/>
      <c r="IWQ253" s="348"/>
      <c r="IWR253" s="348"/>
      <c r="IWS253" s="349"/>
      <c r="IWU253" s="347"/>
      <c r="IWV253" s="350"/>
      <c r="IWW253" s="350"/>
      <c r="IWX253" s="348"/>
      <c r="IWY253" s="348"/>
      <c r="IWZ253" s="348"/>
      <c r="IXA253" s="349"/>
      <c r="IXC253" s="347"/>
      <c r="IXD253" s="350"/>
      <c r="IXE253" s="350"/>
      <c r="IXF253" s="348"/>
      <c r="IXG253" s="348"/>
      <c r="IXH253" s="348"/>
      <c r="IXI253" s="349"/>
      <c r="IXK253" s="347"/>
      <c r="IXL253" s="350"/>
      <c r="IXM253" s="350"/>
      <c r="IXN253" s="348"/>
      <c r="IXO253" s="348"/>
      <c r="IXP253" s="348"/>
      <c r="IXQ253" s="349"/>
      <c r="IXS253" s="347"/>
      <c r="IXT253" s="350"/>
      <c r="IXU253" s="350"/>
      <c r="IXV253" s="348"/>
      <c r="IXW253" s="348"/>
      <c r="IXX253" s="348"/>
      <c r="IXY253" s="349"/>
      <c r="IYA253" s="347"/>
      <c r="IYB253" s="350"/>
      <c r="IYC253" s="350"/>
      <c r="IYD253" s="348"/>
      <c r="IYE253" s="348"/>
      <c r="IYF253" s="348"/>
      <c r="IYG253" s="349"/>
      <c r="IYI253" s="347"/>
      <c r="IYJ253" s="350"/>
      <c r="IYK253" s="350"/>
      <c r="IYL253" s="348"/>
      <c r="IYM253" s="348"/>
      <c r="IYN253" s="348"/>
      <c r="IYO253" s="349"/>
      <c r="IYQ253" s="347"/>
      <c r="IYR253" s="350"/>
      <c r="IYS253" s="350"/>
      <c r="IYT253" s="348"/>
      <c r="IYU253" s="348"/>
      <c r="IYV253" s="348"/>
      <c r="IYW253" s="349"/>
      <c r="IYY253" s="347"/>
      <c r="IYZ253" s="350"/>
      <c r="IZA253" s="350"/>
      <c r="IZB253" s="348"/>
      <c r="IZC253" s="348"/>
      <c r="IZD253" s="348"/>
      <c r="IZE253" s="349"/>
      <c r="IZG253" s="347"/>
      <c r="IZH253" s="350"/>
      <c r="IZI253" s="350"/>
      <c r="IZJ253" s="348"/>
      <c r="IZK253" s="348"/>
      <c r="IZL253" s="348"/>
      <c r="IZM253" s="349"/>
      <c r="IZO253" s="347"/>
      <c r="IZP253" s="350"/>
      <c r="IZQ253" s="350"/>
      <c r="IZR253" s="348"/>
      <c r="IZS253" s="348"/>
      <c r="IZT253" s="348"/>
      <c r="IZU253" s="349"/>
      <c r="IZW253" s="347"/>
      <c r="IZX253" s="350"/>
      <c r="IZY253" s="350"/>
      <c r="IZZ253" s="348"/>
      <c r="JAA253" s="348"/>
      <c r="JAB253" s="348"/>
      <c r="JAC253" s="349"/>
      <c r="JAE253" s="347"/>
      <c r="JAF253" s="350"/>
      <c r="JAG253" s="350"/>
      <c r="JAH253" s="348"/>
      <c r="JAI253" s="348"/>
      <c r="JAJ253" s="348"/>
      <c r="JAK253" s="349"/>
      <c r="JAM253" s="347"/>
      <c r="JAN253" s="350"/>
      <c r="JAO253" s="350"/>
      <c r="JAP253" s="348"/>
      <c r="JAQ253" s="348"/>
      <c r="JAR253" s="348"/>
      <c r="JAS253" s="349"/>
      <c r="JAU253" s="347"/>
      <c r="JAV253" s="350"/>
      <c r="JAW253" s="350"/>
      <c r="JAX253" s="348"/>
      <c r="JAY253" s="348"/>
      <c r="JAZ253" s="348"/>
      <c r="JBA253" s="349"/>
      <c r="JBC253" s="347"/>
      <c r="JBD253" s="350"/>
      <c r="JBE253" s="350"/>
      <c r="JBF253" s="348"/>
      <c r="JBG253" s="348"/>
      <c r="JBH253" s="348"/>
      <c r="JBI253" s="349"/>
      <c r="JBK253" s="347"/>
      <c r="JBL253" s="350"/>
      <c r="JBM253" s="350"/>
      <c r="JBN253" s="348"/>
      <c r="JBO253" s="348"/>
      <c r="JBP253" s="348"/>
      <c r="JBQ253" s="349"/>
      <c r="JBS253" s="347"/>
      <c r="JBT253" s="350"/>
      <c r="JBU253" s="350"/>
      <c r="JBV253" s="348"/>
      <c r="JBW253" s="348"/>
      <c r="JBX253" s="348"/>
      <c r="JBY253" s="349"/>
      <c r="JCA253" s="347"/>
      <c r="JCB253" s="350"/>
      <c r="JCC253" s="350"/>
      <c r="JCD253" s="348"/>
      <c r="JCE253" s="348"/>
      <c r="JCF253" s="348"/>
      <c r="JCG253" s="349"/>
      <c r="JCI253" s="347"/>
      <c r="JCJ253" s="350"/>
      <c r="JCK253" s="350"/>
      <c r="JCL253" s="348"/>
      <c r="JCM253" s="348"/>
      <c r="JCN253" s="348"/>
      <c r="JCO253" s="349"/>
      <c r="JCQ253" s="347"/>
      <c r="JCR253" s="350"/>
      <c r="JCS253" s="350"/>
      <c r="JCT253" s="348"/>
      <c r="JCU253" s="348"/>
      <c r="JCV253" s="348"/>
      <c r="JCW253" s="349"/>
      <c r="JCY253" s="347"/>
      <c r="JCZ253" s="350"/>
      <c r="JDA253" s="350"/>
      <c r="JDB253" s="348"/>
      <c r="JDC253" s="348"/>
      <c r="JDD253" s="348"/>
      <c r="JDE253" s="349"/>
      <c r="JDG253" s="347"/>
      <c r="JDH253" s="350"/>
      <c r="JDI253" s="350"/>
      <c r="JDJ253" s="348"/>
      <c r="JDK253" s="348"/>
      <c r="JDL253" s="348"/>
      <c r="JDM253" s="349"/>
      <c r="JDO253" s="347"/>
      <c r="JDP253" s="350"/>
      <c r="JDQ253" s="350"/>
      <c r="JDR253" s="348"/>
      <c r="JDS253" s="348"/>
      <c r="JDT253" s="348"/>
      <c r="JDU253" s="349"/>
      <c r="JDW253" s="347"/>
      <c r="JDX253" s="350"/>
      <c r="JDY253" s="350"/>
      <c r="JDZ253" s="348"/>
      <c r="JEA253" s="348"/>
      <c r="JEB253" s="348"/>
      <c r="JEC253" s="349"/>
      <c r="JEE253" s="347"/>
      <c r="JEF253" s="350"/>
      <c r="JEG253" s="350"/>
      <c r="JEH253" s="348"/>
      <c r="JEI253" s="348"/>
      <c r="JEJ253" s="348"/>
      <c r="JEK253" s="349"/>
      <c r="JEM253" s="347"/>
      <c r="JEN253" s="350"/>
      <c r="JEO253" s="350"/>
      <c r="JEP253" s="348"/>
      <c r="JEQ253" s="348"/>
      <c r="JER253" s="348"/>
      <c r="JES253" s="349"/>
      <c r="JEU253" s="347"/>
      <c r="JEV253" s="350"/>
      <c r="JEW253" s="350"/>
      <c r="JEX253" s="348"/>
      <c r="JEY253" s="348"/>
      <c r="JEZ253" s="348"/>
      <c r="JFA253" s="349"/>
      <c r="JFC253" s="347"/>
      <c r="JFD253" s="350"/>
      <c r="JFE253" s="350"/>
      <c r="JFF253" s="348"/>
      <c r="JFG253" s="348"/>
      <c r="JFH253" s="348"/>
      <c r="JFI253" s="349"/>
      <c r="JFK253" s="347"/>
      <c r="JFL253" s="350"/>
      <c r="JFM253" s="350"/>
      <c r="JFN253" s="348"/>
      <c r="JFO253" s="348"/>
      <c r="JFP253" s="348"/>
      <c r="JFQ253" s="349"/>
      <c r="JFS253" s="347"/>
      <c r="JFT253" s="350"/>
      <c r="JFU253" s="350"/>
      <c r="JFV253" s="348"/>
      <c r="JFW253" s="348"/>
      <c r="JFX253" s="348"/>
      <c r="JFY253" s="349"/>
      <c r="JGA253" s="347"/>
      <c r="JGB253" s="350"/>
      <c r="JGC253" s="350"/>
      <c r="JGD253" s="348"/>
      <c r="JGE253" s="348"/>
      <c r="JGF253" s="348"/>
      <c r="JGG253" s="349"/>
      <c r="JGI253" s="347"/>
      <c r="JGJ253" s="350"/>
      <c r="JGK253" s="350"/>
      <c r="JGL253" s="348"/>
      <c r="JGM253" s="348"/>
      <c r="JGN253" s="348"/>
      <c r="JGO253" s="349"/>
      <c r="JGQ253" s="347"/>
      <c r="JGR253" s="350"/>
      <c r="JGS253" s="350"/>
      <c r="JGT253" s="348"/>
      <c r="JGU253" s="348"/>
      <c r="JGV253" s="348"/>
      <c r="JGW253" s="349"/>
      <c r="JGY253" s="347"/>
      <c r="JGZ253" s="350"/>
      <c r="JHA253" s="350"/>
      <c r="JHB253" s="348"/>
      <c r="JHC253" s="348"/>
      <c r="JHD253" s="348"/>
      <c r="JHE253" s="349"/>
      <c r="JHG253" s="347"/>
      <c r="JHH253" s="350"/>
      <c r="JHI253" s="350"/>
      <c r="JHJ253" s="348"/>
      <c r="JHK253" s="348"/>
      <c r="JHL253" s="348"/>
      <c r="JHM253" s="349"/>
      <c r="JHO253" s="347"/>
      <c r="JHP253" s="350"/>
      <c r="JHQ253" s="350"/>
      <c r="JHR253" s="348"/>
      <c r="JHS253" s="348"/>
      <c r="JHT253" s="348"/>
      <c r="JHU253" s="349"/>
      <c r="JHW253" s="347"/>
      <c r="JHX253" s="350"/>
      <c r="JHY253" s="350"/>
      <c r="JHZ253" s="348"/>
      <c r="JIA253" s="348"/>
      <c r="JIB253" s="348"/>
      <c r="JIC253" s="349"/>
      <c r="JIE253" s="347"/>
      <c r="JIF253" s="350"/>
      <c r="JIG253" s="350"/>
      <c r="JIH253" s="348"/>
      <c r="JII253" s="348"/>
      <c r="JIJ253" s="348"/>
      <c r="JIK253" s="349"/>
      <c r="JIM253" s="347"/>
      <c r="JIN253" s="350"/>
      <c r="JIO253" s="350"/>
      <c r="JIP253" s="348"/>
      <c r="JIQ253" s="348"/>
      <c r="JIR253" s="348"/>
      <c r="JIS253" s="349"/>
      <c r="JIU253" s="347"/>
      <c r="JIV253" s="350"/>
      <c r="JIW253" s="350"/>
      <c r="JIX253" s="348"/>
      <c r="JIY253" s="348"/>
      <c r="JIZ253" s="348"/>
      <c r="JJA253" s="349"/>
      <c r="JJC253" s="347"/>
      <c r="JJD253" s="350"/>
      <c r="JJE253" s="350"/>
      <c r="JJF253" s="348"/>
      <c r="JJG253" s="348"/>
      <c r="JJH253" s="348"/>
      <c r="JJI253" s="349"/>
      <c r="JJK253" s="347"/>
      <c r="JJL253" s="350"/>
      <c r="JJM253" s="350"/>
      <c r="JJN253" s="348"/>
      <c r="JJO253" s="348"/>
      <c r="JJP253" s="348"/>
      <c r="JJQ253" s="349"/>
      <c r="JJS253" s="347"/>
      <c r="JJT253" s="350"/>
      <c r="JJU253" s="350"/>
      <c r="JJV253" s="348"/>
      <c r="JJW253" s="348"/>
      <c r="JJX253" s="348"/>
      <c r="JJY253" s="349"/>
      <c r="JKA253" s="347"/>
      <c r="JKB253" s="350"/>
      <c r="JKC253" s="350"/>
      <c r="JKD253" s="348"/>
      <c r="JKE253" s="348"/>
      <c r="JKF253" s="348"/>
      <c r="JKG253" s="349"/>
      <c r="JKI253" s="347"/>
      <c r="JKJ253" s="350"/>
      <c r="JKK253" s="350"/>
      <c r="JKL253" s="348"/>
      <c r="JKM253" s="348"/>
      <c r="JKN253" s="348"/>
      <c r="JKO253" s="349"/>
      <c r="JKQ253" s="347"/>
      <c r="JKR253" s="350"/>
      <c r="JKS253" s="350"/>
      <c r="JKT253" s="348"/>
      <c r="JKU253" s="348"/>
      <c r="JKV253" s="348"/>
      <c r="JKW253" s="349"/>
      <c r="JKY253" s="347"/>
      <c r="JKZ253" s="350"/>
      <c r="JLA253" s="350"/>
      <c r="JLB253" s="348"/>
      <c r="JLC253" s="348"/>
      <c r="JLD253" s="348"/>
      <c r="JLE253" s="349"/>
      <c r="JLG253" s="347"/>
      <c r="JLH253" s="350"/>
      <c r="JLI253" s="350"/>
      <c r="JLJ253" s="348"/>
      <c r="JLK253" s="348"/>
      <c r="JLL253" s="348"/>
      <c r="JLM253" s="349"/>
      <c r="JLO253" s="347"/>
      <c r="JLP253" s="350"/>
      <c r="JLQ253" s="350"/>
      <c r="JLR253" s="348"/>
      <c r="JLS253" s="348"/>
      <c r="JLT253" s="348"/>
      <c r="JLU253" s="349"/>
      <c r="JLW253" s="347"/>
      <c r="JLX253" s="350"/>
      <c r="JLY253" s="350"/>
      <c r="JLZ253" s="348"/>
      <c r="JMA253" s="348"/>
      <c r="JMB253" s="348"/>
      <c r="JMC253" s="349"/>
      <c r="JME253" s="347"/>
      <c r="JMF253" s="350"/>
      <c r="JMG253" s="350"/>
      <c r="JMH253" s="348"/>
      <c r="JMI253" s="348"/>
      <c r="JMJ253" s="348"/>
      <c r="JMK253" s="349"/>
      <c r="JMM253" s="347"/>
      <c r="JMN253" s="350"/>
      <c r="JMO253" s="350"/>
      <c r="JMP253" s="348"/>
      <c r="JMQ253" s="348"/>
      <c r="JMR253" s="348"/>
      <c r="JMS253" s="349"/>
      <c r="JMU253" s="347"/>
      <c r="JMV253" s="350"/>
      <c r="JMW253" s="350"/>
      <c r="JMX253" s="348"/>
      <c r="JMY253" s="348"/>
      <c r="JMZ253" s="348"/>
      <c r="JNA253" s="349"/>
      <c r="JNC253" s="347"/>
      <c r="JND253" s="350"/>
      <c r="JNE253" s="350"/>
      <c r="JNF253" s="348"/>
      <c r="JNG253" s="348"/>
      <c r="JNH253" s="348"/>
      <c r="JNI253" s="349"/>
      <c r="JNK253" s="347"/>
      <c r="JNL253" s="350"/>
      <c r="JNM253" s="350"/>
      <c r="JNN253" s="348"/>
      <c r="JNO253" s="348"/>
      <c r="JNP253" s="348"/>
      <c r="JNQ253" s="349"/>
      <c r="JNS253" s="347"/>
      <c r="JNT253" s="350"/>
      <c r="JNU253" s="350"/>
      <c r="JNV253" s="348"/>
      <c r="JNW253" s="348"/>
      <c r="JNX253" s="348"/>
      <c r="JNY253" s="349"/>
      <c r="JOA253" s="347"/>
      <c r="JOB253" s="350"/>
      <c r="JOC253" s="350"/>
      <c r="JOD253" s="348"/>
      <c r="JOE253" s="348"/>
      <c r="JOF253" s="348"/>
      <c r="JOG253" s="349"/>
      <c r="JOI253" s="347"/>
      <c r="JOJ253" s="350"/>
      <c r="JOK253" s="350"/>
      <c r="JOL253" s="348"/>
      <c r="JOM253" s="348"/>
      <c r="JON253" s="348"/>
      <c r="JOO253" s="349"/>
      <c r="JOQ253" s="347"/>
      <c r="JOR253" s="350"/>
      <c r="JOS253" s="350"/>
      <c r="JOT253" s="348"/>
      <c r="JOU253" s="348"/>
      <c r="JOV253" s="348"/>
      <c r="JOW253" s="349"/>
      <c r="JOY253" s="347"/>
      <c r="JOZ253" s="350"/>
      <c r="JPA253" s="350"/>
      <c r="JPB253" s="348"/>
      <c r="JPC253" s="348"/>
      <c r="JPD253" s="348"/>
      <c r="JPE253" s="349"/>
      <c r="JPG253" s="347"/>
      <c r="JPH253" s="350"/>
      <c r="JPI253" s="350"/>
      <c r="JPJ253" s="348"/>
      <c r="JPK253" s="348"/>
      <c r="JPL253" s="348"/>
      <c r="JPM253" s="349"/>
      <c r="JPO253" s="347"/>
      <c r="JPP253" s="350"/>
      <c r="JPQ253" s="350"/>
      <c r="JPR253" s="348"/>
      <c r="JPS253" s="348"/>
      <c r="JPT253" s="348"/>
      <c r="JPU253" s="349"/>
      <c r="JPW253" s="347"/>
      <c r="JPX253" s="350"/>
      <c r="JPY253" s="350"/>
      <c r="JPZ253" s="348"/>
      <c r="JQA253" s="348"/>
      <c r="JQB253" s="348"/>
      <c r="JQC253" s="349"/>
      <c r="JQE253" s="347"/>
      <c r="JQF253" s="350"/>
      <c r="JQG253" s="350"/>
      <c r="JQH253" s="348"/>
      <c r="JQI253" s="348"/>
      <c r="JQJ253" s="348"/>
      <c r="JQK253" s="349"/>
      <c r="JQM253" s="347"/>
      <c r="JQN253" s="350"/>
      <c r="JQO253" s="350"/>
      <c r="JQP253" s="348"/>
      <c r="JQQ253" s="348"/>
      <c r="JQR253" s="348"/>
      <c r="JQS253" s="349"/>
      <c r="JQU253" s="347"/>
      <c r="JQV253" s="350"/>
      <c r="JQW253" s="350"/>
      <c r="JQX253" s="348"/>
      <c r="JQY253" s="348"/>
      <c r="JQZ253" s="348"/>
      <c r="JRA253" s="349"/>
      <c r="JRC253" s="347"/>
      <c r="JRD253" s="350"/>
      <c r="JRE253" s="350"/>
      <c r="JRF253" s="348"/>
      <c r="JRG253" s="348"/>
      <c r="JRH253" s="348"/>
      <c r="JRI253" s="349"/>
      <c r="JRK253" s="347"/>
      <c r="JRL253" s="350"/>
      <c r="JRM253" s="350"/>
      <c r="JRN253" s="348"/>
      <c r="JRO253" s="348"/>
      <c r="JRP253" s="348"/>
      <c r="JRQ253" s="349"/>
      <c r="JRS253" s="347"/>
      <c r="JRT253" s="350"/>
      <c r="JRU253" s="350"/>
      <c r="JRV253" s="348"/>
      <c r="JRW253" s="348"/>
      <c r="JRX253" s="348"/>
      <c r="JRY253" s="349"/>
      <c r="JSA253" s="347"/>
      <c r="JSB253" s="350"/>
      <c r="JSC253" s="350"/>
      <c r="JSD253" s="348"/>
      <c r="JSE253" s="348"/>
      <c r="JSF253" s="348"/>
      <c r="JSG253" s="349"/>
      <c r="JSI253" s="347"/>
      <c r="JSJ253" s="350"/>
      <c r="JSK253" s="350"/>
      <c r="JSL253" s="348"/>
      <c r="JSM253" s="348"/>
      <c r="JSN253" s="348"/>
      <c r="JSO253" s="349"/>
      <c r="JSQ253" s="347"/>
      <c r="JSR253" s="350"/>
      <c r="JSS253" s="350"/>
      <c r="JST253" s="348"/>
      <c r="JSU253" s="348"/>
      <c r="JSV253" s="348"/>
      <c r="JSW253" s="349"/>
      <c r="JSY253" s="347"/>
      <c r="JSZ253" s="350"/>
      <c r="JTA253" s="350"/>
      <c r="JTB253" s="348"/>
      <c r="JTC253" s="348"/>
      <c r="JTD253" s="348"/>
      <c r="JTE253" s="349"/>
      <c r="JTG253" s="347"/>
      <c r="JTH253" s="350"/>
      <c r="JTI253" s="350"/>
      <c r="JTJ253" s="348"/>
      <c r="JTK253" s="348"/>
      <c r="JTL253" s="348"/>
      <c r="JTM253" s="349"/>
      <c r="JTO253" s="347"/>
      <c r="JTP253" s="350"/>
      <c r="JTQ253" s="350"/>
      <c r="JTR253" s="348"/>
      <c r="JTS253" s="348"/>
      <c r="JTT253" s="348"/>
      <c r="JTU253" s="349"/>
      <c r="JTW253" s="347"/>
      <c r="JTX253" s="350"/>
      <c r="JTY253" s="350"/>
      <c r="JTZ253" s="348"/>
      <c r="JUA253" s="348"/>
      <c r="JUB253" s="348"/>
      <c r="JUC253" s="349"/>
      <c r="JUE253" s="347"/>
      <c r="JUF253" s="350"/>
      <c r="JUG253" s="350"/>
      <c r="JUH253" s="348"/>
      <c r="JUI253" s="348"/>
      <c r="JUJ253" s="348"/>
      <c r="JUK253" s="349"/>
      <c r="JUM253" s="347"/>
      <c r="JUN253" s="350"/>
      <c r="JUO253" s="350"/>
      <c r="JUP253" s="348"/>
      <c r="JUQ253" s="348"/>
      <c r="JUR253" s="348"/>
      <c r="JUS253" s="349"/>
      <c r="JUU253" s="347"/>
      <c r="JUV253" s="350"/>
      <c r="JUW253" s="350"/>
      <c r="JUX253" s="348"/>
      <c r="JUY253" s="348"/>
      <c r="JUZ253" s="348"/>
      <c r="JVA253" s="349"/>
      <c r="JVC253" s="347"/>
      <c r="JVD253" s="350"/>
      <c r="JVE253" s="350"/>
      <c r="JVF253" s="348"/>
      <c r="JVG253" s="348"/>
      <c r="JVH253" s="348"/>
      <c r="JVI253" s="349"/>
      <c r="JVK253" s="347"/>
      <c r="JVL253" s="350"/>
      <c r="JVM253" s="350"/>
      <c r="JVN253" s="348"/>
      <c r="JVO253" s="348"/>
      <c r="JVP253" s="348"/>
      <c r="JVQ253" s="349"/>
      <c r="JVS253" s="347"/>
      <c r="JVT253" s="350"/>
      <c r="JVU253" s="350"/>
      <c r="JVV253" s="348"/>
      <c r="JVW253" s="348"/>
      <c r="JVX253" s="348"/>
      <c r="JVY253" s="349"/>
      <c r="JWA253" s="347"/>
      <c r="JWB253" s="350"/>
      <c r="JWC253" s="350"/>
      <c r="JWD253" s="348"/>
      <c r="JWE253" s="348"/>
      <c r="JWF253" s="348"/>
      <c r="JWG253" s="349"/>
      <c r="JWI253" s="347"/>
      <c r="JWJ253" s="350"/>
      <c r="JWK253" s="350"/>
      <c r="JWL253" s="348"/>
      <c r="JWM253" s="348"/>
      <c r="JWN253" s="348"/>
      <c r="JWO253" s="349"/>
      <c r="JWQ253" s="347"/>
      <c r="JWR253" s="350"/>
      <c r="JWS253" s="350"/>
      <c r="JWT253" s="348"/>
      <c r="JWU253" s="348"/>
      <c r="JWV253" s="348"/>
      <c r="JWW253" s="349"/>
      <c r="JWY253" s="347"/>
      <c r="JWZ253" s="350"/>
      <c r="JXA253" s="350"/>
      <c r="JXB253" s="348"/>
      <c r="JXC253" s="348"/>
      <c r="JXD253" s="348"/>
      <c r="JXE253" s="349"/>
      <c r="JXG253" s="347"/>
      <c r="JXH253" s="350"/>
      <c r="JXI253" s="350"/>
      <c r="JXJ253" s="348"/>
      <c r="JXK253" s="348"/>
      <c r="JXL253" s="348"/>
      <c r="JXM253" s="349"/>
      <c r="JXO253" s="347"/>
      <c r="JXP253" s="350"/>
      <c r="JXQ253" s="350"/>
      <c r="JXR253" s="348"/>
      <c r="JXS253" s="348"/>
      <c r="JXT253" s="348"/>
      <c r="JXU253" s="349"/>
      <c r="JXW253" s="347"/>
      <c r="JXX253" s="350"/>
      <c r="JXY253" s="350"/>
      <c r="JXZ253" s="348"/>
      <c r="JYA253" s="348"/>
      <c r="JYB253" s="348"/>
      <c r="JYC253" s="349"/>
      <c r="JYE253" s="347"/>
      <c r="JYF253" s="350"/>
      <c r="JYG253" s="350"/>
      <c r="JYH253" s="348"/>
      <c r="JYI253" s="348"/>
      <c r="JYJ253" s="348"/>
      <c r="JYK253" s="349"/>
      <c r="JYM253" s="347"/>
      <c r="JYN253" s="350"/>
      <c r="JYO253" s="350"/>
      <c r="JYP253" s="348"/>
      <c r="JYQ253" s="348"/>
      <c r="JYR253" s="348"/>
      <c r="JYS253" s="349"/>
      <c r="JYU253" s="347"/>
      <c r="JYV253" s="350"/>
      <c r="JYW253" s="350"/>
      <c r="JYX253" s="348"/>
      <c r="JYY253" s="348"/>
      <c r="JYZ253" s="348"/>
      <c r="JZA253" s="349"/>
      <c r="JZC253" s="347"/>
      <c r="JZD253" s="350"/>
      <c r="JZE253" s="350"/>
      <c r="JZF253" s="348"/>
      <c r="JZG253" s="348"/>
      <c r="JZH253" s="348"/>
      <c r="JZI253" s="349"/>
      <c r="JZK253" s="347"/>
      <c r="JZL253" s="350"/>
      <c r="JZM253" s="350"/>
      <c r="JZN253" s="348"/>
      <c r="JZO253" s="348"/>
      <c r="JZP253" s="348"/>
      <c r="JZQ253" s="349"/>
      <c r="JZS253" s="347"/>
      <c r="JZT253" s="350"/>
      <c r="JZU253" s="350"/>
      <c r="JZV253" s="348"/>
      <c r="JZW253" s="348"/>
      <c r="JZX253" s="348"/>
      <c r="JZY253" s="349"/>
      <c r="KAA253" s="347"/>
      <c r="KAB253" s="350"/>
      <c r="KAC253" s="350"/>
      <c r="KAD253" s="348"/>
      <c r="KAE253" s="348"/>
      <c r="KAF253" s="348"/>
      <c r="KAG253" s="349"/>
      <c r="KAI253" s="347"/>
      <c r="KAJ253" s="350"/>
      <c r="KAK253" s="350"/>
      <c r="KAL253" s="348"/>
      <c r="KAM253" s="348"/>
      <c r="KAN253" s="348"/>
      <c r="KAO253" s="349"/>
      <c r="KAQ253" s="347"/>
      <c r="KAR253" s="350"/>
      <c r="KAS253" s="350"/>
      <c r="KAT253" s="348"/>
      <c r="KAU253" s="348"/>
      <c r="KAV253" s="348"/>
      <c r="KAW253" s="349"/>
      <c r="KAY253" s="347"/>
      <c r="KAZ253" s="350"/>
      <c r="KBA253" s="350"/>
      <c r="KBB253" s="348"/>
      <c r="KBC253" s="348"/>
      <c r="KBD253" s="348"/>
      <c r="KBE253" s="349"/>
      <c r="KBG253" s="347"/>
      <c r="KBH253" s="350"/>
      <c r="KBI253" s="350"/>
      <c r="KBJ253" s="348"/>
      <c r="KBK253" s="348"/>
      <c r="KBL253" s="348"/>
      <c r="KBM253" s="349"/>
      <c r="KBO253" s="347"/>
      <c r="KBP253" s="350"/>
      <c r="KBQ253" s="350"/>
      <c r="KBR253" s="348"/>
      <c r="KBS253" s="348"/>
      <c r="KBT253" s="348"/>
      <c r="KBU253" s="349"/>
      <c r="KBW253" s="347"/>
      <c r="KBX253" s="350"/>
      <c r="KBY253" s="350"/>
      <c r="KBZ253" s="348"/>
      <c r="KCA253" s="348"/>
      <c r="KCB253" s="348"/>
      <c r="KCC253" s="349"/>
      <c r="KCE253" s="347"/>
      <c r="KCF253" s="350"/>
      <c r="KCG253" s="350"/>
      <c r="KCH253" s="348"/>
      <c r="KCI253" s="348"/>
      <c r="KCJ253" s="348"/>
      <c r="KCK253" s="349"/>
      <c r="KCM253" s="347"/>
      <c r="KCN253" s="350"/>
      <c r="KCO253" s="350"/>
      <c r="KCP253" s="348"/>
      <c r="KCQ253" s="348"/>
      <c r="KCR253" s="348"/>
      <c r="KCS253" s="349"/>
      <c r="KCU253" s="347"/>
      <c r="KCV253" s="350"/>
      <c r="KCW253" s="350"/>
      <c r="KCX253" s="348"/>
      <c r="KCY253" s="348"/>
      <c r="KCZ253" s="348"/>
      <c r="KDA253" s="349"/>
      <c r="KDC253" s="347"/>
      <c r="KDD253" s="350"/>
      <c r="KDE253" s="350"/>
      <c r="KDF253" s="348"/>
      <c r="KDG253" s="348"/>
      <c r="KDH253" s="348"/>
      <c r="KDI253" s="349"/>
      <c r="KDK253" s="347"/>
      <c r="KDL253" s="350"/>
      <c r="KDM253" s="350"/>
      <c r="KDN253" s="348"/>
      <c r="KDO253" s="348"/>
      <c r="KDP253" s="348"/>
      <c r="KDQ253" s="349"/>
      <c r="KDS253" s="347"/>
      <c r="KDT253" s="350"/>
      <c r="KDU253" s="350"/>
      <c r="KDV253" s="348"/>
      <c r="KDW253" s="348"/>
      <c r="KDX253" s="348"/>
      <c r="KDY253" s="349"/>
      <c r="KEA253" s="347"/>
      <c r="KEB253" s="350"/>
      <c r="KEC253" s="350"/>
      <c r="KED253" s="348"/>
      <c r="KEE253" s="348"/>
      <c r="KEF253" s="348"/>
      <c r="KEG253" s="349"/>
      <c r="KEI253" s="347"/>
      <c r="KEJ253" s="350"/>
      <c r="KEK253" s="350"/>
      <c r="KEL253" s="348"/>
      <c r="KEM253" s="348"/>
      <c r="KEN253" s="348"/>
      <c r="KEO253" s="349"/>
      <c r="KEQ253" s="347"/>
      <c r="KER253" s="350"/>
      <c r="KES253" s="350"/>
      <c r="KET253" s="348"/>
      <c r="KEU253" s="348"/>
      <c r="KEV253" s="348"/>
      <c r="KEW253" s="349"/>
      <c r="KEY253" s="347"/>
      <c r="KEZ253" s="350"/>
      <c r="KFA253" s="350"/>
      <c r="KFB253" s="348"/>
      <c r="KFC253" s="348"/>
      <c r="KFD253" s="348"/>
      <c r="KFE253" s="349"/>
      <c r="KFG253" s="347"/>
      <c r="KFH253" s="350"/>
      <c r="KFI253" s="350"/>
      <c r="KFJ253" s="348"/>
      <c r="KFK253" s="348"/>
      <c r="KFL253" s="348"/>
      <c r="KFM253" s="349"/>
      <c r="KFO253" s="347"/>
      <c r="KFP253" s="350"/>
      <c r="KFQ253" s="350"/>
      <c r="KFR253" s="348"/>
      <c r="KFS253" s="348"/>
      <c r="KFT253" s="348"/>
      <c r="KFU253" s="349"/>
      <c r="KFW253" s="347"/>
      <c r="KFX253" s="350"/>
      <c r="KFY253" s="350"/>
      <c r="KFZ253" s="348"/>
      <c r="KGA253" s="348"/>
      <c r="KGB253" s="348"/>
      <c r="KGC253" s="349"/>
      <c r="KGE253" s="347"/>
      <c r="KGF253" s="350"/>
      <c r="KGG253" s="350"/>
      <c r="KGH253" s="348"/>
      <c r="KGI253" s="348"/>
      <c r="KGJ253" s="348"/>
      <c r="KGK253" s="349"/>
      <c r="KGM253" s="347"/>
      <c r="KGN253" s="350"/>
      <c r="KGO253" s="350"/>
      <c r="KGP253" s="348"/>
      <c r="KGQ253" s="348"/>
      <c r="KGR253" s="348"/>
      <c r="KGS253" s="349"/>
      <c r="KGU253" s="347"/>
      <c r="KGV253" s="350"/>
      <c r="KGW253" s="350"/>
      <c r="KGX253" s="348"/>
      <c r="KGY253" s="348"/>
      <c r="KGZ253" s="348"/>
      <c r="KHA253" s="349"/>
      <c r="KHC253" s="347"/>
      <c r="KHD253" s="350"/>
      <c r="KHE253" s="350"/>
      <c r="KHF253" s="348"/>
      <c r="KHG253" s="348"/>
      <c r="KHH253" s="348"/>
      <c r="KHI253" s="349"/>
      <c r="KHK253" s="347"/>
      <c r="KHL253" s="350"/>
      <c r="KHM253" s="350"/>
      <c r="KHN253" s="348"/>
      <c r="KHO253" s="348"/>
      <c r="KHP253" s="348"/>
      <c r="KHQ253" s="349"/>
      <c r="KHS253" s="347"/>
      <c r="KHT253" s="350"/>
      <c r="KHU253" s="350"/>
      <c r="KHV253" s="348"/>
      <c r="KHW253" s="348"/>
      <c r="KHX253" s="348"/>
      <c r="KHY253" s="349"/>
      <c r="KIA253" s="347"/>
      <c r="KIB253" s="350"/>
      <c r="KIC253" s="350"/>
      <c r="KID253" s="348"/>
      <c r="KIE253" s="348"/>
      <c r="KIF253" s="348"/>
      <c r="KIG253" s="349"/>
      <c r="KII253" s="347"/>
      <c r="KIJ253" s="350"/>
      <c r="KIK253" s="350"/>
      <c r="KIL253" s="348"/>
      <c r="KIM253" s="348"/>
      <c r="KIN253" s="348"/>
      <c r="KIO253" s="349"/>
      <c r="KIQ253" s="347"/>
      <c r="KIR253" s="350"/>
      <c r="KIS253" s="350"/>
      <c r="KIT253" s="348"/>
      <c r="KIU253" s="348"/>
      <c r="KIV253" s="348"/>
      <c r="KIW253" s="349"/>
      <c r="KIY253" s="347"/>
      <c r="KIZ253" s="350"/>
      <c r="KJA253" s="350"/>
      <c r="KJB253" s="348"/>
      <c r="KJC253" s="348"/>
      <c r="KJD253" s="348"/>
      <c r="KJE253" s="349"/>
      <c r="KJG253" s="347"/>
      <c r="KJH253" s="350"/>
      <c r="KJI253" s="350"/>
      <c r="KJJ253" s="348"/>
      <c r="KJK253" s="348"/>
      <c r="KJL253" s="348"/>
      <c r="KJM253" s="349"/>
      <c r="KJO253" s="347"/>
      <c r="KJP253" s="350"/>
      <c r="KJQ253" s="350"/>
      <c r="KJR253" s="348"/>
      <c r="KJS253" s="348"/>
      <c r="KJT253" s="348"/>
      <c r="KJU253" s="349"/>
      <c r="KJW253" s="347"/>
      <c r="KJX253" s="350"/>
      <c r="KJY253" s="350"/>
      <c r="KJZ253" s="348"/>
      <c r="KKA253" s="348"/>
      <c r="KKB253" s="348"/>
      <c r="KKC253" s="349"/>
      <c r="KKE253" s="347"/>
      <c r="KKF253" s="350"/>
      <c r="KKG253" s="350"/>
      <c r="KKH253" s="348"/>
      <c r="KKI253" s="348"/>
      <c r="KKJ253" s="348"/>
      <c r="KKK253" s="349"/>
      <c r="KKM253" s="347"/>
      <c r="KKN253" s="350"/>
      <c r="KKO253" s="350"/>
      <c r="KKP253" s="348"/>
      <c r="KKQ253" s="348"/>
      <c r="KKR253" s="348"/>
      <c r="KKS253" s="349"/>
      <c r="KKU253" s="347"/>
      <c r="KKV253" s="350"/>
      <c r="KKW253" s="350"/>
      <c r="KKX253" s="348"/>
      <c r="KKY253" s="348"/>
      <c r="KKZ253" s="348"/>
      <c r="KLA253" s="349"/>
      <c r="KLC253" s="347"/>
      <c r="KLD253" s="350"/>
      <c r="KLE253" s="350"/>
      <c r="KLF253" s="348"/>
      <c r="KLG253" s="348"/>
      <c r="KLH253" s="348"/>
      <c r="KLI253" s="349"/>
      <c r="KLK253" s="347"/>
      <c r="KLL253" s="350"/>
      <c r="KLM253" s="350"/>
      <c r="KLN253" s="348"/>
      <c r="KLO253" s="348"/>
      <c r="KLP253" s="348"/>
      <c r="KLQ253" s="349"/>
      <c r="KLS253" s="347"/>
      <c r="KLT253" s="350"/>
      <c r="KLU253" s="350"/>
      <c r="KLV253" s="348"/>
      <c r="KLW253" s="348"/>
      <c r="KLX253" s="348"/>
      <c r="KLY253" s="349"/>
      <c r="KMA253" s="347"/>
      <c r="KMB253" s="350"/>
      <c r="KMC253" s="350"/>
      <c r="KMD253" s="348"/>
      <c r="KME253" s="348"/>
      <c r="KMF253" s="348"/>
      <c r="KMG253" s="349"/>
      <c r="KMI253" s="347"/>
      <c r="KMJ253" s="350"/>
      <c r="KMK253" s="350"/>
      <c r="KML253" s="348"/>
      <c r="KMM253" s="348"/>
      <c r="KMN253" s="348"/>
      <c r="KMO253" s="349"/>
      <c r="KMQ253" s="347"/>
      <c r="KMR253" s="350"/>
      <c r="KMS253" s="350"/>
      <c r="KMT253" s="348"/>
      <c r="KMU253" s="348"/>
      <c r="KMV253" s="348"/>
      <c r="KMW253" s="349"/>
      <c r="KMY253" s="347"/>
      <c r="KMZ253" s="350"/>
      <c r="KNA253" s="350"/>
      <c r="KNB253" s="348"/>
      <c r="KNC253" s="348"/>
      <c r="KND253" s="348"/>
      <c r="KNE253" s="349"/>
      <c r="KNG253" s="347"/>
      <c r="KNH253" s="350"/>
      <c r="KNI253" s="350"/>
      <c r="KNJ253" s="348"/>
      <c r="KNK253" s="348"/>
      <c r="KNL253" s="348"/>
      <c r="KNM253" s="349"/>
      <c r="KNO253" s="347"/>
      <c r="KNP253" s="350"/>
      <c r="KNQ253" s="350"/>
      <c r="KNR253" s="348"/>
      <c r="KNS253" s="348"/>
      <c r="KNT253" s="348"/>
      <c r="KNU253" s="349"/>
      <c r="KNW253" s="347"/>
      <c r="KNX253" s="350"/>
      <c r="KNY253" s="350"/>
      <c r="KNZ253" s="348"/>
      <c r="KOA253" s="348"/>
      <c r="KOB253" s="348"/>
      <c r="KOC253" s="349"/>
      <c r="KOE253" s="347"/>
      <c r="KOF253" s="350"/>
      <c r="KOG253" s="350"/>
      <c r="KOH253" s="348"/>
      <c r="KOI253" s="348"/>
      <c r="KOJ253" s="348"/>
      <c r="KOK253" s="349"/>
      <c r="KOM253" s="347"/>
      <c r="KON253" s="350"/>
      <c r="KOO253" s="350"/>
      <c r="KOP253" s="348"/>
      <c r="KOQ253" s="348"/>
      <c r="KOR253" s="348"/>
      <c r="KOS253" s="349"/>
      <c r="KOU253" s="347"/>
      <c r="KOV253" s="350"/>
      <c r="KOW253" s="350"/>
      <c r="KOX253" s="348"/>
      <c r="KOY253" s="348"/>
      <c r="KOZ253" s="348"/>
      <c r="KPA253" s="349"/>
      <c r="KPC253" s="347"/>
      <c r="KPD253" s="350"/>
      <c r="KPE253" s="350"/>
      <c r="KPF253" s="348"/>
      <c r="KPG253" s="348"/>
      <c r="KPH253" s="348"/>
      <c r="KPI253" s="349"/>
      <c r="KPK253" s="347"/>
      <c r="KPL253" s="350"/>
      <c r="KPM253" s="350"/>
      <c r="KPN253" s="348"/>
      <c r="KPO253" s="348"/>
      <c r="KPP253" s="348"/>
      <c r="KPQ253" s="349"/>
      <c r="KPS253" s="347"/>
      <c r="KPT253" s="350"/>
      <c r="KPU253" s="350"/>
      <c r="KPV253" s="348"/>
      <c r="KPW253" s="348"/>
      <c r="KPX253" s="348"/>
      <c r="KPY253" s="349"/>
      <c r="KQA253" s="347"/>
      <c r="KQB253" s="350"/>
      <c r="KQC253" s="350"/>
      <c r="KQD253" s="348"/>
      <c r="KQE253" s="348"/>
      <c r="KQF253" s="348"/>
      <c r="KQG253" s="349"/>
      <c r="KQI253" s="347"/>
      <c r="KQJ253" s="350"/>
      <c r="KQK253" s="350"/>
      <c r="KQL253" s="348"/>
      <c r="KQM253" s="348"/>
      <c r="KQN253" s="348"/>
      <c r="KQO253" s="349"/>
      <c r="KQQ253" s="347"/>
      <c r="KQR253" s="350"/>
      <c r="KQS253" s="350"/>
      <c r="KQT253" s="348"/>
      <c r="KQU253" s="348"/>
      <c r="KQV253" s="348"/>
      <c r="KQW253" s="349"/>
      <c r="KQY253" s="347"/>
      <c r="KQZ253" s="350"/>
      <c r="KRA253" s="350"/>
      <c r="KRB253" s="348"/>
      <c r="KRC253" s="348"/>
      <c r="KRD253" s="348"/>
      <c r="KRE253" s="349"/>
      <c r="KRG253" s="347"/>
      <c r="KRH253" s="350"/>
      <c r="KRI253" s="350"/>
      <c r="KRJ253" s="348"/>
      <c r="KRK253" s="348"/>
      <c r="KRL253" s="348"/>
      <c r="KRM253" s="349"/>
      <c r="KRO253" s="347"/>
      <c r="KRP253" s="350"/>
      <c r="KRQ253" s="350"/>
      <c r="KRR253" s="348"/>
      <c r="KRS253" s="348"/>
      <c r="KRT253" s="348"/>
      <c r="KRU253" s="349"/>
      <c r="KRW253" s="347"/>
      <c r="KRX253" s="350"/>
      <c r="KRY253" s="350"/>
      <c r="KRZ253" s="348"/>
      <c r="KSA253" s="348"/>
      <c r="KSB253" s="348"/>
      <c r="KSC253" s="349"/>
      <c r="KSE253" s="347"/>
      <c r="KSF253" s="350"/>
      <c r="KSG253" s="350"/>
      <c r="KSH253" s="348"/>
      <c r="KSI253" s="348"/>
      <c r="KSJ253" s="348"/>
      <c r="KSK253" s="349"/>
      <c r="KSM253" s="347"/>
      <c r="KSN253" s="350"/>
      <c r="KSO253" s="350"/>
      <c r="KSP253" s="348"/>
      <c r="KSQ253" s="348"/>
      <c r="KSR253" s="348"/>
      <c r="KSS253" s="349"/>
      <c r="KSU253" s="347"/>
      <c r="KSV253" s="350"/>
      <c r="KSW253" s="350"/>
      <c r="KSX253" s="348"/>
      <c r="KSY253" s="348"/>
      <c r="KSZ253" s="348"/>
      <c r="KTA253" s="349"/>
      <c r="KTC253" s="347"/>
      <c r="KTD253" s="350"/>
      <c r="KTE253" s="350"/>
      <c r="KTF253" s="348"/>
      <c r="KTG253" s="348"/>
      <c r="KTH253" s="348"/>
      <c r="KTI253" s="349"/>
      <c r="KTK253" s="347"/>
      <c r="KTL253" s="350"/>
      <c r="KTM253" s="350"/>
      <c r="KTN253" s="348"/>
      <c r="KTO253" s="348"/>
      <c r="KTP253" s="348"/>
      <c r="KTQ253" s="349"/>
      <c r="KTS253" s="347"/>
      <c r="KTT253" s="350"/>
      <c r="KTU253" s="350"/>
      <c r="KTV253" s="348"/>
      <c r="KTW253" s="348"/>
      <c r="KTX253" s="348"/>
      <c r="KTY253" s="349"/>
      <c r="KUA253" s="347"/>
      <c r="KUB253" s="350"/>
      <c r="KUC253" s="350"/>
      <c r="KUD253" s="348"/>
      <c r="KUE253" s="348"/>
      <c r="KUF253" s="348"/>
      <c r="KUG253" s="349"/>
      <c r="KUI253" s="347"/>
      <c r="KUJ253" s="350"/>
      <c r="KUK253" s="350"/>
      <c r="KUL253" s="348"/>
      <c r="KUM253" s="348"/>
      <c r="KUN253" s="348"/>
      <c r="KUO253" s="349"/>
      <c r="KUQ253" s="347"/>
      <c r="KUR253" s="350"/>
      <c r="KUS253" s="350"/>
      <c r="KUT253" s="348"/>
      <c r="KUU253" s="348"/>
      <c r="KUV253" s="348"/>
      <c r="KUW253" s="349"/>
      <c r="KUY253" s="347"/>
      <c r="KUZ253" s="350"/>
      <c r="KVA253" s="350"/>
      <c r="KVB253" s="348"/>
      <c r="KVC253" s="348"/>
      <c r="KVD253" s="348"/>
      <c r="KVE253" s="349"/>
      <c r="KVG253" s="347"/>
      <c r="KVH253" s="350"/>
      <c r="KVI253" s="350"/>
      <c r="KVJ253" s="348"/>
      <c r="KVK253" s="348"/>
      <c r="KVL253" s="348"/>
      <c r="KVM253" s="349"/>
      <c r="KVO253" s="347"/>
      <c r="KVP253" s="350"/>
      <c r="KVQ253" s="350"/>
      <c r="KVR253" s="348"/>
      <c r="KVS253" s="348"/>
      <c r="KVT253" s="348"/>
      <c r="KVU253" s="349"/>
      <c r="KVW253" s="347"/>
      <c r="KVX253" s="350"/>
      <c r="KVY253" s="350"/>
      <c r="KVZ253" s="348"/>
      <c r="KWA253" s="348"/>
      <c r="KWB253" s="348"/>
      <c r="KWC253" s="349"/>
      <c r="KWE253" s="347"/>
      <c r="KWF253" s="350"/>
      <c r="KWG253" s="350"/>
      <c r="KWH253" s="348"/>
      <c r="KWI253" s="348"/>
      <c r="KWJ253" s="348"/>
      <c r="KWK253" s="349"/>
      <c r="KWM253" s="347"/>
      <c r="KWN253" s="350"/>
      <c r="KWO253" s="350"/>
      <c r="KWP253" s="348"/>
      <c r="KWQ253" s="348"/>
      <c r="KWR253" s="348"/>
      <c r="KWS253" s="349"/>
      <c r="KWU253" s="347"/>
      <c r="KWV253" s="350"/>
      <c r="KWW253" s="350"/>
      <c r="KWX253" s="348"/>
      <c r="KWY253" s="348"/>
      <c r="KWZ253" s="348"/>
      <c r="KXA253" s="349"/>
      <c r="KXC253" s="347"/>
      <c r="KXD253" s="350"/>
      <c r="KXE253" s="350"/>
      <c r="KXF253" s="348"/>
      <c r="KXG253" s="348"/>
      <c r="KXH253" s="348"/>
      <c r="KXI253" s="349"/>
      <c r="KXK253" s="347"/>
      <c r="KXL253" s="350"/>
      <c r="KXM253" s="350"/>
      <c r="KXN253" s="348"/>
      <c r="KXO253" s="348"/>
      <c r="KXP253" s="348"/>
      <c r="KXQ253" s="349"/>
      <c r="KXS253" s="347"/>
      <c r="KXT253" s="350"/>
      <c r="KXU253" s="350"/>
      <c r="KXV253" s="348"/>
      <c r="KXW253" s="348"/>
      <c r="KXX253" s="348"/>
      <c r="KXY253" s="349"/>
      <c r="KYA253" s="347"/>
      <c r="KYB253" s="350"/>
      <c r="KYC253" s="350"/>
      <c r="KYD253" s="348"/>
      <c r="KYE253" s="348"/>
      <c r="KYF253" s="348"/>
      <c r="KYG253" s="349"/>
      <c r="KYI253" s="347"/>
      <c r="KYJ253" s="350"/>
      <c r="KYK253" s="350"/>
      <c r="KYL253" s="348"/>
      <c r="KYM253" s="348"/>
      <c r="KYN253" s="348"/>
      <c r="KYO253" s="349"/>
      <c r="KYQ253" s="347"/>
      <c r="KYR253" s="350"/>
      <c r="KYS253" s="350"/>
      <c r="KYT253" s="348"/>
      <c r="KYU253" s="348"/>
      <c r="KYV253" s="348"/>
      <c r="KYW253" s="349"/>
      <c r="KYY253" s="347"/>
      <c r="KYZ253" s="350"/>
      <c r="KZA253" s="350"/>
      <c r="KZB253" s="348"/>
      <c r="KZC253" s="348"/>
      <c r="KZD253" s="348"/>
      <c r="KZE253" s="349"/>
      <c r="KZG253" s="347"/>
      <c r="KZH253" s="350"/>
      <c r="KZI253" s="350"/>
      <c r="KZJ253" s="348"/>
      <c r="KZK253" s="348"/>
      <c r="KZL253" s="348"/>
      <c r="KZM253" s="349"/>
      <c r="KZO253" s="347"/>
      <c r="KZP253" s="350"/>
      <c r="KZQ253" s="350"/>
      <c r="KZR253" s="348"/>
      <c r="KZS253" s="348"/>
      <c r="KZT253" s="348"/>
      <c r="KZU253" s="349"/>
      <c r="KZW253" s="347"/>
      <c r="KZX253" s="350"/>
      <c r="KZY253" s="350"/>
      <c r="KZZ253" s="348"/>
      <c r="LAA253" s="348"/>
      <c r="LAB253" s="348"/>
      <c r="LAC253" s="349"/>
      <c r="LAE253" s="347"/>
      <c r="LAF253" s="350"/>
      <c r="LAG253" s="350"/>
      <c r="LAH253" s="348"/>
      <c r="LAI253" s="348"/>
      <c r="LAJ253" s="348"/>
      <c r="LAK253" s="349"/>
      <c r="LAM253" s="347"/>
      <c r="LAN253" s="350"/>
      <c r="LAO253" s="350"/>
      <c r="LAP253" s="348"/>
      <c r="LAQ253" s="348"/>
      <c r="LAR253" s="348"/>
      <c r="LAS253" s="349"/>
      <c r="LAU253" s="347"/>
      <c r="LAV253" s="350"/>
      <c r="LAW253" s="350"/>
      <c r="LAX253" s="348"/>
      <c r="LAY253" s="348"/>
      <c r="LAZ253" s="348"/>
      <c r="LBA253" s="349"/>
      <c r="LBC253" s="347"/>
      <c r="LBD253" s="350"/>
      <c r="LBE253" s="350"/>
      <c r="LBF253" s="348"/>
      <c r="LBG253" s="348"/>
      <c r="LBH253" s="348"/>
      <c r="LBI253" s="349"/>
      <c r="LBK253" s="347"/>
      <c r="LBL253" s="350"/>
      <c r="LBM253" s="350"/>
      <c r="LBN253" s="348"/>
      <c r="LBO253" s="348"/>
      <c r="LBP253" s="348"/>
      <c r="LBQ253" s="349"/>
      <c r="LBS253" s="347"/>
      <c r="LBT253" s="350"/>
      <c r="LBU253" s="350"/>
      <c r="LBV253" s="348"/>
      <c r="LBW253" s="348"/>
      <c r="LBX253" s="348"/>
      <c r="LBY253" s="349"/>
      <c r="LCA253" s="347"/>
      <c r="LCB253" s="350"/>
      <c r="LCC253" s="350"/>
      <c r="LCD253" s="348"/>
      <c r="LCE253" s="348"/>
      <c r="LCF253" s="348"/>
      <c r="LCG253" s="349"/>
      <c r="LCI253" s="347"/>
      <c r="LCJ253" s="350"/>
      <c r="LCK253" s="350"/>
      <c r="LCL253" s="348"/>
      <c r="LCM253" s="348"/>
      <c r="LCN253" s="348"/>
      <c r="LCO253" s="349"/>
      <c r="LCQ253" s="347"/>
      <c r="LCR253" s="350"/>
      <c r="LCS253" s="350"/>
      <c r="LCT253" s="348"/>
      <c r="LCU253" s="348"/>
      <c r="LCV253" s="348"/>
      <c r="LCW253" s="349"/>
      <c r="LCY253" s="347"/>
      <c r="LCZ253" s="350"/>
      <c r="LDA253" s="350"/>
      <c r="LDB253" s="348"/>
      <c r="LDC253" s="348"/>
      <c r="LDD253" s="348"/>
      <c r="LDE253" s="349"/>
      <c r="LDG253" s="347"/>
      <c r="LDH253" s="350"/>
      <c r="LDI253" s="350"/>
      <c r="LDJ253" s="348"/>
      <c r="LDK253" s="348"/>
      <c r="LDL253" s="348"/>
      <c r="LDM253" s="349"/>
      <c r="LDO253" s="347"/>
      <c r="LDP253" s="350"/>
      <c r="LDQ253" s="350"/>
      <c r="LDR253" s="348"/>
      <c r="LDS253" s="348"/>
      <c r="LDT253" s="348"/>
      <c r="LDU253" s="349"/>
      <c r="LDW253" s="347"/>
      <c r="LDX253" s="350"/>
      <c r="LDY253" s="350"/>
      <c r="LDZ253" s="348"/>
      <c r="LEA253" s="348"/>
      <c r="LEB253" s="348"/>
      <c r="LEC253" s="349"/>
      <c r="LEE253" s="347"/>
      <c r="LEF253" s="350"/>
      <c r="LEG253" s="350"/>
      <c r="LEH253" s="348"/>
      <c r="LEI253" s="348"/>
      <c r="LEJ253" s="348"/>
      <c r="LEK253" s="349"/>
      <c r="LEM253" s="347"/>
      <c r="LEN253" s="350"/>
      <c r="LEO253" s="350"/>
      <c r="LEP253" s="348"/>
      <c r="LEQ253" s="348"/>
      <c r="LER253" s="348"/>
      <c r="LES253" s="349"/>
      <c r="LEU253" s="347"/>
      <c r="LEV253" s="350"/>
      <c r="LEW253" s="350"/>
      <c r="LEX253" s="348"/>
      <c r="LEY253" s="348"/>
      <c r="LEZ253" s="348"/>
      <c r="LFA253" s="349"/>
      <c r="LFC253" s="347"/>
      <c r="LFD253" s="350"/>
      <c r="LFE253" s="350"/>
      <c r="LFF253" s="348"/>
      <c r="LFG253" s="348"/>
      <c r="LFH253" s="348"/>
      <c r="LFI253" s="349"/>
      <c r="LFK253" s="347"/>
      <c r="LFL253" s="350"/>
      <c r="LFM253" s="350"/>
      <c r="LFN253" s="348"/>
      <c r="LFO253" s="348"/>
      <c r="LFP253" s="348"/>
      <c r="LFQ253" s="349"/>
      <c r="LFS253" s="347"/>
      <c r="LFT253" s="350"/>
      <c r="LFU253" s="350"/>
      <c r="LFV253" s="348"/>
      <c r="LFW253" s="348"/>
      <c r="LFX253" s="348"/>
      <c r="LFY253" s="349"/>
      <c r="LGA253" s="347"/>
      <c r="LGB253" s="350"/>
      <c r="LGC253" s="350"/>
      <c r="LGD253" s="348"/>
      <c r="LGE253" s="348"/>
      <c r="LGF253" s="348"/>
      <c r="LGG253" s="349"/>
      <c r="LGI253" s="347"/>
      <c r="LGJ253" s="350"/>
      <c r="LGK253" s="350"/>
      <c r="LGL253" s="348"/>
      <c r="LGM253" s="348"/>
      <c r="LGN253" s="348"/>
      <c r="LGO253" s="349"/>
      <c r="LGQ253" s="347"/>
      <c r="LGR253" s="350"/>
      <c r="LGS253" s="350"/>
      <c r="LGT253" s="348"/>
      <c r="LGU253" s="348"/>
      <c r="LGV253" s="348"/>
      <c r="LGW253" s="349"/>
      <c r="LGY253" s="347"/>
      <c r="LGZ253" s="350"/>
      <c r="LHA253" s="350"/>
      <c r="LHB253" s="348"/>
      <c r="LHC253" s="348"/>
      <c r="LHD253" s="348"/>
      <c r="LHE253" s="349"/>
      <c r="LHG253" s="347"/>
      <c r="LHH253" s="350"/>
      <c r="LHI253" s="350"/>
      <c r="LHJ253" s="348"/>
      <c r="LHK253" s="348"/>
      <c r="LHL253" s="348"/>
      <c r="LHM253" s="349"/>
      <c r="LHO253" s="347"/>
      <c r="LHP253" s="350"/>
      <c r="LHQ253" s="350"/>
      <c r="LHR253" s="348"/>
      <c r="LHS253" s="348"/>
      <c r="LHT253" s="348"/>
      <c r="LHU253" s="349"/>
      <c r="LHW253" s="347"/>
      <c r="LHX253" s="350"/>
      <c r="LHY253" s="350"/>
      <c r="LHZ253" s="348"/>
      <c r="LIA253" s="348"/>
      <c r="LIB253" s="348"/>
      <c r="LIC253" s="349"/>
      <c r="LIE253" s="347"/>
      <c r="LIF253" s="350"/>
      <c r="LIG253" s="350"/>
      <c r="LIH253" s="348"/>
      <c r="LII253" s="348"/>
      <c r="LIJ253" s="348"/>
      <c r="LIK253" s="349"/>
      <c r="LIM253" s="347"/>
      <c r="LIN253" s="350"/>
      <c r="LIO253" s="350"/>
      <c r="LIP253" s="348"/>
      <c r="LIQ253" s="348"/>
      <c r="LIR253" s="348"/>
      <c r="LIS253" s="349"/>
      <c r="LIU253" s="347"/>
      <c r="LIV253" s="350"/>
      <c r="LIW253" s="350"/>
      <c r="LIX253" s="348"/>
      <c r="LIY253" s="348"/>
      <c r="LIZ253" s="348"/>
      <c r="LJA253" s="349"/>
      <c r="LJC253" s="347"/>
      <c r="LJD253" s="350"/>
      <c r="LJE253" s="350"/>
      <c r="LJF253" s="348"/>
      <c r="LJG253" s="348"/>
      <c r="LJH253" s="348"/>
      <c r="LJI253" s="349"/>
      <c r="LJK253" s="347"/>
      <c r="LJL253" s="350"/>
      <c r="LJM253" s="350"/>
      <c r="LJN253" s="348"/>
      <c r="LJO253" s="348"/>
      <c r="LJP253" s="348"/>
      <c r="LJQ253" s="349"/>
      <c r="LJS253" s="347"/>
      <c r="LJT253" s="350"/>
      <c r="LJU253" s="350"/>
      <c r="LJV253" s="348"/>
      <c r="LJW253" s="348"/>
      <c r="LJX253" s="348"/>
      <c r="LJY253" s="349"/>
      <c r="LKA253" s="347"/>
      <c r="LKB253" s="350"/>
      <c r="LKC253" s="350"/>
      <c r="LKD253" s="348"/>
      <c r="LKE253" s="348"/>
      <c r="LKF253" s="348"/>
      <c r="LKG253" s="349"/>
      <c r="LKI253" s="347"/>
      <c r="LKJ253" s="350"/>
      <c r="LKK253" s="350"/>
      <c r="LKL253" s="348"/>
      <c r="LKM253" s="348"/>
      <c r="LKN253" s="348"/>
      <c r="LKO253" s="349"/>
      <c r="LKQ253" s="347"/>
      <c r="LKR253" s="350"/>
      <c r="LKS253" s="350"/>
      <c r="LKT253" s="348"/>
      <c r="LKU253" s="348"/>
      <c r="LKV253" s="348"/>
      <c r="LKW253" s="349"/>
      <c r="LKY253" s="347"/>
      <c r="LKZ253" s="350"/>
      <c r="LLA253" s="350"/>
      <c r="LLB253" s="348"/>
      <c r="LLC253" s="348"/>
      <c r="LLD253" s="348"/>
      <c r="LLE253" s="349"/>
      <c r="LLG253" s="347"/>
      <c r="LLH253" s="350"/>
      <c r="LLI253" s="350"/>
      <c r="LLJ253" s="348"/>
      <c r="LLK253" s="348"/>
      <c r="LLL253" s="348"/>
      <c r="LLM253" s="349"/>
      <c r="LLO253" s="347"/>
      <c r="LLP253" s="350"/>
      <c r="LLQ253" s="350"/>
      <c r="LLR253" s="348"/>
      <c r="LLS253" s="348"/>
      <c r="LLT253" s="348"/>
      <c r="LLU253" s="349"/>
      <c r="LLW253" s="347"/>
      <c r="LLX253" s="350"/>
      <c r="LLY253" s="350"/>
      <c r="LLZ253" s="348"/>
      <c r="LMA253" s="348"/>
      <c r="LMB253" s="348"/>
      <c r="LMC253" s="349"/>
      <c r="LME253" s="347"/>
      <c r="LMF253" s="350"/>
      <c r="LMG253" s="350"/>
      <c r="LMH253" s="348"/>
      <c r="LMI253" s="348"/>
      <c r="LMJ253" s="348"/>
      <c r="LMK253" s="349"/>
      <c r="LMM253" s="347"/>
      <c r="LMN253" s="350"/>
      <c r="LMO253" s="350"/>
      <c r="LMP253" s="348"/>
      <c r="LMQ253" s="348"/>
      <c r="LMR253" s="348"/>
      <c r="LMS253" s="349"/>
      <c r="LMU253" s="347"/>
      <c r="LMV253" s="350"/>
      <c r="LMW253" s="350"/>
      <c r="LMX253" s="348"/>
      <c r="LMY253" s="348"/>
      <c r="LMZ253" s="348"/>
      <c r="LNA253" s="349"/>
      <c r="LNC253" s="347"/>
      <c r="LND253" s="350"/>
      <c r="LNE253" s="350"/>
      <c r="LNF253" s="348"/>
      <c r="LNG253" s="348"/>
      <c r="LNH253" s="348"/>
      <c r="LNI253" s="349"/>
      <c r="LNK253" s="347"/>
      <c r="LNL253" s="350"/>
      <c r="LNM253" s="350"/>
      <c r="LNN253" s="348"/>
      <c r="LNO253" s="348"/>
      <c r="LNP253" s="348"/>
      <c r="LNQ253" s="349"/>
      <c r="LNS253" s="347"/>
      <c r="LNT253" s="350"/>
      <c r="LNU253" s="350"/>
      <c r="LNV253" s="348"/>
      <c r="LNW253" s="348"/>
      <c r="LNX253" s="348"/>
      <c r="LNY253" s="349"/>
      <c r="LOA253" s="347"/>
      <c r="LOB253" s="350"/>
      <c r="LOC253" s="350"/>
      <c r="LOD253" s="348"/>
      <c r="LOE253" s="348"/>
      <c r="LOF253" s="348"/>
      <c r="LOG253" s="349"/>
      <c r="LOI253" s="347"/>
      <c r="LOJ253" s="350"/>
      <c r="LOK253" s="350"/>
      <c r="LOL253" s="348"/>
      <c r="LOM253" s="348"/>
      <c r="LON253" s="348"/>
      <c r="LOO253" s="349"/>
      <c r="LOQ253" s="347"/>
      <c r="LOR253" s="350"/>
      <c r="LOS253" s="350"/>
      <c r="LOT253" s="348"/>
      <c r="LOU253" s="348"/>
      <c r="LOV253" s="348"/>
      <c r="LOW253" s="349"/>
      <c r="LOY253" s="347"/>
      <c r="LOZ253" s="350"/>
      <c r="LPA253" s="350"/>
      <c r="LPB253" s="348"/>
      <c r="LPC253" s="348"/>
      <c r="LPD253" s="348"/>
      <c r="LPE253" s="349"/>
      <c r="LPG253" s="347"/>
      <c r="LPH253" s="350"/>
      <c r="LPI253" s="350"/>
      <c r="LPJ253" s="348"/>
      <c r="LPK253" s="348"/>
      <c r="LPL253" s="348"/>
      <c r="LPM253" s="349"/>
      <c r="LPO253" s="347"/>
      <c r="LPP253" s="350"/>
      <c r="LPQ253" s="350"/>
      <c r="LPR253" s="348"/>
      <c r="LPS253" s="348"/>
      <c r="LPT253" s="348"/>
      <c r="LPU253" s="349"/>
      <c r="LPW253" s="347"/>
      <c r="LPX253" s="350"/>
      <c r="LPY253" s="350"/>
      <c r="LPZ253" s="348"/>
      <c r="LQA253" s="348"/>
      <c r="LQB253" s="348"/>
      <c r="LQC253" s="349"/>
      <c r="LQE253" s="347"/>
      <c r="LQF253" s="350"/>
      <c r="LQG253" s="350"/>
      <c r="LQH253" s="348"/>
      <c r="LQI253" s="348"/>
      <c r="LQJ253" s="348"/>
      <c r="LQK253" s="349"/>
      <c r="LQM253" s="347"/>
      <c r="LQN253" s="350"/>
      <c r="LQO253" s="350"/>
      <c r="LQP253" s="348"/>
      <c r="LQQ253" s="348"/>
      <c r="LQR253" s="348"/>
      <c r="LQS253" s="349"/>
      <c r="LQU253" s="347"/>
      <c r="LQV253" s="350"/>
      <c r="LQW253" s="350"/>
      <c r="LQX253" s="348"/>
      <c r="LQY253" s="348"/>
      <c r="LQZ253" s="348"/>
      <c r="LRA253" s="349"/>
      <c r="LRC253" s="347"/>
      <c r="LRD253" s="350"/>
      <c r="LRE253" s="350"/>
      <c r="LRF253" s="348"/>
      <c r="LRG253" s="348"/>
      <c r="LRH253" s="348"/>
      <c r="LRI253" s="349"/>
      <c r="LRK253" s="347"/>
      <c r="LRL253" s="350"/>
      <c r="LRM253" s="350"/>
      <c r="LRN253" s="348"/>
      <c r="LRO253" s="348"/>
      <c r="LRP253" s="348"/>
      <c r="LRQ253" s="349"/>
      <c r="LRS253" s="347"/>
      <c r="LRT253" s="350"/>
      <c r="LRU253" s="350"/>
      <c r="LRV253" s="348"/>
      <c r="LRW253" s="348"/>
      <c r="LRX253" s="348"/>
      <c r="LRY253" s="349"/>
      <c r="LSA253" s="347"/>
      <c r="LSB253" s="350"/>
      <c r="LSC253" s="350"/>
      <c r="LSD253" s="348"/>
      <c r="LSE253" s="348"/>
      <c r="LSF253" s="348"/>
      <c r="LSG253" s="349"/>
      <c r="LSI253" s="347"/>
      <c r="LSJ253" s="350"/>
      <c r="LSK253" s="350"/>
      <c r="LSL253" s="348"/>
      <c r="LSM253" s="348"/>
      <c r="LSN253" s="348"/>
      <c r="LSO253" s="349"/>
      <c r="LSQ253" s="347"/>
      <c r="LSR253" s="350"/>
      <c r="LSS253" s="350"/>
      <c r="LST253" s="348"/>
      <c r="LSU253" s="348"/>
      <c r="LSV253" s="348"/>
      <c r="LSW253" s="349"/>
      <c r="LSY253" s="347"/>
      <c r="LSZ253" s="350"/>
      <c r="LTA253" s="350"/>
      <c r="LTB253" s="348"/>
      <c r="LTC253" s="348"/>
      <c r="LTD253" s="348"/>
      <c r="LTE253" s="349"/>
      <c r="LTG253" s="347"/>
      <c r="LTH253" s="350"/>
      <c r="LTI253" s="350"/>
      <c r="LTJ253" s="348"/>
      <c r="LTK253" s="348"/>
      <c r="LTL253" s="348"/>
      <c r="LTM253" s="349"/>
      <c r="LTO253" s="347"/>
      <c r="LTP253" s="350"/>
      <c r="LTQ253" s="350"/>
      <c r="LTR253" s="348"/>
      <c r="LTS253" s="348"/>
      <c r="LTT253" s="348"/>
      <c r="LTU253" s="349"/>
      <c r="LTW253" s="347"/>
      <c r="LTX253" s="350"/>
      <c r="LTY253" s="350"/>
      <c r="LTZ253" s="348"/>
      <c r="LUA253" s="348"/>
      <c r="LUB253" s="348"/>
      <c r="LUC253" s="349"/>
      <c r="LUE253" s="347"/>
      <c r="LUF253" s="350"/>
      <c r="LUG253" s="350"/>
      <c r="LUH253" s="348"/>
      <c r="LUI253" s="348"/>
      <c r="LUJ253" s="348"/>
      <c r="LUK253" s="349"/>
      <c r="LUM253" s="347"/>
      <c r="LUN253" s="350"/>
      <c r="LUO253" s="350"/>
      <c r="LUP253" s="348"/>
      <c r="LUQ253" s="348"/>
      <c r="LUR253" s="348"/>
      <c r="LUS253" s="349"/>
      <c r="LUU253" s="347"/>
      <c r="LUV253" s="350"/>
      <c r="LUW253" s="350"/>
      <c r="LUX253" s="348"/>
      <c r="LUY253" s="348"/>
      <c r="LUZ253" s="348"/>
      <c r="LVA253" s="349"/>
      <c r="LVC253" s="347"/>
      <c r="LVD253" s="350"/>
      <c r="LVE253" s="350"/>
      <c r="LVF253" s="348"/>
      <c r="LVG253" s="348"/>
      <c r="LVH253" s="348"/>
      <c r="LVI253" s="349"/>
      <c r="LVK253" s="347"/>
      <c r="LVL253" s="350"/>
      <c r="LVM253" s="350"/>
      <c r="LVN253" s="348"/>
      <c r="LVO253" s="348"/>
      <c r="LVP253" s="348"/>
      <c r="LVQ253" s="349"/>
      <c r="LVS253" s="347"/>
      <c r="LVT253" s="350"/>
      <c r="LVU253" s="350"/>
      <c r="LVV253" s="348"/>
      <c r="LVW253" s="348"/>
      <c r="LVX253" s="348"/>
      <c r="LVY253" s="349"/>
      <c r="LWA253" s="347"/>
      <c r="LWB253" s="350"/>
      <c r="LWC253" s="350"/>
      <c r="LWD253" s="348"/>
      <c r="LWE253" s="348"/>
      <c r="LWF253" s="348"/>
      <c r="LWG253" s="349"/>
      <c r="LWI253" s="347"/>
      <c r="LWJ253" s="350"/>
      <c r="LWK253" s="350"/>
      <c r="LWL253" s="348"/>
      <c r="LWM253" s="348"/>
      <c r="LWN253" s="348"/>
      <c r="LWO253" s="349"/>
      <c r="LWQ253" s="347"/>
      <c r="LWR253" s="350"/>
      <c r="LWS253" s="350"/>
      <c r="LWT253" s="348"/>
      <c r="LWU253" s="348"/>
      <c r="LWV253" s="348"/>
      <c r="LWW253" s="349"/>
      <c r="LWY253" s="347"/>
      <c r="LWZ253" s="350"/>
      <c r="LXA253" s="350"/>
      <c r="LXB253" s="348"/>
      <c r="LXC253" s="348"/>
      <c r="LXD253" s="348"/>
      <c r="LXE253" s="349"/>
      <c r="LXG253" s="347"/>
      <c r="LXH253" s="350"/>
      <c r="LXI253" s="350"/>
      <c r="LXJ253" s="348"/>
      <c r="LXK253" s="348"/>
      <c r="LXL253" s="348"/>
      <c r="LXM253" s="349"/>
      <c r="LXO253" s="347"/>
      <c r="LXP253" s="350"/>
      <c r="LXQ253" s="350"/>
      <c r="LXR253" s="348"/>
      <c r="LXS253" s="348"/>
      <c r="LXT253" s="348"/>
      <c r="LXU253" s="349"/>
      <c r="LXW253" s="347"/>
      <c r="LXX253" s="350"/>
      <c r="LXY253" s="350"/>
      <c r="LXZ253" s="348"/>
      <c r="LYA253" s="348"/>
      <c r="LYB253" s="348"/>
      <c r="LYC253" s="349"/>
      <c r="LYE253" s="347"/>
      <c r="LYF253" s="350"/>
      <c r="LYG253" s="350"/>
      <c r="LYH253" s="348"/>
      <c r="LYI253" s="348"/>
      <c r="LYJ253" s="348"/>
      <c r="LYK253" s="349"/>
      <c r="LYM253" s="347"/>
      <c r="LYN253" s="350"/>
      <c r="LYO253" s="350"/>
      <c r="LYP253" s="348"/>
      <c r="LYQ253" s="348"/>
      <c r="LYR253" s="348"/>
      <c r="LYS253" s="349"/>
      <c r="LYU253" s="347"/>
      <c r="LYV253" s="350"/>
      <c r="LYW253" s="350"/>
      <c r="LYX253" s="348"/>
      <c r="LYY253" s="348"/>
      <c r="LYZ253" s="348"/>
      <c r="LZA253" s="349"/>
      <c r="LZC253" s="347"/>
      <c r="LZD253" s="350"/>
      <c r="LZE253" s="350"/>
      <c r="LZF253" s="348"/>
      <c r="LZG253" s="348"/>
      <c r="LZH253" s="348"/>
      <c r="LZI253" s="349"/>
      <c r="LZK253" s="347"/>
      <c r="LZL253" s="350"/>
      <c r="LZM253" s="350"/>
      <c r="LZN253" s="348"/>
      <c r="LZO253" s="348"/>
      <c r="LZP253" s="348"/>
      <c r="LZQ253" s="349"/>
      <c r="LZS253" s="347"/>
      <c r="LZT253" s="350"/>
      <c r="LZU253" s="350"/>
      <c r="LZV253" s="348"/>
      <c r="LZW253" s="348"/>
      <c r="LZX253" s="348"/>
      <c r="LZY253" s="349"/>
      <c r="MAA253" s="347"/>
      <c r="MAB253" s="350"/>
      <c r="MAC253" s="350"/>
      <c r="MAD253" s="348"/>
      <c r="MAE253" s="348"/>
      <c r="MAF253" s="348"/>
      <c r="MAG253" s="349"/>
      <c r="MAI253" s="347"/>
      <c r="MAJ253" s="350"/>
      <c r="MAK253" s="350"/>
      <c r="MAL253" s="348"/>
      <c r="MAM253" s="348"/>
      <c r="MAN253" s="348"/>
      <c r="MAO253" s="349"/>
      <c r="MAQ253" s="347"/>
      <c r="MAR253" s="350"/>
      <c r="MAS253" s="350"/>
      <c r="MAT253" s="348"/>
      <c r="MAU253" s="348"/>
      <c r="MAV253" s="348"/>
      <c r="MAW253" s="349"/>
      <c r="MAY253" s="347"/>
      <c r="MAZ253" s="350"/>
      <c r="MBA253" s="350"/>
      <c r="MBB253" s="348"/>
      <c r="MBC253" s="348"/>
      <c r="MBD253" s="348"/>
      <c r="MBE253" s="349"/>
      <c r="MBG253" s="347"/>
      <c r="MBH253" s="350"/>
      <c r="MBI253" s="350"/>
      <c r="MBJ253" s="348"/>
      <c r="MBK253" s="348"/>
      <c r="MBL253" s="348"/>
      <c r="MBM253" s="349"/>
      <c r="MBO253" s="347"/>
      <c r="MBP253" s="350"/>
      <c r="MBQ253" s="350"/>
      <c r="MBR253" s="348"/>
      <c r="MBS253" s="348"/>
      <c r="MBT253" s="348"/>
      <c r="MBU253" s="349"/>
      <c r="MBW253" s="347"/>
      <c r="MBX253" s="350"/>
      <c r="MBY253" s="350"/>
      <c r="MBZ253" s="348"/>
      <c r="MCA253" s="348"/>
      <c r="MCB253" s="348"/>
      <c r="MCC253" s="349"/>
      <c r="MCE253" s="347"/>
      <c r="MCF253" s="350"/>
      <c r="MCG253" s="350"/>
      <c r="MCH253" s="348"/>
      <c r="MCI253" s="348"/>
      <c r="MCJ253" s="348"/>
      <c r="MCK253" s="349"/>
      <c r="MCM253" s="347"/>
      <c r="MCN253" s="350"/>
      <c r="MCO253" s="350"/>
      <c r="MCP253" s="348"/>
      <c r="MCQ253" s="348"/>
      <c r="MCR253" s="348"/>
      <c r="MCS253" s="349"/>
      <c r="MCU253" s="347"/>
      <c r="MCV253" s="350"/>
      <c r="MCW253" s="350"/>
      <c r="MCX253" s="348"/>
      <c r="MCY253" s="348"/>
      <c r="MCZ253" s="348"/>
      <c r="MDA253" s="349"/>
      <c r="MDC253" s="347"/>
      <c r="MDD253" s="350"/>
      <c r="MDE253" s="350"/>
      <c r="MDF253" s="348"/>
      <c r="MDG253" s="348"/>
      <c r="MDH253" s="348"/>
      <c r="MDI253" s="349"/>
      <c r="MDK253" s="347"/>
      <c r="MDL253" s="350"/>
      <c r="MDM253" s="350"/>
      <c r="MDN253" s="348"/>
      <c r="MDO253" s="348"/>
      <c r="MDP253" s="348"/>
      <c r="MDQ253" s="349"/>
      <c r="MDS253" s="347"/>
      <c r="MDT253" s="350"/>
      <c r="MDU253" s="350"/>
      <c r="MDV253" s="348"/>
      <c r="MDW253" s="348"/>
      <c r="MDX253" s="348"/>
      <c r="MDY253" s="349"/>
      <c r="MEA253" s="347"/>
      <c r="MEB253" s="350"/>
      <c r="MEC253" s="350"/>
      <c r="MED253" s="348"/>
      <c r="MEE253" s="348"/>
      <c r="MEF253" s="348"/>
      <c r="MEG253" s="349"/>
      <c r="MEI253" s="347"/>
      <c r="MEJ253" s="350"/>
      <c r="MEK253" s="350"/>
      <c r="MEL253" s="348"/>
      <c r="MEM253" s="348"/>
      <c r="MEN253" s="348"/>
      <c r="MEO253" s="349"/>
      <c r="MEQ253" s="347"/>
      <c r="MER253" s="350"/>
      <c r="MES253" s="350"/>
      <c r="MET253" s="348"/>
      <c r="MEU253" s="348"/>
      <c r="MEV253" s="348"/>
      <c r="MEW253" s="349"/>
      <c r="MEY253" s="347"/>
      <c r="MEZ253" s="350"/>
      <c r="MFA253" s="350"/>
      <c r="MFB253" s="348"/>
      <c r="MFC253" s="348"/>
      <c r="MFD253" s="348"/>
      <c r="MFE253" s="349"/>
      <c r="MFG253" s="347"/>
      <c r="MFH253" s="350"/>
      <c r="MFI253" s="350"/>
      <c r="MFJ253" s="348"/>
      <c r="MFK253" s="348"/>
      <c r="MFL253" s="348"/>
      <c r="MFM253" s="349"/>
      <c r="MFO253" s="347"/>
      <c r="MFP253" s="350"/>
      <c r="MFQ253" s="350"/>
      <c r="MFR253" s="348"/>
      <c r="MFS253" s="348"/>
      <c r="MFT253" s="348"/>
      <c r="MFU253" s="349"/>
      <c r="MFW253" s="347"/>
      <c r="MFX253" s="350"/>
      <c r="MFY253" s="350"/>
      <c r="MFZ253" s="348"/>
      <c r="MGA253" s="348"/>
      <c r="MGB253" s="348"/>
      <c r="MGC253" s="349"/>
      <c r="MGE253" s="347"/>
      <c r="MGF253" s="350"/>
      <c r="MGG253" s="350"/>
      <c r="MGH253" s="348"/>
      <c r="MGI253" s="348"/>
      <c r="MGJ253" s="348"/>
      <c r="MGK253" s="349"/>
      <c r="MGM253" s="347"/>
      <c r="MGN253" s="350"/>
      <c r="MGO253" s="350"/>
      <c r="MGP253" s="348"/>
      <c r="MGQ253" s="348"/>
      <c r="MGR253" s="348"/>
      <c r="MGS253" s="349"/>
      <c r="MGU253" s="347"/>
      <c r="MGV253" s="350"/>
      <c r="MGW253" s="350"/>
      <c r="MGX253" s="348"/>
      <c r="MGY253" s="348"/>
      <c r="MGZ253" s="348"/>
      <c r="MHA253" s="349"/>
      <c r="MHC253" s="347"/>
      <c r="MHD253" s="350"/>
      <c r="MHE253" s="350"/>
      <c r="MHF253" s="348"/>
      <c r="MHG253" s="348"/>
      <c r="MHH253" s="348"/>
      <c r="MHI253" s="349"/>
      <c r="MHK253" s="347"/>
      <c r="MHL253" s="350"/>
      <c r="MHM253" s="350"/>
      <c r="MHN253" s="348"/>
      <c r="MHO253" s="348"/>
      <c r="MHP253" s="348"/>
      <c r="MHQ253" s="349"/>
      <c r="MHS253" s="347"/>
      <c r="MHT253" s="350"/>
      <c r="MHU253" s="350"/>
      <c r="MHV253" s="348"/>
      <c r="MHW253" s="348"/>
      <c r="MHX253" s="348"/>
      <c r="MHY253" s="349"/>
      <c r="MIA253" s="347"/>
      <c r="MIB253" s="350"/>
      <c r="MIC253" s="350"/>
      <c r="MID253" s="348"/>
      <c r="MIE253" s="348"/>
      <c r="MIF253" s="348"/>
      <c r="MIG253" s="349"/>
      <c r="MII253" s="347"/>
      <c r="MIJ253" s="350"/>
      <c r="MIK253" s="350"/>
      <c r="MIL253" s="348"/>
      <c r="MIM253" s="348"/>
      <c r="MIN253" s="348"/>
      <c r="MIO253" s="349"/>
      <c r="MIQ253" s="347"/>
      <c r="MIR253" s="350"/>
      <c r="MIS253" s="350"/>
      <c r="MIT253" s="348"/>
      <c r="MIU253" s="348"/>
      <c r="MIV253" s="348"/>
      <c r="MIW253" s="349"/>
      <c r="MIY253" s="347"/>
      <c r="MIZ253" s="350"/>
      <c r="MJA253" s="350"/>
      <c r="MJB253" s="348"/>
      <c r="MJC253" s="348"/>
      <c r="MJD253" s="348"/>
      <c r="MJE253" s="349"/>
      <c r="MJG253" s="347"/>
      <c r="MJH253" s="350"/>
      <c r="MJI253" s="350"/>
      <c r="MJJ253" s="348"/>
      <c r="MJK253" s="348"/>
      <c r="MJL253" s="348"/>
      <c r="MJM253" s="349"/>
      <c r="MJO253" s="347"/>
      <c r="MJP253" s="350"/>
      <c r="MJQ253" s="350"/>
      <c r="MJR253" s="348"/>
      <c r="MJS253" s="348"/>
      <c r="MJT253" s="348"/>
      <c r="MJU253" s="349"/>
      <c r="MJW253" s="347"/>
      <c r="MJX253" s="350"/>
      <c r="MJY253" s="350"/>
      <c r="MJZ253" s="348"/>
      <c r="MKA253" s="348"/>
      <c r="MKB253" s="348"/>
      <c r="MKC253" s="349"/>
      <c r="MKE253" s="347"/>
      <c r="MKF253" s="350"/>
      <c r="MKG253" s="350"/>
      <c r="MKH253" s="348"/>
      <c r="MKI253" s="348"/>
      <c r="MKJ253" s="348"/>
      <c r="MKK253" s="349"/>
      <c r="MKM253" s="347"/>
      <c r="MKN253" s="350"/>
      <c r="MKO253" s="350"/>
      <c r="MKP253" s="348"/>
      <c r="MKQ253" s="348"/>
      <c r="MKR253" s="348"/>
      <c r="MKS253" s="349"/>
      <c r="MKU253" s="347"/>
      <c r="MKV253" s="350"/>
      <c r="MKW253" s="350"/>
      <c r="MKX253" s="348"/>
      <c r="MKY253" s="348"/>
      <c r="MKZ253" s="348"/>
      <c r="MLA253" s="349"/>
      <c r="MLC253" s="347"/>
      <c r="MLD253" s="350"/>
      <c r="MLE253" s="350"/>
      <c r="MLF253" s="348"/>
      <c r="MLG253" s="348"/>
      <c r="MLH253" s="348"/>
      <c r="MLI253" s="349"/>
      <c r="MLK253" s="347"/>
      <c r="MLL253" s="350"/>
      <c r="MLM253" s="350"/>
      <c r="MLN253" s="348"/>
      <c r="MLO253" s="348"/>
      <c r="MLP253" s="348"/>
      <c r="MLQ253" s="349"/>
      <c r="MLS253" s="347"/>
      <c r="MLT253" s="350"/>
      <c r="MLU253" s="350"/>
      <c r="MLV253" s="348"/>
      <c r="MLW253" s="348"/>
      <c r="MLX253" s="348"/>
      <c r="MLY253" s="349"/>
      <c r="MMA253" s="347"/>
      <c r="MMB253" s="350"/>
      <c r="MMC253" s="350"/>
      <c r="MMD253" s="348"/>
      <c r="MME253" s="348"/>
      <c r="MMF253" s="348"/>
      <c r="MMG253" s="349"/>
      <c r="MMI253" s="347"/>
      <c r="MMJ253" s="350"/>
      <c r="MMK253" s="350"/>
      <c r="MML253" s="348"/>
      <c r="MMM253" s="348"/>
      <c r="MMN253" s="348"/>
      <c r="MMO253" s="349"/>
      <c r="MMQ253" s="347"/>
      <c r="MMR253" s="350"/>
      <c r="MMS253" s="350"/>
      <c r="MMT253" s="348"/>
      <c r="MMU253" s="348"/>
      <c r="MMV253" s="348"/>
      <c r="MMW253" s="349"/>
      <c r="MMY253" s="347"/>
      <c r="MMZ253" s="350"/>
      <c r="MNA253" s="350"/>
      <c r="MNB253" s="348"/>
      <c r="MNC253" s="348"/>
      <c r="MND253" s="348"/>
      <c r="MNE253" s="349"/>
      <c r="MNG253" s="347"/>
      <c r="MNH253" s="350"/>
      <c r="MNI253" s="350"/>
      <c r="MNJ253" s="348"/>
      <c r="MNK253" s="348"/>
      <c r="MNL253" s="348"/>
      <c r="MNM253" s="349"/>
      <c r="MNO253" s="347"/>
      <c r="MNP253" s="350"/>
      <c r="MNQ253" s="350"/>
      <c r="MNR253" s="348"/>
      <c r="MNS253" s="348"/>
      <c r="MNT253" s="348"/>
      <c r="MNU253" s="349"/>
      <c r="MNW253" s="347"/>
      <c r="MNX253" s="350"/>
      <c r="MNY253" s="350"/>
      <c r="MNZ253" s="348"/>
      <c r="MOA253" s="348"/>
      <c r="MOB253" s="348"/>
      <c r="MOC253" s="349"/>
      <c r="MOE253" s="347"/>
      <c r="MOF253" s="350"/>
      <c r="MOG253" s="350"/>
      <c r="MOH253" s="348"/>
      <c r="MOI253" s="348"/>
      <c r="MOJ253" s="348"/>
      <c r="MOK253" s="349"/>
      <c r="MOM253" s="347"/>
      <c r="MON253" s="350"/>
      <c r="MOO253" s="350"/>
      <c r="MOP253" s="348"/>
      <c r="MOQ253" s="348"/>
      <c r="MOR253" s="348"/>
      <c r="MOS253" s="349"/>
      <c r="MOU253" s="347"/>
      <c r="MOV253" s="350"/>
      <c r="MOW253" s="350"/>
      <c r="MOX253" s="348"/>
      <c r="MOY253" s="348"/>
      <c r="MOZ253" s="348"/>
      <c r="MPA253" s="349"/>
      <c r="MPC253" s="347"/>
      <c r="MPD253" s="350"/>
      <c r="MPE253" s="350"/>
      <c r="MPF253" s="348"/>
      <c r="MPG253" s="348"/>
      <c r="MPH253" s="348"/>
      <c r="MPI253" s="349"/>
      <c r="MPK253" s="347"/>
      <c r="MPL253" s="350"/>
      <c r="MPM253" s="350"/>
      <c r="MPN253" s="348"/>
      <c r="MPO253" s="348"/>
      <c r="MPP253" s="348"/>
      <c r="MPQ253" s="349"/>
      <c r="MPS253" s="347"/>
      <c r="MPT253" s="350"/>
      <c r="MPU253" s="350"/>
      <c r="MPV253" s="348"/>
      <c r="MPW253" s="348"/>
      <c r="MPX253" s="348"/>
      <c r="MPY253" s="349"/>
      <c r="MQA253" s="347"/>
      <c r="MQB253" s="350"/>
      <c r="MQC253" s="350"/>
      <c r="MQD253" s="348"/>
      <c r="MQE253" s="348"/>
      <c r="MQF253" s="348"/>
      <c r="MQG253" s="349"/>
      <c r="MQI253" s="347"/>
      <c r="MQJ253" s="350"/>
      <c r="MQK253" s="350"/>
      <c r="MQL253" s="348"/>
      <c r="MQM253" s="348"/>
      <c r="MQN253" s="348"/>
      <c r="MQO253" s="349"/>
      <c r="MQQ253" s="347"/>
      <c r="MQR253" s="350"/>
      <c r="MQS253" s="350"/>
      <c r="MQT253" s="348"/>
      <c r="MQU253" s="348"/>
      <c r="MQV253" s="348"/>
      <c r="MQW253" s="349"/>
      <c r="MQY253" s="347"/>
      <c r="MQZ253" s="350"/>
      <c r="MRA253" s="350"/>
      <c r="MRB253" s="348"/>
      <c r="MRC253" s="348"/>
      <c r="MRD253" s="348"/>
      <c r="MRE253" s="349"/>
      <c r="MRG253" s="347"/>
      <c r="MRH253" s="350"/>
      <c r="MRI253" s="350"/>
      <c r="MRJ253" s="348"/>
      <c r="MRK253" s="348"/>
      <c r="MRL253" s="348"/>
      <c r="MRM253" s="349"/>
      <c r="MRO253" s="347"/>
      <c r="MRP253" s="350"/>
      <c r="MRQ253" s="350"/>
      <c r="MRR253" s="348"/>
      <c r="MRS253" s="348"/>
      <c r="MRT253" s="348"/>
      <c r="MRU253" s="349"/>
      <c r="MRW253" s="347"/>
      <c r="MRX253" s="350"/>
      <c r="MRY253" s="350"/>
      <c r="MRZ253" s="348"/>
      <c r="MSA253" s="348"/>
      <c r="MSB253" s="348"/>
      <c r="MSC253" s="349"/>
      <c r="MSE253" s="347"/>
      <c r="MSF253" s="350"/>
      <c r="MSG253" s="350"/>
      <c r="MSH253" s="348"/>
      <c r="MSI253" s="348"/>
      <c r="MSJ253" s="348"/>
      <c r="MSK253" s="349"/>
      <c r="MSM253" s="347"/>
      <c r="MSN253" s="350"/>
      <c r="MSO253" s="350"/>
      <c r="MSP253" s="348"/>
      <c r="MSQ253" s="348"/>
      <c r="MSR253" s="348"/>
      <c r="MSS253" s="349"/>
      <c r="MSU253" s="347"/>
      <c r="MSV253" s="350"/>
      <c r="MSW253" s="350"/>
      <c r="MSX253" s="348"/>
      <c r="MSY253" s="348"/>
      <c r="MSZ253" s="348"/>
      <c r="MTA253" s="349"/>
      <c r="MTC253" s="347"/>
      <c r="MTD253" s="350"/>
      <c r="MTE253" s="350"/>
      <c r="MTF253" s="348"/>
      <c r="MTG253" s="348"/>
      <c r="MTH253" s="348"/>
      <c r="MTI253" s="349"/>
      <c r="MTK253" s="347"/>
      <c r="MTL253" s="350"/>
      <c r="MTM253" s="350"/>
      <c r="MTN253" s="348"/>
      <c r="MTO253" s="348"/>
      <c r="MTP253" s="348"/>
      <c r="MTQ253" s="349"/>
      <c r="MTS253" s="347"/>
      <c r="MTT253" s="350"/>
      <c r="MTU253" s="350"/>
      <c r="MTV253" s="348"/>
      <c r="MTW253" s="348"/>
      <c r="MTX253" s="348"/>
      <c r="MTY253" s="349"/>
      <c r="MUA253" s="347"/>
      <c r="MUB253" s="350"/>
      <c r="MUC253" s="350"/>
      <c r="MUD253" s="348"/>
      <c r="MUE253" s="348"/>
      <c r="MUF253" s="348"/>
      <c r="MUG253" s="349"/>
      <c r="MUI253" s="347"/>
      <c r="MUJ253" s="350"/>
      <c r="MUK253" s="350"/>
      <c r="MUL253" s="348"/>
      <c r="MUM253" s="348"/>
      <c r="MUN253" s="348"/>
      <c r="MUO253" s="349"/>
      <c r="MUQ253" s="347"/>
      <c r="MUR253" s="350"/>
      <c r="MUS253" s="350"/>
      <c r="MUT253" s="348"/>
      <c r="MUU253" s="348"/>
      <c r="MUV253" s="348"/>
      <c r="MUW253" s="349"/>
      <c r="MUY253" s="347"/>
      <c r="MUZ253" s="350"/>
      <c r="MVA253" s="350"/>
      <c r="MVB253" s="348"/>
      <c r="MVC253" s="348"/>
      <c r="MVD253" s="348"/>
      <c r="MVE253" s="349"/>
      <c r="MVG253" s="347"/>
      <c r="MVH253" s="350"/>
      <c r="MVI253" s="350"/>
      <c r="MVJ253" s="348"/>
      <c r="MVK253" s="348"/>
      <c r="MVL253" s="348"/>
      <c r="MVM253" s="349"/>
      <c r="MVO253" s="347"/>
      <c r="MVP253" s="350"/>
      <c r="MVQ253" s="350"/>
      <c r="MVR253" s="348"/>
      <c r="MVS253" s="348"/>
      <c r="MVT253" s="348"/>
      <c r="MVU253" s="349"/>
      <c r="MVW253" s="347"/>
      <c r="MVX253" s="350"/>
      <c r="MVY253" s="350"/>
      <c r="MVZ253" s="348"/>
      <c r="MWA253" s="348"/>
      <c r="MWB253" s="348"/>
      <c r="MWC253" s="349"/>
      <c r="MWE253" s="347"/>
      <c r="MWF253" s="350"/>
      <c r="MWG253" s="350"/>
      <c r="MWH253" s="348"/>
      <c r="MWI253" s="348"/>
      <c r="MWJ253" s="348"/>
      <c r="MWK253" s="349"/>
      <c r="MWM253" s="347"/>
      <c r="MWN253" s="350"/>
      <c r="MWO253" s="350"/>
      <c r="MWP253" s="348"/>
      <c r="MWQ253" s="348"/>
      <c r="MWR253" s="348"/>
      <c r="MWS253" s="349"/>
      <c r="MWU253" s="347"/>
      <c r="MWV253" s="350"/>
      <c r="MWW253" s="350"/>
      <c r="MWX253" s="348"/>
      <c r="MWY253" s="348"/>
      <c r="MWZ253" s="348"/>
      <c r="MXA253" s="349"/>
      <c r="MXC253" s="347"/>
      <c r="MXD253" s="350"/>
      <c r="MXE253" s="350"/>
      <c r="MXF253" s="348"/>
      <c r="MXG253" s="348"/>
      <c r="MXH253" s="348"/>
      <c r="MXI253" s="349"/>
      <c r="MXK253" s="347"/>
      <c r="MXL253" s="350"/>
      <c r="MXM253" s="350"/>
      <c r="MXN253" s="348"/>
      <c r="MXO253" s="348"/>
      <c r="MXP253" s="348"/>
      <c r="MXQ253" s="349"/>
      <c r="MXS253" s="347"/>
      <c r="MXT253" s="350"/>
      <c r="MXU253" s="350"/>
      <c r="MXV253" s="348"/>
      <c r="MXW253" s="348"/>
      <c r="MXX253" s="348"/>
      <c r="MXY253" s="349"/>
      <c r="MYA253" s="347"/>
      <c r="MYB253" s="350"/>
      <c r="MYC253" s="350"/>
      <c r="MYD253" s="348"/>
      <c r="MYE253" s="348"/>
      <c r="MYF253" s="348"/>
      <c r="MYG253" s="349"/>
      <c r="MYI253" s="347"/>
      <c r="MYJ253" s="350"/>
      <c r="MYK253" s="350"/>
      <c r="MYL253" s="348"/>
      <c r="MYM253" s="348"/>
      <c r="MYN253" s="348"/>
      <c r="MYO253" s="349"/>
      <c r="MYQ253" s="347"/>
      <c r="MYR253" s="350"/>
      <c r="MYS253" s="350"/>
      <c r="MYT253" s="348"/>
      <c r="MYU253" s="348"/>
      <c r="MYV253" s="348"/>
      <c r="MYW253" s="349"/>
      <c r="MYY253" s="347"/>
      <c r="MYZ253" s="350"/>
      <c r="MZA253" s="350"/>
      <c r="MZB253" s="348"/>
      <c r="MZC253" s="348"/>
      <c r="MZD253" s="348"/>
      <c r="MZE253" s="349"/>
      <c r="MZG253" s="347"/>
      <c r="MZH253" s="350"/>
      <c r="MZI253" s="350"/>
      <c r="MZJ253" s="348"/>
      <c r="MZK253" s="348"/>
      <c r="MZL253" s="348"/>
      <c r="MZM253" s="349"/>
      <c r="MZO253" s="347"/>
      <c r="MZP253" s="350"/>
      <c r="MZQ253" s="350"/>
      <c r="MZR253" s="348"/>
      <c r="MZS253" s="348"/>
      <c r="MZT253" s="348"/>
      <c r="MZU253" s="349"/>
      <c r="MZW253" s="347"/>
      <c r="MZX253" s="350"/>
      <c r="MZY253" s="350"/>
      <c r="MZZ253" s="348"/>
      <c r="NAA253" s="348"/>
      <c r="NAB253" s="348"/>
      <c r="NAC253" s="349"/>
      <c r="NAE253" s="347"/>
      <c r="NAF253" s="350"/>
      <c r="NAG253" s="350"/>
      <c r="NAH253" s="348"/>
      <c r="NAI253" s="348"/>
      <c r="NAJ253" s="348"/>
      <c r="NAK253" s="349"/>
      <c r="NAM253" s="347"/>
      <c r="NAN253" s="350"/>
      <c r="NAO253" s="350"/>
      <c r="NAP253" s="348"/>
      <c r="NAQ253" s="348"/>
      <c r="NAR253" s="348"/>
      <c r="NAS253" s="349"/>
      <c r="NAU253" s="347"/>
      <c r="NAV253" s="350"/>
      <c r="NAW253" s="350"/>
      <c r="NAX253" s="348"/>
      <c r="NAY253" s="348"/>
      <c r="NAZ253" s="348"/>
      <c r="NBA253" s="349"/>
      <c r="NBC253" s="347"/>
      <c r="NBD253" s="350"/>
      <c r="NBE253" s="350"/>
      <c r="NBF253" s="348"/>
      <c r="NBG253" s="348"/>
      <c r="NBH253" s="348"/>
      <c r="NBI253" s="349"/>
      <c r="NBK253" s="347"/>
      <c r="NBL253" s="350"/>
      <c r="NBM253" s="350"/>
      <c r="NBN253" s="348"/>
      <c r="NBO253" s="348"/>
      <c r="NBP253" s="348"/>
      <c r="NBQ253" s="349"/>
      <c r="NBS253" s="347"/>
      <c r="NBT253" s="350"/>
      <c r="NBU253" s="350"/>
      <c r="NBV253" s="348"/>
      <c r="NBW253" s="348"/>
      <c r="NBX253" s="348"/>
      <c r="NBY253" s="349"/>
      <c r="NCA253" s="347"/>
      <c r="NCB253" s="350"/>
      <c r="NCC253" s="350"/>
      <c r="NCD253" s="348"/>
      <c r="NCE253" s="348"/>
      <c r="NCF253" s="348"/>
      <c r="NCG253" s="349"/>
      <c r="NCI253" s="347"/>
      <c r="NCJ253" s="350"/>
      <c r="NCK253" s="350"/>
      <c r="NCL253" s="348"/>
      <c r="NCM253" s="348"/>
      <c r="NCN253" s="348"/>
      <c r="NCO253" s="349"/>
      <c r="NCQ253" s="347"/>
      <c r="NCR253" s="350"/>
      <c r="NCS253" s="350"/>
      <c r="NCT253" s="348"/>
      <c r="NCU253" s="348"/>
      <c r="NCV253" s="348"/>
      <c r="NCW253" s="349"/>
      <c r="NCY253" s="347"/>
      <c r="NCZ253" s="350"/>
      <c r="NDA253" s="350"/>
      <c r="NDB253" s="348"/>
      <c r="NDC253" s="348"/>
      <c r="NDD253" s="348"/>
      <c r="NDE253" s="349"/>
      <c r="NDG253" s="347"/>
      <c r="NDH253" s="350"/>
      <c r="NDI253" s="350"/>
      <c r="NDJ253" s="348"/>
      <c r="NDK253" s="348"/>
      <c r="NDL253" s="348"/>
      <c r="NDM253" s="349"/>
      <c r="NDO253" s="347"/>
      <c r="NDP253" s="350"/>
      <c r="NDQ253" s="350"/>
      <c r="NDR253" s="348"/>
      <c r="NDS253" s="348"/>
      <c r="NDT253" s="348"/>
      <c r="NDU253" s="349"/>
      <c r="NDW253" s="347"/>
      <c r="NDX253" s="350"/>
      <c r="NDY253" s="350"/>
      <c r="NDZ253" s="348"/>
      <c r="NEA253" s="348"/>
      <c r="NEB253" s="348"/>
      <c r="NEC253" s="349"/>
      <c r="NEE253" s="347"/>
      <c r="NEF253" s="350"/>
      <c r="NEG253" s="350"/>
      <c r="NEH253" s="348"/>
      <c r="NEI253" s="348"/>
      <c r="NEJ253" s="348"/>
      <c r="NEK253" s="349"/>
      <c r="NEM253" s="347"/>
      <c r="NEN253" s="350"/>
      <c r="NEO253" s="350"/>
      <c r="NEP253" s="348"/>
      <c r="NEQ253" s="348"/>
      <c r="NER253" s="348"/>
      <c r="NES253" s="349"/>
      <c r="NEU253" s="347"/>
      <c r="NEV253" s="350"/>
      <c r="NEW253" s="350"/>
      <c r="NEX253" s="348"/>
      <c r="NEY253" s="348"/>
      <c r="NEZ253" s="348"/>
      <c r="NFA253" s="349"/>
      <c r="NFC253" s="347"/>
      <c r="NFD253" s="350"/>
      <c r="NFE253" s="350"/>
      <c r="NFF253" s="348"/>
      <c r="NFG253" s="348"/>
      <c r="NFH253" s="348"/>
      <c r="NFI253" s="349"/>
      <c r="NFK253" s="347"/>
      <c r="NFL253" s="350"/>
      <c r="NFM253" s="350"/>
      <c r="NFN253" s="348"/>
      <c r="NFO253" s="348"/>
      <c r="NFP253" s="348"/>
      <c r="NFQ253" s="349"/>
      <c r="NFS253" s="347"/>
      <c r="NFT253" s="350"/>
      <c r="NFU253" s="350"/>
      <c r="NFV253" s="348"/>
      <c r="NFW253" s="348"/>
      <c r="NFX253" s="348"/>
      <c r="NFY253" s="349"/>
      <c r="NGA253" s="347"/>
      <c r="NGB253" s="350"/>
      <c r="NGC253" s="350"/>
      <c r="NGD253" s="348"/>
      <c r="NGE253" s="348"/>
      <c r="NGF253" s="348"/>
      <c r="NGG253" s="349"/>
      <c r="NGI253" s="347"/>
      <c r="NGJ253" s="350"/>
      <c r="NGK253" s="350"/>
      <c r="NGL253" s="348"/>
      <c r="NGM253" s="348"/>
      <c r="NGN253" s="348"/>
      <c r="NGO253" s="349"/>
      <c r="NGQ253" s="347"/>
      <c r="NGR253" s="350"/>
      <c r="NGS253" s="350"/>
      <c r="NGT253" s="348"/>
      <c r="NGU253" s="348"/>
      <c r="NGV253" s="348"/>
      <c r="NGW253" s="349"/>
      <c r="NGY253" s="347"/>
      <c r="NGZ253" s="350"/>
      <c r="NHA253" s="350"/>
      <c r="NHB253" s="348"/>
      <c r="NHC253" s="348"/>
      <c r="NHD253" s="348"/>
      <c r="NHE253" s="349"/>
      <c r="NHG253" s="347"/>
      <c r="NHH253" s="350"/>
      <c r="NHI253" s="350"/>
      <c r="NHJ253" s="348"/>
      <c r="NHK253" s="348"/>
      <c r="NHL253" s="348"/>
      <c r="NHM253" s="349"/>
      <c r="NHO253" s="347"/>
      <c r="NHP253" s="350"/>
      <c r="NHQ253" s="350"/>
      <c r="NHR253" s="348"/>
      <c r="NHS253" s="348"/>
      <c r="NHT253" s="348"/>
      <c r="NHU253" s="349"/>
      <c r="NHW253" s="347"/>
      <c r="NHX253" s="350"/>
      <c r="NHY253" s="350"/>
      <c r="NHZ253" s="348"/>
      <c r="NIA253" s="348"/>
      <c r="NIB253" s="348"/>
      <c r="NIC253" s="349"/>
      <c r="NIE253" s="347"/>
      <c r="NIF253" s="350"/>
      <c r="NIG253" s="350"/>
      <c r="NIH253" s="348"/>
      <c r="NII253" s="348"/>
      <c r="NIJ253" s="348"/>
      <c r="NIK253" s="349"/>
      <c r="NIM253" s="347"/>
      <c r="NIN253" s="350"/>
      <c r="NIO253" s="350"/>
      <c r="NIP253" s="348"/>
      <c r="NIQ253" s="348"/>
      <c r="NIR253" s="348"/>
      <c r="NIS253" s="349"/>
      <c r="NIU253" s="347"/>
      <c r="NIV253" s="350"/>
      <c r="NIW253" s="350"/>
      <c r="NIX253" s="348"/>
      <c r="NIY253" s="348"/>
      <c r="NIZ253" s="348"/>
      <c r="NJA253" s="349"/>
      <c r="NJC253" s="347"/>
      <c r="NJD253" s="350"/>
      <c r="NJE253" s="350"/>
      <c r="NJF253" s="348"/>
      <c r="NJG253" s="348"/>
      <c r="NJH253" s="348"/>
      <c r="NJI253" s="349"/>
      <c r="NJK253" s="347"/>
      <c r="NJL253" s="350"/>
      <c r="NJM253" s="350"/>
      <c r="NJN253" s="348"/>
      <c r="NJO253" s="348"/>
      <c r="NJP253" s="348"/>
      <c r="NJQ253" s="349"/>
      <c r="NJS253" s="347"/>
      <c r="NJT253" s="350"/>
      <c r="NJU253" s="350"/>
      <c r="NJV253" s="348"/>
      <c r="NJW253" s="348"/>
      <c r="NJX253" s="348"/>
      <c r="NJY253" s="349"/>
      <c r="NKA253" s="347"/>
      <c r="NKB253" s="350"/>
      <c r="NKC253" s="350"/>
      <c r="NKD253" s="348"/>
      <c r="NKE253" s="348"/>
      <c r="NKF253" s="348"/>
      <c r="NKG253" s="349"/>
      <c r="NKI253" s="347"/>
      <c r="NKJ253" s="350"/>
      <c r="NKK253" s="350"/>
      <c r="NKL253" s="348"/>
      <c r="NKM253" s="348"/>
      <c r="NKN253" s="348"/>
      <c r="NKO253" s="349"/>
      <c r="NKQ253" s="347"/>
      <c r="NKR253" s="350"/>
      <c r="NKS253" s="350"/>
      <c r="NKT253" s="348"/>
      <c r="NKU253" s="348"/>
      <c r="NKV253" s="348"/>
      <c r="NKW253" s="349"/>
      <c r="NKY253" s="347"/>
      <c r="NKZ253" s="350"/>
      <c r="NLA253" s="350"/>
      <c r="NLB253" s="348"/>
      <c r="NLC253" s="348"/>
      <c r="NLD253" s="348"/>
      <c r="NLE253" s="349"/>
      <c r="NLG253" s="347"/>
      <c r="NLH253" s="350"/>
      <c r="NLI253" s="350"/>
      <c r="NLJ253" s="348"/>
      <c r="NLK253" s="348"/>
      <c r="NLL253" s="348"/>
      <c r="NLM253" s="349"/>
      <c r="NLO253" s="347"/>
      <c r="NLP253" s="350"/>
      <c r="NLQ253" s="350"/>
      <c r="NLR253" s="348"/>
      <c r="NLS253" s="348"/>
      <c r="NLT253" s="348"/>
      <c r="NLU253" s="349"/>
      <c r="NLW253" s="347"/>
      <c r="NLX253" s="350"/>
      <c r="NLY253" s="350"/>
      <c r="NLZ253" s="348"/>
      <c r="NMA253" s="348"/>
      <c r="NMB253" s="348"/>
      <c r="NMC253" s="349"/>
      <c r="NME253" s="347"/>
      <c r="NMF253" s="350"/>
      <c r="NMG253" s="350"/>
      <c r="NMH253" s="348"/>
      <c r="NMI253" s="348"/>
      <c r="NMJ253" s="348"/>
      <c r="NMK253" s="349"/>
      <c r="NMM253" s="347"/>
      <c r="NMN253" s="350"/>
      <c r="NMO253" s="350"/>
      <c r="NMP253" s="348"/>
      <c r="NMQ253" s="348"/>
      <c r="NMR253" s="348"/>
      <c r="NMS253" s="349"/>
      <c r="NMU253" s="347"/>
      <c r="NMV253" s="350"/>
      <c r="NMW253" s="350"/>
      <c r="NMX253" s="348"/>
      <c r="NMY253" s="348"/>
      <c r="NMZ253" s="348"/>
      <c r="NNA253" s="349"/>
      <c r="NNC253" s="347"/>
      <c r="NND253" s="350"/>
      <c r="NNE253" s="350"/>
      <c r="NNF253" s="348"/>
      <c r="NNG253" s="348"/>
      <c r="NNH253" s="348"/>
      <c r="NNI253" s="349"/>
      <c r="NNK253" s="347"/>
      <c r="NNL253" s="350"/>
      <c r="NNM253" s="350"/>
      <c r="NNN253" s="348"/>
      <c r="NNO253" s="348"/>
      <c r="NNP253" s="348"/>
      <c r="NNQ253" s="349"/>
      <c r="NNS253" s="347"/>
      <c r="NNT253" s="350"/>
      <c r="NNU253" s="350"/>
      <c r="NNV253" s="348"/>
      <c r="NNW253" s="348"/>
      <c r="NNX253" s="348"/>
      <c r="NNY253" s="349"/>
      <c r="NOA253" s="347"/>
      <c r="NOB253" s="350"/>
      <c r="NOC253" s="350"/>
      <c r="NOD253" s="348"/>
      <c r="NOE253" s="348"/>
      <c r="NOF253" s="348"/>
      <c r="NOG253" s="349"/>
      <c r="NOI253" s="347"/>
      <c r="NOJ253" s="350"/>
      <c r="NOK253" s="350"/>
      <c r="NOL253" s="348"/>
      <c r="NOM253" s="348"/>
      <c r="NON253" s="348"/>
      <c r="NOO253" s="349"/>
      <c r="NOQ253" s="347"/>
      <c r="NOR253" s="350"/>
      <c r="NOS253" s="350"/>
      <c r="NOT253" s="348"/>
      <c r="NOU253" s="348"/>
      <c r="NOV253" s="348"/>
      <c r="NOW253" s="349"/>
      <c r="NOY253" s="347"/>
      <c r="NOZ253" s="350"/>
      <c r="NPA253" s="350"/>
      <c r="NPB253" s="348"/>
      <c r="NPC253" s="348"/>
      <c r="NPD253" s="348"/>
      <c r="NPE253" s="349"/>
      <c r="NPG253" s="347"/>
      <c r="NPH253" s="350"/>
      <c r="NPI253" s="350"/>
      <c r="NPJ253" s="348"/>
      <c r="NPK253" s="348"/>
      <c r="NPL253" s="348"/>
      <c r="NPM253" s="349"/>
      <c r="NPO253" s="347"/>
      <c r="NPP253" s="350"/>
      <c r="NPQ253" s="350"/>
      <c r="NPR253" s="348"/>
      <c r="NPS253" s="348"/>
      <c r="NPT253" s="348"/>
      <c r="NPU253" s="349"/>
      <c r="NPW253" s="347"/>
      <c r="NPX253" s="350"/>
      <c r="NPY253" s="350"/>
      <c r="NPZ253" s="348"/>
      <c r="NQA253" s="348"/>
      <c r="NQB253" s="348"/>
      <c r="NQC253" s="349"/>
      <c r="NQE253" s="347"/>
      <c r="NQF253" s="350"/>
      <c r="NQG253" s="350"/>
      <c r="NQH253" s="348"/>
      <c r="NQI253" s="348"/>
      <c r="NQJ253" s="348"/>
      <c r="NQK253" s="349"/>
      <c r="NQM253" s="347"/>
      <c r="NQN253" s="350"/>
      <c r="NQO253" s="350"/>
      <c r="NQP253" s="348"/>
      <c r="NQQ253" s="348"/>
      <c r="NQR253" s="348"/>
      <c r="NQS253" s="349"/>
      <c r="NQU253" s="347"/>
      <c r="NQV253" s="350"/>
      <c r="NQW253" s="350"/>
      <c r="NQX253" s="348"/>
      <c r="NQY253" s="348"/>
      <c r="NQZ253" s="348"/>
      <c r="NRA253" s="349"/>
      <c r="NRC253" s="347"/>
      <c r="NRD253" s="350"/>
      <c r="NRE253" s="350"/>
      <c r="NRF253" s="348"/>
      <c r="NRG253" s="348"/>
      <c r="NRH253" s="348"/>
      <c r="NRI253" s="349"/>
      <c r="NRK253" s="347"/>
      <c r="NRL253" s="350"/>
      <c r="NRM253" s="350"/>
      <c r="NRN253" s="348"/>
      <c r="NRO253" s="348"/>
      <c r="NRP253" s="348"/>
      <c r="NRQ253" s="349"/>
      <c r="NRS253" s="347"/>
      <c r="NRT253" s="350"/>
      <c r="NRU253" s="350"/>
      <c r="NRV253" s="348"/>
      <c r="NRW253" s="348"/>
      <c r="NRX253" s="348"/>
      <c r="NRY253" s="349"/>
      <c r="NSA253" s="347"/>
      <c r="NSB253" s="350"/>
      <c r="NSC253" s="350"/>
      <c r="NSD253" s="348"/>
      <c r="NSE253" s="348"/>
      <c r="NSF253" s="348"/>
      <c r="NSG253" s="349"/>
      <c r="NSI253" s="347"/>
      <c r="NSJ253" s="350"/>
      <c r="NSK253" s="350"/>
      <c r="NSL253" s="348"/>
      <c r="NSM253" s="348"/>
      <c r="NSN253" s="348"/>
      <c r="NSO253" s="349"/>
      <c r="NSQ253" s="347"/>
      <c r="NSR253" s="350"/>
      <c r="NSS253" s="350"/>
      <c r="NST253" s="348"/>
      <c r="NSU253" s="348"/>
      <c r="NSV253" s="348"/>
      <c r="NSW253" s="349"/>
      <c r="NSY253" s="347"/>
      <c r="NSZ253" s="350"/>
      <c r="NTA253" s="350"/>
      <c r="NTB253" s="348"/>
      <c r="NTC253" s="348"/>
      <c r="NTD253" s="348"/>
      <c r="NTE253" s="349"/>
      <c r="NTG253" s="347"/>
      <c r="NTH253" s="350"/>
      <c r="NTI253" s="350"/>
      <c r="NTJ253" s="348"/>
      <c r="NTK253" s="348"/>
      <c r="NTL253" s="348"/>
      <c r="NTM253" s="349"/>
      <c r="NTO253" s="347"/>
      <c r="NTP253" s="350"/>
      <c r="NTQ253" s="350"/>
      <c r="NTR253" s="348"/>
      <c r="NTS253" s="348"/>
      <c r="NTT253" s="348"/>
      <c r="NTU253" s="349"/>
      <c r="NTW253" s="347"/>
      <c r="NTX253" s="350"/>
      <c r="NTY253" s="350"/>
      <c r="NTZ253" s="348"/>
      <c r="NUA253" s="348"/>
      <c r="NUB253" s="348"/>
      <c r="NUC253" s="349"/>
      <c r="NUE253" s="347"/>
      <c r="NUF253" s="350"/>
      <c r="NUG253" s="350"/>
      <c r="NUH253" s="348"/>
      <c r="NUI253" s="348"/>
      <c r="NUJ253" s="348"/>
      <c r="NUK253" s="349"/>
      <c r="NUM253" s="347"/>
      <c r="NUN253" s="350"/>
      <c r="NUO253" s="350"/>
      <c r="NUP253" s="348"/>
      <c r="NUQ253" s="348"/>
      <c r="NUR253" s="348"/>
      <c r="NUS253" s="349"/>
      <c r="NUU253" s="347"/>
      <c r="NUV253" s="350"/>
      <c r="NUW253" s="350"/>
      <c r="NUX253" s="348"/>
      <c r="NUY253" s="348"/>
      <c r="NUZ253" s="348"/>
      <c r="NVA253" s="349"/>
      <c r="NVC253" s="347"/>
      <c r="NVD253" s="350"/>
      <c r="NVE253" s="350"/>
      <c r="NVF253" s="348"/>
      <c r="NVG253" s="348"/>
      <c r="NVH253" s="348"/>
      <c r="NVI253" s="349"/>
      <c r="NVK253" s="347"/>
      <c r="NVL253" s="350"/>
      <c r="NVM253" s="350"/>
      <c r="NVN253" s="348"/>
      <c r="NVO253" s="348"/>
      <c r="NVP253" s="348"/>
      <c r="NVQ253" s="349"/>
      <c r="NVS253" s="347"/>
      <c r="NVT253" s="350"/>
      <c r="NVU253" s="350"/>
      <c r="NVV253" s="348"/>
      <c r="NVW253" s="348"/>
      <c r="NVX253" s="348"/>
      <c r="NVY253" s="349"/>
      <c r="NWA253" s="347"/>
      <c r="NWB253" s="350"/>
      <c r="NWC253" s="350"/>
      <c r="NWD253" s="348"/>
      <c r="NWE253" s="348"/>
      <c r="NWF253" s="348"/>
      <c r="NWG253" s="349"/>
      <c r="NWI253" s="347"/>
      <c r="NWJ253" s="350"/>
      <c r="NWK253" s="350"/>
      <c r="NWL253" s="348"/>
      <c r="NWM253" s="348"/>
      <c r="NWN253" s="348"/>
      <c r="NWO253" s="349"/>
      <c r="NWQ253" s="347"/>
      <c r="NWR253" s="350"/>
      <c r="NWS253" s="350"/>
      <c r="NWT253" s="348"/>
      <c r="NWU253" s="348"/>
      <c r="NWV253" s="348"/>
      <c r="NWW253" s="349"/>
      <c r="NWY253" s="347"/>
      <c r="NWZ253" s="350"/>
      <c r="NXA253" s="350"/>
      <c r="NXB253" s="348"/>
      <c r="NXC253" s="348"/>
      <c r="NXD253" s="348"/>
      <c r="NXE253" s="349"/>
      <c r="NXG253" s="347"/>
      <c r="NXH253" s="350"/>
      <c r="NXI253" s="350"/>
      <c r="NXJ253" s="348"/>
      <c r="NXK253" s="348"/>
      <c r="NXL253" s="348"/>
      <c r="NXM253" s="349"/>
      <c r="NXO253" s="347"/>
      <c r="NXP253" s="350"/>
      <c r="NXQ253" s="350"/>
      <c r="NXR253" s="348"/>
      <c r="NXS253" s="348"/>
      <c r="NXT253" s="348"/>
      <c r="NXU253" s="349"/>
      <c r="NXW253" s="347"/>
      <c r="NXX253" s="350"/>
      <c r="NXY253" s="350"/>
      <c r="NXZ253" s="348"/>
      <c r="NYA253" s="348"/>
      <c r="NYB253" s="348"/>
      <c r="NYC253" s="349"/>
      <c r="NYE253" s="347"/>
      <c r="NYF253" s="350"/>
      <c r="NYG253" s="350"/>
      <c r="NYH253" s="348"/>
      <c r="NYI253" s="348"/>
      <c r="NYJ253" s="348"/>
      <c r="NYK253" s="349"/>
      <c r="NYM253" s="347"/>
      <c r="NYN253" s="350"/>
      <c r="NYO253" s="350"/>
      <c r="NYP253" s="348"/>
      <c r="NYQ253" s="348"/>
      <c r="NYR253" s="348"/>
      <c r="NYS253" s="349"/>
      <c r="NYU253" s="347"/>
      <c r="NYV253" s="350"/>
      <c r="NYW253" s="350"/>
      <c r="NYX253" s="348"/>
      <c r="NYY253" s="348"/>
      <c r="NYZ253" s="348"/>
      <c r="NZA253" s="349"/>
      <c r="NZC253" s="347"/>
      <c r="NZD253" s="350"/>
      <c r="NZE253" s="350"/>
      <c r="NZF253" s="348"/>
      <c r="NZG253" s="348"/>
      <c r="NZH253" s="348"/>
      <c r="NZI253" s="349"/>
      <c r="NZK253" s="347"/>
      <c r="NZL253" s="350"/>
      <c r="NZM253" s="350"/>
      <c r="NZN253" s="348"/>
      <c r="NZO253" s="348"/>
      <c r="NZP253" s="348"/>
      <c r="NZQ253" s="349"/>
      <c r="NZS253" s="347"/>
      <c r="NZT253" s="350"/>
      <c r="NZU253" s="350"/>
      <c r="NZV253" s="348"/>
      <c r="NZW253" s="348"/>
      <c r="NZX253" s="348"/>
      <c r="NZY253" s="349"/>
      <c r="OAA253" s="347"/>
      <c r="OAB253" s="350"/>
      <c r="OAC253" s="350"/>
      <c r="OAD253" s="348"/>
      <c r="OAE253" s="348"/>
      <c r="OAF253" s="348"/>
      <c r="OAG253" s="349"/>
      <c r="OAI253" s="347"/>
      <c r="OAJ253" s="350"/>
      <c r="OAK253" s="350"/>
      <c r="OAL253" s="348"/>
      <c r="OAM253" s="348"/>
      <c r="OAN253" s="348"/>
      <c r="OAO253" s="349"/>
      <c r="OAQ253" s="347"/>
      <c r="OAR253" s="350"/>
      <c r="OAS253" s="350"/>
      <c r="OAT253" s="348"/>
      <c r="OAU253" s="348"/>
      <c r="OAV253" s="348"/>
      <c r="OAW253" s="349"/>
      <c r="OAY253" s="347"/>
      <c r="OAZ253" s="350"/>
      <c r="OBA253" s="350"/>
      <c r="OBB253" s="348"/>
      <c r="OBC253" s="348"/>
      <c r="OBD253" s="348"/>
      <c r="OBE253" s="349"/>
      <c r="OBG253" s="347"/>
      <c r="OBH253" s="350"/>
      <c r="OBI253" s="350"/>
      <c r="OBJ253" s="348"/>
      <c r="OBK253" s="348"/>
      <c r="OBL253" s="348"/>
      <c r="OBM253" s="349"/>
      <c r="OBO253" s="347"/>
      <c r="OBP253" s="350"/>
      <c r="OBQ253" s="350"/>
      <c r="OBR253" s="348"/>
      <c r="OBS253" s="348"/>
      <c r="OBT253" s="348"/>
      <c r="OBU253" s="349"/>
      <c r="OBW253" s="347"/>
      <c r="OBX253" s="350"/>
      <c r="OBY253" s="350"/>
      <c r="OBZ253" s="348"/>
      <c r="OCA253" s="348"/>
      <c r="OCB253" s="348"/>
      <c r="OCC253" s="349"/>
      <c r="OCE253" s="347"/>
      <c r="OCF253" s="350"/>
      <c r="OCG253" s="350"/>
      <c r="OCH253" s="348"/>
      <c r="OCI253" s="348"/>
      <c r="OCJ253" s="348"/>
      <c r="OCK253" s="349"/>
      <c r="OCM253" s="347"/>
      <c r="OCN253" s="350"/>
      <c r="OCO253" s="350"/>
      <c r="OCP253" s="348"/>
      <c r="OCQ253" s="348"/>
      <c r="OCR253" s="348"/>
      <c r="OCS253" s="349"/>
      <c r="OCU253" s="347"/>
      <c r="OCV253" s="350"/>
      <c r="OCW253" s="350"/>
      <c r="OCX253" s="348"/>
      <c r="OCY253" s="348"/>
      <c r="OCZ253" s="348"/>
      <c r="ODA253" s="349"/>
      <c r="ODC253" s="347"/>
      <c r="ODD253" s="350"/>
      <c r="ODE253" s="350"/>
      <c r="ODF253" s="348"/>
      <c r="ODG253" s="348"/>
      <c r="ODH253" s="348"/>
      <c r="ODI253" s="349"/>
      <c r="ODK253" s="347"/>
      <c r="ODL253" s="350"/>
      <c r="ODM253" s="350"/>
      <c r="ODN253" s="348"/>
      <c r="ODO253" s="348"/>
      <c r="ODP253" s="348"/>
      <c r="ODQ253" s="349"/>
      <c r="ODS253" s="347"/>
      <c r="ODT253" s="350"/>
      <c r="ODU253" s="350"/>
      <c r="ODV253" s="348"/>
      <c r="ODW253" s="348"/>
      <c r="ODX253" s="348"/>
      <c r="ODY253" s="349"/>
      <c r="OEA253" s="347"/>
      <c r="OEB253" s="350"/>
      <c r="OEC253" s="350"/>
      <c r="OED253" s="348"/>
      <c r="OEE253" s="348"/>
      <c r="OEF253" s="348"/>
      <c r="OEG253" s="349"/>
      <c r="OEI253" s="347"/>
      <c r="OEJ253" s="350"/>
      <c r="OEK253" s="350"/>
      <c r="OEL253" s="348"/>
      <c r="OEM253" s="348"/>
      <c r="OEN253" s="348"/>
      <c r="OEO253" s="349"/>
      <c r="OEQ253" s="347"/>
      <c r="OER253" s="350"/>
      <c r="OES253" s="350"/>
      <c r="OET253" s="348"/>
      <c r="OEU253" s="348"/>
      <c r="OEV253" s="348"/>
      <c r="OEW253" s="349"/>
      <c r="OEY253" s="347"/>
      <c r="OEZ253" s="350"/>
      <c r="OFA253" s="350"/>
      <c r="OFB253" s="348"/>
      <c r="OFC253" s="348"/>
      <c r="OFD253" s="348"/>
      <c r="OFE253" s="349"/>
      <c r="OFG253" s="347"/>
      <c r="OFH253" s="350"/>
      <c r="OFI253" s="350"/>
      <c r="OFJ253" s="348"/>
      <c r="OFK253" s="348"/>
      <c r="OFL253" s="348"/>
      <c r="OFM253" s="349"/>
      <c r="OFO253" s="347"/>
      <c r="OFP253" s="350"/>
      <c r="OFQ253" s="350"/>
      <c r="OFR253" s="348"/>
      <c r="OFS253" s="348"/>
      <c r="OFT253" s="348"/>
      <c r="OFU253" s="349"/>
      <c r="OFW253" s="347"/>
      <c r="OFX253" s="350"/>
      <c r="OFY253" s="350"/>
      <c r="OFZ253" s="348"/>
      <c r="OGA253" s="348"/>
      <c r="OGB253" s="348"/>
      <c r="OGC253" s="349"/>
      <c r="OGE253" s="347"/>
      <c r="OGF253" s="350"/>
      <c r="OGG253" s="350"/>
      <c r="OGH253" s="348"/>
      <c r="OGI253" s="348"/>
      <c r="OGJ253" s="348"/>
      <c r="OGK253" s="349"/>
      <c r="OGM253" s="347"/>
      <c r="OGN253" s="350"/>
      <c r="OGO253" s="350"/>
      <c r="OGP253" s="348"/>
      <c r="OGQ253" s="348"/>
      <c r="OGR253" s="348"/>
      <c r="OGS253" s="349"/>
      <c r="OGU253" s="347"/>
      <c r="OGV253" s="350"/>
      <c r="OGW253" s="350"/>
      <c r="OGX253" s="348"/>
      <c r="OGY253" s="348"/>
      <c r="OGZ253" s="348"/>
      <c r="OHA253" s="349"/>
      <c r="OHC253" s="347"/>
      <c r="OHD253" s="350"/>
      <c r="OHE253" s="350"/>
      <c r="OHF253" s="348"/>
      <c r="OHG253" s="348"/>
      <c r="OHH253" s="348"/>
      <c r="OHI253" s="349"/>
      <c r="OHK253" s="347"/>
      <c r="OHL253" s="350"/>
      <c r="OHM253" s="350"/>
      <c r="OHN253" s="348"/>
      <c r="OHO253" s="348"/>
      <c r="OHP253" s="348"/>
      <c r="OHQ253" s="349"/>
      <c r="OHS253" s="347"/>
      <c r="OHT253" s="350"/>
      <c r="OHU253" s="350"/>
      <c r="OHV253" s="348"/>
      <c r="OHW253" s="348"/>
      <c r="OHX253" s="348"/>
      <c r="OHY253" s="349"/>
      <c r="OIA253" s="347"/>
      <c r="OIB253" s="350"/>
      <c r="OIC253" s="350"/>
      <c r="OID253" s="348"/>
      <c r="OIE253" s="348"/>
      <c r="OIF253" s="348"/>
      <c r="OIG253" s="349"/>
      <c r="OII253" s="347"/>
      <c r="OIJ253" s="350"/>
      <c r="OIK253" s="350"/>
      <c r="OIL253" s="348"/>
      <c r="OIM253" s="348"/>
      <c r="OIN253" s="348"/>
      <c r="OIO253" s="349"/>
      <c r="OIQ253" s="347"/>
      <c r="OIR253" s="350"/>
      <c r="OIS253" s="350"/>
      <c r="OIT253" s="348"/>
      <c r="OIU253" s="348"/>
      <c r="OIV253" s="348"/>
      <c r="OIW253" s="349"/>
      <c r="OIY253" s="347"/>
      <c r="OIZ253" s="350"/>
      <c r="OJA253" s="350"/>
      <c r="OJB253" s="348"/>
      <c r="OJC253" s="348"/>
      <c r="OJD253" s="348"/>
      <c r="OJE253" s="349"/>
      <c r="OJG253" s="347"/>
      <c r="OJH253" s="350"/>
      <c r="OJI253" s="350"/>
      <c r="OJJ253" s="348"/>
      <c r="OJK253" s="348"/>
      <c r="OJL253" s="348"/>
      <c r="OJM253" s="349"/>
      <c r="OJO253" s="347"/>
      <c r="OJP253" s="350"/>
      <c r="OJQ253" s="350"/>
      <c r="OJR253" s="348"/>
      <c r="OJS253" s="348"/>
      <c r="OJT253" s="348"/>
      <c r="OJU253" s="349"/>
      <c r="OJW253" s="347"/>
      <c r="OJX253" s="350"/>
      <c r="OJY253" s="350"/>
      <c r="OJZ253" s="348"/>
      <c r="OKA253" s="348"/>
      <c r="OKB253" s="348"/>
      <c r="OKC253" s="349"/>
      <c r="OKE253" s="347"/>
      <c r="OKF253" s="350"/>
      <c r="OKG253" s="350"/>
      <c r="OKH253" s="348"/>
      <c r="OKI253" s="348"/>
      <c r="OKJ253" s="348"/>
      <c r="OKK253" s="349"/>
      <c r="OKM253" s="347"/>
      <c r="OKN253" s="350"/>
      <c r="OKO253" s="350"/>
      <c r="OKP253" s="348"/>
      <c r="OKQ253" s="348"/>
      <c r="OKR253" s="348"/>
      <c r="OKS253" s="349"/>
      <c r="OKU253" s="347"/>
      <c r="OKV253" s="350"/>
      <c r="OKW253" s="350"/>
      <c r="OKX253" s="348"/>
      <c r="OKY253" s="348"/>
      <c r="OKZ253" s="348"/>
      <c r="OLA253" s="349"/>
      <c r="OLC253" s="347"/>
      <c r="OLD253" s="350"/>
      <c r="OLE253" s="350"/>
      <c r="OLF253" s="348"/>
      <c r="OLG253" s="348"/>
      <c r="OLH253" s="348"/>
      <c r="OLI253" s="349"/>
      <c r="OLK253" s="347"/>
      <c r="OLL253" s="350"/>
      <c r="OLM253" s="350"/>
      <c r="OLN253" s="348"/>
      <c r="OLO253" s="348"/>
      <c r="OLP253" s="348"/>
      <c r="OLQ253" s="349"/>
      <c r="OLS253" s="347"/>
      <c r="OLT253" s="350"/>
      <c r="OLU253" s="350"/>
      <c r="OLV253" s="348"/>
      <c r="OLW253" s="348"/>
      <c r="OLX253" s="348"/>
      <c r="OLY253" s="349"/>
      <c r="OMA253" s="347"/>
      <c r="OMB253" s="350"/>
      <c r="OMC253" s="350"/>
      <c r="OMD253" s="348"/>
      <c r="OME253" s="348"/>
      <c r="OMF253" s="348"/>
      <c r="OMG253" s="349"/>
      <c r="OMI253" s="347"/>
      <c r="OMJ253" s="350"/>
      <c r="OMK253" s="350"/>
      <c r="OML253" s="348"/>
      <c r="OMM253" s="348"/>
      <c r="OMN253" s="348"/>
      <c r="OMO253" s="349"/>
      <c r="OMQ253" s="347"/>
      <c r="OMR253" s="350"/>
      <c r="OMS253" s="350"/>
      <c r="OMT253" s="348"/>
      <c r="OMU253" s="348"/>
      <c r="OMV253" s="348"/>
      <c r="OMW253" s="349"/>
      <c r="OMY253" s="347"/>
      <c r="OMZ253" s="350"/>
      <c r="ONA253" s="350"/>
      <c r="ONB253" s="348"/>
      <c r="ONC253" s="348"/>
      <c r="OND253" s="348"/>
      <c r="ONE253" s="349"/>
      <c r="ONG253" s="347"/>
      <c r="ONH253" s="350"/>
      <c r="ONI253" s="350"/>
      <c r="ONJ253" s="348"/>
      <c r="ONK253" s="348"/>
      <c r="ONL253" s="348"/>
      <c r="ONM253" s="349"/>
      <c r="ONO253" s="347"/>
      <c r="ONP253" s="350"/>
      <c r="ONQ253" s="350"/>
      <c r="ONR253" s="348"/>
      <c r="ONS253" s="348"/>
      <c r="ONT253" s="348"/>
      <c r="ONU253" s="349"/>
      <c r="ONW253" s="347"/>
      <c r="ONX253" s="350"/>
      <c r="ONY253" s="350"/>
      <c r="ONZ253" s="348"/>
      <c r="OOA253" s="348"/>
      <c r="OOB253" s="348"/>
      <c r="OOC253" s="349"/>
      <c r="OOE253" s="347"/>
      <c r="OOF253" s="350"/>
      <c r="OOG253" s="350"/>
      <c r="OOH253" s="348"/>
      <c r="OOI253" s="348"/>
      <c r="OOJ253" s="348"/>
      <c r="OOK253" s="349"/>
      <c r="OOM253" s="347"/>
      <c r="OON253" s="350"/>
      <c r="OOO253" s="350"/>
      <c r="OOP253" s="348"/>
      <c r="OOQ253" s="348"/>
      <c r="OOR253" s="348"/>
      <c r="OOS253" s="349"/>
      <c r="OOU253" s="347"/>
      <c r="OOV253" s="350"/>
      <c r="OOW253" s="350"/>
      <c r="OOX253" s="348"/>
      <c r="OOY253" s="348"/>
      <c r="OOZ253" s="348"/>
      <c r="OPA253" s="349"/>
      <c r="OPC253" s="347"/>
      <c r="OPD253" s="350"/>
      <c r="OPE253" s="350"/>
      <c r="OPF253" s="348"/>
      <c r="OPG253" s="348"/>
      <c r="OPH253" s="348"/>
      <c r="OPI253" s="349"/>
      <c r="OPK253" s="347"/>
      <c r="OPL253" s="350"/>
      <c r="OPM253" s="350"/>
      <c r="OPN253" s="348"/>
      <c r="OPO253" s="348"/>
      <c r="OPP253" s="348"/>
      <c r="OPQ253" s="349"/>
      <c r="OPS253" s="347"/>
      <c r="OPT253" s="350"/>
      <c r="OPU253" s="350"/>
      <c r="OPV253" s="348"/>
      <c r="OPW253" s="348"/>
      <c r="OPX253" s="348"/>
      <c r="OPY253" s="349"/>
      <c r="OQA253" s="347"/>
      <c r="OQB253" s="350"/>
      <c r="OQC253" s="350"/>
      <c r="OQD253" s="348"/>
      <c r="OQE253" s="348"/>
      <c r="OQF253" s="348"/>
      <c r="OQG253" s="349"/>
      <c r="OQI253" s="347"/>
      <c r="OQJ253" s="350"/>
      <c r="OQK253" s="350"/>
      <c r="OQL253" s="348"/>
      <c r="OQM253" s="348"/>
      <c r="OQN253" s="348"/>
      <c r="OQO253" s="349"/>
      <c r="OQQ253" s="347"/>
      <c r="OQR253" s="350"/>
      <c r="OQS253" s="350"/>
      <c r="OQT253" s="348"/>
      <c r="OQU253" s="348"/>
      <c r="OQV253" s="348"/>
      <c r="OQW253" s="349"/>
      <c r="OQY253" s="347"/>
      <c r="OQZ253" s="350"/>
      <c r="ORA253" s="350"/>
      <c r="ORB253" s="348"/>
      <c r="ORC253" s="348"/>
      <c r="ORD253" s="348"/>
      <c r="ORE253" s="349"/>
      <c r="ORG253" s="347"/>
      <c r="ORH253" s="350"/>
      <c r="ORI253" s="350"/>
      <c r="ORJ253" s="348"/>
      <c r="ORK253" s="348"/>
      <c r="ORL253" s="348"/>
      <c r="ORM253" s="349"/>
      <c r="ORO253" s="347"/>
      <c r="ORP253" s="350"/>
      <c r="ORQ253" s="350"/>
      <c r="ORR253" s="348"/>
      <c r="ORS253" s="348"/>
      <c r="ORT253" s="348"/>
      <c r="ORU253" s="349"/>
      <c r="ORW253" s="347"/>
      <c r="ORX253" s="350"/>
      <c r="ORY253" s="350"/>
      <c r="ORZ253" s="348"/>
      <c r="OSA253" s="348"/>
      <c r="OSB253" s="348"/>
      <c r="OSC253" s="349"/>
      <c r="OSE253" s="347"/>
      <c r="OSF253" s="350"/>
      <c r="OSG253" s="350"/>
      <c r="OSH253" s="348"/>
      <c r="OSI253" s="348"/>
      <c r="OSJ253" s="348"/>
      <c r="OSK253" s="349"/>
      <c r="OSM253" s="347"/>
      <c r="OSN253" s="350"/>
      <c r="OSO253" s="350"/>
      <c r="OSP253" s="348"/>
      <c r="OSQ253" s="348"/>
      <c r="OSR253" s="348"/>
      <c r="OSS253" s="349"/>
      <c r="OSU253" s="347"/>
      <c r="OSV253" s="350"/>
      <c r="OSW253" s="350"/>
      <c r="OSX253" s="348"/>
      <c r="OSY253" s="348"/>
      <c r="OSZ253" s="348"/>
      <c r="OTA253" s="349"/>
      <c r="OTC253" s="347"/>
      <c r="OTD253" s="350"/>
      <c r="OTE253" s="350"/>
      <c r="OTF253" s="348"/>
      <c r="OTG253" s="348"/>
      <c r="OTH253" s="348"/>
      <c r="OTI253" s="349"/>
      <c r="OTK253" s="347"/>
      <c r="OTL253" s="350"/>
      <c r="OTM253" s="350"/>
      <c r="OTN253" s="348"/>
      <c r="OTO253" s="348"/>
      <c r="OTP253" s="348"/>
      <c r="OTQ253" s="349"/>
      <c r="OTS253" s="347"/>
      <c r="OTT253" s="350"/>
      <c r="OTU253" s="350"/>
      <c r="OTV253" s="348"/>
      <c r="OTW253" s="348"/>
      <c r="OTX253" s="348"/>
      <c r="OTY253" s="349"/>
      <c r="OUA253" s="347"/>
      <c r="OUB253" s="350"/>
      <c r="OUC253" s="350"/>
      <c r="OUD253" s="348"/>
      <c r="OUE253" s="348"/>
      <c r="OUF253" s="348"/>
      <c r="OUG253" s="349"/>
      <c r="OUI253" s="347"/>
      <c r="OUJ253" s="350"/>
      <c r="OUK253" s="350"/>
      <c r="OUL253" s="348"/>
      <c r="OUM253" s="348"/>
      <c r="OUN253" s="348"/>
      <c r="OUO253" s="349"/>
      <c r="OUQ253" s="347"/>
      <c r="OUR253" s="350"/>
      <c r="OUS253" s="350"/>
      <c r="OUT253" s="348"/>
      <c r="OUU253" s="348"/>
      <c r="OUV253" s="348"/>
      <c r="OUW253" s="349"/>
      <c r="OUY253" s="347"/>
      <c r="OUZ253" s="350"/>
      <c r="OVA253" s="350"/>
      <c r="OVB253" s="348"/>
      <c r="OVC253" s="348"/>
      <c r="OVD253" s="348"/>
      <c r="OVE253" s="349"/>
      <c r="OVG253" s="347"/>
      <c r="OVH253" s="350"/>
      <c r="OVI253" s="350"/>
      <c r="OVJ253" s="348"/>
      <c r="OVK253" s="348"/>
      <c r="OVL253" s="348"/>
      <c r="OVM253" s="349"/>
      <c r="OVO253" s="347"/>
      <c r="OVP253" s="350"/>
      <c r="OVQ253" s="350"/>
      <c r="OVR253" s="348"/>
      <c r="OVS253" s="348"/>
      <c r="OVT253" s="348"/>
      <c r="OVU253" s="349"/>
      <c r="OVW253" s="347"/>
      <c r="OVX253" s="350"/>
      <c r="OVY253" s="350"/>
      <c r="OVZ253" s="348"/>
      <c r="OWA253" s="348"/>
      <c r="OWB253" s="348"/>
      <c r="OWC253" s="349"/>
      <c r="OWE253" s="347"/>
      <c r="OWF253" s="350"/>
      <c r="OWG253" s="350"/>
      <c r="OWH253" s="348"/>
      <c r="OWI253" s="348"/>
      <c r="OWJ253" s="348"/>
      <c r="OWK253" s="349"/>
      <c r="OWM253" s="347"/>
      <c r="OWN253" s="350"/>
      <c r="OWO253" s="350"/>
      <c r="OWP253" s="348"/>
      <c r="OWQ253" s="348"/>
      <c r="OWR253" s="348"/>
      <c r="OWS253" s="349"/>
      <c r="OWU253" s="347"/>
      <c r="OWV253" s="350"/>
      <c r="OWW253" s="350"/>
      <c r="OWX253" s="348"/>
      <c r="OWY253" s="348"/>
      <c r="OWZ253" s="348"/>
      <c r="OXA253" s="349"/>
      <c r="OXC253" s="347"/>
      <c r="OXD253" s="350"/>
      <c r="OXE253" s="350"/>
      <c r="OXF253" s="348"/>
      <c r="OXG253" s="348"/>
      <c r="OXH253" s="348"/>
      <c r="OXI253" s="349"/>
      <c r="OXK253" s="347"/>
      <c r="OXL253" s="350"/>
      <c r="OXM253" s="350"/>
      <c r="OXN253" s="348"/>
      <c r="OXO253" s="348"/>
      <c r="OXP253" s="348"/>
      <c r="OXQ253" s="349"/>
      <c r="OXS253" s="347"/>
      <c r="OXT253" s="350"/>
      <c r="OXU253" s="350"/>
      <c r="OXV253" s="348"/>
      <c r="OXW253" s="348"/>
      <c r="OXX253" s="348"/>
      <c r="OXY253" s="349"/>
      <c r="OYA253" s="347"/>
      <c r="OYB253" s="350"/>
      <c r="OYC253" s="350"/>
      <c r="OYD253" s="348"/>
      <c r="OYE253" s="348"/>
      <c r="OYF253" s="348"/>
      <c r="OYG253" s="349"/>
      <c r="OYI253" s="347"/>
      <c r="OYJ253" s="350"/>
      <c r="OYK253" s="350"/>
      <c r="OYL253" s="348"/>
      <c r="OYM253" s="348"/>
      <c r="OYN253" s="348"/>
      <c r="OYO253" s="349"/>
      <c r="OYQ253" s="347"/>
      <c r="OYR253" s="350"/>
      <c r="OYS253" s="350"/>
      <c r="OYT253" s="348"/>
      <c r="OYU253" s="348"/>
      <c r="OYV253" s="348"/>
      <c r="OYW253" s="349"/>
      <c r="OYY253" s="347"/>
      <c r="OYZ253" s="350"/>
      <c r="OZA253" s="350"/>
      <c r="OZB253" s="348"/>
      <c r="OZC253" s="348"/>
      <c r="OZD253" s="348"/>
      <c r="OZE253" s="349"/>
      <c r="OZG253" s="347"/>
      <c r="OZH253" s="350"/>
      <c r="OZI253" s="350"/>
      <c r="OZJ253" s="348"/>
      <c r="OZK253" s="348"/>
      <c r="OZL253" s="348"/>
      <c r="OZM253" s="349"/>
      <c r="OZO253" s="347"/>
      <c r="OZP253" s="350"/>
      <c r="OZQ253" s="350"/>
      <c r="OZR253" s="348"/>
      <c r="OZS253" s="348"/>
      <c r="OZT253" s="348"/>
      <c r="OZU253" s="349"/>
      <c r="OZW253" s="347"/>
      <c r="OZX253" s="350"/>
      <c r="OZY253" s="350"/>
      <c r="OZZ253" s="348"/>
      <c r="PAA253" s="348"/>
      <c r="PAB253" s="348"/>
      <c r="PAC253" s="349"/>
      <c r="PAE253" s="347"/>
      <c r="PAF253" s="350"/>
      <c r="PAG253" s="350"/>
      <c r="PAH253" s="348"/>
      <c r="PAI253" s="348"/>
      <c r="PAJ253" s="348"/>
      <c r="PAK253" s="349"/>
      <c r="PAM253" s="347"/>
      <c r="PAN253" s="350"/>
      <c r="PAO253" s="350"/>
      <c r="PAP253" s="348"/>
      <c r="PAQ253" s="348"/>
      <c r="PAR253" s="348"/>
      <c r="PAS253" s="349"/>
      <c r="PAU253" s="347"/>
      <c r="PAV253" s="350"/>
      <c r="PAW253" s="350"/>
      <c r="PAX253" s="348"/>
      <c r="PAY253" s="348"/>
      <c r="PAZ253" s="348"/>
      <c r="PBA253" s="349"/>
      <c r="PBC253" s="347"/>
      <c r="PBD253" s="350"/>
      <c r="PBE253" s="350"/>
      <c r="PBF253" s="348"/>
      <c r="PBG253" s="348"/>
      <c r="PBH253" s="348"/>
      <c r="PBI253" s="349"/>
      <c r="PBK253" s="347"/>
      <c r="PBL253" s="350"/>
      <c r="PBM253" s="350"/>
      <c r="PBN253" s="348"/>
      <c r="PBO253" s="348"/>
      <c r="PBP253" s="348"/>
      <c r="PBQ253" s="349"/>
      <c r="PBS253" s="347"/>
      <c r="PBT253" s="350"/>
      <c r="PBU253" s="350"/>
      <c r="PBV253" s="348"/>
      <c r="PBW253" s="348"/>
      <c r="PBX253" s="348"/>
      <c r="PBY253" s="349"/>
      <c r="PCA253" s="347"/>
      <c r="PCB253" s="350"/>
      <c r="PCC253" s="350"/>
      <c r="PCD253" s="348"/>
      <c r="PCE253" s="348"/>
      <c r="PCF253" s="348"/>
      <c r="PCG253" s="349"/>
      <c r="PCI253" s="347"/>
      <c r="PCJ253" s="350"/>
      <c r="PCK253" s="350"/>
      <c r="PCL253" s="348"/>
      <c r="PCM253" s="348"/>
      <c r="PCN253" s="348"/>
      <c r="PCO253" s="349"/>
      <c r="PCQ253" s="347"/>
      <c r="PCR253" s="350"/>
      <c r="PCS253" s="350"/>
      <c r="PCT253" s="348"/>
      <c r="PCU253" s="348"/>
      <c r="PCV253" s="348"/>
      <c r="PCW253" s="349"/>
      <c r="PCY253" s="347"/>
      <c r="PCZ253" s="350"/>
      <c r="PDA253" s="350"/>
      <c r="PDB253" s="348"/>
      <c r="PDC253" s="348"/>
      <c r="PDD253" s="348"/>
      <c r="PDE253" s="349"/>
      <c r="PDG253" s="347"/>
      <c r="PDH253" s="350"/>
      <c r="PDI253" s="350"/>
      <c r="PDJ253" s="348"/>
      <c r="PDK253" s="348"/>
      <c r="PDL253" s="348"/>
      <c r="PDM253" s="349"/>
      <c r="PDO253" s="347"/>
      <c r="PDP253" s="350"/>
      <c r="PDQ253" s="350"/>
      <c r="PDR253" s="348"/>
      <c r="PDS253" s="348"/>
      <c r="PDT253" s="348"/>
      <c r="PDU253" s="349"/>
      <c r="PDW253" s="347"/>
      <c r="PDX253" s="350"/>
      <c r="PDY253" s="350"/>
      <c r="PDZ253" s="348"/>
      <c r="PEA253" s="348"/>
      <c r="PEB253" s="348"/>
      <c r="PEC253" s="349"/>
      <c r="PEE253" s="347"/>
      <c r="PEF253" s="350"/>
      <c r="PEG253" s="350"/>
      <c r="PEH253" s="348"/>
      <c r="PEI253" s="348"/>
      <c r="PEJ253" s="348"/>
      <c r="PEK253" s="349"/>
      <c r="PEM253" s="347"/>
      <c r="PEN253" s="350"/>
      <c r="PEO253" s="350"/>
      <c r="PEP253" s="348"/>
      <c r="PEQ253" s="348"/>
      <c r="PER253" s="348"/>
      <c r="PES253" s="349"/>
      <c r="PEU253" s="347"/>
      <c r="PEV253" s="350"/>
      <c r="PEW253" s="350"/>
      <c r="PEX253" s="348"/>
      <c r="PEY253" s="348"/>
      <c r="PEZ253" s="348"/>
      <c r="PFA253" s="349"/>
      <c r="PFC253" s="347"/>
      <c r="PFD253" s="350"/>
      <c r="PFE253" s="350"/>
      <c r="PFF253" s="348"/>
      <c r="PFG253" s="348"/>
      <c r="PFH253" s="348"/>
      <c r="PFI253" s="349"/>
      <c r="PFK253" s="347"/>
      <c r="PFL253" s="350"/>
      <c r="PFM253" s="350"/>
      <c r="PFN253" s="348"/>
      <c r="PFO253" s="348"/>
      <c r="PFP253" s="348"/>
      <c r="PFQ253" s="349"/>
      <c r="PFS253" s="347"/>
      <c r="PFT253" s="350"/>
      <c r="PFU253" s="350"/>
      <c r="PFV253" s="348"/>
      <c r="PFW253" s="348"/>
      <c r="PFX253" s="348"/>
      <c r="PFY253" s="349"/>
      <c r="PGA253" s="347"/>
      <c r="PGB253" s="350"/>
      <c r="PGC253" s="350"/>
      <c r="PGD253" s="348"/>
      <c r="PGE253" s="348"/>
      <c r="PGF253" s="348"/>
      <c r="PGG253" s="349"/>
      <c r="PGI253" s="347"/>
      <c r="PGJ253" s="350"/>
      <c r="PGK253" s="350"/>
      <c r="PGL253" s="348"/>
      <c r="PGM253" s="348"/>
      <c r="PGN253" s="348"/>
      <c r="PGO253" s="349"/>
      <c r="PGQ253" s="347"/>
      <c r="PGR253" s="350"/>
      <c r="PGS253" s="350"/>
      <c r="PGT253" s="348"/>
      <c r="PGU253" s="348"/>
      <c r="PGV253" s="348"/>
      <c r="PGW253" s="349"/>
      <c r="PGY253" s="347"/>
      <c r="PGZ253" s="350"/>
      <c r="PHA253" s="350"/>
      <c r="PHB253" s="348"/>
      <c r="PHC253" s="348"/>
      <c r="PHD253" s="348"/>
      <c r="PHE253" s="349"/>
      <c r="PHG253" s="347"/>
      <c r="PHH253" s="350"/>
      <c r="PHI253" s="350"/>
      <c r="PHJ253" s="348"/>
      <c r="PHK253" s="348"/>
      <c r="PHL253" s="348"/>
      <c r="PHM253" s="349"/>
      <c r="PHO253" s="347"/>
      <c r="PHP253" s="350"/>
      <c r="PHQ253" s="350"/>
      <c r="PHR253" s="348"/>
      <c r="PHS253" s="348"/>
      <c r="PHT253" s="348"/>
      <c r="PHU253" s="349"/>
      <c r="PHW253" s="347"/>
      <c r="PHX253" s="350"/>
      <c r="PHY253" s="350"/>
      <c r="PHZ253" s="348"/>
      <c r="PIA253" s="348"/>
      <c r="PIB253" s="348"/>
      <c r="PIC253" s="349"/>
      <c r="PIE253" s="347"/>
      <c r="PIF253" s="350"/>
      <c r="PIG253" s="350"/>
      <c r="PIH253" s="348"/>
      <c r="PII253" s="348"/>
      <c r="PIJ253" s="348"/>
      <c r="PIK253" s="349"/>
      <c r="PIM253" s="347"/>
      <c r="PIN253" s="350"/>
      <c r="PIO253" s="350"/>
      <c r="PIP253" s="348"/>
      <c r="PIQ253" s="348"/>
      <c r="PIR253" s="348"/>
      <c r="PIS253" s="349"/>
      <c r="PIU253" s="347"/>
      <c r="PIV253" s="350"/>
      <c r="PIW253" s="350"/>
      <c r="PIX253" s="348"/>
      <c r="PIY253" s="348"/>
      <c r="PIZ253" s="348"/>
      <c r="PJA253" s="349"/>
      <c r="PJC253" s="347"/>
      <c r="PJD253" s="350"/>
      <c r="PJE253" s="350"/>
      <c r="PJF253" s="348"/>
      <c r="PJG253" s="348"/>
      <c r="PJH253" s="348"/>
      <c r="PJI253" s="349"/>
      <c r="PJK253" s="347"/>
      <c r="PJL253" s="350"/>
      <c r="PJM253" s="350"/>
      <c r="PJN253" s="348"/>
      <c r="PJO253" s="348"/>
      <c r="PJP253" s="348"/>
      <c r="PJQ253" s="349"/>
      <c r="PJS253" s="347"/>
      <c r="PJT253" s="350"/>
      <c r="PJU253" s="350"/>
      <c r="PJV253" s="348"/>
      <c r="PJW253" s="348"/>
      <c r="PJX253" s="348"/>
      <c r="PJY253" s="349"/>
      <c r="PKA253" s="347"/>
      <c r="PKB253" s="350"/>
      <c r="PKC253" s="350"/>
      <c r="PKD253" s="348"/>
      <c r="PKE253" s="348"/>
      <c r="PKF253" s="348"/>
      <c r="PKG253" s="349"/>
      <c r="PKI253" s="347"/>
      <c r="PKJ253" s="350"/>
      <c r="PKK253" s="350"/>
      <c r="PKL253" s="348"/>
      <c r="PKM253" s="348"/>
      <c r="PKN253" s="348"/>
      <c r="PKO253" s="349"/>
      <c r="PKQ253" s="347"/>
      <c r="PKR253" s="350"/>
      <c r="PKS253" s="350"/>
      <c r="PKT253" s="348"/>
      <c r="PKU253" s="348"/>
      <c r="PKV253" s="348"/>
      <c r="PKW253" s="349"/>
      <c r="PKY253" s="347"/>
      <c r="PKZ253" s="350"/>
      <c r="PLA253" s="350"/>
      <c r="PLB253" s="348"/>
      <c r="PLC253" s="348"/>
      <c r="PLD253" s="348"/>
      <c r="PLE253" s="349"/>
      <c r="PLG253" s="347"/>
      <c r="PLH253" s="350"/>
      <c r="PLI253" s="350"/>
      <c r="PLJ253" s="348"/>
      <c r="PLK253" s="348"/>
      <c r="PLL253" s="348"/>
      <c r="PLM253" s="349"/>
      <c r="PLO253" s="347"/>
      <c r="PLP253" s="350"/>
      <c r="PLQ253" s="350"/>
      <c r="PLR253" s="348"/>
      <c r="PLS253" s="348"/>
      <c r="PLT253" s="348"/>
      <c r="PLU253" s="349"/>
      <c r="PLW253" s="347"/>
      <c r="PLX253" s="350"/>
      <c r="PLY253" s="350"/>
      <c r="PLZ253" s="348"/>
      <c r="PMA253" s="348"/>
      <c r="PMB253" s="348"/>
      <c r="PMC253" s="349"/>
      <c r="PME253" s="347"/>
      <c r="PMF253" s="350"/>
      <c r="PMG253" s="350"/>
      <c r="PMH253" s="348"/>
      <c r="PMI253" s="348"/>
      <c r="PMJ253" s="348"/>
      <c r="PMK253" s="349"/>
      <c r="PMM253" s="347"/>
      <c r="PMN253" s="350"/>
      <c r="PMO253" s="350"/>
      <c r="PMP253" s="348"/>
      <c r="PMQ253" s="348"/>
      <c r="PMR253" s="348"/>
      <c r="PMS253" s="349"/>
      <c r="PMU253" s="347"/>
      <c r="PMV253" s="350"/>
      <c r="PMW253" s="350"/>
      <c r="PMX253" s="348"/>
      <c r="PMY253" s="348"/>
      <c r="PMZ253" s="348"/>
      <c r="PNA253" s="349"/>
      <c r="PNC253" s="347"/>
      <c r="PND253" s="350"/>
      <c r="PNE253" s="350"/>
      <c r="PNF253" s="348"/>
      <c r="PNG253" s="348"/>
      <c r="PNH253" s="348"/>
      <c r="PNI253" s="349"/>
      <c r="PNK253" s="347"/>
      <c r="PNL253" s="350"/>
      <c r="PNM253" s="350"/>
      <c r="PNN253" s="348"/>
      <c r="PNO253" s="348"/>
      <c r="PNP253" s="348"/>
      <c r="PNQ253" s="349"/>
      <c r="PNS253" s="347"/>
      <c r="PNT253" s="350"/>
      <c r="PNU253" s="350"/>
      <c r="PNV253" s="348"/>
      <c r="PNW253" s="348"/>
      <c r="PNX253" s="348"/>
      <c r="PNY253" s="349"/>
      <c r="POA253" s="347"/>
      <c r="POB253" s="350"/>
      <c r="POC253" s="350"/>
      <c r="POD253" s="348"/>
      <c r="POE253" s="348"/>
      <c r="POF253" s="348"/>
      <c r="POG253" s="349"/>
      <c r="POI253" s="347"/>
      <c r="POJ253" s="350"/>
      <c r="POK253" s="350"/>
      <c r="POL253" s="348"/>
      <c r="POM253" s="348"/>
      <c r="PON253" s="348"/>
      <c r="POO253" s="349"/>
      <c r="POQ253" s="347"/>
      <c r="POR253" s="350"/>
      <c r="POS253" s="350"/>
      <c r="POT253" s="348"/>
      <c r="POU253" s="348"/>
      <c r="POV253" s="348"/>
      <c r="POW253" s="349"/>
      <c r="POY253" s="347"/>
      <c r="POZ253" s="350"/>
      <c r="PPA253" s="350"/>
      <c r="PPB253" s="348"/>
      <c r="PPC253" s="348"/>
      <c r="PPD253" s="348"/>
      <c r="PPE253" s="349"/>
      <c r="PPG253" s="347"/>
      <c r="PPH253" s="350"/>
      <c r="PPI253" s="350"/>
      <c r="PPJ253" s="348"/>
      <c r="PPK253" s="348"/>
      <c r="PPL253" s="348"/>
      <c r="PPM253" s="349"/>
      <c r="PPO253" s="347"/>
      <c r="PPP253" s="350"/>
      <c r="PPQ253" s="350"/>
      <c r="PPR253" s="348"/>
      <c r="PPS253" s="348"/>
      <c r="PPT253" s="348"/>
      <c r="PPU253" s="349"/>
      <c r="PPW253" s="347"/>
      <c r="PPX253" s="350"/>
      <c r="PPY253" s="350"/>
      <c r="PPZ253" s="348"/>
      <c r="PQA253" s="348"/>
      <c r="PQB253" s="348"/>
      <c r="PQC253" s="349"/>
      <c r="PQE253" s="347"/>
      <c r="PQF253" s="350"/>
      <c r="PQG253" s="350"/>
      <c r="PQH253" s="348"/>
      <c r="PQI253" s="348"/>
      <c r="PQJ253" s="348"/>
      <c r="PQK253" s="349"/>
      <c r="PQM253" s="347"/>
      <c r="PQN253" s="350"/>
      <c r="PQO253" s="350"/>
      <c r="PQP253" s="348"/>
      <c r="PQQ253" s="348"/>
      <c r="PQR253" s="348"/>
      <c r="PQS253" s="349"/>
      <c r="PQU253" s="347"/>
      <c r="PQV253" s="350"/>
      <c r="PQW253" s="350"/>
      <c r="PQX253" s="348"/>
      <c r="PQY253" s="348"/>
      <c r="PQZ253" s="348"/>
      <c r="PRA253" s="349"/>
      <c r="PRC253" s="347"/>
      <c r="PRD253" s="350"/>
      <c r="PRE253" s="350"/>
      <c r="PRF253" s="348"/>
      <c r="PRG253" s="348"/>
      <c r="PRH253" s="348"/>
      <c r="PRI253" s="349"/>
      <c r="PRK253" s="347"/>
      <c r="PRL253" s="350"/>
      <c r="PRM253" s="350"/>
      <c r="PRN253" s="348"/>
      <c r="PRO253" s="348"/>
      <c r="PRP253" s="348"/>
      <c r="PRQ253" s="349"/>
      <c r="PRS253" s="347"/>
      <c r="PRT253" s="350"/>
      <c r="PRU253" s="350"/>
      <c r="PRV253" s="348"/>
      <c r="PRW253" s="348"/>
      <c r="PRX253" s="348"/>
      <c r="PRY253" s="349"/>
      <c r="PSA253" s="347"/>
      <c r="PSB253" s="350"/>
      <c r="PSC253" s="350"/>
      <c r="PSD253" s="348"/>
      <c r="PSE253" s="348"/>
      <c r="PSF253" s="348"/>
      <c r="PSG253" s="349"/>
      <c r="PSI253" s="347"/>
      <c r="PSJ253" s="350"/>
      <c r="PSK253" s="350"/>
      <c r="PSL253" s="348"/>
      <c r="PSM253" s="348"/>
      <c r="PSN253" s="348"/>
      <c r="PSO253" s="349"/>
      <c r="PSQ253" s="347"/>
      <c r="PSR253" s="350"/>
      <c r="PSS253" s="350"/>
      <c r="PST253" s="348"/>
      <c r="PSU253" s="348"/>
      <c r="PSV253" s="348"/>
      <c r="PSW253" s="349"/>
      <c r="PSY253" s="347"/>
      <c r="PSZ253" s="350"/>
      <c r="PTA253" s="350"/>
      <c r="PTB253" s="348"/>
      <c r="PTC253" s="348"/>
      <c r="PTD253" s="348"/>
      <c r="PTE253" s="349"/>
      <c r="PTG253" s="347"/>
      <c r="PTH253" s="350"/>
      <c r="PTI253" s="350"/>
      <c r="PTJ253" s="348"/>
      <c r="PTK253" s="348"/>
      <c r="PTL253" s="348"/>
      <c r="PTM253" s="349"/>
      <c r="PTO253" s="347"/>
      <c r="PTP253" s="350"/>
      <c r="PTQ253" s="350"/>
      <c r="PTR253" s="348"/>
      <c r="PTS253" s="348"/>
      <c r="PTT253" s="348"/>
      <c r="PTU253" s="349"/>
      <c r="PTW253" s="347"/>
      <c r="PTX253" s="350"/>
      <c r="PTY253" s="350"/>
      <c r="PTZ253" s="348"/>
      <c r="PUA253" s="348"/>
      <c r="PUB253" s="348"/>
      <c r="PUC253" s="349"/>
      <c r="PUE253" s="347"/>
      <c r="PUF253" s="350"/>
      <c r="PUG253" s="350"/>
      <c r="PUH253" s="348"/>
      <c r="PUI253" s="348"/>
      <c r="PUJ253" s="348"/>
      <c r="PUK253" s="349"/>
      <c r="PUM253" s="347"/>
      <c r="PUN253" s="350"/>
      <c r="PUO253" s="350"/>
      <c r="PUP253" s="348"/>
      <c r="PUQ253" s="348"/>
      <c r="PUR253" s="348"/>
      <c r="PUS253" s="349"/>
      <c r="PUU253" s="347"/>
      <c r="PUV253" s="350"/>
      <c r="PUW253" s="350"/>
      <c r="PUX253" s="348"/>
      <c r="PUY253" s="348"/>
      <c r="PUZ253" s="348"/>
      <c r="PVA253" s="349"/>
      <c r="PVC253" s="347"/>
      <c r="PVD253" s="350"/>
      <c r="PVE253" s="350"/>
      <c r="PVF253" s="348"/>
      <c r="PVG253" s="348"/>
      <c r="PVH253" s="348"/>
      <c r="PVI253" s="349"/>
      <c r="PVK253" s="347"/>
      <c r="PVL253" s="350"/>
      <c r="PVM253" s="350"/>
      <c r="PVN253" s="348"/>
      <c r="PVO253" s="348"/>
      <c r="PVP253" s="348"/>
      <c r="PVQ253" s="349"/>
      <c r="PVS253" s="347"/>
      <c r="PVT253" s="350"/>
      <c r="PVU253" s="350"/>
      <c r="PVV253" s="348"/>
      <c r="PVW253" s="348"/>
      <c r="PVX253" s="348"/>
      <c r="PVY253" s="349"/>
      <c r="PWA253" s="347"/>
      <c r="PWB253" s="350"/>
      <c r="PWC253" s="350"/>
      <c r="PWD253" s="348"/>
      <c r="PWE253" s="348"/>
      <c r="PWF253" s="348"/>
      <c r="PWG253" s="349"/>
      <c r="PWI253" s="347"/>
      <c r="PWJ253" s="350"/>
      <c r="PWK253" s="350"/>
      <c r="PWL253" s="348"/>
      <c r="PWM253" s="348"/>
      <c r="PWN253" s="348"/>
      <c r="PWO253" s="349"/>
      <c r="PWQ253" s="347"/>
      <c r="PWR253" s="350"/>
      <c r="PWS253" s="350"/>
      <c r="PWT253" s="348"/>
      <c r="PWU253" s="348"/>
      <c r="PWV253" s="348"/>
      <c r="PWW253" s="349"/>
      <c r="PWY253" s="347"/>
      <c r="PWZ253" s="350"/>
      <c r="PXA253" s="350"/>
      <c r="PXB253" s="348"/>
      <c r="PXC253" s="348"/>
      <c r="PXD253" s="348"/>
      <c r="PXE253" s="349"/>
      <c r="PXG253" s="347"/>
      <c r="PXH253" s="350"/>
      <c r="PXI253" s="350"/>
      <c r="PXJ253" s="348"/>
      <c r="PXK253" s="348"/>
      <c r="PXL253" s="348"/>
      <c r="PXM253" s="349"/>
      <c r="PXO253" s="347"/>
      <c r="PXP253" s="350"/>
      <c r="PXQ253" s="350"/>
      <c r="PXR253" s="348"/>
      <c r="PXS253" s="348"/>
      <c r="PXT253" s="348"/>
      <c r="PXU253" s="349"/>
      <c r="PXW253" s="347"/>
      <c r="PXX253" s="350"/>
      <c r="PXY253" s="350"/>
      <c r="PXZ253" s="348"/>
      <c r="PYA253" s="348"/>
      <c r="PYB253" s="348"/>
      <c r="PYC253" s="349"/>
      <c r="PYE253" s="347"/>
      <c r="PYF253" s="350"/>
      <c r="PYG253" s="350"/>
      <c r="PYH253" s="348"/>
      <c r="PYI253" s="348"/>
      <c r="PYJ253" s="348"/>
      <c r="PYK253" s="349"/>
      <c r="PYM253" s="347"/>
      <c r="PYN253" s="350"/>
      <c r="PYO253" s="350"/>
      <c r="PYP253" s="348"/>
      <c r="PYQ253" s="348"/>
      <c r="PYR253" s="348"/>
      <c r="PYS253" s="349"/>
      <c r="PYU253" s="347"/>
      <c r="PYV253" s="350"/>
      <c r="PYW253" s="350"/>
      <c r="PYX253" s="348"/>
      <c r="PYY253" s="348"/>
      <c r="PYZ253" s="348"/>
      <c r="PZA253" s="349"/>
      <c r="PZC253" s="347"/>
      <c r="PZD253" s="350"/>
      <c r="PZE253" s="350"/>
      <c r="PZF253" s="348"/>
      <c r="PZG253" s="348"/>
      <c r="PZH253" s="348"/>
      <c r="PZI253" s="349"/>
      <c r="PZK253" s="347"/>
      <c r="PZL253" s="350"/>
      <c r="PZM253" s="350"/>
      <c r="PZN253" s="348"/>
      <c r="PZO253" s="348"/>
      <c r="PZP253" s="348"/>
      <c r="PZQ253" s="349"/>
      <c r="PZS253" s="347"/>
      <c r="PZT253" s="350"/>
      <c r="PZU253" s="350"/>
      <c r="PZV253" s="348"/>
      <c r="PZW253" s="348"/>
      <c r="PZX253" s="348"/>
      <c r="PZY253" s="349"/>
      <c r="QAA253" s="347"/>
      <c r="QAB253" s="350"/>
      <c r="QAC253" s="350"/>
      <c r="QAD253" s="348"/>
      <c r="QAE253" s="348"/>
      <c r="QAF253" s="348"/>
      <c r="QAG253" s="349"/>
      <c r="QAI253" s="347"/>
      <c r="QAJ253" s="350"/>
      <c r="QAK253" s="350"/>
      <c r="QAL253" s="348"/>
      <c r="QAM253" s="348"/>
      <c r="QAN253" s="348"/>
      <c r="QAO253" s="349"/>
      <c r="QAQ253" s="347"/>
      <c r="QAR253" s="350"/>
      <c r="QAS253" s="350"/>
      <c r="QAT253" s="348"/>
      <c r="QAU253" s="348"/>
      <c r="QAV253" s="348"/>
      <c r="QAW253" s="349"/>
      <c r="QAY253" s="347"/>
      <c r="QAZ253" s="350"/>
      <c r="QBA253" s="350"/>
      <c r="QBB253" s="348"/>
      <c r="QBC253" s="348"/>
      <c r="QBD253" s="348"/>
      <c r="QBE253" s="349"/>
      <c r="QBG253" s="347"/>
      <c r="QBH253" s="350"/>
      <c r="QBI253" s="350"/>
      <c r="QBJ253" s="348"/>
      <c r="QBK253" s="348"/>
      <c r="QBL253" s="348"/>
      <c r="QBM253" s="349"/>
      <c r="QBO253" s="347"/>
      <c r="QBP253" s="350"/>
      <c r="QBQ253" s="350"/>
      <c r="QBR253" s="348"/>
      <c r="QBS253" s="348"/>
      <c r="QBT253" s="348"/>
      <c r="QBU253" s="349"/>
      <c r="QBW253" s="347"/>
      <c r="QBX253" s="350"/>
      <c r="QBY253" s="350"/>
      <c r="QBZ253" s="348"/>
      <c r="QCA253" s="348"/>
      <c r="QCB253" s="348"/>
      <c r="QCC253" s="349"/>
      <c r="QCE253" s="347"/>
      <c r="QCF253" s="350"/>
      <c r="QCG253" s="350"/>
      <c r="QCH253" s="348"/>
      <c r="QCI253" s="348"/>
      <c r="QCJ253" s="348"/>
      <c r="QCK253" s="349"/>
      <c r="QCM253" s="347"/>
      <c r="QCN253" s="350"/>
      <c r="QCO253" s="350"/>
      <c r="QCP253" s="348"/>
      <c r="QCQ253" s="348"/>
      <c r="QCR253" s="348"/>
      <c r="QCS253" s="349"/>
      <c r="QCU253" s="347"/>
      <c r="QCV253" s="350"/>
      <c r="QCW253" s="350"/>
      <c r="QCX253" s="348"/>
      <c r="QCY253" s="348"/>
      <c r="QCZ253" s="348"/>
      <c r="QDA253" s="349"/>
      <c r="QDC253" s="347"/>
      <c r="QDD253" s="350"/>
      <c r="QDE253" s="350"/>
      <c r="QDF253" s="348"/>
      <c r="QDG253" s="348"/>
      <c r="QDH253" s="348"/>
      <c r="QDI253" s="349"/>
      <c r="QDK253" s="347"/>
      <c r="QDL253" s="350"/>
      <c r="QDM253" s="350"/>
      <c r="QDN253" s="348"/>
      <c r="QDO253" s="348"/>
      <c r="QDP253" s="348"/>
      <c r="QDQ253" s="349"/>
      <c r="QDS253" s="347"/>
      <c r="QDT253" s="350"/>
      <c r="QDU253" s="350"/>
      <c r="QDV253" s="348"/>
      <c r="QDW253" s="348"/>
      <c r="QDX253" s="348"/>
      <c r="QDY253" s="349"/>
      <c r="QEA253" s="347"/>
      <c r="QEB253" s="350"/>
      <c r="QEC253" s="350"/>
      <c r="QED253" s="348"/>
      <c r="QEE253" s="348"/>
      <c r="QEF253" s="348"/>
      <c r="QEG253" s="349"/>
      <c r="QEI253" s="347"/>
      <c r="QEJ253" s="350"/>
      <c r="QEK253" s="350"/>
      <c r="QEL253" s="348"/>
      <c r="QEM253" s="348"/>
      <c r="QEN253" s="348"/>
      <c r="QEO253" s="349"/>
      <c r="QEQ253" s="347"/>
      <c r="QER253" s="350"/>
      <c r="QES253" s="350"/>
      <c r="QET253" s="348"/>
      <c r="QEU253" s="348"/>
      <c r="QEV253" s="348"/>
      <c r="QEW253" s="349"/>
      <c r="QEY253" s="347"/>
      <c r="QEZ253" s="350"/>
      <c r="QFA253" s="350"/>
      <c r="QFB253" s="348"/>
      <c r="QFC253" s="348"/>
      <c r="QFD253" s="348"/>
      <c r="QFE253" s="349"/>
      <c r="QFG253" s="347"/>
      <c r="QFH253" s="350"/>
      <c r="QFI253" s="350"/>
      <c r="QFJ253" s="348"/>
      <c r="QFK253" s="348"/>
      <c r="QFL253" s="348"/>
      <c r="QFM253" s="349"/>
      <c r="QFO253" s="347"/>
      <c r="QFP253" s="350"/>
      <c r="QFQ253" s="350"/>
      <c r="QFR253" s="348"/>
      <c r="QFS253" s="348"/>
      <c r="QFT253" s="348"/>
      <c r="QFU253" s="349"/>
      <c r="QFW253" s="347"/>
      <c r="QFX253" s="350"/>
      <c r="QFY253" s="350"/>
      <c r="QFZ253" s="348"/>
      <c r="QGA253" s="348"/>
      <c r="QGB253" s="348"/>
      <c r="QGC253" s="349"/>
      <c r="QGE253" s="347"/>
      <c r="QGF253" s="350"/>
      <c r="QGG253" s="350"/>
      <c r="QGH253" s="348"/>
      <c r="QGI253" s="348"/>
      <c r="QGJ253" s="348"/>
      <c r="QGK253" s="349"/>
      <c r="QGM253" s="347"/>
      <c r="QGN253" s="350"/>
      <c r="QGO253" s="350"/>
      <c r="QGP253" s="348"/>
      <c r="QGQ253" s="348"/>
      <c r="QGR253" s="348"/>
      <c r="QGS253" s="349"/>
      <c r="QGU253" s="347"/>
      <c r="QGV253" s="350"/>
      <c r="QGW253" s="350"/>
      <c r="QGX253" s="348"/>
      <c r="QGY253" s="348"/>
      <c r="QGZ253" s="348"/>
      <c r="QHA253" s="349"/>
      <c r="QHC253" s="347"/>
      <c r="QHD253" s="350"/>
      <c r="QHE253" s="350"/>
      <c r="QHF253" s="348"/>
      <c r="QHG253" s="348"/>
      <c r="QHH253" s="348"/>
      <c r="QHI253" s="349"/>
      <c r="QHK253" s="347"/>
      <c r="QHL253" s="350"/>
      <c r="QHM253" s="350"/>
      <c r="QHN253" s="348"/>
      <c r="QHO253" s="348"/>
      <c r="QHP253" s="348"/>
      <c r="QHQ253" s="349"/>
      <c r="QHS253" s="347"/>
      <c r="QHT253" s="350"/>
      <c r="QHU253" s="350"/>
      <c r="QHV253" s="348"/>
      <c r="QHW253" s="348"/>
      <c r="QHX253" s="348"/>
      <c r="QHY253" s="349"/>
      <c r="QIA253" s="347"/>
      <c r="QIB253" s="350"/>
      <c r="QIC253" s="350"/>
      <c r="QID253" s="348"/>
      <c r="QIE253" s="348"/>
      <c r="QIF253" s="348"/>
      <c r="QIG253" s="349"/>
      <c r="QII253" s="347"/>
      <c r="QIJ253" s="350"/>
      <c r="QIK253" s="350"/>
      <c r="QIL253" s="348"/>
      <c r="QIM253" s="348"/>
      <c r="QIN253" s="348"/>
      <c r="QIO253" s="349"/>
      <c r="QIQ253" s="347"/>
      <c r="QIR253" s="350"/>
      <c r="QIS253" s="350"/>
      <c r="QIT253" s="348"/>
      <c r="QIU253" s="348"/>
      <c r="QIV253" s="348"/>
      <c r="QIW253" s="349"/>
      <c r="QIY253" s="347"/>
      <c r="QIZ253" s="350"/>
      <c r="QJA253" s="350"/>
      <c r="QJB253" s="348"/>
      <c r="QJC253" s="348"/>
      <c r="QJD253" s="348"/>
      <c r="QJE253" s="349"/>
      <c r="QJG253" s="347"/>
      <c r="QJH253" s="350"/>
      <c r="QJI253" s="350"/>
      <c r="QJJ253" s="348"/>
      <c r="QJK253" s="348"/>
      <c r="QJL253" s="348"/>
      <c r="QJM253" s="349"/>
      <c r="QJO253" s="347"/>
      <c r="QJP253" s="350"/>
      <c r="QJQ253" s="350"/>
      <c r="QJR253" s="348"/>
      <c r="QJS253" s="348"/>
      <c r="QJT253" s="348"/>
      <c r="QJU253" s="349"/>
      <c r="QJW253" s="347"/>
      <c r="QJX253" s="350"/>
      <c r="QJY253" s="350"/>
      <c r="QJZ253" s="348"/>
      <c r="QKA253" s="348"/>
      <c r="QKB253" s="348"/>
      <c r="QKC253" s="349"/>
      <c r="QKE253" s="347"/>
      <c r="QKF253" s="350"/>
      <c r="QKG253" s="350"/>
      <c r="QKH253" s="348"/>
      <c r="QKI253" s="348"/>
      <c r="QKJ253" s="348"/>
      <c r="QKK253" s="349"/>
      <c r="QKM253" s="347"/>
      <c r="QKN253" s="350"/>
      <c r="QKO253" s="350"/>
      <c r="QKP253" s="348"/>
      <c r="QKQ253" s="348"/>
      <c r="QKR253" s="348"/>
      <c r="QKS253" s="349"/>
      <c r="QKU253" s="347"/>
      <c r="QKV253" s="350"/>
      <c r="QKW253" s="350"/>
      <c r="QKX253" s="348"/>
      <c r="QKY253" s="348"/>
      <c r="QKZ253" s="348"/>
      <c r="QLA253" s="349"/>
      <c r="QLC253" s="347"/>
      <c r="QLD253" s="350"/>
      <c r="QLE253" s="350"/>
      <c r="QLF253" s="348"/>
      <c r="QLG253" s="348"/>
      <c r="QLH253" s="348"/>
      <c r="QLI253" s="349"/>
      <c r="QLK253" s="347"/>
      <c r="QLL253" s="350"/>
      <c r="QLM253" s="350"/>
      <c r="QLN253" s="348"/>
      <c r="QLO253" s="348"/>
      <c r="QLP253" s="348"/>
      <c r="QLQ253" s="349"/>
      <c r="QLS253" s="347"/>
      <c r="QLT253" s="350"/>
      <c r="QLU253" s="350"/>
      <c r="QLV253" s="348"/>
      <c r="QLW253" s="348"/>
      <c r="QLX253" s="348"/>
      <c r="QLY253" s="349"/>
      <c r="QMA253" s="347"/>
      <c r="QMB253" s="350"/>
      <c r="QMC253" s="350"/>
      <c r="QMD253" s="348"/>
      <c r="QME253" s="348"/>
      <c r="QMF253" s="348"/>
      <c r="QMG253" s="349"/>
      <c r="QMI253" s="347"/>
      <c r="QMJ253" s="350"/>
      <c r="QMK253" s="350"/>
      <c r="QML253" s="348"/>
      <c r="QMM253" s="348"/>
      <c r="QMN253" s="348"/>
      <c r="QMO253" s="349"/>
      <c r="QMQ253" s="347"/>
      <c r="QMR253" s="350"/>
      <c r="QMS253" s="350"/>
      <c r="QMT253" s="348"/>
      <c r="QMU253" s="348"/>
      <c r="QMV253" s="348"/>
      <c r="QMW253" s="349"/>
      <c r="QMY253" s="347"/>
      <c r="QMZ253" s="350"/>
      <c r="QNA253" s="350"/>
      <c r="QNB253" s="348"/>
      <c r="QNC253" s="348"/>
      <c r="QND253" s="348"/>
      <c r="QNE253" s="349"/>
      <c r="QNG253" s="347"/>
      <c r="QNH253" s="350"/>
      <c r="QNI253" s="350"/>
      <c r="QNJ253" s="348"/>
      <c r="QNK253" s="348"/>
      <c r="QNL253" s="348"/>
      <c r="QNM253" s="349"/>
      <c r="QNO253" s="347"/>
      <c r="QNP253" s="350"/>
      <c r="QNQ253" s="350"/>
      <c r="QNR253" s="348"/>
      <c r="QNS253" s="348"/>
      <c r="QNT253" s="348"/>
      <c r="QNU253" s="349"/>
      <c r="QNW253" s="347"/>
      <c r="QNX253" s="350"/>
      <c r="QNY253" s="350"/>
      <c r="QNZ253" s="348"/>
      <c r="QOA253" s="348"/>
      <c r="QOB253" s="348"/>
      <c r="QOC253" s="349"/>
      <c r="QOE253" s="347"/>
      <c r="QOF253" s="350"/>
      <c r="QOG253" s="350"/>
      <c r="QOH253" s="348"/>
      <c r="QOI253" s="348"/>
      <c r="QOJ253" s="348"/>
      <c r="QOK253" s="349"/>
      <c r="QOM253" s="347"/>
      <c r="QON253" s="350"/>
      <c r="QOO253" s="350"/>
      <c r="QOP253" s="348"/>
      <c r="QOQ253" s="348"/>
      <c r="QOR253" s="348"/>
      <c r="QOS253" s="349"/>
      <c r="QOU253" s="347"/>
      <c r="QOV253" s="350"/>
      <c r="QOW253" s="350"/>
      <c r="QOX253" s="348"/>
      <c r="QOY253" s="348"/>
      <c r="QOZ253" s="348"/>
      <c r="QPA253" s="349"/>
      <c r="QPC253" s="347"/>
      <c r="QPD253" s="350"/>
      <c r="QPE253" s="350"/>
      <c r="QPF253" s="348"/>
      <c r="QPG253" s="348"/>
      <c r="QPH253" s="348"/>
      <c r="QPI253" s="349"/>
      <c r="QPK253" s="347"/>
      <c r="QPL253" s="350"/>
      <c r="QPM253" s="350"/>
      <c r="QPN253" s="348"/>
      <c r="QPO253" s="348"/>
      <c r="QPP253" s="348"/>
      <c r="QPQ253" s="349"/>
      <c r="QPS253" s="347"/>
      <c r="QPT253" s="350"/>
      <c r="QPU253" s="350"/>
      <c r="QPV253" s="348"/>
      <c r="QPW253" s="348"/>
      <c r="QPX253" s="348"/>
      <c r="QPY253" s="349"/>
      <c r="QQA253" s="347"/>
      <c r="QQB253" s="350"/>
      <c r="QQC253" s="350"/>
      <c r="QQD253" s="348"/>
      <c r="QQE253" s="348"/>
      <c r="QQF253" s="348"/>
      <c r="QQG253" s="349"/>
      <c r="QQI253" s="347"/>
      <c r="QQJ253" s="350"/>
      <c r="QQK253" s="350"/>
      <c r="QQL253" s="348"/>
      <c r="QQM253" s="348"/>
      <c r="QQN253" s="348"/>
      <c r="QQO253" s="349"/>
      <c r="QQQ253" s="347"/>
      <c r="QQR253" s="350"/>
      <c r="QQS253" s="350"/>
      <c r="QQT253" s="348"/>
      <c r="QQU253" s="348"/>
      <c r="QQV253" s="348"/>
      <c r="QQW253" s="349"/>
      <c r="QQY253" s="347"/>
      <c r="QQZ253" s="350"/>
      <c r="QRA253" s="350"/>
      <c r="QRB253" s="348"/>
      <c r="QRC253" s="348"/>
      <c r="QRD253" s="348"/>
      <c r="QRE253" s="349"/>
      <c r="QRG253" s="347"/>
      <c r="QRH253" s="350"/>
      <c r="QRI253" s="350"/>
      <c r="QRJ253" s="348"/>
      <c r="QRK253" s="348"/>
      <c r="QRL253" s="348"/>
      <c r="QRM253" s="349"/>
      <c r="QRO253" s="347"/>
      <c r="QRP253" s="350"/>
      <c r="QRQ253" s="350"/>
      <c r="QRR253" s="348"/>
      <c r="QRS253" s="348"/>
      <c r="QRT253" s="348"/>
      <c r="QRU253" s="349"/>
      <c r="QRW253" s="347"/>
      <c r="QRX253" s="350"/>
      <c r="QRY253" s="350"/>
      <c r="QRZ253" s="348"/>
      <c r="QSA253" s="348"/>
      <c r="QSB253" s="348"/>
      <c r="QSC253" s="349"/>
      <c r="QSE253" s="347"/>
      <c r="QSF253" s="350"/>
      <c r="QSG253" s="350"/>
      <c r="QSH253" s="348"/>
      <c r="QSI253" s="348"/>
      <c r="QSJ253" s="348"/>
      <c r="QSK253" s="349"/>
      <c r="QSM253" s="347"/>
      <c r="QSN253" s="350"/>
      <c r="QSO253" s="350"/>
      <c r="QSP253" s="348"/>
      <c r="QSQ253" s="348"/>
      <c r="QSR253" s="348"/>
      <c r="QSS253" s="349"/>
      <c r="QSU253" s="347"/>
      <c r="QSV253" s="350"/>
      <c r="QSW253" s="350"/>
      <c r="QSX253" s="348"/>
      <c r="QSY253" s="348"/>
      <c r="QSZ253" s="348"/>
      <c r="QTA253" s="349"/>
      <c r="QTC253" s="347"/>
      <c r="QTD253" s="350"/>
      <c r="QTE253" s="350"/>
      <c r="QTF253" s="348"/>
      <c r="QTG253" s="348"/>
      <c r="QTH253" s="348"/>
      <c r="QTI253" s="349"/>
      <c r="QTK253" s="347"/>
      <c r="QTL253" s="350"/>
      <c r="QTM253" s="350"/>
      <c r="QTN253" s="348"/>
      <c r="QTO253" s="348"/>
      <c r="QTP253" s="348"/>
      <c r="QTQ253" s="349"/>
      <c r="QTS253" s="347"/>
      <c r="QTT253" s="350"/>
      <c r="QTU253" s="350"/>
      <c r="QTV253" s="348"/>
      <c r="QTW253" s="348"/>
      <c r="QTX253" s="348"/>
      <c r="QTY253" s="349"/>
      <c r="QUA253" s="347"/>
      <c r="QUB253" s="350"/>
      <c r="QUC253" s="350"/>
      <c r="QUD253" s="348"/>
      <c r="QUE253" s="348"/>
      <c r="QUF253" s="348"/>
      <c r="QUG253" s="349"/>
      <c r="QUI253" s="347"/>
      <c r="QUJ253" s="350"/>
      <c r="QUK253" s="350"/>
      <c r="QUL253" s="348"/>
      <c r="QUM253" s="348"/>
      <c r="QUN253" s="348"/>
      <c r="QUO253" s="349"/>
      <c r="QUQ253" s="347"/>
      <c r="QUR253" s="350"/>
      <c r="QUS253" s="350"/>
      <c r="QUT253" s="348"/>
      <c r="QUU253" s="348"/>
      <c r="QUV253" s="348"/>
      <c r="QUW253" s="349"/>
      <c r="QUY253" s="347"/>
      <c r="QUZ253" s="350"/>
      <c r="QVA253" s="350"/>
      <c r="QVB253" s="348"/>
      <c r="QVC253" s="348"/>
      <c r="QVD253" s="348"/>
      <c r="QVE253" s="349"/>
      <c r="QVG253" s="347"/>
      <c r="QVH253" s="350"/>
      <c r="QVI253" s="350"/>
      <c r="QVJ253" s="348"/>
      <c r="QVK253" s="348"/>
      <c r="QVL253" s="348"/>
      <c r="QVM253" s="349"/>
      <c r="QVO253" s="347"/>
      <c r="QVP253" s="350"/>
      <c r="QVQ253" s="350"/>
      <c r="QVR253" s="348"/>
      <c r="QVS253" s="348"/>
      <c r="QVT253" s="348"/>
      <c r="QVU253" s="349"/>
      <c r="QVW253" s="347"/>
      <c r="QVX253" s="350"/>
      <c r="QVY253" s="350"/>
      <c r="QVZ253" s="348"/>
      <c r="QWA253" s="348"/>
      <c r="QWB253" s="348"/>
      <c r="QWC253" s="349"/>
      <c r="QWE253" s="347"/>
      <c r="QWF253" s="350"/>
      <c r="QWG253" s="350"/>
      <c r="QWH253" s="348"/>
      <c r="QWI253" s="348"/>
      <c r="QWJ253" s="348"/>
      <c r="QWK253" s="349"/>
      <c r="QWM253" s="347"/>
      <c r="QWN253" s="350"/>
      <c r="QWO253" s="350"/>
      <c r="QWP253" s="348"/>
      <c r="QWQ253" s="348"/>
      <c r="QWR253" s="348"/>
      <c r="QWS253" s="349"/>
      <c r="QWU253" s="347"/>
      <c r="QWV253" s="350"/>
      <c r="QWW253" s="350"/>
      <c r="QWX253" s="348"/>
      <c r="QWY253" s="348"/>
      <c r="QWZ253" s="348"/>
      <c r="QXA253" s="349"/>
      <c r="QXC253" s="347"/>
      <c r="QXD253" s="350"/>
      <c r="QXE253" s="350"/>
      <c r="QXF253" s="348"/>
      <c r="QXG253" s="348"/>
      <c r="QXH253" s="348"/>
      <c r="QXI253" s="349"/>
      <c r="QXK253" s="347"/>
      <c r="QXL253" s="350"/>
      <c r="QXM253" s="350"/>
      <c r="QXN253" s="348"/>
      <c r="QXO253" s="348"/>
      <c r="QXP253" s="348"/>
      <c r="QXQ253" s="349"/>
      <c r="QXS253" s="347"/>
      <c r="QXT253" s="350"/>
      <c r="QXU253" s="350"/>
      <c r="QXV253" s="348"/>
      <c r="QXW253" s="348"/>
      <c r="QXX253" s="348"/>
      <c r="QXY253" s="349"/>
      <c r="QYA253" s="347"/>
      <c r="QYB253" s="350"/>
      <c r="QYC253" s="350"/>
      <c r="QYD253" s="348"/>
      <c r="QYE253" s="348"/>
      <c r="QYF253" s="348"/>
      <c r="QYG253" s="349"/>
      <c r="QYI253" s="347"/>
      <c r="QYJ253" s="350"/>
      <c r="QYK253" s="350"/>
      <c r="QYL253" s="348"/>
      <c r="QYM253" s="348"/>
      <c r="QYN253" s="348"/>
      <c r="QYO253" s="349"/>
      <c r="QYQ253" s="347"/>
      <c r="QYR253" s="350"/>
      <c r="QYS253" s="350"/>
      <c r="QYT253" s="348"/>
      <c r="QYU253" s="348"/>
      <c r="QYV253" s="348"/>
      <c r="QYW253" s="349"/>
      <c r="QYY253" s="347"/>
      <c r="QYZ253" s="350"/>
      <c r="QZA253" s="350"/>
      <c r="QZB253" s="348"/>
      <c r="QZC253" s="348"/>
      <c r="QZD253" s="348"/>
      <c r="QZE253" s="349"/>
      <c r="QZG253" s="347"/>
      <c r="QZH253" s="350"/>
      <c r="QZI253" s="350"/>
      <c r="QZJ253" s="348"/>
      <c r="QZK253" s="348"/>
      <c r="QZL253" s="348"/>
      <c r="QZM253" s="349"/>
      <c r="QZO253" s="347"/>
      <c r="QZP253" s="350"/>
      <c r="QZQ253" s="350"/>
      <c r="QZR253" s="348"/>
      <c r="QZS253" s="348"/>
      <c r="QZT253" s="348"/>
      <c r="QZU253" s="349"/>
      <c r="QZW253" s="347"/>
      <c r="QZX253" s="350"/>
      <c r="QZY253" s="350"/>
      <c r="QZZ253" s="348"/>
      <c r="RAA253" s="348"/>
      <c r="RAB253" s="348"/>
      <c r="RAC253" s="349"/>
      <c r="RAE253" s="347"/>
      <c r="RAF253" s="350"/>
      <c r="RAG253" s="350"/>
      <c r="RAH253" s="348"/>
      <c r="RAI253" s="348"/>
      <c r="RAJ253" s="348"/>
      <c r="RAK253" s="349"/>
      <c r="RAM253" s="347"/>
      <c r="RAN253" s="350"/>
      <c r="RAO253" s="350"/>
      <c r="RAP253" s="348"/>
      <c r="RAQ253" s="348"/>
      <c r="RAR253" s="348"/>
      <c r="RAS253" s="349"/>
      <c r="RAU253" s="347"/>
      <c r="RAV253" s="350"/>
      <c r="RAW253" s="350"/>
      <c r="RAX253" s="348"/>
      <c r="RAY253" s="348"/>
      <c r="RAZ253" s="348"/>
      <c r="RBA253" s="349"/>
      <c r="RBC253" s="347"/>
      <c r="RBD253" s="350"/>
      <c r="RBE253" s="350"/>
      <c r="RBF253" s="348"/>
      <c r="RBG253" s="348"/>
      <c r="RBH253" s="348"/>
      <c r="RBI253" s="349"/>
      <c r="RBK253" s="347"/>
      <c r="RBL253" s="350"/>
      <c r="RBM253" s="350"/>
      <c r="RBN253" s="348"/>
      <c r="RBO253" s="348"/>
      <c r="RBP253" s="348"/>
      <c r="RBQ253" s="349"/>
      <c r="RBS253" s="347"/>
      <c r="RBT253" s="350"/>
      <c r="RBU253" s="350"/>
      <c r="RBV253" s="348"/>
      <c r="RBW253" s="348"/>
      <c r="RBX253" s="348"/>
      <c r="RBY253" s="349"/>
      <c r="RCA253" s="347"/>
      <c r="RCB253" s="350"/>
      <c r="RCC253" s="350"/>
      <c r="RCD253" s="348"/>
      <c r="RCE253" s="348"/>
      <c r="RCF253" s="348"/>
      <c r="RCG253" s="349"/>
      <c r="RCI253" s="347"/>
      <c r="RCJ253" s="350"/>
      <c r="RCK253" s="350"/>
      <c r="RCL253" s="348"/>
      <c r="RCM253" s="348"/>
      <c r="RCN253" s="348"/>
      <c r="RCO253" s="349"/>
      <c r="RCQ253" s="347"/>
      <c r="RCR253" s="350"/>
      <c r="RCS253" s="350"/>
      <c r="RCT253" s="348"/>
      <c r="RCU253" s="348"/>
      <c r="RCV253" s="348"/>
      <c r="RCW253" s="349"/>
      <c r="RCY253" s="347"/>
      <c r="RCZ253" s="350"/>
      <c r="RDA253" s="350"/>
      <c r="RDB253" s="348"/>
      <c r="RDC253" s="348"/>
      <c r="RDD253" s="348"/>
      <c r="RDE253" s="349"/>
      <c r="RDG253" s="347"/>
      <c r="RDH253" s="350"/>
      <c r="RDI253" s="350"/>
      <c r="RDJ253" s="348"/>
      <c r="RDK253" s="348"/>
      <c r="RDL253" s="348"/>
      <c r="RDM253" s="349"/>
      <c r="RDO253" s="347"/>
      <c r="RDP253" s="350"/>
      <c r="RDQ253" s="350"/>
      <c r="RDR253" s="348"/>
      <c r="RDS253" s="348"/>
      <c r="RDT253" s="348"/>
      <c r="RDU253" s="349"/>
      <c r="RDW253" s="347"/>
      <c r="RDX253" s="350"/>
      <c r="RDY253" s="350"/>
      <c r="RDZ253" s="348"/>
      <c r="REA253" s="348"/>
      <c r="REB253" s="348"/>
      <c r="REC253" s="349"/>
      <c r="REE253" s="347"/>
      <c r="REF253" s="350"/>
      <c r="REG253" s="350"/>
      <c r="REH253" s="348"/>
      <c r="REI253" s="348"/>
      <c r="REJ253" s="348"/>
      <c r="REK253" s="349"/>
      <c r="REM253" s="347"/>
      <c r="REN253" s="350"/>
      <c r="REO253" s="350"/>
      <c r="REP253" s="348"/>
      <c r="REQ253" s="348"/>
      <c r="RER253" s="348"/>
      <c r="RES253" s="349"/>
      <c r="REU253" s="347"/>
      <c r="REV253" s="350"/>
      <c r="REW253" s="350"/>
      <c r="REX253" s="348"/>
      <c r="REY253" s="348"/>
      <c r="REZ253" s="348"/>
      <c r="RFA253" s="349"/>
      <c r="RFC253" s="347"/>
      <c r="RFD253" s="350"/>
      <c r="RFE253" s="350"/>
      <c r="RFF253" s="348"/>
      <c r="RFG253" s="348"/>
      <c r="RFH253" s="348"/>
      <c r="RFI253" s="349"/>
      <c r="RFK253" s="347"/>
      <c r="RFL253" s="350"/>
      <c r="RFM253" s="350"/>
      <c r="RFN253" s="348"/>
      <c r="RFO253" s="348"/>
      <c r="RFP253" s="348"/>
      <c r="RFQ253" s="349"/>
      <c r="RFS253" s="347"/>
      <c r="RFT253" s="350"/>
      <c r="RFU253" s="350"/>
      <c r="RFV253" s="348"/>
      <c r="RFW253" s="348"/>
      <c r="RFX253" s="348"/>
      <c r="RFY253" s="349"/>
      <c r="RGA253" s="347"/>
      <c r="RGB253" s="350"/>
      <c r="RGC253" s="350"/>
      <c r="RGD253" s="348"/>
      <c r="RGE253" s="348"/>
      <c r="RGF253" s="348"/>
      <c r="RGG253" s="349"/>
      <c r="RGI253" s="347"/>
      <c r="RGJ253" s="350"/>
      <c r="RGK253" s="350"/>
      <c r="RGL253" s="348"/>
      <c r="RGM253" s="348"/>
      <c r="RGN253" s="348"/>
      <c r="RGO253" s="349"/>
      <c r="RGQ253" s="347"/>
      <c r="RGR253" s="350"/>
      <c r="RGS253" s="350"/>
      <c r="RGT253" s="348"/>
      <c r="RGU253" s="348"/>
      <c r="RGV253" s="348"/>
      <c r="RGW253" s="349"/>
      <c r="RGY253" s="347"/>
      <c r="RGZ253" s="350"/>
      <c r="RHA253" s="350"/>
      <c r="RHB253" s="348"/>
      <c r="RHC253" s="348"/>
      <c r="RHD253" s="348"/>
      <c r="RHE253" s="349"/>
      <c r="RHG253" s="347"/>
      <c r="RHH253" s="350"/>
      <c r="RHI253" s="350"/>
      <c r="RHJ253" s="348"/>
      <c r="RHK253" s="348"/>
      <c r="RHL253" s="348"/>
      <c r="RHM253" s="349"/>
      <c r="RHO253" s="347"/>
      <c r="RHP253" s="350"/>
      <c r="RHQ253" s="350"/>
      <c r="RHR253" s="348"/>
      <c r="RHS253" s="348"/>
      <c r="RHT253" s="348"/>
      <c r="RHU253" s="349"/>
      <c r="RHW253" s="347"/>
      <c r="RHX253" s="350"/>
      <c r="RHY253" s="350"/>
      <c r="RHZ253" s="348"/>
      <c r="RIA253" s="348"/>
      <c r="RIB253" s="348"/>
      <c r="RIC253" s="349"/>
      <c r="RIE253" s="347"/>
      <c r="RIF253" s="350"/>
      <c r="RIG253" s="350"/>
      <c r="RIH253" s="348"/>
      <c r="RII253" s="348"/>
      <c r="RIJ253" s="348"/>
      <c r="RIK253" s="349"/>
      <c r="RIM253" s="347"/>
      <c r="RIN253" s="350"/>
      <c r="RIO253" s="350"/>
      <c r="RIP253" s="348"/>
      <c r="RIQ253" s="348"/>
      <c r="RIR253" s="348"/>
      <c r="RIS253" s="349"/>
      <c r="RIU253" s="347"/>
      <c r="RIV253" s="350"/>
      <c r="RIW253" s="350"/>
      <c r="RIX253" s="348"/>
      <c r="RIY253" s="348"/>
      <c r="RIZ253" s="348"/>
      <c r="RJA253" s="349"/>
      <c r="RJC253" s="347"/>
      <c r="RJD253" s="350"/>
      <c r="RJE253" s="350"/>
      <c r="RJF253" s="348"/>
      <c r="RJG253" s="348"/>
      <c r="RJH253" s="348"/>
      <c r="RJI253" s="349"/>
      <c r="RJK253" s="347"/>
      <c r="RJL253" s="350"/>
      <c r="RJM253" s="350"/>
      <c r="RJN253" s="348"/>
      <c r="RJO253" s="348"/>
      <c r="RJP253" s="348"/>
      <c r="RJQ253" s="349"/>
      <c r="RJS253" s="347"/>
      <c r="RJT253" s="350"/>
      <c r="RJU253" s="350"/>
      <c r="RJV253" s="348"/>
      <c r="RJW253" s="348"/>
      <c r="RJX253" s="348"/>
      <c r="RJY253" s="349"/>
      <c r="RKA253" s="347"/>
      <c r="RKB253" s="350"/>
      <c r="RKC253" s="350"/>
      <c r="RKD253" s="348"/>
      <c r="RKE253" s="348"/>
      <c r="RKF253" s="348"/>
      <c r="RKG253" s="349"/>
      <c r="RKI253" s="347"/>
      <c r="RKJ253" s="350"/>
      <c r="RKK253" s="350"/>
      <c r="RKL253" s="348"/>
      <c r="RKM253" s="348"/>
      <c r="RKN253" s="348"/>
      <c r="RKO253" s="349"/>
      <c r="RKQ253" s="347"/>
      <c r="RKR253" s="350"/>
      <c r="RKS253" s="350"/>
      <c r="RKT253" s="348"/>
      <c r="RKU253" s="348"/>
      <c r="RKV253" s="348"/>
      <c r="RKW253" s="349"/>
      <c r="RKY253" s="347"/>
      <c r="RKZ253" s="350"/>
      <c r="RLA253" s="350"/>
      <c r="RLB253" s="348"/>
      <c r="RLC253" s="348"/>
      <c r="RLD253" s="348"/>
      <c r="RLE253" s="349"/>
      <c r="RLG253" s="347"/>
      <c r="RLH253" s="350"/>
      <c r="RLI253" s="350"/>
      <c r="RLJ253" s="348"/>
      <c r="RLK253" s="348"/>
      <c r="RLL253" s="348"/>
      <c r="RLM253" s="349"/>
      <c r="RLO253" s="347"/>
      <c r="RLP253" s="350"/>
      <c r="RLQ253" s="350"/>
      <c r="RLR253" s="348"/>
      <c r="RLS253" s="348"/>
      <c r="RLT253" s="348"/>
      <c r="RLU253" s="349"/>
      <c r="RLW253" s="347"/>
      <c r="RLX253" s="350"/>
      <c r="RLY253" s="350"/>
      <c r="RLZ253" s="348"/>
      <c r="RMA253" s="348"/>
      <c r="RMB253" s="348"/>
      <c r="RMC253" s="349"/>
      <c r="RME253" s="347"/>
      <c r="RMF253" s="350"/>
      <c r="RMG253" s="350"/>
      <c r="RMH253" s="348"/>
      <c r="RMI253" s="348"/>
      <c r="RMJ253" s="348"/>
      <c r="RMK253" s="349"/>
      <c r="RMM253" s="347"/>
      <c r="RMN253" s="350"/>
      <c r="RMO253" s="350"/>
      <c r="RMP253" s="348"/>
      <c r="RMQ253" s="348"/>
      <c r="RMR253" s="348"/>
      <c r="RMS253" s="349"/>
      <c r="RMU253" s="347"/>
      <c r="RMV253" s="350"/>
      <c r="RMW253" s="350"/>
      <c r="RMX253" s="348"/>
      <c r="RMY253" s="348"/>
      <c r="RMZ253" s="348"/>
      <c r="RNA253" s="349"/>
      <c r="RNC253" s="347"/>
      <c r="RND253" s="350"/>
      <c r="RNE253" s="350"/>
      <c r="RNF253" s="348"/>
      <c r="RNG253" s="348"/>
      <c r="RNH253" s="348"/>
      <c r="RNI253" s="349"/>
      <c r="RNK253" s="347"/>
      <c r="RNL253" s="350"/>
      <c r="RNM253" s="350"/>
      <c r="RNN253" s="348"/>
      <c r="RNO253" s="348"/>
      <c r="RNP253" s="348"/>
      <c r="RNQ253" s="349"/>
      <c r="RNS253" s="347"/>
      <c r="RNT253" s="350"/>
      <c r="RNU253" s="350"/>
      <c r="RNV253" s="348"/>
      <c r="RNW253" s="348"/>
      <c r="RNX253" s="348"/>
      <c r="RNY253" s="349"/>
      <c r="ROA253" s="347"/>
      <c r="ROB253" s="350"/>
      <c r="ROC253" s="350"/>
      <c r="ROD253" s="348"/>
      <c r="ROE253" s="348"/>
      <c r="ROF253" s="348"/>
      <c r="ROG253" s="349"/>
      <c r="ROI253" s="347"/>
      <c r="ROJ253" s="350"/>
      <c r="ROK253" s="350"/>
      <c r="ROL253" s="348"/>
      <c r="ROM253" s="348"/>
      <c r="RON253" s="348"/>
      <c r="ROO253" s="349"/>
      <c r="ROQ253" s="347"/>
      <c r="ROR253" s="350"/>
      <c r="ROS253" s="350"/>
      <c r="ROT253" s="348"/>
      <c r="ROU253" s="348"/>
      <c r="ROV253" s="348"/>
      <c r="ROW253" s="349"/>
      <c r="ROY253" s="347"/>
      <c r="ROZ253" s="350"/>
      <c r="RPA253" s="350"/>
      <c r="RPB253" s="348"/>
      <c r="RPC253" s="348"/>
      <c r="RPD253" s="348"/>
      <c r="RPE253" s="349"/>
      <c r="RPG253" s="347"/>
      <c r="RPH253" s="350"/>
      <c r="RPI253" s="350"/>
      <c r="RPJ253" s="348"/>
      <c r="RPK253" s="348"/>
      <c r="RPL253" s="348"/>
      <c r="RPM253" s="349"/>
      <c r="RPO253" s="347"/>
      <c r="RPP253" s="350"/>
      <c r="RPQ253" s="350"/>
      <c r="RPR253" s="348"/>
      <c r="RPS253" s="348"/>
      <c r="RPT253" s="348"/>
      <c r="RPU253" s="349"/>
      <c r="RPW253" s="347"/>
      <c r="RPX253" s="350"/>
      <c r="RPY253" s="350"/>
      <c r="RPZ253" s="348"/>
      <c r="RQA253" s="348"/>
      <c r="RQB253" s="348"/>
      <c r="RQC253" s="349"/>
      <c r="RQE253" s="347"/>
      <c r="RQF253" s="350"/>
      <c r="RQG253" s="350"/>
      <c r="RQH253" s="348"/>
      <c r="RQI253" s="348"/>
      <c r="RQJ253" s="348"/>
      <c r="RQK253" s="349"/>
      <c r="RQM253" s="347"/>
      <c r="RQN253" s="350"/>
      <c r="RQO253" s="350"/>
      <c r="RQP253" s="348"/>
      <c r="RQQ253" s="348"/>
      <c r="RQR253" s="348"/>
      <c r="RQS253" s="349"/>
      <c r="RQU253" s="347"/>
      <c r="RQV253" s="350"/>
      <c r="RQW253" s="350"/>
      <c r="RQX253" s="348"/>
      <c r="RQY253" s="348"/>
      <c r="RQZ253" s="348"/>
      <c r="RRA253" s="349"/>
      <c r="RRC253" s="347"/>
      <c r="RRD253" s="350"/>
      <c r="RRE253" s="350"/>
      <c r="RRF253" s="348"/>
      <c r="RRG253" s="348"/>
      <c r="RRH253" s="348"/>
      <c r="RRI253" s="349"/>
      <c r="RRK253" s="347"/>
      <c r="RRL253" s="350"/>
      <c r="RRM253" s="350"/>
      <c r="RRN253" s="348"/>
      <c r="RRO253" s="348"/>
      <c r="RRP253" s="348"/>
      <c r="RRQ253" s="349"/>
      <c r="RRS253" s="347"/>
      <c r="RRT253" s="350"/>
      <c r="RRU253" s="350"/>
      <c r="RRV253" s="348"/>
      <c r="RRW253" s="348"/>
      <c r="RRX253" s="348"/>
      <c r="RRY253" s="349"/>
      <c r="RSA253" s="347"/>
      <c r="RSB253" s="350"/>
      <c r="RSC253" s="350"/>
      <c r="RSD253" s="348"/>
      <c r="RSE253" s="348"/>
      <c r="RSF253" s="348"/>
      <c r="RSG253" s="349"/>
      <c r="RSI253" s="347"/>
      <c r="RSJ253" s="350"/>
      <c r="RSK253" s="350"/>
      <c r="RSL253" s="348"/>
      <c r="RSM253" s="348"/>
      <c r="RSN253" s="348"/>
      <c r="RSO253" s="349"/>
      <c r="RSQ253" s="347"/>
      <c r="RSR253" s="350"/>
      <c r="RSS253" s="350"/>
      <c r="RST253" s="348"/>
      <c r="RSU253" s="348"/>
      <c r="RSV253" s="348"/>
      <c r="RSW253" s="349"/>
      <c r="RSY253" s="347"/>
      <c r="RSZ253" s="350"/>
      <c r="RTA253" s="350"/>
      <c r="RTB253" s="348"/>
      <c r="RTC253" s="348"/>
      <c r="RTD253" s="348"/>
      <c r="RTE253" s="349"/>
      <c r="RTG253" s="347"/>
      <c r="RTH253" s="350"/>
      <c r="RTI253" s="350"/>
      <c r="RTJ253" s="348"/>
      <c r="RTK253" s="348"/>
      <c r="RTL253" s="348"/>
      <c r="RTM253" s="349"/>
      <c r="RTO253" s="347"/>
      <c r="RTP253" s="350"/>
      <c r="RTQ253" s="350"/>
      <c r="RTR253" s="348"/>
      <c r="RTS253" s="348"/>
      <c r="RTT253" s="348"/>
      <c r="RTU253" s="349"/>
      <c r="RTW253" s="347"/>
      <c r="RTX253" s="350"/>
      <c r="RTY253" s="350"/>
      <c r="RTZ253" s="348"/>
      <c r="RUA253" s="348"/>
      <c r="RUB253" s="348"/>
      <c r="RUC253" s="349"/>
      <c r="RUE253" s="347"/>
      <c r="RUF253" s="350"/>
      <c r="RUG253" s="350"/>
      <c r="RUH253" s="348"/>
      <c r="RUI253" s="348"/>
      <c r="RUJ253" s="348"/>
      <c r="RUK253" s="349"/>
      <c r="RUM253" s="347"/>
      <c r="RUN253" s="350"/>
      <c r="RUO253" s="350"/>
      <c r="RUP253" s="348"/>
      <c r="RUQ253" s="348"/>
      <c r="RUR253" s="348"/>
      <c r="RUS253" s="349"/>
      <c r="RUU253" s="347"/>
      <c r="RUV253" s="350"/>
      <c r="RUW253" s="350"/>
      <c r="RUX253" s="348"/>
      <c r="RUY253" s="348"/>
      <c r="RUZ253" s="348"/>
      <c r="RVA253" s="349"/>
      <c r="RVC253" s="347"/>
      <c r="RVD253" s="350"/>
      <c r="RVE253" s="350"/>
      <c r="RVF253" s="348"/>
      <c r="RVG253" s="348"/>
      <c r="RVH253" s="348"/>
      <c r="RVI253" s="349"/>
      <c r="RVK253" s="347"/>
      <c r="RVL253" s="350"/>
      <c r="RVM253" s="350"/>
      <c r="RVN253" s="348"/>
      <c r="RVO253" s="348"/>
      <c r="RVP253" s="348"/>
      <c r="RVQ253" s="349"/>
      <c r="RVS253" s="347"/>
      <c r="RVT253" s="350"/>
      <c r="RVU253" s="350"/>
      <c r="RVV253" s="348"/>
      <c r="RVW253" s="348"/>
      <c r="RVX253" s="348"/>
      <c r="RVY253" s="349"/>
      <c r="RWA253" s="347"/>
      <c r="RWB253" s="350"/>
      <c r="RWC253" s="350"/>
      <c r="RWD253" s="348"/>
      <c r="RWE253" s="348"/>
      <c r="RWF253" s="348"/>
      <c r="RWG253" s="349"/>
      <c r="RWI253" s="347"/>
      <c r="RWJ253" s="350"/>
      <c r="RWK253" s="350"/>
      <c r="RWL253" s="348"/>
      <c r="RWM253" s="348"/>
      <c r="RWN253" s="348"/>
      <c r="RWO253" s="349"/>
      <c r="RWQ253" s="347"/>
      <c r="RWR253" s="350"/>
      <c r="RWS253" s="350"/>
      <c r="RWT253" s="348"/>
      <c r="RWU253" s="348"/>
      <c r="RWV253" s="348"/>
      <c r="RWW253" s="349"/>
      <c r="RWY253" s="347"/>
      <c r="RWZ253" s="350"/>
      <c r="RXA253" s="350"/>
      <c r="RXB253" s="348"/>
      <c r="RXC253" s="348"/>
      <c r="RXD253" s="348"/>
      <c r="RXE253" s="349"/>
      <c r="RXG253" s="347"/>
      <c r="RXH253" s="350"/>
      <c r="RXI253" s="350"/>
      <c r="RXJ253" s="348"/>
      <c r="RXK253" s="348"/>
      <c r="RXL253" s="348"/>
      <c r="RXM253" s="349"/>
      <c r="RXO253" s="347"/>
      <c r="RXP253" s="350"/>
      <c r="RXQ253" s="350"/>
      <c r="RXR253" s="348"/>
      <c r="RXS253" s="348"/>
      <c r="RXT253" s="348"/>
      <c r="RXU253" s="349"/>
      <c r="RXW253" s="347"/>
      <c r="RXX253" s="350"/>
      <c r="RXY253" s="350"/>
      <c r="RXZ253" s="348"/>
      <c r="RYA253" s="348"/>
      <c r="RYB253" s="348"/>
      <c r="RYC253" s="349"/>
      <c r="RYE253" s="347"/>
      <c r="RYF253" s="350"/>
      <c r="RYG253" s="350"/>
      <c r="RYH253" s="348"/>
      <c r="RYI253" s="348"/>
      <c r="RYJ253" s="348"/>
      <c r="RYK253" s="349"/>
      <c r="RYM253" s="347"/>
      <c r="RYN253" s="350"/>
      <c r="RYO253" s="350"/>
      <c r="RYP253" s="348"/>
      <c r="RYQ253" s="348"/>
      <c r="RYR253" s="348"/>
      <c r="RYS253" s="349"/>
      <c r="RYU253" s="347"/>
      <c r="RYV253" s="350"/>
      <c r="RYW253" s="350"/>
      <c r="RYX253" s="348"/>
      <c r="RYY253" s="348"/>
      <c r="RYZ253" s="348"/>
      <c r="RZA253" s="349"/>
      <c r="RZC253" s="347"/>
      <c r="RZD253" s="350"/>
      <c r="RZE253" s="350"/>
      <c r="RZF253" s="348"/>
      <c r="RZG253" s="348"/>
      <c r="RZH253" s="348"/>
      <c r="RZI253" s="349"/>
      <c r="RZK253" s="347"/>
      <c r="RZL253" s="350"/>
      <c r="RZM253" s="350"/>
      <c r="RZN253" s="348"/>
      <c r="RZO253" s="348"/>
      <c r="RZP253" s="348"/>
      <c r="RZQ253" s="349"/>
      <c r="RZS253" s="347"/>
      <c r="RZT253" s="350"/>
      <c r="RZU253" s="350"/>
      <c r="RZV253" s="348"/>
      <c r="RZW253" s="348"/>
      <c r="RZX253" s="348"/>
      <c r="RZY253" s="349"/>
      <c r="SAA253" s="347"/>
      <c r="SAB253" s="350"/>
      <c r="SAC253" s="350"/>
      <c r="SAD253" s="348"/>
      <c r="SAE253" s="348"/>
      <c r="SAF253" s="348"/>
      <c r="SAG253" s="349"/>
      <c r="SAI253" s="347"/>
      <c r="SAJ253" s="350"/>
      <c r="SAK253" s="350"/>
      <c r="SAL253" s="348"/>
      <c r="SAM253" s="348"/>
      <c r="SAN253" s="348"/>
      <c r="SAO253" s="349"/>
      <c r="SAQ253" s="347"/>
      <c r="SAR253" s="350"/>
      <c r="SAS253" s="350"/>
      <c r="SAT253" s="348"/>
      <c r="SAU253" s="348"/>
      <c r="SAV253" s="348"/>
      <c r="SAW253" s="349"/>
      <c r="SAY253" s="347"/>
      <c r="SAZ253" s="350"/>
      <c r="SBA253" s="350"/>
      <c r="SBB253" s="348"/>
      <c r="SBC253" s="348"/>
      <c r="SBD253" s="348"/>
      <c r="SBE253" s="349"/>
      <c r="SBG253" s="347"/>
      <c r="SBH253" s="350"/>
      <c r="SBI253" s="350"/>
      <c r="SBJ253" s="348"/>
      <c r="SBK253" s="348"/>
      <c r="SBL253" s="348"/>
      <c r="SBM253" s="349"/>
      <c r="SBO253" s="347"/>
      <c r="SBP253" s="350"/>
      <c r="SBQ253" s="350"/>
      <c r="SBR253" s="348"/>
      <c r="SBS253" s="348"/>
      <c r="SBT253" s="348"/>
      <c r="SBU253" s="349"/>
      <c r="SBW253" s="347"/>
      <c r="SBX253" s="350"/>
      <c r="SBY253" s="350"/>
      <c r="SBZ253" s="348"/>
      <c r="SCA253" s="348"/>
      <c r="SCB253" s="348"/>
      <c r="SCC253" s="349"/>
      <c r="SCE253" s="347"/>
      <c r="SCF253" s="350"/>
      <c r="SCG253" s="350"/>
      <c r="SCH253" s="348"/>
      <c r="SCI253" s="348"/>
      <c r="SCJ253" s="348"/>
      <c r="SCK253" s="349"/>
      <c r="SCM253" s="347"/>
      <c r="SCN253" s="350"/>
      <c r="SCO253" s="350"/>
      <c r="SCP253" s="348"/>
      <c r="SCQ253" s="348"/>
      <c r="SCR253" s="348"/>
      <c r="SCS253" s="349"/>
      <c r="SCU253" s="347"/>
      <c r="SCV253" s="350"/>
      <c r="SCW253" s="350"/>
      <c r="SCX253" s="348"/>
      <c r="SCY253" s="348"/>
      <c r="SCZ253" s="348"/>
      <c r="SDA253" s="349"/>
      <c r="SDC253" s="347"/>
      <c r="SDD253" s="350"/>
      <c r="SDE253" s="350"/>
      <c r="SDF253" s="348"/>
      <c r="SDG253" s="348"/>
      <c r="SDH253" s="348"/>
      <c r="SDI253" s="349"/>
      <c r="SDK253" s="347"/>
      <c r="SDL253" s="350"/>
      <c r="SDM253" s="350"/>
      <c r="SDN253" s="348"/>
      <c r="SDO253" s="348"/>
      <c r="SDP253" s="348"/>
      <c r="SDQ253" s="349"/>
      <c r="SDS253" s="347"/>
      <c r="SDT253" s="350"/>
      <c r="SDU253" s="350"/>
      <c r="SDV253" s="348"/>
      <c r="SDW253" s="348"/>
      <c r="SDX253" s="348"/>
      <c r="SDY253" s="349"/>
      <c r="SEA253" s="347"/>
      <c r="SEB253" s="350"/>
      <c r="SEC253" s="350"/>
      <c r="SED253" s="348"/>
      <c r="SEE253" s="348"/>
      <c r="SEF253" s="348"/>
      <c r="SEG253" s="349"/>
      <c r="SEI253" s="347"/>
      <c r="SEJ253" s="350"/>
      <c r="SEK253" s="350"/>
      <c r="SEL253" s="348"/>
      <c r="SEM253" s="348"/>
      <c r="SEN253" s="348"/>
      <c r="SEO253" s="349"/>
      <c r="SEQ253" s="347"/>
      <c r="SER253" s="350"/>
      <c r="SES253" s="350"/>
      <c r="SET253" s="348"/>
      <c r="SEU253" s="348"/>
      <c r="SEV253" s="348"/>
      <c r="SEW253" s="349"/>
      <c r="SEY253" s="347"/>
      <c r="SEZ253" s="350"/>
      <c r="SFA253" s="350"/>
      <c r="SFB253" s="348"/>
      <c r="SFC253" s="348"/>
      <c r="SFD253" s="348"/>
      <c r="SFE253" s="349"/>
      <c r="SFG253" s="347"/>
      <c r="SFH253" s="350"/>
      <c r="SFI253" s="350"/>
      <c r="SFJ253" s="348"/>
      <c r="SFK253" s="348"/>
      <c r="SFL253" s="348"/>
      <c r="SFM253" s="349"/>
      <c r="SFO253" s="347"/>
      <c r="SFP253" s="350"/>
      <c r="SFQ253" s="350"/>
      <c r="SFR253" s="348"/>
      <c r="SFS253" s="348"/>
      <c r="SFT253" s="348"/>
      <c r="SFU253" s="349"/>
      <c r="SFW253" s="347"/>
      <c r="SFX253" s="350"/>
      <c r="SFY253" s="350"/>
      <c r="SFZ253" s="348"/>
      <c r="SGA253" s="348"/>
      <c r="SGB253" s="348"/>
      <c r="SGC253" s="349"/>
      <c r="SGE253" s="347"/>
      <c r="SGF253" s="350"/>
      <c r="SGG253" s="350"/>
      <c r="SGH253" s="348"/>
      <c r="SGI253" s="348"/>
      <c r="SGJ253" s="348"/>
      <c r="SGK253" s="349"/>
      <c r="SGM253" s="347"/>
      <c r="SGN253" s="350"/>
      <c r="SGO253" s="350"/>
      <c r="SGP253" s="348"/>
      <c r="SGQ253" s="348"/>
      <c r="SGR253" s="348"/>
      <c r="SGS253" s="349"/>
      <c r="SGU253" s="347"/>
      <c r="SGV253" s="350"/>
      <c r="SGW253" s="350"/>
      <c r="SGX253" s="348"/>
      <c r="SGY253" s="348"/>
      <c r="SGZ253" s="348"/>
      <c r="SHA253" s="349"/>
      <c r="SHC253" s="347"/>
      <c r="SHD253" s="350"/>
      <c r="SHE253" s="350"/>
      <c r="SHF253" s="348"/>
      <c r="SHG253" s="348"/>
      <c r="SHH253" s="348"/>
      <c r="SHI253" s="349"/>
      <c r="SHK253" s="347"/>
      <c r="SHL253" s="350"/>
      <c r="SHM253" s="350"/>
      <c r="SHN253" s="348"/>
      <c r="SHO253" s="348"/>
      <c r="SHP253" s="348"/>
      <c r="SHQ253" s="349"/>
      <c r="SHS253" s="347"/>
      <c r="SHT253" s="350"/>
      <c r="SHU253" s="350"/>
      <c r="SHV253" s="348"/>
      <c r="SHW253" s="348"/>
      <c r="SHX253" s="348"/>
      <c r="SHY253" s="349"/>
      <c r="SIA253" s="347"/>
      <c r="SIB253" s="350"/>
      <c r="SIC253" s="350"/>
      <c r="SID253" s="348"/>
      <c r="SIE253" s="348"/>
      <c r="SIF253" s="348"/>
      <c r="SIG253" s="349"/>
      <c r="SII253" s="347"/>
      <c r="SIJ253" s="350"/>
      <c r="SIK253" s="350"/>
      <c r="SIL253" s="348"/>
      <c r="SIM253" s="348"/>
      <c r="SIN253" s="348"/>
      <c r="SIO253" s="349"/>
      <c r="SIQ253" s="347"/>
      <c r="SIR253" s="350"/>
      <c r="SIS253" s="350"/>
      <c r="SIT253" s="348"/>
      <c r="SIU253" s="348"/>
      <c r="SIV253" s="348"/>
      <c r="SIW253" s="349"/>
      <c r="SIY253" s="347"/>
      <c r="SIZ253" s="350"/>
      <c r="SJA253" s="350"/>
      <c r="SJB253" s="348"/>
      <c r="SJC253" s="348"/>
      <c r="SJD253" s="348"/>
      <c r="SJE253" s="349"/>
      <c r="SJG253" s="347"/>
      <c r="SJH253" s="350"/>
      <c r="SJI253" s="350"/>
      <c r="SJJ253" s="348"/>
      <c r="SJK253" s="348"/>
      <c r="SJL253" s="348"/>
      <c r="SJM253" s="349"/>
      <c r="SJO253" s="347"/>
      <c r="SJP253" s="350"/>
      <c r="SJQ253" s="350"/>
      <c r="SJR253" s="348"/>
      <c r="SJS253" s="348"/>
      <c r="SJT253" s="348"/>
      <c r="SJU253" s="349"/>
      <c r="SJW253" s="347"/>
      <c r="SJX253" s="350"/>
      <c r="SJY253" s="350"/>
      <c r="SJZ253" s="348"/>
      <c r="SKA253" s="348"/>
      <c r="SKB253" s="348"/>
      <c r="SKC253" s="349"/>
      <c r="SKE253" s="347"/>
      <c r="SKF253" s="350"/>
      <c r="SKG253" s="350"/>
      <c r="SKH253" s="348"/>
      <c r="SKI253" s="348"/>
      <c r="SKJ253" s="348"/>
      <c r="SKK253" s="349"/>
      <c r="SKM253" s="347"/>
      <c r="SKN253" s="350"/>
      <c r="SKO253" s="350"/>
      <c r="SKP253" s="348"/>
      <c r="SKQ253" s="348"/>
      <c r="SKR253" s="348"/>
      <c r="SKS253" s="349"/>
      <c r="SKU253" s="347"/>
      <c r="SKV253" s="350"/>
      <c r="SKW253" s="350"/>
      <c r="SKX253" s="348"/>
      <c r="SKY253" s="348"/>
      <c r="SKZ253" s="348"/>
      <c r="SLA253" s="349"/>
      <c r="SLC253" s="347"/>
      <c r="SLD253" s="350"/>
      <c r="SLE253" s="350"/>
      <c r="SLF253" s="348"/>
      <c r="SLG253" s="348"/>
      <c r="SLH253" s="348"/>
      <c r="SLI253" s="349"/>
      <c r="SLK253" s="347"/>
      <c r="SLL253" s="350"/>
      <c r="SLM253" s="350"/>
      <c r="SLN253" s="348"/>
      <c r="SLO253" s="348"/>
      <c r="SLP253" s="348"/>
      <c r="SLQ253" s="349"/>
      <c r="SLS253" s="347"/>
      <c r="SLT253" s="350"/>
      <c r="SLU253" s="350"/>
      <c r="SLV253" s="348"/>
      <c r="SLW253" s="348"/>
      <c r="SLX253" s="348"/>
      <c r="SLY253" s="349"/>
      <c r="SMA253" s="347"/>
      <c r="SMB253" s="350"/>
      <c r="SMC253" s="350"/>
      <c r="SMD253" s="348"/>
      <c r="SME253" s="348"/>
      <c r="SMF253" s="348"/>
      <c r="SMG253" s="349"/>
      <c r="SMI253" s="347"/>
      <c r="SMJ253" s="350"/>
      <c r="SMK253" s="350"/>
      <c r="SML253" s="348"/>
      <c r="SMM253" s="348"/>
      <c r="SMN253" s="348"/>
      <c r="SMO253" s="349"/>
      <c r="SMQ253" s="347"/>
      <c r="SMR253" s="350"/>
      <c r="SMS253" s="350"/>
      <c r="SMT253" s="348"/>
      <c r="SMU253" s="348"/>
      <c r="SMV253" s="348"/>
      <c r="SMW253" s="349"/>
      <c r="SMY253" s="347"/>
      <c r="SMZ253" s="350"/>
      <c r="SNA253" s="350"/>
      <c r="SNB253" s="348"/>
      <c r="SNC253" s="348"/>
      <c r="SND253" s="348"/>
      <c r="SNE253" s="349"/>
      <c r="SNG253" s="347"/>
      <c r="SNH253" s="350"/>
      <c r="SNI253" s="350"/>
      <c r="SNJ253" s="348"/>
      <c r="SNK253" s="348"/>
      <c r="SNL253" s="348"/>
      <c r="SNM253" s="349"/>
      <c r="SNO253" s="347"/>
      <c r="SNP253" s="350"/>
      <c r="SNQ253" s="350"/>
      <c r="SNR253" s="348"/>
      <c r="SNS253" s="348"/>
      <c r="SNT253" s="348"/>
      <c r="SNU253" s="349"/>
      <c r="SNW253" s="347"/>
      <c r="SNX253" s="350"/>
      <c r="SNY253" s="350"/>
      <c r="SNZ253" s="348"/>
      <c r="SOA253" s="348"/>
      <c r="SOB253" s="348"/>
      <c r="SOC253" s="349"/>
      <c r="SOE253" s="347"/>
      <c r="SOF253" s="350"/>
      <c r="SOG253" s="350"/>
      <c r="SOH253" s="348"/>
      <c r="SOI253" s="348"/>
      <c r="SOJ253" s="348"/>
      <c r="SOK253" s="349"/>
      <c r="SOM253" s="347"/>
      <c r="SON253" s="350"/>
      <c r="SOO253" s="350"/>
      <c r="SOP253" s="348"/>
      <c r="SOQ253" s="348"/>
      <c r="SOR253" s="348"/>
      <c r="SOS253" s="349"/>
      <c r="SOU253" s="347"/>
      <c r="SOV253" s="350"/>
      <c r="SOW253" s="350"/>
      <c r="SOX253" s="348"/>
      <c r="SOY253" s="348"/>
      <c r="SOZ253" s="348"/>
      <c r="SPA253" s="349"/>
      <c r="SPC253" s="347"/>
      <c r="SPD253" s="350"/>
      <c r="SPE253" s="350"/>
      <c r="SPF253" s="348"/>
      <c r="SPG253" s="348"/>
      <c r="SPH253" s="348"/>
      <c r="SPI253" s="349"/>
      <c r="SPK253" s="347"/>
      <c r="SPL253" s="350"/>
      <c r="SPM253" s="350"/>
      <c r="SPN253" s="348"/>
      <c r="SPO253" s="348"/>
      <c r="SPP253" s="348"/>
      <c r="SPQ253" s="349"/>
      <c r="SPS253" s="347"/>
      <c r="SPT253" s="350"/>
      <c r="SPU253" s="350"/>
      <c r="SPV253" s="348"/>
      <c r="SPW253" s="348"/>
      <c r="SPX253" s="348"/>
      <c r="SPY253" s="349"/>
      <c r="SQA253" s="347"/>
      <c r="SQB253" s="350"/>
      <c r="SQC253" s="350"/>
      <c r="SQD253" s="348"/>
      <c r="SQE253" s="348"/>
      <c r="SQF253" s="348"/>
      <c r="SQG253" s="349"/>
      <c r="SQI253" s="347"/>
      <c r="SQJ253" s="350"/>
      <c r="SQK253" s="350"/>
      <c r="SQL253" s="348"/>
      <c r="SQM253" s="348"/>
      <c r="SQN253" s="348"/>
      <c r="SQO253" s="349"/>
      <c r="SQQ253" s="347"/>
      <c r="SQR253" s="350"/>
      <c r="SQS253" s="350"/>
      <c r="SQT253" s="348"/>
      <c r="SQU253" s="348"/>
      <c r="SQV253" s="348"/>
      <c r="SQW253" s="349"/>
      <c r="SQY253" s="347"/>
      <c r="SQZ253" s="350"/>
      <c r="SRA253" s="350"/>
      <c r="SRB253" s="348"/>
      <c r="SRC253" s="348"/>
      <c r="SRD253" s="348"/>
      <c r="SRE253" s="349"/>
      <c r="SRG253" s="347"/>
      <c r="SRH253" s="350"/>
      <c r="SRI253" s="350"/>
      <c r="SRJ253" s="348"/>
      <c r="SRK253" s="348"/>
      <c r="SRL253" s="348"/>
      <c r="SRM253" s="349"/>
      <c r="SRO253" s="347"/>
      <c r="SRP253" s="350"/>
      <c r="SRQ253" s="350"/>
      <c r="SRR253" s="348"/>
      <c r="SRS253" s="348"/>
      <c r="SRT253" s="348"/>
      <c r="SRU253" s="349"/>
      <c r="SRW253" s="347"/>
      <c r="SRX253" s="350"/>
      <c r="SRY253" s="350"/>
      <c r="SRZ253" s="348"/>
      <c r="SSA253" s="348"/>
      <c r="SSB253" s="348"/>
      <c r="SSC253" s="349"/>
      <c r="SSE253" s="347"/>
      <c r="SSF253" s="350"/>
      <c r="SSG253" s="350"/>
      <c r="SSH253" s="348"/>
      <c r="SSI253" s="348"/>
      <c r="SSJ253" s="348"/>
      <c r="SSK253" s="349"/>
      <c r="SSM253" s="347"/>
      <c r="SSN253" s="350"/>
      <c r="SSO253" s="350"/>
      <c r="SSP253" s="348"/>
      <c r="SSQ253" s="348"/>
      <c r="SSR253" s="348"/>
      <c r="SSS253" s="349"/>
      <c r="SSU253" s="347"/>
      <c r="SSV253" s="350"/>
      <c r="SSW253" s="350"/>
      <c r="SSX253" s="348"/>
      <c r="SSY253" s="348"/>
      <c r="SSZ253" s="348"/>
      <c r="STA253" s="349"/>
      <c r="STC253" s="347"/>
      <c r="STD253" s="350"/>
      <c r="STE253" s="350"/>
      <c r="STF253" s="348"/>
      <c r="STG253" s="348"/>
      <c r="STH253" s="348"/>
      <c r="STI253" s="349"/>
      <c r="STK253" s="347"/>
      <c r="STL253" s="350"/>
      <c r="STM253" s="350"/>
      <c r="STN253" s="348"/>
      <c r="STO253" s="348"/>
      <c r="STP253" s="348"/>
      <c r="STQ253" s="349"/>
      <c r="STS253" s="347"/>
      <c r="STT253" s="350"/>
      <c r="STU253" s="350"/>
      <c r="STV253" s="348"/>
      <c r="STW253" s="348"/>
      <c r="STX253" s="348"/>
      <c r="STY253" s="349"/>
      <c r="SUA253" s="347"/>
      <c r="SUB253" s="350"/>
      <c r="SUC253" s="350"/>
      <c r="SUD253" s="348"/>
      <c r="SUE253" s="348"/>
      <c r="SUF253" s="348"/>
      <c r="SUG253" s="349"/>
      <c r="SUI253" s="347"/>
      <c r="SUJ253" s="350"/>
      <c r="SUK253" s="350"/>
      <c r="SUL253" s="348"/>
      <c r="SUM253" s="348"/>
      <c r="SUN253" s="348"/>
      <c r="SUO253" s="349"/>
      <c r="SUQ253" s="347"/>
      <c r="SUR253" s="350"/>
      <c r="SUS253" s="350"/>
      <c r="SUT253" s="348"/>
      <c r="SUU253" s="348"/>
      <c r="SUV253" s="348"/>
      <c r="SUW253" s="349"/>
      <c r="SUY253" s="347"/>
      <c r="SUZ253" s="350"/>
      <c r="SVA253" s="350"/>
      <c r="SVB253" s="348"/>
      <c r="SVC253" s="348"/>
      <c r="SVD253" s="348"/>
      <c r="SVE253" s="349"/>
      <c r="SVG253" s="347"/>
      <c r="SVH253" s="350"/>
      <c r="SVI253" s="350"/>
      <c r="SVJ253" s="348"/>
      <c r="SVK253" s="348"/>
      <c r="SVL253" s="348"/>
      <c r="SVM253" s="349"/>
      <c r="SVO253" s="347"/>
      <c r="SVP253" s="350"/>
      <c r="SVQ253" s="350"/>
      <c r="SVR253" s="348"/>
      <c r="SVS253" s="348"/>
      <c r="SVT253" s="348"/>
      <c r="SVU253" s="349"/>
      <c r="SVW253" s="347"/>
      <c r="SVX253" s="350"/>
      <c r="SVY253" s="350"/>
      <c r="SVZ253" s="348"/>
      <c r="SWA253" s="348"/>
      <c r="SWB253" s="348"/>
      <c r="SWC253" s="349"/>
      <c r="SWE253" s="347"/>
      <c r="SWF253" s="350"/>
      <c r="SWG253" s="350"/>
      <c r="SWH253" s="348"/>
      <c r="SWI253" s="348"/>
      <c r="SWJ253" s="348"/>
      <c r="SWK253" s="349"/>
      <c r="SWM253" s="347"/>
      <c r="SWN253" s="350"/>
      <c r="SWO253" s="350"/>
      <c r="SWP253" s="348"/>
      <c r="SWQ253" s="348"/>
      <c r="SWR253" s="348"/>
      <c r="SWS253" s="349"/>
      <c r="SWU253" s="347"/>
      <c r="SWV253" s="350"/>
      <c r="SWW253" s="350"/>
      <c r="SWX253" s="348"/>
      <c r="SWY253" s="348"/>
      <c r="SWZ253" s="348"/>
      <c r="SXA253" s="349"/>
      <c r="SXC253" s="347"/>
      <c r="SXD253" s="350"/>
      <c r="SXE253" s="350"/>
      <c r="SXF253" s="348"/>
      <c r="SXG253" s="348"/>
      <c r="SXH253" s="348"/>
      <c r="SXI253" s="349"/>
      <c r="SXK253" s="347"/>
      <c r="SXL253" s="350"/>
      <c r="SXM253" s="350"/>
      <c r="SXN253" s="348"/>
      <c r="SXO253" s="348"/>
      <c r="SXP253" s="348"/>
      <c r="SXQ253" s="349"/>
      <c r="SXS253" s="347"/>
      <c r="SXT253" s="350"/>
      <c r="SXU253" s="350"/>
      <c r="SXV253" s="348"/>
      <c r="SXW253" s="348"/>
      <c r="SXX253" s="348"/>
      <c r="SXY253" s="349"/>
      <c r="SYA253" s="347"/>
      <c r="SYB253" s="350"/>
      <c r="SYC253" s="350"/>
      <c r="SYD253" s="348"/>
      <c r="SYE253" s="348"/>
      <c r="SYF253" s="348"/>
      <c r="SYG253" s="349"/>
      <c r="SYI253" s="347"/>
      <c r="SYJ253" s="350"/>
      <c r="SYK253" s="350"/>
      <c r="SYL253" s="348"/>
      <c r="SYM253" s="348"/>
      <c r="SYN253" s="348"/>
      <c r="SYO253" s="349"/>
      <c r="SYQ253" s="347"/>
      <c r="SYR253" s="350"/>
      <c r="SYS253" s="350"/>
      <c r="SYT253" s="348"/>
      <c r="SYU253" s="348"/>
      <c r="SYV253" s="348"/>
      <c r="SYW253" s="349"/>
      <c r="SYY253" s="347"/>
      <c r="SYZ253" s="350"/>
      <c r="SZA253" s="350"/>
      <c r="SZB253" s="348"/>
      <c r="SZC253" s="348"/>
      <c r="SZD253" s="348"/>
      <c r="SZE253" s="349"/>
      <c r="SZG253" s="347"/>
      <c r="SZH253" s="350"/>
      <c r="SZI253" s="350"/>
      <c r="SZJ253" s="348"/>
      <c r="SZK253" s="348"/>
      <c r="SZL253" s="348"/>
      <c r="SZM253" s="349"/>
      <c r="SZO253" s="347"/>
      <c r="SZP253" s="350"/>
      <c r="SZQ253" s="350"/>
      <c r="SZR253" s="348"/>
      <c r="SZS253" s="348"/>
      <c r="SZT253" s="348"/>
      <c r="SZU253" s="349"/>
      <c r="SZW253" s="347"/>
      <c r="SZX253" s="350"/>
      <c r="SZY253" s="350"/>
      <c r="SZZ253" s="348"/>
      <c r="TAA253" s="348"/>
      <c r="TAB253" s="348"/>
      <c r="TAC253" s="349"/>
      <c r="TAE253" s="347"/>
      <c r="TAF253" s="350"/>
      <c r="TAG253" s="350"/>
      <c r="TAH253" s="348"/>
      <c r="TAI253" s="348"/>
      <c r="TAJ253" s="348"/>
      <c r="TAK253" s="349"/>
      <c r="TAM253" s="347"/>
      <c r="TAN253" s="350"/>
      <c r="TAO253" s="350"/>
      <c r="TAP253" s="348"/>
      <c r="TAQ253" s="348"/>
      <c r="TAR253" s="348"/>
      <c r="TAS253" s="349"/>
      <c r="TAU253" s="347"/>
      <c r="TAV253" s="350"/>
      <c r="TAW253" s="350"/>
      <c r="TAX253" s="348"/>
      <c r="TAY253" s="348"/>
      <c r="TAZ253" s="348"/>
      <c r="TBA253" s="349"/>
      <c r="TBC253" s="347"/>
      <c r="TBD253" s="350"/>
      <c r="TBE253" s="350"/>
      <c r="TBF253" s="348"/>
      <c r="TBG253" s="348"/>
      <c r="TBH253" s="348"/>
      <c r="TBI253" s="349"/>
      <c r="TBK253" s="347"/>
      <c r="TBL253" s="350"/>
      <c r="TBM253" s="350"/>
      <c r="TBN253" s="348"/>
      <c r="TBO253" s="348"/>
      <c r="TBP253" s="348"/>
      <c r="TBQ253" s="349"/>
      <c r="TBS253" s="347"/>
      <c r="TBT253" s="350"/>
      <c r="TBU253" s="350"/>
      <c r="TBV253" s="348"/>
      <c r="TBW253" s="348"/>
      <c r="TBX253" s="348"/>
      <c r="TBY253" s="349"/>
      <c r="TCA253" s="347"/>
      <c r="TCB253" s="350"/>
      <c r="TCC253" s="350"/>
      <c r="TCD253" s="348"/>
      <c r="TCE253" s="348"/>
      <c r="TCF253" s="348"/>
      <c r="TCG253" s="349"/>
      <c r="TCI253" s="347"/>
      <c r="TCJ253" s="350"/>
      <c r="TCK253" s="350"/>
      <c r="TCL253" s="348"/>
      <c r="TCM253" s="348"/>
      <c r="TCN253" s="348"/>
      <c r="TCO253" s="349"/>
      <c r="TCQ253" s="347"/>
      <c r="TCR253" s="350"/>
      <c r="TCS253" s="350"/>
      <c r="TCT253" s="348"/>
      <c r="TCU253" s="348"/>
      <c r="TCV253" s="348"/>
      <c r="TCW253" s="349"/>
      <c r="TCY253" s="347"/>
      <c r="TCZ253" s="350"/>
      <c r="TDA253" s="350"/>
      <c r="TDB253" s="348"/>
      <c r="TDC253" s="348"/>
      <c r="TDD253" s="348"/>
      <c r="TDE253" s="349"/>
      <c r="TDG253" s="347"/>
      <c r="TDH253" s="350"/>
      <c r="TDI253" s="350"/>
      <c r="TDJ253" s="348"/>
      <c r="TDK253" s="348"/>
      <c r="TDL253" s="348"/>
      <c r="TDM253" s="349"/>
      <c r="TDO253" s="347"/>
      <c r="TDP253" s="350"/>
      <c r="TDQ253" s="350"/>
      <c r="TDR253" s="348"/>
      <c r="TDS253" s="348"/>
      <c r="TDT253" s="348"/>
      <c r="TDU253" s="349"/>
      <c r="TDW253" s="347"/>
      <c r="TDX253" s="350"/>
      <c r="TDY253" s="350"/>
      <c r="TDZ253" s="348"/>
      <c r="TEA253" s="348"/>
      <c r="TEB253" s="348"/>
      <c r="TEC253" s="349"/>
      <c r="TEE253" s="347"/>
      <c r="TEF253" s="350"/>
      <c r="TEG253" s="350"/>
      <c r="TEH253" s="348"/>
      <c r="TEI253" s="348"/>
      <c r="TEJ253" s="348"/>
      <c r="TEK253" s="349"/>
      <c r="TEM253" s="347"/>
      <c r="TEN253" s="350"/>
      <c r="TEO253" s="350"/>
      <c r="TEP253" s="348"/>
      <c r="TEQ253" s="348"/>
      <c r="TER253" s="348"/>
      <c r="TES253" s="349"/>
      <c r="TEU253" s="347"/>
      <c r="TEV253" s="350"/>
      <c r="TEW253" s="350"/>
      <c r="TEX253" s="348"/>
      <c r="TEY253" s="348"/>
      <c r="TEZ253" s="348"/>
      <c r="TFA253" s="349"/>
      <c r="TFC253" s="347"/>
      <c r="TFD253" s="350"/>
      <c r="TFE253" s="350"/>
      <c r="TFF253" s="348"/>
      <c r="TFG253" s="348"/>
      <c r="TFH253" s="348"/>
      <c r="TFI253" s="349"/>
      <c r="TFK253" s="347"/>
      <c r="TFL253" s="350"/>
      <c r="TFM253" s="350"/>
      <c r="TFN253" s="348"/>
      <c r="TFO253" s="348"/>
      <c r="TFP253" s="348"/>
      <c r="TFQ253" s="349"/>
      <c r="TFS253" s="347"/>
      <c r="TFT253" s="350"/>
      <c r="TFU253" s="350"/>
      <c r="TFV253" s="348"/>
      <c r="TFW253" s="348"/>
      <c r="TFX253" s="348"/>
      <c r="TFY253" s="349"/>
      <c r="TGA253" s="347"/>
      <c r="TGB253" s="350"/>
      <c r="TGC253" s="350"/>
      <c r="TGD253" s="348"/>
      <c r="TGE253" s="348"/>
      <c r="TGF253" s="348"/>
      <c r="TGG253" s="349"/>
      <c r="TGI253" s="347"/>
      <c r="TGJ253" s="350"/>
      <c r="TGK253" s="350"/>
      <c r="TGL253" s="348"/>
      <c r="TGM253" s="348"/>
      <c r="TGN253" s="348"/>
      <c r="TGO253" s="349"/>
      <c r="TGQ253" s="347"/>
      <c r="TGR253" s="350"/>
      <c r="TGS253" s="350"/>
      <c r="TGT253" s="348"/>
      <c r="TGU253" s="348"/>
      <c r="TGV253" s="348"/>
      <c r="TGW253" s="349"/>
      <c r="TGY253" s="347"/>
      <c r="TGZ253" s="350"/>
      <c r="THA253" s="350"/>
      <c r="THB253" s="348"/>
      <c r="THC253" s="348"/>
      <c r="THD253" s="348"/>
      <c r="THE253" s="349"/>
      <c r="THG253" s="347"/>
      <c r="THH253" s="350"/>
      <c r="THI253" s="350"/>
      <c r="THJ253" s="348"/>
      <c r="THK253" s="348"/>
      <c r="THL253" s="348"/>
      <c r="THM253" s="349"/>
      <c r="THO253" s="347"/>
      <c r="THP253" s="350"/>
      <c r="THQ253" s="350"/>
      <c r="THR253" s="348"/>
      <c r="THS253" s="348"/>
      <c r="THT253" s="348"/>
      <c r="THU253" s="349"/>
      <c r="THW253" s="347"/>
      <c r="THX253" s="350"/>
      <c r="THY253" s="350"/>
      <c r="THZ253" s="348"/>
      <c r="TIA253" s="348"/>
      <c r="TIB253" s="348"/>
      <c r="TIC253" s="349"/>
      <c r="TIE253" s="347"/>
      <c r="TIF253" s="350"/>
      <c r="TIG253" s="350"/>
      <c r="TIH253" s="348"/>
      <c r="TII253" s="348"/>
      <c r="TIJ253" s="348"/>
      <c r="TIK253" s="349"/>
      <c r="TIM253" s="347"/>
      <c r="TIN253" s="350"/>
      <c r="TIO253" s="350"/>
      <c r="TIP253" s="348"/>
      <c r="TIQ253" s="348"/>
      <c r="TIR253" s="348"/>
      <c r="TIS253" s="349"/>
      <c r="TIU253" s="347"/>
      <c r="TIV253" s="350"/>
      <c r="TIW253" s="350"/>
      <c r="TIX253" s="348"/>
      <c r="TIY253" s="348"/>
      <c r="TIZ253" s="348"/>
      <c r="TJA253" s="349"/>
      <c r="TJC253" s="347"/>
      <c r="TJD253" s="350"/>
      <c r="TJE253" s="350"/>
      <c r="TJF253" s="348"/>
      <c r="TJG253" s="348"/>
      <c r="TJH253" s="348"/>
      <c r="TJI253" s="349"/>
      <c r="TJK253" s="347"/>
      <c r="TJL253" s="350"/>
      <c r="TJM253" s="350"/>
      <c r="TJN253" s="348"/>
      <c r="TJO253" s="348"/>
      <c r="TJP253" s="348"/>
      <c r="TJQ253" s="349"/>
      <c r="TJS253" s="347"/>
      <c r="TJT253" s="350"/>
      <c r="TJU253" s="350"/>
      <c r="TJV253" s="348"/>
      <c r="TJW253" s="348"/>
      <c r="TJX253" s="348"/>
      <c r="TJY253" s="349"/>
      <c r="TKA253" s="347"/>
      <c r="TKB253" s="350"/>
      <c r="TKC253" s="350"/>
      <c r="TKD253" s="348"/>
      <c r="TKE253" s="348"/>
      <c r="TKF253" s="348"/>
      <c r="TKG253" s="349"/>
      <c r="TKI253" s="347"/>
      <c r="TKJ253" s="350"/>
      <c r="TKK253" s="350"/>
      <c r="TKL253" s="348"/>
      <c r="TKM253" s="348"/>
      <c r="TKN253" s="348"/>
      <c r="TKO253" s="349"/>
      <c r="TKQ253" s="347"/>
      <c r="TKR253" s="350"/>
      <c r="TKS253" s="350"/>
      <c r="TKT253" s="348"/>
      <c r="TKU253" s="348"/>
      <c r="TKV253" s="348"/>
      <c r="TKW253" s="349"/>
      <c r="TKY253" s="347"/>
      <c r="TKZ253" s="350"/>
      <c r="TLA253" s="350"/>
      <c r="TLB253" s="348"/>
      <c r="TLC253" s="348"/>
      <c r="TLD253" s="348"/>
      <c r="TLE253" s="349"/>
      <c r="TLG253" s="347"/>
      <c r="TLH253" s="350"/>
      <c r="TLI253" s="350"/>
      <c r="TLJ253" s="348"/>
      <c r="TLK253" s="348"/>
      <c r="TLL253" s="348"/>
      <c r="TLM253" s="349"/>
      <c r="TLO253" s="347"/>
      <c r="TLP253" s="350"/>
      <c r="TLQ253" s="350"/>
      <c r="TLR253" s="348"/>
      <c r="TLS253" s="348"/>
      <c r="TLT253" s="348"/>
      <c r="TLU253" s="349"/>
      <c r="TLW253" s="347"/>
      <c r="TLX253" s="350"/>
      <c r="TLY253" s="350"/>
      <c r="TLZ253" s="348"/>
      <c r="TMA253" s="348"/>
      <c r="TMB253" s="348"/>
      <c r="TMC253" s="349"/>
      <c r="TME253" s="347"/>
      <c r="TMF253" s="350"/>
      <c r="TMG253" s="350"/>
      <c r="TMH253" s="348"/>
      <c r="TMI253" s="348"/>
      <c r="TMJ253" s="348"/>
      <c r="TMK253" s="349"/>
      <c r="TMM253" s="347"/>
      <c r="TMN253" s="350"/>
      <c r="TMO253" s="350"/>
      <c r="TMP253" s="348"/>
      <c r="TMQ253" s="348"/>
      <c r="TMR253" s="348"/>
      <c r="TMS253" s="349"/>
      <c r="TMU253" s="347"/>
      <c r="TMV253" s="350"/>
      <c r="TMW253" s="350"/>
      <c r="TMX253" s="348"/>
      <c r="TMY253" s="348"/>
      <c r="TMZ253" s="348"/>
      <c r="TNA253" s="349"/>
      <c r="TNC253" s="347"/>
      <c r="TND253" s="350"/>
      <c r="TNE253" s="350"/>
      <c r="TNF253" s="348"/>
      <c r="TNG253" s="348"/>
      <c r="TNH253" s="348"/>
      <c r="TNI253" s="349"/>
      <c r="TNK253" s="347"/>
      <c r="TNL253" s="350"/>
      <c r="TNM253" s="350"/>
      <c r="TNN253" s="348"/>
      <c r="TNO253" s="348"/>
      <c r="TNP253" s="348"/>
      <c r="TNQ253" s="349"/>
      <c r="TNS253" s="347"/>
      <c r="TNT253" s="350"/>
      <c r="TNU253" s="350"/>
      <c r="TNV253" s="348"/>
      <c r="TNW253" s="348"/>
      <c r="TNX253" s="348"/>
      <c r="TNY253" s="349"/>
      <c r="TOA253" s="347"/>
      <c r="TOB253" s="350"/>
      <c r="TOC253" s="350"/>
      <c r="TOD253" s="348"/>
      <c r="TOE253" s="348"/>
      <c r="TOF253" s="348"/>
      <c r="TOG253" s="349"/>
      <c r="TOI253" s="347"/>
      <c r="TOJ253" s="350"/>
      <c r="TOK253" s="350"/>
      <c r="TOL253" s="348"/>
      <c r="TOM253" s="348"/>
      <c r="TON253" s="348"/>
      <c r="TOO253" s="349"/>
      <c r="TOQ253" s="347"/>
      <c r="TOR253" s="350"/>
      <c r="TOS253" s="350"/>
      <c r="TOT253" s="348"/>
      <c r="TOU253" s="348"/>
      <c r="TOV253" s="348"/>
      <c r="TOW253" s="349"/>
      <c r="TOY253" s="347"/>
      <c r="TOZ253" s="350"/>
      <c r="TPA253" s="350"/>
      <c r="TPB253" s="348"/>
      <c r="TPC253" s="348"/>
      <c r="TPD253" s="348"/>
      <c r="TPE253" s="349"/>
      <c r="TPG253" s="347"/>
      <c r="TPH253" s="350"/>
      <c r="TPI253" s="350"/>
      <c r="TPJ253" s="348"/>
      <c r="TPK253" s="348"/>
      <c r="TPL253" s="348"/>
      <c r="TPM253" s="349"/>
      <c r="TPO253" s="347"/>
      <c r="TPP253" s="350"/>
      <c r="TPQ253" s="350"/>
      <c r="TPR253" s="348"/>
      <c r="TPS253" s="348"/>
      <c r="TPT253" s="348"/>
      <c r="TPU253" s="349"/>
      <c r="TPW253" s="347"/>
      <c r="TPX253" s="350"/>
      <c r="TPY253" s="350"/>
      <c r="TPZ253" s="348"/>
      <c r="TQA253" s="348"/>
      <c r="TQB253" s="348"/>
      <c r="TQC253" s="349"/>
      <c r="TQE253" s="347"/>
      <c r="TQF253" s="350"/>
      <c r="TQG253" s="350"/>
      <c r="TQH253" s="348"/>
      <c r="TQI253" s="348"/>
      <c r="TQJ253" s="348"/>
      <c r="TQK253" s="349"/>
      <c r="TQM253" s="347"/>
      <c r="TQN253" s="350"/>
      <c r="TQO253" s="350"/>
      <c r="TQP253" s="348"/>
      <c r="TQQ253" s="348"/>
      <c r="TQR253" s="348"/>
      <c r="TQS253" s="349"/>
      <c r="TQU253" s="347"/>
      <c r="TQV253" s="350"/>
      <c r="TQW253" s="350"/>
      <c r="TQX253" s="348"/>
      <c r="TQY253" s="348"/>
      <c r="TQZ253" s="348"/>
      <c r="TRA253" s="349"/>
      <c r="TRC253" s="347"/>
      <c r="TRD253" s="350"/>
      <c r="TRE253" s="350"/>
      <c r="TRF253" s="348"/>
      <c r="TRG253" s="348"/>
      <c r="TRH253" s="348"/>
      <c r="TRI253" s="349"/>
      <c r="TRK253" s="347"/>
      <c r="TRL253" s="350"/>
      <c r="TRM253" s="350"/>
      <c r="TRN253" s="348"/>
      <c r="TRO253" s="348"/>
      <c r="TRP253" s="348"/>
      <c r="TRQ253" s="349"/>
      <c r="TRS253" s="347"/>
      <c r="TRT253" s="350"/>
      <c r="TRU253" s="350"/>
      <c r="TRV253" s="348"/>
      <c r="TRW253" s="348"/>
      <c r="TRX253" s="348"/>
      <c r="TRY253" s="349"/>
      <c r="TSA253" s="347"/>
      <c r="TSB253" s="350"/>
      <c r="TSC253" s="350"/>
      <c r="TSD253" s="348"/>
      <c r="TSE253" s="348"/>
      <c r="TSF253" s="348"/>
      <c r="TSG253" s="349"/>
      <c r="TSI253" s="347"/>
      <c r="TSJ253" s="350"/>
      <c r="TSK253" s="350"/>
      <c r="TSL253" s="348"/>
      <c r="TSM253" s="348"/>
      <c r="TSN253" s="348"/>
      <c r="TSO253" s="349"/>
      <c r="TSQ253" s="347"/>
      <c r="TSR253" s="350"/>
      <c r="TSS253" s="350"/>
      <c r="TST253" s="348"/>
      <c r="TSU253" s="348"/>
      <c r="TSV253" s="348"/>
      <c r="TSW253" s="349"/>
      <c r="TSY253" s="347"/>
      <c r="TSZ253" s="350"/>
      <c r="TTA253" s="350"/>
      <c r="TTB253" s="348"/>
      <c r="TTC253" s="348"/>
      <c r="TTD253" s="348"/>
      <c r="TTE253" s="349"/>
      <c r="TTG253" s="347"/>
      <c r="TTH253" s="350"/>
      <c r="TTI253" s="350"/>
      <c r="TTJ253" s="348"/>
      <c r="TTK253" s="348"/>
      <c r="TTL253" s="348"/>
      <c r="TTM253" s="349"/>
      <c r="TTO253" s="347"/>
      <c r="TTP253" s="350"/>
      <c r="TTQ253" s="350"/>
      <c r="TTR253" s="348"/>
      <c r="TTS253" s="348"/>
      <c r="TTT253" s="348"/>
      <c r="TTU253" s="349"/>
      <c r="TTW253" s="347"/>
      <c r="TTX253" s="350"/>
      <c r="TTY253" s="350"/>
      <c r="TTZ253" s="348"/>
      <c r="TUA253" s="348"/>
      <c r="TUB253" s="348"/>
      <c r="TUC253" s="349"/>
      <c r="TUE253" s="347"/>
      <c r="TUF253" s="350"/>
      <c r="TUG253" s="350"/>
      <c r="TUH253" s="348"/>
      <c r="TUI253" s="348"/>
      <c r="TUJ253" s="348"/>
      <c r="TUK253" s="349"/>
      <c r="TUM253" s="347"/>
      <c r="TUN253" s="350"/>
      <c r="TUO253" s="350"/>
      <c r="TUP253" s="348"/>
      <c r="TUQ253" s="348"/>
      <c r="TUR253" s="348"/>
      <c r="TUS253" s="349"/>
      <c r="TUU253" s="347"/>
      <c r="TUV253" s="350"/>
      <c r="TUW253" s="350"/>
      <c r="TUX253" s="348"/>
      <c r="TUY253" s="348"/>
      <c r="TUZ253" s="348"/>
      <c r="TVA253" s="349"/>
      <c r="TVC253" s="347"/>
      <c r="TVD253" s="350"/>
      <c r="TVE253" s="350"/>
      <c r="TVF253" s="348"/>
      <c r="TVG253" s="348"/>
      <c r="TVH253" s="348"/>
      <c r="TVI253" s="349"/>
      <c r="TVK253" s="347"/>
      <c r="TVL253" s="350"/>
      <c r="TVM253" s="350"/>
      <c r="TVN253" s="348"/>
      <c r="TVO253" s="348"/>
      <c r="TVP253" s="348"/>
      <c r="TVQ253" s="349"/>
      <c r="TVS253" s="347"/>
      <c r="TVT253" s="350"/>
      <c r="TVU253" s="350"/>
      <c r="TVV253" s="348"/>
      <c r="TVW253" s="348"/>
      <c r="TVX253" s="348"/>
      <c r="TVY253" s="349"/>
      <c r="TWA253" s="347"/>
      <c r="TWB253" s="350"/>
      <c r="TWC253" s="350"/>
      <c r="TWD253" s="348"/>
      <c r="TWE253" s="348"/>
      <c r="TWF253" s="348"/>
      <c r="TWG253" s="349"/>
      <c r="TWI253" s="347"/>
      <c r="TWJ253" s="350"/>
      <c r="TWK253" s="350"/>
      <c r="TWL253" s="348"/>
      <c r="TWM253" s="348"/>
      <c r="TWN253" s="348"/>
      <c r="TWO253" s="349"/>
      <c r="TWQ253" s="347"/>
      <c r="TWR253" s="350"/>
      <c r="TWS253" s="350"/>
      <c r="TWT253" s="348"/>
      <c r="TWU253" s="348"/>
      <c r="TWV253" s="348"/>
      <c r="TWW253" s="349"/>
      <c r="TWY253" s="347"/>
      <c r="TWZ253" s="350"/>
      <c r="TXA253" s="350"/>
      <c r="TXB253" s="348"/>
      <c r="TXC253" s="348"/>
      <c r="TXD253" s="348"/>
      <c r="TXE253" s="349"/>
      <c r="TXG253" s="347"/>
      <c r="TXH253" s="350"/>
      <c r="TXI253" s="350"/>
      <c r="TXJ253" s="348"/>
      <c r="TXK253" s="348"/>
      <c r="TXL253" s="348"/>
      <c r="TXM253" s="349"/>
      <c r="TXO253" s="347"/>
      <c r="TXP253" s="350"/>
      <c r="TXQ253" s="350"/>
      <c r="TXR253" s="348"/>
      <c r="TXS253" s="348"/>
      <c r="TXT253" s="348"/>
      <c r="TXU253" s="349"/>
      <c r="TXW253" s="347"/>
      <c r="TXX253" s="350"/>
      <c r="TXY253" s="350"/>
      <c r="TXZ253" s="348"/>
      <c r="TYA253" s="348"/>
      <c r="TYB253" s="348"/>
      <c r="TYC253" s="349"/>
      <c r="TYE253" s="347"/>
      <c r="TYF253" s="350"/>
      <c r="TYG253" s="350"/>
      <c r="TYH253" s="348"/>
      <c r="TYI253" s="348"/>
      <c r="TYJ253" s="348"/>
      <c r="TYK253" s="349"/>
      <c r="TYM253" s="347"/>
      <c r="TYN253" s="350"/>
      <c r="TYO253" s="350"/>
      <c r="TYP253" s="348"/>
      <c r="TYQ253" s="348"/>
      <c r="TYR253" s="348"/>
      <c r="TYS253" s="349"/>
      <c r="TYU253" s="347"/>
      <c r="TYV253" s="350"/>
      <c r="TYW253" s="350"/>
      <c r="TYX253" s="348"/>
      <c r="TYY253" s="348"/>
      <c r="TYZ253" s="348"/>
      <c r="TZA253" s="349"/>
      <c r="TZC253" s="347"/>
      <c r="TZD253" s="350"/>
      <c r="TZE253" s="350"/>
      <c r="TZF253" s="348"/>
      <c r="TZG253" s="348"/>
      <c r="TZH253" s="348"/>
      <c r="TZI253" s="349"/>
      <c r="TZK253" s="347"/>
      <c r="TZL253" s="350"/>
      <c r="TZM253" s="350"/>
      <c r="TZN253" s="348"/>
      <c r="TZO253" s="348"/>
      <c r="TZP253" s="348"/>
      <c r="TZQ253" s="349"/>
      <c r="TZS253" s="347"/>
      <c r="TZT253" s="350"/>
      <c r="TZU253" s="350"/>
      <c r="TZV253" s="348"/>
      <c r="TZW253" s="348"/>
      <c r="TZX253" s="348"/>
      <c r="TZY253" s="349"/>
      <c r="UAA253" s="347"/>
      <c r="UAB253" s="350"/>
      <c r="UAC253" s="350"/>
      <c r="UAD253" s="348"/>
      <c r="UAE253" s="348"/>
      <c r="UAF253" s="348"/>
      <c r="UAG253" s="349"/>
      <c r="UAI253" s="347"/>
      <c r="UAJ253" s="350"/>
      <c r="UAK253" s="350"/>
      <c r="UAL253" s="348"/>
      <c r="UAM253" s="348"/>
      <c r="UAN253" s="348"/>
      <c r="UAO253" s="349"/>
      <c r="UAQ253" s="347"/>
      <c r="UAR253" s="350"/>
      <c r="UAS253" s="350"/>
      <c r="UAT253" s="348"/>
      <c r="UAU253" s="348"/>
      <c r="UAV253" s="348"/>
      <c r="UAW253" s="349"/>
      <c r="UAY253" s="347"/>
      <c r="UAZ253" s="350"/>
      <c r="UBA253" s="350"/>
      <c r="UBB253" s="348"/>
      <c r="UBC253" s="348"/>
      <c r="UBD253" s="348"/>
      <c r="UBE253" s="349"/>
      <c r="UBG253" s="347"/>
      <c r="UBH253" s="350"/>
      <c r="UBI253" s="350"/>
      <c r="UBJ253" s="348"/>
      <c r="UBK253" s="348"/>
      <c r="UBL253" s="348"/>
      <c r="UBM253" s="349"/>
      <c r="UBO253" s="347"/>
      <c r="UBP253" s="350"/>
      <c r="UBQ253" s="350"/>
      <c r="UBR253" s="348"/>
      <c r="UBS253" s="348"/>
      <c r="UBT253" s="348"/>
      <c r="UBU253" s="349"/>
      <c r="UBW253" s="347"/>
      <c r="UBX253" s="350"/>
      <c r="UBY253" s="350"/>
      <c r="UBZ253" s="348"/>
      <c r="UCA253" s="348"/>
      <c r="UCB253" s="348"/>
      <c r="UCC253" s="349"/>
      <c r="UCE253" s="347"/>
      <c r="UCF253" s="350"/>
      <c r="UCG253" s="350"/>
      <c r="UCH253" s="348"/>
      <c r="UCI253" s="348"/>
      <c r="UCJ253" s="348"/>
      <c r="UCK253" s="349"/>
      <c r="UCM253" s="347"/>
      <c r="UCN253" s="350"/>
      <c r="UCO253" s="350"/>
      <c r="UCP253" s="348"/>
      <c r="UCQ253" s="348"/>
      <c r="UCR253" s="348"/>
      <c r="UCS253" s="349"/>
      <c r="UCU253" s="347"/>
      <c r="UCV253" s="350"/>
      <c r="UCW253" s="350"/>
      <c r="UCX253" s="348"/>
      <c r="UCY253" s="348"/>
      <c r="UCZ253" s="348"/>
      <c r="UDA253" s="349"/>
      <c r="UDC253" s="347"/>
      <c r="UDD253" s="350"/>
      <c r="UDE253" s="350"/>
      <c r="UDF253" s="348"/>
      <c r="UDG253" s="348"/>
      <c r="UDH253" s="348"/>
      <c r="UDI253" s="349"/>
      <c r="UDK253" s="347"/>
      <c r="UDL253" s="350"/>
      <c r="UDM253" s="350"/>
      <c r="UDN253" s="348"/>
      <c r="UDO253" s="348"/>
      <c r="UDP253" s="348"/>
      <c r="UDQ253" s="349"/>
      <c r="UDS253" s="347"/>
      <c r="UDT253" s="350"/>
      <c r="UDU253" s="350"/>
      <c r="UDV253" s="348"/>
      <c r="UDW253" s="348"/>
      <c r="UDX253" s="348"/>
      <c r="UDY253" s="349"/>
      <c r="UEA253" s="347"/>
      <c r="UEB253" s="350"/>
      <c r="UEC253" s="350"/>
      <c r="UED253" s="348"/>
      <c r="UEE253" s="348"/>
      <c r="UEF253" s="348"/>
      <c r="UEG253" s="349"/>
      <c r="UEI253" s="347"/>
      <c r="UEJ253" s="350"/>
      <c r="UEK253" s="350"/>
      <c r="UEL253" s="348"/>
      <c r="UEM253" s="348"/>
      <c r="UEN253" s="348"/>
      <c r="UEO253" s="349"/>
      <c r="UEQ253" s="347"/>
      <c r="UER253" s="350"/>
      <c r="UES253" s="350"/>
      <c r="UET253" s="348"/>
      <c r="UEU253" s="348"/>
      <c r="UEV253" s="348"/>
      <c r="UEW253" s="349"/>
      <c r="UEY253" s="347"/>
      <c r="UEZ253" s="350"/>
      <c r="UFA253" s="350"/>
      <c r="UFB253" s="348"/>
      <c r="UFC253" s="348"/>
      <c r="UFD253" s="348"/>
      <c r="UFE253" s="349"/>
      <c r="UFG253" s="347"/>
      <c r="UFH253" s="350"/>
      <c r="UFI253" s="350"/>
      <c r="UFJ253" s="348"/>
      <c r="UFK253" s="348"/>
      <c r="UFL253" s="348"/>
      <c r="UFM253" s="349"/>
      <c r="UFO253" s="347"/>
      <c r="UFP253" s="350"/>
      <c r="UFQ253" s="350"/>
      <c r="UFR253" s="348"/>
      <c r="UFS253" s="348"/>
      <c r="UFT253" s="348"/>
      <c r="UFU253" s="349"/>
      <c r="UFW253" s="347"/>
      <c r="UFX253" s="350"/>
      <c r="UFY253" s="350"/>
      <c r="UFZ253" s="348"/>
      <c r="UGA253" s="348"/>
      <c r="UGB253" s="348"/>
      <c r="UGC253" s="349"/>
      <c r="UGE253" s="347"/>
      <c r="UGF253" s="350"/>
      <c r="UGG253" s="350"/>
      <c r="UGH253" s="348"/>
      <c r="UGI253" s="348"/>
      <c r="UGJ253" s="348"/>
      <c r="UGK253" s="349"/>
      <c r="UGM253" s="347"/>
      <c r="UGN253" s="350"/>
      <c r="UGO253" s="350"/>
      <c r="UGP253" s="348"/>
      <c r="UGQ253" s="348"/>
      <c r="UGR253" s="348"/>
      <c r="UGS253" s="349"/>
      <c r="UGU253" s="347"/>
      <c r="UGV253" s="350"/>
      <c r="UGW253" s="350"/>
      <c r="UGX253" s="348"/>
      <c r="UGY253" s="348"/>
      <c r="UGZ253" s="348"/>
      <c r="UHA253" s="349"/>
      <c r="UHC253" s="347"/>
      <c r="UHD253" s="350"/>
      <c r="UHE253" s="350"/>
      <c r="UHF253" s="348"/>
      <c r="UHG253" s="348"/>
      <c r="UHH253" s="348"/>
      <c r="UHI253" s="349"/>
      <c r="UHK253" s="347"/>
      <c r="UHL253" s="350"/>
      <c r="UHM253" s="350"/>
      <c r="UHN253" s="348"/>
      <c r="UHO253" s="348"/>
      <c r="UHP253" s="348"/>
      <c r="UHQ253" s="349"/>
      <c r="UHS253" s="347"/>
      <c r="UHT253" s="350"/>
      <c r="UHU253" s="350"/>
      <c r="UHV253" s="348"/>
      <c r="UHW253" s="348"/>
      <c r="UHX253" s="348"/>
      <c r="UHY253" s="349"/>
      <c r="UIA253" s="347"/>
      <c r="UIB253" s="350"/>
      <c r="UIC253" s="350"/>
      <c r="UID253" s="348"/>
      <c r="UIE253" s="348"/>
      <c r="UIF253" s="348"/>
      <c r="UIG253" s="349"/>
      <c r="UII253" s="347"/>
      <c r="UIJ253" s="350"/>
      <c r="UIK253" s="350"/>
      <c r="UIL253" s="348"/>
      <c r="UIM253" s="348"/>
      <c r="UIN253" s="348"/>
      <c r="UIO253" s="349"/>
      <c r="UIQ253" s="347"/>
      <c r="UIR253" s="350"/>
      <c r="UIS253" s="350"/>
      <c r="UIT253" s="348"/>
      <c r="UIU253" s="348"/>
      <c r="UIV253" s="348"/>
      <c r="UIW253" s="349"/>
      <c r="UIY253" s="347"/>
      <c r="UIZ253" s="350"/>
      <c r="UJA253" s="350"/>
      <c r="UJB253" s="348"/>
      <c r="UJC253" s="348"/>
      <c r="UJD253" s="348"/>
      <c r="UJE253" s="349"/>
      <c r="UJG253" s="347"/>
      <c r="UJH253" s="350"/>
      <c r="UJI253" s="350"/>
      <c r="UJJ253" s="348"/>
      <c r="UJK253" s="348"/>
      <c r="UJL253" s="348"/>
      <c r="UJM253" s="349"/>
      <c r="UJO253" s="347"/>
      <c r="UJP253" s="350"/>
      <c r="UJQ253" s="350"/>
      <c r="UJR253" s="348"/>
      <c r="UJS253" s="348"/>
      <c r="UJT253" s="348"/>
      <c r="UJU253" s="349"/>
      <c r="UJW253" s="347"/>
      <c r="UJX253" s="350"/>
      <c r="UJY253" s="350"/>
      <c r="UJZ253" s="348"/>
      <c r="UKA253" s="348"/>
      <c r="UKB253" s="348"/>
      <c r="UKC253" s="349"/>
      <c r="UKE253" s="347"/>
      <c r="UKF253" s="350"/>
      <c r="UKG253" s="350"/>
      <c r="UKH253" s="348"/>
      <c r="UKI253" s="348"/>
      <c r="UKJ253" s="348"/>
      <c r="UKK253" s="349"/>
      <c r="UKM253" s="347"/>
      <c r="UKN253" s="350"/>
      <c r="UKO253" s="350"/>
      <c r="UKP253" s="348"/>
      <c r="UKQ253" s="348"/>
      <c r="UKR253" s="348"/>
      <c r="UKS253" s="349"/>
      <c r="UKU253" s="347"/>
      <c r="UKV253" s="350"/>
      <c r="UKW253" s="350"/>
      <c r="UKX253" s="348"/>
      <c r="UKY253" s="348"/>
      <c r="UKZ253" s="348"/>
      <c r="ULA253" s="349"/>
      <c r="ULC253" s="347"/>
      <c r="ULD253" s="350"/>
      <c r="ULE253" s="350"/>
      <c r="ULF253" s="348"/>
      <c r="ULG253" s="348"/>
      <c r="ULH253" s="348"/>
      <c r="ULI253" s="349"/>
      <c r="ULK253" s="347"/>
      <c r="ULL253" s="350"/>
      <c r="ULM253" s="350"/>
      <c r="ULN253" s="348"/>
      <c r="ULO253" s="348"/>
      <c r="ULP253" s="348"/>
      <c r="ULQ253" s="349"/>
      <c r="ULS253" s="347"/>
      <c r="ULT253" s="350"/>
      <c r="ULU253" s="350"/>
      <c r="ULV253" s="348"/>
      <c r="ULW253" s="348"/>
      <c r="ULX253" s="348"/>
      <c r="ULY253" s="349"/>
      <c r="UMA253" s="347"/>
      <c r="UMB253" s="350"/>
      <c r="UMC253" s="350"/>
      <c r="UMD253" s="348"/>
      <c r="UME253" s="348"/>
      <c r="UMF253" s="348"/>
      <c r="UMG253" s="349"/>
      <c r="UMI253" s="347"/>
      <c r="UMJ253" s="350"/>
      <c r="UMK253" s="350"/>
      <c r="UML253" s="348"/>
      <c r="UMM253" s="348"/>
      <c r="UMN253" s="348"/>
      <c r="UMO253" s="349"/>
      <c r="UMQ253" s="347"/>
      <c r="UMR253" s="350"/>
      <c r="UMS253" s="350"/>
      <c r="UMT253" s="348"/>
      <c r="UMU253" s="348"/>
      <c r="UMV253" s="348"/>
      <c r="UMW253" s="349"/>
      <c r="UMY253" s="347"/>
      <c r="UMZ253" s="350"/>
      <c r="UNA253" s="350"/>
      <c r="UNB253" s="348"/>
      <c r="UNC253" s="348"/>
      <c r="UND253" s="348"/>
      <c r="UNE253" s="349"/>
      <c r="UNG253" s="347"/>
      <c r="UNH253" s="350"/>
      <c r="UNI253" s="350"/>
      <c r="UNJ253" s="348"/>
      <c r="UNK253" s="348"/>
      <c r="UNL253" s="348"/>
      <c r="UNM253" s="349"/>
      <c r="UNO253" s="347"/>
      <c r="UNP253" s="350"/>
      <c r="UNQ253" s="350"/>
      <c r="UNR253" s="348"/>
      <c r="UNS253" s="348"/>
      <c r="UNT253" s="348"/>
      <c r="UNU253" s="349"/>
      <c r="UNW253" s="347"/>
      <c r="UNX253" s="350"/>
      <c r="UNY253" s="350"/>
      <c r="UNZ253" s="348"/>
      <c r="UOA253" s="348"/>
      <c r="UOB253" s="348"/>
      <c r="UOC253" s="349"/>
      <c r="UOE253" s="347"/>
      <c r="UOF253" s="350"/>
      <c r="UOG253" s="350"/>
      <c r="UOH253" s="348"/>
      <c r="UOI253" s="348"/>
      <c r="UOJ253" s="348"/>
      <c r="UOK253" s="349"/>
      <c r="UOM253" s="347"/>
      <c r="UON253" s="350"/>
      <c r="UOO253" s="350"/>
      <c r="UOP253" s="348"/>
      <c r="UOQ253" s="348"/>
      <c r="UOR253" s="348"/>
      <c r="UOS253" s="349"/>
      <c r="UOU253" s="347"/>
      <c r="UOV253" s="350"/>
      <c r="UOW253" s="350"/>
      <c r="UOX253" s="348"/>
      <c r="UOY253" s="348"/>
      <c r="UOZ253" s="348"/>
      <c r="UPA253" s="349"/>
      <c r="UPC253" s="347"/>
      <c r="UPD253" s="350"/>
      <c r="UPE253" s="350"/>
      <c r="UPF253" s="348"/>
      <c r="UPG253" s="348"/>
      <c r="UPH253" s="348"/>
      <c r="UPI253" s="349"/>
      <c r="UPK253" s="347"/>
      <c r="UPL253" s="350"/>
      <c r="UPM253" s="350"/>
      <c r="UPN253" s="348"/>
      <c r="UPO253" s="348"/>
      <c r="UPP253" s="348"/>
      <c r="UPQ253" s="349"/>
      <c r="UPS253" s="347"/>
      <c r="UPT253" s="350"/>
      <c r="UPU253" s="350"/>
      <c r="UPV253" s="348"/>
      <c r="UPW253" s="348"/>
      <c r="UPX253" s="348"/>
      <c r="UPY253" s="349"/>
      <c r="UQA253" s="347"/>
      <c r="UQB253" s="350"/>
      <c r="UQC253" s="350"/>
      <c r="UQD253" s="348"/>
      <c r="UQE253" s="348"/>
      <c r="UQF253" s="348"/>
      <c r="UQG253" s="349"/>
      <c r="UQI253" s="347"/>
      <c r="UQJ253" s="350"/>
      <c r="UQK253" s="350"/>
      <c r="UQL253" s="348"/>
      <c r="UQM253" s="348"/>
      <c r="UQN253" s="348"/>
      <c r="UQO253" s="349"/>
      <c r="UQQ253" s="347"/>
      <c r="UQR253" s="350"/>
      <c r="UQS253" s="350"/>
      <c r="UQT253" s="348"/>
      <c r="UQU253" s="348"/>
      <c r="UQV253" s="348"/>
      <c r="UQW253" s="349"/>
      <c r="UQY253" s="347"/>
      <c r="UQZ253" s="350"/>
      <c r="URA253" s="350"/>
      <c r="URB253" s="348"/>
      <c r="URC253" s="348"/>
      <c r="URD253" s="348"/>
      <c r="URE253" s="349"/>
      <c r="URG253" s="347"/>
      <c r="URH253" s="350"/>
      <c r="URI253" s="350"/>
      <c r="URJ253" s="348"/>
      <c r="URK253" s="348"/>
      <c r="URL253" s="348"/>
      <c r="URM253" s="349"/>
      <c r="URO253" s="347"/>
      <c r="URP253" s="350"/>
      <c r="URQ253" s="350"/>
      <c r="URR253" s="348"/>
      <c r="URS253" s="348"/>
      <c r="URT253" s="348"/>
      <c r="URU253" s="349"/>
      <c r="URW253" s="347"/>
      <c r="URX253" s="350"/>
      <c r="URY253" s="350"/>
      <c r="URZ253" s="348"/>
      <c r="USA253" s="348"/>
      <c r="USB253" s="348"/>
      <c r="USC253" s="349"/>
      <c r="USE253" s="347"/>
      <c r="USF253" s="350"/>
      <c r="USG253" s="350"/>
      <c r="USH253" s="348"/>
      <c r="USI253" s="348"/>
      <c r="USJ253" s="348"/>
      <c r="USK253" s="349"/>
      <c r="USM253" s="347"/>
      <c r="USN253" s="350"/>
      <c r="USO253" s="350"/>
      <c r="USP253" s="348"/>
      <c r="USQ253" s="348"/>
      <c r="USR253" s="348"/>
      <c r="USS253" s="349"/>
      <c r="USU253" s="347"/>
      <c r="USV253" s="350"/>
      <c r="USW253" s="350"/>
      <c r="USX253" s="348"/>
      <c r="USY253" s="348"/>
      <c r="USZ253" s="348"/>
      <c r="UTA253" s="349"/>
      <c r="UTC253" s="347"/>
      <c r="UTD253" s="350"/>
      <c r="UTE253" s="350"/>
      <c r="UTF253" s="348"/>
      <c r="UTG253" s="348"/>
      <c r="UTH253" s="348"/>
      <c r="UTI253" s="349"/>
      <c r="UTK253" s="347"/>
      <c r="UTL253" s="350"/>
      <c r="UTM253" s="350"/>
      <c r="UTN253" s="348"/>
      <c r="UTO253" s="348"/>
      <c r="UTP253" s="348"/>
      <c r="UTQ253" s="349"/>
      <c r="UTS253" s="347"/>
      <c r="UTT253" s="350"/>
      <c r="UTU253" s="350"/>
      <c r="UTV253" s="348"/>
      <c r="UTW253" s="348"/>
      <c r="UTX253" s="348"/>
      <c r="UTY253" s="349"/>
      <c r="UUA253" s="347"/>
      <c r="UUB253" s="350"/>
      <c r="UUC253" s="350"/>
      <c r="UUD253" s="348"/>
      <c r="UUE253" s="348"/>
      <c r="UUF253" s="348"/>
      <c r="UUG253" s="349"/>
      <c r="UUI253" s="347"/>
      <c r="UUJ253" s="350"/>
      <c r="UUK253" s="350"/>
      <c r="UUL253" s="348"/>
      <c r="UUM253" s="348"/>
      <c r="UUN253" s="348"/>
      <c r="UUO253" s="349"/>
      <c r="UUQ253" s="347"/>
      <c r="UUR253" s="350"/>
      <c r="UUS253" s="350"/>
      <c r="UUT253" s="348"/>
      <c r="UUU253" s="348"/>
      <c r="UUV253" s="348"/>
      <c r="UUW253" s="349"/>
      <c r="UUY253" s="347"/>
      <c r="UUZ253" s="350"/>
      <c r="UVA253" s="350"/>
      <c r="UVB253" s="348"/>
      <c r="UVC253" s="348"/>
      <c r="UVD253" s="348"/>
      <c r="UVE253" s="349"/>
      <c r="UVG253" s="347"/>
      <c r="UVH253" s="350"/>
      <c r="UVI253" s="350"/>
      <c r="UVJ253" s="348"/>
      <c r="UVK253" s="348"/>
      <c r="UVL253" s="348"/>
      <c r="UVM253" s="349"/>
      <c r="UVO253" s="347"/>
      <c r="UVP253" s="350"/>
      <c r="UVQ253" s="350"/>
      <c r="UVR253" s="348"/>
      <c r="UVS253" s="348"/>
      <c r="UVT253" s="348"/>
      <c r="UVU253" s="349"/>
      <c r="UVW253" s="347"/>
      <c r="UVX253" s="350"/>
      <c r="UVY253" s="350"/>
      <c r="UVZ253" s="348"/>
      <c r="UWA253" s="348"/>
      <c r="UWB253" s="348"/>
      <c r="UWC253" s="349"/>
      <c r="UWE253" s="347"/>
      <c r="UWF253" s="350"/>
      <c r="UWG253" s="350"/>
      <c r="UWH253" s="348"/>
      <c r="UWI253" s="348"/>
      <c r="UWJ253" s="348"/>
      <c r="UWK253" s="349"/>
      <c r="UWM253" s="347"/>
      <c r="UWN253" s="350"/>
      <c r="UWO253" s="350"/>
      <c r="UWP253" s="348"/>
      <c r="UWQ253" s="348"/>
      <c r="UWR253" s="348"/>
      <c r="UWS253" s="349"/>
      <c r="UWU253" s="347"/>
      <c r="UWV253" s="350"/>
      <c r="UWW253" s="350"/>
      <c r="UWX253" s="348"/>
      <c r="UWY253" s="348"/>
      <c r="UWZ253" s="348"/>
      <c r="UXA253" s="349"/>
      <c r="UXC253" s="347"/>
      <c r="UXD253" s="350"/>
      <c r="UXE253" s="350"/>
      <c r="UXF253" s="348"/>
      <c r="UXG253" s="348"/>
      <c r="UXH253" s="348"/>
      <c r="UXI253" s="349"/>
      <c r="UXK253" s="347"/>
      <c r="UXL253" s="350"/>
      <c r="UXM253" s="350"/>
      <c r="UXN253" s="348"/>
      <c r="UXO253" s="348"/>
      <c r="UXP253" s="348"/>
      <c r="UXQ253" s="349"/>
      <c r="UXS253" s="347"/>
      <c r="UXT253" s="350"/>
      <c r="UXU253" s="350"/>
      <c r="UXV253" s="348"/>
      <c r="UXW253" s="348"/>
      <c r="UXX253" s="348"/>
      <c r="UXY253" s="349"/>
      <c r="UYA253" s="347"/>
      <c r="UYB253" s="350"/>
      <c r="UYC253" s="350"/>
      <c r="UYD253" s="348"/>
      <c r="UYE253" s="348"/>
      <c r="UYF253" s="348"/>
      <c r="UYG253" s="349"/>
      <c r="UYI253" s="347"/>
      <c r="UYJ253" s="350"/>
      <c r="UYK253" s="350"/>
      <c r="UYL253" s="348"/>
      <c r="UYM253" s="348"/>
      <c r="UYN253" s="348"/>
      <c r="UYO253" s="349"/>
      <c r="UYQ253" s="347"/>
      <c r="UYR253" s="350"/>
      <c r="UYS253" s="350"/>
      <c r="UYT253" s="348"/>
      <c r="UYU253" s="348"/>
      <c r="UYV253" s="348"/>
      <c r="UYW253" s="349"/>
      <c r="UYY253" s="347"/>
      <c r="UYZ253" s="350"/>
      <c r="UZA253" s="350"/>
      <c r="UZB253" s="348"/>
      <c r="UZC253" s="348"/>
      <c r="UZD253" s="348"/>
      <c r="UZE253" s="349"/>
      <c r="UZG253" s="347"/>
      <c r="UZH253" s="350"/>
      <c r="UZI253" s="350"/>
      <c r="UZJ253" s="348"/>
      <c r="UZK253" s="348"/>
      <c r="UZL253" s="348"/>
      <c r="UZM253" s="349"/>
      <c r="UZO253" s="347"/>
      <c r="UZP253" s="350"/>
      <c r="UZQ253" s="350"/>
      <c r="UZR253" s="348"/>
      <c r="UZS253" s="348"/>
      <c r="UZT253" s="348"/>
      <c r="UZU253" s="349"/>
      <c r="UZW253" s="347"/>
      <c r="UZX253" s="350"/>
      <c r="UZY253" s="350"/>
      <c r="UZZ253" s="348"/>
      <c r="VAA253" s="348"/>
      <c r="VAB253" s="348"/>
      <c r="VAC253" s="349"/>
      <c r="VAE253" s="347"/>
      <c r="VAF253" s="350"/>
      <c r="VAG253" s="350"/>
      <c r="VAH253" s="348"/>
      <c r="VAI253" s="348"/>
      <c r="VAJ253" s="348"/>
      <c r="VAK253" s="349"/>
      <c r="VAM253" s="347"/>
      <c r="VAN253" s="350"/>
      <c r="VAO253" s="350"/>
      <c r="VAP253" s="348"/>
      <c r="VAQ253" s="348"/>
      <c r="VAR253" s="348"/>
      <c r="VAS253" s="349"/>
      <c r="VAU253" s="347"/>
      <c r="VAV253" s="350"/>
      <c r="VAW253" s="350"/>
      <c r="VAX253" s="348"/>
      <c r="VAY253" s="348"/>
      <c r="VAZ253" s="348"/>
      <c r="VBA253" s="349"/>
      <c r="VBC253" s="347"/>
      <c r="VBD253" s="350"/>
      <c r="VBE253" s="350"/>
      <c r="VBF253" s="348"/>
      <c r="VBG253" s="348"/>
      <c r="VBH253" s="348"/>
      <c r="VBI253" s="349"/>
      <c r="VBK253" s="347"/>
      <c r="VBL253" s="350"/>
      <c r="VBM253" s="350"/>
      <c r="VBN253" s="348"/>
      <c r="VBO253" s="348"/>
      <c r="VBP253" s="348"/>
      <c r="VBQ253" s="349"/>
      <c r="VBS253" s="347"/>
      <c r="VBT253" s="350"/>
      <c r="VBU253" s="350"/>
      <c r="VBV253" s="348"/>
      <c r="VBW253" s="348"/>
      <c r="VBX253" s="348"/>
      <c r="VBY253" s="349"/>
      <c r="VCA253" s="347"/>
      <c r="VCB253" s="350"/>
      <c r="VCC253" s="350"/>
      <c r="VCD253" s="348"/>
      <c r="VCE253" s="348"/>
      <c r="VCF253" s="348"/>
      <c r="VCG253" s="349"/>
      <c r="VCI253" s="347"/>
      <c r="VCJ253" s="350"/>
      <c r="VCK253" s="350"/>
      <c r="VCL253" s="348"/>
      <c r="VCM253" s="348"/>
      <c r="VCN253" s="348"/>
      <c r="VCO253" s="349"/>
      <c r="VCQ253" s="347"/>
      <c r="VCR253" s="350"/>
      <c r="VCS253" s="350"/>
      <c r="VCT253" s="348"/>
      <c r="VCU253" s="348"/>
      <c r="VCV253" s="348"/>
      <c r="VCW253" s="349"/>
      <c r="VCY253" s="347"/>
      <c r="VCZ253" s="350"/>
      <c r="VDA253" s="350"/>
      <c r="VDB253" s="348"/>
      <c r="VDC253" s="348"/>
      <c r="VDD253" s="348"/>
      <c r="VDE253" s="349"/>
      <c r="VDG253" s="347"/>
      <c r="VDH253" s="350"/>
      <c r="VDI253" s="350"/>
      <c r="VDJ253" s="348"/>
      <c r="VDK253" s="348"/>
      <c r="VDL253" s="348"/>
      <c r="VDM253" s="349"/>
      <c r="VDO253" s="347"/>
      <c r="VDP253" s="350"/>
      <c r="VDQ253" s="350"/>
      <c r="VDR253" s="348"/>
      <c r="VDS253" s="348"/>
      <c r="VDT253" s="348"/>
      <c r="VDU253" s="349"/>
      <c r="VDW253" s="347"/>
      <c r="VDX253" s="350"/>
      <c r="VDY253" s="350"/>
      <c r="VDZ253" s="348"/>
      <c r="VEA253" s="348"/>
      <c r="VEB253" s="348"/>
      <c r="VEC253" s="349"/>
      <c r="VEE253" s="347"/>
      <c r="VEF253" s="350"/>
      <c r="VEG253" s="350"/>
      <c r="VEH253" s="348"/>
      <c r="VEI253" s="348"/>
      <c r="VEJ253" s="348"/>
      <c r="VEK253" s="349"/>
      <c r="VEM253" s="347"/>
      <c r="VEN253" s="350"/>
      <c r="VEO253" s="350"/>
      <c r="VEP253" s="348"/>
      <c r="VEQ253" s="348"/>
      <c r="VER253" s="348"/>
      <c r="VES253" s="349"/>
      <c r="VEU253" s="347"/>
      <c r="VEV253" s="350"/>
      <c r="VEW253" s="350"/>
      <c r="VEX253" s="348"/>
      <c r="VEY253" s="348"/>
      <c r="VEZ253" s="348"/>
      <c r="VFA253" s="349"/>
      <c r="VFC253" s="347"/>
      <c r="VFD253" s="350"/>
      <c r="VFE253" s="350"/>
      <c r="VFF253" s="348"/>
      <c r="VFG253" s="348"/>
      <c r="VFH253" s="348"/>
      <c r="VFI253" s="349"/>
      <c r="VFK253" s="347"/>
      <c r="VFL253" s="350"/>
      <c r="VFM253" s="350"/>
      <c r="VFN253" s="348"/>
      <c r="VFO253" s="348"/>
      <c r="VFP253" s="348"/>
      <c r="VFQ253" s="349"/>
      <c r="VFS253" s="347"/>
      <c r="VFT253" s="350"/>
      <c r="VFU253" s="350"/>
      <c r="VFV253" s="348"/>
      <c r="VFW253" s="348"/>
      <c r="VFX253" s="348"/>
      <c r="VFY253" s="349"/>
      <c r="VGA253" s="347"/>
      <c r="VGB253" s="350"/>
      <c r="VGC253" s="350"/>
      <c r="VGD253" s="348"/>
      <c r="VGE253" s="348"/>
      <c r="VGF253" s="348"/>
      <c r="VGG253" s="349"/>
      <c r="VGI253" s="347"/>
      <c r="VGJ253" s="350"/>
      <c r="VGK253" s="350"/>
      <c r="VGL253" s="348"/>
      <c r="VGM253" s="348"/>
      <c r="VGN253" s="348"/>
      <c r="VGO253" s="349"/>
      <c r="VGQ253" s="347"/>
      <c r="VGR253" s="350"/>
      <c r="VGS253" s="350"/>
      <c r="VGT253" s="348"/>
      <c r="VGU253" s="348"/>
      <c r="VGV253" s="348"/>
      <c r="VGW253" s="349"/>
      <c r="VGY253" s="347"/>
      <c r="VGZ253" s="350"/>
      <c r="VHA253" s="350"/>
      <c r="VHB253" s="348"/>
      <c r="VHC253" s="348"/>
      <c r="VHD253" s="348"/>
      <c r="VHE253" s="349"/>
      <c r="VHG253" s="347"/>
      <c r="VHH253" s="350"/>
      <c r="VHI253" s="350"/>
      <c r="VHJ253" s="348"/>
      <c r="VHK253" s="348"/>
      <c r="VHL253" s="348"/>
      <c r="VHM253" s="349"/>
      <c r="VHO253" s="347"/>
      <c r="VHP253" s="350"/>
      <c r="VHQ253" s="350"/>
      <c r="VHR253" s="348"/>
      <c r="VHS253" s="348"/>
      <c r="VHT253" s="348"/>
      <c r="VHU253" s="349"/>
      <c r="VHW253" s="347"/>
      <c r="VHX253" s="350"/>
      <c r="VHY253" s="350"/>
      <c r="VHZ253" s="348"/>
      <c r="VIA253" s="348"/>
      <c r="VIB253" s="348"/>
      <c r="VIC253" s="349"/>
      <c r="VIE253" s="347"/>
      <c r="VIF253" s="350"/>
      <c r="VIG253" s="350"/>
      <c r="VIH253" s="348"/>
      <c r="VII253" s="348"/>
      <c r="VIJ253" s="348"/>
      <c r="VIK253" s="349"/>
      <c r="VIM253" s="347"/>
      <c r="VIN253" s="350"/>
      <c r="VIO253" s="350"/>
      <c r="VIP253" s="348"/>
      <c r="VIQ253" s="348"/>
      <c r="VIR253" s="348"/>
      <c r="VIS253" s="349"/>
      <c r="VIU253" s="347"/>
      <c r="VIV253" s="350"/>
      <c r="VIW253" s="350"/>
      <c r="VIX253" s="348"/>
      <c r="VIY253" s="348"/>
      <c r="VIZ253" s="348"/>
      <c r="VJA253" s="349"/>
      <c r="VJC253" s="347"/>
      <c r="VJD253" s="350"/>
      <c r="VJE253" s="350"/>
      <c r="VJF253" s="348"/>
      <c r="VJG253" s="348"/>
      <c r="VJH253" s="348"/>
      <c r="VJI253" s="349"/>
      <c r="VJK253" s="347"/>
      <c r="VJL253" s="350"/>
      <c r="VJM253" s="350"/>
      <c r="VJN253" s="348"/>
      <c r="VJO253" s="348"/>
      <c r="VJP253" s="348"/>
      <c r="VJQ253" s="349"/>
      <c r="VJS253" s="347"/>
      <c r="VJT253" s="350"/>
      <c r="VJU253" s="350"/>
      <c r="VJV253" s="348"/>
      <c r="VJW253" s="348"/>
      <c r="VJX253" s="348"/>
      <c r="VJY253" s="349"/>
      <c r="VKA253" s="347"/>
      <c r="VKB253" s="350"/>
      <c r="VKC253" s="350"/>
      <c r="VKD253" s="348"/>
      <c r="VKE253" s="348"/>
      <c r="VKF253" s="348"/>
      <c r="VKG253" s="349"/>
      <c r="VKI253" s="347"/>
      <c r="VKJ253" s="350"/>
      <c r="VKK253" s="350"/>
      <c r="VKL253" s="348"/>
      <c r="VKM253" s="348"/>
      <c r="VKN253" s="348"/>
      <c r="VKO253" s="349"/>
      <c r="VKQ253" s="347"/>
      <c r="VKR253" s="350"/>
      <c r="VKS253" s="350"/>
      <c r="VKT253" s="348"/>
      <c r="VKU253" s="348"/>
      <c r="VKV253" s="348"/>
      <c r="VKW253" s="349"/>
      <c r="VKY253" s="347"/>
      <c r="VKZ253" s="350"/>
      <c r="VLA253" s="350"/>
      <c r="VLB253" s="348"/>
      <c r="VLC253" s="348"/>
      <c r="VLD253" s="348"/>
      <c r="VLE253" s="349"/>
      <c r="VLG253" s="347"/>
      <c r="VLH253" s="350"/>
      <c r="VLI253" s="350"/>
      <c r="VLJ253" s="348"/>
      <c r="VLK253" s="348"/>
      <c r="VLL253" s="348"/>
      <c r="VLM253" s="349"/>
      <c r="VLO253" s="347"/>
      <c r="VLP253" s="350"/>
      <c r="VLQ253" s="350"/>
      <c r="VLR253" s="348"/>
      <c r="VLS253" s="348"/>
      <c r="VLT253" s="348"/>
      <c r="VLU253" s="349"/>
      <c r="VLW253" s="347"/>
      <c r="VLX253" s="350"/>
      <c r="VLY253" s="350"/>
      <c r="VLZ253" s="348"/>
      <c r="VMA253" s="348"/>
      <c r="VMB253" s="348"/>
      <c r="VMC253" s="349"/>
      <c r="VME253" s="347"/>
      <c r="VMF253" s="350"/>
      <c r="VMG253" s="350"/>
      <c r="VMH253" s="348"/>
      <c r="VMI253" s="348"/>
      <c r="VMJ253" s="348"/>
      <c r="VMK253" s="349"/>
      <c r="VMM253" s="347"/>
      <c r="VMN253" s="350"/>
      <c r="VMO253" s="350"/>
      <c r="VMP253" s="348"/>
      <c r="VMQ253" s="348"/>
      <c r="VMR253" s="348"/>
      <c r="VMS253" s="349"/>
      <c r="VMU253" s="347"/>
      <c r="VMV253" s="350"/>
      <c r="VMW253" s="350"/>
      <c r="VMX253" s="348"/>
      <c r="VMY253" s="348"/>
      <c r="VMZ253" s="348"/>
      <c r="VNA253" s="349"/>
      <c r="VNC253" s="347"/>
      <c r="VND253" s="350"/>
      <c r="VNE253" s="350"/>
      <c r="VNF253" s="348"/>
      <c r="VNG253" s="348"/>
      <c r="VNH253" s="348"/>
      <c r="VNI253" s="349"/>
      <c r="VNK253" s="347"/>
      <c r="VNL253" s="350"/>
      <c r="VNM253" s="350"/>
      <c r="VNN253" s="348"/>
      <c r="VNO253" s="348"/>
      <c r="VNP253" s="348"/>
      <c r="VNQ253" s="349"/>
      <c r="VNS253" s="347"/>
      <c r="VNT253" s="350"/>
      <c r="VNU253" s="350"/>
      <c r="VNV253" s="348"/>
      <c r="VNW253" s="348"/>
      <c r="VNX253" s="348"/>
      <c r="VNY253" s="349"/>
      <c r="VOA253" s="347"/>
      <c r="VOB253" s="350"/>
      <c r="VOC253" s="350"/>
      <c r="VOD253" s="348"/>
      <c r="VOE253" s="348"/>
      <c r="VOF253" s="348"/>
      <c r="VOG253" s="349"/>
      <c r="VOI253" s="347"/>
      <c r="VOJ253" s="350"/>
      <c r="VOK253" s="350"/>
      <c r="VOL253" s="348"/>
      <c r="VOM253" s="348"/>
      <c r="VON253" s="348"/>
      <c r="VOO253" s="349"/>
      <c r="VOQ253" s="347"/>
      <c r="VOR253" s="350"/>
      <c r="VOS253" s="350"/>
      <c r="VOT253" s="348"/>
      <c r="VOU253" s="348"/>
      <c r="VOV253" s="348"/>
      <c r="VOW253" s="349"/>
      <c r="VOY253" s="347"/>
      <c r="VOZ253" s="350"/>
      <c r="VPA253" s="350"/>
      <c r="VPB253" s="348"/>
      <c r="VPC253" s="348"/>
      <c r="VPD253" s="348"/>
      <c r="VPE253" s="349"/>
      <c r="VPG253" s="347"/>
      <c r="VPH253" s="350"/>
      <c r="VPI253" s="350"/>
      <c r="VPJ253" s="348"/>
      <c r="VPK253" s="348"/>
      <c r="VPL253" s="348"/>
      <c r="VPM253" s="349"/>
      <c r="VPO253" s="347"/>
      <c r="VPP253" s="350"/>
      <c r="VPQ253" s="350"/>
      <c r="VPR253" s="348"/>
      <c r="VPS253" s="348"/>
      <c r="VPT253" s="348"/>
      <c r="VPU253" s="349"/>
      <c r="VPW253" s="347"/>
      <c r="VPX253" s="350"/>
      <c r="VPY253" s="350"/>
      <c r="VPZ253" s="348"/>
      <c r="VQA253" s="348"/>
      <c r="VQB253" s="348"/>
      <c r="VQC253" s="349"/>
      <c r="VQE253" s="347"/>
      <c r="VQF253" s="350"/>
      <c r="VQG253" s="350"/>
      <c r="VQH253" s="348"/>
      <c r="VQI253" s="348"/>
      <c r="VQJ253" s="348"/>
      <c r="VQK253" s="349"/>
      <c r="VQM253" s="347"/>
      <c r="VQN253" s="350"/>
      <c r="VQO253" s="350"/>
      <c r="VQP253" s="348"/>
      <c r="VQQ253" s="348"/>
      <c r="VQR253" s="348"/>
      <c r="VQS253" s="349"/>
      <c r="VQU253" s="347"/>
      <c r="VQV253" s="350"/>
      <c r="VQW253" s="350"/>
      <c r="VQX253" s="348"/>
      <c r="VQY253" s="348"/>
      <c r="VQZ253" s="348"/>
      <c r="VRA253" s="349"/>
      <c r="VRC253" s="347"/>
      <c r="VRD253" s="350"/>
      <c r="VRE253" s="350"/>
      <c r="VRF253" s="348"/>
      <c r="VRG253" s="348"/>
      <c r="VRH253" s="348"/>
      <c r="VRI253" s="349"/>
      <c r="VRK253" s="347"/>
      <c r="VRL253" s="350"/>
      <c r="VRM253" s="350"/>
      <c r="VRN253" s="348"/>
      <c r="VRO253" s="348"/>
      <c r="VRP253" s="348"/>
      <c r="VRQ253" s="349"/>
      <c r="VRS253" s="347"/>
      <c r="VRT253" s="350"/>
      <c r="VRU253" s="350"/>
      <c r="VRV253" s="348"/>
      <c r="VRW253" s="348"/>
      <c r="VRX253" s="348"/>
      <c r="VRY253" s="349"/>
      <c r="VSA253" s="347"/>
      <c r="VSB253" s="350"/>
      <c r="VSC253" s="350"/>
      <c r="VSD253" s="348"/>
      <c r="VSE253" s="348"/>
      <c r="VSF253" s="348"/>
      <c r="VSG253" s="349"/>
      <c r="VSI253" s="347"/>
      <c r="VSJ253" s="350"/>
      <c r="VSK253" s="350"/>
      <c r="VSL253" s="348"/>
      <c r="VSM253" s="348"/>
      <c r="VSN253" s="348"/>
      <c r="VSO253" s="349"/>
      <c r="VSQ253" s="347"/>
      <c r="VSR253" s="350"/>
      <c r="VSS253" s="350"/>
      <c r="VST253" s="348"/>
      <c r="VSU253" s="348"/>
      <c r="VSV253" s="348"/>
      <c r="VSW253" s="349"/>
      <c r="VSY253" s="347"/>
      <c r="VSZ253" s="350"/>
      <c r="VTA253" s="350"/>
      <c r="VTB253" s="348"/>
      <c r="VTC253" s="348"/>
      <c r="VTD253" s="348"/>
      <c r="VTE253" s="349"/>
      <c r="VTG253" s="347"/>
      <c r="VTH253" s="350"/>
      <c r="VTI253" s="350"/>
      <c r="VTJ253" s="348"/>
      <c r="VTK253" s="348"/>
      <c r="VTL253" s="348"/>
      <c r="VTM253" s="349"/>
      <c r="VTO253" s="347"/>
      <c r="VTP253" s="350"/>
      <c r="VTQ253" s="350"/>
      <c r="VTR253" s="348"/>
      <c r="VTS253" s="348"/>
      <c r="VTT253" s="348"/>
      <c r="VTU253" s="349"/>
      <c r="VTW253" s="347"/>
      <c r="VTX253" s="350"/>
      <c r="VTY253" s="350"/>
      <c r="VTZ253" s="348"/>
      <c r="VUA253" s="348"/>
      <c r="VUB253" s="348"/>
      <c r="VUC253" s="349"/>
      <c r="VUE253" s="347"/>
      <c r="VUF253" s="350"/>
      <c r="VUG253" s="350"/>
      <c r="VUH253" s="348"/>
      <c r="VUI253" s="348"/>
      <c r="VUJ253" s="348"/>
      <c r="VUK253" s="349"/>
      <c r="VUM253" s="347"/>
      <c r="VUN253" s="350"/>
      <c r="VUO253" s="350"/>
      <c r="VUP253" s="348"/>
      <c r="VUQ253" s="348"/>
      <c r="VUR253" s="348"/>
      <c r="VUS253" s="349"/>
      <c r="VUU253" s="347"/>
      <c r="VUV253" s="350"/>
      <c r="VUW253" s="350"/>
      <c r="VUX253" s="348"/>
      <c r="VUY253" s="348"/>
      <c r="VUZ253" s="348"/>
      <c r="VVA253" s="349"/>
      <c r="VVC253" s="347"/>
      <c r="VVD253" s="350"/>
      <c r="VVE253" s="350"/>
      <c r="VVF253" s="348"/>
      <c r="VVG253" s="348"/>
      <c r="VVH253" s="348"/>
      <c r="VVI253" s="349"/>
      <c r="VVK253" s="347"/>
      <c r="VVL253" s="350"/>
      <c r="VVM253" s="350"/>
      <c r="VVN253" s="348"/>
      <c r="VVO253" s="348"/>
      <c r="VVP253" s="348"/>
      <c r="VVQ253" s="349"/>
      <c r="VVS253" s="347"/>
      <c r="VVT253" s="350"/>
      <c r="VVU253" s="350"/>
      <c r="VVV253" s="348"/>
      <c r="VVW253" s="348"/>
      <c r="VVX253" s="348"/>
      <c r="VVY253" s="349"/>
      <c r="VWA253" s="347"/>
      <c r="VWB253" s="350"/>
      <c r="VWC253" s="350"/>
      <c r="VWD253" s="348"/>
      <c r="VWE253" s="348"/>
      <c r="VWF253" s="348"/>
      <c r="VWG253" s="349"/>
      <c r="VWI253" s="347"/>
      <c r="VWJ253" s="350"/>
      <c r="VWK253" s="350"/>
      <c r="VWL253" s="348"/>
      <c r="VWM253" s="348"/>
      <c r="VWN253" s="348"/>
      <c r="VWO253" s="349"/>
      <c r="VWQ253" s="347"/>
      <c r="VWR253" s="350"/>
      <c r="VWS253" s="350"/>
      <c r="VWT253" s="348"/>
      <c r="VWU253" s="348"/>
      <c r="VWV253" s="348"/>
      <c r="VWW253" s="349"/>
      <c r="VWY253" s="347"/>
      <c r="VWZ253" s="350"/>
      <c r="VXA253" s="350"/>
      <c r="VXB253" s="348"/>
      <c r="VXC253" s="348"/>
      <c r="VXD253" s="348"/>
      <c r="VXE253" s="349"/>
      <c r="VXG253" s="347"/>
      <c r="VXH253" s="350"/>
      <c r="VXI253" s="350"/>
      <c r="VXJ253" s="348"/>
      <c r="VXK253" s="348"/>
      <c r="VXL253" s="348"/>
      <c r="VXM253" s="349"/>
      <c r="VXO253" s="347"/>
      <c r="VXP253" s="350"/>
      <c r="VXQ253" s="350"/>
      <c r="VXR253" s="348"/>
      <c r="VXS253" s="348"/>
      <c r="VXT253" s="348"/>
      <c r="VXU253" s="349"/>
      <c r="VXW253" s="347"/>
      <c r="VXX253" s="350"/>
      <c r="VXY253" s="350"/>
      <c r="VXZ253" s="348"/>
      <c r="VYA253" s="348"/>
      <c r="VYB253" s="348"/>
      <c r="VYC253" s="349"/>
      <c r="VYE253" s="347"/>
      <c r="VYF253" s="350"/>
      <c r="VYG253" s="350"/>
      <c r="VYH253" s="348"/>
      <c r="VYI253" s="348"/>
      <c r="VYJ253" s="348"/>
      <c r="VYK253" s="349"/>
      <c r="VYM253" s="347"/>
      <c r="VYN253" s="350"/>
      <c r="VYO253" s="350"/>
      <c r="VYP253" s="348"/>
      <c r="VYQ253" s="348"/>
      <c r="VYR253" s="348"/>
      <c r="VYS253" s="349"/>
      <c r="VYU253" s="347"/>
      <c r="VYV253" s="350"/>
      <c r="VYW253" s="350"/>
      <c r="VYX253" s="348"/>
      <c r="VYY253" s="348"/>
      <c r="VYZ253" s="348"/>
      <c r="VZA253" s="349"/>
      <c r="VZC253" s="347"/>
      <c r="VZD253" s="350"/>
      <c r="VZE253" s="350"/>
      <c r="VZF253" s="348"/>
      <c r="VZG253" s="348"/>
      <c r="VZH253" s="348"/>
      <c r="VZI253" s="349"/>
      <c r="VZK253" s="347"/>
      <c r="VZL253" s="350"/>
      <c r="VZM253" s="350"/>
      <c r="VZN253" s="348"/>
      <c r="VZO253" s="348"/>
      <c r="VZP253" s="348"/>
      <c r="VZQ253" s="349"/>
      <c r="VZS253" s="347"/>
      <c r="VZT253" s="350"/>
      <c r="VZU253" s="350"/>
      <c r="VZV253" s="348"/>
      <c r="VZW253" s="348"/>
      <c r="VZX253" s="348"/>
      <c r="VZY253" s="349"/>
      <c r="WAA253" s="347"/>
      <c r="WAB253" s="350"/>
      <c r="WAC253" s="350"/>
      <c r="WAD253" s="348"/>
      <c r="WAE253" s="348"/>
      <c r="WAF253" s="348"/>
      <c r="WAG253" s="349"/>
      <c r="WAI253" s="347"/>
      <c r="WAJ253" s="350"/>
      <c r="WAK253" s="350"/>
      <c r="WAL253" s="348"/>
      <c r="WAM253" s="348"/>
      <c r="WAN253" s="348"/>
      <c r="WAO253" s="349"/>
      <c r="WAQ253" s="347"/>
      <c r="WAR253" s="350"/>
      <c r="WAS253" s="350"/>
      <c r="WAT253" s="348"/>
      <c r="WAU253" s="348"/>
      <c r="WAV253" s="348"/>
      <c r="WAW253" s="349"/>
      <c r="WAY253" s="347"/>
      <c r="WAZ253" s="350"/>
      <c r="WBA253" s="350"/>
      <c r="WBB253" s="348"/>
      <c r="WBC253" s="348"/>
      <c r="WBD253" s="348"/>
      <c r="WBE253" s="349"/>
      <c r="WBG253" s="347"/>
      <c r="WBH253" s="350"/>
      <c r="WBI253" s="350"/>
      <c r="WBJ253" s="348"/>
      <c r="WBK253" s="348"/>
      <c r="WBL253" s="348"/>
      <c r="WBM253" s="349"/>
      <c r="WBO253" s="347"/>
      <c r="WBP253" s="350"/>
      <c r="WBQ253" s="350"/>
      <c r="WBR253" s="348"/>
      <c r="WBS253" s="348"/>
      <c r="WBT253" s="348"/>
      <c r="WBU253" s="349"/>
      <c r="WBW253" s="347"/>
      <c r="WBX253" s="350"/>
      <c r="WBY253" s="350"/>
      <c r="WBZ253" s="348"/>
      <c r="WCA253" s="348"/>
      <c r="WCB253" s="348"/>
      <c r="WCC253" s="349"/>
      <c r="WCE253" s="347"/>
      <c r="WCF253" s="350"/>
      <c r="WCG253" s="350"/>
      <c r="WCH253" s="348"/>
      <c r="WCI253" s="348"/>
      <c r="WCJ253" s="348"/>
      <c r="WCK253" s="349"/>
      <c r="WCM253" s="347"/>
      <c r="WCN253" s="350"/>
      <c r="WCO253" s="350"/>
      <c r="WCP253" s="348"/>
      <c r="WCQ253" s="348"/>
      <c r="WCR253" s="348"/>
      <c r="WCS253" s="349"/>
      <c r="WCU253" s="347"/>
      <c r="WCV253" s="350"/>
      <c r="WCW253" s="350"/>
      <c r="WCX253" s="348"/>
      <c r="WCY253" s="348"/>
      <c r="WCZ253" s="348"/>
      <c r="WDA253" s="349"/>
      <c r="WDC253" s="347"/>
      <c r="WDD253" s="350"/>
      <c r="WDE253" s="350"/>
      <c r="WDF253" s="348"/>
      <c r="WDG253" s="348"/>
      <c r="WDH253" s="348"/>
      <c r="WDI253" s="349"/>
      <c r="WDK253" s="347"/>
      <c r="WDL253" s="350"/>
      <c r="WDM253" s="350"/>
      <c r="WDN253" s="348"/>
      <c r="WDO253" s="348"/>
      <c r="WDP253" s="348"/>
      <c r="WDQ253" s="349"/>
      <c r="WDS253" s="347"/>
      <c r="WDT253" s="350"/>
      <c r="WDU253" s="350"/>
      <c r="WDV253" s="348"/>
      <c r="WDW253" s="348"/>
      <c r="WDX253" s="348"/>
      <c r="WDY253" s="349"/>
      <c r="WEA253" s="347"/>
      <c r="WEB253" s="350"/>
      <c r="WEC253" s="350"/>
      <c r="WED253" s="348"/>
      <c r="WEE253" s="348"/>
      <c r="WEF253" s="348"/>
      <c r="WEG253" s="349"/>
      <c r="WEI253" s="347"/>
      <c r="WEJ253" s="350"/>
      <c r="WEK253" s="350"/>
      <c r="WEL253" s="348"/>
      <c r="WEM253" s="348"/>
      <c r="WEN253" s="348"/>
      <c r="WEO253" s="349"/>
      <c r="WEQ253" s="347"/>
      <c r="WER253" s="350"/>
      <c r="WES253" s="350"/>
      <c r="WET253" s="348"/>
      <c r="WEU253" s="348"/>
      <c r="WEV253" s="348"/>
      <c r="WEW253" s="349"/>
      <c r="WEY253" s="347"/>
      <c r="WEZ253" s="350"/>
      <c r="WFA253" s="350"/>
      <c r="WFB253" s="348"/>
      <c r="WFC253" s="348"/>
      <c r="WFD253" s="348"/>
      <c r="WFE253" s="349"/>
      <c r="WFG253" s="347"/>
      <c r="WFH253" s="350"/>
      <c r="WFI253" s="350"/>
      <c r="WFJ253" s="348"/>
      <c r="WFK253" s="348"/>
      <c r="WFL253" s="348"/>
      <c r="WFM253" s="349"/>
      <c r="WFO253" s="347"/>
      <c r="WFP253" s="350"/>
      <c r="WFQ253" s="350"/>
      <c r="WFR253" s="348"/>
      <c r="WFS253" s="348"/>
      <c r="WFT253" s="348"/>
      <c r="WFU253" s="349"/>
      <c r="WFW253" s="347"/>
      <c r="WFX253" s="350"/>
      <c r="WFY253" s="350"/>
      <c r="WFZ253" s="348"/>
      <c r="WGA253" s="348"/>
      <c r="WGB253" s="348"/>
      <c r="WGC253" s="349"/>
      <c r="WGE253" s="347"/>
      <c r="WGF253" s="350"/>
      <c r="WGG253" s="350"/>
      <c r="WGH253" s="348"/>
      <c r="WGI253" s="348"/>
      <c r="WGJ253" s="348"/>
      <c r="WGK253" s="349"/>
      <c r="WGM253" s="347"/>
      <c r="WGN253" s="350"/>
      <c r="WGO253" s="350"/>
      <c r="WGP253" s="348"/>
      <c r="WGQ253" s="348"/>
      <c r="WGR253" s="348"/>
      <c r="WGS253" s="349"/>
      <c r="WGU253" s="347"/>
      <c r="WGV253" s="350"/>
      <c r="WGW253" s="350"/>
      <c r="WGX253" s="348"/>
      <c r="WGY253" s="348"/>
      <c r="WGZ253" s="348"/>
      <c r="WHA253" s="349"/>
      <c r="WHC253" s="347"/>
      <c r="WHD253" s="350"/>
      <c r="WHE253" s="350"/>
      <c r="WHF253" s="348"/>
      <c r="WHG253" s="348"/>
      <c r="WHH253" s="348"/>
      <c r="WHI253" s="349"/>
      <c r="WHK253" s="347"/>
      <c r="WHL253" s="350"/>
      <c r="WHM253" s="350"/>
      <c r="WHN253" s="348"/>
      <c r="WHO253" s="348"/>
      <c r="WHP253" s="348"/>
      <c r="WHQ253" s="349"/>
      <c r="WHS253" s="347"/>
      <c r="WHT253" s="350"/>
      <c r="WHU253" s="350"/>
      <c r="WHV253" s="348"/>
      <c r="WHW253" s="348"/>
      <c r="WHX253" s="348"/>
      <c r="WHY253" s="349"/>
      <c r="WIA253" s="347"/>
      <c r="WIB253" s="350"/>
      <c r="WIC253" s="350"/>
      <c r="WID253" s="348"/>
      <c r="WIE253" s="348"/>
      <c r="WIF253" s="348"/>
      <c r="WIG253" s="349"/>
      <c r="WII253" s="347"/>
      <c r="WIJ253" s="350"/>
      <c r="WIK253" s="350"/>
      <c r="WIL253" s="348"/>
      <c r="WIM253" s="348"/>
      <c r="WIN253" s="348"/>
      <c r="WIO253" s="349"/>
      <c r="WIQ253" s="347"/>
      <c r="WIR253" s="350"/>
      <c r="WIS253" s="350"/>
      <c r="WIT253" s="348"/>
      <c r="WIU253" s="348"/>
      <c r="WIV253" s="348"/>
      <c r="WIW253" s="349"/>
      <c r="WIY253" s="347"/>
      <c r="WIZ253" s="350"/>
      <c r="WJA253" s="350"/>
      <c r="WJB253" s="348"/>
      <c r="WJC253" s="348"/>
      <c r="WJD253" s="348"/>
      <c r="WJE253" s="349"/>
      <c r="WJG253" s="347"/>
      <c r="WJH253" s="350"/>
      <c r="WJI253" s="350"/>
      <c r="WJJ253" s="348"/>
      <c r="WJK253" s="348"/>
      <c r="WJL253" s="348"/>
      <c r="WJM253" s="349"/>
      <c r="WJO253" s="347"/>
      <c r="WJP253" s="350"/>
      <c r="WJQ253" s="350"/>
      <c r="WJR253" s="348"/>
      <c r="WJS253" s="348"/>
      <c r="WJT253" s="348"/>
      <c r="WJU253" s="349"/>
      <c r="WJW253" s="347"/>
      <c r="WJX253" s="350"/>
      <c r="WJY253" s="350"/>
      <c r="WJZ253" s="348"/>
      <c r="WKA253" s="348"/>
      <c r="WKB253" s="348"/>
      <c r="WKC253" s="349"/>
      <c r="WKE253" s="347"/>
      <c r="WKF253" s="350"/>
      <c r="WKG253" s="350"/>
      <c r="WKH253" s="348"/>
      <c r="WKI253" s="348"/>
      <c r="WKJ253" s="348"/>
      <c r="WKK253" s="349"/>
      <c r="WKM253" s="347"/>
      <c r="WKN253" s="350"/>
      <c r="WKO253" s="350"/>
      <c r="WKP253" s="348"/>
      <c r="WKQ253" s="348"/>
      <c r="WKR253" s="348"/>
      <c r="WKS253" s="349"/>
      <c r="WKU253" s="347"/>
      <c r="WKV253" s="350"/>
      <c r="WKW253" s="350"/>
      <c r="WKX253" s="348"/>
      <c r="WKY253" s="348"/>
      <c r="WKZ253" s="348"/>
      <c r="WLA253" s="349"/>
      <c r="WLC253" s="347"/>
      <c r="WLD253" s="350"/>
      <c r="WLE253" s="350"/>
      <c r="WLF253" s="348"/>
      <c r="WLG253" s="348"/>
      <c r="WLH253" s="348"/>
      <c r="WLI253" s="349"/>
      <c r="WLK253" s="347"/>
      <c r="WLL253" s="350"/>
      <c r="WLM253" s="350"/>
      <c r="WLN253" s="348"/>
      <c r="WLO253" s="348"/>
      <c r="WLP253" s="348"/>
      <c r="WLQ253" s="349"/>
      <c r="WLS253" s="347"/>
      <c r="WLT253" s="350"/>
      <c r="WLU253" s="350"/>
      <c r="WLV253" s="348"/>
      <c r="WLW253" s="348"/>
      <c r="WLX253" s="348"/>
      <c r="WLY253" s="349"/>
      <c r="WMA253" s="347"/>
      <c r="WMB253" s="350"/>
      <c r="WMC253" s="350"/>
      <c r="WMD253" s="348"/>
      <c r="WME253" s="348"/>
      <c r="WMF253" s="348"/>
      <c r="WMG253" s="349"/>
      <c r="WMI253" s="347"/>
      <c r="WMJ253" s="350"/>
      <c r="WMK253" s="350"/>
      <c r="WML253" s="348"/>
      <c r="WMM253" s="348"/>
      <c r="WMN253" s="348"/>
      <c r="WMO253" s="349"/>
      <c r="WMQ253" s="347"/>
      <c r="WMR253" s="350"/>
      <c r="WMS253" s="350"/>
      <c r="WMT253" s="348"/>
      <c r="WMU253" s="348"/>
      <c r="WMV253" s="348"/>
      <c r="WMW253" s="349"/>
      <c r="WMY253" s="347"/>
      <c r="WMZ253" s="350"/>
      <c r="WNA253" s="350"/>
      <c r="WNB253" s="348"/>
      <c r="WNC253" s="348"/>
      <c r="WND253" s="348"/>
      <c r="WNE253" s="349"/>
      <c r="WNG253" s="347"/>
      <c r="WNH253" s="350"/>
      <c r="WNI253" s="350"/>
      <c r="WNJ253" s="348"/>
      <c r="WNK253" s="348"/>
      <c r="WNL253" s="348"/>
      <c r="WNM253" s="349"/>
      <c r="WNO253" s="347"/>
      <c r="WNP253" s="350"/>
      <c r="WNQ253" s="350"/>
      <c r="WNR253" s="348"/>
      <c r="WNS253" s="348"/>
      <c r="WNT253" s="348"/>
      <c r="WNU253" s="349"/>
      <c r="WNW253" s="347"/>
      <c r="WNX253" s="350"/>
      <c r="WNY253" s="350"/>
      <c r="WNZ253" s="348"/>
      <c r="WOA253" s="348"/>
      <c r="WOB253" s="348"/>
      <c r="WOC253" s="349"/>
      <c r="WOE253" s="347"/>
      <c r="WOF253" s="350"/>
      <c r="WOG253" s="350"/>
      <c r="WOH253" s="348"/>
      <c r="WOI253" s="348"/>
      <c r="WOJ253" s="348"/>
      <c r="WOK253" s="349"/>
      <c r="WOM253" s="347"/>
      <c r="WON253" s="350"/>
      <c r="WOO253" s="350"/>
      <c r="WOP253" s="348"/>
      <c r="WOQ253" s="348"/>
      <c r="WOR253" s="348"/>
      <c r="WOS253" s="349"/>
      <c r="WOU253" s="347"/>
      <c r="WOV253" s="350"/>
      <c r="WOW253" s="350"/>
      <c r="WOX253" s="348"/>
      <c r="WOY253" s="348"/>
      <c r="WOZ253" s="348"/>
      <c r="WPA253" s="349"/>
      <c r="WPC253" s="347"/>
      <c r="WPD253" s="350"/>
      <c r="WPE253" s="350"/>
      <c r="WPF253" s="348"/>
      <c r="WPG253" s="348"/>
      <c r="WPH253" s="348"/>
      <c r="WPI253" s="349"/>
      <c r="WPK253" s="347"/>
      <c r="WPL253" s="350"/>
      <c r="WPM253" s="350"/>
      <c r="WPN253" s="348"/>
      <c r="WPO253" s="348"/>
      <c r="WPP253" s="348"/>
      <c r="WPQ253" s="349"/>
      <c r="WPS253" s="347"/>
      <c r="WPT253" s="350"/>
      <c r="WPU253" s="350"/>
      <c r="WPV253" s="348"/>
      <c r="WPW253" s="348"/>
      <c r="WPX253" s="348"/>
      <c r="WPY253" s="349"/>
      <c r="WQA253" s="347"/>
      <c r="WQB253" s="350"/>
      <c r="WQC253" s="350"/>
      <c r="WQD253" s="348"/>
      <c r="WQE253" s="348"/>
      <c r="WQF253" s="348"/>
      <c r="WQG253" s="349"/>
      <c r="WQI253" s="347"/>
      <c r="WQJ253" s="350"/>
      <c r="WQK253" s="350"/>
      <c r="WQL253" s="348"/>
      <c r="WQM253" s="348"/>
      <c r="WQN253" s="348"/>
      <c r="WQO253" s="349"/>
      <c r="WQQ253" s="347"/>
      <c r="WQR253" s="350"/>
      <c r="WQS253" s="350"/>
      <c r="WQT253" s="348"/>
      <c r="WQU253" s="348"/>
      <c r="WQV253" s="348"/>
      <c r="WQW253" s="349"/>
      <c r="WQY253" s="347"/>
      <c r="WQZ253" s="350"/>
      <c r="WRA253" s="350"/>
      <c r="WRB253" s="348"/>
      <c r="WRC253" s="348"/>
      <c r="WRD253" s="348"/>
      <c r="WRE253" s="349"/>
      <c r="WRG253" s="347"/>
      <c r="WRH253" s="350"/>
      <c r="WRI253" s="350"/>
      <c r="WRJ253" s="348"/>
      <c r="WRK253" s="348"/>
      <c r="WRL253" s="348"/>
      <c r="WRM253" s="349"/>
      <c r="WRO253" s="347"/>
      <c r="WRP253" s="350"/>
      <c r="WRQ253" s="350"/>
      <c r="WRR253" s="348"/>
      <c r="WRS253" s="348"/>
      <c r="WRT253" s="348"/>
      <c r="WRU253" s="349"/>
      <c r="WRW253" s="347"/>
      <c r="WRX253" s="350"/>
      <c r="WRY253" s="350"/>
      <c r="WRZ253" s="348"/>
      <c r="WSA253" s="348"/>
      <c r="WSB253" s="348"/>
      <c r="WSC253" s="349"/>
      <c r="WSE253" s="347"/>
      <c r="WSF253" s="350"/>
      <c r="WSG253" s="350"/>
      <c r="WSH253" s="348"/>
      <c r="WSI253" s="348"/>
      <c r="WSJ253" s="348"/>
      <c r="WSK253" s="349"/>
      <c r="WSM253" s="347"/>
      <c r="WSN253" s="350"/>
      <c r="WSO253" s="350"/>
      <c r="WSP253" s="348"/>
      <c r="WSQ253" s="348"/>
      <c r="WSR253" s="348"/>
      <c r="WSS253" s="349"/>
      <c r="WSU253" s="347"/>
      <c r="WSV253" s="350"/>
      <c r="WSW253" s="350"/>
      <c r="WSX253" s="348"/>
      <c r="WSY253" s="348"/>
      <c r="WSZ253" s="348"/>
      <c r="WTA253" s="349"/>
      <c r="WTC253" s="347"/>
      <c r="WTD253" s="350"/>
      <c r="WTE253" s="350"/>
      <c r="WTF253" s="348"/>
      <c r="WTG253" s="348"/>
      <c r="WTH253" s="348"/>
      <c r="WTI253" s="349"/>
      <c r="WTK253" s="347"/>
      <c r="WTL253" s="350"/>
      <c r="WTM253" s="350"/>
      <c r="WTN253" s="348"/>
      <c r="WTO253" s="348"/>
      <c r="WTP253" s="348"/>
      <c r="WTQ253" s="349"/>
      <c r="WTS253" s="347"/>
      <c r="WTT253" s="350"/>
      <c r="WTU253" s="350"/>
      <c r="WTV253" s="348"/>
      <c r="WTW253" s="348"/>
      <c r="WTX253" s="348"/>
      <c r="WTY253" s="349"/>
      <c r="WUA253" s="347"/>
      <c r="WUB253" s="350"/>
      <c r="WUC253" s="350"/>
      <c r="WUD253" s="348"/>
      <c r="WUE253" s="348"/>
      <c r="WUF253" s="348"/>
      <c r="WUG253" s="349"/>
      <c r="WUI253" s="347"/>
      <c r="WUJ253" s="350"/>
      <c r="WUK253" s="350"/>
      <c r="WUL253" s="348"/>
      <c r="WUM253" s="348"/>
      <c r="WUN253" s="348"/>
      <c r="WUO253" s="349"/>
      <c r="WUQ253" s="347"/>
      <c r="WUR253" s="350"/>
      <c r="WUS253" s="350"/>
      <c r="WUT253" s="348"/>
      <c r="WUU253" s="348"/>
      <c r="WUV253" s="348"/>
      <c r="WUW253" s="349"/>
      <c r="WUY253" s="347"/>
      <c r="WUZ253" s="350"/>
      <c r="WVA253" s="350"/>
      <c r="WVB253" s="348"/>
      <c r="WVC253" s="348"/>
      <c r="WVD253" s="348"/>
      <c r="WVE253" s="349"/>
      <c r="WVG253" s="347"/>
      <c r="WVH253" s="350"/>
      <c r="WVI253" s="350"/>
      <c r="WVJ253" s="348"/>
      <c r="WVK253" s="348"/>
      <c r="WVL253" s="348"/>
      <c r="WVM253" s="349"/>
      <c r="WVO253" s="347"/>
      <c r="WVP253" s="350"/>
      <c r="WVQ253" s="350"/>
      <c r="WVR253" s="348"/>
      <c r="WVS253" s="348"/>
      <c r="WVT253" s="348"/>
      <c r="WVU253" s="349"/>
      <c r="WVW253" s="347"/>
      <c r="WVX253" s="350"/>
      <c r="WVY253" s="350"/>
      <c r="WVZ253" s="348"/>
      <c r="WWA253" s="348"/>
      <c r="WWB253" s="348"/>
      <c r="WWC253" s="349"/>
      <c r="WWE253" s="347"/>
      <c r="WWF253" s="350"/>
      <c r="WWG253" s="350"/>
      <c r="WWH253" s="348"/>
      <c r="WWI253" s="348"/>
      <c r="WWJ253" s="348"/>
      <c r="WWK253" s="349"/>
      <c r="WWM253" s="347"/>
      <c r="WWN253" s="350"/>
      <c r="WWO253" s="350"/>
      <c r="WWP253" s="348"/>
      <c r="WWQ253" s="348"/>
      <c r="WWR253" s="348"/>
      <c r="WWS253" s="349"/>
      <c r="WWU253" s="347"/>
      <c r="WWV253" s="350"/>
      <c r="WWW253" s="350"/>
      <c r="WWX253" s="348"/>
      <c r="WWY253" s="348"/>
      <c r="WWZ253" s="348"/>
      <c r="WXA253" s="349"/>
      <c r="WXC253" s="347"/>
      <c r="WXD253" s="350"/>
      <c r="WXE253" s="350"/>
      <c r="WXF253" s="348"/>
      <c r="WXG253" s="348"/>
      <c r="WXH253" s="348"/>
      <c r="WXI253" s="349"/>
      <c r="WXK253" s="347"/>
      <c r="WXL253" s="350"/>
      <c r="WXM253" s="350"/>
      <c r="WXN253" s="348"/>
      <c r="WXO253" s="348"/>
      <c r="WXP253" s="348"/>
      <c r="WXQ253" s="349"/>
      <c r="WXS253" s="347"/>
      <c r="WXT253" s="350"/>
      <c r="WXU253" s="350"/>
      <c r="WXV253" s="348"/>
      <c r="WXW253" s="348"/>
      <c r="WXX253" s="348"/>
      <c r="WXY253" s="349"/>
      <c r="WYA253" s="347"/>
      <c r="WYB253" s="350"/>
      <c r="WYC253" s="350"/>
      <c r="WYD253" s="348"/>
      <c r="WYE253" s="348"/>
      <c r="WYF253" s="348"/>
      <c r="WYG253" s="349"/>
      <c r="WYI253" s="347"/>
      <c r="WYJ253" s="350"/>
      <c r="WYK253" s="350"/>
      <c r="WYL253" s="348"/>
      <c r="WYM253" s="348"/>
      <c r="WYN253" s="348"/>
      <c r="WYO253" s="349"/>
      <c r="WYQ253" s="347"/>
      <c r="WYR253" s="350"/>
      <c r="WYS253" s="350"/>
      <c r="WYT253" s="348"/>
      <c r="WYU253" s="348"/>
      <c r="WYV253" s="348"/>
      <c r="WYW253" s="349"/>
      <c r="WYY253" s="347"/>
      <c r="WYZ253" s="350"/>
      <c r="WZA253" s="350"/>
      <c r="WZB253" s="348"/>
      <c r="WZC253" s="348"/>
      <c r="WZD253" s="348"/>
      <c r="WZE253" s="349"/>
      <c r="WZG253" s="347"/>
      <c r="WZH253" s="350"/>
      <c r="WZI253" s="350"/>
      <c r="WZJ253" s="348"/>
      <c r="WZK253" s="348"/>
      <c r="WZL253" s="348"/>
      <c r="WZM253" s="349"/>
      <c r="WZO253" s="347"/>
      <c r="WZP253" s="350"/>
      <c r="WZQ253" s="350"/>
      <c r="WZR253" s="348"/>
      <c r="WZS253" s="348"/>
      <c r="WZT253" s="348"/>
      <c r="WZU253" s="349"/>
      <c r="WZW253" s="347"/>
      <c r="WZX253" s="350"/>
      <c r="WZY253" s="350"/>
      <c r="WZZ253" s="348"/>
      <c r="XAA253" s="348"/>
      <c r="XAB253" s="348"/>
      <c r="XAC253" s="349"/>
      <c r="XAE253" s="347"/>
      <c r="XAF253" s="350"/>
      <c r="XAG253" s="350"/>
      <c r="XAH253" s="348"/>
      <c r="XAI253" s="348"/>
      <c r="XAJ253" s="348"/>
      <c r="XAK253" s="349"/>
      <c r="XAM253" s="347"/>
      <c r="XAN253" s="350"/>
      <c r="XAO253" s="350"/>
      <c r="XAP253" s="348"/>
      <c r="XAQ253" s="348"/>
      <c r="XAR253" s="348"/>
      <c r="XAS253" s="349"/>
      <c r="XAU253" s="347"/>
      <c r="XAV253" s="350"/>
      <c r="XAW253" s="350"/>
      <c r="XAX253" s="348"/>
      <c r="XAY253" s="348"/>
      <c r="XAZ253" s="348"/>
      <c r="XBA253" s="349"/>
      <c r="XBC253" s="347"/>
      <c r="XBD253" s="350"/>
      <c r="XBE253" s="350"/>
      <c r="XBF253" s="348"/>
      <c r="XBG253" s="348"/>
      <c r="XBH253" s="348"/>
      <c r="XBI253" s="349"/>
      <c r="XBK253" s="347"/>
      <c r="XBL253" s="350"/>
      <c r="XBM253" s="350"/>
      <c r="XBN253" s="348"/>
      <c r="XBO253" s="348"/>
      <c r="XBP253" s="348"/>
      <c r="XBQ253" s="349"/>
      <c r="XBS253" s="347"/>
      <c r="XBT253" s="350"/>
      <c r="XBU253" s="350"/>
      <c r="XBV253" s="348"/>
      <c r="XBW253" s="348"/>
      <c r="XBX253" s="348"/>
      <c r="XBY253" s="349"/>
      <c r="XCA253" s="347"/>
      <c r="XCB253" s="350"/>
      <c r="XCC253" s="350"/>
      <c r="XCD253" s="348"/>
      <c r="XCE253" s="348"/>
      <c r="XCF253" s="348"/>
      <c r="XCG253" s="349"/>
      <c r="XCI253" s="347"/>
      <c r="XCJ253" s="350"/>
      <c r="XCK253" s="350"/>
      <c r="XCL253" s="348"/>
      <c r="XCM253" s="348"/>
      <c r="XCN253" s="348"/>
      <c r="XCO253" s="349"/>
      <c r="XCQ253" s="347"/>
      <c r="XCR253" s="350"/>
      <c r="XCS253" s="350"/>
      <c r="XCT253" s="348"/>
      <c r="XCU253" s="348"/>
      <c r="XCV253" s="348"/>
      <c r="XCW253" s="349"/>
      <c r="XCY253" s="347"/>
      <c r="XCZ253" s="350"/>
      <c r="XDA253" s="350"/>
      <c r="XDB253" s="348"/>
      <c r="XDC253" s="348"/>
      <c r="XDD253" s="348"/>
      <c r="XDE253" s="349"/>
      <c r="XDG253" s="347"/>
      <c r="XDH253" s="350"/>
      <c r="XDI253" s="350"/>
      <c r="XDJ253" s="348"/>
      <c r="XDK253" s="348"/>
      <c r="XDL253" s="348"/>
      <c r="XDM253" s="349"/>
      <c r="XDO253" s="347"/>
      <c r="XDP253" s="350"/>
      <c r="XDQ253" s="350"/>
      <c r="XDR253" s="348"/>
      <c r="XDS253" s="348"/>
      <c r="XDT253" s="348"/>
      <c r="XDU253" s="349"/>
      <c r="XDW253" s="347"/>
      <c r="XDX253" s="350"/>
      <c r="XDY253" s="350"/>
      <c r="XDZ253" s="348"/>
      <c r="XEA253" s="348"/>
      <c r="XEB253" s="348"/>
      <c r="XEC253" s="349"/>
      <c r="XEE253" s="347"/>
      <c r="XEF253" s="350"/>
      <c r="XEG253" s="350"/>
      <c r="XEH253" s="348"/>
      <c r="XEI253" s="348"/>
      <c r="XEJ253" s="348"/>
      <c r="XEK253" s="349"/>
      <c r="XEM253" s="347"/>
      <c r="XEN253" s="350"/>
      <c r="XEO253" s="350"/>
      <c r="XEP253" s="348"/>
      <c r="XEQ253" s="348"/>
      <c r="XER253" s="348"/>
      <c r="XES253" s="349"/>
      <c r="XEU253" s="347"/>
      <c r="XEV253" s="350"/>
      <c r="XEW253" s="350"/>
      <c r="XEX253" s="348"/>
      <c r="XEY253" s="348"/>
      <c r="XEZ253" s="348"/>
      <c r="XFA253" s="349"/>
      <c r="XFC253" s="347"/>
      <c r="XFD253" s="350"/>
    </row>
    <row r="254" spans="1:16384" ht="59.45" customHeight="1">
      <c r="A254" s="390">
        <f t="shared" si="132"/>
        <v>254</v>
      </c>
      <c r="B254" s="1131"/>
      <c r="C254" s="1259"/>
      <c r="D254" s="1260"/>
      <c r="E254" s="1193" t="s">
        <v>173</v>
      </c>
      <c r="F254" s="1193"/>
      <c r="G254" s="373">
        <f ca="1">ABS(ROUND(SUMIFS('BP CONTABLE'!$C:$C,'BP CONTABLE'!$E:$E,CELL("contenido",A254),'BP CONTABLE'!$D:$D,CELL("contenido",E254)),0))</f>
        <v>0</v>
      </c>
      <c r="H254" s="373"/>
      <c r="I254" s="374"/>
      <c r="J254" s="374"/>
      <c r="K254" s="376"/>
      <c r="L254" s="348"/>
      <c r="M254" s="376"/>
      <c r="N254" s="347"/>
      <c r="O254" s="376"/>
      <c r="P254" s="350"/>
      <c r="Q254" s="376"/>
      <c r="R254" s="348"/>
      <c r="S254" s="376"/>
      <c r="T254" s="350"/>
      <c r="U254" s="376"/>
      <c r="V254" s="347"/>
      <c r="W254" s="376"/>
      <c r="X254" s="350"/>
      <c r="Y254" s="350"/>
      <c r="Z254" s="348"/>
      <c r="AA254" s="348"/>
      <c r="AB254" s="348"/>
      <c r="AC254" s="349"/>
      <c r="AE254" s="347"/>
      <c r="AF254" s="350"/>
      <c r="AG254" s="350"/>
      <c r="AH254" s="348"/>
      <c r="AI254" s="348"/>
      <c r="AJ254" s="348"/>
      <c r="AK254" s="349"/>
      <c r="AM254" s="347"/>
      <c r="AN254" s="350"/>
      <c r="AO254" s="350"/>
      <c r="AP254" s="348"/>
      <c r="AQ254" s="348"/>
      <c r="AR254" s="348"/>
      <c r="AS254" s="349"/>
      <c r="AU254" s="347"/>
      <c r="AV254" s="350"/>
      <c r="AW254" s="350"/>
      <c r="AX254" s="348"/>
      <c r="AY254" s="348"/>
      <c r="AZ254" s="348"/>
      <c r="BA254" s="349"/>
      <c r="BC254" s="347"/>
      <c r="BD254" s="350"/>
      <c r="BE254" s="350"/>
      <c r="BF254" s="348"/>
      <c r="BG254" s="348"/>
      <c r="BH254" s="348"/>
      <c r="BI254" s="349"/>
      <c r="BK254" s="347"/>
      <c r="BL254" s="350"/>
      <c r="BM254" s="350"/>
      <c r="BN254" s="348"/>
      <c r="BO254" s="348"/>
      <c r="BP254" s="348"/>
      <c r="BQ254" s="349"/>
      <c r="BS254" s="347"/>
      <c r="BT254" s="350"/>
      <c r="BU254" s="350"/>
      <c r="BV254" s="348"/>
      <c r="BW254" s="348"/>
      <c r="BX254" s="348"/>
      <c r="BY254" s="349"/>
      <c r="CA254" s="347"/>
      <c r="CB254" s="350"/>
      <c r="CC254" s="350"/>
      <c r="CD254" s="348"/>
      <c r="CE254" s="348"/>
      <c r="CF254" s="348"/>
      <c r="CG254" s="349"/>
      <c r="CI254" s="347"/>
      <c r="CJ254" s="350"/>
      <c r="CK254" s="350"/>
      <c r="CL254" s="348"/>
      <c r="CM254" s="348"/>
      <c r="CN254" s="348"/>
      <c r="CO254" s="349"/>
      <c r="CQ254" s="347"/>
      <c r="CR254" s="350"/>
      <c r="CS254" s="350"/>
      <c r="CT254" s="348"/>
      <c r="CU254" s="348"/>
      <c r="CV254" s="348"/>
      <c r="CW254" s="349"/>
      <c r="CY254" s="347"/>
      <c r="CZ254" s="350"/>
      <c r="DA254" s="350"/>
      <c r="DB254" s="348"/>
      <c r="DC254" s="348"/>
      <c r="DD254" s="348"/>
      <c r="DE254" s="349"/>
      <c r="DG254" s="347"/>
      <c r="DH254" s="350"/>
      <c r="DI254" s="350"/>
      <c r="DJ254" s="348"/>
      <c r="DK254" s="348"/>
      <c r="DL254" s="348"/>
      <c r="DM254" s="349"/>
      <c r="DO254" s="347"/>
      <c r="DP254" s="350"/>
      <c r="DQ254" s="350"/>
      <c r="DR254" s="348"/>
      <c r="DS254" s="348"/>
      <c r="DT254" s="348"/>
      <c r="DU254" s="349"/>
      <c r="DW254" s="347"/>
      <c r="DX254" s="350"/>
      <c r="DY254" s="350"/>
      <c r="DZ254" s="348"/>
      <c r="EA254" s="348"/>
      <c r="EB254" s="348"/>
      <c r="EC254" s="349"/>
      <c r="EE254" s="347"/>
      <c r="EF254" s="350"/>
      <c r="EG254" s="350"/>
      <c r="EH254" s="348"/>
      <c r="EI254" s="348"/>
      <c r="EJ254" s="348"/>
      <c r="EK254" s="349"/>
      <c r="EM254" s="347"/>
      <c r="EN254" s="350"/>
      <c r="EO254" s="350"/>
      <c r="EP254" s="348"/>
      <c r="EQ254" s="348"/>
      <c r="ER254" s="348"/>
      <c r="ES254" s="349"/>
      <c r="EU254" s="347"/>
      <c r="EV254" s="350"/>
      <c r="EW254" s="350"/>
      <c r="EX254" s="348"/>
      <c r="EY254" s="348"/>
      <c r="EZ254" s="348"/>
      <c r="FA254" s="349"/>
      <c r="FC254" s="347"/>
      <c r="FD254" s="350"/>
      <c r="FE254" s="350"/>
      <c r="FF254" s="348"/>
      <c r="FG254" s="348"/>
      <c r="FH254" s="348"/>
      <c r="FI254" s="349"/>
      <c r="FK254" s="347"/>
      <c r="FL254" s="350"/>
      <c r="FM254" s="350"/>
      <c r="FN254" s="348"/>
      <c r="FO254" s="348"/>
      <c r="FP254" s="348"/>
      <c r="FQ254" s="349"/>
      <c r="FS254" s="347"/>
      <c r="FT254" s="350"/>
      <c r="FU254" s="350"/>
      <c r="FV254" s="348"/>
      <c r="FW254" s="348"/>
      <c r="FX254" s="348"/>
      <c r="FY254" s="349"/>
      <c r="GA254" s="347"/>
      <c r="GB254" s="350"/>
      <c r="GC254" s="350"/>
      <c r="GD254" s="348"/>
      <c r="GE254" s="348"/>
      <c r="GF254" s="348"/>
      <c r="GG254" s="349"/>
      <c r="GI254" s="347"/>
      <c r="GJ254" s="350"/>
      <c r="GK254" s="350"/>
      <c r="GL254" s="348"/>
      <c r="GM254" s="348"/>
      <c r="GN254" s="348"/>
      <c r="GO254" s="349"/>
      <c r="GQ254" s="347"/>
      <c r="GR254" s="350"/>
      <c r="GS254" s="350"/>
      <c r="GT254" s="348"/>
      <c r="GU254" s="348"/>
      <c r="GV254" s="348"/>
      <c r="GW254" s="349"/>
      <c r="GY254" s="347"/>
      <c r="GZ254" s="350"/>
      <c r="HA254" s="350"/>
      <c r="HB254" s="348"/>
      <c r="HC254" s="348"/>
      <c r="HD254" s="348"/>
      <c r="HE254" s="349"/>
      <c r="HG254" s="347"/>
      <c r="HH254" s="350"/>
      <c r="HI254" s="350"/>
      <c r="HJ254" s="348"/>
      <c r="HK254" s="348"/>
      <c r="HL254" s="348"/>
      <c r="HM254" s="349"/>
      <c r="HO254" s="347"/>
      <c r="HP254" s="350"/>
      <c r="HQ254" s="350"/>
      <c r="HR254" s="348"/>
      <c r="HS254" s="348"/>
      <c r="HT254" s="348"/>
      <c r="HU254" s="349"/>
      <c r="HW254" s="347"/>
      <c r="HX254" s="350"/>
      <c r="HY254" s="350"/>
      <c r="HZ254" s="348"/>
      <c r="IA254" s="348"/>
      <c r="IB254" s="348"/>
      <c r="IC254" s="349"/>
      <c r="IE254" s="347"/>
      <c r="IF254" s="350"/>
      <c r="IG254" s="350"/>
      <c r="IH254" s="348"/>
      <c r="II254" s="348"/>
      <c r="IJ254" s="348"/>
      <c r="IK254" s="349"/>
      <c r="IM254" s="347"/>
      <c r="IN254" s="350"/>
      <c r="IO254" s="350"/>
      <c r="IP254" s="348"/>
      <c r="IQ254" s="348"/>
      <c r="IR254" s="348"/>
      <c r="IS254" s="349"/>
      <c r="IU254" s="347"/>
      <c r="IV254" s="350"/>
      <c r="IW254" s="350"/>
      <c r="IX254" s="348"/>
      <c r="IY254" s="348"/>
      <c r="IZ254" s="348"/>
      <c r="JA254" s="349"/>
      <c r="JC254" s="347"/>
      <c r="JD254" s="350"/>
      <c r="JE254" s="350"/>
      <c r="JF254" s="348"/>
      <c r="JG254" s="348"/>
      <c r="JH254" s="348"/>
      <c r="JI254" s="349"/>
      <c r="JK254" s="347"/>
      <c r="JL254" s="350"/>
      <c r="JM254" s="350"/>
      <c r="JN254" s="348"/>
      <c r="JO254" s="348"/>
      <c r="JP254" s="348"/>
      <c r="JQ254" s="349"/>
      <c r="JS254" s="347"/>
      <c r="JT254" s="350"/>
      <c r="JU254" s="350"/>
      <c r="JV254" s="348"/>
      <c r="JW254" s="348"/>
      <c r="JX254" s="348"/>
      <c r="JY254" s="349"/>
      <c r="KA254" s="347"/>
      <c r="KB254" s="350"/>
      <c r="KC254" s="350"/>
      <c r="KD254" s="348"/>
      <c r="KE254" s="348"/>
      <c r="KF254" s="348"/>
      <c r="KG254" s="349"/>
      <c r="KI254" s="347"/>
      <c r="KJ254" s="350"/>
      <c r="KK254" s="350"/>
      <c r="KL254" s="348"/>
      <c r="KM254" s="348"/>
      <c r="KN254" s="348"/>
      <c r="KO254" s="349"/>
      <c r="KQ254" s="347"/>
      <c r="KR254" s="350"/>
      <c r="KS254" s="350"/>
      <c r="KT254" s="348"/>
      <c r="KU254" s="348"/>
      <c r="KV254" s="348"/>
      <c r="KW254" s="349"/>
      <c r="KY254" s="347"/>
      <c r="KZ254" s="350"/>
      <c r="LA254" s="350"/>
      <c r="LB254" s="348"/>
      <c r="LC254" s="348"/>
      <c r="LD254" s="348"/>
      <c r="LE254" s="349"/>
      <c r="LG254" s="347"/>
      <c r="LH254" s="350"/>
      <c r="LI254" s="350"/>
      <c r="LJ254" s="348"/>
      <c r="LK254" s="348"/>
      <c r="LL254" s="348"/>
      <c r="LM254" s="349"/>
      <c r="LO254" s="347"/>
      <c r="LP254" s="350"/>
      <c r="LQ254" s="350"/>
      <c r="LR254" s="348"/>
      <c r="LS254" s="348"/>
      <c r="LT254" s="348"/>
      <c r="LU254" s="349"/>
      <c r="LW254" s="347"/>
      <c r="LX254" s="350"/>
      <c r="LY254" s="350"/>
      <c r="LZ254" s="348"/>
      <c r="MA254" s="348"/>
      <c r="MB254" s="348"/>
      <c r="MC254" s="349"/>
      <c r="ME254" s="347"/>
      <c r="MF254" s="350"/>
      <c r="MG254" s="350"/>
      <c r="MH254" s="348"/>
      <c r="MI254" s="348"/>
      <c r="MJ254" s="348"/>
      <c r="MK254" s="349"/>
      <c r="MM254" s="347"/>
      <c r="MN254" s="350"/>
      <c r="MO254" s="350"/>
      <c r="MP254" s="348"/>
      <c r="MQ254" s="348"/>
      <c r="MR254" s="348"/>
      <c r="MS254" s="349"/>
      <c r="MU254" s="347"/>
      <c r="MV254" s="350"/>
      <c r="MW254" s="350"/>
      <c r="MX254" s="348"/>
      <c r="MY254" s="348"/>
      <c r="MZ254" s="348"/>
      <c r="NA254" s="349"/>
      <c r="NC254" s="347"/>
      <c r="ND254" s="350"/>
      <c r="NE254" s="350"/>
      <c r="NF254" s="348"/>
      <c r="NG254" s="348"/>
      <c r="NH254" s="348"/>
      <c r="NI254" s="349"/>
      <c r="NK254" s="347"/>
      <c r="NL254" s="350"/>
      <c r="NM254" s="350"/>
      <c r="NN254" s="348"/>
      <c r="NO254" s="348"/>
      <c r="NP254" s="348"/>
      <c r="NQ254" s="349"/>
      <c r="NS254" s="347"/>
      <c r="NT254" s="350"/>
      <c r="NU254" s="350"/>
      <c r="NV254" s="348"/>
      <c r="NW254" s="348"/>
      <c r="NX254" s="348"/>
      <c r="NY254" s="349"/>
      <c r="OA254" s="347"/>
      <c r="OB254" s="350"/>
      <c r="OC254" s="350"/>
      <c r="OD254" s="348"/>
      <c r="OE254" s="348"/>
      <c r="OF254" s="348"/>
      <c r="OG254" s="349"/>
      <c r="OI254" s="347"/>
      <c r="OJ254" s="350"/>
      <c r="OK254" s="350"/>
      <c r="OL254" s="348"/>
      <c r="OM254" s="348"/>
      <c r="ON254" s="348"/>
      <c r="OO254" s="349"/>
      <c r="OQ254" s="347"/>
      <c r="OR254" s="350"/>
      <c r="OS254" s="350"/>
      <c r="OT254" s="348"/>
      <c r="OU254" s="348"/>
      <c r="OV254" s="348"/>
      <c r="OW254" s="349"/>
      <c r="OY254" s="347"/>
      <c r="OZ254" s="350"/>
      <c r="PA254" s="350"/>
      <c r="PB254" s="348"/>
      <c r="PC254" s="348"/>
      <c r="PD254" s="348"/>
      <c r="PE254" s="349"/>
      <c r="PG254" s="347"/>
      <c r="PH254" s="350"/>
      <c r="PI254" s="350"/>
      <c r="PJ254" s="348"/>
      <c r="PK254" s="348"/>
      <c r="PL254" s="348"/>
      <c r="PM254" s="349"/>
      <c r="PO254" s="347"/>
      <c r="PP254" s="350"/>
      <c r="PQ254" s="350"/>
      <c r="PR254" s="348"/>
      <c r="PS254" s="348"/>
      <c r="PT254" s="348"/>
      <c r="PU254" s="349"/>
      <c r="PW254" s="347"/>
      <c r="PX254" s="350"/>
      <c r="PY254" s="350"/>
      <c r="PZ254" s="348"/>
      <c r="QA254" s="348"/>
      <c r="QB254" s="348"/>
      <c r="QC254" s="349"/>
      <c r="QE254" s="347"/>
      <c r="QF254" s="350"/>
      <c r="QG254" s="350"/>
      <c r="QH254" s="348"/>
      <c r="QI254" s="348"/>
      <c r="QJ254" s="348"/>
      <c r="QK254" s="349"/>
      <c r="QM254" s="347"/>
      <c r="QN254" s="350"/>
      <c r="QO254" s="350"/>
      <c r="QP254" s="348"/>
      <c r="QQ254" s="348"/>
      <c r="QR254" s="348"/>
      <c r="QS254" s="349"/>
      <c r="QU254" s="347"/>
      <c r="QV254" s="350"/>
      <c r="QW254" s="350"/>
      <c r="QX254" s="348"/>
      <c r="QY254" s="348"/>
      <c r="QZ254" s="348"/>
      <c r="RA254" s="349"/>
      <c r="RC254" s="347"/>
      <c r="RD254" s="350"/>
      <c r="RE254" s="350"/>
      <c r="RF254" s="348"/>
      <c r="RG254" s="348"/>
      <c r="RH254" s="348"/>
      <c r="RI254" s="349"/>
      <c r="RK254" s="347"/>
      <c r="RL254" s="350"/>
      <c r="RM254" s="350"/>
      <c r="RN254" s="348"/>
      <c r="RO254" s="348"/>
      <c r="RP254" s="348"/>
      <c r="RQ254" s="349"/>
      <c r="RS254" s="347"/>
      <c r="RT254" s="350"/>
      <c r="RU254" s="350"/>
      <c r="RV254" s="348"/>
      <c r="RW254" s="348"/>
      <c r="RX254" s="348"/>
      <c r="RY254" s="349"/>
      <c r="SA254" s="347"/>
      <c r="SB254" s="350"/>
      <c r="SC254" s="350"/>
      <c r="SD254" s="348"/>
      <c r="SE254" s="348"/>
      <c r="SF254" s="348"/>
      <c r="SG254" s="349"/>
      <c r="SI254" s="347"/>
      <c r="SJ254" s="350"/>
      <c r="SK254" s="350"/>
      <c r="SL254" s="348"/>
      <c r="SM254" s="348"/>
      <c r="SN254" s="348"/>
      <c r="SO254" s="349"/>
      <c r="SQ254" s="347"/>
      <c r="SR254" s="350"/>
      <c r="SS254" s="350"/>
      <c r="ST254" s="348"/>
      <c r="SU254" s="348"/>
      <c r="SV254" s="348"/>
      <c r="SW254" s="349"/>
      <c r="SY254" s="347"/>
      <c r="SZ254" s="350"/>
      <c r="TA254" s="350"/>
      <c r="TB254" s="348"/>
      <c r="TC254" s="348"/>
      <c r="TD254" s="348"/>
      <c r="TE254" s="349"/>
      <c r="TG254" s="347"/>
      <c r="TH254" s="350"/>
      <c r="TI254" s="350"/>
      <c r="TJ254" s="348"/>
      <c r="TK254" s="348"/>
      <c r="TL254" s="348"/>
      <c r="TM254" s="349"/>
      <c r="TO254" s="347"/>
      <c r="TP254" s="350"/>
      <c r="TQ254" s="350"/>
      <c r="TR254" s="348"/>
      <c r="TS254" s="348"/>
      <c r="TT254" s="348"/>
      <c r="TU254" s="349"/>
      <c r="TW254" s="347"/>
      <c r="TX254" s="350"/>
      <c r="TY254" s="350"/>
      <c r="TZ254" s="348"/>
      <c r="UA254" s="348"/>
      <c r="UB254" s="348"/>
      <c r="UC254" s="349"/>
      <c r="UE254" s="347"/>
      <c r="UF254" s="350"/>
      <c r="UG254" s="350"/>
      <c r="UH254" s="348"/>
      <c r="UI254" s="348"/>
      <c r="UJ254" s="348"/>
      <c r="UK254" s="349"/>
      <c r="UM254" s="347"/>
      <c r="UN254" s="350"/>
      <c r="UO254" s="350"/>
      <c r="UP254" s="348"/>
      <c r="UQ254" s="348"/>
      <c r="UR254" s="348"/>
      <c r="US254" s="349"/>
      <c r="UU254" s="347"/>
      <c r="UV254" s="350"/>
      <c r="UW254" s="350"/>
      <c r="UX254" s="348"/>
      <c r="UY254" s="348"/>
      <c r="UZ254" s="348"/>
      <c r="VA254" s="349"/>
      <c r="VC254" s="347"/>
      <c r="VD254" s="350"/>
      <c r="VE254" s="350"/>
      <c r="VF254" s="348"/>
      <c r="VG254" s="348"/>
      <c r="VH254" s="348"/>
      <c r="VI254" s="349"/>
      <c r="VK254" s="347"/>
      <c r="VL254" s="350"/>
      <c r="VM254" s="350"/>
      <c r="VN254" s="348"/>
      <c r="VO254" s="348"/>
      <c r="VP254" s="348"/>
      <c r="VQ254" s="349"/>
      <c r="VS254" s="347"/>
      <c r="VT254" s="350"/>
      <c r="VU254" s="350"/>
      <c r="VV254" s="348"/>
      <c r="VW254" s="348"/>
      <c r="VX254" s="348"/>
      <c r="VY254" s="349"/>
      <c r="WA254" s="347"/>
      <c r="WB254" s="350"/>
      <c r="WC254" s="350"/>
      <c r="WD254" s="348"/>
      <c r="WE254" s="348"/>
      <c r="WF254" s="348"/>
      <c r="WG254" s="349"/>
      <c r="WI254" s="347"/>
      <c r="WJ254" s="350"/>
      <c r="WK254" s="350"/>
      <c r="WL254" s="348"/>
      <c r="WM254" s="348"/>
      <c r="WN254" s="348"/>
      <c r="WO254" s="349"/>
      <c r="WQ254" s="347"/>
      <c r="WR254" s="350"/>
      <c r="WS254" s="350"/>
      <c r="WT254" s="348"/>
      <c r="WU254" s="348"/>
      <c r="WV254" s="348"/>
      <c r="WW254" s="349"/>
      <c r="WY254" s="347"/>
      <c r="WZ254" s="350"/>
      <c r="XA254" s="350"/>
      <c r="XB254" s="348"/>
      <c r="XC254" s="348"/>
      <c r="XD254" s="348"/>
      <c r="XE254" s="349"/>
      <c r="XG254" s="347"/>
      <c r="XH254" s="350"/>
      <c r="XI254" s="350"/>
      <c r="XJ254" s="348"/>
      <c r="XK254" s="348"/>
      <c r="XL254" s="348"/>
      <c r="XM254" s="349"/>
      <c r="XO254" s="347"/>
      <c r="XP254" s="350"/>
      <c r="XQ254" s="350"/>
      <c r="XR254" s="348"/>
      <c r="XS254" s="348"/>
      <c r="XT254" s="348"/>
      <c r="XU254" s="349"/>
      <c r="XW254" s="347"/>
      <c r="XX254" s="350"/>
      <c r="XY254" s="350"/>
      <c r="XZ254" s="348"/>
      <c r="YA254" s="348"/>
      <c r="YB254" s="348"/>
      <c r="YC254" s="349"/>
      <c r="YE254" s="347"/>
      <c r="YF254" s="350"/>
      <c r="YG254" s="350"/>
      <c r="YH254" s="348"/>
      <c r="YI254" s="348"/>
      <c r="YJ254" s="348"/>
      <c r="YK254" s="349"/>
      <c r="YM254" s="347"/>
      <c r="YN254" s="350"/>
      <c r="YO254" s="350"/>
      <c r="YP254" s="348"/>
      <c r="YQ254" s="348"/>
      <c r="YR254" s="348"/>
      <c r="YS254" s="349"/>
      <c r="YU254" s="347"/>
      <c r="YV254" s="350"/>
      <c r="YW254" s="350"/>
      <c r="YX254" s="348"/>
      <c r="YY254" s="348"/>
      <c r="YZ254" s="348"/>
      <c r="ZA254" s="349"/>
      <c r="ZC254" s="347"/>
      <c r="ZD254" s="350"/>
      <c r="ZE254" s="350"/>
      <c r="ZF254" s="348"/>
      <c r="ZG254" s="348"/>
      <c r="ZH254" s="348"/>
      <c r="ZI254" s="349"/>
      <c r="ZK254" s="347"/>
      <c r="ZL254" s="350"/>
      <c r="ZM254" s="350"/>
      <c r="ZN254" s="348"/>
      <c r="ZO254" s="348"/>
      <c r="ZP254" s="348"/>
      <c r="ZQ254" s="349"/>
      <c r="ZS254" s="347"/>
      <c r="ZT254" s="350"/>
      <c r="ZU254" s="350"/>
      <c r="ZV254" s="348"/>
      <c r="ZW254" s="348"/>
      <c r="ZX254" s="348"/>
      <c r="ZY254" s="349"/>
      <c r="AAA254" s="347"/>
      <c r="AAB254" s="350"/>
      <c r="AAC254" s="350"/>
      <c r="AAD254" s="348"/>
      <c r="AAE254" s="348"/>
      <c r="AAF254" s="348"/>
      <c r="AAG254" s="349"/>
      <c r="AAI254" s="347"/>
      <c r="AAJ254" s="350"/>
      <c r="AAK254" s="350"/>
      <c r="AAL254" s="348"/>
      <c r="AAM254" s="348"/>
      <c r="AAN254" s="348"/>
      <c r="AAO254" s="349"/>
      <c r="AAQ254" s="347"/>
      <c r="AAR254" s="350"/>
      <c r="AAS254" s="350"/>
      <c r="AAT254" s="348"/>
      <c r="AAU254" s="348"/>
      <c r="AAV254" s="348"/>
      <c r="AAW254" s="349"/>
      <c r="AAY254" s="347"/>
      <c r="AAZ254" s="350"/>
      <c r="ABA254" s="350"/>
      <c r="ABB254" s="348"/>
      <c r="ABC254" s="348"/>
      <c r="ABD254" s="348"/>
      <c r="ABE254" s="349"/>
      <c r="ABG254" s="347"/>
      <c r="ABH254" s="350"/>
      <c r="ABI254" s="350"/>
      <c r="ABJ254" s="348"/>
      <c r="ABK254" s="348"/>
      <c r="ABL254" s="348"/>
      <c r="ABM254" s="349"/>
      <c r="ABO254" s="347"/>
      <c r="ABP254" s="350"/>
      <c r="ABQ254" s="350"/>
      <c r="ABR254" s="348"/>
      <c r="ABS254" s="348"/>
      <c r="ABT254" s="348"/>
      <c r="ABU254" s="349"/>
      <c r="ABW254" s="347"/>
      <c r="ABX254" s="350"/>
      <c r="ABY254" s="350"/>
      <c r="ABZ254" s="348"/>
      <c r="ACA254" s="348"/>
      <c r="ACB254" s="348"/>
      <c r="ACC254" s="349"/>
      <c r="ACE254" s="347"/>
      <c r="ACF254" s="350"/>
      <c r="ACG254" s="350"/>
      <c r="ACH254" s="348"/>
      <c r="ACI254" s="348"/>
      <c r="ACJ254" s="348"/>
      <c r="ACK254" s="349"/>
      <c r="ACM254" s="347"/>
      <c r="ACN254" s="350"/>
      <c r="ACO254" s="350"/>
      <c r="ACP254" s="348"/>
      <c r="ACQ254" s="348"/>
      <c r="ACR254" s="348"/>
      <c r="ACS254" s="349"/>
      <c r="ACU254" s="347"/>
      <c r="ACV254" s="350"/>
      <c r="ACW254" s="350"/>
      <c r="ACX254" s="348"/>
      <c r="ACY254" s="348"/>
      <c r="ACZ254" s="348"/>
      <c r="ADA254" s="349"/>
      <c r="ADC254" s="347"/>
      <c r="ADD254" s="350"/>
      <c r="ADE254" s="350"/>
      <c r="ADF254" s="348"/>
      <c r="ADG254" s="348"/>
      <c r="ADH254" s="348"/>
      <c r="ADI254" s="349"/>
      <c r="ADK254" s="347"/>
      <c r="ADL254" s="350"/>
      <c r="ADM254" s="350"/>
      <c r="ADN254" s="348"/>
      <c r="ADO254" s="348"/>
      <c r="ADP254" s="348"/>
      <c r="ADQ254" s="349"/>
      <c r="ADS254" s="347"/>
      <c r="ADT254" s="350"/>
      <c r="ADU254" s="350"/>
      <c r="ADV254" s="348"/>
      <c r="ADW254" s="348"/>
      <c r="ADX254" s="348"/>
      <c r="ADY254" s="349"/>
      <c r="AEA254" s="347"/>
      <c r="AEB254" s="350"/>
      <c r="AEC254" s="350"/>
      <c r="AED254" s="348"/>
      <c r="AEE254" s="348"/>
      <c r="AEF254" s="348"/>
      <c r="AEG254" s="349"/>
      <c r="AEI254" s="347"/>
      <c r="AEJ254" s="350"/>
      <c r="AEK254" s="350"/>
      <c r="AEL254" s="348"/>
      <c r="AEM254" s="348"/>
      <c r="AEN254" s="348"/>
      <c r="AEO254" s="349"/>
      <c r="AEQ254" s="347"/>
      <c r="AER254" s="350"/>
      <c r="AES254" s="350"/>
      <c r="AET254" s="348"/>
      <c r="AEU254" s="348"/>
      <c r="AEV254" s="348"/>
      <c r="AEW254" s="349"/>
      <c r="AEY254" s="347"/>
      <c r="AEZ254" s="350"/>
      <c r="AFA254" s="350"/>
      <c r="AFB254" s="348"/>
      <c r="AFC254" s="348"/>
      <c r="AFD254" s="348"/>
      <c r="AFE254" s="349"/>
      <c r="AFG254" s="347"/>
      <c r="AFH254" s="350"/>
      <c r="AFI254" s="350"/>
      <c r="AFJ254" s="348"/>
      <c r="AFK254" s="348"/>
      <c r="AFL254" s="348"/>
      <c r="AFM254" s="349"/>
      <c r="AFO254" s="347"/>
      <c r="AFP254" s="350"/>
      <c r="AFQ254" s="350"/>
      <c r="AFR254" s="348"/>
      <c r="AFS254" s="348"/>
      <c r="AFT254" s="348"/>
      <c r="AFU254" s="349"/>
      <c r="AFW254" s="347"/>
      <c r="AFX254" s="350"/>
      <c r="AFY254" s="350"/>
      <c r="AFZ254" s="348"/>
      <c r="AGA254" s="348"/>
      <c r="AGB254" s="348"/>
      <c r="AGC254" s="349"/>
      <c r="AGE254" s="347"/>
      <c r="AGF254" s="350"/>
      <c r="AGG254" s="350"/>
      <c r="AGH254" s="348"/>
      <c r="AGI254" s="348"/>
      <c r="AGJ254" s="348"/>
      <c r="AGK254" s="349"/>
      <c r="AGM254" s="347"/>
      <c r="AGN254" s="350"/>
      <c r="AGO254" s="350"/>
      <c r="AGP254" s="348"/>
      <c r="AGQ254" s="348"/>
      <c r="AGR254" s="348"/>
      <c r="AGS254" s="349"/>
      <c r="AGU254" s="347"/>
      <c r="AGV254" s="350"/>
      <c r="AGW254" s="350"/>
      <c r="AGX254" s="348"/>
      <c r="AGY254" s="348"/>
      <c r="AGZ254" s="348"/>
      <c r="AHA254" s="349"/>
      <c r="AHC254" s="347"/>
      <c r="AHD254" s="350"/>
      <c r="AHE254" s="350"/>
      <c r="AHF254" s="348"/>
      <c r="AHG254" s="348"/>
      <c r="AHH254" s="348"/>
      <c r="AHI254" s="349"/>
      <c r="AHK254" s="347"/>
      <c r="AHL254" s="350"/>
      <c r="AHM254" s="350"/>
      <c r="AHN254" s="348"/>
      <c r="AHO254" s="348"/>
      <c r="AHP254" s="348"/>
      <c r="AHQ254" s="349"/>
      <c r="AHS254" s="347"/>
      <c r="AHT254" s="350"/>
      <c r="AHU254" s="350"/>
      <c r="AHV254" s="348"/>
      <c r="AHW254" s="348"/>
      <c r="AHX254" s="348"/>
      <c r="AHY254" s="349"/>
      <c r="AIA254" s="347"/>
      <c r="AIB254" s="350"/>
      <c r="AIC254" s="350"/>
      <c r="AID254" s="348"/>
      <c r="AIE254" s="348"/>
      <c r="AIF254" s="348"/>
      <c r="AIG254" s="349"/>
      <c r="AII254" s="347"/>
      <c r="AIJ254" s="350"/>
      <c r="AIK254" s="350"/>
      <c r="AIL254" s="348"/>
      <c r="AIM254" s="348"/>
      <c r="AIN254" s="348"/>
      <c r="AIO254" s="349"/>
      <c r="AIQ254" s="347"/>
      <c r="AIR254" s="350"/>
      <c r="AIS254" s="350"/>
      <c r="AIT254" s="348"/>
      <c r="AIU254" s="348"/>
      <c r="AIV254" s="348"/>
      <c r="AIW254" s="349"/>
      <c r="AIY254" s="347"/>
      <c r="AIZ254" s="350"/>
      <c r="AJA254" s="350"/>
      <c r="AJB254" s="348"/>
      <c r="AJC254" s="348"/>
      <c r="AJD254" s="348"/>
      <c r="AJE254" s="349"/>
      <c r="AJG254" s="347"/>
      <c r="AJH254" s="350"/>
      <c r="AJI254" s="350"/>
      <c r="AJJ254" s="348"/>
      <c r="AJK254" s="348"/>
      <c r="AJL254" s="348"/>
      <c r="AJM254" s="349"/>
      <c r="AJO254" s="347"/>
      <c r="AJP254" s="350"/>
      <c r="AJQ254" s="350"/>
      <c r="AJR254" s="348"/>
      <c r="AJS254" s="348"/>
      <c r="AJT254" s="348"/>
      <c r="AJU254" s="349"/>
      <c r="AJW254" s="347"/>
      <c r="AJX254" s="350"/>
      <c r="AJY254" s="350"/>
      <c r="AJZ254" s="348"/>
      <c r="AKA254" s="348"/>
      <c r="AKB254" s="348"/>
      <c r="AKC254" s="349"/>
      <c r="AKE254" s="347"/>
      <c r="AKF254" s="350"/>
      <c r="AKG254" s="350"/>
      <c r="AKH254" s="348"/>
      <c r="AKI254" s="348"/>
      <c r="AKJ254" s="348"/>
      <c r="AKK254" s="349"/>
      <c r="AKM254" s="347"/>
      <c r="AKN254" s="350"/>
      <c r="AKO254" s="350"/>
      <c r="AKP254" s="348"/>
      <c r="AKQ254" s="348"/>
      <c r="AKR254" s="348"/>
      <c r="AKS254" s="349"/>
      <c r="AKU254" s="347"/>
      <c r="AKV254" s="350"/>
      <c r="AKW254" s="350"/>
      <c r="AKX254" s="348"/>
      <c r="AKY254" s="348"/>
      <c r="AKZ254" s="348"/>
      <c r="ALA254" s="349"/>
      <c r="ALC254" s="347"/>
      <c r="ALD254" s="350"/>
      <c r="ALE254" s="350"/>
      <c r="ALF254" s="348"/>
      <c r="ALG254" s="348"/>
      <c r="ALH254" s="348"/>
      <c r="ALI254" s="349"/>
      <c r="ALK254" s="347"/>
      <c r="ALL254" s="350"/>
      <c r="ALM254" s="350"/>
      <c r="ALN254" s="348"/>
      <c r="ALO254" s="348"/>
      <c r="ALP254" s="348"/>
      <c r="ALQ254" s="349"/>
      <c r="ALS254" s="347"/>
      <c r="ALT254" s="350"/>
      <c r="ALU254" s="350"/>
      <c r="ALV254" s="348"/>
      <c r="ALW254" s="348"/>
      <c r="ALX254" s="348"/>
      <c r="ALY254" s="349"/>
      <c r="AMA254" s="347"/>
      <c r="AMB254" s="350"/>
      <c r="AMC254" s="350"/>
      <c r="AMD254" s="348"/>
      <c r="AME254" s="348"/>
      <c r="AMF254" s="348"/>
      <c r="AMG254" s="349"/>
      <c r="AMI254" s="347"/>
      <c r="AMJ254" s="350"/>
      <c r="AMK254" s="350"/>
      <c r="AML254" s="348"/>
      <c r="AMM254" s="348"/>
      <c r="AMN254" s="348"/>
      <c r="AMO254" s="349"/>
      <c r="AMQ254" s="347"/>
      <c r="AMR254" s="350"/>
      <c r="AMS254" s="350"/>
      <c r="AMT254" s="348"/>
      <c r="AMU254" s="348"/>
      <c r="AMV254" s="348"/>
      <c r="AMW254" s="349"/>
      <c r="AMY254" s="347"/>
      <c r="AMZ254" s="350"/>
      <c r="ANA254" s="350"/>
      <c r="ANB254" s="348"/>
      <c r="ANC254" s="348"/>
      <c r="AND254" s="348"/>
      <c r="ANE254" s="349"/>
      <c r="ANG254" s="347"/>
      <c r="ANH254" s="350"/>
      <c r="ANI254" s="350"/>
      <c r="ANJ254" s="348"/>
      <c r="ANK254" s="348"/>
      <c r="ANL254" s="348"/>
      <c r="ANM254" s="349"/>
      <c r="ANO254" s="347"/>
      <c r="ANP254" s="350"/>
      <c r="ANQ254" s="350"/>
      <c r="ANR254" s="348"/>
      <c r="ANS254" s="348"/>
      <c r="ANT254" s="348"/>
      <c r="ANU254" s="349"/>
      <c r="ANW254" s="347"/>
      <c r="ANX254" s="350"/>
      <c r="ANY254" s="350"/>
      <c r="ANZ254" s="348"/>
      <c r="AOA254" s="348"/>
      <c r="AOB254" s="348"/>
      <c r="AOC254" s="349"/>
      <c r="AOE254" s="347"/>
      <c r="AOF254" s="350"/>
      <c r="AOG254" s="350"/>
      <c r="AOH254" s="348"/>
      <c r="AOI254" s="348"/>
      <c r="AOJ254" s="348"/>
      <c r="AOK254" s="349"/>
      <c r="AOM254" s="347"/>
      <c r="AON254" s="350"/>
      <c r="AOO254" s="350"/>
      <c r="AOP254" s="348"/>
      <c r="AOQ254" s="348"/>
      <c r="AOR254" s="348"/>
      <c r="AOS254" s="349"/>
      <c r="AOU254" s="347"/>
      <c r="AOV254" s="350"/>
      <c r="AOW254" s="350"/>
      <c r="AOX254" s="348"/>
      <c r="AOY254" s="348"/>
      <c r="AOZ254" s="348"/>
      <c r="APA254" s="349"/>
      <c r="APC254" s="347"/>
      <c r="APD254" s="350"/>
      <c r="APE254" s="350"/>
      <c r="APF254" s="348"/>
      <c r="APG254" s="348"/>
      <c r="APH254" s="348"/>
      <c r="API254" s="349"/>
      <c r="APK254" s="347"/>
      <c r="APL254" s="350"/>
      <c r="APM254" s="350"/>
      <c r="APN254" s="348"/>
      <c r="APO254" s="348"/>
      <c r="APP254" s="348"/>
      <c r="APQ254" s="349"/>
      <c r="APS254" s="347"/>
      <c r="APT254" s="350"/>
      <c r="APU254" s="350"/>
      <c r="APV254" s="348"/>
      <c r="APW254" s="348"/>
      <c r="APX254" s="348"/>
      <c r="APY254" s="349"/>
      <c r="AQA254" s="347"/>
      <c r="AQB254" s="350"/>
      <c r="AQC254" s="350"/>
      <c r="AQD254" s="348"/>
      <c r="AQE254" s="348"/>
      <c r="AQF254" s="348"/>
      <c r="AQG254" s="349"/>
      <c r="AQI254" s="347"/>
      <c r="AQJ254" s="350"/>
      <c r="AQK254" s="350"/>
      <c r="AQL254" s="348"/>
      <c r="AQM254" s="348"/>
      <c r="AQN254" s="348"/>
      <c r="AQO254" s="349"/>
      <c r="AQQ254" s="347"/>
      <c r="AQR254" s="350"/>
      <c r="AQS254" s="350"/>
      <c r="AQT254" s="348"/>
      <c r="AQU254" s="348"/>
      <c r="AQV254" s="348"/>
      <c r="AQW254" s="349"/>
      <c r="AQY254" s="347"/>
      <c r="AQZ254" s="350"/>
      <c r="ARA254" s="350"/>
      <c r="ARB254" s="348"/>
      <c r="ARC254" s="348"/>
      <c r="ARD254" s="348"/>
      <c r="ARE254" s="349"/>
      <c r="ARG254" s="347"/>
      <c r="ARH254" s="350"/>
      <c r="ARI254" s="350"/>
      <c r="ARJ254" s="348"/>
      <c r="ARK254" s="348"/>
      <c r="ARL254" s="348"/>
      <c r="ARM254" s="349"/>
      <c r="ARO254" s="347"/>
      <c r="ARP254" s="350"/>
      <c r="ARQ254" s="350"/>
      <c r="ARR254" s="348"/>
      <c r="ARS254" s="348"/>
      <c r="ART254" s="348"/>
      <c r="ARU254" s="349"/>
      <c r="ARW254" s="347"/>
      <c r="ARX254" s="350"/>
      <c r="ARY254" s="350"/>
      <c r="ARZ254" s="348"/>
      <c r="ASA254" s="348"/>
      <c r="ASB254" s="348"/>
      <c r="ASC254" s="349"/>
      <c r="ASE254" s="347"/>
      <c r="ASF254" s="350"/>
      <c r="ASG254" s="350"/>
      <c r="ASH254" s="348"/>
      <c r="ASI254" s="348"/>
      <c r="ASJ254" s="348"/>
      <c r="ASK254" s="349"/>
      <c r="ASM254" s="347"/>
      <c r="ASN254" s="350"/>
      <c r="ASO254" s="350"/>
      <c r="ASP254" s="348"/>
      <c r="ASQ254" s="348"/>
      <c r="ASR254" s="348"/>
      <c r="ASS254" s="349"/>
      <c r="ASU254" s="347"/>
      <c r="ASV254" s="350"/>
      <c r="ASW254" s="350"/>
      <c r="ASX254" s="348"/>
      <c r="ASY254" s="348"/>
      <c r="ASZ254" s="348"/>
      <c r="ATA254" s="349"/>
      <c r="ATC254" s="347"/>
      <c r="ATD254" s="350"/>
      <c r="ATE254" s="350"/>
      <c r="ATF254" s="348"/>
      <c r="ATG254" s="348"/>
      <c r="ATH254" s="348"/>
      <c r="ATI254" s="349"/>
      <c r="ATK254" s="347"/>
      <c r="ATL254" s="350"/>
      <c r="ATM254" s="350"/>
      <c r="ATN254" s="348"/>
      <c r="ATO254" s="348"/>
      <c r="ATP254" s="348"/>
      <c r="ATQ254" s="349"/>
      <c r="ATS254" s="347"/>
      <c r="ATT254" s="350"/>
      <c r="ATU254" s="350"/>
      <c r="ATV254" s="348"/>
      <c r="ATW254" s="348"/>
      <c r="ATX254" s="348"/>
      <c r="ATY254" s="349"/>
      <c r="AUA254" s="347"/>
      <c r="AUB254" s="350"/>
      <c r="AUC254" s="350"/>
      <c r="AUD254" s="348"/>
      <c r="AUE254" s="348"/>
      <c r="AUF254" s="348"/>
      <c r="AUG254" s="349"/>
      <c r="AUI254" s="347"/>
      <c r="AUJ254" s="350"/>
      <c r="AUK254" s="350"/>
      <c r="AUL254" s="348"/>
      <c r="AUM254" s="348"/>
      <c r="AUN254" s="348"/>
      <c r="AUO254" s="349"/>
      <c r="AUQ254" s="347"/>
      <c r="AUR254" s="350"/>
      <c r="AUS254" s="350"/>
      <c r="AUT254" s="348"/>
      <c r="AUU254" s="348"/>
      <c r="AUV254" s="348"/>
      <c r="AUW254" s="349"/>
      <c r="AUY254" s="347"/>
      <c r="AUZ254" s="350"/>
      <c r="AVA254" s="350"/>
      <c r="AVB254" s="348"/>
      <c r="AVC254" s="348"/>
      <c r="AVD254" s="348"/>
      <c r="AVE254" s="349"/>
      <c r="AVG254" s="347"/>
      <c r="AVH254" s="350"/>
      <c r="AVI254" s="350"/>
      <c r="AVJ254" s="348"/>
      <c r="AVK254" s="348"/>
      <c r="AVL254" s="348"/>
      <c r="AVM254" s="349"/>
      <c r="AVO254" s="347"/>
      <c r="AVP254" s="350"/>
      <c r="AVQ254" s="350"/>
      <c r="AVR254" s="348"/>
      <c r="AVS254" s="348"/>
      <c r="AVT254" s="348"/>
      <c r="AVU254" s="349"/>
      <c r="AVW254" s="347"/>
      <c r="AVX254" s="350"/>
      <c r="AVY254" s="350"/>
      <c r="AVZ254" s="348"/>
      <c r="AWA254" s="348"/>
      <c r="AWB254" s="348"/>
      <c r="AWC254" s="349"/>
      <c r="AWE254" s="347"/>
      <c r="AWF254" s="350"/>
      <c r="AWG254" s="350"/>
      <c r="AWH254" s="348"/>
      <c r="AWI254" s="348"/>
      <c r="AWJ254" s="348"/>
      <c r="AWK254" s="349"/>
      <c r="AWM254" s="347"/>
      <c r="AWN254" s="350"/>
      <c r="AWO254" s="350"/>
      <c r="AWP254" s="348"/>
      <c r="AWQ254" s="348"/>
      <c r="AWR254" s="348"/>
      <c r="AWS254" s="349"/>
      <c r="AWU254" s="347"/>
      <c r="AWV254" s="350"/>
      <c r="AWW254" s="350"/>
      <c r="AWX254" s="348"/>
      <c r="AWY254" s="348"/>
      <c r="AWZ254" s="348"/>
      <c r="AXA254" s="349"/>
      <c r="AXC254" s="347"/>
      <c r="AXD254" s="350"/>
      <c r="AXE254" s="350"/>
      <c r="AXF254" s="348"/>
      <c r="AXG254" s="348"/>
      <c r="AXH254" s="348"/>
      <c r="AXI254" s="349"/>
      <c r="AXK254" s="347"/>
      <c r="AXL254" s="350"/>
      <c r="AXM254" s="350"/>
      <c r="AXN254" s="348"/>
      <c r="AXO254" s="348"/>
      <c r="AXP254" s="348"/>
      <c r="AXQ254" s="349"/>
      <c r="AXS254" s="347"/>
      <c r="AXT254" s="350"/>
      <c r="AXU254" s="350"/>
      <c r="AXV254" s="348"/>
      <c r="AXW254" s="348"/>
      <c r="AXX254" s="348"/>
      <c r="AXY254" s="349"/>
      <c r="AYA254" s="347"/>
      <c r="AYB254" s="350"/>
      <c r="AYC254" s="350"/>
      <c r="AYD254" s="348"/>
      <c r="AYE254" s="348"/>
      <c r="AYF254" s="348"/>
      <c r="AYG254" s="349"/>
      <c r="AYI254" s="347"/>
      <c r="AYJ254" s="350"/>
      <c r="AYK254" s="350"/>
      <c r="AYL254" s="348"/>
      <c r="AYM254" s="348"/>
      <c r="AYN254" s="348"/>
      <c r="AYO254" s="349"/>
      <c r="AYQ254" s="347"/>
      <c r="AYR254" s="350"/>
      <c r="AYS254" s="350"/>
      <c r="AYT254" s="348"/>
      <c r="AYU254" s="348"/>
      <c r="AYV254" s="348"/>
      <c r="AYW254" s="349"/>
      <c r="AYY254" s="347"/>
      <c r="AYZ254" s="350"/>
      <c r="AZA254" s="350"/>
      <c r="AZB254" s="348"/>
      <c r="AZC254" s="348"/>
      <c r="AZD254" s="348"/>
      <c r="AZE254" s="349"/>
      <c r="AZG254" s="347"/>
      <c r="AZH254" s="350"/>
      <c r="AZI254" s="350"/>
      <c r="AZJ254" s="348"/>
      <c r="AZK254" s="348"/>
      <c r="AZL254" s="348"/>
      <c r="AZM254" s="349"/>
      <c r="AZO254" s="347"/>
      <c r="AZP254" s="350"/>
      <c r="AZQ254" s="350"/>
      <c r="AZR254" s="348"/>
      <c r="AZS254" s="348"/>
      <c r="AZT254" s="348"/>
      <c r="AZU254" s="349"/>
      <c r="AZW254" s="347"/>
      <c r="AZX254" s="350"/>
      <c r="AZY254" s="350"/>
      <c r="AZZ254" s="348"/>
      <c r="BAA254" s="348"/>
      <c r="BAB254" s="348"/>
      <c r="BAC254" s="349"/>
      <c r="BAE254" s="347"/>
      <c r="BAF254" s="350"/>
      <c r="BAG254" s="350"/>
      <c r="BAH254" s="348"/>
      <c r="BAI254" s="348"/>
      <c r="BAJ254" s="348"/>
      <c r="BAK254" s="349"/>
      <c r="BAM254" s="347"/>
      <c r="BAN254" s="350"/>
      <c r="BAO254" s="350"/>
      <c r="BAP254" s="348"/>
      <c r="BAQ254" s="348"/>
      <c r="BAR254" s="348"/>
      <c r="BAS254" s="349"/>
      <c r="BAU254" s="347"/>
      <c r="BAV254" s="350"/>
      <c r="BAW254" s="350"/>
      <c r="BAX254" s="348"/>
      <c r="BAY254" s="348"/>
      <c r="BAZ254" s="348"/>
      <c r="BBA254" s="349"/>
      <c r="BBC254" s="347"/>
      <c r="BBD254" s="350"/>
      <c r="BBE254" s="350"/>
      <c r="BBF254" s="348"/>
      <c r="BBG254" s="348"/>
      <c r="BBH254" s="348"/>
      <c r="BBI254" s="349"/>
      <c r="BBK254" s="347"/>
      <c r="BBL254" s="350"/>
      <c r="BBM254" s="350"/>
      <c r="BBN254" s="348"/>
      <c r="BBO254" s="348"/>
      <c r="BBP254" s="348"/>
      <c r="BBQ254" s="349"/>
      <c r="BBS254" s="347"/>
      <c r="BBT254" s="350"/>
      <c r="BBU254" s="350"/>
      <c r="BBV254" s="348"/>
      <c r="BBW254" s="348"/>
      <c r="BBX254" s="348"/>
      <c r="BBY254" s="349"/>
      <c r="BCA254" s="347"/>
      <c r="BCB254" s="350"/>
      <c r="BCC254" s="350"/>
      <c r="BCD254" s="348"/>
      <c r="BCE254" s="348"/>
      <c r="BCF254" s="348"/>
      <c r="BCG254" s="349"/>
      <c r="BCI254" s="347"/>
      <c r="BCJ254" s="350"/>
      <c r="BCK254" s="350"/>
      <c r="BCL254" s="348"/>
      <c r="BCM254" s="348"/>
      <c r="BCN254" s="348"/>
      <c r="BCO254" s="349"/>
      <c r="BCQ254" s="347"/>
      <c r="BCR254" s="350"/>
      <c r="BCS254" s="350"/>
      <c r="BCT254" s="348"/>
      <c r="BCU254" s="348"/>
      <c r="BCV254" s="348"/>
      <c r="BCW254" s="349"/>
      <c r="BCY254" s="347"/>
      <c r="BCZ254" s="350"/>
      <c r="BDA254" s="350"/>
      <c r="BDB254" s="348"/>
      <c r="BDC254" s="348"/>
      <c r="BDD254" s="348"/>
      <c r="BDE254" s="349"/>
      <c r="BDG254" s="347"/>
      <c r="BDH254" s="350"/>
      <c r="BDI254" s="350"/>
      <c r="BDJ254" s="348"/>
      <c r="BDK254" s="348"/>
      <c r="BDL254" s="348"/>
      <c r="BDM254" s="349"/>
      <c r="BDO254" s="347"/>
      <c r="BDP254" s="350"/>
      <c r="BDQ254" s="350"/>
      <c r="BDR254" s="348"/>
      <c r="BDS254" s="348"/>
      <c r="BDT254" s="348"/>
      <c r="BDU254" s="349"/>
      <c r="BDW254" s="347"/>
      <c r="BDX254" s="350"/>
      <c r="BDY254" s="350"/>
      <c r="BDZ254" s="348"/>
      <c r="BEA254" s="348"/>
      <c r="BEB254" s="348"/>
      <c r="BEC254" s="349"/>
      <c r="BEE254" s="347"/>
      <c r="BEF254" s="350"/>
      <c r="BEG254" s="350"/>
      <c r="BEH254" s="348"/>
      <c r="BEI254" s="348"/>
      <c r="BEJ254" s="348"/>
      <c r="BEK254" s="349"/>
      <c r="BEM254" s="347"/>
      <c r="BEN254" s="350"/>
      <c r="BEO254" s="350"/>
      <c r="BEP254" s="348"/>
      <c r="BEQ254" s="348"/>
      <c r="BER254" s="348"/>
      <c r="BES254" s="349"/>
      <c r="BEU254" s="347"/>
      <c r="BEV254" s="350"/>
      <c r="BEW254" s="350"/>
      <c r="BEX254" s="348"/>
      <c r="BEY254" s="348"/>
      <c r="BEZ254" s="348"/>
      <c r="BFA254" s="349"/>
      <c r="BFC254" s="347"/>
      <c r="BFD254" s="350"/>
      <c r="BFE254" s="350"/>
      <c r="BFF254" s="348"/>
      <c r="BFG254" s="348"/>
      <c r="BFH254" s="348"/>
      <c r="BFI254" s="349"/>
      <c r="BFK254" s="347"/>
      <c r="BFL254" s="350"/>
      <c r="BFM254" s="350"/>
      <c r="BFN254" s="348"/>
      <c r="BFO254" s="348"/>
      <c r="BFP254" s="348"/>
      <c r="BFQ254" s="349"/>
      <c r="BFS254" s="347"/>
      <c r="BFT254" s="350"/>
      <c r="BFU254" s="350"/>
      <c r="BFV254" s="348"/>
      <c r="BFW254" s="348"/>
      <c r="BFX254" s="348"/>
      <c r="BFY254" s="349"/>
      <c r="BGA254" s="347"/>
      <c r="BGB254" s="350"/>
      <c r="BGC254" s="350"/>
      <c r="BGD254" s="348"/>
      <c r="BGE254" s="348"/>
      <c r="BGF254" s="348"/>
      <c r="BGG254" s="349"/>
      <c r="BGI254" s="347"/>
      <c r="BGJ254" s="350"/>
      <c r="BGK254" s="350"/>
      <c r="BGL254" s="348"/>
      <c r="BGM254" s="348"/>
      <c r="BGN254" s="348"/>
      <c r="BGO254" s="349"/>
      <c r="BGQ254" s="347"/>
      <c r="BGR254" s="350"/>
      <c r="BGS254" s="350"/>
      <c r="BGT254" s="348"/>
      <c r="BGU254" s="348"/>
      <c r="BGV254" s="348"/>
      <c r="BGW254" s="349"/>
      <c r="BGY254" s="347"/>
      <c r="BGZ254" s="350"/>
      <c r="BHA254" s="350"/>
      <c r="BHB254" s="348"/>
      <c r="BHC254" s="348"/>
      <c r="BHD254" s="348"/>
      <c r="BHE254" s="349"/>
      <c r="BHG254" s="347"/>
      <c r="BHH254" s="350"/>
      <c r="BHI254" s="350"/>
      <c r="BHJ254" s="348"/>
      <c r="BHK254" s="348"/>
      <c r="BHL254" s="348"/>
      <c r="BHM254" s="349"/>
      <c r="BHO254" s="347"/>
      <c r="BHP254" s="350"/>
      <c r="BHQ254" s="350"/>
      <c r="BHR254" s="348"/>
      <c r="BHS254" s="348"/>
      <c r="BHT254" s="348"/>
      <c r="BHU254" s="349"/>
      <c r="BHW254" s="347"/>
      <c r="BHX254" s="350"/>
      <c r="BHY254" s="350"/>
      <c r="BHZ254" s="348"/>
      <c r="BIA254" s="348"/>
      <c r="BIB254" s="348"/>
      <c r="BIC254" s="349"/>
      <c r="BIE254" s="347"/>
      <c r="BIF254" s="350"/>
      <c r="BIG254" s="350"/>
      <c r="BIH254" s="348"/>
      <c r="BII254" s="348"/>
      <c r="BIJ254" s="348"/>
      <c r="BIK254" s="349"/>
      <c r="BIM254" s="347"/>
      <c r="BIN254" s="350"/>
      <c r="BIO254" s="350"/>
      <c r="BIP254" s="348"/>
      <c r="BIQ254" s="348"/>
      <c r="BIR254" s="348"/>
      <c r="BIS254" s="349"/>
      <c r="BIU254" s="347"/>
      <c r="BIV254" s="350"/>
      <c r="BIW254" s="350"/>
      <c r="BIX254" s="348"/>
      <c r="BIY254" s="348"/>
      <c r="BIZ254" s="348"/>
      <c r="BJA254" s="349"/>
      <c r="BJC254" s="347"/>
      <c r="BJD254" s="350"/>
      <c r="BJE254" s="350"/>
      <c r="BJF254" s="348"/>
      <c r="BJG254" s="348"/>
      <c r="BJH254" s="348"/>
      <c r="BJI254" s="349"/>
      <c r="BJK254" s="347"/>
      <c r="BJL254" s="350"/>
      <c r="BJM254" s="350"/>
      <c r="BJN254" s="348"/>
      <c r="BJO254" s="348"/>
      <c r="BJP254" s="348"/>
      <c r="BJQ254" s="349"/>
      <c r="BJS254" s="347"/>
      <c r="BJT254" s="350"/>
      <c r="BJU254" s="350"/>
      <c r="BJV254" s="348"/>
      <c r="BJW254" s="348"/>
      <c r="BJX254" s="348"/>
      <c r="BJY254" s="349"/>
      <c r="BKA254" s="347"/>
      <c r="BKB254" s="350"/>
      <c r="BKC254" s="350"/>
      <c r="BKD254" s="348"/>
      <c r="BKE254" s="348"/>
      <c r="BKF254" s="348"/>
      <c r="BKG254" s="349"/>
      <c r="BKI254" s="347"/>
      <c r="BKJ254" s="350"/>
      <c r="BKK254" s="350"/>
      <c r="BKL254" s="348"/>
      <c r="BKM254" s="348"/>
      <c r="BKN254" s="348"/>
      <c r="BKO254" s="349"/>
      <c r="BKQ254" s="347"/>
      <c r="BKR254" s="350"/>
      <c r="BKS254" s="350"/>
      <c r="BKT254" s="348"/>
      <c r="BKU254" s="348"/>
      <c r="BKV254" s="348"/>
      <c r="BKW254" s="349"/>
      <c r="BKY254" s="347"/>
      <c r="BKZ254" s="350"/>
      <c r="BLA254" s="350"/>
      <c r="BLB254" s="348"/>
      <c r="BLC254" s="348"/>
      <c r="BLD254" s="348"/>
      <c r="BLE254" s="349"/>
      <c r="BLG254" s="347"/>
      <c r="BLH254" s="350"/>
      <c r="BLI254" s="350"/>
      <c r="BLJ254" s="348"/>
      <c r="BLK254" s="348"/>
      <c r="BLL254" s="348"/>
      <c r="BLM254" s="349"/>
      <c r="BLO254" s="347"/>
      <c r="BLP254" s="350"/>
      <c r="BLQ254" s="350"/>
      <c r="BLR254" s="348"/>
      <c r="BLS254" s="348"/>
      <c r="BLT254" s="348"/>
      <c r="BLU254" s="349"/>
      <c r="BLW254" s="347"/>
      <c r="BLX254" s="350"/>
      <c r="BLY254" s="350"/>
      <c r="BLZ254" s="348"/>
      <c r="BMA254" s="348"/>
      <c r="BMB254" s="348"/>
      <c r="BMC254" s="349"/>
      <c r="BME254" s="347"/>
      <c r="BMF254" s="350"/>
      <c r="BMG254" s="350"/>
      <c r="BMH254" s="348"/>
      <c r="BMI254" s="348"/>
      <c r="BMJ254" s="348"/>
      <c r="BMK254" s="349"/>
      <c r="BMM254" s="347"/>
      <c r="BMN254" s="350"/>
      <c r="BMO254" s="350"/>
      <c r="BMP254" s="348"/>
      <c r="BMQ254" s="348"/>
      <c r="BMR254" s="348"/>
      <c r="BMS254" s="349"/>
      <c r="BMU254" s="347"/>
      <c r="BMV254" s="350"/>
      <c r="BMW254" s="350"/>
      <c r="BMX254" s="348"/>
      <c r="BMY254" s="348"/>
      <c r="BMZ254" s="348"/>
      <c r="BNA254" s="349"/>
      <c r="BNC254" s="347"/>
      <c r="BND254" s="350"/>
      <c r="BNE254" s="350"/>
      <c r="BNF254" s="348"/>
      <c r="BNG254" s="348"/>
      <c r="BNH254" s="348"/>
      <c r="BNI254" s="349"/>
      <c r="BNK254" s="347"/>
      <c r="BNL254" s="350"/>
      <c r="BNM254" s="350"/>
      <c r="BNN254" s="348"/>
      <c r="BNO254" s="348"/>
      <c r="BNP254" s="348"/>
      <c r="BNQ254" s="349"/>
      <c r="BNS254" s="347"/>
      <c r="BNT254" s="350"/>
      <c r="BNU254" s="350"/>
      <c r="BNV254" s="348"/>
      <c r="BNW254" s="348"/>
      <c r="BNX254" s="348"/>
      <c r="BNY254" s="349"/>
      <c r="BOA254" s="347"/>
      <c r="BOB254" s="350"/>
      <c r="BOC254" s="350"/>
      <c r="BOD254" s="348"/>
      <c r="BOE254" s="348"/>
      <c r="BOF254" s="348"/>
      <c r="BOG254" s="349"/>
      <c r="BOI254" s="347"/>
      <c r="BOJ254" s="350"/>
      <c r="BOK254" s="350"/>
      <c r="BOL254" s="348"/>
      <c r="BOM254" s="348"/>
      <c r="BON254" s="348"/>
      <c r="BOO254" s="349"/>
      <c r="BOQ254" s="347"/>
      <c r="BOR254" s="350"/>
      <c r="BOS254" s="350"/>
      <c r="BOT254" s="348"/>
      <c r="BOU254" s="348"/>
      <c r="BOV254" s="348"/>
      <c r="BOW254" s="349"/>
      <c r="BOY254" s="347"/>
      <c r="BOZ254" s="350"/>
      <c r="BPA254" s="350"/>
      <c r="BPB254" s="348"/>
      <c r="BPC254" s="348"/>
      <c r="BPD254" s="348"/>
      <c r="BPE254" s="349"/>
      <c r="BPG254" s="347"/>
      <c r="BPH254" s="350"/>
      <c r="BPI254" s="350"/>
      <c r="BPJ254" s="348"/>
      <c r="BPK254" s="348"/>
      <c r="BPL254" s="348"/>
      <c r="BPM254" s="349"/>
      <c r="BPO254" s="347"/>
      <c r="BPP254" s="350"/>
      <c r="BPQ254" s="350"/>
      <c r="BPR254" s="348"/>
      <c r="BPS254" s="348"/>
      <c r="BPT254" s="348"/>
      <c r="BPU254" s="349"/>
      <c r="BPW254" s="347"/>
      <c r="BPX254" s="350"/>
      <c r="BPY254" s="350"/>
      <c r="BPZ254" s="348"/>
      <c r="BQA254" s="348"/>
      <c r="BQB254" s="348"/>
      <c r="BQC254" s="349"/>
      <c r="BQE254" s="347"/>
      <c r="BQF254" s="350"/>
      <c r="BQG254" s="350"/>
      <c r="BQH254" s="348"/>
      <c r="BQI254" s="348"/>
      <c r="BQJ254" s="348"/>
      <c r="BQK254" s="349"/>
      <c r="BQM254" s="347"/>
      <c r="BQN254" s="350"/>
      <c r="BQO254" s="350"/>
      <c r="BQP254" s="348"/>
      <c r="BQQ254" s="348"/>
      <c r="BQR254" s="348"/>
      <c r="BQS254" s="349"/>
      <c r="BQU254" s="347"/>
      <c r="BQV254" s="350"/>
      <c r="BQW254" s="350"/>
      <c r="BQX254" s="348"/>
      <c r="BQY254" s="348"/>
      <c r="BQZ254" s="348"/>
      <c r="BRA254" s="349"/>
      <c r="BRC254" s="347"/>
      <c r="BRD254" s="350"/>
      <c r="BRE254" s="350"/>
      <c r="BRF254" s="348"/>
      <c r="BRG254" s="348"/>
      <c r="BRH254" s="348"/>
      <c r="BRI254" s="349"/>
      <c r="BRK254" s="347"/>
      <c r="BRL254" s="350"/>
      <c r="BRM254" s="350"/>
      <c r="BRN254" s="348"/>
      <c r="BRO254" s="348"/>
      <c r="BRP254" s="348"/>
      <c r="BRQ254" s="349"/>
      <c r="BRS254" s="347"/>
      <c r="BRT254" s="350"/>
      <c r="BRU254" s="350"/>
      <c r="BRV254" s="348"/>
      <c r="BRW254" s="348"/>
      <c r="BRX254" s="348"/>
      <c r="BRY254" s="349"/>
      <c r="BSA254" s="347"/>
      <c r="BSB254" s="350"/>
      <c r="BSC254" s="350"/>
      <c r="BSD254" s="348"/>
      <c r="BSE254" s="348"/>
      <c r="BSF254" s="348"/>
      <c r="BSG254" s="349"/>
      <c r="BSI254" s="347"/>
      <c r="BSJ254" s="350"/>
      <c r="BSK254" s="350"/>
      <c r="BSL254" s="348"/>
      <c r="BSM254" s="348"/>
      <c r="BSN254" s="348"/>
      <c r="BSO254" s="349"/>
      <c r="BSQ254" s="347"/>
      <c r="BSR254" s="350"/>
      <c r="BSS254" s="350"/>
      <c r="BST254" s="348"/>
      <c r="BSU254" s="348"/>
      <c r="BSV254" s="348"/>
      <c r="BSW254" s="349"/>
      <c r="BSY254" s="347"/>
      <c r="BSZ254" s="350"/>
      <c r="BTA254" s="350"/>
      <c r="BTB254" s="348"/>
      <c r="BTC254" s="348"/>
      <c r="BTD254" s="348"/>
      <c r="BTE254" s="349"/>
      <c r="BTG254" s="347"/>
      <c r="BTH254" s="350"/>
      <c r="BTI254" s="350"/>
      <c r="BTJ254" s="348"/>
      <c r="BTK254" s="348"/>
      <c r="BTL254" s="348"/>
      <c r="BTM254" s="349"/>
      <c r="BTO254" s="347"/>
      <c r="BTP254" s="350"/>
      <c r="BTQ254" s="350"/>
      <c r="BTR254" s="348"/>
      <c r="BTS254" s="348"/>
      <c r="BTT254" s="348"/>
      <c r="BTU254" s="349"/>
      <c r="BTW254" s="347"/>
      <c r="BTX254" s="350"/>
      <c r="BTY254" s="350"/>
      <c r="BTZ254" s="348"/>
      <c r="BUA254" s="348"/>
      <c r="BUB254" s="348"/>
      <c r="BUC254" s="349"/>
      <c r="BUE254" s="347"/>
      <c r="BUF254" s="350"/>
      <c r="BUG254" s="350"/>
      <c r="BUH254" s="348"/>
      <c r="BUI254" s="348"/>
      <c r="BUJ254" s="348"/>
      <c r="BUK254" s="349"/>
      <c r="BUM254" s="347"/>
      <c r="BUN254" s="350"/>
      <c r="BUO254" s="350"/>
      <c r="BUP254" s="348"/>
      <c r="BUQ254" s="348"/>
      <c r="BUR254" s="348"/>
      <c r="BUS254" s="349"/>
      <c r="BUU254" s="347"/>
      <c r="BUV254" s="350"/>
      <c r="BUW254" s="350"/>
      <c r="BUX254" s="348"/>
      <c r="BUY254" s="348"/>
      <c r="BUZ254" s="348"/>
      <c r="BVA254" s="349"/>
      <c r="BVC254" s="347"/>
      <c r="BVD254" s="350"/>
      <c r="BVE254" s="350"/>
      <c r="BVF254" s="348"/>
      <c r="BVG254" s="348"/>
      <c r="BVH254" s="348"/>
      <c r="BVI254" s="349"/>
      <c r="BVK254" s="347"/>
      <c r="BVL254" s="350"/>
      <c r="BVM254" s="350"/>
      <c r="BVN254" s="348"/>
      <c r="BVO254" s="348"/>
      <c r="BVP254" s="348"/>
      <c r="BVQ254" s="349"/>
      <c r="BVS254" s="347"/>
      <c r="BVT254" s="350"/>
      <c r="BVU254" s="350"/>
      <c r="BVV254" s="348"/>
      <c r="BVW254" s="348"/>
      <c r="BVX254" s="348"/>
      <c r="BVY254" s="349"/>
      <c r="BWA254" s="347"/>
      <c r="BWB254" s="350"/>
      <c r="BWC254" s="350"/>
      <c r="BWD254" s="348"/>
      <c r="BWE254" s="348"/>
      <c r="BWF254" s="348"/>
      <c r="BWG254" s="349"/>
      <c r="BWI254" s="347"/>
      <c r="BWJ254" s="350"/>
      <c r="BWK254" s="350"/>
      <c r="BWL254" s="348"/>
      <c r="BWM254" s="348"/>
      <c r="BWN254" s="348"/>
      <c r="BWO254" s="349"/>
      <c r="BWQ254" s="347"/>
      <c r="BWR254" s="350"/>
      <c r="BWS254" s="350"/>
      <c r="BWT254" s="348"/>
      <c r="BWU254" s="348"/>
      <c r="BWV254" s="348"/>
      <c r="BWW254" s="349"/>
      <c r="BWY254" s="347"/>
      <c r="BWZ254" s="350"/>
      <c r="BXA254" s="350"/>
      <c r="BXB254" s="348"/>
      <c r="BXC254" s="348"/>
      <c r="BXD254" s="348"/>
      <c r="BXE254" s="349"/>
      <c r="BXG254" s="347"/>
      <c r="BXH254" s="350"/>
      <c r="BXI254" s="350"/>
      <c r="BXJ254" s="348"/>
      <c r="BXK254" s="348"/>
      <c r="BXL254" s="348"/>
      <c r="BXM254" s="349"/>
      <c r="BXO254" s="347"/>
      <c r="BXP254" s="350"/>
      <c r="BXQ254" s="350"/>
      <c r="BXR254" s="348"/>
      <c r="BXS254" s="348"/>
      <c r="BXT254" s="348"/>
      <c r="BXU254" s="349"/>
      <c r="BXW254" s="347"/>
      <c r="BXX254" s="350"/>
      <c r="BXY254" s="350"/>
      <c r="BXZ254" s="348"/>
      <c r="BYA254" s="348"/>
      <c r="BYB254" s="348"/>
      <c r="BYC254" s="349"/>
      <c r="BYE254" s="347"/>
      <c r="BYF254" s="350"/>
      <c r="BYG254" s="350"/>
      <c r="BYH254" s="348"/>
      <c r="BYI254" s="348"/>
      <c r="BYJ254" s="348"/>
      <c r="BYK254" s="349"/>
      <c r="BYM254" s="347"/>
      <c r="BYN254" s="350"/>
      <c r="BYO254" s="350"/>
      <c r="BYP254" s="348"/>
      <c r="BYQ254" s="348"/>
      <c r="BYR254" s="348"/>
      <c r="BYS254" s="349"/>
      <c r="BYU254" s="347"/>
      <c r="BYV254" s="350"/>
      <c r="BYW254" s="350"/>
      <c r="BYX254" s="348"/>
      <c r="BYY254" s="348"/>
      <c r="BYZ254" s="348"/>
      <c r="BZA254" s="349"/>
      <c r="BZC254" s="347"/>
      <c r="BZD254" s="350"/>
      <c r="BZE254" s="350"/>
      <c r="BZF254" s="348"/>
      <c r="BZG254" s="348"/>
      <c r="BZH254" s="348"/>
      <c r="BZI254" s="349"/>
      <c r="BZK254" s="347"/>
      <c r="BZL254" s="350"/>
      <c r="BZM254" s="350"/>
      <c r="BZN254" s="348"/>
      <c r="BZO254" s="348"/>
      <c r="BZP254" s="348"/>
      <c r="BZQ254" s="349"/>
      <c r="BZS254" s="347"/>
      <c r="BZT254" s="350"/>
      <c r="BZU254" s="350"/>
      <c r="BZV254" s="348"/>
      <c r="BZW254" s="348"/>
      <c r="BZX254" s="348"/>
      <c r="BZY254" s="349"/>
      <c r="CAA254" s="347"/>
      <c r="CAB254" s="350"/>
      <c r="CAC254" s="350"/>
      <c r="CAD254" s="348"/>
      <c r="CAE254" s="348"/>
      <c r="CAF254" s="348"/>
      <c r="CAG254" s="349"/>
      <c r="CAI254" s="347"/>
      <c r="CAJ254" s="350"/>
      <c r="CAK254" s="350"/>
      <c r="CAL254" s="348"/>
      <c r="CAM254" s="348"/>
      <c r="CAN254" s="348"/>
      <c r="CAO254" s="349"/>
      <c r="CAQ254" s="347"/>
      <c r="CAR254" s="350"/>
      <c r="CAS254" s="350"/>
      <c r="CAT254" s="348"/>
      <c r="CAU254" s="348"/>
      <c r="CAV254" s="348"/>
      <c r="CAW254" s="349"/>
      <c r="CAY254" s="347"/>
      <c r="CAZ254" s="350"/>
      <c r="CBA254" s="350"/>
      <c r="CBB254" s="348"/>
      <c r="CBC254" s="348"/>
      <c r="CBD254" s="348"/>
      <c r="CBE254" s="349"/>
      <c r="CBG254" s="347"/>
      <c r="CBH254" s="350"/>
      <c r="CBI254" s="350"/>
      <c r="CBJ254" s="348"/>
      <c r="CBK254" s="348"/>
      <c r="CBL254" s="348"/>
      <c r="CBM254" s="349"/>
      <c r="CBO254" s="347"/>
      <c r="CBP254" s="350"/>
      <c r="CBQ254" s="350"/>
      <c r="CBR254" s="348"/>
      <c r="CBS254" s="348"/>
      <c r="CBT254" s="348"/>
      <c r="CBU254" s="349"/>
      <c r="CBW254" s="347"/>
      <c r="CBX254" s="350"/>
      <c r="CBY254" s="350"/>
      <c r="CBZ254" s="348"/>
      <c r="CCA254" s="348"/>
      <c r="CCB254" s="348"/>
      <c r="CCC254" s="349"/>
      <c r="CCE254" s="347"/>
      <c r="CCF254" s="350"/>
      <c r="CCG254" s="350"/>
      <c r="CCH254" s="348"/>
      <c r="CCI254" s="348"/>
      <c r="CCJ254" s="348"/>
      <c r="CCK254" s="349"/>
      <c r="CCM254" s="347"/>
      <c r="CCN254" s="350"/>
      <c r="CCO254" s="350"/>
      <c r="CCP254" s="348"/>
      <c r="CCQ254" s="348"/>
      <c r="CCR254" s="348"/>
      <c r="CCS254" s="349"/>
      <c r="CCU254" s="347"/>
      <c r="CCV254" s="350"/>
      <c r="CCW254" s="350"/>
      <c r="CCX254" s="348"/>
      <c r="CCY254" s="348"/>
      <c r="CCZ254" s="348"/>
      <c r="CDA254" s="349"/>
      <c r="CDC254" s="347"/>
      <c r="CDD254" s="350"/>
      <c r="CDE254" s="350"/>
      <c r="CDF254" s="348"/>
      <c r="CDG254" s="348"/>
      <c r="CDH254" s="348"/>
      <c r="CDI254" s="349"/>
      <c r="CDK254" s="347"/>
      <c r="CDL254" s="350"/>
      <c r="CDM254" s="350"/>
      <c r="CDN254" s="348"/>
      <c r="CDO254" s="348"/>
      <c r="CDP254" s="348"/>
      <c r="CDQ254" s="349"/>
      <c r="CDS254" s="347"/>
      <c r="CDT254" s="350"/>
      <c r="CDU254" s="350"/>
      <c r="CDV254" s="348"/>
      <c r="CDW254" s="348"/>
      <c r="CDX254" s="348"/>
      <c r="CDY254" s="349"/>
      <c r="CEA254" s="347"/>
      <c r="CEB254" s="350"/>
      <c r="CEC254" s="350"/>
      <c r="CED254" s="348"/>
      <c r="CEE254" s="348"/>
      <c r="CEF254" s="348"/>
      <c r="CEG254" s="349"/>
      <c r="CEI254" s="347"/>
      <c r="CEJ254" s="350"/>
      <c r="CEK254" s="350"/>
      <c r="CEL254" s="348"/>
      <c r="CEM254" s="348"/>
      <c r="CEN254" s="348"/>
      <c r="CEO254" s="349"/>
      <c r="CEQ254" s="347"/>
      <c r="CER254" s="350"/>
      <c r="CES254" s="350"/>
      <c r="CET254" s="348"/>
      <c r="CEU254" s="348"/>
      <c r="CEV254" s="348"/>
      <c r="CEW254" s="349"/>
      <c r="CEY254" s="347"/>
      <c r="CEZ254" s="350"/>
      <c r="CFA254" s="350"/>
      <c r="CFB254" s="348"/>
      <c r="CFC254" s="348"/>
      <c r="CFD254" s="348"/>
      <c r="CFE254" s="349"/>
      <c r="CFG254" s="347"/>
      <c r="CFH254" s="350"/>
      <c r="CFI254" s="350"/>
      <c r="CFJ254" s="348"/>
      <c r="CFK254" s="348"/>
      <c r="CFL254" s="348"/>
      <c r="CFM254" s="349"/>
      <c r="CFO254" s="347"/>
      <c r="CFP254" s="350"/>
      <c r="CFQ254" s="350"/>
      <c r="CFR254" s="348"/>
      <c r="CFS254" s="348"/>
      <c r="CFT254" s="348"/>
      <c r="CFU254" s="349"/>
      <c r="CFW254" s="347"/>
      <c r="CFX254" s="350"/>
      <c r="CFY254" s="350"/>
      <c r="CFZ254" s="348"/>
      <c r="CGA254" s="348"/>
      <c r="CGB254" s="348"/>
      <c r="CGC254" s="349"/>
      <c r="CGE254" s="347"/>
      <c r="CGF254" s="350"/>
      <c r="CGG254" s="350"/>
      <c r="CGH254" s="348"/>
      <c r="CGI254" s="348"/>
      <c r="CGJ254" s="348"/>
      <c r="CGK254" s="349"/>
      <c r="CGM254" s="347"/>
      <c r="CGN254" s="350"/>
      <c r="CGO254" s="350"/>
      <c r="CGP254" s="348"/>
      <c r="CGQ254" s="348"/>
      <c r="CGR254" s="348"/>
      <c r="CGS254" s="349"/>
      <c r="CGU254" s="347"/>
      <c r="CGV254" s="350"/>
      <c r="CGW254" s="350"/>
      <c r="CGX254" s="348"/>
      <c r="CGY254" s="348"/>
      <c r="CGZ254" s="348"/>
      <c r="CHA254" s="349"/>
      <c r="CHC254" s="347"/>
      <c r="CHD254" s="350"/>
      <c r="CHE254" s="350"/>
      <c r="CHF254" s="348"/>
      <c r="CHG254" s="348"/>
      <c r="CHH254" s="348"/>
      <c r="CHI254" s="349"/>
      <c r="CHK254" s="347"/>
      <c r="CHL254" s="350"/>
      <c r="CHM254" s="350"/>
      <c r="CHN254" s="348"/>
      <c r="CHO254" s="348"/>
      <c r="CHP254" s="348"/>
      <c r="CHQ254" s="349"/>
      <c r="CHS254" s="347"/>
      <c r="CHT254" s="350"/>
      <c r="CHU254" s="350"/>
      <c r="CHV254" s="348"/>
      <c r="CHW254" s="348"/>
      <c r="CHX254" s="348"/>
      <c r="CHY254" s="349"/>
      <c r="CIA254" s="347"/>
      <c r="CIB254" s="350"/>
      <c r="CIC254" s="350"/>
      <c r="CID254" s="348"/>
      <c r="CIE254" s="348"/>
      <c r="CIF254" s="348"/>
      <c r="CIG254" s="349"/>
      <c r="CII254" s="347"/>
      <c r="CIJ254" s="350"/>
      <c r="CIK254" s="350"/>
      <c r="CIL254" s="348"/>
      <c r="CIM254" s="348"/>
      <c r="CIN254" s="348"/>
      <c r="CIO254" s="349"/>
      <c r="CIQ254" s="347"/>
      <c r="CIR254" s="350"/>
      <c r="CIS254" s="350"/>
      <c r="CIT254" s="348"/>
      <c r="CIU254" s="348"/>
      <c r="CIV254" s="348"/>
      <c r="CIW254" s="349"/>
      <c r="CIY254" s="347"/>
      <c r="CIZ254" s="350"/>
      <c r="CJA254" s="350"/>
      <c r="CJB254" s="348"/>
      <c r="CJC254" s="348"/>
      <c r="CJD254" s="348"/>
      <c r="CJE254" s="349"/>
      <c r="CJG254" s="347"/>
      <c r="CJH254" s="350"/>
      <c r="CJI254" s="350"/>
      <c r="CJJ254" s="348"/>
      <c r="CJK254" s="348"/>
      <c r="CJL254" s="348"/>
      <c r="CJM254" s="349"/>
      <c r="CJO254" s="347"/>
      <c r="CJP254" s="350"/>
      <c r="CJQ254" s="350"/>
      <c r="CJR254" s="348"/>
      <c r="CJS254" s="348"/>
      <c r="CJT254" s="348"/>
      <c r="CJU254" s="349"/>
      <c r="CJW254" s="347"/>
      <c r="CJX254" s="350"/>
      <c r="CJY254" s="350"/>
      <c r="CJZ254" s="348"/>
      <c r="CKA254" s="348"/>
      <c r="CKB254" s="348"/>
      <c r="CKC254" s="349"/>
      <c r="CKE254" s="347"/>
      <c r="CKF254" s="350"/>
      <c r="CKG254" s="350"/>
      <c r="CKH254" s="348"/>
      <c r="CKI254" s="348"/>
      <c r="CKJ254" s="348"/>
      <c r="CKK254" s="349"/>
      <c r="CKM254" s="347"/>
      <c r="CKN254" s="350"/>
      <c r="CKO254" s="350"/>
      <c r="CKP254" s="348"/>
      <c r="CKQ254" s="348"/>
      <c r="CKR254" s="348"/>
      <c r="CKS254" s="349"/>
      <c r="CKU254" s="347"/>
      <c r="CKV254" s="350"/>
      <c r="CKW254" s="350"/>
      <c r="CKX254" s="348"/>
      <c r="CKY254" s="348"/>
      <c r="CKZ254" s="348"/>
      <c r="CLA254" s="349"/>
      <c r="CLC254" s="347"/>
      <c r="CLD254" s="350"/>
      <c r="CLE254" s="350"/>
      <c r="CLF254" s="348"/>
      <c r="CLG254" s="348"/>
      <c r="CLH254" s="348"/>
      <c r="CLI254" s="349"/>
      <c r="CLK254" s="347"/>
      <c r="CLL254" s="350"/>
      <c r="CLM254" s="350"/>
      <c r="CLN254" s="348"/>
      <c r="CLO254" s="348"/>
      <c r="CLP254" s="348"/>
      <c r="CLQ254" s="349"/>
      <c r="CLS254" s="347"/>
      <c r="CLT254" s="350"/>
      <c r="CLU254" s="350"/>
      <c r="CLV254" s="348"/>
      <c r="CLW254" s="348"/>
      <c r="CLX254" s="348"/>
      <c r="CLY254" s="349"/>
      <c r="CMA254" s="347"/>
      <c r="CMB254" s="350"/>
      <c r="CMC254" s="350"/>
      <c r="CMD254" s="348"/>
      <c r="CME254" s="348"/>
      <c r="CMF254" s="348"/>
      <c r="CMG254" s="349"/>
      <c r="CMI254" s="347"/>
      <c r="CMJ254" s="350"/>
      <c r="CMK254" s="350"/>
      <c r="CML254" s="348"/>
      <c r="CMM254" s="348"/>
      <c r="CMN254" s="348"/>
      <c r="CMO254" s="349"/>
      <c r="CMQ254" s="347"/>
      <c r="CMR254" s="350"/>
      <c r="CMS254" s="350"/>
      <c r="CMT254" s="348"/>
      <c r="CMU254" s="348"/>
      <c r="CMV254" s="348"/>
      <c r="CMW254" s="349"/>
      <c r="CMY254" s="347"/>
      <c r="CMZ254" s="350"/>
      <c r="CNA254" s="350"/>
      <c r="CNB254" s="348"/>
      <c r="CNC254" s="348"/>
      <c r="CND254" s="348"/>
      <c r="CNE254" s="349"/>
      <c r="CNG254" s="347"/>
      <c r="CNH254" s="350"/>
      <c r="CNI254" s="350"/>
      <c r="CNJ254" s="348"/>
      <c r="CNK254" s="348"/>
      <c r="CNL254" s="348"/>
      <c r="CNM254" s="349"/>
      <c r="CNO254" s="347"/>
      <c r="CNP254" s="350"/>
      <c r="CNQ254" s="350"/>
      <c r="CNR254" s="348"/>
      <c r="CNS254" s="348"/>
      <c r="CNT254" s="348"/>
      <c r="CNU254" s="349"/>
      <c r="CNW254" s="347"/>
      <c r="CNX254" s="350"/>
      <c r="CNY254" s="350"/>
      <c r="CNZ254" s="348"/>
      <c r="COA254" s="348"/>
      <c r="COB254" s="348"/>
      <c r="COC254" s="349"/>
      <c r="COE254" s="347"/>
      <c r="COF254" s="350"/>
      <c r="COG254" s="350"/>
      <c r="COH254" s="348"/>
      <c r="COI254" s="348"/>
      <c r="COJ254" s="348"/>
      <c r="COK254" s="349"/>
      <c r="COM254" s="347"/>
      <c r="CON254" s="350"/>
      <c r="COO254" s="350"/>
      <c r="COP254" s="348"/>
      <c r="COQ254" s="348"/>
      <c r="COR254" s="348"/>
      <c r="COS254" s="349"/>
      <c r="COU254" s="347"/>
      <c r="COV254" s="350"/>
      <c r="COW254" s="350"/>
      <c r="COX254" s="348"/>
      <c r="COY254" s="348"/>
      <c r="COZ254" s="348"/>
      <c r="CPA254" s="349"/>
      <c r="CPC254" s="347"/>
      <c r="CPD254" s="350"/>
      <c r="CPE254" s="350"/>
      <c r="CPF254" s="348"/>
      <c r="CPG254" s="348"/>
      <c r="CPH254" s="348"/>
      <c r="CPI254" s="349"/>
      <c r="CPK254" s="347"/>
      <c r="CPL254" s="350"/>
      <c r="CPM254" s="350"/>
      <c r="CPN254" s="348"/>
      <c r="CPO254" s="348"/>
      <c r="CPP254" s="348"/>
      <c r="CPQ254" s="349"/>
      <c r="CPS254" s="347"/>
      <c r="CPT254" s="350"/>
      <c r="CPU254" s="350"/>
      <c r="CPV254" s="348"/>
      <c r="CPW254" s="348"/>
      <c r="CPX254" s="348"/>
      <c r="CPY254" s="349"/>
      <c r="CQA254" s="347"/>
      <c r="CQB254" s="350"/>
      <c r="CQC254" s="350"/>
      <c r="CQD254" s="348"/>
      <c r="CQE254" s="348"/>
      <c r="CQF254" s="348"/>
      <c r="CQG254" s="349"/>
      <c r="CQI254" s="347"/>
      <c r="CQJ254" s="350"/>
      <c r="CQK254" s="350"/>
      <c r="CQL254" s="348"/>
      <c r="CQM254" s="348"/>
      <c r="CQN254" s="348"/>
      <c r="CQO254" s="349"/>
      <c r="CQQ254" s="347"/>
      <c r="CQR254" s="350"/>
      <c r="CQS254" s="350"/>
      <c r="CQT254" s="348"/>
      <c r="CQU254" s="348"/>
      <c r="CQV254" s="348"/>
      <c r="CQW254" s="349"/>
      <c r="CQY254" s="347"/>
      <c r="CQZ254" s="350"/>
      <c r="CRA254" s="350"/>
      <c r="CRB254" s="348"/>
      <c r="CRC254" s="348"/>
      <c r="CRD254" s="348"/>
      <c r="CRE254" s="349"/>
      <c r="CRG254" s="347"/>
      <c r="CRH254" s="350"/>
      <c r="CRI254" s="350"/>
      <c r="CRJ254" s="348"/>
      <c r="CRK254" s="348"/>
      <c r="CRL254" s="348"/>
      <c r="CRM254" s="349"/>
      <c r="CRO254" s="347"/>
      <c r="CRP254" s="350"/>
      <c r="CRQ254" s="350"/>
      <c r="CRR254" s="348"/>
      <c r="CRS254" s="348"/>
      <c r="CRT254" s="348"/>
      <c r="CRU254" s="349"/>
      <c r="CRW254" s="347"/>
      <c r="CRX254" s="350"/>
      <c r="CRY254" s="350"/>
      <c r="CRZ254" s="348"/>
      <c r="CSA254" s="348"/>
      <c r="CSB254" s="348"/>
      <c r="CSC254" s="349"/>
      <c r="CSE254" s="347"/>
      <c r="CSF254" s="350"/>
      <c r="CSG254" s="350"/>
      <c r="CSH254" s="348"/>
      <c r="CSI254" s="348"/>
      <c r="CSJ254" s="348"/>
      <c r="CSK254" s="349"/>
      <c r="CSM254" s="347"/>
      <c r="CSN254" s="350"/>
      <c r="CSO254" s="350"/>
      <c r="CSP254" s="348"/>
      <c r="CSQ254" s="348"/>
      <c r="CSR254" s="348"/>
      <c r="CSS254" s="349"/>
      <c r="CSU254" s="347"/>
      <c r="CSV254" s="350"/>
      <c r="CSW254" s="350"/>
      <c r="CSX254" s="348"/>
      <c r="CSY254" s="348"/>
      <c r="CSZ254" s="348"/>
      <c r="CTA254" s="349"/>
      <c r="CTC254" s="347"/>
      <c r="CTD254" s="350"/>
      <c r="CTE254" s="350"/>
      <c r="CTF254" s="348"/>
      <c r="CTG254" s="348"/>
      <c r="CTH254" s="348"/>
      <c r="CTI254" s="349"/>
      <c r="CTK254" s="347"/>
      <c r="CTL254" s="350"/>
      <c r="CTM254" s="350"/>
      <c r="CTN254" s="348"/>
      <c r="CTO254" s="348"/>
      <c r="CTP254" s="348"/>
      <c r="CTQ254" s="349"/>
      <c r="CTS254" s="347"/>
      <c r="CTT254" s="350"/>
      <c r="CTU254" s="350"/>
      <c r="CTV254" s="348"/>
      <c r="CTW254" s="348"/>
      <c r="CTX254" s="348"/>
      <c r="CTY254" s="349"/>
      <c r="CUA254" s="347"/>
      <c r="CUB254" s="350"/>
      <c r="CUC254" s="350"/>
      <c r="CUD254" s="348"/>
      <c r="CUE254" s="348"/>
      <c r="CUF254" s="348"/>
      <c r="CUG254" s="349"/>
      <c r="CUI254" s="347"/>
      <c r="CUJ254" s="350"/>
      <c r="CUK254" s="350"/>
      <c r="CUL254" s="348"/>
      <c r="CUM254" s="348"/>
      <c r="CUN254" s="348"/>
      <c r="CUO254" s="349"/>
      <c r="CUQ254" s="347"/>
      <c r="CUR254" s="350"/>
      <c r="CUS254" s="350"/>
      <c r="CUT254" s="348"/>
      <c r="CUU254" s="348"/>
      <c r="CUV254" s="348"/>
      <c r="CUW254" s="349"/>
      <c r="CUY254" s="347"/>
      <c r="CUZ254" s="350"/>
      <c r="CVA254" s="350"/>
      <c r="CVB254" s="348"/>
      <c r="CVC254" s="348"/>
      <c r="CVD254" s="348"/>
      <c r="CVE254" s="349"/>
      <c r="CVG254" s="347"/>
      <c r="CVH254" s="350"/>
      <c r="CVI254" s="350"/>
      <c r="CVJ254" s="348"/>
      <c r="CVK254" s="348"/>
      <c r="CVL254" s="348"/>
      <c r="CVM254" s="349"/>
      <c r="CVO254" s="347"/>
      <c r="CVP254" s="350"/>
      <c r="CVQ254" s="350"/>
      <c r="CVR254" s="348"/>
      <c r="CVS254" s="348"/>
      <c r="CVT254" s="348"/>
      <c r="CVU254" s="349"/>
      <c r="CVW254" s="347"/>
      <c r="CVX254" s="350"/>
      <c r="CVY254" s="350"/>
      <c r="CVZ254" s="348"/>
      <c r="CWA254" s="348"/>
      <c r="CWB254" s="348"/>
      <c r="CWC254" s="349"/>
      <c r="CWE254" s="347"/>
      <c r="CWF254" s="350"/>
      <c r="CWG254" s="350"/>
      <c r="CWH254" s="348"/>
      <c r="CWI254" s="348"/>
      <c r="CWJ254" s="348"/>
      <c r="CWK254" s="349"/>
      <c r="CWM254" s="347"/>
      <c r="CWN254" s="350"/>
      <c r="CWO254" s="350"/>
      <c r="CWP254" s="348"/>
      <c r="CWQ254" s="348"/>
      <c r="CWR254" s="348"/>
      <c r="CWS254" s="349"/>
      <c r="CWU254" s="347"/>
      <c r="CWV254" s="350"/>
      <c r="CWW254" s="350"/>
      <c r="CWX254" s="348"/>
      <c r="CWY254" s="348"/>
      <c r="CWZ254" s="348"/>
      <c r="CXA254" s="349"/>
      <c r="CXC254" s="347"/>
      <c r="CXD254" s="350"/>
      <c r="CXE254" s="350"/>
      <c r="CXF254" s="348"/>
      <c r="CXG254" s="348"/>
      <c r="CXH254" s="348"/>
      <c r="CXI254" s="349"/>
      <c r="CXK254" s="347"/>
      <c r="CXL254" s="350"/>
      <c r="CXM254" s="350"/>
      <c r="CXN254" s="348"/>
      <c r="CXO254" s="348"/>
      <c r="CXP254" s="348"/>
      <c r="CXQ254" s="349"/>
      <c r="CXS254" s="347"/>
      <c r="CXT254" s="350"/>
      <c r="CXU254" s="350"/>
      <c r="CXV254" s="348"/>
      <c r="CXW254" s="348"/>
      <c r="CXX254" s="348"/>
      <c r="CXY254" s="349"/>
      <c r="CYA254" s="347"/>
      <c r="CYB254" s="350"/>
      <c r="CYC254" s="350"/>
      <c r="CYD254" s="348"/>
      <c r="CYE254" s="348"/>
      <c r="CYF254" s="348"/>
      <c r="CYG254" s="349"/>
      <c r="CYI254" s="347"/>
      <c r="CYJ254" s="350"/>
      <c r="CYK254" s="350"/>
      <c r="CYL254" s="348"/>
      <c r="CYM254" s="348"/>
      <c r="CYN254" s="348"/>
      <c r="CYO254" s="349"/>
      <c r="CYQ254" s="347"/>
      <c r="CYR254" s="350"/>
      <c r="CYS254" s="350"/>
      <c r="CYT254" s="348"/>
      <c r="CYU254" s="348"/>
      <c r="CYV254" s="348"/>
      <c r="CYW254" s="349"/>
      <c r="CYY254" s="347"/>
      <c r="CYZ254" s="350"/>
      <c r="CZA254" s="350"/>
      <c r="CZB254" s="348"/>
      <c r="CZC254" s="348"/>
      <c r="CZD254" s="348"/>
      <c r="CZE254" s="349"/>
      <c r="CZG254" s="347"/>
      <c r="CZH254" s="350"/>
      <c r="CZI254" s="350"/>
      <c r="CZJ254" s="348"/>
      <c r="CZK254" s="348"/>
      <c r="CZL254" s="348"/>
      <c r="CZM254" s="349"/>
      <c r="CZO254" s="347"/>
      <c r="CZP254" s="350"/>
      <c r="CZQ254" s="350"/>
      <c r="CZR254" s="348"/>
      <c r="CZS254" s="348"/>
      <c r="CZT254" s="348"/>
      <c r="CZU254" s="349"/>
      <c r="CZW254" s="347"/>
      <c r="CZX254" s="350"/>
      <c r="CZY254" s="350"/>
      <c r="CZZ254" s="348"/>
      <c r="DAA254" s="348"/>
      <c r="DAB254" s="348"/>
      <c r="DAC254" s="349"/>
      <c r="DAE254" s="347"/>
      <c r="DAF254" s="350"/>
      <c r="DAG254" s="350"/>
      <c r="DAH254" s="348"/>
      <c r="DAI254" s="348"/>
      <c r="DAJ254" s="348"/>
      <c r="DAK254" s="349"/>
      <c r="DAM254" s="347"/>
      <c r="DAN254" s="350"/>
      <c r="DAO254" s="350"/>
      <c r="DAP254" s="348"/>
      <c r="DAQ254" s="348"/>
      <c r="DAR254" s="348"/>
      <c r="DAS254" s="349"/>
      <c r="DAU254" s="347"/>
      <c r="DAV254" s="350"/>
      <c r="DAW254" s="350"/>
      <c r="DAX254" s="348"/>
      <c r="DAY254" s="348"/>
      <c r="DAZ254" s="348"/>
      <c r="DBA254" s="349"/>
      <c r="DBC254" s="347"/>
      <c r="DBD254" s="350"/>
      <c r="DBE254" s="350"/>
      <c r="DBF254" s="348"/>
      <c r="DBG254" s="348"/>
      <c r="DBH254" s="348"/>
      <c r="DBI254" s="349"/>
      <c r="DBK254" s="347"/>
      <c r="DBL254" s="350"/>
      <c r="DBM254" s="350"/>
      <c r="DBN254" s="348"/>
      <c r="DBO254" s="348"/>
      <c r="DBP254" s="348"/>
      <c r="DBQ254" s="349"/>
      <c r="DBS254" s="347"/>
      <c r="DBT254" s="350"/>
      <c r="DBU254" s="350"/>
      <c r="DBV254" s="348"/>
      <c r="DBW254" s="348"/>
      <c r="DBX254" s="348"/>
      <c r="DBY254" s="349"/>
      <c r="DCA254" s="347"/>
      <c r="DCB254" s="350"/>
      <c r="DCC254" s="350"/>
      <c r="DCD254" s="348"/>
      <c r="DCE254" s="348"/>
      <c r="DCF254" s="348"/>
      <c r="DCG254" s="349"/>
      <c r="DCI254" s="347"/>
      <c r="DCJ254" s="350"/>
      <c r="DCK254" s="350"/>
      <c r="DCL254" s="348"/>
      <c r="DCM254" s="348"/>
      <c r="DCN254" s="348"/>
      <c r="DCO254" s="349"/>
      <c r="DCQ254" s="347"/>
      <c r="DCR254" s="350"/>
      <c r="DCS254" s="350"/>
      <c r="DCT254" s="348"/>
      <c r="DCU254" s="348"/>
      <c r="DCV254" s="348"/>
      <c r="DCW254" s="349"/>
      <c r="DCY254" s="347"/>
      <c r="DCZ254" s="350"/>
      <c r="DDA254" s="350"/>
      <c r="DDB254" s="348"/>
      <c r="DDC254" s="348"/>
      <c r="DDD254" s="348"/>
      <c r="DDE254" s="349"/>
      <c r="DDG254" s="347"/>
      <c r="DDH254" s="350"/>
      <c r="DDI254" s="350"/>
      <c r="DDJ254" s="348"/>
      <c r="DDK254" s="348"/>
      <c r="DDL254" s="348"/>
      <c r="DDM254" s="349"/>
      <c r="DDO254" s="347"/>
      <c r="DDP254" s="350"/>
      <c r="DDQ254" s="350"/>
      <c r="DDR254" s="348"/>
      <c r="DDS254" s="348"/>
      <c r="DDT254" s="348"/>
      <c r="DDU254" s="349"/>
      <c r="DDW254" s="347"/>
      <c r="DDX254" s="350"/>
      <c r="DDY254" s="350"/>
      <c r="DDZ254" s="348"/>
      <c r="DEA254" s="348"/>
      <c r="DEB254" s="348"/>
      <c r="DEC254" s="349"/>
      <c r="DEE254" s="347"/>
      <c r="DEF254" s="350"/>
      <c r="DEG254" s="350"/>
      <c r="DEH254" s="348"/>
      <c r="DEI254" s="348"/>
      <c r="DEJ254" s="348"/>
      <c r="DEK254" s="349"/>
      <c r="DEM254" s="347"/>
      <c r="DEN254" s="350"/>
      <c r="DEO254" s="350"/>
      <c r="DEP254" s="348"/>
      <c r="DEQ254" s="348"/>
      <c r="DER254" s="348"/>
      <c r="DES254" s="349"/>
      <c r="DEU254" s="347"/>
      <c r="DEV254" s="350"/>
      <c r="DEW254" s="350"/>
      <c r="DEX254" s="348"/>
      <c r="DEY254" s="348"/>
      <c r="DEZ254" s="348"/>
      <c r="DFA254" s="349"/>
      <c r="DFC254" s="347"/>
      <c r="DFD254" s="350"/>
      <c r="DFE254" s="350"/>
      <c r="DFF254" s="348"/>
      <c r="DFG254" s="348"/>
      <c r="DFH254" s="348"/>
      <c r="DFI254" s="349"/>
      <c r="DFK254" s="347"/>
      <c r="DFL254" s="350"/>
      <c r="DFM254" s="350"/>
      <c r="DFN254" s="348"/>
      <c r="DFO254" s="348"/>
      <c r="DFP254" s="348"/>
      <c r="DFQ254" s="349"/>
      <c r="DFS254" s="347"/>
      <c r="DFT254" s="350"/>
      <c r="DFU254" s="350"/>
      <c r="DFV254" s="348"/>
      <c r="DFW254" s="348"/>
      <c r="DFX254" s="348"/>
      <c r="DFY254" s="349"/>
      <c r="DGA254" s="347"/>
      <c r="DGB254" s="350"/>
      <c r="DGC254" s="350"/>
      <c r="DGD254" s="348"/>
      <c r="DGE254" s="348"/>
      <c r="DGF254" s="348"/>
      <c r="DGG254" s="349"/>
      <c r="DGI254" s="347"/>
      <c r="DGJ254" s="350"/>
      <c r="DGK254" s="350"/>
      <c r="DGL254" s="348"/>
      <c r="DGM254" s="348"/>
      <c r="DGN254" s="348"/>
      <c r="DGO254" s="349"/>
      <c r="DGQ254" s="347"/>
      <c r="DGR254" s="350"/>
      <c r="DGS254" s="350"/>
      <c r="DGT254" s="348"/>
      <c r="DGU254" s="348"/>
      <c r="DGV254" s="348"/>
      <c r="DGW254" s="349"/>
      <c r="DGY254" s="347"/>
      <c r="DGZ254" s="350"/>
      <c r="DHA254" s="350"/>
      <c r="DHB254" s="348"/>
      <c r="DHC254" s="348"/>
      <c r="DHD254" s="348"/>
      <c r="DHE254" s="349"/>
      <c r="DHG254" s="347"/>
      <c r="DHH254" s="350"/>
      <c r="DHI254" s="350"/>
      <c r="DHJ254" s="348"/>
      <c r="DHK254" s="348"/>
      <c r="DHL254" s="348"/>
      <c r="DHM254" s="349"/>
      <c r="DHO254" s="347"/>
      <c r="DHP254" s="350"/>
      <c r="DHQ254" s="350"/>
      <c r="DHR254" s="348"/>
      <c r="DHS254" s="348"/>
      <c r="DHT254" s="348"/>
      <c r="DHU254" s="349"/>
      <c r="DHW254" s="347"/>
      <c r="DHX254" s="350"/>
      <c r="DHY254" s="350"/>
      <c r="DHZ254" s="348"/>
      <c r="DIA254" s="348"/>
      <c r="DIB254" s="348"/>
      <c r="DIC254" s="349"/>
      <c r="DIE254" s="347"/>
      <c r="DIF254" s="350"/>
      <c r="DIG254" s="350"/>
      <c r="DIH254" s="348"/>
      <c r="DII254" s="348"/>
      <c r="DIJ254" s="348"/>
      <c r="DIK254" s="349"/>
      <c r="DIM254" s="347"/>
      <c r="DIN254" s="350"/>
      <c r="DIO254" s="350"/>
      <c r="DIP254" s="348"/>
      <c r="DIQ254" s="348"/>
      <c r="DIR254" s="348"/>
      <c r="DIS254" s="349"/>
      <c r="DIU254" s="347"/>
      <c r="DIV254" s="350"/>
      <c r="DIW254" s="350"/>
      <c r="DIX254" s="348"/>
      <c r="DIY254" s="348"/>
      <c r="DIZ254" s="348"/>
      <c r="DJA254" s="349"/>
      <c r="DJC254" s="347"/>
      <c r="DJD254" s="350"/>
      <c r="DJE254" s="350"/>
      <c r="DJF254" s="348"/>
      <c r="DJG254" s="348"/>
      <c r="DJH254" s="348"/>
      <c r="DJI254" s="349"/>
      <c r="DJK254" s="347"/>
      <c r="DJL254" s="350"/>
      <c r="DJM254" s="350"/>
      <c r="DJN254" s="348"/>
      <c r="DJO254" s="348"/>
      <c r="DJP254" s="348"/>
      <c r="DJQ254" s="349"/>
      <c r="DJS254" s="347"/>
      <c r="DJT254" s="350"/>
      <c r="DJU254" s="350"/>
      <c r="DJV254" s="348"/>
      <c r="DJW254" s="348"/>
      <c r="DJX254" s="348"/>
      <c r="DJY254" s="349"/>
      <c r="DKA254" s="347"/>
      <c r="DKB254" s="350"/>
      <c r="DKC254" s="350"/>
      <c r="DKD254" s="348"/>
      <c r="DKE254" s="348"/>
      <c r="DKF254" s="348"/>
      <c r="DKG254" s="349"/>
      <c r="DKI254" s="347"/>
      <c r="DKJ254" s="350"/>
      <c r="DKK254" s="350"/>
      <c r="DKL254" s="348"/>
      <c r="DKM254" s="348"/>
      <c r="DKN254" s="348"/>
      <c r="DKO254" s="349"/>
      <c r="DKQ254" s="347"/>
      <c r="DKR254" s="350"/>
      <c r="DKS254" s="350"/>
      <c r="DKT254" s="348"/>
      <c r="DKU254" s="348"/>
      <c r="DKV254" s="348"/>
      <c r="DKW254" s="349"/>
      <c r="DKY254" s="347"/>
      <c r="DKZ254" s="350"/>
      <c r="DLA254" s="350"/>
      <c r="DLB254" s="348"/>
      <c r="DLC254" s="348"/>
      <c r="DLD254" s="348"/>
      <c r="DLE254" s="349"/>
      <c r="DLG254" s="347"/>
      <c r="DLH254" s="350"/>
      <c r="DLI254" s="350"/>
      <c r="DLJ254" s="348"/>
      <c r="DLK254" s="348"/>
      <c r="DLL254" s="348"/>
      <c r="DLM254" s="349"/>
      <c r="DLO254" s="347"/>
      <c r="DLP254" s="350"/>
      <c r="DLQ254" s="350"/>
      <c r="DLR254" s="348"/>
      <c r="DLS254" s="348"/>
      <c r="DLT254" s="348"/>
      <c r="DLU254" s="349"/>
      <c r="DLW254" s="347"/>
      <c r="DLX254" s="350"/>
      <c r="DLY254" s="350"/>
      <c r="DLZ254" s="348"/>
      <c r="DMA254" s="348"/>
      <c r="DMB254" s="348"/>
      <c r="DMC254" s="349"/>
      <c r="DME254" s="347"/>
      <c r="DMF254" s="350"/>
      <c r="DMG254" s="350"/>
      <c r="DMH254" s="348"/>
      <c r="DMI254" s="348"/>
      <c r="DMJ254" s="348"/>
      <c r="DMK254" s="349"/>
      <c r="DMM254" s="347"/>
      <c r="DMN254" s="350"/>
      <c r="DMO254" s="350"/>
      <c r="DMP254" s="348"/>
      <c r="DMQ254" s="348"/>
      <c r="DMR254" s="348"/>
      <c r="DMS254" s="349"/>
      <c r="DMU254" s="347"/>
      <c r="DMV254" s="350"/>
      <c r="DMW254" s="350"/>
      <c r="DMX254" s="348"/>
      <c r="DMY254" s="348"/>
      <c r="DMZ254" s="348"/>
      <c r="DNA254" s="349"/>
      <c r="DNC254" s="347"/>
      <c r="DND254" s="350"/>
      <c r="DNE254" s="350"/>
      <c r="DNF254" s="348"/>
      <c r="DNG254" s="348"/>
      <c r="DNH254" s="348"/>
      <c r="DNI254" s="349"/>
      <c r="DNK254" s="347"/>
      <c r="DNL254" s="350"/>
      <c r="DNM254" s="350"/>
      <c r="DNN254" s="348"/>
      <c r="DNO254" s="348"/>
      <c r="DNP254" s="348"/>
      <c r="DNQ254" s="349"/>
      <c r="DNS254" s="347"/>
      <c r="DNT254" s="350"/>
      <c r="DNU254" s="350"/>
      <c r="DNV254" s="348"/>
      <c r="DNW254" s="348"/>
      <c r="DNX254" s="348"/>
      <c r="DNY254" s="349"/>
      <c r="DOA254" s="347"/>
      <c r="DOB254" s="350"/>
      <c r="DOC254" s="350"/>
      <c r="DOD254" s="348"/>
      <c r="DOE254" s="348"/>
      <c r="DOF254" s="348"/>
      <c r="DOG254" s="349"/>
      <c r="DOI254" s="347"/>
      <c r="DOJ254" s="350"/>
      <c r="DOK254" s="350"/>
      <c r="DOL254" s="348"/>
      <c r="DOM254" s="348"/>
      <c r="DON254" s="348"/>
      <c r="DOO254" s="349"/>
      <c r="DOQ254" s="347"/>
      <c r="DOR254" s="350"/>
      <c r="DOS254" s="350"/>
      <c r="DOT254" s="348"/>
      <c r="DOU254" s="348"/>
      <c r="DOV254" s="348"/>
      <c r="DOW254" s="349"/>
      <c r="DOY254" s="347"/>
      <c r="DOZ254" s="350"/>
      <c r="DPA254" s="350"/>
      <c r="DPB254" s="348"/>
      <c r="DPC254" s="348"/>
      <c r="DPD254" s="348"/>
      <c r="DPE254" s="349"/>
      <c r="DPG254" s="347"/>
      <c r="DPH254" s="350"/>
      <c r="DPI254" s="350"/>
      <c r="DPJ254" s="348"/>
      <c r="DPK254" s="348"/>
      <c r="DPL254" s="348"/>
      <c r="DPM254" s="349"/>
      <c r="DPO254" s="347"/>
      <c r="DPP254" s="350"/>
      <c r="DPQ254" s="350"/>
      <c r="DPR254" s="348"/>
      <c r="DPS254" s="348"/>
      <c r="DPT254" s="348"/>
      <c r="DPU254" s="349"/>
      <c r="DPW254" s="347"/>
      <c r="DPX254" s="350"/>
      <c r="DPY254" s="350"/>
      <c r="DPZ254" s="348"/>
      <c r="DQA254" s="348"/>
      <c r="DQB254" s="348"/>
      <c r="DQC254" s="349"/>
      <c r="DQE254" s="347"/>
      <c r="DQF254" s="350"/>
      <c r="DQG254" s="350"/>
      <c r="DQH254" s="348"/>
      <c r="DQI254" s="348"/>
      <c r="DQJ254" s="348"/>
      <c r="DQK254" s="349"/>
      <c r="DQM254" s="347"/>
      <c r="DQN254" s="350"/>
      <c r="DQO254" s="350"/>
      <c r="DQP254" s="348"/>
      <c r="DQQ254" s="348"/>
      <c r="DQR254" s="348"/>
      <c r="DQS254" s="349"/>
      <c r="DQU254" s="347"/>
      <c r="DQV254" s="350"/>
      <c r="DQW254" s="350"/>
      <c r="DQX254" s="348"/>
      <c r="DQY254" s="348"/>
      <c r="DQZ254" s="348"/>
      <c r="DRA254" s="349"/>
      <c r="DRC254" s="347"/>
      <c r="DRD254" s="350"/>
      <c r="DRE254" s="350"/>
      <c r="DRF254" s="348"/>
      <c r="DRG254" s="348"/>
      <c r="DRH254" s="348"/>
      <c r="DRI254" s="349"/>
      <c r="DRK254" s="347"/>
      <c r="DRL254" s="350"/>
      <c r="DRM254" s="350"/>
      <c r="DRN254" s="348"/>
      <c r="DRO254" s="348"/>
      <c r="DRP254" s="348"/>
      <c r="DRQ254" s="349"/>
      <c r="DRS254" s="347"/>
      <c r="DRT254" s="350"/>
      <c r="DRU254" s="350"/>
      <c r="DRV254" s="348"/>
      <c r="DRW254" s="348"/>
      <c r="DRX254" s="348"/>
      <c r="DRY254" s="349"/>
      <c r="DSA254" s="347"/>
      <c r="DSB254" s="350"/>
      <c r="DSC254" s="350"/>
      <c r="DSD254" s="348"/>
      <c r="DSE254" s="348"/>
      <c r="DSF254" s="348"/>
      <c r="DSG254" s="349"/>
      <c r="DSI254" s="347"/>
      <c r="DSJ254" s="350"/>
      <c r="DSK254" s="350"/>
      <c r="DSL254" s="348"/>
      <c r="DSM254" s="348"/>
      <c r="DSN254" s="348"/>
      <c r="DSO254" s="349"/>
      <c r="DSQ254" s="347"/>
      <c r="DSR254" s="350"/>
      <c r="DSS254" s="350"/>
      <c r="DST254" s="348"/>
      <c r="DSU254" s="348"/>
      <c r="DSV254" s="348"/>
      <c r="DSW254" s="349"/>
      <c r="DSY254" s="347"/>
      <c r="DSZ254" s="350"/>
      <c r="DTA254" s="350"/>
      <c r="DTB254" s="348"/>
      <c r="DTC254" s="348"/>
      <c r="DTD254" s="348"/>
      <c r="DTE254" s="349"/>
      <c r="DTG254" s="347"/>
      <c r="DTH254" s="350"/>
      <c r="DTI254" s="350"/>
      <c r="DTJ254" s="348"/>
      <c r="DTK254" s="348"/>
      <c r="DTL254" s="348"/>
      <c r="DTM254" s="349"/>
      <c r="DTO254" s="347"/>
      <c r="DTP254" s="350"/>
      <c r="DTQ254" s="350"/>
      <c r="DTR254" s="348"/>
      <c r="DTS254" s="348"/>
      <c r="DTT254" s="348"/>
      <c r="DTU254" s="349"/>
      <c r="DTW254" s="347"/>
      <c r="DTX254" s="350"/>
      <c r="DTY254" s="350"/>
      <c r="DTZ254" s="348"/>
      <c r="DUA254" s="348"/>
      <c r="DUB254" s="348"/>
      <c r="DUC254" s="349"/>
      <c r="DUE254" s="347"/>
      <c r="DUF254" s="350"/>
      <c r="DUG254" s="350"/>
      <c r="DUH254" s="348"/>
      <c r="DUI254" s="348"/>
      <c r="DUJ254" s="348"/>
      <c r="DUK254" s="349"/>
      <c r="DUM254" s="347"/>
      <c r="DUN254" s="350"/>
      <c r="DUO254" s="350"/>
      <c r="DUP254" s="348"/>
      <c r="DUQ254" s="348"/>
      <c r="DUR254" s="348"/>
      <c r="DUS254" s="349"/>
      <c r="DUU254" s="347"/>
      <c r="DUV254" s="350"/>
      <c r="DUW254" s="350"/>
      <c r="DUX254" s="348"/>
      <c r="DUY254" s="348"/>
      <c r="DUZ254" s="348"/>
      <c r="DVA254" s="349"/>
      <c r="DVC254" s="347"/>
      <c r="DVD254" s="350"/>
      <c r="DVE254" s="350"/>
      <c r="DVF254" s="348"/>
      <c r="DVG254" s="348"/>
      <c r="DVH254" s="348"/>
      <c r="DVI254" s="349"/>
      <c r="DVK254" s="347"/>
      <c r="DVL254" s="350"/>
      <c r="DVM254" s="350"/>
      <c r="DVN254" s="348"/>
      <c r="DVO254" s="348"/>
      <c r="DVP254" s="348"/>
      <c r="DVQ254" s="349"/>
      <c r="DVS254" s="347"/>
      <c r="DVT254" s="350"/>
      <c r="DVU254" s="350"/>
      <c r="DVV254" s="348"/>
      <c r="DVW254" s="348"/>
      <c r="DVX254" s="348"/>
      <c r="DVY254" s="349"/>
      <c r="DWA254" s="347"/>
      <c r="DWB254" s="350"/>
      <c r="DWC254" s="350"/>
      <c r="DWD254" s="348"/>
      <c r="DWE254" s="348"/>
      <c r="DWF254" s="348"/>
      <c r="DWG254" s="349"/>
      <c r="DWI254" s="347"/>
      <c r="DWJ254" s="350"/>
      <c r="DWK254" s="350"/>
      <c r="DWL254" s="348"/>
      <c r="DWM254" s="348"/>
      <c r="DWN254" s="348"/>
      <c r="DWO254" s="349"/>
      <c r="DWQ254" s="347"/>
      <c r="DWR254" s="350"/>
      <c r="DWS254" s="350"/>
      <c r="DWT254" s="348"/>
      <c r="DWU254" s="348"/>
      <c r="DWV254" s="348"/>
      <c r="DWW254" s="349"/>
      <c r="DWY254" s="347"/>
      <c r="DWZ254" s="350"/>
      <c r="DXA254" s="350"/>
      <c r="DXB254" s="348"/>
      <c r="DXC254" s="348"/>
      <c r="DXD254" s="348"/>
      <c r="DXE254" s="349"/>
      <c r="DXG254" s="347"/>
      <c r="DXH254" s="350"/>
      <c r="DXI254" s="350"/>
      <c r="DXJ254" s="348"/>
      <c r="DXK254" s="348"/>
      <c r="DXL254" s="348"/>
      <c r="DXM254" s="349"/>
      <c r="DXO254" s="347"/>
      <c r="DXP254" s="350"/>
      <c r="DXQ254" s="350"/>
      <c r="DXR254" s="348"/>
      <c r="DXS254" s="348"/>
      <c r="DXT254" s="348"/>
      <c r="DXU254" s="349"/>
      <c r="DXW254" s="347"/>
      <c r="DXX254" s="350"/>
      <c r="DXY254" s="350"/>
      <c r="DXZ254" s="348"/>
      <c r="DYA254" s="348"/>
      <c r="DYB254" s="348"/>
      <c r="DYC254" s="349"/>
      <c r="DYE254" s="347"/>
      <c r="DYF254" s="350"/>
      <c r="DYG254" s="350"/>
      <c r="DYH254" s="348"/>
      <c r="DYI254" s="348"/>
      <c r="DYJ254" s="348"/>
      <c r="DYK254" s="349"/>
      <c r="DYM254" s="347"/>
      <c r="DYN254" s="350"/>
      <c r="DYO254" s="350"/>
      <c r="DYP254" s="348"/>
      <c r="DYQ254" s="348"/>
      <c r="DYR254" s="348"/>
      <c r="DYS254" s="349"/>
      <c r="DYU254" s="347"/>
      <c r="DYV254" s="350"/>
      <c r="DYW254" s="350"/>
      <c r="DYX254" s="348"/>
      <c r="DYY254" s="348"/>
      <c r="DYZ254" s="348"/>
      <c r="DZA254" s="349"/>
      <c r="DZC254" s="347"/>
      <c r="DZD254" s="350"/>
      <c r="DZE254" s="350"/>
      <c r="DZF254" s="348"/>
      <c r="DZG254" s="348"/>
      <c r="DZH254" s="348"/>
      <c r="DZI254" s="349"/>
      <c r="DZK254" s="347"/>
      <c r="DZL254" s="350"/>
      <c r="DZM254" s="350"/>
      <c r="DZN254" s="348"/>
      <c r="DZO254" s="348"/>
      <c r="DZP254" s="348"/>
      <c r="DZQ254" s="349"/>
      <c r="DZS254" s="347"/>
      <c r="DZT254" s="350"/>
      <c r="DZU254" s="350"/>
      <c r="DZV254" s="348"/>
      <c r="DZW254" s="348"/>
      <c r="DZX254" s="348"/>
      <c r="DZY254" s="349"/>
      <c r="EAA254" s="347"/>
      <c r="EAB254" s="350"/>
      <c r="EAC254" s="350"/>
      <c r="EAD254" s="348"/>
      <c r="EAE254" s="348"/>
      <c r="EAF254" s="348"/>
      <c r="EAG254" s="349"/>
      <c r="EAI254" s="347"/>
      <c r="EAJ254" s="350"/>
      <c r="EAK254" s="350"/>
      <c r="EAL254" s="348"/>
      <c r="EAM254" s="348"/>
      <c r="EAN254" s="348"/>
      <c r="EAO254" s="349"/>
      <c r="EAQ254" s="347"/>
      <c r="EAR254" s="350"/>
      <c r="EAS254" s="350"/>
      <c r="EAT254" s="348"/>
      <c r="EAU254" s="348"/>
      <c r="EAV254" s="348"/>
      <c r="EAW254" s="349"/>
      <c r="EAY254" s="347"/>
      <c r="EAZ254" s="350"/>
      <c r="EBA254" s="350"/>
      <c r="EBB254" s="348"/>
      <c r="EBC254" s="348"/>
      <c r="EBD254" s="348"/>
      <c r="EBE254" s="349"/>
      <c r="EBG254" s="347"/>
      <c r="EBH254" s="350"/>
      <c r="EBI254" s="350"/>
      <c r="EBJ254" s="348"/>
      <c r="EBK254" s="348"/>
      <c r="EBL254" s="348"/>
      <c r="EBM254" s="349"/>
      <c r="EBO254" s="347"/>
      <c r="EBP254" s="350"/>
      <c r="EBQ254" s="350"/>
      <c r="EBR254" s="348"/>
      <c r="EBS254" s="348"/>
      <c r="EBT254" s="348"/>
      <c r="EBU254" s="349"/>
      <c r="EBW254" s="347"/>
      <c r="EBX254" s="350"/>
      <c r="EBY254" s="350"/>
      <c r="EBZ254" s="348"/>
      <c r="ECA254" s="348"/>
      <c r="ECB254" s="348"/>
      <c r="ECC254" s="349"/>
      <c r="ECE254" s="347"/>
      <c r="ECF254" s="350"/>
      <c r="ECG254" s="350"/>
      <c r="ECH254" s="348"/>
      <c r="ECI254" s="348"/>
      <c r="ECJ254" s="348"/>
      <c r="ECK254" s="349"/>
      <c r="ECM254" s="347"/>
      <c r="ECN254" s="350"/>
      <c r="ECO254" s="350"/>
      <c r="ECP254" s="348"/>
      <c r="ECQ254" s="348"/>
      <c r="ECR254" s="348"/>
      <c r="ECS254" s="349"/>
      <c r="ECU254" s="347"/>
      <c r="ECV254" s="350"/>
      <c r="ECW254" s="350"/>
      <c r="ECX254" s="348"/>
      <c r="ECY254" s="348"/>
      <c r="ECZ254" s="348"/>
      <c r="EDA254" s="349"/>
      <c r="EDC254" s="347"/>
      <c r="EDD254" s="350"/>
      <c r="EDE254" s="350"/>
      <c r="EDF254" s="348"/>
      <c r="EDG254" s="348"/>
      <c r="EDH254" s="348"/>
      <c r="EDI254" s="349"/>
      <c r="EDK254" s="347"/>
      <c r="EDL254" s="350"/>
      <c r="EDM254" s="350"/>
      <c r="EDN254" s="348"/>
      <c r="EDO254" s="348"/>
      <c r="EDP254" s="348"/>
      <c r="EDQ254" s="349"/>
      <c r="EDS254" s="347"/>
      <c r="EDT254" s="350"/>
      <c r="EDU254" s="350"/>
      <c r="EDV254" s="348"/>
      <c r="EDW254" s="348"/>
      <c r="EDX254" s="348"/>
      <c r="EDY254" s="349"/>
      <c r="EEA254" s="347"/>
      <c r="EEB254" s="350"/>
      <c r="EEC254" s="350"/>
      <c r="EED254" s="348"/>
      <c r="EEE254" s="348"/>
      <c r="EEF254" s="348"/>
      <c r="EEG254" s="349"/>
      <c r="EEI254" s="347"/>
      <c r="EEJ254" s="350"/>
      <c r="EEK254" s="350"/>
      <c r="EEL254" s="348"/>
      <c r="EEM254" s="348"/>
      <c r="EEN254" s="348"/>
      <c r="EEO254" s="349"/>
      <c r="EEQ254" s="347"/>
      <c r="EER254" s="350"/>
      <c r="EES254" s="350"/>
      <c r="EET254" s="348"/>
      <c r="EEU254" s="348"/>
      <c r="EEV254" s="348"/>
      <c r="EEW254" s="349"/>
      <c r="EEY254" s="347"/>
      <c r="EEZ254" s="350"/>
      <c r="EFA254" s="350"/>
      <c r="EFB254" s="348"/>
      <c r="EFC254" s="348"/>
      <c r="EFD254" s="348"/>
      <c r="EFE254" s="349"/>
      <c r="EFG254" s="347"/>
      <c r="EFH254" s="350"/>
      <c r="EFI254" s="350"/>
      <c r="EFJ254" s="348"/>
      <c r="EFK254" s="348"/>
      <c r="EFL254" s="348"/>
      <c r="EFM254" s="349"/>
      <c r="EFO254" s="347"/>
      <c r="EFP254" s="350"/>
      <c r="EFQ254" s="350"/>
      <c r="EFR254" s="348"/>
      <c r="EFS254" s="348"/>
      <c r="EFT254" s="348"/>
      <c r="EFU254" s="349"/>
      <c r="EFW254" s="347"/>
      <c r="EFX254" s="350"/>
      <c r="EFY254" s="350"/>
      <c r="EFZ254" s="348"/>
      <c r="EGA254" s="348"/>
      <c r="EGB254" s="348"/>
      <c r="EGC254" s="349"/>
      <c r="EGE254" s="347"/>
      <c r="EGF254" s="350"/>
      <c r="EGG254" s="350"/>
      <c r="EGH254" s="348"/>
      <c r="EGI254" s="348"/>
      <c r="EGJ254" s="348"/>
      <c r="EGK254" s="349"/>
      <c r="EGM254" s="347"/>
      <c r="EGN254" s="350"/>
      <c r="EGO254" s="350"/>
      <c r="EGP254" s="348"/>
      <c r="EGQ254" s="348"/>
      <c r="EGR254" s="348"/>
      <c r="EGS254" s="349"/>
      <c r="EGU254" s="347"/>
      <c r="EGV254" s="350"/>
      <c r="EGW254" s="350"/>
      <c r="EGX254" s="348"/>
      <c r="EGY254" s="348"/>
      <c r="EGZ254" s="348"/>
      <c r="EHA254" s="349"/>
      <c r="EHC254" s="347"/>
      <c r="EHD254" s="350"/>
      <c r="EHE254" s="350"/>
      <c r="EHF254" s="348"/>
      <c r="EHG254" s="348"/>
      <c r="EHH254" s="348"/>
      <c r="EHI254" s="349"/>
      <c r="EHK254" s="347"/>
      <c r="EHL254" s="350"/>
      <c r="EHM254" s="350"/>
      <c r="EHN254" s="348"/>
      <c r="EHO254" s="348"/>
      <c r="EHP254" s="348"/>
      <c r="EHQ254" s="349"/>
      <c r="EHS254" s="347"/>
      <c r="EHT254" s="350"/>
      <c r="EHU254" s="350"/>
      <c r="EHV254" s="348"/>
      <c r="EHW254" s="348"/>
      <c r="EHX254" s="348"/>
      <c r="EHY254" s="349"/>
      <c r="EIA254" s="347"/>
      <c r="EIB254" s="350"/>
      <c r="EIC254" s="350"/>
      <c r="EID254" s="348"/>
      <c r="EIE254" s="348"/>
      <c r="EIF254" s="348"/>
      <c r="EIG254" s="349"/>
      <c r="EII254" s="347"/>
      <c r="EIJ254" s="350"/>
      <c r="EIK254" s="350"/>
      <c r="EIL254" s="348"/>
      <c r="EIM254" s="348"/>
      <c r="EIN254" s="348"/>
      <c r="EIO254" s="349"/>
      <c r="EIQ254" s="347"/>
      <c r="EIR254" s="350"/>
      <c r="EIS254" s="350"/>
      <c r="EIT254" s="348"/>
      <c r="EIU254" s="348"/>
      <c r="EIV254" s="348"/>
      <c r="EIW254" s="349"/>
      <c r="EIY254" s="347"/>
      <c r="EIZ254" s="350"/>
      <c r="EJA254" s="350"/>
      <c r="EJB254" s="348"/>
      <c r="EJC254" s="348"/>
      <c r="EJD254" s="348"/>
      <c r="EJE254" s="349"/>
      <c r="EJG254" s="347"/>
      <c r="EJH254" s="350"/>
      <c r="EJI254" s="350"/>
      <c r="EJJ254" s="348"/>
      <c r="EJK254" s="348"/>
      <c r="EJL254" s="348"/>
      <c r="EJM254" s="349"/>
      <c r="EJO254" s="347"/>
      <c r="EJP254" s="350"/>
      <c r="EJQ254" s="350"/>
      <c r="EJR254" s="348"/>
      <c r="EJS254" s="348"/>
      <c r="EJT254" s="348"/>
      <c r="EJU254" s="349"/>
      <c r="EJW254" s="347"/>
      <c r="EJX254" s="350"/>
      <c r="EJY254" s="350"/>
      <c r="EJZ254" s="348"/>
      <c r="EKA254" s="348"/>
      <c r="EKB254" s="348"/>
      <c r="EKC254" s="349"/>
      <c r="EKE254" s="347"/>
      <c r="EKF254" s="350"/>
      <c r="EKG254" s="350"/>
      <c r="EKH254" s="348"/>
      <c r="EKI254" s="348"/>
      <c r="EKJ254" s="348"/>
      <c r="EKK254" s="349"/>
      <c r="EKM254" s="347"/>
      <c r="EKN254" s="350"/>
      <c r="EKO254" s="350"/>
      <c r="EKP254" s="348"/>
      <c r="EKQ254" s="348"/>
      <c r="EKR254" s="348"/>
      <c r="EKS254" s="349"/>
      <c r="EKU254" s="347"/>
      <c r="EKV254" s="350"/>
      <c r="EKW254" s="350"/>
      <c r="EKX254" s="348"/>
      <c r="EKY254" s="348"/>
      <c r="EKZ254" s="348"/>
      <c r="ELA254" s="349"/>
      <c r="ELC254" s="347"/>
      <c r="ELD254" s="350"/>
      <c r="ELE254" s="350"/>
      <c r="ELF254" s="348"/>
      <c r="ELG254" s="348"/>
      <c r="ELH254" s="348"/>
      <c r="ELI254" s="349"/>
      <c r="ELK254" s="347"/>
      <c r="ELL254" s="350"/>
      <c r="ELM254" s="350"/>
      <c r="ELN254" s="348"/>
      <c r="ELO254" s="348"/>
      <c r="ELP254" s="348"/>
      <c r="ELQ254" s="349"/>
      <c r="ELS254" s="347"/>
      <c r="ELT254" s="350"/>
      <c r="ELU254" s="350"/>
      <c r="ELV254" s="348"/>
      <c r="ELW254" s="348"/>
      <c r="ELX254" s="348"/>
      <c r="ELY254" s="349"/>
      <c r="EMA254" s="347"/>
      <c r="EMB254" s="350"/>
      <c r="EMC254" s="350"/>
      <c r="EMD254" s="348"/>
      <c r="EME254" s="348"/>
      <c r="EMF254" s="348"/>
      <c r="EMG254" s="349"/>
      <c r="EMI254" s="347"/>
      <c r="EMJ254" s="350"/>
      <c r="EMK254" s="350"/>
      <c r="EML254" s="348"/>
      <c r="EMM254" s="348"/>
      <c r="EMN254" s="348"/>
      <c r="EMO254" s="349"/>
      <c r="EMQ254" s="347"/>
      <c r="EMR254" s="350"/>
      <c r="EMS254" s="350"/>
      <c r="EMT254" s="348"/>
      <c r="EMU254" s="348"/>
      <c r="EMV254" s="348"/>
      <c r="EMW254" s="349"/>
      <c r="EMY254" s="347"/>
      <c r="EMZ254" s="350"/>
      <c r="ENA254" s="350"/>
      <c r="ENB254" s="348"/>
      <c r="ENC254" s="348"/>
      <c r="END254" s="348"/>
      <c r="ENE254" s="349"/>
      <c r="ENG254" s="347"/>
      <c r="ENH254" s="350"/>
      <c r="ENI254" s="350"/>
      <c r="ENJ254" s="348"/>
      <c r="ENK254" s="348"/>
      <c r="ENL254" s="348"/>
      <c r="ENM254" s="349"/>
      <c r="ENO254" s="347"/>
      <c r="ENP254" s="350"/>
      <c r="ENQ254" s="350"/>
      <c r="ENR254" s="348"/>
      <c r="ENS254" s="348"/>
      <c r="ENT254" s="348"/>
      <c r="ENU254" s="349"/>
      <c r="ENW254" s="347"/>
      <c r="ENX254" s="350"/>
      <c r="ENY254" s="350"/>
      <c r="ENZ254" s="348"/>
      <c r="EOA254" s="348"/>
      <c r="EOB254" s="348"/>
      <c r="EOC254" s="349"/>
      <c r="EOE254" s="347"/>
      <c r="EOF254" s="350"/>
      <c r="EOG254" s="350"/>
      <c r="EOH254" s="348"/>
      <c r="EOI254" s="348"/>
      <c r="EOJ254" s="348"/>
      <c r="EOK254" s="349"/>
      <c r="EOM254" s="347"/>
      <c r="EON254" s="350"/>
      <c r="EOO254" s="350"/>
      <c r="EOP254" s="348"/>
      <c r="EOQ254" s="348"/>
      <c r="EOR254" s="348"/>
      <c r="EOS254" s="349"/>
      <c r="EOU254" s="347"/>
      <c r="EOV254" s="350"/>
      <c r="EOW254" s="350"/>
      <c r="EOX254" s="348"/>
      <c r="EOY254" s="348"/>
      <c r="EOZ254" s="348"/>
      <c r="EPA254" s="349"/>
      <c r="EPC254" s="347"/>
      <c r="EPD254" s="350"/>
      <c r="EPE254" s="350"/>
      <c r="EPF254" s="348"/>
      <c r="EPG254" s="348"/>
      <c r="EPH254" s="348"/>
      <c r="EPI254" s="349"/>
      <c r="EPK254" s="347"/>
      <c r="EPL254" s="350"/>
      <c r="EPM254" s="350"/>
      <c r="EPN254" s="348"/>
      <c r="EPO254" s="348"/>
      <c r="EPP254" s="348"/>
      <c r="EPQ254" s="349"/>
      <c r="EPS254" s="347"/>
      <c r="EPT254" s="350"/>
      <c r="EPU254" s="350"/>
      <c r="EPV254" s="348"/>
      <c r="EPW254" s="348"/>
      <c r="EPX254" s="348"/>
      <c r="EPY254" s="349"/>
      <c r="EQA254" s="347"/>
      <c r="EQB254" s="350"/>
      <c r="EQC254" s="350"/>
      <c r="EQD254" s="348"/>
      <c r="EQE254" s="348"/>
      <c r="EQF254" s="348"/>
      <c r="EQG254" s="349"/>
      <c r="EQI254" s="347"/>
      <c r="EQJ254" s="350"/>
      <c r="EQK254" s="350"/>
      <c r="EQL254" s="348"/>
      <c r="EQM254" s="348"/>
      <c r="EQN254" s="348"/>
      <c r="EQO254" s="349"/>
      <c r="EQQ254" s="347"/>
      <c r="EQR254" s="350"/>
      <c r="EQS254" s="350"/>
      <c r="EQT254" s="348"/>
      <c r="EQU254" s="348"/>
      <c r="EQV254" s="348"/>
      <c r="EQW254" s="349"/>
      <c r="EQY254" s="347"/>
      <c r="EQZ254" s="350"/>
      <c r="ERA254" s="350"/>
      <c r="ERB254" s="348"/>
      <c r="ERC254" s="348"/>
      <c r="ERD254" s="348"/>
      <c r="ERE254" s="349"/>
      <c r="ERG254" s="347"/>
      <c r="ERH254" s="350"/>
      <c r="ERI254" s="350"/>
      <c r="ERJ254" s="348"/>
      <c r="ERK254" s="348"/>
      <c r="ERL254" s="348"/>
      <c r="ERM254" s="349"/>
      <c r="ERO254" s="347"/>
      <c r="ERP254" s="350"/>
      <c r="ERQ254" s="350"/>
      <c r="ERR254" s="348"/>
      <c r="ERS254" s="348"/>
      <c r="ERT254" s="348"/>
      <c r="ERU254" s="349"/>
      <c r="ERW254" s="347"/>
      <c r="ERX254" s="350"/>
      <c r="ERY254" s="350"/>
      <c r="ERZ254" s="348"/>
      <c r="ESA254" s="348"/>
      <c r="ESB254" s="348"/>
      <c r="ESC254" s="349"/>
      <c r="ESE254" s="347"/>
      <c r="ESF254" s="350"/>
      <c r="ESG254" s="350"/>
      <c r="ESH254" s="348"/>
      <c r="ESI254" s="348"/>
      <c r="ESJ254" s="348"/>
      <c r="ESK254" s="349"/>
      <c r="ESM254" s="347"/>
      <c r="ESN254" s="350"/>
      <c r="ESO254" s="350"/>
      <c r="ESP254" s="348"/>
      <c r="ESQ254" s="348"/>
      <c r="ESR254" s="348"/>
      <c r="ESS254" s="349"/>
      <c r="ESU254" s="347"/>
      <c r="ESV254" s="350"/>
      <c r="ESW254" s="350"/>
      <c r="ESX254" s="348"/>
      <c r="ESY254" s="348"/>
      <c r="ESZ254" s="348"/>
      <c r="ETA254" s="349"/>
      <c r="ETC254" s="347"/>
      <c r="ETD254" s="350"/>
      <c r="ETE254" s="350"/>
      <c r="ETF254" s="348"/>
      <c r="ETG254" s="348"/>
      <c r="ETH254" s="348"/>
      <c r="ETI254" s="349"/>
      <c r="ETK254" s="347"/>
      <c r="ETL254" s="350"/>
      <c r="ETM254" s="350"/>
      <c r="ETN254" s="348"/>
      <c r="ETO254" s="348"/>
      <c r="ETP254" s="348"/>
      <c r="ETQ254" s="349"/>
      <c r="ETS254" s="347"/>
      <c r="ETT254" s="350"/>
      <c r="ETU254" s="350"/>
      <c r="ETV254" s="348"/>
      <c r="ETW254" s="348"/>
      <c r="ETX254" s="348"/>
      <c r="ETY254" s="349"/>
      <c r="EUA254" s="347"/>
      <c r="EUB254" s="350"/>
      <c r="EUC254" s="350"/>
      <c r="EUD254" s="348"/>
      <c r="EUE254" s="348"/>
      <c r="EUF254" s="348"/>
      <c r="EUG254" s="349"/>
      <c r="EUI254" s="347"/>
      <c r="EUJ254" s="350"/>
      <c r="EUK254" s="350"/>
      <c r="EUL254" s="348"/>
      <c r="EUM254" s="348"/>
      <c r="EUN254" s="348"/>
      <c r="EUO254" s="349"/>
      <c r="EUQ254" s="347"/>
      <c r="EUR254" s="350"/>
      <c r="EUS254" s="350"/>
      <c r="EUT254" s="348"/>
      <c r="EUU254" s="348"/>
      <c r="EUV254" s="348"/>
      <c r="EUW254" s="349"/>
      <c r="EUY254" s="347"/>
      <c r="EUZ254" s="350"/>
      <c r="EVA254" s="350"/>
      <c r="EVB254" s="348"/>
      <c r="EVC254" s="348"/>
      <c r="EVD254" s="348"/>
      <c r="EVE254" s="349"/>
      <c r="EVG254" s="347"/>
      <c r="EVH254" s="350"/>
      <c r="EVI254" s="350"/>
      <c r="EVJ254" s="348"/>
      <c r="EVK254" s="348"/>
      <c r="EVL254" s="348"/>
      <c r="EVM254" s="349"/>
      <c r="EVO254" s="347"/>
      <c r="EVP254" s="350"/>
      <c r="EVQ254" s="350"/>
      <c r="EVR254" s="348"/>
      <c r="EVS254" s="348"/>
      <c r="EVT254" s="348"/>
      <c r="EVU254" s="349"/>
      <c r="EVW254" s="347"/>
      <c r="EVX254" s="350"/>
      <c r="EVY254" s="350"/>
      <c r="EVZ254" s="348"/>
      <c r="EWA254" s="348"/>
      <c r="EWB254" s="348"/>
      <c r="EWC254" s="349"/>
      <c r="EWE254" s="347"/>
      <c r="EWF254" s="350"/>
      <c r="EWG254" s="350"/>
      <c r="EWH254" s="348"/>
      <c r="EWI254" s="348"/>
      <c r="EWJ254" s="348"/>
      <c r="EWK254" s="349"/>
      <c r="EWM254" s="347"/>
      <c r="EWN254" s="350"/>
      <c r="EWO254" s="350"/>
      <c r="EWP254" s="348"/>
      <c r="EWQ254" s="348"/>
      <c r="EWR254" s="348"/>
      <c r="EWS254" s="349"/>
      <c r="EWU254" s="347"/>
      <c r="EWV254" s="350"/>
      <c r="EWW254" s="350"/>
      <c r="EWX254" s="348"/>
      <c r="EWY254" s="348"/>
      <c r="EWZ254" s="348"/>
      <c r="EXA254" s="349"/>
      <c r="EXC254" s="347"/>
      <c r="EXD254" s="350"/>
      <c r="EXE254" s="350"/>
      <c r="EXF254" s="348"/>
      <c r="EXG254" s="348"/>
      <c r="EXH254" s="348"/>
      <c r="EXI254" s="349"/>
      <c r="EXK254" s="347"/>
      <c r="EXL254" s="350"/>
      <c r="EXM254" s="350"/>
      <c r="EXN254" s="348"/>
      <c r="EXO254" s="348"/>
      <c r="EXP254" s="348"/>
      <c r="EXQ254" s="349"/>
      <c r="EXS254" s="347"/>
      <c r="EXT254" s="350"/>
      <c r="EXU254" s="350"/>
      <c r="EXV254" s="348"/>
      <c r="EXW254" s="348"/>
      <c r="EXX254" s="348"/>
      <c r="EXY254" s="349"/>
      <c r="EYA254" s="347"/>
      <c r="EYB254" s="350"/>
      <c r="EYC254" s="350"/>
      <c r="EYD254" s="348"/>
      <c r="EYE254" s="348"/>
      <c r="EYF254" s="348"/>
      <c r="EYG254" s="349"/>
      <c r="EYI254" s="347"/>
      <c r="EYJ254" s="350"/>
      <c r="EYK254" s="350"/>
      <c r="EYL254" s="348"/>
      <c r="EYM254" s="348"/>
      <c r="EYN254" s="348"/>
      <c r="EYO254" s="349"/>
      <c r="EYQ254" s="347"/>
      <c r="EYR254" s="350"/>
      <c r="EYS254" s="350"/>
      <c r="EYT254" s="348"/>
      <c r="EYU254" s="348"/>
      <c r="EYV254" s="348"/>
      <c r="EYW254" s="349"/>
      <c r="EYY254" s="347"/>
      <c r="EYZ254" s="350"/>
      <c r="EZA254" s="350"/>
      <c r="EZB254" s="348"/>
      <c r="EZC254" s="348"/>
      <c r="EZD254" s="348"/>
      <c r="EZE254" s="349"/>
      <c r="EZG254" s="347"/>
      <c r="EZH254" s="350"/>
      <c r="EZI254" s="350"/>
      <c r="EZJ254" s="348"/>
      <c r="EZK254" s="348"/>
      <c r="EZL254" s="348"/>
      <c r="EZM254" s="349"/>
      <c r="EZO254" s="347"/>
      <c r="EZP254" s="350"/>
      <c r="EZQ254" s="350"/>
      <c r="EZR254" s="348"/>
      <c r="EZS254" s="348"/>
      <c r="EZT254" s="348"/>
      <c r="EZU254" s="349"/>
      <c r="EZW254" s="347"/>
      <c r="EZX254" s="350"/>
      <c r="EZY254" s="350"/>
      <c r="EZZ254" s="348"/>
      <c r="FAA254" s="348"/>
      <c r="FAB254" s="348"/>
      <c r="FAC254" s="349"/>
      <c r="FAE254" s="347"/>
      <c r="FAF254" s="350"/>
      <c r="FAG254" s="350"/>
      <c r="FAH254" s="348"/>
      <c r="FAI254" s="348"/>
      <c r="FAJ254" s="348"/>
      <c r="FAK254" s="349"/>
      <c r="FAM254" s="347"/>
      <c r="FAN254" s="350"/>
      <c r="FAO254" s="350"/>
      <c r="FAP254" s="348"/>
      <c r="FAQ254" s="348"/>
      <c r="FAR254" s="348"/>
      <c r="FAS254" s="349"/>
      <c r="FAU254" s="347"/>
      <c r="FAV254" s="350"/>
      <c r="FAW254" s="350"/>
      <c r="FAX254" s="348"/>
      <c r="FAY254" s="348"/>
      <c r="FAZ254" s="348"/>
      <c r="FBA254" s="349"/>
      <c r="FBC254" s="347"/>
      <c r="FBD254" s="350"/>
      <c r="FBE254" s="350"/>
      <c r="FBF254" s="348"/>
      <c r="FBG254" s="348"/>
      <c r="FBH254" s="348"/>
      <c r="FBI254" s="349"/>
      <c r="FBK254" s="347"/>
      <c r="FBL254" s="350"/>
      <c r="FBM254" s="350"/>
      <c r="FBN254" s="348"/>
      <c r="FBO254" s="348"/>
      <c r="FBP254" s="348"/>
      <c r="FBQ254" s="349"/>
      <c r="FBS254" s="347"/>
      <c r="FBT254" s="350"/>
      <c r="FBU254" s="350"/>
      <c r="FBV254" s="348"/>
      <c r="FBW254" s="348"/>
      <c r="FBX254" s="348"/>
      <c r="FBY254" s="349"/>
      <c r="FCA254" s="347"/>
      <c r="FCB254" s="350"/>
      <c r="FCC254" s="350"/>
      <c r="FCD254" s="348"/>
      <c r="FCE254" s="348"/>
      <c r="FCF254" s="348"/>
      <c r="FCG254" s="349"/>
      <c r="FCI254" s="347"/>
      <c r="FCJ254" s="350"/>
      <c r="FCK254" s="350"/>
      <c r="FCL254" s="348"/>
      <c r="FCM254" s="348"/>
      <c r="FCN254" s="348"/>
      <c r="FCO254" s="349"/>
      <c r="FCQ254" s="347"/>
      <c r="FCR254" s="350"/>
      <c r="FCS254" s="350"/>
      <c r="FCT254" s="348"/>
      <c r="FCU254" s="348"/>
      <c r="FCV254" s="348"/>
      <c r="FCW254" s="349"/>
      <c r="FCY254" s="347"/>
      <c r="FCZ254" s="350"/>
      <c r="FDA254" s="350"/>
      <c r="FDB254" s="348"/>
      <c r="FDC254" s="348"/>
      <c r="FDD254" s="348"/>
      <c r="FDE254" s="349"/>
      <c r="FDG254" s="347"/>
      <c r="FDH254" s="350"/>
      <c r="FDI254" s="350"/>
      <c r="FDJ254" s="348"/>
      <c r="FDK254" s="348"/>
      <c r="FDL254" s="348"/>
      <c r="FDM254" s="349"/>
      <c r="FDO254" s="347"/>
      <c r="FDP254" s="350"/>
      <c r="FDQ254" s="350"/>
      <c r="FDR254" s="348"/>
      <c r="FDS254" s="348"/>
      <c r="FDT254" s="348"/>
      <c r="FDU254" s="349"/>
      <c r="FDW254" s="347"/>
      <c r="FDX254" s="350"/>
      <c r="FDY254" s="350"/>
      <c r="FDZ254" s="348"/>
      <c r="FEA254" s="348"/>
      <c r="FEB254" s="348"/>
      <c r="FEC254" s="349"/>
      <c r="FEE254" s="347"/>
      <c r="FEF254" s="350"/>
      <c r="FEG254" s="350"/>
      <c r="FEH254" s="348"/>
      <c r="FEI254" s="348"/>
      <c r="FEJ254" s="348"/>
      <c r="FEK254" s="349"/>
      <c r="FEM254" s="347"/>
      <c r="FEN254" s="350"/>
      <c r="FEO254" s="350"/>
      <c r="FEP254" s="348"/>
      <c r="FEQ254" s="348"/>
      <c r="FER254" s="348"/>
      <c r="FES254" s="349"/>
      <c r="FEU254" s="347"/>
      <c r="FEV254" s="350"/>
      <c r="FEW254" s="350"/>
      <c r="FEX254" s="348"/>
      <c r="FEY254" s="348"/>
      <c r="FEZ254" s="348"/>
      <c r="FFA254" s="349"/>
      <c r="FFC254" s="347"/>
      <c r="FFD254" s="350"/>
      <c r="FFE254" s="350"/>
      <c r="FFF254" s="348"/>
      <c r="FFG254" s="348"/>
      <c r="FFH254" s="348"/>
      <c r="FFI254" s="349"/>
      <c r="FFK254" s="347"/>
      <c r="FFL254" s="350"/>
      <c r="FFM254" s="350"/>
      <c r="FFN254" s="348"/>
      <c r="FFO254" s="348"/>
      <c r="FFP254" s="348"/>
      <c r="FFQ254" s="349"/>
      <c r="FFS254" s="347"/>
      <c r="FFT254" s="350"/>
      <c r="FFU254" s="350"/>
      <c r="FFV254" s="348"/>
      <c r="FFW254" s="348"/>
      <c r="FFX254" s="348"/>
      <c r="FFY254" s="349"/>
      <c r="FGA254" s="347"/>
      <c r="FGB254" s="350"/>
      <c r="FGC254" s="350"/>
      <c r="FGD254" s="348"/>
      <c r="FGE254" s="348"/>
      <c r="FGF254" s="348"/>
      <c r="FGG254" s="349"/>
      <c r="FGI254" s="347"/>
      <c r="FGJ254" s="350"/>
      <c r="FGK254" s="350"/>
      <c r="FGL254" s="348"/>
      <c r="FGM254" s="348"/>
      <c r="FGN254" s="348"/>
      <c r="FGO254" s="349"/>
      <c r="FGQ254" s="347"/>
      <c r="FGR254" s="350"/>
      <c r="FGS254" s="350"/>
      <c r="FGT254" s="348"/>
      <c r="FGU254" s="348"/>
      <c r="FGV254" s="348"/>
      <c r="FGW254" s="349"/>
      <c r="FGY254" s="347"/>
      <c r="FGZ254" s="350"/>
      <c r="FHA254" s="350"/>
      <c r="FHB254" s="348"/>
      <c r="FHC254" s="348"/>
      <c r="FHD254" s="348"/>
      <c r="FHE254" s="349"/>
      <c r="FHG254" s="347"/>
      <c r="FHH254" s="350"/>
      <c r="FHI254" s="350"/>
      <c r="FHJ254" s="348"/>
      <c r="FHK254" s="348"/>
      <c r="FHL254" s="348"/>
      <c r="FHM254" s="349"/>
      <c r="FHO254" s="347"/>
      <c r="FHP254" s="350"/>
      <c r="FHQ254" s="350"/>
      <c r="FHR254" s="348"/>
      <c r="FHS254" s="348"/>
      <c r="FHT254" s="348"/>
      <c r="FHU254" s="349"/>
      <c r="FHW254" s="347"/>
      <c r="FHX254" s="350"/>
      <c r="FHY254" s="350"/>
      <c r="FHZ254" s="348"/>
      <c r="FIA254" s="348"/>
      <c r="FIB254" s="348"/>
      <c r="FIC254" s="349"/>
      <c r="FIE254" s="347"/>
      <c r="FIF254" s="350"/>
      <c r="FIG254" s="350"/>
      <c r="FIH254" s="348"/>
      <c r="FII254" s="348"/>
      <c r="FIJ254" s="348"/>
      <c r="FIK254" s="349"/>
      <c r="FIM254" s="347"/>
      <c r="FIN254" s="350"/>
      <c r="FIO254" s="350"/>
      <c r="FIP254" s="348"/>
      <c r="FIQ254" s="348"/>
      <c r="FIR254" s="348"/>
      <c r="FIS254" s="349"/>
      <c r="FIU254" s="347"/>
      <c r="FIV254" s="350"/>
      <c r="FIW254" s="350"/>
      <c r="FIX254" s="348"/>
      <c r="FIY254" s="348"/>
      <c r="FIZ254" s="348"/>
      <c r="FJA254" s="349"/>
      <c r="FJC254" s="347"/>
      <c r="FJD254" s="350"/>
      <c r="FJE254" s="350"/>
      <c r="FJF254" s="348"/>
      <c r="FJG254" s="348"/>
      <c r="FJH254" s="348"/>
      <c r="FJI254" s="349"/>
      <c r="FJK254" s="347"/>
      <c r="FJL254" s="350"/>
      <c r="FJM254" s="350"/>
      <c r="FJN254" s="348"/>
      <c r="FJO254" s="348"/>
      <c r="FJP254" s="348"/>
      <c r="FJQ254" s="349"/>
      <c r="FJS254" s="347"/>
      <c r="FJT254" s="350"/>
      <c r="FJU254" s="350"/>
      <c r="FJV254" s="348"/>
      <c r="FJW254" s="348"/>
      <c r="FJX254" s="348"/>
      <c r="FJY254" s="349"/>
      <c r="FKA254" s="347"/>
      <c r="FKB254" s="350"/>
      <c r="FKC254" s="350"/>
      <c r="FKD254" s="348"/>
      <c r="FKE254" s="348"/>
      <c r="FKF254" s="348"/>
      <c r="FKG254" s="349"/>
      <c r="FKI254" s="347"/>
      <c r="FKJ254" s="350"/>
      <c r="FKK254" s="350"/>
      <c r="FKL254" s="348"/>
      <c r="FKM254" s="348"/>
      <c r="FKN254" s="348"/>
      <c r="FKO254" s="349"/>
      <c r="FKQ254" s="347"/>
      <c r="FKR254" s="350"/>
      <c r="FKS254" s="350"/>
      <c r="FKT254" s="348"/>
      <c r="FKU254" s="348"/>
      <c r="FKV254" s="348"/>
      <c r="FKW254" s="349"/>
      <c r="FKY254" s="347"/>
      <c r="FKZ254" s="350"/>
      <c r="FLA254" s="350"/>
      <c r="FLB254" s="348"/>
      <c r="FLC254" s="348"/>
      <c r="FLD254" s="348"/>
      <c r="FLE254" s="349"/>
      <c r="FLG254" s="347"/>
      <c r="FLH254" s="350"/>
      <c r="FLI254" s="350"/>
      <c r="FLJ254" s="348"/>
      <c r="FLK254" s="348"/>
      <c r="FLL254" s="348"/>
      <c r="FLM254" s="349"/>
      <c r="FLO254" s="347"/>
      <c r="FLP254" s="350"/>
      <c r="FLQ254" s="350"/>
      <c r="FLR254" s="348"/>
      <c r="FLS254" s="348"/>
      <c r="FLT254" s="348"/>
      <c r="FLU254" s="349"/>
      <c r="FLW254" s="347"/>
      <c r="FLX254" s="350"/>
      <c r="FLY254" s="350"/>
      <c r="FLZ254" s="348"/>
      <c r="FMA254" s="348"/>
      <c r="FMB254" s="348"/>
      <c r="FMC254" s="349"/>
      <c r="FME254" s="347"/>
      <c r="FMF254" s="350"/>
      <c r="FMG254" s="350"/>
      <c r="FMH254" s="348"/>
      <c r="FMI254" s="348"/>
      <c r="FMJ254" s="348"/>
      <c r="FMK254" s="349"/>
      <c r="FMM254" s="347"/>
      <c r="FMN254" s="350"/>
      <c r="FMO254" s="350"/>
      <c r="FMP254" s="348"/>
      <c r="FMQ254" s="348"/>
      <c r="FMR254" s="348"/>
      <c r="FMS254" s="349"/>
      <c r="FMU254" s="347"/>
      <c r="FMV254" s="350"/>
      <c r="FMW254" s="350"/>
      <c r="FMX254" s="348"/>
      <c r="FMY254" s="348"/>
      <c r="FMZ254" s="348"/>
      <c r="FNA254" s="349"/>
      <c r="FNC254" s="347"/>
      <c r="FND254" s="350"/>
      <c r="FNE254" s="350"/>
      <c r="FNF254" s="348"/>
      <c r="FNG254" s="348"/>
      <c r="FNH254" s="348"/>
      <c r="FNI254" s="349"/>
      <c r="FNK254" s="347"/>
      <c r="FNL254" s="350"/>
      <c r="FNM254" s="350"/>
      <c r="FNN254" s="348"/>
      <c r="FNO254" s="348"/>
      <c r="FNP254" s="348"/>
      <c r="FNQ254" s="349"/>
      <c r="FNS254" s="347"/>
      <c r="FNT254" s="350"/>
      <c r="FNU254" s="350"/>
      <c r="FNV254" s="348"/>
      <c r="FNW254" s="348"/>
      <c r="FNX254" s="348"/>
      <c r="FNY254" s="349"/>
      <c r="FOA254" s="347"/>
      <c r="FOB254" s="350"/>
      <c r="FOC254" s="350"/>
      <c r="FOD254" s="348"/>
      <c r="FOE254" s="348"/>
      <c r="FOF254" s="348"/>
      <c r="FOG254" s="349"/>
      <c r="FOI254" s="347"/>
      <c r="FOJ254" s="350"/>
      <c r="FOK254" s="350"/>
      <c r="FOL254" s="348"/>
      <c r="FOM254" s="348"/>
      <c r="FON254" s="348"/>
      <c r="FOO254" s="349"/>
      <c r="FOQ254" s="347"/>
      <c r="FOR254" s="350"/>
      <c r="FOS254" s="350"/>
      <c r="FOT254" s="348"/>
      <c r="FOU254" s="348"/>
      <c r="FOV254" s="348"/>
      <c r="FOW254" s="349"/>
      <c r="FOY254" s="347"/>
      <c r="FOZ254" s="350"/>
      <c r="FPA254" s="350"/>
      <c r="FPB254" s="348"/>
      <c r="FPC254" s="348"/>
      <c r="FPD254" s="348"/>
      <c r="FPE254" s="349"/>
      <c r="FPG254" s="347"/>
      <c r="FPH254" s="350"/>
      <c r="FPI254" s="350"/>
      <c r="FPJ254" s="348"/>
      <c r="FPK254" s="348"/>
      <c r="FPL254" s="348"/>
      <c r="FPM254" s="349"/>
      <c r="FPO254" s="347"/>
      <c r="FPP254" s="350"/>
      <c r="FPQ254" s="350"/>
      <c r="FPR254" s="348"/>
      <c r="FPS254" s="348"/>
      <c r="FPT254" s="348"/>
      <c r="FPU254" s="349"/>
      <c r="FPW254" s="347"/>
      <c r="FPX254" s="350"/>
      <c r="FPY254" s="350"/>
      <c r="FPZ254" s="348"/>
      <c r="FQA254" s="348"/>
      <c r="FQB254" s="348"/>
      <c r="FQC254" s="349"/>
      <c r="FQE254" s="347"/>
      <c r="FQF254" s="350"/>
      <c r="FQG254" s="350"/>
      <c r="FQH254" s="348"/>
      <c r="FQI254" s="348"/>
      <c r="FQJ254" s="348"/>
      <c r="FQK254" s="349"/>
      <c r="FQM254" s="347"/>
      <c r="FQN254" s="350"/>
      <c r="FQO254" s="350"/>
      <c r="FQP254" s="348"/>
      <c r="FQQ254" s="348"/>
      <c r="FQR254" s="348"/>
      <c r="FQS254" s="349"/>
      <c r="FQU254" s="347"/>
      <c r="FQV254" s="350"/>
      <c r="FQW254" s="350"/>
      <c r="FQX254" s="348"/>
      <c r="FQY254" s="348"/>
      <c r="FQZ254" s="348"/>
      <c r="FRA254" s="349"/>
      <c r="FRC254" s="347"/>
      <c r="FRD254" s="350"/>
      <c r="FRE254" s="350"/>
      <c r="FRF254" s="348"/>
      <c r="FRG254" s="348"/>
      <c r="FRH254" s="348"/>
      <c r="FRI254" s="349"/>
      <c r="FRK254" s="347"/>
      <c r="FRL254" s="350"/>
      <c r="FRM254" s="350"/>
      <c r="FRN254" s="348"/>
      <c r="FRO254" s="348"/>
      <c r="FRP254" s="348"/>
      <c r="FRQ254" s="349"/>
      <c r="FRS254" s="347"/>
      <c r="FRT254" s="350"/>
      <c r="FRU254" s="350"/>
      <c r="FRV254" s="348"/>
      <c r="FRW254" s="348"/>
      <c r="FRX254" s="348"/>
      <c r="FRY254" s="349"/>
      <c r="FSA254" s="347"/>
      <c r="FSB254" s="350"/>
      <c r="FSC254" s="350"/>
      <c r="FSD254" s="348"/>
      <c r="FSE254" s="348"/>
      <c r="FSF254" s="348"/>
      <c r="FSG254" s="349"/>
      <c r="FSI254" s="347"/>
      <c r="FSJ254" s="350"/>
      <c r="FSK254" s="350"/>
      <c r="FSL254" s="348"/>
      <c r="FSM254" s="348"/>
      <c r="FSN254" s="348"/>
      <c r="FSO254" s="349"/>
      <c r="FSQ254" s="347"/>
      <c r="FSR254" s="350"/>
      <c r="FSS254" s="350"/>
      <c r="FST254" s="348"/>
      <c r="FSU254" s="348"/>
      <c r="FSV254" s="348"/>
      <c r="FSW254" s="349"/>
      <c r="FSY254" s="347"/>
      <c r="FSZ254" s="350"/>
      <c r="FTA254" s="350"/>
      <c r="FTB254" s="348"/>
      <c r="FTC254" s="348"/>
      <c r="FTD254" s="348"/>
      <c r="FTE254" s="349"/>
      <c r="FTG254" s="347"/>
      <c r="FTH254" s="350"/>
      <c r="FTI254" s="350"/>
      <c r="FTJ254" s="348"/>
      <c r="FTK254" s="348"/>
      <c r="FTL254" s="348"/>
      <c r="FTM254" s="349"/>
      <c r="FTO254" s="347"/>
      <c r="FTP254" s="350"/>
      <c r="FTQ254" s="350"/>
      <c r="FTR254" s="348"/>
      <c r="FTS254" s="348"/>
      <c r="FTT254" s="348"/>
      <c r="FTU254" s="349"/>
      <c r="FTW254" s="347"/>
      <c r="FTX254" s="350"/>
      <c r="FTY254" s="350"/>
      <c r="FTZ254" s="348"/>
      <c r="FUA254" s="348"/>
      <c r="FUB254" s="348"/>
      <c r="FUC254" s="349"/>
      <c r="FUE254" s="347"/>
      <c r="FUF254" s="350"/>
      <c r="FUG254" s="350"/>
      <c r="FUH254" s="348"/>
      <c r="FUI254" s="348"/>
      <c r="FUJ254" s="348"/>
      <c r="FUK254" s="349"/>
      <c r="FUM254" s="347"/>
      <c r="FUN254" s="350"/>
      <c r="FUO254" s="350"/>
      <c r="FUP254" s="348"/>
      <c r="FUQ254" s="348"/>
      <c r="FUR254" s="348"/>
      <c r="FUS254" s="349"/>
      <c r="FUU254" s="347"/>
      <c r="FUV254" s="350"/>
      <c r="FUW254" s="350"/>
      <c r="FUX254" s="348"/>
      <c r="FUY254" s="348"/>
      <c r="FUZ254" s="348"/>
      <c r="FVA254" s="349"/>
      <c r="FVC254" s="347"/>
      <c r="FVD254" s="350"/>
      <c r="FVE254" s="350"/>
      <c r="FVF254" s="348"/>
      <c r="FVG254" s="348"/>
      <c r="FVH254" s="348"/>
      <c r="FVI254" s="349"/>
      <c r="FVK254" s="347"/>
      <c r="FVL254" s="350"/>
      <c r="FVM254" s="350"/>
      <c r="FVN254" s="348"/>
      <c r="FVO254" s="348"/>
      <c r="FVP254" s="348"/>
      <c r="FVQ254" s="349"/>
      <c r="FVS254" s="347"/>
      <c r="FVT254" s="350"/>
      <c r="FVU254" s="350"/>
      <c r="FVV254" s="348"/>
      <c r="FVW254" s="348"/>
      <c r="FVX254" s="348"/>
      <c r="FVY254" s="349"/>
      <c r="FWA254" s="347"/>
      <c r="FWB254" s="350"/>
      <c r="FWC254" s="350"/>
      <c r="FWD254" s="348"/>
      <c r="FWE254" s="348"/>
      <c r="FWF254" s="348"/>
      <c r="FWG254" s="349"/>
      <c r="FWI254" s="347"/>
      <c r="FWJ254" s="350"/>
      <c r="FWK254" s="350"/>
      <c r="FWL254" s="348"/>
      <c r="FWM254" s="348"/>
      <c r="FWN254" s="348"/>
      <c r="FWO254" s="349"/>
      <c r="FWQ254" s="347"/>
      <c r="FWR254" s="350"/>
      <c r="FWS254" s="350"/>
      <c r="FWT254" s="348"/>
      <c r="FWU254" s="348"/>
      <c r="FWV254" s="348"/>
      <c r="FWW254" s="349"/>
      <c r="FWY254" s="347"/>
      <c r="FWZ254" s="350"/>
      <c r="FXA254" s="350"/>
      <c r="FXB254" s="348"/>
      <c r="FXC254" s="348"/>
      <c r="FXD254" s="348"/>
      <c r="FXE254" s="349"/>
      <c r="FXG254" s="347"/>
      <c r="FXH254" s="350"/>
      <c r="FXI254" s="350"/>
      <c r="FXJ254" s="348"/>
      <c r="FXK254" s="348"/>
      <c r="FXL254" s="348"/>
      <c r="FXM254" s="349"/>
      <c r="FXO254" s="347"/>
      <c r="FXP254" s="350"/>
      <c r="FXQ254" s="350"/>
      <c r="FXR254" s="348"/>
      <c r="FXS254" s="348"/>
      <c r="FXT254" s="348"/>
      <c r="FXU254" s="349"/>
      <c r="FXW254" s="347"/>
      <c r="FXX254" s="350"/>
      <c r="FXY254" s="350"/>
      <c r="FXZ254" s="348"/>
      <c r="FYA254" s="348"/>
      <c r="FYB254" s="348"/>
      <c r="FYC254" s="349"/>
      <c r="FYE254" s="347"/>
      <c r="FYF254" s="350"/>
      <c r="FYG254" s="350"/>
      <c r="FYH254" s="348"/>
      <c r="FYI254" s="348"/>
      <c r="FYJ254" s="348"/>
      <c r="FYK254" s="349"/>
      <c r="FYM254" s="347"/>
      <c r="FYN254" s="350"/>
      <c r="FYO254" s="350"/>
      <c r="FYP254" s="348"/>
      <c r="FYQ254" s="348"/>
      <c r="FYR254" s="348"/>
      <c r="FYS254" s="349"/>
      <c r="FYU254" s="347"/>
      <c r="FYV254" s="350"/>
      <c r="FYW254" s="350"/>
      <c r="FYX254" s="348"/>
      <c r="FYY254" s="348"/>
      <c r="FYZ254" s="348"/>
      <c r="FZA254" s="349"/>
      <c r="FZC254" s="347"/>
      <c r="FZD254" s="350"/>
      <c r="FZE254" s="350"/>
      <c r="FZF254" s="348"/>
      <c r="FZG254" s="348"/>
      <c r="FZH254" s="348"/>
      <c r="FZI254" s="349"/>
      <c r="FZK254" s="347"/>
      <c r="FZL254" s="350"/>
      <c r="FZM254" s="350"/>
      <c r="FZN254" s="348"/>
      <c r="FZO254" s="348"/>
      <c r="FZP254" s="348"/>
      <c r="FZQ254" s="349"/>
      <c r="FZS254" s="347"/>
      <c r="FZT254" s="350"/>
      <c r="FZU254" s="350"/>
      <c r="FZV254" s="348"/>
      <c r="FZW254" s="348"/>
      <c r="FZX254" s="348"/>
      <c r="FZY254" s="349"/>
      <c r="GAA254" s="347"/>
      <c r="GAB254" s="350"/>
      <c r="GAC254" s="350"/>
      <c r="GAD254" s="348"/>
      <c r="GAE254" s="348"/>
      <c r="GAF254" s="348"/>
      <c r="GAG254" s="349"/>
      <c r="GAI254" s="347"/>
      <c r="GAJ254" s="350"/>
      <c r="GAK254" s="350"/>
      <c r="GAL254" s="348"/>
      <c r="GAM254" s="348"/>
      <c r="GAN254" s="348"/>
      <c r="GAO254" s="349"/>
      <c r="GAQ254" s="347"/>
      <c r="GAR254" s="350"/>
      <c r="GAS254" s="350"/>
      <c r="GAT254" s="348"/>
      <c r="GAU254" s="348"/>
      <c r="GAV254" s="348"/>
      <c r="GAW254" s="349"/>
      <c r="GAY254" s="347"/>
      <c r="GAZ254" s="350"/>
      <c r="GBA254" s="350"/>
      <c r="GBB254" s="348"/>
      <c r="GBC254" s="348"/>
      <c r="GBD254" s="348"/>
      <c r="GBE254" s="349"/>
      <c r="GBG254" s="347"/>
      <c r="GBH254" s="350"/>
      <c r="GBI254" s="350"/>
      <c r="GBJ254" s="348"/>
      <c r="GBK254" s="348"/>
      <c r="GBL254" s="348"/>
      <c r="GBM254" s="349"/>
      <c r="GBO254" s="347"/>
      <c r="GBP254" s="350"/>
      <c r="GBQ254" s="350"/>
      <c r="GBR254" s="348"/>
      <c r="GBS254" s="348"/>
      <c r="GBT254" s="348"/>
      <c r="GBU254" s="349"/>
      <c r="GBW254" s="347"/>
      <c r="GBX254" s="350"/>
      <c r="GBY254" s="350"/>
      <c r="GBZ254" s="348"/>
      <c r="GCA254" s="348"/>
      <c r="GCB254" s="348"/>
      <c r="GCC254" s="349"/>
      <c r="GCE254" s="347"/>
      <c r="GCF254" s="350"/>
      <c r="GCG254" s="350"/>
      <c r="GCH254" s="348"/>
      <c r="GCI254" s="348"/>
      <c r="GCJ254" s="348"/>
      <c r="GCK254" s="349"/>
      <c r="GCM254" s="347"/>
      <c r="GCN254" s="350"/>
      <c r="GCO254" s="350"/>
      <c r="GCP254" s="348"/>
      <c r="GCQ254" s="348"/>
      <c r="GCR254" s="348"/>
      <c r="GCS254" s="349"/>
      <c r="GCU254" s="347"/>
      <c r="GCV254" s="350"/>
      <c r="GCW254" s="350"/>
      <c r="GCX254" s="348"/>
      <c r="GCY254" s="348"/>
      <c r="GCZ254" s="348"/>
      <c r="GDA254" s="349"/>
      <c r="GDC254" s="347"/>
      <c r="GDD254" s="350"/>
      <c r="GDE254" s="350"/>
      <c r="GDF254" s="348"/>
      <c r="GDG254" s="348"/>
      <c r="GDH254" s="348"/>
      <c r="GDI254" s="349"/>
      <c r="GDK254" s="347"/>
      <c r="GDL254" s="350"/>
      <c r="GDM254" s="350"/>
      <c r="GDN254" s="348"/>
      <c r="GDO254" s="348"/>
      <c r="GDP254" s="348"/>
      <c r="GDQ254" s="349"/>
      <c r="GDS254" s="347"/>
      <c r="GDT254" s="350"/>
      <c r="GDU254" s="350"/>
      <c r="GDV254" s="348"/>
      <c r="GDW254" s="348"/>
      <c r="GDX254" s="348"/>
      <c r="GDY254" s="349"/>
      <c r="GEA254" s="347"/>
      <c r="GEB254" s="350"/>
      <c r="GEC254" s="350"/>
      <c r="GED254" s="348"/>
      <c r="GEE254" s="348"/>
      <c r="GEF254" s="348"/>
      <c r="GEG254" s="349"/>
      <c r="GEI254" s="347"/>
      <c r="GEJ254" s="350"/>
      <c r="GEK254" s="350"/>
      <c r="GEL254" s="348"/>
      <c r="GEM254" s="348"/>
      <c r="GEN254" s="348"/>
      <c r="GEO254" s="349"/>
      <c r="GEQ254" s="347"/>
      <c r="GER254" s="350"/>
      <c r="GES254" s="350"/>
      <c r="GET254" s="348"/>
      <c r="GEU254" s="348"/>
      <c r="GEV254" s="348"/>
      <c r="GEW254" s="349"/>
      <c r="GEY254" s="347"/>
      <c r="GEZ254" s="350"/>
      <c r="GFA254" s="350"/>
      <c r="GFB254" s="348"/>
      <c r="GFC254" s="348"/>
      <c r="GFD254" s="348"/>
      <c r="GFE254" s="349"/>
      <c r="GFG254" s="347"/>
      <c r="GFH254" s="350"/>
      <c r="GFI254" s="350"/>
      <c r="GFJ254" s="348"/>
      <c r="GFK254" s="348"/>
      <c r="GFL254" s="348"/>
      <c r="GFM254" s="349"/>
      <c r="GFO254" s="347"/>
      <c r="GFP254" s="350"/>
      <c r="GFQ254" s="350"/>
      <c r="GFR254" s="348"/>
      <c r="GFS254" s="348"/>
      <c r="GFT254" s="348"/>
      <c r="GFU254" s="349"/>
      <c r="GFW254" s="347"/>
      <c r="GFX254" s="350"/>
      <c r="GFY254" s="350"/>
      <c r="GFZ254" s="348"/>
      <c r="GGA254" s="348"/>
      <c r="GGB254" s="348"/>
      <c r="GGC254" s="349"/>
      <c r="GGE254" s="347"/>
      <c r="GGF254" s="350"/>
      <c r="GGG254" s="350"/>
      <c r="GGH254" s="348"/>
      <c r="GGI254" s="348"/>
      <c r="GGJ254" s="348"/>
      <c r="GGK254" s="349"/>
      <c r="GGM254" s="347"/>
      <c r="GGN254" s="350"/>
      <c r="GGO254" s="350"/>
      <c r="GGP254" s="348"/>
      <c r="GGQ254" s="348"/>
      <c r="GGR254" s="348"/>
      <c r="GGS254" s="349"/>
      <c r="GGU254" s="347"/>
      <c r="GGV254" s="350"/>
      <c r="GGW254" s="350"/>
      <c r="GGX254" s="348"/>
      <c r="GGY254" s="348"/>
      <c r="GGZ254" s="348"/>
      <c r="GHA254" s="349"/>
      <c r="GHC254" s="347"/>
      <c r="GHD254" s="350"/>
      <c r="GHE254" s="350"/>
      <c r="GHF254" s="348"/>
      <c r="GHG254" s="348"/>
      <c r="GHH254" s="348"/>
      <c r="GHI254" s="349"/>
      <c r="GHK254" s="347"/>
      <c r="GHL254" s="350"/>
      <c r="GHM254" s="350"/>
      <c r="GHN254" s="348"/>
      <c r="GHO254" s="348"/>
      <c r="GHP254" s="348"/>
      <c r="GHQ254" s="349"/>
      <c r="GHS254" s="347"/>
      <c r="GHT254" s="350"/>
      <c r="GHU254" s="350"/>
      <c r="GHV254" s="348"/>
      <c r="GHW254" s="348"/>
      <c r="GHX254" s="348"/>
      <c r="GHY254" s="349"/>
      <c r="GIA254" s="347"/>
      <c r="GIB254" s="350"/>
      <c r="GIC254" s="350"/>
      <c r="GID254" s="348"/>
      <c r="GIE254" s="348"/>
      <c r="GIF254" s="348"/>
      <c r="GIG254" s="349"/>
      <c r="GII254" s="347"/>
      <c r="GIJ254" s="350"/>
      <c r="GIK254" s="350"/>
      <c r="GIL254" s="348"/>
      <c r="GIM254" s="348"/>
      <c r="GIN254" s="348"/>
      <c r="GIO254" s="349"/>
      <c r="GIQ254" s="347"/>
      <c r="GIR254" s="350"/>
      <c r="GIS254" s="350"/>
      <c r="GIT254" s="348"/>
      <c r="GIU254" s="348"/>
      <c r="GIV254" s="348"/>
      <c r="GIW254" s="349"/>
      <c r="GIY254" s="347"/>
      <c r="GIZ254" s="350"/>
      <c r="GJA254" s="350"/>
      <c r="GJB254" s="348"/>
      <c r="GJC254" s="348"/>
      <c r="GJD254" s="348"/>
      <c r="GJE254" s="349"/>
      <c r="GJG254" s="347"/>
      <c r="GJH254" s="350"/>
      <c r="GJI254" s="350"/>
      <c r="GJJ254" s="348"/>
      <c r="GJK254" s="348"/>
      <c r="GJL254" s="348"/>
      <c r="GJM254" s="349"/>
      <c r="GJO254" s="347"/>
      <c r="GJP254" s="350"/>
      <c r="GJQ254" s="350"/>
      <c r="GJR254" s="348"/>
      <c r="GJS254" s="348"/>
      <c r="GJT254" s="348"/>
      <c r="GJU254" s="349"/>
      <c r="GJW254" s="347"/>
      <c r="GJX254" s="350"/>
      <c r="GJY254" s="350"/>
      <c r="GJZ254" s="348"/>
      <c r="GKA254" s="348"/>
      <c r="GKB254" s="348"/>
      <c r="GKC254" s="349"/>
      <c r="GKE254" s="347"/>
      <c r="GKF254" s="350"/>
      <c r="GKG254" s="350"/>
      <c r="GKH254" s="348"/>
      <c r="GKI254" s="348"/>
      <c r="GKJ254" s="348"/>
      <c r="GKK254" s="349"/>
      <c r="GKM254" s="347"/>
      <c r="GKN254" s="350"/>
      <c r="GKO254" s="350"/>
      <c r="GKP254" s="348"/>
      <c r="GKQ254" s="348"/>
      <c r="GKR254" s="348"/>
      <c r="GKS254" s="349"/>
      <c r="GKU254" s="347"/>
      <c r="GKV254" s="350"/>
      <c r="GKW254" s="350"/>
      <c r="GKX254" s="348"/>
      <c r="GKY254" s="348"/>
      <c r="GKZ254" s="348"/>
      <c r="GLA254" s="349"/>
      <c r="GLC254" s="347"/>
      <c r="GLD254" s="350"/>
      <c r="GLE254" s="350"/>
      <c r="GLF254" s="348"/>
      <c r="GLG254" s="348"/>
      <c r="GLH254" s="348"/>
      <c r="GLI254" s="349"/>
      <c r="GLK254" s="347"/>
      <c r="GLL254" s="350"/>
      <c r="GLM254" s="350"/>
      <c r="GLN254" s="348"/>
      <c r="GLO254" s="348"/>
      <c r="GLP254" s="348"/>
      <c r="GLQ254" s="349"/>
      <c r="GLS254" s="347"/>
      <c r="GLT254" s="350"/>
      <c r="GLU254" s="350"/>
      <c r="GLV254" s="348"/>
      <c r="GLW254" s="348"/>
      <c r="GLX254" s="348"/>
      <c r="GLY254" s="349"/>
      <c r="GMA254" s="347"/>
      <c r="GMB254" s="350"/>
      <c r="GMC254" s="350"/>
      <c r="GMD254" s="348"/>
      <c r="GME254" s="348"/>
      <c r="GMF254" s="348"/>
      <c r="GMG254" s="349"/>
      <c r="GMI254" s="347"/>
      <c r="GMJ254" s="350"/>
      <c r="GMK254" s="350"/>
      <c r="GML254" s="348"/>
      <c r="GMM254" s="348"/>
      <c r="GMN254" s="348"/>
      <c r="GMO254" s="349"/>
      <c r="GMQ254" s="347"/>
      <c r="GMR254" s="350"/>
      <c r="GMS254" s="350"/>
      <c r="GMT254" s="348"/>
      <c r="GMU254" s="348"/>
      <c r="GMV254" s="348"/>
      <c r="GMW254" s="349"/>
      <c r="GMY254" s="347"/>
      <c r="GMZ254" s="350"/>
      <c r="GNA254" s="350"/>
      <c r="GNB254" s="348"/>
      <c r="GNC254" s="348"/>
      <c r="GND254" s="348"/>
      <c r="GNE254" s="349"/>
      <c r="GNG254" s="347"/>
      <c r="GNH254" s="350"/>
      <c r="GNI254" s="350"/>
      <c r="GNJ254" s="348"/>
      <c r="GNK254" s="348"/>
      <c r="GNL254" s="348"/>
      <c r="GNM254" s="349"/>
      <c r="GNO254" s="347"/>
      <c r="GNP254" s="350"/>
      <c r="GNQ254" s="350"/>
      <c r="GNR254" s="348"/>
      <c r="GNS254" s="348"/>
      <c r="GNT254" s="348"/>
      <c r="GNU254" s="349"/>
      <c r="GNW254" s="347"/>
      <c r="GNX254" s="350"/>
      <c r="GNY254" s="350"/>
      <c r="GNZ254" s="348"/>
      <c r="GOA254" s="348"/>
      <c r="GOB254" s="348"/>
      <c r="GOC254" s="349"/>
      <c r="GOE254" s="347"/>
      <c r="GOF254" s="350"/>
      <c r="GOG254" s="350"/>
      <c r="GOH254" s="348"/>
      <c r="GOI254" s="348"/>
      <c r="GOJ254" s="348"/>
      <c r="GOK254" s="349"/>
      <c r="GOM254" s="347"/>
      <c r="GON254" s="350"/>
      <c r="GOO254" s="350"/>
      <c r="GOP254" s="348"/>
      <c r="GOQ254" s="348"/>
      <c r="GOR254" s="348"/>
      <c r="GOS254" s="349"/>
      <c r="GOU254" s="347"/>
      <c r="GOV254" s="350"/>
      <c r="GOW254" s="350"/>
      <c r="GOX254" s="348"/>
      <c r="GOY254" s="348"/>
      <c r="GOZ254" s="348"/>
      <c r="GPA254" s="349"/>
      <c r="GPC254" s="347"/>
      <c r="GPD254" s="350"/>
      <c r="GPE254" s="350"/>
      <c r="GPF254" s="348"/>
      <c r="GPG254" s="348"/>
      <c r="GPH254" s="348"/>
      <c r="GPI254" s="349"/>
      <c r="GPK254" s="347"/>
      <c r="GPL254" s="350"/>
      <c r="GPM254" s="350"/>
      <c r="GPN254" s="348"/>
      <c r="GPO254" s="348"/>
      <c r="GPP254" s="348"/>
      <c r="GPQ254" s="349"/>
      <c r="GPS254" s="347"/>
      <c r="GPT254" s="350"/>
      <c r="GPU254" s="350"/>
      <c r="GPV254" s="348"/>
      <c r="GPW254" s="348"/>
      <c r="GPX254" s="348"/>
      <c r="GPY254" s="349"/>
      <c r="GQA254" s="347"/>
      <c r="GQB254" s="350"/>
      <c r="GQC254" s="350"/>
      <c r="GQD254" s="348"/>
      <c r="GQE254" s="348"/>
      <c r="GQF254" s="348"/>
      <c r="GQG254" s="349"/>
      <c r="GQI254" s="347"/>
      <c r="GQJ254" s="350"/>
      <c r="GQK254" s="350"/>
      <c r="GQL254" s="348"/>
      <c r="GQM254" s="348"/>
      <c r="GQN254" s="348"/>
      <c r="GQO254" s="349"/>
      <c r="GQQ254" s="347"/>
      <c r="GQR254" s="350"/>
      <c r="GQS254" s="350"/>
      <c r="GQT254" s="348"/>
      <c r="GQU254" s="348"/>
      <c r="GQV254" s="348"/>
      <c r="GQW254" s="349"/>
      <c r="GQY254" s="347"/>
      <c r="GQZ254" s="350"/>
      <c r="GRA254" s="350"/>
      <c r="GRB254" s="348"/>
      <c r="GRC254" s="348"/>
      <c r="GRD254" s="348"/>
      <c r="GRE254" s="349"/>
      <c r="GRG254" s="347"/>
      <c r="GRH254" s="350"/>
      <c r="GRI254" s="350"/>
      <c r="GRJ254" s="348"/>
      <c r="GRK254" s="348"/>
      <c r="GRL254" s="348"/>
      <c r="GRM254" s="349"/>
      <c r="GRO254" s="347"/>
      <c r="GRP254" s="350"/>
      <c r="GRQ254" s="350"/>
      <c r="GRR254" s="348"/>
      <c r="GRS254" s="348"/>
      <c r="GRT254" s="348"/>
      <c r="GRU254" s="349"/>
      <c r="GRW254" s="347"/>
      <c r="GRX254" s="350"/>
      <c r="GRY254" s="350"/>
      <c r="GRZ254" s="348"/>
      <c r="GSA254" s="348"/>
      <c r="GSB254" s="348"/>
      <c r="GSC254" s="349"/>
      <c r="GSE254" s="347"/>
      <c r="GSF254" s="350"/>
      <c r="GSG254" s="350"/>
      <c r="GSH254" s="348"/>
      <c r="GSI254" s="348"/>
      <c r="GSJ254" s="348"/>
      <c r="GSK254" s="349"/>
      <c r="GSM254" s="347"/>
      <c r="GSN254" s="350"/>
      <c r="GSO254" s="350"/>
      <c r="GSP254" s="348"/>
      <c r="GSQ254" s="348"/>
      <c r="GSR254" s="348"/>
      <c r="GSS254" s="349"/>
      <c r="GSU254" s="347"/>
      <c r="GSV254" s="350"/>
      <c r="GSW254" s="350"/>
      <c r="GSX254" s="348"/>
      <c r="GSY254" s="348"/>
      <c r="GSZ254" s="348"/>
      <c r="GTA254" s="349"/>
      <c r="GTC254" s="347"/>
      <c r="GTD254" s="350"/>
      <c r="GTE254" s="350"/>
      <c r="GTF254" s="348"/>
      <c r="GTG254" s="348"/>
      <c r="GTH254" s="348"/>
      <c r="GTI254" s="349"/>
      <c r="GTK254" s="347"/>
      <c r="GTL254" s="350"/>
      <c r="GTM254" s="350"/>
      <c r="GTN254" s="348"/>
      <c r="GTO254" s="348"/>
      <c r="GTP254" s="348"/>
      <c r="GTQ254" s="349"/>
      <c r="GTS254" s="347"/>
      <c r="GTT254" s="350"/>
      <c r="GTU254" s="350"/>
      <c r="GTV254" s="348"/>
      <c r="GTW254" s="348"/>
      <c r="GTX254" s="348"/>
      <c r="GTY254" s="349"/>
      <c r="GUA254" s="347"/>
      <c r="GUB254" s="350"/>
      <c r="GUC254" s="350"/>
      <c r="GUD254" s="348"/>
      <c r="GUE254" s="348"/>
      <c r="GUF254" s="348"/>
      <c r="GUG254" s="349"/>
      <c r="GUI254" s="347"/>
      <c r="GUJ254" s="350"/>
      <c r="GUK254" s="350"/>
      <c r="GUL254" s="348"/>
      <c r="GUM254" s="348"/>
      <c r="GUN254" s="348"/>
      <c r="GUO254" s="349"/>
      <c r="GUQ254" s="347"/>
      <c r="GUR254" s="350"/>
      <c r="GUS254" s="350"/>
      <c r="GUT254" s="348"/>
      <c r="GUU254" s="348"/>
      <c r="GUV254" s="348"/>
      <c r="GUW254" s="349"/>
      <c r="GUY254" s="347"/>
      <c r="GUZ254" s="350"/>
      <c r="GVA254" s="350"/>
      <c r="GVB254" s="348"/>
      <c r="GVC254" s="348"/>
      <c r="GVD254" s="348"/>
      <c r="GVE254" s="349"/>
      <c r="GVG254" s="347"/>
      <c r="GVH254" s="350"/>
      <c r="GVI254" s="350"/>
      <c r="GVJ254" s="348"/>
      <c r="GVK254" s="348"/>
      <c r="GVL254" s="348"/>
      <c r="GVM254" s="349"/>
      <c r="GVO254" s="347"/>
      <c r="GVP254" s="350"/>
      <c r="GVQ254" s="350"/>
      <c r="GVR254" s="348"/>
      <c r="GVS254" s="348"/>
      <c r="GVT254" s="348"/>
      <c r="GVU254" s="349"/>
      <c r="GVW254" s="347"/>
      <c r="GVX254" s="350"/>
      <c r="GVY254" s="350"/>
      <c r="GVZ254" s="348"/>
      <c r="GWA254" s="348"/>
      <c r="GWB254" s="348"/>
      <c r="GWC254" s="349"/>
      <c r="GWE254" s="347"/>
      <c r="GWF254" s="350"/>
      <c r="GWG254" s="350"/>
      <c r="GWH254" s="348"/>
      <c r="GWI254" s="348"/>
      <c r="GWJ254" s="348"/>
      <c r="GWK254" s="349"/>
      <c r="GWM254" s="347"/>
      <c r="GWN254" s="350"/>
      <c r="GWO254" s="350"/>
      <c r="GWP254" s="348"/>
      <c r="GWQ254" s="348"/>
      <c r="GWR254" s="348"/>
      <c r="GWS254" s="349"/>
      <c r="GWU254" s="347"/>
      <c r="GWV254" s="350"/>
      <c r="GWW254" s="350"/>
      <c r="GWX254" s="348"/>
      <c r="GWY254" s="348"/>
      <c r="GWZ254" s="348"/>
      <c r="GXA254" s="349"/>
      <c r="GXC254" s="347"/>
      <c r="GXD254" s="350"/>
      <c r="GXE254" s="350"/>
      <c r="GXF254" s="348"/>
      <c r="GXG254" s="348"/>
      <c r="GXH254" s="348"/>
      <c r="GXI254" s="349"/>
      <c r="GXK254" s="347"/>
      <c r="GXL254" s="350"/>
      <c r="GXM254" s="350"/>
      <c r="GXN254" s="348"/>
      <c r="GXO254" s="348"/>
      <c r="GXP254" s="348"/>
      <c r="GXQ254" s="349"/>
      <c r="GXS254" s="347"/>
      <c r="GXT254" s="350"/>
      <c r="GXU254" s="350"/>
      <c r="GXV254" s="348"/>
      <c r="GXW254" s="348"/>
      <c r="GXX254" s="348"/>
      <c r="GXY254" s="349"/>
      <c r="GYA254" s="347"/>
      <c r="GYB254" s="350"/>
      <c r="GYC254" s="350"/>
      <c r="GYD254" s="348"/>
      <c r="GYE254" s="348"/>
      <c r="GYF254" s="348"/>
      <c r="GYG254" s="349"/>
      <c r="GYI254" s="347"/>
      <c r="GYJ254" s="350"/>
      <c r="GYK254" s="350"/>
      <c r="GYL254" s="348"/>
      <c r="GYM254" s="348"/>
      <c r="GYN254" s="348"/>
      <c r="GYO254" s="349"/>
      <c r="GYQ254" s="347"/>
      <c r="GYR254" s="350"/>
      <c r="GYS254" s="350"/>
      <c r="GYT254" s="348"/>
      <c r="GYU254" s="348"/>
      <c r="GYV254" s="348"/>
      <c r="GYW254" s="349"/>
      <c r="GYY254" s="347"/>
      <c r="GYZ254" s="350"/>
      <c r="GZA254" s="350"/>
      <c r="GZB254" s="348"/>
      <c r="GZC254" s="348"/>
      <c r="GZD254" s="348"/>
      <c r="GZE254" s="349"/>
      <c r="GZG254" s="347"/>
      <c r="GZH254" s="350"/>
      <c r="GZI254" s="350"/>
      <c r="GZJ254" s="348"/>
      <c r="GZK254" s="348"/>
      <c r="GZL254" s="348"/>
      <c r="GZM254" s="349"/>
      <c r="GZO254" s="347"/>
      <c r="GZP254" s="350"/>
      <c r="GZQ254" s="350"/>
      <c r="GZR254" s="348"/>
      <c r="GZS254" s="348"/>
      <c r="GZT254" s="348"/>
      <c r="GZU254" s="349"/>
      <c r="GZW254" s="347"/>
      <c r="GZX254" s="350"/>
      <c r="GZY254" s="350"/>
      <c r="GZZ254" s="348"/>
      <c r="HAA254" s="348"/>
      <c r="HAB254" s="348"/>
      <c r="HAC254" s="349"/>
      <c r="HAE254" s="347"/>
      <c r="HAF254" s="350"/>
      <c r="HAG254" s="350"/>
      <c r="HAH254" s="348"/>
      <c r="HAI254" s="348"/>
      <c r="HAJ254" s="348"/>
      <c r="HAK254" s="349"/>
      <c r="HAM254" s="347"/>
      <c r="HAN254" s="350"/>
      <c r="HAO254" s="350"/>
      <c r="HAP254" s="348"/>
      <c r="HAQ254" s="348"/>
      <c r="HAR254" s="348"/>
      <c r="HAS254" s="349"/>
      <c r="HAU254" s="347"/>
      <c r="HAV254" s="350"/>
      <c r="HAW254" s="350"/>
      <c r="HAX254" s="348"/>
      <c r="HAY254" s="348"/>
      <c r="HAZ254" s="348"/>
      <c r="HBA254" s="349"/>
      <c r="HBC254" s="347"/>
      <c r="HBD254" s="350"/>
      <c r="HBE254" s="350"/>
      <c r="HBF254" s="348"/>
      <c r="HBG254" s="348"/>
      <c r="HBH254" s="348"/>
      <c r="HBI254" s="349"/>
      <c r="HBK254" s="347"/>
      <c r="HBL254" s="350"/>
      <c r="HBM254" s="350"/>
      <c r="HBN254" s="348"/>
      <c r="HBO254" s="348"/>
      <c r="HBP254" s="348"/>
      <c r="HBQ254" s="349"/>
      <c r="HBS254" s="347"/>
      <c r="HBT254" s="350"/>
      <c r="HBU254" s="350"/>
      <c r="HBV254" s="348"/>
      <c r="HBW254" s="348"/>
      <c r="HBX254" s="348"/>
      <c r="HBY254" s="349"/>
      <c r="HCA254" s="347"/>
      <c r="HCB254" s="350"/>
      <c r="HCC254" s="350"/>
      <c r="HCD254" s="348"/>
      <c r="HCE254" s="348"/>
      <c r="HCF254" s="348"/>
      <c r="HCG254" s="349"/>
      <c r="HCI254" s="347"/>
      <c r="HCJ254" s="350"/>
      <c r="HCK254" s="350"/>
      <c r="HCL254" s="348"/>
      <c r="HCM254" s="348"/>
      <c r="HCN254" s="348"/>
      <c r="HCO254" s="349"/>
      <c r="HCQ254" s="347"/>
      <c r="HCR254" s="350"/>
      <c r="HCS254" s="350"/>
      <c r="HCT254" s="348"/>
      <c r="HCU254" s="348"/>
      <c r="HCV254" s="348"/>
      <c r="HCW254" s="349"/>
      <c r="HCY254" s="347"/>
      <c r="HCZ254" s="350"/>
      <c r="HDA254" s="350"/>
      <c r="HDB254" s="348"/>
      <c r="HDC254" s="348"/>
      <c r="HDD254" s="348"/>
      <c r="HDE254" s="349"/>
      <c r="HDG254" s="347"/>
      <c r="HDH254" s="350"/>
      <c r="HDI254" s="350"/>
      <c r="HDJ254" s="348"/>
      <c r="HDK254" s="348"/>
      <c r="HDL254" s="348"/>
      <c r="HDM254" s="349"/>
      <c r="HDO254" s="347"/>
      <c r="HDP254" s="350"/>
      <c r="HDQ254" s="350"/>
      <c r="HDR254" s="348"/>
      <c r="HDS254" s="348"/>
      <c r="HDT254" s="348"/>
      <c r="HDU254" s="349"/>
      <c r="HDW254" s="347"/>
      <c r="HDX254" s="350"/>
      <c r="HDY254" s="350"/>
      <c r="HDZ254" s="348"/>
      <c r="HEA254" s="348"/>
      <c r="HEB254" s="348"/>
      <c r="HEC254" s="349"/>
      <c r="HEE254" s="347"/>
      <c r="HEF254" s="350"/>
      <c r="HEG254" s="350"/>
      <c r="HEH254" s="348"/>
      <c r="HEI254" s="348"/>
      <c r="HEJ254" s="348"/>
      <c r="HEK254" s="349"/>
      <c r="HEM254" s="347"/>
      <c r="HEN254" s="350"/>
      <c r="HEO254" s="350"/>
      <c r="HEP254" s="348"/>
      <c r="HEQ254" s="348"/>
      <c r="HER254" s="348"/>
      <c r="HES254" s="349"/>
      <c r="HEU254" s="347"/>
      <c r="HEV254" s="350"/>
      <c r="HEW254" s="350"/>
      <c r="HEX254" s="348"/>
      <c r="HEY254" s="348"/>
      <c r="HEZ254" s="348"/>
      <c r="HFA254" s="349"/>
      <c r="HFC254" s="347"/>
      <c r="HFD254" s="350"/>
      <c r="HFE254" s="350"/>
      <c r="HFF254" s="348"/>
      <c r="HFG254" s="348"/>
      <c r="HFH254" s="348"/>
      <c r="HFI254" s="349"/>
      <c r="HFK254" s="347"/>
      <c r="HFL254" s="350"/>
      <c r="HFM254" s="350"/>
      <c r="HFN254" s="348"/>
      <c r="HFO254" s="348"/>
      <c r="HFP254" s="348"/>
      <c r="HFQ254" s="349"/>
      <c r="HFS254" s="347"/>
      <c r="HFT254" s="350"/>
      <c r="HFU254" s="350"/>
      <c r="HFV254" s="348"/>
      <c r="HFW254" s="348"/>
      <c r="HFX254" s="348"/>
      <c r="HFY254" s="349"/>
      <c r="HGA254" s="347"/>
      <c r="HGB254" s="350"/>
      <c r="HGC254" s="350"/>
      <c r="HGD254" s="348"/>
      <c r="HGE254" s="348"/>
      <c r="HGF254" s="348"/>
      <c r="HGG254" s="349"/>
      <c r="HGI254" s="347"/>
      <c r="HGJ254" s="350"/>
      <c r="HGK254" s="350"/>
      <c r="HGL254" s="348"/>
      <c r="HGM254" s="348"/>
      <c r="HGN254" s="348"/>
      <c r="HGO254" s="349"/>
      <c r="HGQ254" s="347"/>
      <c r="HGR254" s="350"/>
      <c r="HGS254" s="350"/>
      <c r="HGT254" s="348"/>
      <c r="HGU254" s="348"/>
      <c r="HGV254" s="348"/>
      <c r="HGW254" s="349"/>
      <c r="HGY254" s="347"/>
      <c r="HGZ254" s="350"/>
      <c r="HHA254" s="350"/>
      <c r="HHB254" s="348"/>
      <c r="HHC254" s="348"/>
      <c r="HHD254" s="348"/>
      <c r="HHE254" s="349"/>
      <c r="HHG254" s="347"/>
      <c r="HHH254" s="350"/>
      <c r="HHI254" s="350"/>
      <c r="HHJ254" s="348"/>
      <c r="HHK254" s="348"/>
      <c r="HHL254" s="348"/>
      <c r="HHM254" s="349"/>
      <c r="HHO254" s="347"/>
      <c r="HHP254" s="350"/>
      <c r="HHQ254" s="350"/>
      <c r="HHR254" s="348"/>
      <c r="HHS254" s="348"/>
      <c r="HHT254" s="348"/>
      <c r="HHU254" s="349"/>
      <c r="HHW254" s="347"/>
      <c r="HHX254" s="350"/>
      <c r="HHY254" s="350"/>
      <c r="HHZ254" s="348"/>
      <c r="HIA254" s="348"/>
      <c r="HIB254" s="348"/>
      <c r="HIC254" s="349"/>
      <c r="HIE254" s="347"/>
      <c r="HIF254" s="350"/>
      <c r="HIG254" s="350"/>
      <c r="HIH254" s="348"/>
      <c r="HII254" s="348"/>
      <c r="HIJ254" s="348"/>
      <c r="HIK254" s="349"/>
      <c r="HIM254" s="347"/>
      <c r="HIN254" s="350"/>
      <c r="HIO254" s="350"/>
      <c r="HIP254" s="348"/>
      <c r="HIQ254" s="348"/>
      <c r="HIR254" s="348"/>
      <c r="HIS254" s="349"/>
      <c r="HIU254" s="347"/>
      <c r="HIV254" s="350"/>
      <c r="HIW254" s="350"/>
      <c r="HIX254" s="348"/>
      <c r="HIY254" s="348"/>
      <c r="HIZ254" s="348"/>
      <c r="HJA254" s="349"/>
      <c r="HJC254" s="347"/>
      <c r="HJD254" s="350"/>
      <c r="HJE254" s="350"/>
      <c r="HJF254" s="348"/>
      <c r="HJG254" s="348"/>
      <c r="HJH254" s="348"/>
      <c r="HJI254" s="349"/>
      <c r="HJK254" s="347"/>
      <c r="HJL254" s="350"/>
      <c r="HJM254" s="350"/>
      <c r="HJN254" s="348"/>
      <c r="HJO254" s="348"/>
      <c r="HJP254" s="348"/>
      <c r="HJQ254" s="349"/>
      <c r="HJS254" s="347"/>
      <c r="HJT254" s="350"/>
      <c r="HJU254" s="350"/>
      <c r="HJV254" s="348"/>
      <c r="HJW254" s="348"/>
      <c r="HJX254" s="348"/>
      <c r="HJY254" s="349"/>
      <c r="HKA254" s="347"/>
      <c r="HKB254" s="350"/>
      <c r="HKC254" s="350"/>
      <c r="HKD254" s="348"/>
      <c r="HKE254" s="348"/>
      <c r="HKF254" s="348"/>
      <c r="HKG254" s="349"/>
      <c r="HKI254" s="347"/>
      <c r="HKJ254" s="350"/>
      <c r="HKK254" s="350"/>
      <c r="HKL254" s="348"/>
      <c r="HKM254" s="348"/>
      <c r="HKN254" s="348"/>
      <c r="HKO254" s="349"/>
      <c r="HKQ254" s="347"/>
      <c r="HKR254" s="350"/>
      <c r="HKS254" s="350"/>
      <c r="HKT254" s="348"/>
      <c r="HKU254" s="348"/>
      <c r="HKV254" s="348"/>
      <c r="HKW254" s="349"/>
      <c r="HKY254" s="347"/>
      <c r="HKZ254" s="350"/>
      <c r="HLA254" s="350"/>
      <c r="HLB254" s="348"/>
      <c r="HLC254" s="348"/>
      <c r="HLD254" s="348"/>
      <c r="HLE254" s="349"/>
      <c r="HLG254" s="347"/>
      <c r="HLH254" s="350"/>
      <c r="HLI254" s="350"/>
      <c r="HLJ254" s="348"/>
      <c r="HLK254" s="348"/>
      <c r="HLL254" s="348"/>
      <c r="HLM254" s="349"/>
      <c r="HLO254" s="347"/>
      <c r="HLP254" s="350"/>
      <c r="HLQ254" s="350"/>
      <c r="HLR254" s="348"/>
      <c r="HLS254" s="348"/>
      <c r="HLT254" s="348"/>
      <c r="HLU254" s="349"/>
      <c r="HLW254" s="347"/>
      <c r="HLX254" s="350"/>
      <c r="HLY254" s="350"/>
      <c r="HLZ254" s="348"/>
      <c r="HMA254" s="348"/>
      <c r="HMB254" s="348"/>
      <c r="HMC254" s="349"/>
      <c r="HME254" s="347"/>
      <c r="HMF254" s="350"/>
      <c r="HMG254" s="350"/>
      <c r="HMH254" s="348"/>
      <c r="HMI254" s="348"/>
      <c r="HMJ254" s="348"/>
      <c r="HMK254" s="349"/>
      <c r="HMM254" s="347"/>
      <c r="HMN254" s="350"/>
      <c r="HMO254" s="350"/>
      <c r="HMP254" s="348"/>
      <c r="HMQ254" s="348"/>
      <c r="HMR254" s="348"/>
      <c r="HMS254" s="349"/>
      <c r="HMU254" s="347"/>
      <c r="HMV254" s="350"/>
      <c r="HMW254" s="350"/>
      <c r="HMX254" s="348"/>
      <c r="HMY254" s="348"/>
      <c r="HMZ254" s="348"/>
      <c r="HNA254" s="349"/>
      <c r="HNC254" s="347"/>
      <c r="HND254" s="350"/>
      <c r="HNE254" s="350"/>
      <c r="HNF254" s="348"/>
      <c r="HNG254" s="348"/>
      <c r="HNH254" s="348"/>
      <c r="HNI254" s="349"/>
      <c r="HNK254" s="347"/>
      <c r="HNL254" s="350"/>
      <c r="HNM254" s="350"/>
      <c r="HNN254" s="348"/>
      <c r="HNO254" s="348"/>
      <c r="HNP254" s="348"/>
      <c r="HNQ254" s="349"/>
      <c r="HNS254" s="347"/>
      <c r="HNT254" s="350"/>
      <c r="HNU254" s="350"/>
      <c r="HNV254" s="348"/>
      <c r="HNW254" s="348"/>
      <c r="HNX254" s="348"/>
      <c r="HNY254" s="349"/>
      <c r="HOA254" s="347"/>
      <c r="HOB254" s="350"/>
      <c r="HOC254" s="350"/>
      <c r="HOD254" s="348"/>
      <c r="HOE254" s="348"/>
      <c r="HOF254" s="348"/>
      <c r="HOG254" s="349"/>
      <c r="HOI254" s="347"/>
      <c r="HOJ254" s="350"/>
      <c r="HOK254" s="350"/>
      <c r="HOL254" s="348"/>
      <c r="HOM254" s="348"/>
      <c r="HON254" s="348"/>
      <c r="HOO254" s="349"/>
      <c r="HOQ254" s="347"/>
      <c r="HOR254" s="350"/>
      <c r="HOS254" s="350"/>
      <c r="HOT254" s="348"/>
      <c r="HOU254" s="348"/>
      <c r="HOV254" s="348"/>
      <c r="HOW254" s="349"/>
      <c r="HOY254" s="347"/>
      <c r="HOZ254" s="350"/>
      <c r="HPA254" s="350"/>
      <c r="HPB254" s="348"/>
      <c r="HPC254" s="348"/>
      <c r="HPD254" s="348"/>
      <c r="HPE254" s="349"/>
      <c r="HPG254" s="347"/>
      <c r="HPH254" s="350"/>
      <c r="HPI254" s="350"/>
      <c r="HPJ254" s="348"/>
      <c r="HPK254" s="348"/>
      <c r="HPL254" s="348"/>
      <c r="HPM254" s="349"/>
      <c r="HPO254" s="347"/>
      <c r="HPP254" s="350"/>
      <c r="HPQ254" s="350"/>
      <c r="HPR254" s="348"/>
      <c r="HPS254" s="348"/>
      <c r="HPT254" s="348"/>
      <c r="HPU254" s="349"/>
      <c r="HPW254" s="347"/>
      <c r="HPX254" s="350"/>
      <c r="HPY254" s="350"/>
      <c r="HPZ254" s="348"/>
      <c r="HQA254" s="348"/>
      <c r="HQB254" s="348"/>
      <c r="HQC254" s="349"/>
      <c r="HQE254" s="347"/>
      <c r="HQF254" s="350"/>
      <c r="HQG254" s="350"/>
      <c r="HQH254" s="348"/>
      <c r="HQI254" s="348"/>
      <c r="HQJ254" s="348"/>
      <c r="HQK254" s="349"/>
      <c r="HQM254" s="347"/>
      <c r="HQN254" s="350"/>
      <c r="HQO254" s="350"/>
      <c r="HQP254" s="348"/>
      <c r="HQQ254" s="348"/>
      <c r="HQR254" s="348"/>
      <c r="HQS254" s="349"/>
      <c r="HQU254" s="347"/>
      <c r="HQV254" s="350"/>
      <c r="HQW254" s="350"/>
      <c r="HQX254" s="348"/>
      <c r="HQY254" s="348"/>
      <c r="HQZ254" s="348"/>
      <c r="HRA254" s="349"/>
      <c r="HRC254" s="347"/>
      <c r="HRD254" s="350"/>
      <c r="HRE254" s="350"/>
      <c r="HRF254" s="348"/>
      <c r="HRG254" s="348"/>
      <c r="HRH254" s="348"/>
      <c r="HRI254" s="349"/>
      <c r="HRK254" s="347"/>
      <c r="HRL254" s="350"/>
      <c r="HRM254" s="350"/>
      <c r="HRN254" s="348"/>
      <c r="HRO254" s="348"/>
      <c r="HRP254" s="348"/>
      <c r="HRQ254" s="349"/>
      <c r="HRS254" s="347"/>
      <c r="HRT254" s="350"/>
      <c r="HRU254" s="350"/>
      <c r="HRV254" s="348"/>
      <c r="HRW254" s="348"/>
      <c r="HRX254" s="348"/>
      <c r="HRY254" s="349"/>
      <c r="HSA254" s="347"/>
      <c r="HSB254" s="350"/>
      <c r="HSC254" s="350"/>
      <c r="HSD254" s="348"/>
      <c r="HSE254" s="348"/>
      <c r="HSF254" s="348"/>
      <c r="HSG254" s="349"/>
      <c r="HSI254" s="347"/>
      <c r="HSJ254" s="350"/>
      <c r="HSK254" s="350"/>
      <c r="HSL254" s="348"/>
      <c r="HSM254" s="348"/>
      <c r="HSN254" s="348"/>
      <c r="HSO254" s="349"/>
      <c r="HSQ254" s="347"/>
      <c r="HSR254" s="350"/>
      <c r="HSS254" s="350"/>
      <c r="HST254" s="348"/>
      <c r="HSU254" s="348"/>
      <c r="HSV254" s="348"/>
      <c r="HSW254" s="349"/>
      <c r="HSY254" s="347"/>
      <c r="HSZ254" s="350"/>
      <c r="HTA254" s="350"/>
      <c r="HTB254" s="348"/>
      <c r="HTC254" s="348"/>
      <c r="HTD254" s="348"/>
      <c r="HTE254" s="349"/>
      <c r="HTG254" s="347"/>
      <c r="HTH254" s="350"/>
      <c r="HTI254" s="350"/>
      <c r="HTJ254" s="348"/>
      <c r="HTK254" s="348"/>
      <c r="HTL254" s="348"/>
      <c r="HTM254" s="349"/>
      <c r="HTO254" s="347"/>
      <c r="HTP254" s="350"/>
      <c r="HTQ254" s="350"/>
      <c r="HTR254" s="348"/>
      <c r="HTS254" s="348"/>
      <c r="HTT254" s="348"/>
      <c r="HTU254" s="349"/>
      <c r="HTW254" s="347"/>
      <c r="HTX254" s="350"/>
      <c r="HTY254" s="350"/>
      <c r="HTZ254" s="348"/>
      <c r="HUA254" s="348"/>
      <c r="HUB254" s="348"/>
      <c r="HUC254" s="349"/>
      <c r="HUE254" s="347"/>
      <c r="HUF254" s="350"/>
      <c r="HUG254" s="350"/>
      <c r="HUH254" s="348"/>
      <c r="HUI254" s="348"/>
      <c r="HUJ254" s="348"/>
      <c r="HUK254" s="349"/>
      <c r="HUM254" s="347"/>
      <c r="HUN254" s="350"/>
      <c r="HUO254" s="350"/>
      <c r="HUP254" s="348"/>
      <c r="HUQ254" s="348"/>
      <c r="HUR254" s="348"/>
      <c r="HUS254" s="349"/>
      <c r="HUU254" s="347"/>
      <c r="HUV254" s="350"/>
      <c r="HUW254" s="350"/>
      <c r="HUX254" s="348"/>
      <c r="HUY254" s="348"/>
      <c r="HUZ254" s="348"/>
      <c r="HVA254" s="349"/>
      <c r="HVC254" s="347"/>
      <c r="HVD254" s="350"/>
      <c r="HVE254" s="350"/>
      <c r="HVF254" s="348"/>
      <c r="HVG254" s="348"/>
      <c r="HVH254" s="348"/>
      <c r="HVI254" s="349"/>
      <c r="HVK254" s="347"/>
      <c r="HVL254" s="350"/>
      <c r="HVM254" s="350"/>
      <c r="HVN254" s="348"/>
      <c r="HVO254" s="348"/>
      <c r="HVP254" s="348"/>
      <c r="HVQ254" s="349"/>
      <c r="HVS254" s="347"/>
      <c r="HVT254" s="350"/>
      <c r="HVU254" s="350"/>
      <c r="HVV254" s="348"/>
      <c r="HVW254" s="348"/>
      <c r="HVX254" s="348"/>
      <c r="HVY254" s="349"/>
      <c r="HWA254" s="347"/>
      <c r="HWB254" s="350"/>
      <c r="HWC254" s="350"/>
      <c r="HWD254" s="348"/>
      <c r="HWE254" s="348"/>
      <c r="HWF254" s="348"/>
      <c r="HWG254" s="349"/>
      <c r="HWI254" s="347"/>
      <c r="HWJ254" s="350"/>
      <c r="HWK254" s="350"/>
      <c r="HWL254" s="348"/>
      <c r="HWM254" s="348"/>
      <c r="HWN254" s="348"/>
      <c r="HWO254" s="349"/>
      <c r="HWQ254" s="347"/>
      <c r="HWR254" s="350"/>
      <c r="HWS254" s="350"/>
      <c r="HWT254" s="348"/>
      <c r="HWU254" s="348"/>
      <c r="HWV254" s="348"/>
      <c r="HWW254" s="349"/>
      <c r="HWY254" s="347"/>
      <c r="HWZ254" s="350"/>
      <c r="HXA254" s="350"/>
      <c r="HXB254" s="348"/>
      <c r="HXC254" s="348"/>
      <c r="HXD254" s="348"/>
      <c r="HXE254" s="349"/>
      <c r="HXG254" s="347"/>
      <c r="HXH254" s="350"/>
      <c r="HXI254" s="350"/>
      <c r="HXJ254" s="348"/>
      <c r="HXK254" s="348"/>
      <c r="HXL254" s="348"/>
      <c r="HXM254" s="349"/>
      <c r="HXO254" s="347"/>
      <c r="HXP254" s="350"/>
      <c r="HXQ254" s="350"/>
      <c r="HXR254" s="348"/>
      <c r="HXS254" s="348"/>
      <c r="HXT254" s="348"/>
      <c r="HXU254" s="349"/>
      <c r="HXW254" s="347"/>
      <c r="HXX254" s="350"/>
      <c r="HXY254" s="350"/>
      <c r="HXZ254" s="348"/>
      <c r="HYA254" s="348"/>
      <c r="HYB254" s="348"/>
      <c r="HYC254" s="349"/>
      <c r="HYE254" s="347"/>
      <c r="HYF254" s="350"/>
      <c r="HYG254" s="350"/>
      <c r="HYH254" s="348"/>
      <c r="HYI254" s="348"/>
      <c r="HYJ254" s="348"/>
      <c r="HYK254" s="349"/>
      <c r="HYM254" s="347"/>
      <c r="HYN254" s="350"/>
      <c r="HYO254" s="350"/>
      <c r="HYP254" s="348"/>
      <c r="HYQ254" s="348"/>
      <c r="HYR254" s="348"/>
      <c r="HYS254" s="349"/>
      <c r="HYU254" s="347"/>
      <c r="HYV254" s="350"/>
      <c r="HYW254" s="350"/>
      <c r="HYX254" s="348"/>
      <c r="HYY254" s="348"/>
      <c r="HYZ254" s="348"/>
      <c r="HZA254" s="349"/>
      <c r="HZC254" s="347"/>
      <c r="HZD254" s="350"/>
      <c r="HZE254" s="350"/>
      <c r="HZF254" s="348"/>
      <c r="HZG254" s="348"/>
      <c r="HZH254" s="348"/>
      <c r="HZI254" s="349"/>
      <c r="HZK254" s="347"/>
      <c r="HZL254" s="350"/>
      <c r="HZM254" s="350"/>
      <c r="HZN254" s="348"/>
      <c r="HZO254" s="348"/>
      <c r="HZP254" s="348"/>
      <c r="HZQ254" s="349"/>
      <c r="HZS254" s="347"/>
      <c r="HZT254" s="350"/>
      <c r="HZU254" s="350"/>
      <c r="HZV254" s="348"/>
      <c r="HZW254" s="348"/>
      <c r="HZX254" s="348"/>
      <c r="HZY254" s="349"/>
      <c r="IAA254" s="347"/>
      <c r="IAB254" s="350"/>
      <c r="IAC254" s="350"/>
      <c r="IAD254" s="348"/>
      <c r="IAE254" s="348"/>
      <c r="IAF254" s="348"/>
      <c r="IAG254" s="349"/>
      <c r="IAI254" s="347"/>
      <c r="IAJ254" s="350"/>
      <c r="IAK254" s="350"/>
      <c r="IAL254" s="348"/>
      <c r="IAM254" s="348"/>
      <c r="IAN254" s="348"/>
      <c r="IAO254" s="349"/>
      <c r="IAQ254" s="347"/>
      <c r="IAR254" s="350"/>
      <c r="IAS254" s="350"/>
      <c r="IAT254" s="348"/>
      <c r="IAU254" s="348"/>
      <c r="IAV254" s="348"/>
      <c r="IAW254" s="349"/>
      <c r="IAY254" s="347"/>
      <c r="IAZ254" s="350"/>
      <c r="IBA254" s="350"/>
      <c r="IBB254" s="348"/>
      <c r="IBC254" s="348"/>
      <c r="IBD254" s="348"/>
      <c r="IBE254" s="349"/>
      <c r="IBG254" s="347"/>
      <c r="IBH254" s="350"/>
      <c r="IBI254" s="350"/>
      <c r="IBJ254" s="348"/>
      <c r="IBK254" s="348"/>
      <c r="IBL254" s="348"/>
      <c r="IBM254" s="349"/>
      <c r="IBO254" s="347"/>
      <c r="IBP254" s="350"/>
      <c r="IBQ254" s="350"/>
      <c r="IBR254" s="348"/>
      <c r="IBS254" s="348"/>
      <c r="IBT254" s="348"/>
      <c r="IBU254" s="349"/>
      <c r="IBW254" s="347"/>
      <c r="IBX254" s="350"/>
      <c r="IBY254" s="350"/>
      <c r="IBZ254" s="348"/>
      <c r="ICA254" s="348"/>
      <c r="ICB254" s="348"/>
      <c r="ICC254" s="349"/>
      <c r="ICE254" s="347"/>
      <c r="ICF254" s="350"/>
      <c r="ICG254" s="350"/>
      <c r="ICH254" s="348"/>
      <c r="ICI254" s="348"/>
      <c r="ICJ254" s="348"/>
      <c r="ICK254" s="349"/>
      <c r="ICM254" s="347"/>
      <c r="ICN254" s="350"/>
      <c r="ICO254" s="350"/>
      <c r="ICP254" s="348"/>
      <c r="ICQ254" s="348"/>
      <c r="ICR254" s="348"/>
      <c r="ICS254" s="349"/>
      <c r="ICU254" s="347"/>
      <c r="ICV254" s="350"/>
      <c r="ICW254" s="350"/>
      <c r="ICX254" s="348"/>
      <c r="ICY254" s="348"/>
      <c r="ICZ254" s="348"/>
      <c r="IDA254" s="349"/>
      <c r="IDC254" s="347"/>
      <c r="IDD254" s="350"/>
      <c r="IDE254" s="350"/>
      <c r="IDF254" s="348"/>
      <c r="IDG254" s="348"/>
      <c r="IDH254" s="348"/>
      <c r="IDI254" s="349"/>
      <c r="IDK254" s="347"/>
      <c r="IDL254" s="350"/>
      <c r="IDM254" s="350"/>
      <c r="IDN254" s="348"/>
      <c r="IDO254" s="348"/>
      <c r="IDP254" s="348"/>
      <c r="IDQ254" s="349"/>
      <c r="IDS254" s="347"/>
      <c r="IDT254" s="350"/>
      <c r="IDU254" s="350"/>
      <c r="IDV254" s="348"/>
      <c r="IDW254" s="348"/>
      <c r="IDX254" s="348"/>
      <c r="IDY254" s="349"/>
      <c r="IEA254" s="347"/>
      <c r="IEB254" s="350"/>
      <c r="IEC254" s="350"/>
      <c r="IED254" s="348"/>
      <c r="IEE254" s="348"/>
      <c r="IEF254" s="348"/>
      <c r="IEG254" s="349"/>
      <c r="IEI254" s="347"/>
      <c r="IEJ254" s="350"/>
      <c r="IEK254" s="350"/>
      <c r="IEL254" s="348"/>
      <c r="IEM254" s="348"/>
      <c r="IEN254" s="348"/>
      <c r="IEO254" s="349"/>
      <c r="IEQ254" s="347"/>
      <c r="IER254" s="350"/>
      <c r="IES254" s="350"/>
      <c r="IET254" s="348"/>
      <c r="IEU254" s="348"/>
      <c r="IEV254" s="348"/>
      <c r="IEW254" s="349"/>
      <c r="IEY254" s="347"/>
      <c r="IEZ254" s="350"/>
      <c r="IFA254" s="350"/>
      <c r="IFB254" s="348"/>
      <c r="IFC254" s="348"/>
      <c r="IFD254" s="348"/>
      <c r="IFE254" s="349"/>
      <c r="IFG254" s="347"/>
      <c r="IFH254" s="350"/>
      <c r="IFI254" s="350"/>
      <c r="IFJ254" s="348"/>
      <c r="IFK254" s="348"/>
      <c r="IFL254" s="348"/>
      <c r="IFM254" s="349"/>
      <c r="IFO254" s="347"/>
      <c r="IFP254" s="350"/>
      <c r="IFQ254" s="350"/>
      <c r="IFR254" s="348"/>
      <c r="IFS254" s="348"/>
      <c r="IFT254" s="348"/>
      <c r="IFU254" s="349"/>
      <c r="IFW254" s="347"/>
      <c r="IFX254" s="350"/>
      <c r="IFY254" s="350"/>
      <c r="IFZ254" s="348"/>
      <c r="IGA254" s="348"/>
      <c r="IGB254" s="348"/>
      <c r="IGC254" s="349"/>
      <c r="IGE254" s="347"/>
      <c r="IGF254" s="350"/>
      <c r="IGG254" s="350"/>
      <c r="IGH254" s="348"/>
      <c r="IGI254" s="348"/>
      <c r="IGJ254" s="348"/>
      <c r="IGK254" s="349"/>
      <c r="IGM254" s="347"/>
      <c r="IGN254" s="350"/>
      <c r="IGO254" s="350"/>
      <c r="IGP254" s="348"/>
      <c r="IGQ254" s="348"/>
      <c r="IGR254" s="348"/>
      <c r="IGS254" s="349"/>
      <c r="IGU254" s="347"/>
      <c r="IGV254" s="350"/>
      <c r="IGW254" s="350"/>
      <c r="IGX254" s="348"/>
      <c r="IGY254" s="348"/>
      <c r="IGZ254" s="348"/>
      <c r="IHA254" s="349"/>
      <c r="IHC254" s="347"/>
      <c r="IHD254" s="350"/>
      <c r="IHE254" s="350"/>
      <c r="IHF254" s="348"/>
      <c r="IHG254" s="348"/>
      <c r="IHH254" s="348"/>
      <c r="IHI254" s="349"/>
      <c r="IHK254" s="347"/>
      <c r="IHL254" s="350"/>
      <c r="IHM254" s="350"/>
      <c r="IHN254" s="348"/>
      <c r="IHO254" s="348"/>
      <c r="IHP254" s="348"/>
      <c r="IHQ254" s="349"/>
      <c r="IHS254" s="347"/>
      <c r="IHT254" s="350"/>
      <c r="IHU254" s="350"/>
      <c r="IHV254" s="348"/>
      <c r="IHW254" s="348"/>
      <c r="IHX254" s="348"/>
      <c r="IHY254" s="349"/>
      <c r="IIA254" s="347"/>
      <c r="IIB254" s="350"/>
      <c r="IIC254" s="350"/>
      <c r="IID254" s="348"/>
      <c r="IIE254" s="348"/>
      <c r="IIF254" s="348"/>
      <c r="IIG254" s="349"/>
      <c r="III254" s="347"/>
      <c r="IIJ254" s="350"/>
      <c r="IIK254" s="350"/>
      <c r="IIL254" s="348"/>
      <c r="IIM254" s="348"/>
      <c r="IIN254" s="348"/>
      <c r="IIO254" s="349"/>
      <c r="IIQ254" s="347"/>
      <c r="IIR254" s="350"/>
      <c r="IIS254" s="350"/>
      <c r="IIT254" s="348"/>
      <c r="IIU254" s="348"/>
      <c r="IIV254" s="348"/>
      <c r="IIW254" s="349"/>
      <c r="IIY254" s="347"/>
      <c r="IIZ254" s="350"/>
      <c r="IJA254" s="350"/>
      <c r="IJB254" s="348"/>
      <c r="IJC254" s="348"/>
      <c r="IJD254" s="348"/>
      <c r="IJE254" s="349"/>
      <c r="IJG254" s="347"/>
      <c r="IJH254" s="350"/>
      <c r="IJI254" s="350"/>
      <c r="IJJ254" s="348"/>
      <c r="IJK254" s="348"/>
      <c r="IJL254" s="348"/>
      <c r="IJM254" s="349"/>
      <c r="IJO254" s="347"/>
      <c r="IJP254" s="350"/>
      <c r="IJQ254" s="350"/>
      <c r="IJR254" s="348"/>
      <c r="IJS254" s="348"/>
      <c r="IJT254" s="348"/>
      <c r="IJU254" s="349"/>
      <c r="IJW254" s="347"/>
      <c r="IJX254" s="350"/>
      <c r="IJY254" s="350"/>
      <c r="IJZ254" s="348"/>
      <c r="IKA254" s="348"/>
      <c r="IKB254" s="348"/>
      <c r="IKC254" s="349"/>
      <c r="IKE254" s="347"/>
      <c r="IKF254" s="350"/>
      <c r="IKG254" s="350"/>
      <c r="IKH254" s="348"/>
      <c r="IKI254" s="348"/>
      <c r="IKJ254" s="348"/>
      <c r="IKK254" s="349"/>
      <c r="IKM254" s="347"/>
      <c r="IKN254" s="350"/>
      <c r="IKO254" s="350"/>
      <c r="IKP254" s="348"/>
      <c r="IKQ254" s="348"/>
      <c r="IKR254" s="348"/>
      <c r="IKS254" s="349"/>
      <c r="IKU254" s="347"/>
      <c r="IKV254" s="350"/>
      <c r="IKW254" s="350"/>
      <c r="IKX254" s="348"/>
      <c r="IKY254" s="348"/>
      <c r="IKZ254" s="348"/>
      <c r="ILA254" s="349"/>
      <c r="ILC254" s="347"/>
      <c r="ILD254" s="350"/>
      <c r="ILE254" s="350"/>
      <c r="ILF254" s="348"/>
      <c r="ILG254" s="348"/>
      <c r="ILH254" s="348"/>
      <c r="ILI254" s="349"/>
      <c r="ILK254" s="347"/>
      <c r="ILL254" s="350"/>
      <c r="ILM254" s="350"/>
      <c r="ILN254" s="348"/>
      <c r="ILO254" s="348"/>
      <c r="ILP254" s="348"/>
      <c r="ILQ254" s="349"/>
      <c r="ILS254" s="347"/>
      <c r="ILT254" s="350"/>
      <c r="ILU254" s="350"/>
      <c r="ILV254" s="348"/>
      <c r="ILW254" s="348"/>
      <c r="ILX254" s="348"/>
      <c r="ILY254" s="349"/>
      <c r="IMA254" s="347"/>
      <c r="IMB254" s="350"/>
      <c r="IMC254" s="350"/>
      <c r="IMD254" s="348"/>
      <c r="IME254" s="348"/>
      <c r="IMF254" s="348"/>
      <c r="IMG254" s="349"/>
      <c r="IMI254" s="347"/>
      <c r="IMJ254" s="350"/>
      <c r="IMK254" s="350"/>
      <c r="IML254" s="348"/>
      <c r="IMM254" s="348"/>
      <c r="IMN254" s="348"/>
      <c r="IMO254" s="349"/>
      <c r="IMQ254" s="347"/>
      <c r="IMR254" s="350"/>
      <c r="IMS254" s="350"/>
      <c r="IMT254" s="348"/>
      <c r="IMU254" s="348"/>
      <c r="IMV254" s="348"/>
      <c r="IMW254" s="349"/>
      <c r="IMY254" s="347"/>
      <c r="IMZ254" s="350"/>
      <c r="INA254" s="350"/>
      <c r="INB254" s="348"/>
      <c r="INC254" s="348"/>
      <c r="IND254" s="348"/>
      <c r="INE254" s="349"/>
      <c r="ING254" s="347"/>
      <c r="INH254" s="350"/>
      <c r="INI254" s="350"/>
      <c r="INJ254" s="348"/>
      <c r="INK254" s="348"/>
      <c r="INL254" s="348"/>
      <c r="INM254" s="349"/>
      <c r="INO254" s="347"/>
      <c r="INP254" s="350"/>
      <c r="INQ254" s="350"/>
      <c r="INR254" s="348"/>
      <c r="INS254" s="348"/>
      <c r="INT254" s="348"/>
      <c r="INU254" s="349"/>
      <c r="INW254" s="347"/>
      <c r="INX254" s="350"/>
      <c r="INY254" s="350"/>
      <c r="INZ254" s="348"/>
      <c r="IOA254" s="348"/>
      <c r="IOB254" s="348"/>
      <c r="IOC254" s="349"/>
      <c r="IOE254" s="347"/>
      <c r="IOF254" s="350"/>
      <c r="IOG254" s="350"/>
      <c r="IOH254" s="348"/>
      <c r="IOI254" s="348"/>
      <c r="IOJ254" s="348"/>
      <c r="IOK254" s="349"/>
      <c r="IOM254" s="347"/>
      <c r="ION254" s="350"/>
      <c r="IOO254" s="350"/>
      <c r="IOP254" s="348"/>
      <c r="IOQ254" s="348"/>
      <c r="IOR254" s="348"/>
      <c r="IOS254" s="349"/>
      <c r="IOU254" s="347"/>
      <c r="IOV254" s="350"/>
      <c r="IOW254" s="350"/>
      <c r="IOX254" s="348"/>
      <c r="IOY254" s="348"/>
      <c r="IOZ254" s="348"/>
      <c r="IPA254" s="349"/>
      <c r="IPC254" s="347"/>
      <c r="IPD254" s="350"/>
      <c r="IPE254" s="350"/>
      <c r="IPF254" s="348"/>
      <c r="IPG254" s="348"/>
      <c r="IPH254" s="348"/>
      <c r="IPI254" s="349"/>
      <c r="IPK254" s="347"/>
      <c r="IPL254" s="350"/>
      <c r="IPM254" s="350"/>
      <c r="IPN254" s="348"/>
      <c r="IPO254" s="348"/>
      <c r="IPP254" s="348"/>
      <c r="IPQ254" s="349"/>
      <c r="IPS254" s="347"/>
      <c r="IPT254" s="350"/>
      <c r="IPU254" s="350"/>
      <c r="IPV254" s="348"/>
      <c r="IPW254" s="348"/>
      <c r="IPX254" s="348"/>
      <c r="IPY254" s="349"/>
      <c r="IQA254" s="347"/>
      <c r="IQB254" s="350"/>
      <c r="IQC254" s="350"/>
      <c r="IQD254" s="348"/>
      <c r="IQE254" s="348"/>
      <c r="IQF254" s="348"/>
      <c r="IQG254" s="349"/>
      <c r="IQI254" s="347"/>
      <c r="IQJ254" s="350"/>
      <c r="IQK254" s="350"/>
      <c r="IQL254" s="348"/>
      <c r="IQM254" s="348"/>
      <c r="IQN254" s="348"/>
      <c r="IQO254" s="349"/>
      <c r="IQQ254" s="347"/>
      <c r="IQR254" s="350"/>
      <c r="IQS254" s="350"/>
      <c r="IQT254" s="348"/>
      <c r="IQU254" s="348"/>
      <c r="IQV254" s="348"/>
      <c r="IQW254" s="349"/>
      <c r="IQY254" s="347"/>
      <c r="IQZ254" s="350"/>
      <c r="IRA254" s="350"/>
      <c r="IRB254" s="348"/>
      <c r="IRC254" s="348"/>
      <c r="IRD254" s="348"/>
      <c r="IRE254" s="349"/>
      <c r="IRG254" s="347"/>
      <c r="IRH254" s="350"/>
      <c r="IRI254" s="350"/>
      <c r="IRJ254" s="348"/>
      <c r="IRK254" s="348"/>
      <c r="IRL254" s="348"/>
      <c r="IRM254" s="349"/>
      <c r="IRO254" s="347"/>
      <c r="IRP254" s="350"/>
      <c r="IRQ254" s="350"/>
      <c r="IRR254" s="348"/>
      <c r="IRS254" s="348"/>
      <c r="IRT254" s="348"/>
      <c r="IRU254" s="349"/>
      <c r="IRW254" s="347"/>
      <c r="IRX254" s="350"/>
      <c r="IRY254" s="350"/>
      <c r="IRZ254" s="348"/>
      <c r="ISA254" s="348"/>
      <c r="ISB254" s="348"/>
      <c r="ISC254" s="349"/>
      <c r="ISE254" s="347"/>
      <c r="ISF254" s="350"/>
      <c r="ISG254" s="350"/>
      <c r="ISH254" s="348"/>
      <c r="ISI254" s="348"/>
      <c r="ISJ254" s="348"/>
      <c r="ISK254" s="349"/>
      <c r="ISM254" s="347"/>
      <c r="ISN254" s="350"/>
      <c r="ISO254" s="350"/>
      <c r="ISP254" s="348"/>
      <c r="ISQ254" s="348"/>
      <c r="ISR254" s="348"/>
      <c r="ISS254" s="349"/>
      <c r="ISU254" s="347"/>
      <c r="ISV254" s="350"/>
      <c r="ISW254" s="350"/>
      <c r="ISX254" s="348"/>
      <c r="ISY254" s="348"/>
      <c r="ISZ254" s="348"/>
      <c r="ITA254" s="349"/>
      <c r="ITC254" s="347"/>
      <c r="ITD254" s="350"/>
      <c r="ITE254" s="350"/>
      <c r="ITF254" s="348"/>
      <c r="ITG254" s="348"/>
      <c r="ITH254" s="348"/>
      <c r="ITI254" s="349"/>
      <c r="ITK254" s="347"/>
      <c r="ITL254" s="350"/>
      <c r="ITM254" s="350"/>
      <c r="ITN254" s="348"/>
      <c r="ITO254" s="348"/>
      <c r="ITP254" s="348"/>
      <c r="ITQ254" s="349"/>
      <c r="ITS254" s="347"/>
      <c r="ITT254" s="350"/>
      <c r="ITU254" s="350"/>
      <c r="ITV254" s="348"/>
      <c r="ITW254" s="348"/>
      <c r="ITX254" s="348"/>
      <c r="ITY254" s="349"/>
      <c r="IUA254" s="347"/>
      <c r="IUB254" s="350"/>
      <c r="IUC254" s="350"/>
      <c r="IUD254" s="348"/>
      <c r="IUE254" s="348"/>
      <c r="IUF254" s="348"/>
      <c r="IUG254" s="349"/>
      <c r="IUI254" s="347"/>
      <c r="IUJ254" s="350"/>
      <c r="IUK254" s="350"/>
      <c r="IUL254" s="348"/>
      <c r="IUM254" s="348"/>
      <c r="IUN254" s="348"/>
      <c r="IUO254" s="349"/>
      <c r="IUQ254" s="347"/>
      <c r="IUR254" s="350"/>
      <c r="IUS254" s="350"/>
      <c r="IUT254" s="348"/>
      <c r="IUU254" s="348"/>
      <c r="IUV254" s="348"/>
      <c r="IUW254" s="349"/>
      <c r="IUY254" s="347"/>
      <c r="IUZ254" s="350"/>
      <c r="IVA254" s="350"/>
      <c r="IVB254" s="348"/>
      <c r="IVC254" s="348"/>
      <c r="IVD254" s="348"/>
      <c r="IVE254" s="349"/>
      <c r="IVG254" s="347"/>
      <c r="IVH254" s="350"/>
      <c r="IVI254" s="350"/>
      <c r="IVJ254" s="348"/>
      <c r="IVK254" s="348"/>
      <c r="IVL254" s="348"/>
      <c r="IVM254" s="349"/>
      <c r="IVO254" s="347"/>
      <c r="IVP254" s="350"/>
      <c r="IVQ254" s="350"/>
      <c r="IVR254" s="348"/>
      <c r="IVS254" s="348"/>
      <c r="IVT254" s="348"/>
      <c r="IVU254" s="349"/>
      <c r="IVW254" s="347"/>
      <c r="IVX254" s="350"/>
      <c r="IVY254" s="350"/>
      <c r="IVZ254" s="348"/>
      <c r="IWA254" s="348"/>
      <c r="IWB254" s="348"/>
      <c r="IWC254" s="349"/>
      <c r="IWE254" s="347"/>
      <c r="IWF254" s="350"/>
      <c r="IWG254" s="350"/>
      <c r="IWH254" s="348"/>
      <c r="IWI254" s="348"/>
      <c r="IWJ254" s="348"/>
      <c r="IWK254" s="349"/>
      <c r="IWM254" s="347"/>
      <c r="IWN254" s="350"/>
      <c r="IWO254" s="350"/>
      <c r="IWP254" s="348"/>
      <c r="IWQ254" s="348"/>
      <c r="IWR254" s="348"/>
      <c r="IWS254" s="349"/>
      <c r="IWU254" s="347"/>
      <c r="IWV254" s="350"/>
      <c r="IWW254" s="350"/>
      <c r="IWX254" s="348"/>
      <c r="IWY254" s="348"/>
      <c r="IWZ254" s="348"/>
      <c r="IXA254" s="349"/>
      <c r="IXC254" s="347"/>
      <c r="IXD254" s="350"/>
      <c r="IXE254" s="350"/>
      <c r="IXF254" s="348"/>
      <c r="IXG254" s="348"/>
      <c r="IXH254" s="348"/>
      <c r="IXI254" s="349"/>
      <c r="IXK254" s="347"/>
      <c r="IXL254" s="350"/>
      <c r="IXM254" s="350"/>
      <c r="IXN254" s="348"/>
      <c r="IXO254" s="348"/>
      <c r="IXP254" s="348"/>
      <c r="IXQ254" s="349"/>
      <c r="IXS254" s="347"/>
      <c r="IXT254" s="350"/>
      <c r="IXU254" s="350"/>
      <c r="IXV254" s="348"/>
      <c r="IXW254" s="348"/>
      <c r="IXX254" s="348"/>
      <c r="IXY254" s="349"/>
      <c r="IYA254" s="347"/>
      <c r="IYB254" s="350"/>
      <c r="IYC254" s="350"/>
      <c r="IYD254" s="348"/>
      <c r="IYE254" s="348"/>
      <c r="IYF254" s="348"/>
      <c r="IYG254" s="349"/>
      <c r="IYI254" s="347"/>
      <c r="IYJ254" s="350"/>
      <c r="IYK254" s="350"/>
      <c r="IYL254" s="348"/>
      <c r="IYM254" s="348"/>
      <c r="IYN254" s="348"/>
      <c r="IYO254" s="349"/>
      <c r="IYQ254" s="347"/>
      <c r="IYR254" s="350"/>
      <c r="IYS254" s="350"/>
      <c r="IYT254" s="348"/>
      <c r="IYU254" s="348"/>
      <c r="IYV254" s="348"/>
      <c r="IYW254" s="349"/>
      <c r="IYY254" s="347"/>
      <c r="IYZ254" s="350"/>
      <c r="IZA254" s="350"/>
      <c r="IZB254" s="348"/>
      <c r="IZC254" s="348"/>
      <c r="IZD254" s="348"/>
      <c r="IZE254" s="349"/>
      <c r="IZG254" s="347"/>
      <c r="IZH254" s="350"/>
      <c r="IZI254" s="350"/>
      <c r="IZJ254" s="348"/>
      <c r="IZK254" s="348"/>
      <c r="IZL254" s="348"/>
      <c r="IZM254" s="349"/>
      <c r="IZO254" s="347"/>
      <c r="IZP254" s="350"/>
      <c r="IZQ254" s="350"/>
      <c r="IZR254" s="348"/>
      <c r="IZS254" s="348"/>
      <c r="IZT254" s="348"/>
      <c r="IZU254" s="349"/>
      <c r="IZW254" s="347"/>
      <c r="IZX254" s="350"/>
      <c r="IZY254" s="350"/>
      <c r="IZZ254" s="348"/>
      <c r="JAA254" s="348"/>
      <c r="JAB254" s="348"/>
      <c r="JAC254" s="349"/>
      <c r="JAE254" s="347"/>
      <c r="JAF254" s="350"/>
      <c r="JAG254" s="350"/>
      <c r="JAH254" s="348"/>
      <c r="JAI254" s="348"/>
      <c r="JAJ254" s="348"/>
      <c r="JAK254" s="349"/>
      <c r="JAM254" s="347"/>
      <c r="JAN254" s="350"/>
      <c r="JAO254" s="350"/>
      <c r="JAP254" s="348"/>
      <c r="JAQ254" s="348"/>
      <c r="JAR254" s="348"/>
      <c r="JAS254" s="349"/>
      <c r="JAU254" s="347"/>
      <c r="JAV254" s="350"/>
      <c r="JAW254" s="350"/>
      <c r="JAX254" s="348"/>
      <c r="JAY254" s="348"/>
      <c r="JAZ254" s="348"/>
      <c r="JBA254" s="349"/>
      <c r="JBC254" s="347"/>
      <c r="JBD254" s="350"/>
      <c r="JBE254" s="350"/>
      <c r="JBF254" s="348"/>
      <c r="JBG254" s="348"/>
      <c r="JBH254" s="348"/>
      <c r="JBI254" s="349"/>
      <c r="JBK254" s="347"/>
      <c r="JBL254" s="350"/>
      <c r="JBM254" s="350"/>
      <c r="JBN254" s="348"/>
      <c r="JBO254" s="348"/>
      <c r="JBP254" s="348"/>
      <c r="JBQ254" s="349"/>
      <c r="JBS254" s="347"/>
      <c r="JBT254" s="350"/>
      <c r="JBU254" s="350"/>
      <c r="JBV254" s="348"/>
      <c r="JBW254" s="348"/>
      <c r="JBX254" s="348"/>
      <c r="JBY254" s="349"/>
      <c r="JCA254" s="347"/>
      <c r="JCB254" s="350"/>
      <c r="JCC254" s="350"/>
      <c r="JCD254" s="348"/>
      <c r="JCE254" s="348"/>
      <c r="JCF254" s="348"/>
      <c r="JCG254" s="349"/>
      <c r="JCI254" s="347"/>
      <c r="JCJ254" s="350"/>
      <c r="JCK254" s="350"/>
      <c r="JCL254" s="348"/>
      <c r="JCM254" s="348"/>
      <c r="JCN254" s="348"/>
      <c r="JCO254" s="349"/>
      <c r="JCQ254" s="347"/>
      <c r="JCR254" s="350"/>
      <c r="JCS254" s="350"/>
      <c r="JCT254" s="348"/>
      <c r="JCU254" s="348"/>
      <c r="JCV254" s="348"/>
      <c r="JCW254" s="349"/>
      <c r="JCY254" s="347"/>
      <c r="JCZ254" s="350"/>
      <c r="JDA254" s="350"/>
      <c r="JDB254" s="348"/>
      <c r="JDC254" s="348"/>
      <c r="JDD254" s="348"/>
      <c r="JDE254" s="349"/>
      <c r="JDG254" s="347"/>
      <c r="JDH254" s="350"/>
      <c r="JDI254" s="350"/>
      <c r="JDJ254" s="348"/>
      <c r="JDK254" s="348"/>
      <c r="JDL254" s="348"/>
      <c r="JDM254" s="349"/>
      <c r="JDO254" s="347"/>
      <c r="JDP254" s="350"/>
      <c r="JDQ254" s="350"/>
      <c r="JDR254" s="348"/>
      <c r="JDS254" s="348"/>
      <c r="JDT254" s="348"/>
      <c r="JDU254" s="349"/>
      <c r="JDW254" s="347"/>
      <c r="JDX254" s="350"/>
      <c r="JDY254" s="350"/>
      <c r="JDZ254" s="348"/>
      <c r="JEA254" s="348"/>
      <c r="JEB254" s="348"/>
      <c r="JEC254" s="349"/>
      <c r="JEE254" s="347"/>
      <c r="JEF254" s="350"/>
      <c r="JEG254" s="350"/>
      <c r="JEH254" s="348"/>
      <c r="JEI254" s="348"/>
      <c r="JEJ254" s="348"/>
      <c r="JEK254" s="349"/>
      <c r="JEM254" s="347"/>
      <c r="JEN254" s="350"/>
      <c r="JEO254" s="350"/>
      <c r="JEP254" s="348"/>
      <c r="JEQ254" s="348"/>
      <c r="JER254" s="348"/>
      <c r="JES254" s="349"/>
      <c r="JEU254" s="347"/>
      <c r="JEV254" s="350"/>
      <c r="JEW254" s="350"/>
      <c r="JEX254" s="348"/>
      <c r="JEY254" s="348"/>
      <c r="JEZ254" s="348"/>
      <c r="JFA254" s="349"/>
      <c r="JFC254" s="347"/>
      <c r="JFD254" s="350"/>
      <c r="JFE254" s="350"/>
      <c r="JFF254" s="348"/>
      <c r="JFG254" s="348"/>
      <c r="JFH254" s="348"/>
      <c r="JFI254" s="349"/>
      <c r="JFK254" s="347"/>
      <c r="JFL254" s="350"/>
      <c r="JFM254" s="350"/>
      <c r="JFN254" s="348"/>
      <c r="JFO254" s="348"/>
      <c r="JFP254" s="348"/>
      <c r="JFQ254" s="349"/>
      <c r="JFS254" s="347"/>
      <c r="JFT254" s="350"/>
      <c r="JFU254" s="350"/>
      <c r="JFV254" s="348"/>
      <c r="JFW254" s="348"/>
      <c r="JFX254" s="348"/>
      <c r="JFY254" s="349"/>
      <c r="JGA254" s="347"/>
      <c r="JGB254" s="350"/>
      <c r="JGC254" s="350"/>
      <c r="JGD254" s="348"/>
      <c r="JGE254" s="348"/>
      <c r="JGF254" s="348"/>
      <c r="JGG254" s="349"/>
      <c r="JGI254" s="347"/>
      <c r="JGJ254" s="350"/>
      <c r="JGK254" s="350"/>
      <c r="JGL254" s="348"/>
      <c r="JGM254" s="348"/>
      <c r="JGN254" s="348"/>
      <c r="JGO254" s="349"/>
      <c r="JGQ254" s="347"/>
      <c r="JGR254" s="350"/>
      <c r="JGS254" s="350"/>
      <c r="JGT254" s="348"/>
      <c r="JGU254" s="348"/>
      <c r="JGV254" s="348"/>
      <c r="JGW254" s="349"/>
      <c r="JGY254" s="347"/>
      <c r="JGZ254" s="350"/>
      <c r="JHA254" s="350"/>
      <c r="JHB254" s="348"/>
      <c r="JHC254" s="348"/>
      <c r="JHD254" s="348"/>
      <c r="JHE254" s="349"/>
      <c r="JHG254" s="347"/>
      <c r="JHH254" s="350"/>
      <c r="JHI254" s="350"/>
      <c r="JHJ254" s="348"/>
      <c r="JHK254" s="348"/>
      <c r="JHL254" s="348"/>
      <c r="JHM254" s="349"/>
      <c r="JHO254" s="347"/>
      <c r="JHP254" s="350"/>
      <c r="JHQ254" s="350"/>
      <c r="JHR254" s="348"/>
      <c r="JHS254" s="348"/>
      <c r="JHT254" s="348"/>
      <c r="JHU254" s="349"/>
      <c r="JHW254" s="347"/>
      <c r="JHX254" s="350"/>
      <c r="JHY254" s="350"/>
      <c r="JHZ254" s="348"/>
      <c r="JIA254" s="348"/>
      <c r="JIB254" s="348"/>
      <c r="JIC254" s="349"/>
      <c r="JIE254" s="347"/>
      <c r="JIF254" s="350"/>
      <c r="JIG254" s="350"/>
      <c r="JIH254" s="348"/>
      <c r="JII254" s="348"/>
      <c r="JIJ254" s="348"/>
      <c r="JIK254" s="349"/>
      <c r="JIM254" s="347"/>
      <c r="JIN254" s="350"/>
      <c r="JIO254" s="350"/>
      <c r="JIP254" s="348"/>
      <c r="JIQ254" s="348"/>
      <c r="JIR254" s="348"/>
      <c r="JIS254" s="349"/>
      <c r="JIU254" s="347"/>
      <c r="JIV254" s="350"/>
      <c r="JIW254" s="350"/>
      <c r="JIX254" s="348"/>
      <c r="JIY254" s="348"/>
      <c r="JIZ254" s="348"/>
      <c r="JJA254" s="349"/>
      <c r="JJC254" s="347"/>
      <c r="JJD254" s="350"/>
      <c r="JJE254" s="350"/>
      <c r="JJF254" s="348"/>
      <c r="JJG254" s="348"/>
      <c r="JJH254" s="348"/>
      <c r="JJI254" s="349"/>
      <c r="JJK254" s="347"/>
      <c r="JJL254" s="350"/>
      <c r="JJM254" s="350"/>
      <c r="JJN254" s="348"/>
      <c r="JJO254" s="348"/>
      <c r="JJP254" s="348"/>
      <c r="JJQ254" s="349"/>
      <c r="JJS254" s="347"/>
      <c r="JJT254" s="350"/>
      <c r="JJU254" s="350"/>
      <c r="JJV254" s="348"/>
      <c r="JJW254" s="348"/>
      <c r="JJX254" s="348"/>
      <c r="JJY254" s="349"/>
      <c r="JKA254" s="347"/>
      <c r="JKB254" s="350"/>
      <c r="JKC254" s="350"/>
      <c r="JKD254" s="348"/>
      <c r="JKE254" s="348"/>
      <c r="JKF254" s="348"/>
      <c r="JKG254" s="349"/>
      <c r="JKI254" s="347"/>
      <c r="JKJ254" s="350"/>
      <c r="JKK254" s="350"/>
      <c r="JKL254" s="348"/>
      <c r="JKM254" s="348"/>
      <c r="JKN254" s="348"/>
      <c r="JKO254" s="349"/>
      <c r="JKQ254" s="347"/>
      <c r="JKR254" s="350"/>
      <c r="JKS254" s="350"/>
      <c r="JKT254" s="348"/>
      <c r="JKU254" s="348"/>
      <c r="JKV254" s="348"/>
      <c r="JKW254" s="349"/>
      <c r="JKY254" s="347"/>
      <c r="JKZ254" s="350"/>
      <c r="JLA254" s="350"/>
      <c r="JLB254" s="348"/>
      <c r="JLC254" s="348"/>
      <c r="JLD254" s="348"/>
      <c r="JLE254" s="349"/>
      <c r="JLG254" s="347"/>
      <c r="JLH254" s="350"/>
      <c r="JLI254" s="350"/>
      <c r="JLJ254" s="348"/>
      <c r="JLK254" s="348"/>
      <c r="JLL254" s="348"/>
      <c r="JLM254" s="349"/>
      <c r="JLO254" s="347"/>
      <c r="JLP254" s="350"/>
      <c r="JLQ254" s="350"/>
      <c r="JLR254" s="348"/>
      <c r="JLS254" s="348"/>
      <c r="JLT254" s="348"/>
      <c r="JLU254" s="349"/>
      <c r="JLW254" s="347"/>
      <c r="JLX254" s="350"/>
      <c r="JLY254" s="350"/>
      <c r="JLZ254" s="348"/>
      <c r="JMA254" s="348"/>
      <c r="JMB254" s="348"/>
      <c r="JMC254" s="349"/>
      <c r="JME254" s="347"/>
      <c r="JMF254" s="350"/>
      <c r="JMG254" s="350"/>
      <c r="JMH254" s="348"/>
      <c r="JMI254" s="348"/>
      <c r="JMJ254" s="348"/>
      <c r="JMK254" s="349"/>
      <c r="JMM254" s="347"/>
      <c r="JMN254" s="350"/>
      <c r="JMO254" s="350"/>
      <c r="JMP254" s="348"/>
      <c r="JMQ254" s="348"/>
      <c r="JMR254" s="348"/>
      <c r="JMS254" s="349"/>
      <c r="JMU254" s="347"/>
      <c r="JMV254" s="350"/>
      <c r="JMW254" s="350"/>
      <c r="JMX254" s="348"/>
      <c r="JMY254" s="348"/>
      <c r="JMZ254" s="348"/>
      <c r="JNA254" s="349"/>
      <c r="JNC254" s="347"/>
      <c r="JND254" s="350"/>
      <c r="JNE254" s="350"/>
      <c r="JNF254" s="348"/>
      <c r="JNG254" s="348"/>
      <c r="JNH254" s="348"/>
      <c r="JNI254" s="349"/>
      <c r="JNK254" s="347"/>
      <c r="JNL254" s="350"/>
      <c r="JNM254" s="350"/>
      <c r="JNN254" s="348"/>
      <c r="JNO254" s="348"/>
      <c r="JNP254" s="348"/>
      <c r="JNQ254" s="349"/>
      <c r="JNS254" s="347"/>
      <c r="JNT254" s="350"/>
      <c r="JNU254" s="350"/>
      <c r="JNV254" s="348"/>
      <c r="JNW254" s="348"/>
      <c r="JNX254" s="348"/>
      <c r="JNY254" s="349"/>
      <c r="JOA254" s="347"/>
      <c r="JOB254" s="350"/>
      <c r="JOC254" s="350"/>
      <c r="JOD254" s="348"/>
      <c r="JOE254" s="348"/>
      <c r="JOF254" s="348"/>
      <c r="JOG254" s="349"/>
      <c r="JOI254" s="347"/>
      <c r="JOJ254" s="350"/>
      <c r="JOK254" s="350"/>
      <c r="JOL254" s="348"/>
      <c r="JOM254" s="348"/>
      <c r="JON254" s="348"/>
      <c r="JOO254" s="349"/>
      <c r="JOQ254" s="347"/>
      <c r="JOR254" s="350"/>
      <c r="JOS254" s="350"/>
      <c r="JOT254" s="348"/>
      <c r="JOU254" s="348"/>
      <c r="JOV254" s="348"/>
      <c r="JOW254" s="349"/>
      <c r="JOY254" s="347"/>
      <c r="JOZ254" s="350"/>
      <c r="JPA254" s="350"/>
      <c r="JPB254" s="348"/>
      <c r="JPC254" s="348"/>
      <c r="JPD254" s="348"/>
      <c r="JPE254" s="349"/>
      <c r="JPG254" s="347"/>
      <c r="JPH254" s="350"/>
      <c r="JPI254" s="350"/>
      <c r="JPJ254" s="348"/>
      <c r="JPK254" s="348"/>
      <c r="JPL254" s="348"/>
      <c r="JPM254" s="349"/>
      <c r="JPO254" s="347"/>
      <c r="JPP254" s="350"/>
      <c r="JPQ254" s="350"/>
      <c r="JPR254" s="348"/>
      <c r="JPS254" s="348"/>
      <c r="JPT254" s="348"/>
      <c r="JPU254" s="349"/>
      <c r="JPW254" s="347"/>
      <c r="JPX254" s="350"/>
      <c r="JPY254" s="350"/>
      <c r="JPZ254" s="348"/>
      <c r="JQA254" s="348"/>
      <c r="JQB254" s="348"/>
      <c r="JQC254" s="349"/>
      <c r="JQE254" s="347"/>
      <c r="JQF254" s="350"/>
      <c r="JQG254" s="350"/>
      <c r="JQH254" s="348"/>
      <c r="JQI254" s="348"/>
      <c r="JQJ254" s="348"/>
      <c r="JQK254" s="349"/>
      <c r="JQM254" s="347"/>
      <c r="JQN254" s="350"/>
      <c r="JQO254" s="350"/>
      <c r="JQP254" s="348"/>
      <c r="JQQ254" s="348"/>
      <c r="JQR254" s="348"/>
      <c r="JQS254" s="349"/>
      <c r="JQU254" s="347"/>
      <c r="JQV254" s="350"/>
      <c r="JQW254" s="350"/>
      <c r="JQX254" s="348"/>
      <c r="JQY254" s="348"/>
      <c r="JQZ254" s="348"/>
      <c r="JRA254" s="349"/>
      <c r="JRC254" s="347"/>
      <c r="JRD254" s="350"/>
      <c r="JRE254" s="350"/>
      <c r="JRF254" s="348"/>
      <c r="JRG254" s="348"/>
      <c r="JRH254" s="348"/>
      <c r="JRI254" s="349"/>
      <c r="JRK254" s="347"/>
      <c r="JRL254" s="350"/>
      <c r="JRM254" s="350"/>
      <c r="JRN254" s="348"/>
      <c r="JRO254" s="348"/>
      <c r="JRP254" s="348"/>
      <c r="JRQ254" s="349"/>
      <c r="JRS254" s="347"/>
      <c r="JRT254" s="350"/>
      <c r="JRU254" s="350"/>
      <c r="JRV254" s="348"/>
      <c r="JRW254" s="348"/>
      <c r="JRX254" s="348"/>
      <c r="JRY254" s="349"/>
      <c r="JSA254" s="347"/>
      <c r="JSB254" s="350"/>
      <c r="JSC254" s="350"/>
      <c r="JSD254" s="348"/>
      <c r="JSE254" s="348"/>
      <c r="JSF254" s="348"/>
      <c r="JSG254" s="349"/>
      <c r="JSI254" s="347"/>
      <c r="JSJ254" s="350"/>
      <c r="JSK254" s="350"/>
      <c r="JSL254" s="348"/>
      <c r="JSM254" s="348"/>
      <c r="JSN254" s="348"/>
      <c r="JSO254" s="349"/>
      <c r="JSQ254" s="347"/>
      <c r="JSR254" s="350"/>
      <c r="JSS254" s="350"/>
      <c r="JST254" s="348"/>
      <c r="JSU254" s="348"/>
      <c r="JSV254" s="348"/>
      <c r="JSW254" s="349"/>
      <c r="JSY254" s="347"/>
      <c r="JSZ254" s="350"/>
      <c r="JTA254" s="350"/>
      <c r="JTB254" s="348"/>
      <c r="JTC254" s="348"/>
      <c r="JTD254" s="348"/>
      <c r="JTE254" s="349"/>
      <c r="JTG254" s="347"/>
      <c r="JTH254" s="350"/>
      <c r="JTI254" s="350"/>
      <c r="JTJ254" s="348"/>
      <c r="JTK254" s="348"/>
      <c r="JTL254" s="348"/>
      <c r="JTM254" s="349"/>
      <c r="JTO254" s="347"/>
      <c r="JTP254" s="350"/>
      <c r="JTQ254" s="350"/>
      <c r="JTR254" s="348"/>
      <c r="JTS254" s="348"/>
      <c r="JTT254" s="348"/>
      <c r="JTU254" s="349"/>
      <c r="JTW254" s="347"/>
      <c r="JTX254" s="350"/>
      <c r="JTY254" s="350"/>
      <c r="JTZ254" s="348"/>
      <c r="JUA254" s="348"/>
      <c r="JUB254" s="348"/>
      <c r="JUC254" s="349"/>
      <c r="JUE254" s="347"/>
      <c r="JUF254" s="350"/>
      <c r="JUG254" s="350"/>
      <c r="JUH254" s="348"/>
      <c r="JUI254" s="348"/>
      <c r="JUJ254" s="348"/>
      <c r="JUK254" s="349"/>
      <c r="JUM254" s="347"/>
      <c r="JUN254" s="350"/>
      <c r="JUO254" s="350"/>
      <c r="JUP254" s="348"/>
      <c r="JUQ254" s="348"/>
      <c r="JUR254" s="348"/>
      <c r="JUS254" s="349"/>
      <c r="JUU254" s="347"/>
      <c r="JUV254" s="350"/>
      <c r="JUW254" s="350"/>
      <c r="JUX254" s="348"/>
      <c r="JUY254" s="348"/>
      <c r="JUZ254" s="348"/>
      <c r="JVA254" s="349"/>
      <c r="JVC254" s="347"/>
      <c r="JVD254" s="350"/>
      <c r="JVE254" s="350"/>
      <c r="JVF254" s="348"/>
      <c r="JVG254" s="348"/>
      <c r="JVH254" s="348"/>
      <c r="JVI254" s="349"/>
      <c r="JVK254" s="347"/>
      <c r="JVL254" s="350"/>
      <c r="JVM254" s="350"/>
      <c r="JVN254" s="348"/>
      <c r="JVO254" s="348"/>
      <c r="JVP254" s="348"/>
      <c r="JVQ254" s="349"/>
      <c r="JVS254" s="347"/>
      <c r="JVT254" s="350"/>
      <c r="JVU254" s="350"/>
      <c r="JVV254" s="348"/>
      <c r="JVW254" s="348"/>
      <c r="JVX254" s="348"/>
      <c r="JVY254" s="349"/>
      <c r="JWA254" s="347"/>
      <c r="JWB254" s="350"/>
      <c r="JWC254" s="350"/>
      <c r="JWD254" s="348"/>
      <c r="JWE254" s="348"/>
      <c r="JWF254" s="348"/>
      <c r="JWG254" s="349"/>
      <c r="JWI254" s="347"/>
      <c r="JWJ254" s="350"/>
      <c r="JWK254" s="350"/>
      <c r="JWL254" s="348"/>
      <c r="JWM254" s="348"/>
      <c r="JWN254" s="348"/>
      <c r="JWO254" s="349"/>
      <c r="JWQ254" s="347"/>
      <c r="JWR254" s="350"/>
      <c r="JWS254" s="350"/>
      <c r="JWT254" s="348"/>
      <c r="JWU254" s="348"/>
      <c r="JWV254" s="348"/>
      <c r="JWW254" s="349"/>
      <c r="JWY254" s="347"/>
      <c r="JWZ254" s="350"/>
      <c r="JXA254" s="350"/>
      <c r="JXB254" s="348"/>
      <c r="JXC254" s="348"/>
      <c r="JXD254" s="348"/>
      <c r="JXE254" s="349"/>
      <c r="JXG254" s="347"/>
      <c r="JXH254" s="350"/>
      <c r="JXI254" s="350"/>
      <c r="JXJ254" s="348"/>
      <c r="JXK254" s="348"/>
      <c r="JXL254" s="348"/>
      <c r="JXM254" s="349"/>
      <c r="JXO254" s="347"/>
      <c r="JXP254" s="350"/>
      <c r="JXQ254" s="350"/>
      <c r="JXR254" s="348"/>
      <c r="JXS254" s="348"/>
      <c r="JXT254" s="348"/>
      <c r="JXU254" s="349"/>
      <c r="JXW254" s="347"/>
      <c r="JXX254" s="350"/>
      <c r="JXY254" s="350"/>
      <c r="JXZ254" s="348"/>
      <c r="JYA254" s="348"/>
      <c r="JYB254" s="348"/>
      <c r="JYC254" s="349"/>
      <c r="JYE254" s="347"/>
      <c r="JYF254" s="350"/>
      <c r="JYG254" s="350"/>
      <c r="JYH254" s="348"/>
      <c r="JYI254" s="348"/>
      <c r="JYJ254" s="348"/>
      <c r="JYK254" s="349"/>
      <c r="JYM254" s="347"/>
      <c r="JYN254" s="350"/>
      <c r="JYO254" s="350"/>
      <c r="JYP254" s="348"/>
      <c r="JYQ254" s="348"/>
      <c r="JYR254" s="348"/>
      <c r="JYS254" s="349"/>
      <c r="JYU254" s="347"/>
      <c r="JYV254" s="350"/>
      <c r="JYW254" s="350"/>
      <c r="JYX254" s="348"/>
      <c r="JYY254" s="348"/>
      <c r="JYZ254" s="348"/>
      <c r="JZA254" s="349"/>
      <c r="JZC254" s="347"/>
      <c r="JZD254" s="350"/>
      <c r="JZE254" s="350"/>
      <c r="JZF254" s="348"/>
      <c r="JZG254" s="348"/>
      <c r="JZH254" s="348"/>
      <c r="JZI254" s="349"/>
      <c r="JZK254" s="347"/>
      <c r="JZL254" s="350"/>
      <c r="JZM254" s="350"/>
      <c r="JZN254" s="348"/>
      <c r="JZO254" s="348"/>
      <c r="JZP254" s="348"/>
      <c r="JZQ254" s="349"/>
      <c r="JZS254" s="347"/>
      <c r="JZT254" s="350"/>
      <c r="JZU254" s="350"/>
      <c r="JZV254" s="348"/>
      <c r="JZW254" s="348"/>
      <c r="JZX254" s="348"/>
      <c r="JZY254" s="349"/>
      <c r="KAA254" s="347"/>
      <c r="KAB254" s="350"/>
      <c r="KAC254" s="350"/>
      <c r="KAD254" s="348"/>
      <c r="KAE254" s="348"/>
      <c r="KAF254" s="348"/>
      <c r="KAG254" s="349"/>
      <c r="KAI254" s="347"/>
      <c r="KAJ254" s="350"/>
      <c r="KAK254" s="350"/>
      <c r="KAL254" s="348"/>
      <c r="KAM254" s="348"/>
      <c r="KAN254" s="348"/>
      <c r="KAO254" s="349"/>
      <c r="KAQ254" s="347"/>
      <c r="KAR254" s="350"/>
      <c r="KAS254" s="350"/>
      <c r="KAT254" s="348"/>
      <c r="KAU254" s="348"/>
      <c r="KAV254" s="348"/>
      <c r="KAW254" s="349"/>
      <c r="KAY254" s="347"/>
      <c r="KAZ254" s="350"/>
      <c r="KBA254" s="350"/>
      <c r="KBB254" s="348"/>
      <c r="KBC254" s="348"/>
      <c r="KBD254" s="348"/>
      <c r="KBE254" s="349"/>
      <c r="KBG254" s="347"/>
      <c r="KBH254" s="350"/>
      <c r="KBI254" s="350"/>
      <c r="KBJ254" s="348"/>
      <c r="KBK254" s="348"/>
      <c r="KBL254" s="348"/>
      <c r="KBM254" s="349"/>
      <c r="KBO254" s="347"/>
      <c r="KBP254" s="350"/>
      <c r="KBQ254" s="350"/>
      <c r="KBR254" s="348"/>
      <c r="KBS254" s="348"/>
      <c r="KBT254" s="348"/>
      <c r="KBU254" s="349"/>
      <c r="KBW254" s="347"/>
      <c r="KBX254" s="350"/>
      <c r="KBY254" s="350"/>
      <c r="KBZ254" s="348"/>
      <c r="KCA254" s="348"/>
      <c r="KCB254" s="348"/>
      <c r="KCC254" s="349"/>
      <c r="KCE254" s="347"/>
      <c r="KCF254" s="350"/>
      <c r="KCG254" s="350"/>
      <c r="KCH254" s="348"/>
      <c r="KCI254" s="348"/>
      <c r="KCJ254" s="348"/>
      <c r="KCK254" s="349"/>
      <c r="KCM254" s="347"/>
      <c r="KCN254" s="350"/>
      <c r="KCO254" s="350"/>
      <c r="KCP254" s="348"/>
      <c r="KCQ254" s="348"/>
      <c r="KCR254" s="348"/>
      <c r="KCS254" s="349"/>
      <c r="KCU254" s="347"/>
      <c r="KCV254" s="350"/>
      <c r="KCW254" s="350"/>
      <c r="KCX254" s="348"/>
      <c r="KCY254" s="348"/>
      <c r="KCZ254" s="348"/>
      <c r="KDA254" s="349"/>
      <c r="KDC254" s="347"/>
      <c r="KDD254" s="350"/>
      <c r="KDE254" s="350"/>
      <c r="KDF254" s="348"/>
      <c r="KDG254" s="348"/>
      <c r="KDH254" s="348"/>
      <c r="KDI254" s="349"/>
      <c r="KDK254" s="347"/>
      <c r="KDL254" s="350"/>
      <c r="KDM254" s="350"/>
      <c r="KDN254" s="348"/>
      <c r="KDO254" s="348"/>
      <c r="KDP254" s="348"/>
      <c r="KDQ254" s="349"/>
      <c r="KDS254" s="347"/>
      <c r="KDT254" s="350"/>
      <c r="KDU254" s="350"/>
      <c r="KDV254" s="348"/>
      <c r="KDW254" s="348"/>
      <c r="KDX254" s="348"/>
      <c r="KDY254" s="349"/>
      <c r="KEA254" s="347"/>
      <c r="KEB254" s="350"/>
      <c r="KEC254" s="350"/>
      <c r="KED254" s="348"/>
      <c r="KEE254" s="348"/>
      <c r="KEF254" s="348"/>
      <c r="KEG254" s="349"/>
      <c r="KEI254" s="347"/>
      <c r="KEJ254" s="350"/>
      <c r="KEK254" s="350"/>
      <c r="KEL254" s="348"/>
      <c r="KEM254" s="348"/>
      <c r="KEN254" s="348"/>
      <c r="KEO254" s="349"/>
      <c r="KEQ254" s="347"/>
      <c r="KER254" s="350"/>
      <c r="KES254" s="350"/>
      <c r="KET254" s="348"/>
      <c r="KEU254" s="348"/>
      <c r="KEV254" s="348"/>
      <c r="KEW254" s="349"/>
      <c r="KEY254" s="347"/>
      <c r="KEZ254" s="350"/>
      <c r="KFA254" s="350"/>
      <c r="KFB254" s="348"/>
      <c r="KFC254" s="348"/>
      <c r="KFD254" s="348"/>
      <c r="KFE254" s="349"/>
      <c r="KFG254" s="347"/>
      <c r="KFH254" s="350"/>
      <c r="KFI254" s="350"/>
      <c r="KFJ254" s="348"/>
      <c r="KFK254" s="348"/>
      <c r="KFL254" s="348"/>
      <c r="KFM254" s="349"/>
      <c r="KFO254" s="347"/>
      <c r="KFP254" s="350"/>
      <c r="KFQ254" s="350"/>
      <c r="KFR254" s="348"/>
      <c r="KFS254" s="348"/>
      <c r="KFT254" s="348"/>
      <c r="KFU254" s="349"/>
      <c r="KFW254" s="347"/>
      <c r="KFX254" s="350"/>
      <c r="KFY254" s="350"/>
      <c r="KFZ254" s="348"/>
      <c r="KGA254" s="348"/>
      <c r="KGB254" s="348"/>
      <c r="KGC254" s="349"/>
      <c r="KGE254" s="347"/>
      <c r="KGF254" s="350"/>
      <c r="KGG254" s="350"/>
      <c r="KGH254" s="348"/>
      <c r="KGI254" s="348"/>
      <c r="KGJ254" s="348"/>
      <c r="KGK254" s="349"/>
      <c r="KGM254" s="347"/>
      <c r="KGN254" s="350"/>
      <c r="KGO254" s="350"/>
      <c r="KGP254" s="348"/>
      <c r="KGQ254" s="348"/>
      <c r="KGR254" s="348"/>
      <c r="KGS254" s="349"/>
      <c r="KGU254" s="347"/>
      <c r="KGV254" s="350"/>
      <c r="KGW254" s="350"/>
      <c r="KGX254" s="348"/>
      <c r="KGY254" s="348"/>
      <c r="KGZ254" s="348"/>
      <c r="KHA254" s="349"/>
      <c r="KHC254" s="347"/>
      <c r="KHD254" s="350"/>
      <c r="KHE254" s="350"/>
      <c r="KHF254" s="348"/>
      <c r="KHG254" s="348"/>
      <c r="KHH254" s="348"/>
      <c r="KHI254" s="349"/>
      <c r="KHK254" s="347"/>
      <c r="KHL254" s="350"/>
      <c r="KHM254" s="350"/>
      <c r="KHN254" s="348"/>
      <c r="KHO254" s="348"/>
      <c r="KHP254" s="348"/>
      <c r="KHQ254" s="349"/>
      <c r="KHS254" s="347"/>
      <c r="KHT254" s="350"/>
      <c r="KHU254" s="350"/>
      <c r="KHV254" s="348"/>
      <c r="KHW254" s="348"/>
      <c r="KHX254" s="348"/>
      <c r="KHY254" s="349"/>
      <c r="KIA254" s="347"/>
      <c r="KIB254" s="350"/>
      <c r="KIC254" s="350"/>
      <c r="KID254" s="348"/>
      <c r="KIE254" s="348"/>
      <c r="KIF254" s="348"/>
      <c r="KIG254" s="349"/>
      <c r="KII254" s="347"/>
      <c r="KIJ254" s="350"/>
      <c r="KIK254" s="350"/>
      <c r="KIL254" s="348"/>
      <c r="KIM254" s="348"/>
      <c r="KIN254" s="348"/>
      <c r="KIO254" s="349"/>
      <c r="KIQ254" s="347"/>
      <c r="KIR254" s="350"/>
      <c r="KIS254" s="350"/>
      <c r="KIT254" s="348"/>
      <c r="KIU254" s="348"/>
      <c r="KIV254" s="348"/>
      <c r="KIW254" s="349"/>
      <c r="KIY254" s="347"/>
      <c r="KIZ254" s="350"/>
      <c r="KJA254" s="350"/>
      <c r="KJB254" s="348"/>
      <c r="KJC254" s="348"/>
      <c r="KJD254" s="348"/>
      <c r="KJE254" s="349"/>
      <c r="KJG254" s="347"/>
      <c r="KJH254" s="350"/>
      <c r="KJI254" s="350"/>
      <c r="KJJ254" s="348"/>
      <c r="KJK254" s="348"/>
      <c r="KJL254" s="348"/>
      <c r="KJM254" s="349"/>
      <c r="KJO254" s="347"/>
      <c r="KJP254" s="350"/>
      <c r="KJQ254" s="350"/>
      <c r="KJR254" s="348"/>
      <c r="KJS254" s="348"/>
      <c r="KJT254" s="348"/>
      <c r="KJU254" s="349"/>
      <c r="KJW254" s="347"/>
      <c r="KJX254" s="350"/>
      <c r="KJY254" s="350"/>
      <c r="KJZ254" s="348"/>
      <c r="KKA254" s="348"/>
      <c r="KKB254" s="348"/>
      <c r="KKC254" s="349"/>
      <c r="KKE254" s="347"/>
      <c r="KKF254" s="350"/>
      <c r="KKG254" s="350"/>
      <c r="KKH254" s="348"/>
      <c r="KKI254" s="348"/>
      <c r="KKJ254" s="348"/>
      <c r="KKK254" s="349"/>
      <c r="KKM254" s="347"/>
      <c r="KKN254" s="350"/>
      <c r="KKO254" s="350"/>
      <c r="KKP254" s="348"/>
      <c r="KKQ254" s="348"/>
      <c r="KKR254" s="348"/>
      <c r="KKS254" s="349"/>
      <c r="KKU254" s="347"/>
      <c r="KKV254" s="350"/>
      <c r="KKW254" s="350"/>
      <c r="KKX254" s="348"/>
      <c r="KKY254" s="348"/>
      <c r="KKZ254" s="348"/>
      <c r="KLA254" s="349"/>
      <c r="KLC254" s="347"/>
      <c r="KLD254" s="350"/>
      <c r="KLE254" s="350"/>
      <c r="KLF254" s="348"/>
      <c r="KLG254" s="348"/>
      <c r="KLH254" s="348"/>
      <c r="KLI254" s="349"/>
      <c r="KLK254" s="347"/>
      <c r="KLL254" s="350"/>
      <c r="KLM254" s="350"/>
      <c r="KLN254" s="348"/>
      <c r="KLO254" s="348"/>
      <c r="KLP254" s="348"/>
      <c r="KLQ254" s="349"/>
      <c r="KLS254" s="347"/>
      <c r="KLT254" s="350"/>
      <c r="KLU254" s="350"/>
      <c r="KLV254" s="348"/>
      <c r="KLW254" s="348"/>
      <c r="KLX254" s="348"/>
      <c r="KLY254" s="349"/>
      <c r="KMA254" s="347"/>
      <c r="KMB254" s="350"/>
      <c r="KMC254" s="350"/>
      <c r="KMD254" s="348"/>
      <c r="KME254" s="348"/>
      <c r="KMF254" s="348"/>
      <c r="KMG254" s="349"/>
      <c r="KMI254" s="347"/>
      <c r="KMJ254" s="350"/>
      <c r="KMK254" s="350"/>
      <c r="KML254" s="348"/>
      <c r="KMM254" s="348"/>
      <c r="KMN254" s="348"/>
      <c r="KMO254" s="349"/>
      <c r="KMQ254" s="347"/>
      <c r="KMR254" s="350"/>
      <c r="KMS254" s="350"/>
      <c r="KMT254" s="348"/>
      <c r="KMU254" s="348"/>
      <c r="KMV254" s="348"/>
      <c r="KMW254" s="349"/>
      <c r="KMY254" s="347"/>
      <c r="KMZ254" s="350"/>
      <c r="KNA254" s="350"/>
      <c r="KNB254" s="348"/>
      <c r="KNC254" s="348"/>
      <c r="KND254" s="348"/>
      <c r="KNE254" s="349"/>
      <c r="KNG254" s="347"/>
      <c r="KNH254" s="350"/>
      <c r="KNI254" s="350"/>
      <c r="KNJ254" s="348"/>
      <c r="KNK254" s="348"/>
      <c r="KNL254" s="348"/>
      <c r="KNM254" s="349"/>
      <c r="KNO254" s="347"/>
      <c r="KNP254" s="350"/>
      <c r="KNQ254" s="350"/>
      <c r="KNR254" s="348"/>
      <c r="KNS254" s="348"/>
      <c r="KNT254" s="348"/>
      <c r="KNU254" s="349"/>
      <c r="KNW254" s="347"/>
      <c r="KNX254" s="350"/>
      <c r="KNY254" s="350"/>
      <c r="KNZ254" s="348"/>
      <c r="KOA254" s="348"/>
      <c r="KOB254" s="348"/>
      <c r="KOC254" s="349"/>
      <c r="KOE254" s="347"/>
      <c r="KOF254" s="350"/>
      <c r="KOG254" s="350"/>
      <c r="KOH254" s="348"/>
      <c r="KOI254" s="348"/>
      <c r="KOJ254" s="348"/>
      <c r="KOK254" s="349"/>
      <c r="KOM254" s="347"/>
      <c r="KON254" s="350"/>
      <c r="KOO254" s="350"/>
      <c r="KOP254" s="348"/>
      <c r="KOQ254" s="348"/>
      <c r="KOR254" s="348"/>
      <c r="KOS254" s="349"/>
      <c r="KOU254" s="347"/>
      <c r="KOV254" s="350"/>
      <c r="KOW254" s="350"/>
      <c r="KOX254" s="348"/>
      <c r="KOY254" s="348"/>
      <c r="KOZ254" s="348"/>
      <c r="KPA254" s="349"/>
      <c r="KPC254" s="347"/>
      <c r="KPD254" s="350"/>
      <c r="KPE254" s="350"/>
      <c r="KPF254" s="348"/>
      <c r="KPG254" s="348"/>
      <c r="KPH254" s="348"/>
      <c r="KPI254" s="349"/>
      <c r="KPK254" s="347"/>
      <c r="KPL254" s="350"/>
      <c r="KPM254" s="350"/>
      <c r="KPN254" s="348"/>
      <c r="KPO254" s="348"/>
      <c r="KPP254" s="348"/>
      <c r="KPQ254" s="349"/>
      <c r="KPS254" s="347"/>
      <c r="KPT254" s="350"/>
      <c r="KPU254" s="350"/>
      <c r="KPV254" s="348"/>
      <c r="KPW254" s="348"/>
      <c r="KPX254" s="348"/>
      <c r="KPY254" s="349"/>
      <c r="KQA254" s="347"/>
      <c r="KQB254" s="350"/>
      <c r="KQC254" s="350"/>
      <c r="KQD254" s="348"/>
      <c r="KQE254" s="348"/>
      <c r="KQF254" s="348"/>
      <c r="KQG254" s="349"/>
      <c r="KQI254" s="347"/>
      <c r="KQJ254" s="350"/>
      <c r="KQK254" s="350"/>
      <c r="KQL254" s="348"/>
      <c r="KQM254" s="348"/>
      <c r="KQN254" s="348"/>
      <c r="KQO254" s="349"/>
      <c r="KQQ254" s="347"/>
      <c r="KQR254" s="350"/>
      <c r="KQS254" s="350"/>
      <c r="KQT254" s="348"/>
      <c r="KQU254" s="348"/>
      <c r="KQV254" s="348"/>
      <c r="KQW254" s="349"/>
      <c r="KQY254" s="347"/>
      <c r="KQZ254" s="350"/>
      <c r="KRA254" s="350"/>
      <c r="KRB254" s="348"/>
      <c r="KRC254" s="348"/>
      <c r="KRD254" s="348"/>
      <c r="KRE254" s="349"/>
      <c r="KRG254" s="347"/>
      <c r="KRH254" s="350"/>
      <c r="KRI254" s="350"/>
      <c r="KRJ254" s="348"/>
      <c r="KRK254" s="348"/>
      <c r="KRL254" s="348"/>
      <c r="KRM254" s="349"/>
      <c r="KRO254" s="347"/>
      <c r="KRP254" s="350"/>
      <c r="KRQ254" s="350"/>
      <c r="KRR254" s="348"/>
      <c r="KRS254" s="348"/>
      <c r="KRT254" s="348"/>
      <c r="KRU254" s="349"/>
      <c r="KRW254" s="347"/>
      <c r="KRX254" s="350"/>
      <c r="KRY254" s="350"/>
      <c r="KRZ254" s="348"/>
      <c r="KSA254" s="348"/>
      <c r="KSB254" s="348"/>
      <c r="KSC254" s="349"/>
      <c r="KSE254" s="347"/>
      <c r="KSF254" s="350"/>
      <c r="KSG254" s="350"/>
      <c r="KSH254" s="348"/>
      <c r="KSI254" s="348"/>
      <c r="KSJ254" s="348"/>
      <c r="KSK254" s="349"/>
      <c r="KSM254" s="347"/>
      <c r="KSN254" s="350"/>
      <c r="KSO254" s="350"/>
      <c r="KSP254" s="348"/>
      <c r="KSQ254" s="348"/>
      <c r="KSR254" s="348"/>
      <c r="KSS254" s="349"/>
      <c r="KSU254" s="347"/>
      <c r="KSV254" s="350"/>
      <c r="KSW254" s="350"/>
      <c r="KSX254" s="348"/>
      <c r="KSY254" s="348"/>
      <c r="KSZ254" s="348"/>
      <c r="KTA254" s="349"/>
      <c r="KTC254" s="347"/>
      <c r="KTD254" s="350"/>
      <c r="KTE254" s="350"/>
      <c r="KTF254" s="348"/>
      <c r="KTG254" s="348"/>
      <c r="KTH254" s="348"/>
      <c r="KTI254" s="349"/>
      <c r="KTK254" s="347"/>
      <c r="KTL254" s="350"/>
      <c r="KTM254" s="350"/>
      <c r="KTN254" s="348"/>
      <c r="KTO254" s="348"/>
      <c r="KTP254" s="348"/>
      <c r="KTQ254" s="349"/>
      <c r="KTS254" s="347"/>
      <c r="KTT254" s="350"/>
      <c r="KTU254" s="350"/>
      <c r="KTV254" s="348"/>
      <c r="KTW254" s="348"/>
      <c r="KTX254" s="348"/>
      <c r="KTY254" s="349"/>
      <c r="KUA254" s="347"/>
      <c r="KUB254" s="350"/>
      <c r="KUC254" s="350"/>
      <c r="KUD254" s="348"/>
      <c r="KUE254" s="348"/>
      <c r="KUF254" s="348"/>
      <c r="KUG254" s="349"/>
      <c r="KUI254" s="347"/>
      <c r="KUJ254" s="350"/>
      <c r="KUK254" s="350"/>
      <c r="KUL254" s="348"/>
      <c r="KUM254" s="348"/>
      <c r="KUN254" s="348"/>
      <c r="KUO254" s="349"/>
      <c r="KUQ254" s="347"/>
      <c r="KUR254" s="350"/>
      <c r="KUS254" s="350"/>
      <c r="KUT254" s="348"/>
      <c r="KUU254" s="348"/>
      <c r="KUV254" s="348"/>
      <c r="KUW254" s="349"/>
      <c r="KUY254" s="347"/>
      <c r="KUZ254" s="350"/>
      <c r="KVA254" s="350"/>
      <c r="KVB254" s="348"/>
      <c r="KVC254" s="348"/>
      <c r="KVD254" s="348"/>
      <c r="KVE254" s="349"/>
      <c r="KVG254" s="347"/>
      <c r="KVH254" s="350"/>
      <c r="KVI254" s="350"/>
      <c r="KVJ254" s="348"/>
      <c r="KVK254" s="348"/>
      <c r="KVL254" s="348"/>
      <c r="KVM254" s="349"/>
      <c r="KVO254" s="347"/>
      <c r="KVP254" s="350"/>
      <c r="KVQ254" s="350"/>
      <c r="KVR254" s="348"/>
      <c r="KVS254" s="348"/>
      <c r="KVT254" s="348"/>
      <c r="KVU254" s="349"/>
      <c r="KVW254" s="347"/>
      <c r="KVX254" s="350"/>
      <c r="KVY254" s="350"/>
      <c r="KVZ254" s="348"/>
      <c r="KWA254" s="348"/>
      <c r="KWB254" s="348"/>
      <c r="KWC254" s="349"/>
      <c r="KWE254" s="347"/>
      <c r="KWF254" s="350"/>
      <c r="KWG254" s="350"/>
      <c r="KWH254" s="348"/>
      <c r="KWI254" s="348"/>
      <c r="KWJ254" s="348"/>
      <c r="KWK254" s="349"/>
      <c r="KWM254" s="347"/>
      <c r="KWN254" s="350"/>
      <c r="KWO254" s="350"/>
      <c r="KWP254" s="348"/>
      <c r="KWQ254" s="348"/>
      <c r="KWR254" s="348"/>
      <c r="KWS254" s="349"/>
      <c r="KWU254" s="347"/>
      <c r="KWV254" s="350"/>
      <c r="KWW254" s="350"/>
      <c r="KWX254" s="348"/>
      <c r="KWY254" s="348"/>
      <c r="KWZ254" s="348"/>
      <c r="KXA254" s="349"/>
      <c r="KXC254" s="347"/>
      <c r="KXD254" s="350"/>
      <c r="KXE254" s="350"/>
      <c r="KXF254" s="348"/>
      <c r="KXG254" s="348"/>
      <c r="KXH254" s="348"/>
      <c r="KXI254" s="349"/>
      <c r="KXK254" s="347"/>
      <c r="KXL254" s="350"/>
      <c r="KXM254" s="350"/>
      <c r="KXN254" s="348"/>
      <c r="KXO254" s="348"/>
      <c r="KXP254" s="348"/>
      <c r="KXQ254" s="349"/>
      <c r="KXS254" s="347"/>
      <c r="KXT254" s="350"/>
      <c r="KXU254" s="350"/>
      <c r="KXV254" s="348"/>
      <c r="KXW254" s="348"/>
      <c r="KXX254" s="348"/>
      <c r="KXY254" s="349"/>
      <c r="KYA254" s="347"/>
      <c r="KYB254" s="350"/>
      <c r="KYC254" s="350"/>
      <c r="KYD254" s="348"/>
      <c r="KYE254" s="348"/>
      <c r="KYF254" s="348"/>
      <c r="KYG254" s="349"/>
      <c r="KYI254" s="347"/>
      <c r="KYJ254" s="350"/>
      <c r="KYK254" s="350"/>
      <c r="KYL254" s="348"/>
      <c r="KYM254" s="348"/>
      <c r="KYN254" s="348"/>
      <c r="KYO254" s="349"/>
      <c r="KYQ254" s="347"/>
      <c r="KYR254" s="350"/>
      <c r="KYS254" s="350"/>
      <c r="KYT254" s="348"/>
      <c r="KYU254" s="348"/>
      <c r="KYV254" s="348"/>
      <c r="KYW254" s="349"/>
      <c r="KYY254" s="347"/>
      <c r="KYZ254" s="350"/>
      <c r="KZA254" s="350"/>
      <c r="KZB254" s="348"/>
      <c r="KZC254" s="348"/>
      <c r="KZD254" s="348"/>
      <c r="KZE254" s="349"/>
      <c r="KZG254" s="347"/>
      <c r="KZH254" s="350"/>
      <c r="KZI254" s="350"/>
      <c r="KZJ254" s="348"/>
      <c r="KZK254" s="348"/>
      <c r="KZL254" s="348"/>
      <c r="KZM254" s="349"/>
      <c r="KZO254" s="347"/>
      <c r="KZP254" s="350"/>
      <c r="KZQ254" s="350"/>
      <c r="KZR254" s="348"/>
      <c r="KZS254" s="348"/>
      <c r="KZT254" s="348"/>
      <c r="KZU254" s="349"/>
      <c r="KZW254" s="347"/>
      <c r="KZX254" s="350"/>
      <c r="KZY254" s="350"/>
      <c r="KZZ254" s="348"/>
      <c r="LAA254" s="348"/>
      <c r="LAB254" s="348"/>
      <c r="LAC254" s="349"/>
      <c r="LAE254" s="347"/>
      <c r="LAF254" s="350"/>
      <c r="LAG254" s="350"/>
      <c r="LAH254" s="348"/>
      <c r="LAI254" s="348"/>
      <c r="LAJ254" s="348"/>
      <c r="LAK254" s="349"/>
      <c r="LAM254" s="347"/>
      <c r="LAN254" s="350"/>
      <c r="LAO254" s="350"/>
      <c r="LAP254" s="348"/>
      <c r="LAQ254" s="348"/>
      <c r="LAR254" s="348"/>
      <c r="LAS254" s="349"/>
      <c r="LAU254" s="347"/>
      <c r="LAV254" s="350"/>
      <c r="LAW254" s="350"/>
      <c r="LAX254" s="348"/>
      <c r="LAY254" s="348"/>
      <c r="LAZ254" s="348"/>
      <c r="LBA254" s="349"/>
      <c r="LBC254" s="347"/>
      <c r="LBD254" s="350"/>
      <c r="LBE254" s="350"/>
      <c r="LBF254" s="348"/>
      <c r="LBG254" s="348"/>
      <c r="LBH254" s="348"/>
      <c r="LBI254" s="349"/>
      <c r="LBK254" s="347"/>
      <c r="LBL254" s="350"/>
      <c r="LBM254" s="350"/>
      <c r="LBN254" s="348"/>
      <c r="LBO254" s="348"/>
      <c r="LBP254" s="348"/>
      <c r="LBQ254" s="349"/>
      <c r="LBS254" s="347"/>
      <c r="LBT254" s="350"/>
      <c r="LBU254" s="350"/>
      <c r="LBV254" s="348"/>
      <c r="LBW254" s="348"/>
      <c r="LBX254" s="348"/>
      <c r="LBY254" s="349"/>
      <c r="LCA254" s="347"/>
      <c r="LCB254" s="350"/>
      <c r="LCC254" s="350"/>
      <c r="LCD254" s="348"/>
      <c r="LCE254" s="348"/>
      <c r="LCF254" s="348"/>
      <c r="LCG254" s="349"/>
      <c r="LCI254" s="347"/>
      <c r="LCJ254" s="350"/>
      <c r="LCK254" s="350"/>
      <c r="LCL254" s="348"/>
      <c r="LCM254" s="348"/>
      <c r="LCN254" s="348"/>
      <c r="LCO254" s="349"/>
      <c r="LCQ254" s="347"/>
      <c r="LCR254" s="350"/>
      <c r="LCS254" s="350"/>
      <c r="LCT254" s="348"/>
      <c r="LCU254" s="348"/>
      <c r="LCV254" s="348"/>
      <c r="LCW254" s="349"/>
      <c r="LCY254" s="347"/>
      <c r="LCZ254" s="350"/>
      <c r="LDA254" s="350"/>
      <c r="LDB254" s="348"/>
      <c r="LDC254" s="348"/>
      <c r="LDD254" s="348"/>
      <c r="LDE254" s="349"/>
      <c r="LDG254" s="347"/>
      <c r="LDH254" s="350"/>
      <c r="LDI254" s="350"/>
      <c r="LDJ254" s="348"/>
      <c r="LDK254" s="348"/>
      <c r="LDL254" s="348"/>
      <c r="LDM254" s="349"/>
      <c r="LDO254" s="347"/>
      <c r="LDP254" s="350"/>
      <c r="LDQ254" s="350"/>
      <c r="LDR254" s="348"/>
      <c r="LDS254" s="348"/>
      <c r="LDT254" s="348"/>
      <c r="LDU254" s="349"/>
      <c r="LDW254" s="347"/>
      <c r="LDX254" s="350"/>
      <c r="LDY254" s="350"/>
      <c r="LDZ254" s="348"/>
      <c r="LEA254" s="348"/>
      <c r="LEB254" s="348"/>
      <c r="LEC254" s="349"/>
      <c r="LEE254" s="347"/>
      <c r="LEF254" s="350"/>
      <c r="LEG254" s="350"/>
      <c r="LEH254" s="348"/>
      <c r="LEI254" s="348"/>
      <c r="LEJ254" s="348"/>
      <c r="LEK254" s="349"/>
      <c r="LEM254" s="347"/>
      <c r="LEN254" s="350"/>
      <c r="LEO254" s="350"/>
      <c r="LEP254" s="348"/>
      <c r="LEQ254" s="348"/>
      <c r="LER254" s="348"/>
      <c r="LES254" s="349"/>
      <c r="LEU254" s="347"/>
      <c r="LEV254" s="350"/>
      <c r="LEW254" s="350"/>
      <c r="LEX254" s="348"/>
      <c r="LEY254" s="348"/>
      <c r="LEZ254" s="348"/>
      <c r="LFA254" s="349"/>
      <c r="LFC254" s="347"/>
      <c r="LFD254" s="350"/>
      <c r="LFE254" s="350"/>
      <c r="LFF254" s="348"/>
      <c r="LFG254" s="348"/>
      <c r="LFH254" s="348"/>
      <c r="LFI254" s="349"/>
      <c r="LFK254" s="347"/>
      <c r="LFL254" s="350"/>
      <c r="LFM254" s="350"/>
      <c r="LFN254" s="348"/>
      <c r="LFO254" s="348"/>
      <c r="LFP254" s="348"/>
      <c r="LFQ254" s="349"/>
      <c r="LFS254" s="347"/>
      <c r="LFT254" s="350"/>
      <c r="LFU254" s="350"/>
      <c r="LFV254" s="348"/>
      <c r="LFW254" s="348"/>
      <c r="LFX254" s="348"/>
      <c r="LFY254" s="349"/>
      <c r="LGA254" s="347"/>
      <c r="LGB254" s="350"/>
      <c r="LGC254" s="350"/>
      <c r="LGD254" s="348"/>
      <c r="LGE254" s="348"/>
      <c r="LGF254" s="348"/>
      <c r="LGG254" s="349"/>
      <c r="LGI254" s="347"/>
      <c r="LGJ254" s="350"/>
      <c r="LGK254" s="350"/>
      <c r="LGL254" s="348"/>
      <c r="LGM254" s="348"/>
      <c r="LGN254" s="348"/>
      <c r="LGO254" s="349"/>
      <c r="LGQ254" s="347"/>
      <c r="LGR254" s="350"/>
      <c r="LGS254" s="350"/>
      <c r="LGT254" s="348"/>
      <c r="LGU254" s="348"/>
      <c r="LGV254" s="348"/>
      <c r="LGW254" s="349"/>
      <c r="LGY254" s="347"/>
      <c r="LGZ254" s="350"/>
      <c r="LHA254" s="350"/>
      <c r="LHB254" s="348"/>
      <c r="LHC254" s="348"/>
      <c r="LHD254" s="348"/>
      <c r="LHE254" s="349"/>
      <c r="LHG254" s="347"/>
      <c r="LHH254" s="350"/>
      <c r="LHI254" s="350"/>
      <c r="LHJ254" s="348"/>
      <c r="LHK254" s="348"/>
      <c r="LHL254" s="348"/>
      <c r="LHM254" s="349"/>
      <c r="LHO254" s="347"/>
      <c r="LHP254" s="350"/>
      <c r="LHQ254" s="350"/>
      <c r="LHR254" s="348"/>
      <c r="LHS254" s="348"/>
      <c r="LHT254" s="348"/>
      <c r="LHU254" s="349"/>
      <c r="LHW254" s="347"/>
      <c r="LHX254" s="350"/>
      <c r="LHY254" s="350"/>
      <c r="LHZ254" s="348"/>
      <c r="LIA254" s="348"/>
      <c r="LIB254" s="348"/>
      <c r="LIC254" s="349"/>
      <c r="LIE254" s="347"/>
      <c r="LIF254" s="350"/>
      <c r="LIG254" s="350"/>
      <c r="LIH254" s="348"/>
      <c r="LII254" s="348"/>
      <c r="LIJ254" s="348"/>
      <c r="LIK254" s="349"/>
      <c r="LIM254" s="347"/>
      <c r="LIN254" s="350"/>
      <c r="LIO254" s="350"/>
      <c r="LIP254" s="348"/>
      <c r="LIQ254" s="348"/>
      <c r="LIR254" s="348"/>
      <c r="LIS254" s="349"/>
      <c r="LIU254" s="347"/>
      <c r="LIV254" s="350"/>
      <c r="LIW254" s="350"/>
      <c r="LIX254" s="348"/>
      <c r="LIY254" s="348"/>
      <c r="LIZ254" s="348"/>
      <c r="LJA254" s="349"/>
      <c r="LJC254" s="347"/>
      <c r="LJD254" s="350"/>
      <c r="LJE254" s="350"/>
      <c r="LJF254" s="348"/>
      <c r="LJG254" s="348"/>
      <c r="LJH254" s="348"/>
      <c r="LJI254" s="349"/>
      <c r="LJK254" s="347"/>
      <c r="LJL254" s="350"/>
      <c r="LJM254" s="350"/>
      <c r="LJN254" s="348"/>
      <c r="LJO254" s="348"/>
      <c r="LJP254" s="348"/>
      <c r="LJQ254" s="349"/>
      <c r="LJS254" s="347"/>
      <c r="LJT254" s="350"/>
      <c r="LJU254" s="350"/>
      <c r="LJV254" s="348"/>
      <c r="LJW254" s="348"/>
      <c r="LJX254" s="348"/>
      <c r="LJY254" s="349"/>
      <c r="LKA254" s="347"/>
      <c r="LKB254" s="350"/>
      <c r="LKC254" s="350"/>
      <c r="LKD254" s="348"/>
      <c r="LKE254" s="348"/>
      <c r="LKF254" s="348"/>
      <c r="LKG254" s="349"/>
      <c r="LKI254" s="347"/>
      <c r="LKJ254" s="350"/>
      <c r="LKK254" s="350"/>
      <c r="LKL254" s="348"/>
      <c r="LKM254" s="348"/>
      <c r="LKN254" s="348"/>
      <c r="LKO254" s="349"/>
      <c r="LKQ254" s="347"/>
      <c r="LKR254" s="350"/>
      <c r="LKS254" s="350"/>
      <c r="LKT254" s="348"/>
      <c r="LKU254" s="348"/>
      <c r="LKV254" s="348"/>
      <c r="LKW254" s="349"/>
      <c r="LKY254" s="347"/>
      <c r="LKZ254" s="350"/>
      <c r="LLA254" s="350"/>
      <c r="LLB254" s="348"/>
      <c r="LLC254" s="348"/>
      <c r="LLD254" s="348"/>
      <c r="LLE254" s="349"/>
      <c r="LLG254" s="347"/>
      <c r="LLH254" s="350"/>
      <c r="LLI254" s="350"/>
      <c r="LLJ254" s="348"/>
      <c r="LLK254" s="348"/>
      <c r="LLL254" s="348"/>
      <c r="LLM254" s="349"/>
      <c r="LLO254" s="347"/>
      <c r="LLP254" s="350"/>
      <c r="LLQ254" s="350"/>
      <c r="LLR254" s="348"/>
      <c r="LLS254" s="348"/>
      <c r="LLT254" s="348"/>
      <c r="LLU254" s="349"/>
      <c r="LLW254" s="347"/>
      <c r="LLX254" s="350"/>
      <c r="LLY254" s="350"/>
      <c r="LLZ254" s="348"/>
      <c r="LMA254" s="348"/>
      <c r="LMB254" s="348"/>
      <c r="LMC254" s="349"/>
      <c r="LME254" s="347"/>
      <c r="LMF254" s="350"/>
      <c r="LMG254" s="350"/>
      <c r="LMH254" s="348"/>
      <c r="LMI254" s="348"/>
      <c r="LMJ254" s="348"/>
      <c r="LMK254" s="349"/>
      <c r="LMM254" s="347"/>
      <c r="LMN254" s="350"/>
      <c r="LMO254" s="350"/>
      <c r="LMP254" s="348"/>
      <c r="LMQ254" s="348"/>
      <c r="LMR254" s="348"/>
      <c r="LMS254" s="349"/>
      <c r="LMU254" s="347"/>
      <c r="LMV254" s="350"/>
      <c r="LMW254" s="350"/>
      <c r="LMX254" s="348"/>
      <c r="LMY254" s="348"/>
      <c r="LMZ254" s="348"/>
      <c r="LNA254" s="349"/>
      <c r="LNC254" s="347"/>
      <c r="LND254" s="350"/>
      <c r="LNE254" s="350"/>
      <c r="LNF254" s="348"/>
      <c r="LNG254" s="348"/>
      <c r="LNH254" s="348"/>
      <c r="LNI254" s="349"/>
      <c r="LNK254" s="347"/>
      <c r="LNL254" s="350"/>
      <c r="LNM254" s="350"/>
      <c r="LNN254" s="348"/>
      <c r="LNO254" s="348"/>
      <c r="LNP254" s="348"/>
      <c r="LNQ254" s="349"/>
      <c r="LNS254" s="347"/>
      <c r="LNT254" s="350"/>
      <c r="LNU254" s="350"/>
      <c r="LNV254" s="348"/>
      <c r="LNW254" s="348"/>
      <c r="LNX254" s="348"/>
      <c r="LNY254" s="349"/>
      <c r="LOA254" s="347"/>
      <c r="LOB254" s="350"/>
      <c r="LOC254" s="350"/>
      <c r="LOD254" s="348"/>
      <c r="LOE254" s="348"/>
      <c r="LOF254" s="348"/>
      <c r="LOG254" s="349"/>
      <c r="LOI254" s="347"/>
      <c r="LOJ254" s="350"/>
      <c r="LOK254" s="350"/>
      <c r="LOL254" s="348"/>
      <c r="LOM254" s="348"/>
      <c r="LON254" s="348"/>
      <c r="LOO254" s="349"/>
      <c r="LOQ254" s="347"/>
      <c r="LOR254" s="350"/>
      <c r="LOS254" s="350"/>
      <c r="LOT254" s="348"/>
      <c r="LOU254" s="348"/>
      <c r="LOV254" s="348"/>
      <c r="LOW254" s="349"/>
      <c r="LOY254" s="347"/>
      <c r="LOZ254" s="350"/>
      <c r="LPA254" s="350"/>
      <c r="LPB254" s="348"/>
      <c r="LPC254" s="348"/>
      <c r="LPD254" s="348"/>
      <c r="LPE254" s="349"/>
      <c r="LPG254" s="347"/>
      <c r="LPH254" s="350"/>
      <c r="LPI254" s="350"/>
      <c r="LPJ254" s="348"/>
      <c r="LPK254" s="348"/>
      <c r="LPL254" s="348"/>
      <c r="LPM254" s="349"/>
      <c r="LPO254" s="347"/>
      <c r="LPP254" s="350"/>
      <c r="LPQ254" s="350"/>
      <c r="LPR254" s="348"/>
      <c r="LPS254" s="348"/>
      <c r="LPT254" s="348"/>
      <c r="LPU254" s="349"/>
      <c r="LPW254" s="347"/>
      <c r="LPX254" s="350"/>
      <c r="LPY254" s="350"/>
      <c r="LPZ254" s="348"/>
      <c r="LQA254" s="348"/>
      <c r="LQB254" s="348"/>
      <c r="LQC254" s="349"/>
      <c r="LQE254" s="347"/>
      <c r="LQF254" s="350"/>
      <c r="LQG254" s="350"/>
      <c r="LQH254" s="348"/>
      <c r="LQI254" s="348"/>
      <c r="LQJ254" s="348"/>
      <c r="LQK254" s="349"/>
      <c r="LQM254" s="347"/>
      <c r="LQN254" s="350"/>
      <c r="LQO254" s="350"/>
      <c r="LQP254" s="348"/>
      <c r="LQQ254" s="348"/>
      <c r="LQR254" s="348"/>
      <c r="LQS254" s="349"/>
      <c r="LQU254" s="347"/>
      <c r="LQV254" s="350"/>
      <c r="LQW254" s="350"/>
      <c r="LQX254" s="348"/>
      <c r="LQY254" s="348"/>
      <c r="LQZ254" s="348"/>
      <c r="LRA254" s="349"/>
      <c r="LRC254" s="347"/>
      <c r="LRD254" s="350"/>
      <c r="LRE254" s="350"/>
      <c r="LRF254" s="348"/>
      <c r="LRG254" s="348"/>
      <c r="LRH254" s="348"/>
      <c r="LRI254" s="349"/>
      <c r="LRK254" s="347"/>
      <c r="LRL254" s="350"/>
      <c r="LRM254" s="350"/>
      <c r="LRN254" s="348"/>
      <c r="LRO254" s="348"/>
      <c r="LRP254" s="348"/>
      <c r="LRQ254" s="349"/>
      <c r="LRS254" s="347"/>
      <c r="LRT254" s="350"/>
      <c r="LRU254" s="350"/>
      <c r="LRV254" s="348"/>
      <c r="LRW254" s="348"/>
      <c r="LRX254" s="348"/>
      <c r="LRY254" s="349"/>
      <c r="LSA254" s="347"/>
      <c r="LSB254" s="350"/>
      <c r="LSC254" s="350"/>
      <c r="LSD254" s="348"/>
      <c r="LSE254" s="348"/>
      <c r="LSF254" s="348"/>
      <c r="LSG254" s="349"/>
      <c r="LSI254" s="347"/>
      <c r="LSJ254" s="350"/>
      <c r="LSK254" s="350"/>
      <c r="LSL254" s="348"/>
      <c r="LSM254" s="348"/>
      <c r="LSN254" s="348"/>
      <c r="LSO254" s="349"/>
      <c r="LSQ254" s="347"/>
      <c r="LSR254" s="350"/>
      <c r="LSS254" s="350"/>
      <c r="LST254" s="348"/>
      <c r="LSU254" s="348"/>
      <c r="LSV254" s="348"/>
      <c r="LSW254" s="349"/>
      <c r="LSY254" s="347"/>
      <c r="LSZ254" s="350"/>
      <c r="LTA254" s="350"/>
      <c r="LTB254" s="348"/>
      <c r="LTC254" s="348"/>
      <c r="LTD254" s="348"/>
      <c r="LTE254" s="349"/>
      <c r="LTG254" s="347"/>
      <c r="LTH254" s="350"/>
      <c r="LTI254" s="350"/>
      <c r="LTJ254" s="348"/>
      <c r="LTK254" s="348"/>
      <c r="LTL254" s="348"/>
      <c r="LTM254" s="349"/>
      <c r="LTO254" s="347"/>
      <c r="LTP254" s="350"/>
      <c r="LTQ254" s="350"/>
      <c r="LTR254" s="348"/>
      <c r="LTS254" s="348"/>
      <c r="LTT254" s="348"/>
      <c r="LTU254" s="349"/>
      <c r="LTW254" s="347"/>
      <c r="LTX254" s="350"/>
      <c r="LTY254" s="350"/>
      <c r="LTZ254" s="348"/>
      <c r="LUA254" s="348"/>
      <c r="LUB254" s="348"/>
      <c r="LUC254" s="349"/>
      <c r="LUE254" s="347"/>
      <c r="LUF254" s="350"/>
      <c r="LUG254" s="350"/>
      <c r="LUH254" s="348"/>
      <c r="LUI254" s="348"/>
      <c r="LUJ254" s="348"/>
      <c r="LUK254" s="349"/>
      <c r="LUM254" s="347"/>
      <c r="LUN254" s="350"/>
      <c r="LUO254" s="350"/>
      <c r="LUP254" s="348"/>
      <c r="LUQ254" s="348"/>
      <c r="LUR254" s="348"/>
      <c r="LUS254" s="349"/>
      <c r="LUU254" s="347"/>
      <c r="LUV254" s="350"/>
      <c r="LUW254" s="350"/>
      <c r="LUX254" s="348"/>
      <c r="LUY254" s="348"/>
      <c r="LUZ254" s="348"/>
      <c r="LVA254" s="349"/>
      <c r="LVC254" s="347"/>
      <c r="LVD254" s="350"/>
      <c r="LVE254" s="350"/>
      <c r="LVF254" s="348"/>
      <c r="LVG254" s="348"/>
      <c r="LVH254" s="348"/>
      <c r="LVI254" s="349"/>
      <c r="LVK254" s="347"/>
      <c r="LVL254" s="350"/>
      <c r="LVM254" s="350"/>
      <c r="LVN254" s="348"/>
      <c r="LVO254" s="348"/>
      <c r="LVP254" s="348"/>
      <c r="LVQ254" s="349"/>
      <c r="LVS254" s="347"/>
      <c r="LVT254" s="350"/>
      <c r="LVU254" s="350"/>
      <c r="LVV254" s="348"/>
      <c r="LVW254" s="348"/>
      <c r="LVX254" s="348"/>
      <c r="LVY254" s="349"/>
      <c r="LWA254" s="347"/>
      <c r="LWB254" s="350"/>
      <c r="LWC254" s="350"/>
      <c r="LWD254" s="348"/>
      <c r="LWE254" s="348"/>
      <c r="LWF254" s="348"/>
      <c r="LWG254" s="349"/>
      <c r="LWI254" s="347"/>
      <c r="LWJ254" s="350"/>
      <c r="LWK254" s="350"/>
      <c r="LWL254" s="348"/>
      <c r="LWM254" s="348"/>
      <c r="LWN254" s="348"/>
      <c r="LWO254" s="349"/>
      <c r="LWQ254" s="347"/>
      <c r="LWR254" s="350"/>
      <c r="LWS254" s="350"/>
      <c r="LWT254" s="348"/>
      <c r="LWU254" s="348"/>
      <c r="LWV254" s="348"/>
      <c r="LWW254" s="349"/>
      <c r="LWY254" s="347"/>
      <c r="LWZ254" s="350"/>
      <c r="LXA254" s="350"/>
      <c r="LXB254" s="348"/>
      <c r="LXC254" s="348"/>
      <c r="LXD254" s="348"/>
      <c r="LXE254" s="349"/>
      <c r="LXG254" s="347"/>
      <c r="LXH254" s="350"/>
      <c r="LXI254" s="350"/>
      <c r="LXJ254" s="348"/>
      <c r="LXK254" s="348"/>
      <c r="LXL254" s="348"/>
      <c r="LXM254" s="349"/>
      <c r="LXO254" s="347"/>
      <c r="LXP254" s="350"/>
      <c r="LXQ254" s="350"/>
      <c r="LXR254" s="348"/>
      <c r="LXS254" s="348"/>
      <c r="LXT254" s="348"/>
      <c r="LXU254" s="349"/>
      <c r="LXW254" s="347"/>
      <c r="LXX254" s="350"/>
      <c r="LXY254" s="350"/>
      <c r="LXZ254" s="348"/>
      <c r="LYA254" s="348"/>
      <c r="LYB254" s="348"/>
      <c r="LYC254" s="349"/>
      <c r="LYE254" s="347"/>
      <c r="LYF254" s="350"/>
      <c r="LYG254" s="350"/>
      <c r="LYH254" s="348"/>
      <c r="LYI254" s="348"/>
      <c r="LYJ254" s="348"/>
      <c r="LYK254" s="349"/>
      <c r="LYM254" s="347"/>
      <c r="LYN254" s="350"/>
      <c r="LYO254" s="350"/>
      <c r="LYP254" s="348"/>
      <c r="LYQ254" s="348"/>
      <c r="LYR254" s="348"/>
      <c r="LYS254" s="349"/>
      <c r="LYU254" s="347"/>
      <c r="LYV254" s="350"/>
      <c r="LYW254" s="350"/>
      <c r="LYX254" s="348"/>
      <c r="LYY254" s="348"/>
      <c r="LYZ254" s="348"/>
      <c r="LZA254" s="349"/>
      <c r="LZC254" s="347"/>
      <c r="LZD254" s="350"/>
      <c r="LZE254" s="350"/>
      <c r="LZF254" s="348"/>
      <c r="LZG254" s="348"/>
      <c r="LZH254" s="348"/>
      <c r="LZI254" s="349"/>
      <c r="LZK254" s="347"/>
      <c r="LZL254" s="350"/>
      <c r="LZM254" s="350"/>
      <c r="LZN254" s="348"/>
      <c r="LZO254" s="348"/>
      <c r="LZP254" s="348"/>
      <c r="LZQ254" s="349"/>
      <c r="LZS254" s="347"/>
      <c r="LZT254" s="350"/>
      <c r="LZU254" s="350"/>
      <c r="LZV254" s="348"/>
      <c r="LZW254" s="348"/>
      <c r="LZX254" s="348"/>
      <c r="LZY254" s="349"/>
      <c r="MAA254" s="347"/>
      <c r="MAB254" s="350"/>
      <c r="MAC254" s="350"/>
      <c r="MAD254" s="348"/>
      <c r="MAE254" s="348"/>
      <c r="MAF254" s="348"/>
      <c r="MAG254" s="349"/>
      <c r="MAI254" s="347"/>
      <c r="MAJ254" s="350"/>
      <c r="MAK254" s="350"/>
      <c r="MAL254" s="348"/>
      <c r="MAM254" s="348"/>
      <c r="MAN254" s="348"/>
      <c r="MAO254" s="349"/>
      <c r="MAQ254" s="347"/>
      <c r="MAR254" s="350"/>
      <c r="MAS254" s="350"/>
      <c r="MAT254" s="348"/>
      <c r="MAU254" s="348"/>
      <c r="MAV254" s="348"/>
      <c r="MAW254" s="349"/>
      <c r="MAY254" s="347"/>
      <c r="MAZ254" s="350"/>
      <c r="MBA254" s="350"/>
      <c r="MBB254" s="348"/>
      <c r="MBC254" s="348"/>
      <c r="MBD254" s="348"/>
      <c r="MBE254" s="349"/>
      <c r="MBG254" s="347"/>
      <c r="MBH254" s="350"/>
      <c r="MBI254" s="350"/>
      <c r="MBJ254" s="348"/>
      <c r="MBK254" s="348"/>
      <c r="MBL254" s="348"/>
      <c r="MBM254" s="349"/>
      <c r="MBO254" s="347"/>
      <c r="MBP254" s="350"/>
      <c r="MBQ254" s="350"/>
      <c r="MBR254" s="348"/>
      <c r="MBS254" s="348"/>
      <c r="MBT254" s="348"/>
      <c r="MBU254" s="349"/>
      <c r="MBW254" s="347"/>
      <c r="MBX254" s="350"/>
      <c r="MBY254" s="350"/>
      <c r="MBZ254" s="348"/>
      <c r="MCA254" s="348"/>
      <c r="MCB254" s="348"/>
      <c r="MCC254" s="349"/>
      <c r="MCE254" s="347"/>
      <c r="MCF254" s="350"/>
      <c r="MCG254" s="350"/>
      <c r="MCH254" s="348"/>
      <c r="MCI254" s="348"/>
      <c r="MCJ254" s="348"/>
      <c r="MCK254" s="349"/>
      <c r="MCM254" s="347"/>
      <c r="MCN254" s="350"/>
      <c r="MCO254" s="350"/>
      <c r="MCP254" s="348"/>
      <c r="MCQ254" s="348"/>
      <c r="MCR254" s="348"/>
      <c r="MCS254" s="349"/>
      <c r="MCU254" s="347"/>
      <c r="MCV254" s="350"/>
      <c r="MCW254" s="350"/>
      <c r="MCX254" s="348"/>
      <c r="MCY254" s="348"/>
      <c r="MCZ254" s="348"/>
      <c r="MDA254" s="349"/>
      <c r="MDC254" s="347"/>
      <c r="MDD254" s="350"/>
      <c r="MDE254" s="350"/>
      <c r="MDF254" s="348"/>
      <c r="MDG254" s="348"/>
      <c r="MDH254" s="348"/>
      <c r="MDI254" s="349"/>
      <c r="MDK254" s="347"/>
      <c r="MDL254" s="350"/>
      <c r="MDM254" s="350"/>
      <c r="MDN254" s="348"/>
      <c r="MDO254" s="348"/>
      <c r="MDP254" s="348"/>
      <c r="MDQ254" s="349"/>
      <c r="MDS254" s="347"/>
      <c r="MDT254" s="350"/>
      <c r="MDU254" s="350"/>
      <c r="MDV254" s="348"/>
      <c r="MDW254" s="348"/>
      <c r="MDX254" s="348"/>
      <c r="MDY254" s="349"/>
      <c r="MEA254" s="347"/>
      <c r="MEB254" s="350"/>
      <c r="MEC254" s="350"/>
      <c r="MED254" s="348"/>
      <c r="MEE254" s="348"/>
      <c r="MEF254" s="348"/>
      <c r="MEG254" s="349"/>
      <c r="MEI254" s="347"/>
      <c r="MEJ254" s="350"/>
      <c r="MEK254" s="350"/>
      <c r="MEL254" s="348"/>
      <c r="MEM254" s="348"/>
      <c r="MEN254" s="348"/>
      <c r="MEO254" s="349"/>
      <c r="MEQ254" s="347"/>
      <c r="MER254" s="350"/>
      <c r="MES254" s="350"/>
      <c r="MET254" s="348"/>
      <c r="MEU254" s="348"/>
      <c r="MEV254" s="348"/>
      <c r="MEW254" s="349"/>
      <c r="MEY254" s="347"/>
      <c r="MEZ254" s="350"/>
      <c r="MFA254" s="350"/>
      <c r="MFB254" s="348"/>
      <c r="MFC254" s="348"/>
      <c r="MFD254" s="348"/>
      <c r="MFE254" s="349"/>
      <c r="MFG254" s="347"/>
      <c r="MFH254" s="350"/>
      <c r="MFI254" s="350"/>
      <c r="MFJ254" s="348"/>
      <c r="MFK254" s="348"/>
      <c r="MFL254" s="348"/>
      <c r="MFM254" s="349"/>
      <c r="MFO254" s="347"/>
      <c r="MFP254" s="350"/>
      <c r="MFQ254" s="350"/>
      <c r="MFR254" s="348"/>
      <c r="MFS254" s="348"/>
      <c r="MFT254" s="348"/>
      <c r="MFU254" s="349"/>
      <c r="MFW254" s="347"/>
      <c r="MFX254" s="350"/>
      <c r="MFY254" s="350"/>
      <c r="MFZ254" s="348"/>
      <c r="MGA254" s="348"/>
      <c r="MGB254" s="348"/>
      <c r="MGC254" s="349"/>
      <c r="MGE254" s="347"/>
      <c r="MGF254" s="350"/>
      <c r="MGG254" s="350"/>
      <c r="MGH254" s="348"/>
      <c r="MGI254" s="348"/>
      <c r="MGJ254" s="348"/>
      <c r="MGK254" s="349"/>
      <c r="MGM254" s="347"/>
      <c r="MGN254" s="350"/>
      <c r="MGO254" s="350"/>
      <c r="MGP254" s="348"/>
      <c r="MGQ254" s="348"/>
      <c r="MGR254" s="348"/>
      <c r="MGS254" s="349"/>
      <c r="MGU254" s="347"/>
      <c r="MGV254" s="350"/>
      <c r="MGW254" s="350"/>
      <c r="MGX254" s="348"/>
      <c r="MGY254" s="348"/>
      <c r="MGZ254" s="348"/>
      <c r="MHA254" s="349"/>
      <c r="MHC254" s="347"/>
      <c r="MHD254" s="350"/>
      <c r="MHE254" s="350"/>
      <c r="MHF254" s="348"/>
      <c r="MHG254" s="348"/>
      <c r="MHH254" s="348"/>
      <c r="MHI254" s="349"/>
      <c r="MHK254" s="347"/>
      <c r="MHL254" s="350"/>
      <c r="MHM254" s="350"/>
      <c r="MHN254" s="348"/>
      <c r="MHO254" s="348"/>
      <c r="MHP254" s="348"/>
      <c r="MHQ254" s="349"/>
      <c r="MHS254" s="347"/>
      <c r="MHT254" s="350"/>
      <c r="MHU254" s="350"/>
      <c r="MHV254" s="348"/>
      <c r="MHW254" s="348"/>
      <c r="MHX254" s="348"/>
      <c r="MHY254" s="349"/>
      <c r="MIA254" s="347"/>
      <c r="MIB254" s="350"/>
      <c r="MIC254" s="350"/>
      <c r="MID254" s="348"/>
      <c r="MIE254" s="348"/>
      <c r="MIF254" s="348"/>
      <c r="MIG254" s="349"/>
      <c r="MII254" s="347"/>
      <c r="MIJ254" s="350"/>
      <c r="MIK254" s="350"/>
      <c r="MIL254" s="348"/>
      <c r="MIM254" s="348"/>
      <c r="MIN254" s="348"/>
      <c r="MIO254" s="349"/>
      <c r="MIQ254" s="347"/>
      <c r="MIR254" s="350"/>
      <c r="MIS254" s="350"/>
      <c r="MIT254" s="348"/>
      <c r="MIU254" s="348"/>
      <c r="MIV254" s="348"/>
      <c r="MIW254" s="349"/>
      <c r="MIY254" s="347"/>
      <c r="MIZ254" s="350"/>
      <c r="MJA254" s="350"/>
      <c r="MJB254" s="348"/>
      <c r="MJC254" s="348"/>
      <c r="MJD254" s="348"/>
      <c r="MJE254" s="349"/>
      <c r="MJG254" s="347"/>
      <c r="MJH254" s="350"/>
      <c r="MJI254" s="350"/>
      <c r="MJJ254" s="348"/>
      <c r="MJK254" s="348"/>
      <c r="MJL254" s="348"/>
      <c r="MJM254" s="349"/>
      <c r="MJO254" s="347"/>
      <c r="MJP254" s="350"/>
      <c r="MJQ254" s="350"/>
      <c r="MJR254" s="348"/>
      <c r="MJS254" s="348"/>
      <c r="MJT254" s="348"/>
      <c r="MJU254" s="349"/>
      <c r="MJW254" s="347"/>
      <c r="MJX254" s="350"/>
      <c r="MJY254" s="350"/>
      <c r="MJZ254" s="348"/>
      <c r="MKA254" s="348"/>
      <c r="MKB254" s="348"/>
      <c r="MKC254" s="349"/>
      <c r="MKE254" s="347"/>
      <c r="MKF254" s="350"/>
      <c r="MKG254" s="350"/>
      <c r="MKH254" s="348"/>
      <c r="MKI254" s="348"/>
      <c r="MKJ254" s="348"/>
      <c r="MKK254" s="349"/>
      <c r="MKM254" s="347"/>
      <c r="MKN254" s="350"/>
      <c r="MKO254" s="350"/>
      <c r="MKP254" s="348"/>
      <c r="MKQ254" s="348"/>
      <c r="MKR254" s="348"/>
      <c r="MKS254" s="349"/>
      <c r="MKU254" s="347"/>
      <c r="MKV254" s="350"/>
      <c r="MKW254" s="350"/>
      <c r="MKX254" s="348"/>
      <c r="MKY254" s="348"/>
      <c r="MKZ254" s="348"/>
      <c r="MLA254" s="349"/>
      <c r="MLC254" s="347"/>
      <c r="MLD254" s="350"/>
      <c r="MLE254" s="350"/>
      <c r="MLF254" s="348"/>
      <c r="MLG254" s="348"/>
      <c r="MLH254" s="348"/>
      <c r="MLI254" s="349"/>
      <c r="MLK254" s="347"/>
      <c r="MLL254" s="350"/>
      <c r="MLM254" s="350"/>
      <c r="MLN254" s="348"/>
      <c r="MLO254" s="348"/>
      <c r="MLP254" s="348"/>
      <c r="MLQ254" s="349"/>
      <c r="MLS254" s="347"/>
      <c r="MLT254" s="350"/>
      <c r="MLU254" s="350"/>
      <c r="MLV254" s="348"/>
      <c r="MLW254" s="348"/>
      <c r="MLX254" s="348"/>
      <c r="MLY254" s="349"/>
      <c r="MMA254" s="347"/>
      <c r="MMB254" s="350"/>
      <c r="MMC254" s="350"/>
      <c r="MMD254" s="348"/>
      <c r="MME254" s="348"/>
      <c r="MMF254" s="348"/>
      <c r="MMG254" s="349"/>
      <c r="MMI254" s="347"/>
      <c r="MMJ254" s="350"/>
      <c r="MMK254" s="350"/>
      <c r="MML254" s="348"/>
      <c r="MMM254" s="348"/>
      <c r="MMN254" s="348"/>
      <c r="MMO254" s="349"/>
      <c r="MMQ254" s="347"/>
      <c r="MMR254" s="350"/>
      <c r="MMS254" s="350"/>
      <c r="MMT254" s="348"/>
      <c r="MMU254" s="348"/>
      <c r="MMV254" s="348"/>
      <c r="MMW254" s="349"/>
      <c r="MMY254" s="347"/>
      <c r="MMZ254" s="350"/>
      <c r="MNA254" s="350"/>
      <c r="MNB254" s="348"/>
      <c r="MNC254" s="348"/>
      <c r="MND254" s="348"/>
      <c r="MNE254" s="349"/>
      <c r="MNG254" s="347"/>
      <c r="MNH254" s="350"/>
      <c r="MNI254" s="350"/>
      <c r="MNJ254" s="348"/>
      <c r="MNK254" s="348"/>
      <c r="MNL254" s="348"/>
      <c r="MNM254" s="349"/>
      <c r="MNO254" s="347"/>
      <c r="MNP254" s="350"/>
      <c r="MNQ254" s="350"/>
      <c r="MNR254" s="348"/>
      <c r="MNS254" s="348"/>
      <c r="MNT254" s="348"/>
      <c r="MNU254" s="349"/>
      <c r="MNW254" s="347"/>
      <c r="MNX254" s="350"/>
      <c r="MNY254" s="350"/>
      <c r="MNZ254" s="348"/>
      <c r="MOA254" s="348"/>
      <c r="MOB254" s="348"/>
      <c r="MOC254" s="349"/>
      <c r="MOE254" s="347"/>
      <c r="MOF254" s="350"/>
      <c r="MOG254" s="350"/>
      <c r="MOH254" s="348"/>
      <c r="MOI254" s="348"/>
      <c r="MOJ254" s="348"/>
      <c r="MOK254" s="349"/>
      <c r="MOM254" s="347"/>
      <c r="MON254" s="350"/>
      <c r="MOO254" s="350"/>
      <c r="MOP254" s="348"/>
      <c r="MOQ254" s="348"/>
      <c r="MOR254" s="348"/>
      <c r="MOS254" s="349"/>
      <c r="MOU254" s="347"/>
      <c r="MOV254" s="350"/>
      <c r="MOW254" s="350"/>
      <c r="MOX254" s="348"/>
      <c r="MOY254" s="348"/>
      <c r="MOZ254" s="348"/>
      <c r="MPA254" s="349"/>
      <c r="MPC254" s="347"/>
      <c r="MPD254" s="350"/>
      <c r="MPE254" s="350"/>
      <c r="MPF254" s="348"/>
      <c r="MPG254" s="348"/>
      <c r="MPH254" s="348"/>
      <c r="MPI254" s="349"/>
      <c r="MPK254" s="347"/>
      <c r="MPL254" s="350"/>
      <c r="MPM254" s="350"/>
      <c r="MPN254" s="348"/>
      <c r="MPO254" s="348"/>
      <c r="MPP254" s="348"/>
      <c r="MPQ254" s="349"/>
      <c r="MPS254" s="347"/>
      <c r="MPT254" s="350"/>
      <c r="MPU254" s="350"/>
      <c r="MPV254" s="348"/>
      <c r="MPW254" s="348"/>
      <c r="MPX254" s="348"/>
      <c r="MPY254" s="349"/>
      <c r="MQA254" s="347"/>
      <c r="MQB254" s="350"/>
      <c r="MQC254" s="350"/>
      <c r="MQD254" s="348"/>
      <c r="MQE254" s="348"/>
      <c r="MQF254" s="348"/>
      <c r="MQG254" s="349"/>
      <c r="MQI254" s="347"/>
      <c r="MQJ254" s="350"/>
      <c r="MQK254" s="350"/>
      <c r="MQL254" s="348"/>
      <c r="MQM254" s="348"/>
      <c r="MQN254" s="348"/>
      <c r="MQO254" s="349"/>
      <c r="MQQ254" s="347"/>
      <c r="MQR254" s="350"/>
      <c r="MQS254" s="350"/>
      <c r="MQT254" s="348"/>
      <c r="MQU254" s="348"/>
      <c r="MQV254" s="348"/>
      <c r="MQW254" s="349"/>
      <c r="MQY254" s="347"/>
      <c r="MQZ254" s="350"/>
      <c r="MRA254" s="350"/>
      <c r="MRB254" s="348"/>
      <c r="MRC254" s="348"/>
      <c r="MRD254" s="348"/>
      <c r="MRE254" s="349"/>
      <c r="MRG254" s="347"/>
      <c r="MRH254" s="350"/>
      <c r="MRI254" s="350"/>
      <c r="MRJ254" s="348"/>
      <c r="MRK254" s="348"/>
      <c r="MRL254" s="348"/>
      <c r="MRM254" s="349"/>
      <c r="MRO254" s="347"/>
      <c r="MRP254" s="350"/>
      <c r="MRQ254" s="350"/>
      <c r="MRR254" s="348"/>
      <c r="MRS254" s="348"/>
      <c r="MRT254" s="348"/>
      <c r="MRU254" s="349"/>
      <c r="MRW254" s="347"/>
      <c r="MRX254" s="350"/>
      <c r="MRY254" s="350"/>
      <c r="MRZ254" s="348"/>
      <c r="MSA254" s="348"/>
      <c r="MSB254" s="348"/>
      <c r="MSC254" s="349"/>
      <c r="MSE254" s="347"/>
      <c r="MSF254" s="350"/>
      <c r="MSG254" s="350"/>
      <c r="MSH254" s="348"/>
      <c r="MSI254" s="348"/>
      <c r="MSJ254" s="348"/>
      <c r="MSK254" s="349"/>
      <c r="MSM254" s="347"/>
      <c r="MSN254" s="350"/>
      <c r="MSO254" s="350"/>
      <c r="MSP254" s="348"/>
      <c r="MSQ254" s="348"/>
      <c r="MSR254" s="348"/>
      <c r="MSS254" s="349"/>
      <c r="MSU254" s="347"/>
      <c r="MSV254" s="350"/>
      <c r="MSW254" s="350"/>
      <c r="MSX254" s="348"/>
      <c r="MSY254" s="348"/>
      <c r="MSZ254" s="348"/>
      <c r="MTA254" s="349"/>
      <c r="MTC254" s="347"/>
      <c r="MTD254" s="350"/>
      <c r="MTE254" s="350"/>
      <c r="MTF254" s="348"/>
      <c r="MTG254" s="348"/>
      <c r="MTH254" s="348"/>
      <c r="MTI254" s="349"/>
      <c r="MTK254" s="347"/>
      <c r="MTL254" s="350"/>
      <c r="MTM254" s="350"/>
      <c r="MTN254" s="348"/>
      <c r="MTO254" s="348"/>
      <c r="MTP254" s="348"/>
      <c r="MTQ254" s="349"/>
      <c r="MTS254" s="347"/>
      <c r="MTT254" s="350"/>
      <c r="MTU254" s="350"/>
      <c r="MTV254" s="348"/>
      <c r="MTW254" s="348"/>
      <c r="MTX254" s="348"/>
      <c r="MTY254" s="349"/>
      <c r="MUA254" s="347"/>
      <c r="MUB254" s="350"/>
      <c r="MUC254" s="350"/>
      <c r="MUD254" s="348"/>
      <c r="MUE254" s="348"/>
      <c r="MUF254" s="348"/>
      <c r="MUG254" s="349"/>
      <c r="MUI254" s="347"/>
      <c r="MUJ254" s="350"/>
      <c r="MUK254" s="350"/>
      <c r="MUL254" s="348"/>
      <c r="MUM254" s="348"/>
      <c r="MUN254" s="348"/>
      <c r="MUO254" s="349"/>
      <c r="MUQ254" s="347"/>
      <c r="MUR254" s="350"/>
      <c r="MUS254" s="350"/>
      <c r="MUT254" s="348"/>
      <c r="MUU254" s="348"/>
      <c r="MUV254" s="348"/>
      <c r="MUW254" s="349"/>
      <c r="MUY254" s="347"/>
      <c r="MUZ254" s="350"/>
      <c r="MVA254" s="350"/>
      <c r="MVB254" s="348"/>
      <c r="MVC254" s="348"/>
      <c r="MVD254" s="348"/>
      <c r="MVE254" s="349"/>
      <c r="MVG254" s="347"/>
      <c r="MVH254" s="350"/>
      <c r="MVI254" s="350"/>
      <c r="MVJ254" s="348"/>
      <c r="MVK254" s="348"/>
      <c r="MVL254" s="348"/>
      <c r="MVM254" s="349"/>
      <c r="MVO254" s="347"/>
      <c r="MVP254" s="350"/>
      <c r="MVQ254" s="350"/>
      <c r="MVR254" s="348"/>
      <c r="MVS254" s="348"/>
      <c r="MVT254" s="348"/>
      <c r="MVU254" s="349"/>
      <c r="MVW254" s="347"/>
      <c r="MVX254" s="350"/>
      <c r="MVY254" s="350"/>
      <c r="MVZ254" s="348"/>
      <c r="MWA254" s="348"/>
      <c r="MWB254" s="348"/>
      <c r="MWC254" s="349"/>
      <c r="MWE254" s="347"/>
      <c r="MWF254" s="350"/>
      <c r="MWG254" s="350"/>
      <c r="MWH254" s="348"/>
      <c r="MWI254" s="348"/>
      <c r="MWJ254" s="348"/>
      <c r="MWK254" s="349"/>
      <c r="MWM254" s="347"/>
      <c r="MWN254" s="350"/>
      <c r="MWO254" s="350"/>
      <c r="MWP254" s="348"/>
      <c r="MWQ254" s="348"/>
      <c r="MWR254" s="348"/>
      <c r="MWS254" s="349"/>
      <c r="MWU254" s="347"/>
      <c r="MWV254" s="350"/>
      <c r="MWW254" s="350"/>
      <c r="MWX254" s="348"/>
      <c r="MWY254" s="348"/>
      <c r="MWZ254" s="348"/>
      <c r="MXA254" s="349"/>
      <c r="MXC254" s="347"/>
      <c r="MXD254" s="350"/>
      <c r="MXE254" s="350"/>
      <c r="MXF254" s="348"/>
      <c r="MXG254" s="348"/>
      <c r="MXH254" s="348"/>
      <c r="MXI254" s="349"/>
      <c r="MXK254" s="347"/>
      <c r="MXL254" s="350"/>
      <c r="MXM254" s="350"/>
      <c r="MXN254" s="348"/>
      <c r="MXO254" s="348"/>
      <c r="MXP254" s="348"/>
      <c r="MXQ254" s="349"/>
      <c r="MXS254" s="347"/>
      <c r="MXT254" s="350"/>
      <c r="MXU254" s="350"/>
      <c r="MXV254" s="348"/>
      <c r="MXW254" s="348"/>
      <c r="MXX254" s="348"/>
      <c r="MXY254" s="349"/>
      <c r="MYA254" s="347"/>
      <c r="MYB254" s="350"/>
      <c r="MYC254" s="350"/>
      <c r="MYD254" s="348"/>
      <c r="MYE254" s="348"/>
      <c r="MYF254" s="348"/>
      <c r="MYG254" s="349"/>
      <c r="MYI254" s="347"/>
      <c r="MYJ254" s="350"/>
      <c r="MYK254" s="350"/>
      <c r="MYL254" s="348"/>
      <c r="MYM254" s="348"/>
      <c r="MYN254" s="348"/>
      <c r="MYO254" s="349"/>
      <c r="MYQ254" s="347"/>
      <c r="MYR254" s="350"/>
      <c r="MYS254" s="350"/>
      <c r="MYT254" s="348"/>
      <c r="MYU254" s="348"/>
      <c r="MYV254" s="348"/>
      <c r="MYW254" s="349"/>
      <c r="MYY254" s="347"/>
      <c r="MYZ254" s="350"/>
      <c r="MZA254" s="350"/>
      <c r="MZB254" s="348"/>
      <c r="MZC254" s="348"/>
      <c r="MZD254" s="348"/>
      <c r="MZE254" s="349"/>
      <c r="MZG254" s="347"/>
      <c r="MZH254" s="350"/>
      <c r="MZI254" s="350"/>
      <c r="MZJ254" s="348"/>
      <c r="MZK254" s="348"/>
      <c r="MZL254" s="348"/>
      <c r="MZM254" s="349"/>
      <c r="MZO254" s="347"/>
      <c r="MZP254" s="350"/>
      <c r="MZQ254" s="350"/>
      <c r="MZR254" s="348"/>
      <c r="MZS254" s="348"/>
      <c r="MZT254" s="348"/>
      <c r="MZU254" s="349"/>
      <c r="MZW254" s="347"/>
      <c r="MZX254" s="350"/>
      <c r="MZY254" s="350"/>
      <c r="MZZ254" s="348"/>
      <c r="NAA254" s="348"/>
      <c r="NAB254" s="348"/>
      <c r="NAC254" s="349"/>
      <c r="NAE254" s="347"/>
      <c r="NAF254" s="350"/>
      <c r="NAG254" s="350"/>
      <c r="NAH254" s="348"/>
      <c r="NAI254" s="348"/>
      <c r="NAJ254" s="348"/>
      <c r="NAK254" s="349"/>
      <c r="NAM254" s="347"/>
      <c r="NAN254" s="350"/>
      <c r="NAO254" s="350"/>
      <c r="NAP254" s="348"/>
      <c r="NAQ254" s="348"/>
      <c r="NAR254" s="348"/>
      <c r="NAS254" s="349"/>
      <c r="NAU254" s="347"/>
      <c r="NAV254" s="350"/>
      <c r="NAW254" s="350"/>
      <c r="NAX254" s="348"/>
      <c r="NAY254" s="348"/>
      <c r="NAZ254" s="348"/>
      <c r="NBA254" s="349"/>
      <c r="NBC254" s="347"/>
      <c r="NBD254" s="350"/>
      <c r="NBE254" s="350"/>
      <c r="NBF254" s="348"/>
      <c r="NBG254" s="348"/>
      <c r="NBH254" s="348"/>
      <c r="NBI254" s="349"/>
      <c r="NBK254" s="347"/>
      <c r="NBL254" s="350"/>
      <c r="NBM254" s="350"/>
      <c r="NBN254" s="348"/>
      <c r="NBO254" s="348"/>
      <c r="NBP254" s="348"/>
      <c r="NBQ254" s="349"/>
      <c r="NBS254" s="347"/>
      <c r="NBT254" s="350"/>
      <c r="NBU254" s="350"/>
      <c r="NBV254" s="348"/>
      <c r="NBW254" s="348"/>
      <c r="NBX254" s="348"/>
      <c r="NBY254" s="349"/>
      <c r="NCA254" s="347"/>
      <c r="NCB254" s="350"/>
      <c r="NCC254" s="350"/>
      <c r="NCD254" s="348"/>
      <c r="NCE254" s="348"/>
      <c r="NCF254" s="348"/>
      <c r="NCG254" s="349"/>
      <c r="NCI254" s="347"/>
      <c r="NCJ254" s="350"/>
      <c r="NCK254" s="350"/>
      <c r="NCL254" s="348"/>
      <c r="NCM254" s="348"/>
      <c r="NCN254" s="348"/>
      <c r="NCO254" s="349"/>
      <c r="NCQ254" s="347"/>
      <c r="NCR254" s="350"/>
      <c r="NCS254" s="350"/>
      <c r="NCT254" s="348"/>
      <c r="NCU254" s="348"/>
      <c r="NCV254" s="348"/>
      <c r="NCW254" s="349"/>
      <c r="NCY254" s="347"/>
      <c r="NCZ254" s="350"/>
      <c r="NDA254" s="350"/>
      <c r="NDB254" s="348"/>
      <c r="NDC254" s="348"/>
      <c r="NDD254" s="348"/>
      <c r="NDE254" s="349"/>
      <c r="NDG254" s="347"/>
      <c r="NDH254" s="350"/>
      <c r="NDI254" s="350"/>
      <c r="NDJ254" s="348"/>
      <c r="NDK254" s="348"/>
      <c r="NDL254" s="348"/>
      <c r="NDM254" s="349"/>
      <c r="NDO254" s="347"/>
      <c r="NDP254" s="350"/>
      <c r="NDQ254" s="350"/>
      <c r="NDR254" s="348"/>
      <c r="NDS254" s="348"/>
      <c r="NDT254" s="348"/>
      <c r="NDU254" s="349"/>
      <c r="NDW254" s="347"/>
      <c r="NDX254" s="350"/>
      <c r="NDY254" s="350"/>
      <c r="NDZ254" s="348"/>
      <c r="NEA254" s="348"/>
      <c r="NEB254" s="348"/>
      <c r="NEC254" s="349"/>
      <c r="NEE254" s="347"/>
      <c r="NEF254" s="350"/>
      <c r="NEG254" s="350"/>
      <c r="NEH254" s="348"/>
      <c r="NEI254" s="348"/>
      <c r="NEJ254" s="348"/>
      <c r="NEK254" s="349"/>
      <c r="NEM254" s="347"/>
      <c r="NEN254" s="350"/>
      <c r="NEO254" s="350"/>
      <c r="NEP254" s="348"/>
      <c r="NEQ254" s="348"/>
      <c r="NER254" s="348"/>
      <c r="NES254" s="349"/>
      <c r="NEU254" s="347"/>
      <c r="NEV254" s="350"/>
      <c r="NEW254" s="350"/>
      <c r="NEX254" s="348"/>
      <c r="NEY254" s="348"/>
      <c r="NEZ254" s="348"/>
      <c r="NFA254" s="349"/>
      <c r="NFC254" s="347"/>
      <c r="NFD254" s="350"/>
      <c r="NFE254" s="350"/>
      <c r="NFF254" s="348"/>
      <c r="NFG254" s="348"/>
      <c r="NFH254" s="348"/>
      <c r="NFI254" s="349"/>
      <c r="NFK254" s="347"/>
      <c r="NFL254" s="350"/>
      <c r="NFM254" s="350"/>
      <c r="NFN254" s="348"/>
      <c r="NFO254" s="348"/>
      <c r="NFP254" s="348"/>
      <c r="NFQ254" s="349"/>
      <c r="NFS254" s="347"/>
      <c r="NFT254" s="350"/>
      <c r="NFU254" s="350"/>
      <c r="NFV254" s="348"/>
      <c r="NFW254" s="348"/>
      <c r="NFX254" s="348"/>
      <c r="NFY254" s="349"/>
      <c r="NGA254" s="347"/>
      <c r="NGB254" s="350"/>
      <c r="NGC254" s="350"/>
      <c r="NGD254" s="348"/>
      <c r="NGE254" s="348"/>
      <c r="NGF254" s="348"/>
      <c r="NGG254" s="349"/>
      <c r="NGI254" s="347"/>
      <c r="NGJ254" s="350"/>
      <c r="NGK254" s="350"/>
      <c r="NGL254" s="348"/>
      <c r="NGM254" s="348"/>
      <c r="NGN254" s="348"/>
      <c r="NGO254" s="349"/>
      <c r="NGQ254" s="347"/>
      <c r="NGR254" s="350"/>
      <c r="NGS254" s="350"/>
      <c r="NGT254" s="348"/>
      <c r="NGU254" s="348"/>
      <c r="NGV254" s="348"/>
      <c r="NGW254" s="349"/>
      <c r="NGY254" s="347"/>
      <c r="NGZ254" s="350"/>
      <c r="NHA254" s="350"/>
      <c r="NHB254" s="348"/>
      <c r="NHC254" s="348"/>
      <c r="NHD254" s="348"/>
      <c r="NHE254" s="349"/>
      <c r="NHG254" s="347"/>
      <c r="NHH254" s="350"/>
      <c r="NHI254" s="350"/>
      <c r="NHJ254" s="348"/>
      <c r="NHK254" s="348"/>
      <c r="NHL254" s="348"/>
      <c r="NHM254" s="349"/>
      <c r="NHO254" s="347"/>
      <c r="NHP254" s="350"/>
      <c r="NHQ254" s="350"/>
      <c r="NHR254" s="348"/>
      <c r="NHS254" s="348"/>
      <c r="NHT254" s="348"/>
      <c r="NHU254" s="349"/>
      <c r="NHW254" s="347"/>
      <c r="NHX254" s="350"/>
      <c r="NHY254" s="350"/>
      <c r="NHZ254" s="348"/>
      <c r="NIA254" s="348"/>
      <c r="NIB254" s="348"/>
      <c r="NIC254" s="349"/>
      <c r="NIE254" s="347"/>
      <c r="NIF254" s="350"/>
      <c r="NIG254" s="350"/>
      <c r="NIH254" s="348"/>
      <c r="NII254" s="348"/>
      <c r="NIJ254" s="348"/>
      <c r="NIK254" s="349"/>
      <c r="NIM254" s="347"/>
      <c r="NIN254" s="350"/>
      <c r="NIO254" s="350"/>
      <c r="NIP254" s="348"/>
      <c r="NIQ254" s="348"/>
      <c r="NIR254" s="348"/>
      <c r="NIS254" s="349"/>
      <c r="NIU254" s="347"/>
      <c r="NIV254" s="350"/>
      <c r="NIW254" s="350"/>
      <c r="NIX254" s="348"/>
      <c r="NIY254" s="348"/>
      <c r="NIZ254" s="348"/>
      <c r="NJA254" s="349"/>
      <c r="NJC254" s="347"/>
      <c r="NJD254" s="350"/>
      <c r="NJE254" s="350"/>
      <c r="NJF254" s="348"/>
      <c r="NJG254" s="348"/>
      <c r="NJH254" s="348"/>
      <c r="NJI254" s="349"/>
      <c r="NJK254" s="347"/>
      <c r="NJL254" s="350"/>
      <c r="NJM254" s="350"/>
      <c r="NJN254" s="348"/>
      <c r="NJO254" s="348"/>
      <c r="NJP254" s="348"/>
      <c r="NJQ254" s="349"/>
      <c r="NJS254" s="347"/>
      <c r="NJT254" s="350"/>
      <c r="NJU254" s="350"/>
      <c r="NJV254" s="348"/>
      <c r="NJW254" s="348"/>
      <c r="NJX254" s="348"/>
      <c r="NJY254" s="349"/>
      <c r="NKA254" s="347"/>
      <c r="NKB254" s="350"/>
      <c r="NKC254" s="350"/>
      <c r="NKD254" s="348"/>
      <c r="NKE254" s="348"/>
      <c r="NKF254" s="348"/>
      <c r="NKG254" s="349"/>
      <c r="NKI254" s="347"/>
      <c r="NKJ254" s="350"/>
      <c r="NKK254" s="350"/>
      <c r="NKL254" s="348"/>
      <c r="NKM254" s="348"/>
      <c r="NKN254" s="348"/>
      <c r="NKO254" s="349"/>
      <c r="NKQ254" s="347"/>
      <c r="NKR254" s="350"/>
      <c r="NKS254" s="350"/>
      <c r="NKT254" s="348"/>
      <c r="NKU254" s="348"/>
      <c r="NKV254" s="348"/>
      <c r="NKW254" s="349"/>
      <c r="NKY254" s="347"/>
      <c r="NKZ254" s="350"/>
      <c r="NLA254" s="350"/>
      <c r="NLB254" s="348"/>
      <c r="NLC254" s="348"/>
      <c r="NLD254" s="348"/>
      <c r="NLE254" s="349"/>
      <c r="NLG254" s="347"/>
      <c r="NLH254" s="350"/>
      <c r="NLI254" s="350"/>
      <c r="NLJ254" s="348"/>
      <c r="NLK254" s="348"/>
      <c r="NLL254" s="348"/>
      <c r="NLM254" s="349"/>
      <c r="NLO254" s="347"/>
      <c r="NLP254" s="350"/>
      <c r="NLQ254" s="350"/>
      <c r="NLR254" s="348"/>
      <c r="NLS254" s="348"/>
      <c r="NLT254" s="348"/>
      <c r="NLU254" s="349"/>
      <c r="NLW254" s="347"/>
      <c r="NLX254" s="350"/>
      <c r="NLY254" s="350"/>
      <c r="NLZ254" s="348"/>
      <c r="NMA254" s="348"/>
      <c r="NMB254" s="348"/>
      <c r="NMC254" s="349"/>
      <c r="NME254" s="347"/>
      <c r="NMF254" s="350"/>
      <c r="NMG254" s="350"/>
      <c r="NMH254" s="348"/>
      <c r="NMI254" s="348"/>
      <c r="NMJ254" s="348"/>
      <c r="NMK254" s="349"/>
      <c r="NMM254" s="347"/>
      <c r="NMN254" s="350"/>
      <c r="NMO254" s="350"/>
      <c r="NMP254" s="348"/>
      <c r="NMQ254" s="348"/>
      <c r="NMR254" s="348"/>
      <c r="NMS254" s="349"/>
      <c r="NMU254" s="347"/>
      <c r="NMV254" s="350"/>
      <c r="NMW254" s="350"/>
      <c r="NMX254" s="348"/>
      <c r="NMY254" s="348"/>
      <c r="NMZ254" s="348"/>
      <c r="NNA254" s="349"/>
      <c r="NNC254" s="347"/>
      <c r="NND254" s="350"/>
      <c r="NNE254" s="350"/>
      <c r="NNF254" s="348"/>
      <c r="NNG254" s="348"/>
      <c r="NNH254" s="348"/>
      <c r="NNI254" s="349"/>
      <c r="NNK254" s="347"/>
      <c r="NNL254" s="350"/>
      <c r="NNM254" s="350"/>
      <c r="NNN254" s="348"/>
      <c r="NNO254" s="348"/>
      <c r="NNP254" s="348"/>
      <c r="NNQ254" s="349"/>
      <c r="NNS254" s="347"/>
      <c r="NNT254" s="350"/>
      <c r="NNU254" s="350"/>
      <c r="NNV254" s="348"/>
      <c r="NNW254" s="348"/>
      <c r="NNX254" s="348"/>
      <c r="NNY254" s="349"/>
      <c r="NOA254" s="347"/>
      <c r="NOB254" s="350"/>
      <c r="NOC254" s="350"/>
      <c r="NOD254" s="348"/>
      <c r="NOE254" s="348"/>
      <c r="NOF254" s="348"/>
      <c r="NOG254" s="349"/>
      <c r="NOI254" s="347"/>
      <c r="NOJ254" s="350"/>
      <c r="NOK254" s="350"/>
      <c r="NOL254" s="348"/>
      <c r="NOM254" s="348"/>
      <c r="NON254" s="348"/>
      <c r="NOO254" s="349"/>
      <c r="NOQ254" s="347"/>
      <c r="NOR254" s="350"/>
      <c r="NOS254" s="350"/>
      <c r="NOT254" s="348"/>
      <c r="NOU254" s="348"/>
      <c r="NOV254" s="348"/>
      <c r="NOW254" s="349"/>
      <c r="NOY254" s="347"/>
      <c r="NOZ254" s="350"/>
      <c r="NPA254" s="350"/>
      <c r="NPB254" s="348"/>
      <c r="NPC254" s="348"/>
      <c r="NPD254" s="348"/>
      <c r="NPE254" s="349"/>
      <c r="NPG254" s="347"/>
      <c r="NPH254" s="350"/>
      <c r="NPI254" s="350"/>
      <c r="NPJ254" s="348"/>
      <c r="NPK254" s="348"/>
      <c r="NPL254" s="348"/>
      <c r="NPM254" s="349"/>
      <c r="NPO254" s="347"/>
      <c r="NPP254" s="350"/>
      <c r="NPQ254" s="350"/>
      <c r="NPR254" s="348"/>
      <c r="NPS254" s="348"/>
      <c r="NPT254" s="348"/>
      <c r="NPU254" s="349"/>
      <c r="NPW254" s="347"/>
      <c r="NPX254" s="350"/>
      <c r="NPY254" s="350"/>
      <c r="NPZ254" s="348"/>
      <c r="NQA254" s="348"/>
      <c r="NQB254" s="348"/>
      <c r="NQC254" s="349"/>
      <c r="NQE254" s="347"/>
      <c r="NQF254" s="350"/>
      <c r="NQG254" s="350"/>
      <c r="NQH254" s="348"/>
      <c r="NQI254" s="348"/>
      <c r="NQJ254" s="348"/>
      <c r="NQK254" s="349"/>
      <c r="NQM254" s="347"/>
      <c r="NQN254" s="350"/>
      <c r="NQO254" s="350"/>
      <c r="NQP254" s="348"/>
      <c r="NQQ254" s="348"/>
      <c r="NQR254" s="348"/>
      <c r="NQS254" s="349"/>
      <c r="NQU254" s="347"/>
      <c r="NQV254" s="350"/>
      <c r="NQW254" s="350"/>
      <c r="NQX254" s="348"/>
      <c r="NQY254" s="348"/>
      <c r="NQZ254" s="348"/>
      <c r="NRA254" s="349"/>
      <c r="NRC254" s="347"/>
      <c r="NRD254" s="350"/>
      <c r="NRE254" s="350"/>
      <c r="NRF254" s="348"/>
      <c r="NRG254" s="348"/>
      <c r="NRH254" s="348"/>
      <c r="NRI254" s="349"/>
      <c r="NRK254" s="347"/>
      <c r="NRL254" s="350"/>
      <c r="NRM254" s="350"/>
      <c r="NRN254" s="348"/>
      <c r="NRO254" s="348"/>
      <c r="NRP254" s="348"/>
      <c r="NRQ254" s="349"/>
      <c r="NRS254" s="347"/>
      <c r="NRT254" s="350"/>
      <c r="NRU254" s="350"/>
      <c r="NRV254" s="348"/>
      <c r="NRW254" s="348"/>
      <c r="NRX254" s="348"/>
      <c r="NRY254" s="349"/>
      <c r="NSA254" s="347"/>
      <c r="NSB254" s="350"/>
      <c r="NSC254" s="350"/>
      <c r="NSD254" s="348"/>
      <c r="NSE254" s="348"/>
      <c r="NSF254" s="348"/>
      <c r="NSG254" s="349"/>
      <c r="NSI254" s="347"/>
      <c r="NSJ254" s="350"/>
      <c r="NSK254" s="350"/>
      <c r="NSL254" s="348"/>
      <c r="NSM254" s="348"/>
      <c r="NSN254" s="348"/>
      <c r="NSO254" s="349"/>
      <c r="NSQ254" s="347"/>
      <c r="NSR254" s="350"/>
      <c r="NSS254" s="350"/>
      <c r="NST254" s="348"/>
      <c r="NSU254" s="348"/>
      <c r="NSV254" s="348"/>
      <c r="NSW254" s="349"/>
      <c r="NSY254" s="347"/>
      <c r="NSZ254" s="350"/>
      <c r="NTA254" s="350"/>
      <c r="NTB254" s="348"/>
      <c r="NTC254" s="348"/>
      <c r="NTD254" s="348"/>
      <c r="NTE254" s="349"/>
      <c r="NTG254" s="347"/>
      <c r="NTH254" s="350"/>
      <c r="NTI254" s="350"/>
      <c r="NTJ254" s="348"/>
      <c r="NTK254" s="348"/>
      <c r="NTL254" s="348"/>
      <c r="NTM254" s="349"/>
      <c r="NTO254" s="347"/>
      <c r="NTP254" s="350"/>
      <c r="NTQ254" s="350"/>
      <c r="NTR254" s="348"/>
      <c r="NTS254" s="348"/>
      <c r="NTT254" s="348"/>
      <c r="NTU254" s="349"/>
      <c r="NTW254" s="347"/>
      <c r="NTX254" s="350"/>
      <c r="NTY254" s="350"/>
      <c r="NTZ254" s="348"/>
      <c r="NUA254" s="348"/>
      <c r="NUB254" s="348"/>
      <c r="NUC254" s="349"/>
      <c r="NUE254" s="347"/>
      <c r="NUF254" s="350"/>
      <c r="NUG254" s="350"/>
      <c r="NUH254" s="348"/>
      <c r="NUI254" s="348"/>
      <c r="NUJ254" s="348"/>
      <c r="NUK254" s="349"/>
      <c r="NUM254" s="347"/>
      <c r="NUN254" s="350"/>
      <c r="NUO254" s="350"/>
      <c r="NUP254" s="348"/>
      <c r="NUQ254" s="348"/>
      <c r="NUR254" s="348"/>
      <c r="NUS254" s="349"/>
      <c r="NUU254" s="347"/>
      <c r="NUV254" s="350"/>
      <c r="NUW254" s="350"/>
      <c r="NUX254" s="348"/>
      <c r="NUY254" s="348"/>
      <c r="NUZ254" s="348"/>
      <c r="NVA254" s="349"/>
      <c r="NVC254" s="347"/>
      <c r="NVD254" s="350"/>
      <c r="NVE254" s="350"/>
      <c r="NVF254" s="348"/>
      <c r="NVG254" s="348"/>
      <c r="NVH254" s="348"/>
      <c r="NVI254" s="349"/>
      <c r="NVK254" s="347"/>
      <c r="NVL254" s="350"/>
      <c r="NVM254" s="350"/>
      <c r="NVN254" s="348"/>
      <c r="NVO254" s="348"/>
      <c r="NVP254" s="348"/>
      <c r="NVQ254" s="349"/>
      <c r="NVS254" s="347"/>
      <c r="NVT254" s="350"/>
      <c r="NVU254" s="350"/>
      <c r="NVV254" s="348"/>
      <c r="NVW254" s="348"/>
      <c r="NVX254" s="348"/>
      <c r="NVY254" s="349"/>
      <c r="NWA254" s="347"/>
      <c r="NWB254" s="350"/>
      <c r="NWC254" s="350"/>
      <c r="NWD254" s="348"/>
      <c r="NWE254" s="348"/>
      <c r="NWF254" s="348"/>
      <c r="NWG254" s="349"/>
      <c r="NWI254" s="347"/>
      <c r="NWJ254" s="350"/>
      <c r="NWK254" s="350"/>
      <c r="NWL254" s="348"/>
      <c r="NWM254" s="348"/>
      <c r="NWN254" s="348"/>
      <c r="NWO254" s="349"/>
      <c r="NWQ254" s="347"/>
      <c r="NWR254" s="350"/>
      <c r="NWS254" s="350"/>
      <c r="NWT254" s="348"/>
      <c r="NWU254" s="348"/>
      <c r="NWV254" s="348"/>
      <c r="NWW254" s="349"/>
      <c r="NWY254" s="347"/>
      <c r="NWZ254" s="350"/>
      <c r="NXA254" s="350"/>
      <c r="NXB254" s="348"/>
      <c r="NXC254" s="348"/>
      <c r="NXD254" s="348"/>
      <c r="NXE254" s="349"/>
      <c r="NXG254" s="347"/>
      <c r="NXH254" s="350"/>
      <c r="NXI254" s="350"/>
      <c r="NXJ254" s="348"/>
      <c r="NXK254" s="348"/>
      <c r="NXL254" s="348"/>
      <c r="NXM254" s="349"/>
      <c r="NXO254" s="347"/>
      <c r="NXP254" s="350"/>
      <c r="NXQ254" s="350"/>
      <c r="NXR254" s="348"/>
      <c r="NXS254" s="348"/>
      <c r="NXT254" s="348"/>
      <c r="NXU254" s="349"/>
      <c r="NXW254" s="347"/>
      <c r="NXX254" s="350"/>
      <c r="NXY254" s="350"/>
      <c r="NXZ254" s="348"/>
      <c r="NYA254" s="348"/>
      <c r="NYB254" s="348"/>
      <c r="NYC254" s="349"/>
      <c r="NYE254" s="347"/>
      <c r="NYF254" s="350"/>
      <c r="NYG254" s="350"/>
      <c r="NYH254" s="348"/>
      <c r="NYI254" s="348"/>
      <c r="NYJ254" s="348"/>
      <c r="NYK254" s="349"/>
      <c r="NYM254" s="347"/>
      <c r="NYN254" s="350"/>
      <c r="NYO254" s="350"/>
      <c r="NYP254" s="348"/>
      <c r="NYQ254" s="348"/>
      <c r="NYR254" s="348"/>
      <c r="NYS254" s="349"/>
      <c r="NYU254" s="347"/>
      <c r="NYV254" s="350"/>
      <c r="NYW254" s="350"/>
      <c r="NYX254" s="348"/>
      <c r="NYY254" s="348"/>
      <c r="NYZ254" s="348"/>
      <c r="NZA254" s="349"/>
      <c r="NZC254" s="347"/>
      <c r="NZD254" s="350"/>
      <c r="NZE254" s="350"/>
      <c r="NZF254" s="348"/>
      <c r="NZG254" s="348"/>
      <c r="NZH254" s="348"/>
      <c r="NZI254" s="349"/>
      <c r="NZK254" s="347"/>
      <c r="NZL254" s="350"/>
      <c r="NZM254" s="350"/>
      <c r="NZN254" s="348"/>
      <c r="NZO254" s="348"/>
      <c r="NZP254" s="348"/>
      <c r="NZQ254" s="349"/>
      <c r="NZS254" s="347"/>
      <c r="NZT254" s="350"/>
      <c r="NZU254" s="350"/>
      <c r="NZV254" s="348"/>
      <c r="NZW254" s="348"/>
      <c r="NZX254" s="348"/>
      <c r="NZY254" s="349"/>
      <c r="OAA254" s="347"/>
      <c r="OAB254" s="350"/>
      <c r="OAC254" s="350"/>
      <c r="OAD254" s="348"/>
      <c r="OAE254" s="348"/>
      <c r="OAF254" s="348"/>
      <c r="OAG254" s="349"/>
      <c r="OAI254" s="347"/>
      <c r="OAJ254" s="350"/>
      <c r="OAK254" s="350"/>
      <c r="OAL254" s="348"/>
      <c r="OAM254" s="348"/>
      <c r="OAN254" s="348"/>
      <c r="OAO254" s="349"/>
      <c r="OAQ254" s="347"/>
      <c r="OAR254" s="350"/>
      <c r="OAS254" s="350"/>
      <c r="OAT254" s="348"/>
      <c r="OAU254" s="348"/>
      <c r="OAV254" s="348"/>
      <c r="OAW254" s="349"/>
      <c r="OAY254" s="347"/>
      <c r="OAZ254" s="350"/>
      <c r="OBA254" s="350"/>
      <c r="OBB254" s="348"/>
      <c r="OBC254" s="348"/>
      <c r="OBD254" s="348"/>
      <c r="OBE254" s="349"/>
      <c r="OBG254" s="347"/>
      <c r="OBH254" s="350"/>
      <c r="OBI254" s="350"/>
      <c r="OBJ254" s="348"/>
      <c r="OBK254" s="348"/>
      <c r="OBL254" s="348"/>
      <c r="OBM254" s="349"/>
      <c r="OBO254" s="347"/>
      <c r="OBP254" s="350"/>
      <c r="OBQ254" s="350"/>
      <c r="OBR254" s="348"/>
      <c r="OBS254" s="348"/>
      <c r="OBT254" s="348"/>
      <c r="OBU254" s="349"/>
      <c r="OBW254" s="347"/>
      <c r="OBX254" s="350"/>
      <c r="OBY254" s="350"/>
      <c r="OBZ254" s="348"/>
      <c r="OCA254" s="348"/>
      <c r="OCB254" s="348"/>
      <c r="OCC254" s="349"/>
      <c r="OCE254" s="347"/>
      <c r="OCF254" s="350"/>
      <c r="OCG254" s="350"/>
      <c r="OCH254" s="348"/>
      <c r="OCI254" s="348"/>
      <c r="OCJ254" s="348"/>
      <c r="OCK254" s="349"/>
      <c r="OCM254" s="347"/>
      <c r="OCN254" s="350"/>
      <c r="OCO254" s="350"/>
      <c r="OCP254" s="348"/>
      <c r="OCQ254" s="348"/>
      <c r="OCR254" s="348"/>
      <c r="OCS254" s="349"/>
      <c r="OCU254" s="347"/>
      <c r="OCV254" s="350"/>
      <c r="OCW254" s="350"/>
      <c r="OCX254" s="348"/>
      <c r="OCY254" s="348"/>
      <c r="OCZ254" s="348"/>
      <c r="ODA254" s="349"/>
      <c r="ODC254" s="347"/>
      <c r="ODD254" s="350"/>
      <c r="ODE254" s="350"/>
      <c r="ODF254" s="348"/>
      <c r="ODG254" s="348"/>
      <c r="ODH254" s="348"/>
      <c r="ODI254" s="349"/>
      <c r="ODK254" s="347"/>
      <c r="ODL254" s="350"/>
      <c r="ODM254" s="350"/>
      <c r="ODN254" s="348"/>
      <c r="ODO254" s="348"/>
      <c r="ODP254" s="348"/>
      <c r="ODQ254" s="349"/>
      <c r="ODS254" s="347"/>
      <c r="ODT254" s="350"/>
      <c r="ODU254" s="350"/>
      <c r="ODV254" s="348"/>
      <c r="ODW254" s="348"/>
      <c r="ODX254" s="348"/>
      <c r="ODY254" s="349"/>
      <c r="OEA254" s="347"/>
      <c r="OEB254" s="350"/>
      <c r="OEC254" s="350"/>
      <c r="OED254" s="348"/>
      <c r="OEE254" s="348"/>
      <c r="OEF254" s="348"/>
      <c r="OEG254" s="349"/>
      <c r="OEI254" s="347"/>
      <c r="OEJ254" s="350"/>
      <c r="OEK254" s="350"/>
      <c r="OEL254" s="348"/>
      <c r="OEM254" s="348"/>
      <c r="OEN254" s="348"/>
      <c r="OEO254" s="349"/>
      <c r="OEQ254" s="347"/>
      <c r="OER254" s="350"/>
      <c r="OES254" s="350"/>
      <c r="OET254" s="348"/>
      <c r="OEU254" s="348"/>
      <c r="OEV254" s="348"/>
      <c r="OEW254" s="349"/>
      <c r="OEY254" s="347"/>
      <c r="OEZ254" s="350"/>
      <c r="OFA254" s="350"/>
      <c r="OFB254" s="348"/>
      <c r="OFC254" s="348"/>
      <c r="OFD254" s="348"/>
      <c r="OFE254" s="349"/>
      <c r="OFG254" s="347"/>
      <c r="OFH254" s="350"/>
      <c r="OFI254" s="350"/>
      <c r="OFJ254" s="348"/>
      <c r="OFK254" s="348"/>
      <c r="OFL254" s="348"/>
      <c r="OFM254" s="349"/>
      <c r="OFO254" s="347"/>
      <c r="OFP254" s="350"/>
      <c r="OFQ254" s="350"/>
      <c r="OFR254" s="348"/>
      <c r="OFS254" s="348"/>
      <c r="OFT254" s="348"/>
      <c r="OFU254" s="349"/>
      <c r="OFW254" s="347"/>
      <c r="OFX254" s="350"/>
      <c r="OFY254" s="350"/>
      <c r="OFZ254" s="348"/>
      <c r="OGA254" s="348"/>
      <c r="OGB254" s="348"/>
      <c r="OGC254" s="349"/>
      <c r="OGE254" s="347"/>
      <c r="OGF254" s="350"/>
      <c r="OGG254" s="350"/>
      <c r="OGH254" s="348"/>
      <c r="OGI254" s="348"/>
      <c r="OGJ254" s="348"/>
      <c r="OGK254" s="349"/>
      <c r="OGM254" s="347"/>
      <c r="OGN254" s="350"/>
      <c r="OGO254" s="350"/>
      <c r="OGP254" s="348"/>
      <c r="OGQ254" s="348"/>
      <c r="OGR254" s="348"/>
      <c r="OGS254" s="349"/>
      <c r="OGU254" s="347"/>
      <c r="OGV254" s="350"/>
      <c r="OGW254" s="350"/>
      <c r="OGX254" s="348"/>
      <c r="OGY254" s="348"/>
      <c r="OGZ254" s="348"/>
      <c r="OHA254" s="349"/>
      <c r="OHC254" s="347"/>
      <c r="OHD254" s="350"/>
      <c r="OHE254" s="350"/>
      <c r="OHF254" s="348"/>
      <c r="OHG254" s="348"/>
      <c r="OHH254" s="348"/>
      <c r="OHI254" s="349"/>
      <c r="OHK254" s="347"/>
      <c r="OHL254" s="350"/>
      <c r="OHM254" s="350"/>
      <c r="OHN254" s="348"/>
      <c r="OHO254" s="348"/>
      <c r="OHP254" s="348"/>
      <c r="OHQ254" s="349"/>
      <c r="OHS254" s="347"/>
      <c r="OHT254" s="350"/>
      <c r="OHU254" s="350"/>
      <c r="OHV254" s="348"/>
      <c r="OHW254" s="348"/>
      <c r="OHX254" s="348"/>
      <c r="OHY254" s="349"/>
      <c r="OIA254" s="347"/>
      <c r="OIB254" s="350"/>
      <c r="OIC254" s="350"/>
      <c r="OID254" s="348"/>
      <c r="OIE254" s="348"/>
      <c r="OIF254" s="348"/>
      <c r="OIG254" s="349"/>
      <c r="OII254" s="347"/>
      <c r="OIJ254" s="350"/>
      <c r="OIK254" s="350"/>
      <c r="OIL254" s="348"/>
      <c r="OIM254" s="348"/>
      <c r="OIN254" s="348"/>
      <c r="OIO254" s="349"/>
      <c r="OIQ254" s="347"/>
      <c r="OIR254" s="350"/>
      <c r="OIS254" s="350"/>
      <c r="OIT254" s="348"/>
      <c r="OIU254" s="348"/>
      <c r="OIV254" s="348"/>
      <c r="OIW254" s="349"/>
      <c r="OIY254" s="347"/>
      <c r="OIZ254" s="350"/>
      <c r="OJA254" s="350"/>
      <c r="OJB254" s="348"/>
      <c r="OJC254" s="348"/>
      <c r="OJD254" s="348"/>
      <c r="OJE254" s="349"/>
      <c r="OJG254" s="347"/>
      <c r="OJH254" s="350"/>
      <c r="OJI254" s="350"/>
      <c r="OJJ254" s="348"/>
      <c r="OJK254" s="348"/>
      <c r="OJL254" s="348"/>
      <c r="OJM254" s="349"/>
      <c r="OJO254" s="347"/>
      <c r="OJP254" s="350"/>
      <c r="OJQ254" s="350"/>
      <c r="OJR254" s="348"/>
      <c r="OJS254" s="348"/>
      <c r="OJT254" s="348"/>
      <c r="OJU254" s="349"/>
      <c r="OJW254" s="347"/>
      <c r="OJX254" s="350"/>
      <c r="OJY254" s="350"/>
      <c r="OJZ254" s="348"/>
      <c r="OKA254" s="348"/>
      <c r="OKB254" s="348"/>
      <c r="OKC254" s="349"/>
      <c r="OKE254" s="347"/>
      <c r="OKF254" s="350"/>
      <c r="OKG254" s="350"/>
      <c r="OKH254" s="348"/>
      <c r="OKI254" s="348"/>
      <c r="OKJ254" s="348"/>
      <c r="OKK254" s="349"/>
      <c r="OKM254" s="347"/>
      <c r="OKN254" s="350"/>
      <c r="OKO254" s="350"/>
      <c r="OKP254" s="348"/>
      <c r="OKQ254" s="348"/>
      <c r="OKR254" s="348"/>
      <c r="OKS254" s="349"/>
      <c r="OKU254" s="347"/>
      <c r="OKV254" s="350"/>
      <c r="OKW254" s="350"/>
      <c r="OKX254" s="348"/>
      <c r="OKY254" s="348"/>
      <c r="OKZ254" s="348"/>
      <c r="OLA254" s="349"/>
      <c r="OLC254" s="347"/>
      <c r="OLD254" s="350"/>
      <c r="OLE254" s="350"/>
      <c r="OLF254" s="348"/>
      <c r="OLG254" s="348"/>
      <c r="OLH254" s="348"/>
      <c r="OLI254" s="349"/>
      <c r="OLK254" s="347"/>
      <c r="OLL254" s="350"/>
      <c r="OLM254" s="350"/>
      <c r="OLN254" s="348"/>
      <c r="OLO254" s="348"/>
      <c r="OLP254" s="348"/>
      <c r="OLQ254" s="349"/>
      <c r="OLS254" s="347"/>
      <c r="OLT254" s="350"/>
      <c r="OLU254" s="350"/>
      <c r="OLV254" s="348"/>
      <c r="OLW254" s="348"/>
      <c r="OLX254" s="348"/>
      <c r="OLY254" s="349"/>
      <c r="OMA254" s="347"/>
      <c r="OMB254" s="350"/>
      <c r="OMC254" s="350"/>
      <c r="OMD254" s="348"/>
      <c r="OME254" s="348"/>
      <c r="OMF254" s="348"/>
      <c r="OMG254" s="349"/>
      <c r="OMI254" s="347"/>
      <c r="OMJ254" s="350"/>
      <c r="OMK254" s="350"/>
      <c r="OML254" s="348"/>
      <c r="OMM254" s="348"/>
      <c r="OMN254" s="348"/>
      <c r="OMO254" s="349"/>
      <c r="OMQ254" s="347"/>
      <c r="OMR254" s="350"/>
      <c r="OMS254" s="350"/>
      <c r="OMT254" s="348"/>
      <c r="OMU254" s="348"/>
      <c r="OMV254" s="348"/>
      <c r="OMW254" s="349"/>
      <c r="OMY254" s="347"/>
      <c r="OMZ254" s="350"/>
      <c r="ONA254" s="350"/>
      <c r="ONB254" s="348"/>
      <c r="ONC254" s="348"/>
      <c r="OND254" s="348"/>
      <c r="ONE254" s="349"/>
      <c r="ONG254" s="347"/>
      <c r="ONH254" s="350"/>
      <c r="ONI254" s="350"/>
      <c r="ONJ254" s="348"/>
      <c r="ONK254" s="348"/>
      <c r="ONL254" s="348"/>
      <c r="ONM254" s="349"/>
      <c r="ONO254" s="347"/>
      <c r="ONP254" s="350"/>
      <c r="ONQ254" s="350"/>
      <c r="ONR254" s="348"/>
      <c r="ONS254" s="348"/>
      <c r="ONT254" s="348"/>
      <c r="ONU254" s="349"/>
      <c r="ONW254" s="347"/>
      <c r="ONX254" s="350"/>
      <c r="ONY254" s="350"/>
      <c r="ONZ254" s="348"/>
      <c r="OOA254" s="348"/>
      <c r="OOB254" s="348"/>
      <c r="OOC254" s="349"/>
      <c r="OOE254" s="347"/>
      <c r="OOF254" s="350"/>
      <c r="OOG254" s="350"/>
      <c r="OOH254" s="348"/>
      <c r="OOI254" s="348"/>
      <c r="OOJ254" s="348"/>
      <c r="OOK254" s="349"/>
      <c r="OOM254" s="347"/>
      <c r="OON254" s="350"/>
      <c r="OOO254" s="350"/>
      <c r="OOP254" s="348"/>
      <c r="OOQ254" s="348"/>
      <c r="OOR254" s="348"/>
      <c r="OOS254" s="349"/>
      <c r="OOU254" s="347"/>
      <c r="OOV254" s="350"/>
      <c r="OOW254" s="350"/>
      <c r="OOX254" s="348"/>
      <c r="OOY254" s="348"/>
      <c r="OOZ254" s="348"/>
      <c r="OPA254" s="349"/>
      <c r="OPC254" s="347"/>
      <c r="OPD254" s="350"/>
      <c r="OPE254" s="350"/>
      <c r="OPF254" s="348"/>
      <c r="OPG254" s="348"/>
      <c r="OPH254" s="348"/>
      <c r="OPI254" s="349"/>
      <c r="OPK254" s="347"/>
      <c r="OPL254" s="350"/>
      <c r="OPM254" s="350"/>
      <c r="OPN254" s="348"/>
      <c r="OPO254" s="348"/>
      <c r="OPP254" s="348"/>
      <c r="OPQ254" s="349"/>
      <c r="OPS254" s="347"/>
      <c r="OPT254" s="350"/>
      <c r="OPU254" s="350"/>
      <c r="OPV254" s="348"/>
      <c r="OPW254" s="348"/>
      <c r="OPX254" s="348"/>
      <c r="OPY254" s="349"/>
      <c r="OQA254" s="347"/>
      <c r="OQB254" s="350"/>
      <c r="OQC254" s="350"/>
      <c r="OQD254" s="348"/>
      <c r="OQE254" s="348"/>
      <c r="OQF254" s="348"/>
      <c r="OQG254" s="349"/>
      <c r="OQI254" s="347"/>
      <c r="OQJ254" s="350"/>
      <c r="OQK254" s="350"/>
      <c r="OQL254" s="348"/>
      <c r="OQM254" s="348"/>
      <c r="OQN254" s="348"/>
      <c r="OQO254" s="349"/>
      <c r="OQQ254" s="347"/>
      <c r="OQR254" s="350"/>
      <c r="OQS254" s="350"/>
      <c r="OQT254" s="348"/>
      <c r="OQU254" s="348"/>
      <c r="OQV254" s="348"/>
      <c r="OQW254" s="349"/>
      <c r="OQY254" s="347"/>
      <c r="OQZ254" s="350"/>
      <c r="ORA254" s="350"/>
      <c r="ORB254" s="348"/>
      <c r="ORC254" s="348"/>
      <c r="ORD254" s="348"/>
      <c r="ORE254" s="349"/>
      <c r="ORG254" s="347"/>
      <c r="ORH254" s="350"/>
      <c r="ORI254" s="350"/>
      <c r="ORJ254" s="348"/>
      <c r="ORK254" s="348"/>
      <c r="ORL254" s="348"/>
      <c r="ORM254" s="349"/>
      <c r="ORO254" s="347"/>
      <c r="ORP254" s="350"/>
      <c r="ORQ254" s="350"/>
      <c r="ORR254" s="348"/>
      <c r="ORS254" s="348"/>
      <c r="ORT254" s="348"/>
      <c r="ORU254" s="349"/>
      <c r="ORW254" s="347"/>
      <c r="ORX254" s="350"/>
      <c r="ORY254" s="350"/>
      <c r="ORZ254" s="348"/>
      <c r="OSA254" s="348"/>
      <c r="OSB254" s="348"/>
      <c r="OSC254" s="349"/>
      <c r="OSE254" s="347"/>
      <c r="OSF254" s="350"/>
      <c r="OSG254" s="350"/>
      <c r="OSH254" s="348"/>
      <c r="OSI254" s="348"/>
      <c r="OSJ254" s="348"/>
      <c r="OSK254" s="349"/>
      <c r="OSM254" s="347"/>
      <c r="OSN254" s="350"/>
      <c r="OSO254" s="350"/>
      <c r="OSP254" s="348"/>
      <c r="OSQ254" s="348"/>
      <c r="OSR254" s="348"/>
      <c r="OSS254" s="349"/>
      <c r="OSU254" s="347"/>
      <c r="OSV254" s="350"/>
      <c r="OSW254" s="350"/>
      <c r="OSX254" s="348"/>
      <c r="OSY254" s="348"/>
      <c r="OSZ254" s="348"/>
      <c r="OTA254" s="349"/>
      <c r="OTC254" s="347"/>
      <c r="OTD254" s="350"/>
      <c r="OTE254" s="350"/>
      <c r="OTF254" s="348"/>
      <c r="OTG254" s="348"/>
      <c r="OTH254" s="348"/>
      <c r="OTI254" s="349"/>
      <c r="OTK254" s="347"/>
      <c r="OTL254" s="350"/>
      <c r="OTM254" s="350"/>
      <c r="OTN254" s="348"/>
      <c r="OTO254" s="348"/>
      <c r="OTP254" s="348"/>
      <c r="OTQ254" s="349"/>
      <c r="OTS254" s="347"/>
      <c r="OTT254" s="350"/>
      <c r="OTU254" s="350"/>
      <c r="OTV254" s="348"/>
      <c r="OTW254" s="348"/>
      <c r="OTX254" s="348"/>
      <c r="OTY254" s="349"/>
      <c r="OUA254" s="347"/>
      <c r="OUB254" s="350"/>
      <c r="OUC254" s="350"/>
      <c r="OUD254" s="348"/>
      <c r="OUE254" s="348"/>
      <c r="OUF254" s="348"/>
      <c r="OUG254" s="349"/>
      <c r="OUI254" s="347"/>
      <c r="OUJ254" s="350"/>
      <c r="OUK254" s="350"/>
      <c r="OUL254" s="348"/>
      <c r="OUM254" s="348"/>
      <c r="OUN254" s="348"/>
      <c r="OUO254" s="349"/>
      <c r="OUQ254" s="347"/>
      <c r="OUR254" s="350"/>
      <c r="OUS254" s="350"/>
      <c r="OUT254" s="348"/>
      <c r="OUU254" s="348"/>
      <c r="OUV254" s="348"/>
      <c r="OUW254" s="349"/>
      <c r="OUY254" s="347"/>
      <c r="OUZ254" s="350"/>
      <c r="OVA254" s="350"/>
      <c r="OVB254" s="348"/>
      <c r="OVC254" s="348"/>
      <c r="OVD254" s="348"/>
      <c r="OVE254" s="349"/>
      <c r="OVG254" s="347"/>
      <c r="OVH254" s="350"/>
      <c r="OVI254" s="350"/>
      <c r="OVJ254" s="348"/>
      <c r="OVK254" s="348"/>
      <c r="OVL254" s="348"/>
      <c r="OVM254" s="349"/>
      <c r="OVO254" s="347"/>
      <c r="OVP254" s="350"/>
      <c r="OVQ254" s="350"/>
      <c r="OVR254" s="348"/>
      <c r="OVS254" s="348"/>
      <c r="OVT254" s="348"/>
      <c r="OVU254" s="349"/>
      <c r="OVW254" s="347"/>
      <c r="OVX254" s="350"/>
      <c r="OVY254" s="350"/>
      <c r="OVZ254" s="348"/>
      <c r="OWA254" s="348"/>
      <c r="OWB254" s="348"/>
      <c r="OWC254" s="349"/>
      <c r="OWE254" s="347"/>
      <c r="OWF254" s="350"/>
      <c r="OWG254" s="350"/>
      <c r="OWH254" s="348"/>
      <c r="OWI254" s="348"/>
      <c r="OWJ254" s="348"/>
      <c r="OWK254" s="349"/>
      <c r="OWM254" s="347"/>
      <c r="OWN254" s="350"/>
      <c r="OWO254" s="350"/>
      <c r="OWP254" s="348"/>
      <c r="OWQ254" s="348"/>
      <c r="OWR254" s="348"/>
      <c r="OWS254" s="349"/>
      <c r="OWU254" s="347"/>
      <c r="OWV254" s="350"/>
      <c r="OWW254" s="350"/>
      <c r="OWX254" s="348"/>
      <c r="OWY254" s="348"/>
      <c r="OWZ254" s="348"/>
      <c r="OXA254" s="349"/>
      <c r="OXC254" s="347"/>
      <c r="OXD254" s="350"/>
      <c r="OXE254" s="350"/>
      <c r="OXF254" s="348"/>
      <c r="OXG254" s="348"/>
      <c r="OXH254" s="348"/>
      <c r="OXI254" s="349"/>
      <c r="OXK254" s="347"/>
      <c r="OXL254" s="350"/>
      <c r="OXM254" s="350"/>
      <c r="OXN254" s="348"/>
      <c r="OXO254" s="348"/>
      <c r="OXP254" s="348"/>
      <c r="OXQ254" s="349"/>
      <c r="OXS254" s="347"/>
      <c r="OXT254" s="350"/>
      <c r="OXU254" s="350"/>
      <c r="OXV254" s="348"/>
      <c r="OXW254" s="348"/>
      <c r="OXX254" s="348"/>
      <c r="OXY254" s="349"/>
      <c r="OYA254" s="347"/>
      <c r="OYB254" s="350"/>
      <c r="OYC254" s="350"/>
      <c r="OYD254" s="348"/>
      <c r="OYE254" s="348"/>
      <c r="OYF254" s="348"/>
      <c r="OYG254" s="349"/>
      <c r="OYI254" s="347"/>
      <c r="OYJ254" s="350"/>
      <c r="OYK254" s="350"/>
      <c r="OYL254" s="348"/>
      <c r="OYM254" s="348"/>
      <c r="OYN254" s="348"/>
      <c r="OYO254" s="349"/>
      <c r="OYQ254" s="347"/>
      <c r="OYR254" s="350"/>
      <c r="OYS254" s="350"/>
      <c r="OYT254" s="348"/>
      <c r="OYU254" s="348"/>
      <c r="OYV254" s="348"/>
      <c r="OYW254" s="349"/>
      <c r="OYY254" s="347"/>
      <c r="OYZ254" s="350"/>
      <c r="OZA254" s="350"/>
      <c r="OZB254" s="348"/>
      <c r="OZC254" s="348"/>
      <c r="OZD254" s="348"/>
      <c r="OZE254" s="349"/>
      <c r="OZG254" s="347"/>
      <c r="OZH254" s="350"/>
      <c r="OZI254" s="350"/>
      <c r="OZJ254" s="348"/>
      <c r="OZK254" s="348"/>
      <c r="OZL254" s="348"/>
      <c r="OZM254" s="349"/>
      <c r="OZO254" s="347"/>
      <c r="OZP254" s="350"/>
      <c r="OZQ254" s="350"/>
      <c r="OZR254" s="348"/>
      <c r="OZS254" s="348"/>
      <c r="OZT254" s="348"/>
      <c r="OZU254" s="349"/>
      <c r="OZW254" s="347"/>
      <c r="OZX254" s="350"/>
      <c r="OZY254" s="350"/>
      <c r="OZZ254" s="348"/>
      <c r="PAA254" s="348"/>
      <c r="PAB254" s="348"/>
      <c r="PAC254" s="349"/>
      <c r="PAE254" s="347"/>
      <c r="PAF254" s="350"/>
      <c r="PAG254" s="350"/>
      <c r="PAH254" s="348"/>
      <c r="PAI254" s="348"/>
      <c r="PAJ254" s="348"/>
      <c r="PAK254" s="349"/>
      <c r="PAM254" s="347"/>
      <c r="PAN254" s="350"/>
      <c r="PAO254" s="350"/>
      <c r="PAP254" s="348"/>
      <c r="PAQ254" s="348"/>
      <c r="PAR254" s="348"/>
      <c r="PAS254" s="349"/>
      <c r="PAU254" s="347"/>
      <c r="PAV254" s="350"/>
      <c r="PAW254" s="350"/>
      <c r="PAX254" s="348"/>
      <c r="PAY254" s="348"/>
      <c r="PAZ254" s="348"/>
      <c r="PBA254" s="349"/>
      <c r="PBC254" s="347"/>
      <c r="PBD254" s="350"/>
      <c r="PBE254" s="350"/>
      <c r="PBF254" s="348"/>
      <c r="PBG254" s="348"/>
      <c r="PBH254" s="348"/>
      <c r="PBI254" s="349"/>
      <c r="PBK254" s="347"/>
      <c r="PBL254" s="350"/>
      <c r="PBM254" s="350"/>
      <c r="PBN254" s="348"/>
      <c r="PBO254" s="348"/>
      <c r="PBP254" s="348"/>
      <c r="PBQ254" s="349"/>
      <c r="PBS254" s="347"/>
      <c r="PBT254" s="350"/>
      <c r="PBU254" s="350"/>
      <c r="PBV254" s="348"/>
      <c r="PBW254" s="348"/>
      <c r="PBX254" s="348"/>
      <c r="PBY254" s="349"/>
      <c r="PCA254" s="347"/>
      <c r="PCB254" s="350"/>
      <c r="PCC254" s="350"/>
      <c r="PCD254" s="348"/>
      <c r="PCE254" s="348"/>
      <c r="PCF254" s="348"/>
      <c r="PCG254" s="349"/>
      <c r="PCI254" s="347"/>
      <c r="PCJ254" s="350"/>
      <c r="PCK254" s="350"/>
      <c r="PCL254" s="348"/>
      <c r="PCM254" s="348"/>
      <c r="PCN254" s="348"/>
      <c r="PCO254" s="349"/>
      <c r="PCQ254" s="347"/>
      <c r="PCR254" s="350"/>
      <c r="PCS254" s="350"/>
      <c r="PCT254" s="348"/>
      <c r="PCU254" s="348"/>
      <c r="PCV254" s="348"/>
      <c r="PCW254" s="349"/>
      <c r="PCY254" s="347"/>
      <c r="PCZ254" s="350"/>
      <c r="PDA254" s="350"/>
      <c r="PDB254" s="348"/>
      <c r="PDC254" s="348"/>
      <c r="PDD254" s="348"/>
      <c r="PDE254" s="349"/>
      <c r="PDG254" s="347"/>
      <c r="PDH254" s="350"/>
      <c r="PDI254" s="350"/>
      <c r="PDJ254" s="348"/>
      <c r="PDK254" s="348"/>
      <c r="PDL254" s="348"/>
      <c r="PDM254" s="349"/>
      <c r="PDO254" s="347"/>
      <c r="PDP254" s="350"/>
      <c r="PDQ254" s="350"/>
      <c r="PDR254" s="348"/>
      <c r="PDS254" s="348"/>
      <c r="PDT254" s="348"/>
      <c r="PDU254" s="349"/>
      <c r="PDW254" s="347"/>
      <c r="PDX254" s="350"/>
      <c r="PDY254" s="350"/>
      <c r="PDZ254" s="348"/>
      <c r="PEA254" s="348"/>
      <c r="PEB254" s="348"/>
      <c r="PEC254" s="349"/>
      <c r="PEE254" s="347"/>
      <c r="PEF254" s="350"/>
      <c r="PEG254" s="350"/>
      <c r="PEH254" s="348"/>
      <c r="PEI254" s="348"/>
      <c r="PEJ254" s="348"/>
      <c r="PEK254" s="349"/>
      <c r="PEM254" s="347"/>
      <c r="PEN254" s="350"/>
      <c r="PEO254" s="350"/>
      <c r="PEP254" s="348"/>
      <c r="PEQ254" s="348"/>
      <c r="PER254" s="348"/>
      <c r="PES254" s="349"/>
      <c r="PEU254" s="347"/>
      <c r="PEV254" s="350"/>
      <c r="PEW254" s="350"/>
      <c r="PEX254" s="348"/>
      <c r="PEY254" s="348"/>
      <c r="PEZ254" s="348"/>
      <c r="PFA254" s="349"/>
      <c r="PFC254" s="347"/>
      <c r="PFD254" s="350"/>
      <c r="PFE254" s="350"/>
      <c r="PFF254" s="348"/>
      <c r="PFG254" s="348"/>
      <c r="PFH254" s="348"/>
      <c r="PFI254" s="349"/>
      <c r="PFK254" s="347"/>
      <c r="PFL254" s="350"/>
      <c r="PFM254" s="350"/>
      <c r="PFN254" s="348"/>
      <c r="PFO254" s="348"/>
      <c r="PFP254" s="348"/>
      <c r="PFQ254" s="349"/>
      <c r="PFS254" s="347"/>
      <c r="PFT254" s="350"/>
      <c r="PFU254" s="350"/>
      <c r="PFV254" s="348"/>
      <c r="PFW254" s="348"/>
      <c r="PFX254" s="348"/>
      <c r="PFY254" s="349"/>
      <c r="PGA254" s="347"/>
      <c r="PGB254" s="350"/>
      <c r="PGC254" s="350"/>
      <c r="PGD254" s="348"/>
      <c r="PGE254" s="348"/>
      <c r="PGF254" s="348"/>
      <c r="PGG254" s="349"/>
      <c r="PGI254" s="347"/>
      <c r="PGJ254" s="350"/>
      <c r="PGK254" s="350"/>
      <c r="PGL254" s="348"/>
      <c r="PGM254" s="348"/>
      <c r="PGN254" s="348"/>
      <c r="PGO254" s="349"/>
      <c r="PGQ254" s="347"/>
      <c r="PGR254" s="350"/>
      <c r="PGS254" s="350"/>
      <c r="PGT254" s="348"/>
      <c r="PGU254" s="348"/>
      <c r="PGV254" s="348"/>
      <c r="PGW254" s="349"/>
      <c r="PGY254" s="347"/>
      <c r="PGZ254" s="350"/>
      <c r="PHA254" s="350"/>
      <c r="PHB254" s="348"/>
      <c r="PHC254" s="348"/>
      <c r="PHD254" s="348"/>
      <c r="PHE254" s="349"/>
      <c r="PHG254" s="347"/>
      <c r="PHH254" s="350"/>
      <c r="PHI254" s="350"/>
      <c r="PHJ254" s="348"/>
      <c r="PHK254" s="348"/>
      <c r="PHL254" s="348"/>
      <c r="PHM254" s="349"/>
      <c r="PHO254" s="347"/>
      <c r="PHP254" s="350"/>
      <c r="PHQ254" s="350"/>
      <c r="PHR254" s="348"/>
      <c r="PHS254" s="348"/>
      <c r="PHT254" s="348"/>
      <c r="PHU254" s="349"/>
      <c r="PHW254" s="347"/>
      <c r="PHX254" s="350"/>
      <c r="PHY254" s="350"/>
      <c r="PHZ254" s="348"/>
      <c r="PIA254" s="348"/>
      <c r="PIB254" s="348"/>
      <c r="PIC254" s="349"/>
      <c r="PIE254" s="347"/>
      <c r="PIF254" s="350"/>
      <c r="PIG254" s="350"/>
      <c r="PIH254" s="348"/>
      <c r="PII254" s="348"/>
      <c r="PIJ254" s="348"/>
      <c r="PIK254" s="349"/>
      <c r="PIM254" s="347"/>
      <c r="PIN254" s="350"/>
      <c r="PIO254" s="350"/>
      <c r="PIP254" s="348"/>
      <c r="PIQ254" s="348"/>
      <c r="PIR254" s="348"/>
      <c r="PIS254" s="349"/>
      <c r="PIU254" s="347"/>
      <c r="PIV254" s="350"/>
      <c r="PIW254" s="350"/>
      <c r="PIX254" s="348"/>
      <c r="PIY254" s="348"/>
      <c r="PIZ254" s="348"/>
      <c r="PJA254" s="349"/>
      <c r="PJC254" s="347"/>
      <c r="PJD254" s="350"/>
      <c r="PJE254" s="350"/>
      <c r="PJF254" s="348"/>
      <c r="PJG254" s="348"/>
      <c r="PJH254" s="348"/>
      <c r="PJI254" s="349"/>
      <c r="PJK254" s="347"/>
      <c r="PJL254" s="350"/>
      <c r="PJM254" s="350"/>
      <c r="PJN254" s="348"/>
      <c r="PJO254" s="348"/>
      <c r="PJP254" s="348"/>
      <c r="PJQ254" s="349"/>
      <c r="PJS254" s="347"/>
      <c r="PJT254" s="350"/>
      <c r="PJU254" s="350"/>
      <c r="PJV254" s="348"/>
      <c r="PJW254" s="348"/>
      <c r="PJX254" s="348"/>
      <c r="PJY254" s="349"/>
      <c r="PKA254" s="347"/>
      <c r="PKB254" s="350"/>
      <c r="PKC254" s="350"/>
      <c r="PKD254" s="348"/>
      <c r="PKE254" s="348"/>
      <c r="PKF254" s="348"/>
      <c r="PKG254" s="349"/>
      <c r="PKI254" s="347"/>
      <c r="PKJ254" s="350"/>
      <c r="PKK254" s="350"/>
      <c r="PKL254" s="348"/>
      <c r="PKM254" s="348"/>
      <c r="PKN254" s="348"/>
      <c r="PKO254" s="349"/>
      <c r="PKQ254" s="347"/>
      <c r="PKR254" s="350"/>
      <c r="PKS254" s="350"/>
      <c r="PKT254" s="348"/>
      <c r="PKU254" s="348"/>
      <c r="PKV254" s="348"/>
      <c r="PKW254" s="349"/>
      <c r="PKY254" s="347"/>
      <c r="PKZ254" s="350"/>
      <c r="PLA254" s="350"/>
      <c r="PLB254" s="348"/>
      <c r="PLC254" s="348"/>
      <c r="PLD254" s="348"/>
      <c r="PLE254" s="349"/>
      <c r="PLG254" s="347"/>
      <c r="PLH254" s="350"/>
      <c r="PLI254" s="350"/>
      <c r="PLJ254" s="348"/>
      <c r="PLK254" s="348"/>
      <c r="PLL254" s="348"/>
      <c r="PLM254" s="349"/>
      <c r="PLO254" s="347"/>
      <c r="PLP254" s="350"/>
      <c r="PLQ254" s="350"/>
      <c r="PLR254" s="348"/>
      <c r="PLS254" s="348"/>
      <c r="PLT254" s="348"/>
      <c r="PLU254" s="349"/>
      <c r="PLW254" s="347"/>
      <c r="PLX254" s="350"/>
      <c r="PLY254" s="350"/>
      <c r="PLZ254" s="348"/>
      <c r="PMA254" s="348"/>
      <c r="PMB254" s="348"/>
      <c r="PMC254" s="349"/>
      <c r="PME254" s="347"/>
      <c r="PMF254" s="350"/>
      <c r="PMG254" s="350"/>
      <c r="PMH254" s="348"/>
      <c r="PMI254" s="348"/>
      <c r="PMJ254" s="348"/>
      <c r="PMK254" s="349"/>
      <c r="PMM254" s="347"/>
      <c r="PMN254" s="350"/>
      <c r="PMO254" s="350"/>
      <c r="PMP254" s="348"/>
      <c r="PMQ254" s="348"/>
      <c r="PMR254" s="348"/>
      <c r="PMS254" s="349"/>
      <c r="PMU254" s="347"/>
      <c r="PMV254" s="350"/>
      <c r="PMW254" s="350"/>
      <c r="PMX254" s="348"/>
      <c r="PMY254" s="348"/>
      <c r="PMZ254" s="348"/>
      <c r="PNA254" s="349"/>
      <c r="PNC254" s="347"/>
      <c r="PND254" s="350"/>
      <c r="PNE254" s="350"/>
      <c r="PNF254" s="348"/>
      <c r="PNG254" s="348"/>
      <c r="PNH254" s="348"/>
      <c r="PNI254" s="349"/>
      <c r="PNK254" s="347"/>
      <c r="PNL254" s="350"/>
      <c r="PNM254" s="350"/>
      <c r="PNN254" s="348"/>
      <c r="PNO254" s="348"/>
      <c r="PNP254" s="348"/>
      <c r="PNQ254" s="349"/>
      <c r="PNS254" s="347"/>
      <c r="PNT254" s="350"/>
      <c r="PNU254" s="350"/>
      <c r="PNV254" s="348"/>
      <c r="PNW254" s="348"/>
      <c r="PNX254" s="348"/>
      <c r="PNY254" s="349"/>
      <c r="POA254" s="347"/>
      <c r="POB254" s="350"/>
      <c r="POC254" s="350"/>
      <c r="POD254" s="348"/>
      <c r="POE254" s="348"/>
      <c r="POF254" s="348"/>
      <c r="POG254" s="349"/>
      <c r="POI254" s="347"/>
      <c r="POJ254" s="350"/>
      <c r="POK254" s="350"/>
      <c r="POL254" s="348"/>
      <c r="POM254" s="348"/>
      <c r="PON254" s="348"/>
      <c r="POO254" s="349"/>
      <c r="POQ254" s="347"/>
      <c r="POR254" s="350"/>
      <c r="POS254" s="350"/>
      <c r="POT254" s="348"/>
      <c r="POU254" s="348"/>
      <c r="POV254" s="348"/>
      <c r="POW254" s="349"/>
      <c r="POY254" s="347"/>
      <c r="POZ254" s="350"/>
      <c r="PPA254" s="350"/>
      <c r="PPB254" s="348"/>
      <c r="PPC254" s="348"/>
      <c r="PPD254" s="348"/>
      <c r="PPE254" s="349"/>
      <c r="PPG254" s="347"/>
      <c r="PPH254" s="350"/>
      <c r="PPI254" s="350"/>
      <c r="PPJ254" s="348"/>
      <c r="PPK254" s="348"/>
      <c r="PPL254" s="348"/>
      <c r="PPM254" s="349"/>
      <c r="PPO254" s="347"/>
      <c r="PPP254" s="350"/>
      <c r="PPQ254" s="350"/>
      <c r="PPR254" s="348"/>
      <c r="PPS254" s="348"/>
      <c r="PPT254" s="348"/>
      <c r="PPU254" s="349"/>
      <c r="PPW254" s="347"/>
      <c r="PPX254" s="350"/>
      <c r="PPY254" s="350"/>
      <c r="PPZ254" s="348"/>
      <c r="PQA254" s="348"/>
      <c r="PQB254" s="348"/>
      <c r="PQC254" s="349"/>
      <c r="PQE254" s="347"/>
      <c r="PQF254" s="350"/>
      <c r="PQG254" s="350"/>
      <c r="PQH254" s="348"/>
      <c r="PQI254" s="348"/>
      <c r="PQJ254" s="348"/>
      <c r="PQK254" s="349"/>
      <c r="PQM254" s="347"/>
      <c r="PQN254" s="350"/>
      <c r="PQO254" s="350"/>
      <c r="PQP254" s="348"/>
      <c r="PQQ254" s="348"/>
      <c r="PQR254" s="348"/>
      <c r="PQS254" s="349"/>
      <c r="PQU254" s="347"/>
      <c r="PQV254" s="350"/>
      <c r="PQW254" s="350"/>
      <c r="PQX254" s="348"/>
      <c r="PQY254" s="348"/>
      <c r="PQZ254" s="348"/>
      <c r="PRA254" s="349"/>
      <c r="PRC254" s="347"/>
      <c r="PRD254" s="350"/>
      <c r="PRE254" s="350"/>
      <c r="PRF254" s="348"/>
      <c r="PRG254" s="348"/>
      <c r="PRH254" s="348"/>
      <c r="PRI254" s="349"/>
      <c r="PRK254" s="347"/>
      <c r="PRL254" s="350"/>
      <c r="PRM254" s="350"/>
      <c r="PRN254" s="348"/>
      <c r="PRO254" s="348"/>
      <c r="PRP254" s="348"/>
      <c r="PRQ254" s="349"/>
      <c r="PRS254" s="347"/>
      <c r="PRT254" s="350"/>
      <c r="PRU254" s="350"/>
      <c r="PRV254" s="348"/>
      <c r="PRW254" s="348"/>
      <c r="PRX254" s="348"/>
      <c r="PRY254" s="349"/>
      <c r="PSA254" s="347"/>
      <c r="PSB254" s="350"/>
      <c r="PSC254" s="350"/>
      <c r="PSD254" s="348"/>
      <c r="PSE254" s="348"/>
      <c r="PSF254" s="348"/>
      <c r="PSG254" s="349"/>
      <c r="PSI254" s="347"/>
      <c r="PSJ254" s="350"/>
      <c r="PSK254" s="350"/>
      <c r="PSL254" s="348"/>
      <c r="PSM254" s="348"/>
      <c r="PSN254" s="348"/>
      <c r="PSO254" s="349"/>
      <c r="PSQ254" s="347"/>
      <c r="PSR254" s="350"/>
      <c r="PSS254" s="350"/>
      <c r="PST254" s="348"/>
      <c r="PSU254" s="348"/>
      <c r="PSV254" s="348"/>
      <c r="PSW254" s="349"/>
      <c r="PSY254" s="347"/>
      <c r="PSZ254" s="350"/>
      <c r="PTA254" s="350"/>
      <c r="PTB254" s="348"/>
      <c r="PTC254" s="348"/>
      <c r="PTD254" s="348"/>
      <c r="PTE254" s="349"/>
      <c r="PTG254" s="347"/>
      <c r="PTH254" s="350"/>
      <c r="PTI254" s="350"/>
      <c r="PTJ254" s="348"/>
      <c r="PTK254" s="348"/>
      <c r="PTL254" s="348"/>
      <c r="PTM254" s="349"/>
      <c r="PTO254" s="347"/>
      <c r="PTP254" s="350"/>
      <c r="PTQ254" s="350"/>
      <c r="PTR254" s="348"/>
      <c r="PTS254" s="348"/>
      <c r="PTT254" s="348"/>
      <c r="PTU254" s="349"/>
      <c r="PTW254" s="347"/>
      <c r="PTX254" s="350"/>
      <c r="PTY254" s="350"/>
      <c r="PTZ254" s="348"/>
      <c r="PUA254" s="348"/>
      <c r="PUB254" s="348"/>
      <c r="PUC254" s="349"/>
      <c r="PUE254" s="347"/>
      <c r="PUF254" s="350"/>
      <c r="PUG254" s="350"/>
      <c r="PUH254" s="348"/>
      <c r="PUI254" s="348"/>
      <c r="PUJ254" s="348"/>
      <c r="PUK254" s="349"/>
      <c r="PUM254" s="347"/>
      <c r="PUN254" s="350"/>
      <c r="PUO254" s="350"/>
      <c r="PUP254" s="348"/>
      <c r="PUQ254" s="348"/>
      <c r="PUR254" s="348"/>
      <c r="PUS254" s="349"/>
      <c r="PUU254" s="347"/>
      <c r="PUV254" s="350"/>
      <c r="PUW254" s="350"/>
      <c r="PUX254" s="348"/>
      <c r="PUY254" s="348"/>
      <c r="PUZ254" s="348"/>
      <c r="PVA254" s="349"/>
      <c r="PVC254" s="347"/>
      <c r="PVD254" s="350"/>
      <c r="PVE254" s="350"/>
      <c r="PVF254" s="348"/>
      <c r="PVG254" s="348"/>
      <c r="PVH254" s="348"/>
      <c r="PVI254" s="349"/>
      <c r="PVK254" s="347"/>
      <c r="PVL254" s="350"/>
      <c r="PVM254" s="350"/>
      <c r="PVN254" s="348"/>
      <c r="PVO254" s="348"/>
      <c r="PVP254" s="348"/>
      <c r="PVQ254" s="349"/>
      <c r="PVS254" s="347"/>
      <c r="PVT254" s="350"/>
      <c r="PVU254" s="350"/>
      <c r="PVV254" s="348"/>
      <c r="PVW254" s="348"/>
      <c r="PVX254" s="348"/>
      <c r="PVY254" s="349"/>
      <c r="PWA254" s="347"/>
      <c r="PWB254" s="350"/>
      <c r="PWC254" s="350"/>
      <c r="PWD254" s="348"/>
      <c r="PWE254" s="348"/>
      <c r="PWF254" s="348"/>
      <c r="PWG254" s="349"/>
      <c r="PWI254" s="347"/>
      <c r="PWJ254" s="350"/>
      <c r="PWK254" s="350"/>
      <c r="PWL254" s="348"/>
      <c r="PWM254" s="348"/>
      <c r="PWN254" s="348"/>
      <c r="PWO254" s="349"/>
      <c r="PWQ254" s="347"/>
      <c r="PWR254" s="350"/>
      <c r="PWS254" s="350"/>
      <c r="PWT254" s="348"/>
      <c r="PWU254" s="348"/>
      <c r="PWV254" s="348"/>
      <c r="PWW254" s="349"/>
      <c r="PWY254" s="347"/>
      <c r="PWZ254" s="350"/>
      <c r="PXA254" s="350"/>
      <c r="PXB254" s="348"/>
      <c r="PXC254" s="348"/>
      <c r="PXD254" s="348"/>
      <c r="PXE254" s="349"/>
      <c r="PXG254" s="347"/>
      <c r="PXH254" s="350"/>
      <c r="PXI254" s="350"/>
      <c r="PXJ254" s="348"/>
      <c r="PXK254" s="348"/>
      <c r="PXL254" s="348"/>
      <c r="PXM254" s="349"/>
      <c r="PXO254" s="347"/>
      <c r="PXP254" s="350"/>
      <c r="PXQ254" s="350"/>
      <c r="PXR254" s="348"/>
      <c r="PXS254" s="348"/>
      <c r="PXT254" s="348"/>
      <c r="PXU254" s="349"/>
      <c r="PXW254" s="347"/>
      <c r="PXX254" s="350"/>
      <c r="PXY254" s="350"/>
      <c r="PXZ254" s="348"/>
      <c r="PYA254" s="348"/>
      <c r="PYB254" s="348"/>
      <c r="PYC254" s="349"/>
      <c r="PYE254" s="347"/>
      <c r="PYF254" s="350"/>
      <c r="PYG254" s="350"/>
      <c r="PYH254" s="348"/>
      <c r="PYI254" s="348"/>
      <c r="PYJ254" s="348"/>
      <c r="PYK254" s="349"/>
      <c r="PYM254" s="347"/>
      <c r="PYN254" s="350"/>
      <c r="PYO254" s="350"/>
      <c r="PYP254" s="348"/>
      <c r="PYQ254" s="348"/>
      <c r="PYR254" s="348"/>
      <c r="PYS254" s="349"/>
      <c r="PYU254" s="347"/>
      <c r="PYV254" s="350"/>
      <c r="PYW254" s="350"/>
      <c r="PYX254" s="348"/>
      <c r="PYY254" s="348"/>
      <c r="PYZ254" s="348"/>
      <c r="PZA254" s="349"/>
      <c r="PZC254" s="347"/>
      <c r="PZD254" s="350"/>
      <c r="PZE254" s="350"/>
      <c r="PZF254" s="348"/>
      <c r="PZG254" s="348"/>
      <c r="PZH254" s="348"/>
      <c r="PZI254" s="349"/>
      <c r="PZK254" s="347"/>
      <c r="PZL254" s="350"/>
      <c r="PZM254" s="350"/>
      <c r="PZN254" s="348"/>
      <c r="PZO254" s="348"/>
      <c r="PZP254" s="348"/>
      <c r="PZQ254" s="349"/>
      <c r="PZS254" s="347"/>
      <c r="PZT254" s="350"/>
      <c r="PZU254" s="350"/>
      <c r="PZV254" s="348"/>
      <c r="PZW254" s="348"/>
      <c r="PZX254" s="348"/>
      <c r="PZY254" s="349"/>
      <c r="QAA254" s="347"/>
      <c r="QAB254" s="350"/>
      <c r="QAC254" s="350"/>
      <c r="QAD254" s="348"/>
      <c r="QAE254" s="348"/>
      <c r="QAF254" s="348"/>
      <c r="QAG254" s="349"/>
      <c r="QAI254" s="347"/>
      <c r="QAJ254" s="350"/>
      <c r="QAK254" s="350"/>
      <c r="QAL254" s="348"/>
      <c r="QAM254" s="348"/>
      <c r="QAN254" s="348"/>
      <c r="QAO254" s="349"/>
      <c r="QAQ254" s="347"/>
      <c r="QAR254" s="350"/>
      <c r="QAS254" s="350"/>
      <c r="QAT254" s="348"/>
      <c r="QAU254" s="348"/>
      <c r="QAV254" s="348"/>
      <c r="QAW254" s="349"/>
      <c r="QAY254" s="347"/>
      <c r="QAZ254" s="350"/>
      <c r="QBA254" s="350"/>
      <c r="QBB254" s="348"/>
      <c r="QBC254" s="348"/>
      <c r="QBD254" s="348"/>
      <c r="QBE254" s="349"/>
      <c r="QBG254" s="347"/>
      <c r="QBH254" s="350"/>
      <c r="QBI254" s="350"/>
      <c r="QBJ254" s="348"/>
      <c r="QBK254" s="348"/>
      <c r="QBL254" s="348"/>
      <c r="QBM254" s="349"/>
      <c r="QBO254" s="347"/>
      <c r="QBP254" s="350"/>
      <c r="QBQ254" s="350"/>
      <c r="QBR254" s="348"/>
      <c r="QBS254" s="348"/>
      <c r="QBT254" s="348"/>
      <c r="QBU254" s="349"/>
      <c r="QBW254" s="347"/>
      <c r="QBX254" s="350"/>
      <c r="QBY254" s="350"/>
      <c r="QBZ254" s="348"/>
      <c r="QCA254" s="348"/>
      <c r="QCB254" s="348"/>
      <c r="QCC254" s="349"/>
      <c r="QCE254" s="347"/>
      <c r="QCF254" s="350"/>
      <c r="QCG254" s="350"/>
      <c r="QCH254" s="348"/>
      <c r="QCI254" s="348"/>
      <c r="QCJ254" s="348"/>
      <c r="QCK254" s="349"/>
      <c r="QCM254" s="347"/>
      <c r="QCN254" s="350"/>
      <c r="QCO254" s="350"/>
      <c r="QCP254" s="348"/>
      <c r="QCQ254" s="348"/>
      <c r="QCR254" s="348"/>
      <c r="QCS254" s="349"/>
      <c r="QCU254" s="347"/>
      <c r="QCV254" s="350"/>
      <c r="QCW254" s="350"/>
      <c r="QCX254" s="348"/>
      <c r="QCY254" s="348"/>
      <c r="QCZ254" s="348"/>
      <c r="QDA254" s="349"/>
      <c r="QDC254" s="347"/>
      <c r="QDD254" s="350"/>
      <c r="QDE254" s="350"/>
      <c r="QDF254" s="348"/>
      <c r="QDG254" s="348"/>
      <c r="QDH254" s="348"/>
      <c r="QDI254" s="349"/>
      <c r="QDK254" s="347"/>
      <c r="QDL254" s="350"/>
      <c r="QDM254" s="350"/>
      <c r="QDN254" s="348"/>
      <c r="QDO254" s="348"/>
      <c r="QDP254" s="348"/>
      <c r="QDQ254" s="349"/>
      <c r="QDS254" s="347"/>
      <c r="QDT254" s="350"/>
      <c r="QDU254" s="350"/>
      <c r="QDV254" s="348"/>
      <c r="QDW254" s="348"/>
      <c r="QDX254" s="348"/>
      <c r="QDY254" s="349"/>
      <c r="QEA254" s="347"/>
      <c r="QEB254" s="350"/>
      <c r="QEC254" s="350"/>
      <c r="QED254" s="348"/>
      <c r="QEE254" s="348"/>
      <c r="QEF254" s="348"/>
      <c r="QEG254" s="349"/>
      <c r="QEI254" s="347"/>
      <c r="QEJ254" s="350"/>
      <c r="QEK254" s="350"/>
      <c r="QEL254" s="348"/>
      <c r="QEM254" s="348"/>
      <c r="QEN254" s="348"/>
      <c r="QEO254" s="349"/>
      <c r="QEQ254" s="347"/>
      <c r="QER254" s="350"/>
      <c r="QES254" s="350"/>
      <c r="QET254" s="348"/>
      <c r="QEU254" s="348"/>
      <c r="QEV254" s="348"/>
      <c r="QEW254" s="349"/>
      <c r="QEY254" s="347"/>
      <c r="QEZ254" s="350"/>
      <c r="QFA254" s="350"/>
      <c r="QFB254" s="348"/>
      <c r="QFC254" s="348"/>
      <c r="QFD254" s="348"/>
      <c r="QFE254" s="349"/>
      <c r="QFG254" s="347"/>
      <c r="QFH254" s="350"/>
      <c r="QFI254" s="350"/>
      <c r="QFJ254" s="348"/>
      <c r="QFK254" s="348"/>
      <c r="QFL254" s="348"/>
      <c r="QFM254" s="349"/>
      <c r="QFO254" s="347"/>
      <c r="QFP254" s="350"/>
      <c r="QFQ254" s="350"/>
      <c r="QFR254" s="348"/>
      <c r="QFS254" s="348"/>
      <c r="QFT254" s="348"/>
      <c r="QFU254" s="349"/>
      <c r="QFW254" s="347"/>
      <c r="QFX254" s="350"/>
      <c r="QFY254" s="350"/>
      <c r="QFZ254" s="348"/>
      <c r="QGA254" s="348"/>
      <c r="QGB254" s="348"/>
      <c r="QGC254" s="349"/>
      <c r="QGE254" s="347"/>
      <c r="QGF254" s="350"/>
      <c r="QGG254" s="350"/>
      <c r="QGH254" s="348"/>
      <c r="QGI254" s="348"/>
      <c r="QGJ254" s="348"/>
      <c r="QGK254" s="349"/>
      <c r="QGM254" s="347"/>
      <c r="QGN254" s="350"/>
      <c r="QGO254" s="350"/>
      <c r="QGP254" s="348"/>
      <c r="QGQ254" s="348"/>
      <c r="QGR254" s="348"/>
      <c r="QGS254" s="349"/>
      <c r="QGU254" s="347"/>
      <c r="QGV254" s="350"/>
      <c r="QGW254" s="350"/>
      <c r="QGX254" s="348"/>
      <c r="QGY254" s="348"/>
      <c r="QGZ254" s="348"/>
      <c r="QHA254" s="349"/>
      <c r="QHC254" s="347"/>
      <c r="QHD254" s="350"/>
      <c r="QHE254" s="350"/>
      <c r="QHF254" s="348"/>
      <c r="QHG254" s="348"/>
      <c r="QHH254" s="348"/>
      <c r="QHI254" s="349"/>
      <c r="QHK254" s="347"/>
      <c r="QHL254" s="350"/>
      <c r="QHM254" s="350"/>
      <c r="QHN254" s="348"/>
      <c r="QHO254" s="348"/>
      <c r="QHP254" s="348"/>
      <c r="QHQ254" s="349"/>
      <c r="QHS254" s="347"/>
      <c r="QHT254" s="350"/>
      <c r="QHU254" s="350"/>
      <c r="QHV254" s="348"/>
      <c r="QHW254" s="348"/>
      <c r="QHX254" s="348"/>
      <c r="QHY254" s="349"/>
      <c r="QIA254" s="347"/>
      <c r="QIB254" s="350"/>
      <c r="QIC254" s="350"/>
      <c r="QID254" s="348"/>
      <c r="QIE254" s="348"/>
      <c r="QIF254" s="348"/>
      <c r="QIG254" s="349"/>
      <c r="QII254" s="347"/>
      <c r="QIJ254" s="350"/>
      <c r="QIK254" s="350"/>
      <c r="QIL254" s="348"/>
      <c r="QIM254" s="348"/>
      <c r="QIN254" s="348"/>
      <c r="QIO254" s="349"/>
      <c r="QIQ254" s="347"/>
      <c r="QIR254" s="350"/>
      <c r="QIS254" s="350"/>
      <c r="QIT254" s="348"/>
      <c r="QIU254" s="348"/>
      <c r="QIV254" s="348"/>
      <c r="QIW254" s="349"/>
      <c r="QIY254" s="347"/>
      <c r="QIZ254" s="350"/>
      <c r="QJA254" s="350"/>
      <c r="QJB254" s="348"/>
      <c r="QJC254" s="348"/>
      <c r="QJD254" s="348"/>
      <c r="QJE254" s="349"/>
      <c r="QJG254" s="347"/>
      <c r="QJH254" s="350"/>
      <c r="QJI254" s="350"/>
      <c r="QJJ254" s="348"/>
      <c r="QJK254" s="348"/>
      <c r="QJL254" s="348"/>
      <c r="QJM254" s="349"/>
      <c r="QJO254" s="347"/>
      <c r="QJP254" s="350"/>
      <c r="QJQ254" s="350"/>
      <c r="QJR254" s="348"/>
      <c r="QJS254" s="348"/>
      <c r="QJT254" s="348"/>
      <c r="QJU254" s="349"/>
      <c r="QJW254" s="347"/>
      <c r="QJX254" s="350"/>
      <c r="QJY254" s="350"/>
      <c r="QJZ254" s="348"/>
      <c r="QKA254" s="348"/>
      <c r="QKB254" s="348"/>
      <c r="QKC254" s="349"/>
      <c r="QKE254" s="347"/>
      <c r="QKF254" s="350"/>
      <c r="QKG254" s="350"/>
      <c r="QKH254" s="348"/>
      <c r="QKI254" s="348"/>
      <c r="QKJ254" s="348"/>
      <c r="QKK254" s="349"/>
      <c r="QKM254" s="347"/>
      <c r="QKN254" s="350"/>
      <c r="QKO254" s="350"/>
      <c r="QKP254" s="348"/>
      <c r="QKQ254" s="348"/>
      <c r="QKR254" s="348"/>
      <c r="QKS254" s="349"/>
      <c r="QKU254" s="347"/>
      <c r="QKV254" s="350"/>
      <c r="QKW254" s="350"/>
      <c r="QKX254" s="348"/>
      <c r="QKY254" s="348"/>
      <c r="QKZ254" s="348"/>
      <c r="QLA254" s="349"/>
      <c r="QLC254" s="347"/>
      <c r="QLD254" s="350"/>
      <c r="QLE254" s="350"/>
      <c r="QLF254" s="348"/>
      <c r="QLG254" s="348"/>
      <c r="QLH254" s="348"/>
      <c r="QLI254" s="349"/>
      <c r="QLK254" s="347"/>
      <c r="QLL254" s="350"/>
      <c r="QLM254" s="350"/>
      <c r="QLN254" s="348"/>
      <c r="QLO254" s="348"/>
      <c r="QLP254" s="348"/>
      <c r="QLQ254" s="349"/>
      <c r="QLS254" s="347"/>
      <c r="QLT254" s="350"/>
      <c r="QLU254" s="350"/>
      <c r="QLV254" s="348"/>
      <c r="QLW254" s="348"/>
      <c r="QLX254" s="348"/>
      <c r="QLY254" s="349"/>
      <c r="QMA254" s="347"/>
      <c r="QMB254" s="350"/>
      <c r="QMC254" s="350"/>
      <c r="QMD254" s="348"/>
      <c r="QME254" s="348"/>
      <c r="QMF254" s="348"/>
      <c r="QMG254" s="349"/>
      <c r="QMI254" s="347"/>
      <c r="QMJ254" s="350"/>
      <c r="QMK254" s="350"/>
      <c r="QML254" s="348"/>
      <c r="QMM254" s="348"/>
      <c r="QMN254" s="348"/>
      <c r="QMO254" s="349"/>
      <c r="QMQ254" s="347"/>
      <c r="QMR254" s="350"/>
      <c r="QMS254" s="350"/>
      <c r="QMT254" s="348"/>
      <c r="QMU254" s="348"/>
      <c r="QMV254" s="348"/>
      <c r="QMW254" s="349"/>
      <c r="QMY254" s="347"/>
      <c r="QMZ254" s="350"/>
      <c r="QNA254" s="350"/>
      <c r="QNB254" s="348"/>
      <c r="QNC254" s="348"/>
      <c r="QND254" s="348"/>
      <c r="QNE254" s="349"/>
      <c r="QNG254" s="347"/>
      <c r="QNH254" s="350"/>
      <c r="QNI254" s="350"/>
      <c r="QNJ254" s="348"/>
      <c r="QNK254" s="348"/>
      <c r="QNL254" s="348"/>
      <c r="QNM254" s="349"/>
      <c r="QNO254" s="347"/>
      <c r="QNP254" s="350"/>
      <c r="QNQ254" s="350"/>
      <c r="QNR254" s="348"/>
      <c r="QNS254" s="348"/>
      <c r="QNT254" s="348"/>
      <c r="QNU254" s="349"/>
      <c r="QNW254" s="347"/>
      <c r="QNX254" s="350"/>
      <c r="QNY254" s="350"/>
      <c r="QNZ254" s="348"/>
      <c r="QOA254" s="348"/>
      <c r="QOB254" s="348"/>
      <c r="QOC254" s="349"/>
      <c r="QOE254" s="347"/>
      <c r="QOF254" s="350"/>
      <c r="QOG254" s="350"/>
      <c r="QOH254" s="348"/>
      <c r="QOI254" s="348"/>
      <c r="QOJ254" s="348"/>
      <c r="QOK254" s="349"/>
      <c r="QOM254" s="347"/>
      <c r="QON254" s="350"/>
      <c r="QOO254" s="350"/>
      <c r="QOP254" s="348"/>
      <c r="QOQ254" s="348"/>
      <c r="QOR254" s="348"/>
      <c r="QOS254" s="349"/>
      <c r="QOU254" s="347"/>
      <c r="QOV254" s="350"/>
      <c r="QOW254" s="350"/>
      <c r="QOX254" s="348"/>
      <c r="QOY254" s="348"/>
      <c r="QOZ254" s="348"/>
      <c r="QPA254" s="349"/>
      <c r="QPC254" s="347"/>
      <c r="QPD254" s="350"/>
      <c r="QPE254" s="350"/>
      <c r="QPF254" s="348"/>
      <c r="QPG254" s="348"/>
      <c r="QPH254" s="348"/>
      <c r="QPI254" s="349"/>
      <c r="QPK254" s="347"/>
      <c r="QPL254" s="350"/>
      <c r="QPM254" s="350"/>
      <c r="QPN254" s="348"/>
      <c r="QPO254" s="348"/>
      <c r="QPP254" s="348"/>
      <c r="QPQ254" s="349"/>
      <c r="QPS254" s="347"/>
      <c r="QPT254" s="350"/>
      <c r="QPU254" s="350"/>
      <c r="QPV254" s="348"/>
      <c r="QPW254" s="348"/>
      <c r="QPX254" s="348"/>
      <c r="QPY254" s="349"/>
      <c r="QQA254" s="347"/>
      <c r="QQB254" s="350"/>
      <c r="QQC254" s="350"/>
      <c r="QQD254" s="348"/>
      <c r="QQE254" s="348"/>
      <c r="QQF254" s="348"/>
      <c r="QQG254" s="349"/>
      <c r="QQI254" s="347"/>
      <c r="QQJ254" s="350"/>
      <c r="QQK254" s="350"/>
      <c r="QQL254" s="348"/>
      <c r="QQM254" s="348"/>
      <c r="QQN254" s="348"/>
      <c r="QQO254" s="349"/>
      <c r="QQQ254" s="347"/>
      <c r="QQR254" s="350"/>
      <c r="QQS254" s="350"/>
      <c r="QQT254" s="348"/>
      <c r="QQU254" s="348"/>
      <c r="QQV254" s="348"/>
      <c r="QQW254" s="349"/>
      <c r="QQY254" s="347"/>
      <c r="QQZ254" s="350"/>
      <c r="QRA254" s="350"/>
      <c r="QRB254" s="348"/>
      <c r="QRC254" s="348"/>
      <c r="QRD254" s="348"/>
      <c r="QRE254" s="349"/>
      <c r="QRG254" s="347"/>
      <c r="QRH254" s="350"/>
      <c r="QRI254" s="350"/>
      <c r="QRJ254" s="348"/>
      <c r="QRK254" s="348"/>
      <c r="QRL254" s="348"/>
      <c r="QRM254" s="349"/>
      <c r="QRO254" s="347"/>
      <c r="QRP254" s="350"/>
      <c r="QRQ254" s="350"/>
      <c r="QRR254" s="348"/>
      <c r="QRS254" s="348"/>
      <c r="QRT254" s="348"/>
      <c r="QRU254" s="349"/>
      <c r="QRW254" s="347"/>
      <c r="QRX254" s="350"/>
      <c r="QRY254" s="350"/>
      <c r="QRZ254" s="348"/>
      <c r="QSA254" s="348"/>
      <c r="QSB254" s="348"/>
      <c r="QSC254" s="349"/>
      <c r="QSE254" s="347"/>
      <c r="QSF254" s="350"/>
      <c r="QSG254" s="350"/>
      <c r="QSH254" s="348"/>
      <c r="QSI254" s="348"/>
      <c r="QSJ254" s="348"/>
      <c r="QSK254" s="349"/>
      <c r="QSM254" s="347"/>
      <c r="QSN254" s="350"/>
      <c r="QSO254" s="350"/>
      <c r="QSP254" s="348"/>
      <c r="QSQ254" s="348"/>
      <c r="QSR254" s="348"/>
      <c r="QSS254" s="349"/>
      <c r="QSU254" s="347"/>
      <c r="QSV254" s="350"/>
      <c r="QSW254" s="350"/>
      <c r="QSX254" s="348"/>
      <c r="QSY254" s="348"/>
      <c r="QSZ254" s="348"/>
      <c r="QTA254" s="349"/>
      <c r="QTC254" s="347"/>
      <c r="QTD254" s="350"/>
      <c r="QTE254" s="350"/>
      <c r="QTF254" s="348"/>
      <c r="QTG254" s="348"/>
      <c r="QTH254" s="348"/>
      <c r="QTI254" s="349"/>
      <c r="QTK254" s="347"/>
      <c r="QTL254" s="350"/>
      <c r="QTM254" s="350"/>
      <c r="QTN254" s="348"/>
      <c r="QTO254" s="348"/>
      <c r="QTP254" s="348"/>
      <c r="QTQ254" s="349"/>
      <c r="QTS254" s="347"/>
      <c r="QTT254" s="350"/>
      <c r="QTU254" s="350"/>
      <c r="QTV254" s="348"/>
      <c r="QTW254" s="348"/>
      <c r="QTX254" s="348"/>
      <c r="QTY254" s="349"/>
      <c r="QUA254" s="347"/>
      <c r="QUB254" s="350"/>
      <c r="QUC254" s="350"/>
      <c r="QUD254" s="348"/>
      <c r="QUE254" s="348"/>
      <c r="QUF254" s="348"/>
      <c r="QUG254" s="349"/>
      <c r="QUI254" s="347"/>
      <c r="QUJ254" s="350"/>
      <c r="QUK254" s="350"/>
      <c r="QUL254" s="348"/>
      <c r="QUM254" s="348"/>
      <c r="QUN254" s="348"/>
      <c r="QUO254" s="349"/>
      <c r="QUQ254" s="347"/>
      <c r="QUR254" s="350"/>
      <c r="QUS254" s="350"/>
      <c r="QUT254" s="348"/>
      <c r="QUU254" s="348"/>
      <c r="QUV254" s="348"/>
      <c r="QUW254" s="349"/>
      <c r="QUY254" s="347"/>
      <c r="QUZ254" s="350"/>
      <c r="QVA254" s="350"/>
      <c r="QVB254" s="348"/>
      <c r="QVC254" s="348"/>
      <c r="QVD254" s="348"/>
      <c r="QVE254" s="349"/>
      <c r="QVG254" s="347"/>
      <c r="QVH254" s="350"/>
      <c r="QVI254" s="350"/>
      <c r="QVJ254" s="348"/>
      <c r="QVK254" s="348"/>
      <c r="QVL254" s="348"/>
      <c r="QVM254" s="349"/>
      <c r="QVO254" s="347"/>
      <c r="QVP254" s="350"/>
      <c r="QVQ254" s="350"/>
      <c r="QVR254" s="348"/>
      <c r="QVS254" s="348"/>
      <c r="QVT254" s="348"/>
      <c r="QVU254" s="349"/>
      <c r="QVW254" s="347"/>
      <c r="QVX254" s="350"/>
      <c r="QVY254" s="350"/>
      <c r="QVZ254" s="348"/>
      <c r="QWA254" s="348"/>
      <c r="QWB254" s="348"/>
      <c r="QWC254" s="349"/>
      <c r="QWE254" s="347"/>
      <c r="QWF254" s="350"/>
      <c r="QWG254" s="350"/>
      <c r="QWH254" s="348"/>
      <c r="QWI254" s="348"/>
      <c r="QWJ254" s="348"/>
      <c r="QWK254" s="349"/>
      <c r="QWM254" s="347"/>
      <c r="QWN254" s="350"/>
      <c r="QWO254" s="350"/>
      <c r="QWP254" s="348"/>
      <c r="QWQ254" s="348"/>
      <c r="QWR254" s="348"/>
      <c r="QWS254" s="349"/>
      <c r="QWU254" s="347"/>
      <c r="QWV254" s="350"/>
      <c r="QWW254" s="350"/>
      <c r="QWX254" s="348"/>
      <c r="QWY254" s="348"/>
      <c r="QWZ254" s="348"/>
      <c r="QXA254" s="349"/>
      <c r="QXC254" s="347"/>
      <c r="QXD254" s="350"/>
      <c r="QXE254" s="350"/>
      <c r="QXF254" s="348"/>
      <c r="QXG254" s="348"/>
      <c r="QXH254" s="348"/>
      <c r="QXI254" s="349"/>
      <c r="QXK254" s="347"/>
      <c r="QXL254" s="350"/>
      <c r="QXM254" s="350"/>
      <c r="QXN254" s="348"/>
      <c r="QXO254" s="348"/>
      <c r="QXP254" s="348"/>
      <c r="QXQ254" s="349"/>
      <c r="QXS254" s="347"/>
      <c r="QXT254" s="350"/>
      <c r="QXU254" s="350"/>
      <c r="QXV254" s="348"/>
      <c r="QXW254" s="348"/>
      <c r="QXX254" s="348"/>
      <c r="QXY254" s="349"/>
      <c r="QYA254" s="347"/>
      <c r="QYB254" s="350"/>
      <c r="QYC254" s="350"/>
      <c r="QYD254" s="348"/>
      <c r="QYE254" s="348"/>
      <c r="QYF254" s="348"/>
      <c r="QYG254" s="349"/>
      <c r="QYI254" s="347"/>
      <c r="QYJ254" s="350"/>
      <c r="QYK254" s="350"/>
      <c r="QYL254" s="348"/>
      <c r="QYM254" s="348"/>
      <c r="QYN254" s="348"/>
      <c r="QYO254" s="349"/>
      <c r="QYQ254" s="347"/>
      <c r="QYR254" s="350"/>
      <c r="QYS254" s="350"/>
      <c r="QYT254" s="348"/>
      <c r="QYU254" s="348"/>
      <c r="QYV254" s="348"/>
      <c r="QYW254" s="349"/>
      <c r="QYY254" s="347"/>
      <c r="QYZ254" s="350"/>
      <c r="QZA254" s="350"/>
      <c r="QZB254" s="348"/>
      <c r="QZC254" s="348"/>
      <c r="QZD254" s="348"/>
      <c r="QZE254" s="349"/>
      <c r="QZG254" s="347"/>
      <c r="QZH254" s="350"/>
      <c r="QZI254" s="350"/>
      <c r="QZJ254" s="348"/>
      <c r="QZK254" s="348"/>
      <c r="QZL254" s="348"/>
      <c r="QZM254" s="349"/>
      <c r="QZO254" s="347"/>
      <c r="QZP254" s="350"/>
      <c r="QZQ254" s="350"/>
      <c r="QZR254" s="348"/>
      <c r="QZS254" s="348"/>
      <c r="QZT254" s="348"/>
      <c r="QZU254" s="349"/>
      <c r="QZW254" s="347"/>
      <c r="QZX254" s="350"/>
      <c r="QZY254" s="350"/>
      <c r="QZZ254" s="348"/>
      <c r="RAA254" s="348"/>
      <c r="RAB254" s="348"/>
      <c r="RAC254" s="349"/>
      <c r="RAE254" s="347"/>
      <c r="RAF254" s="350"/>
      <c r="RAG254" s="350"/>
      <c r="RAH254" s="348"/>
      <c r="RAI254" s="348"/>
      <c r="RAJ254" s="348"/>
      <c r="RAK254" s="349"/>
      <c r="RAM254" s="347"/>
      <c r="RAN254" s="350"/>
      <c r="RAO254" s="350"/>
      <c r="RAP254" s="348"/>
      <c r="RAQ254" s="348"/>
      <c r="RAR254" s="348"/>
      <c r="RAS254" s="349"/>
      <c r="RAU254" s="347"/>
      <c r="RAV254" s="350"/>
      <c r="RAW254" s="350"/>
      <c r="RAX254" s="348"/>
      <c r="RAY254" s="348"/>
      <c r="RAZ254" s="348"/>
      <c r="RBA254" s="349"/>
      <c r="RBC254" s="347"/>
      <c r="RBD254" s="350"/>
      <c r="RBE254" s="350"/>
      <c r="RBF254" s="348"/>
      <c r="RBG254" s="348"/>
      <c r="RBH254" s="348"/>
      <c r="RBI254" s="349"/>
      <c r="RBK254" s="347"/>
      <c r="RBL254" s="350"/>
      <c r="RBM254" s="350"/>
      <c r="RBN254" s="348"/>
      <c r="RBO254" s="348"/>
      <c r="RBP254" s="348"/>
      <c r="RBQ254" s="349"/>
      <c r="RBS254" s="347"/>
      <c r="RBT254" s="350"/>
      <c r="RBU254" s="350"/>
      <c r="RBV254" s="348"/>
      <c r="RBW254" s="348"/>
      <c r="RBX254" s="348"/>
      <c r="RBY254" s="349"/>
      <c r="RCA254" s="347"/>
      <c r="RCB254" s="350"/>
      <c r="RCC254" s="350"/>
      <c r="RCD254" s="348"/>
      <c r="RCE254" s="348"/>
      <c r="RCF254" s="348"/>
      <c r="RCG254" s="349"/>
      <c r="RCI254" s="347"/>
      <c r="RCJ254" s="350"/>
      <c r="RCK254" s="350"/>
      <c r="RCL254" s="348"/>
      <c r="RCM254" s="348"/>
      <c r="RCN254" s="348"/>
      <c r="RCO254" s="349"/>
      <c r="RCQ254" s="347"/>
      <c r="RCR254" s="350"/>
      <c r="RCS254" s="350"/>
      <c r="RCT254" s="348"/>
      <c r="RCU254" s="348"/>
      <c r="RCV254" s="348"/>
      <c r="RCW254" s="349"/>
      <c r="RCY254" s="347"/>
      <c r="RCZ254" s="350"/>
      <c r="RDA254" s="350"/>
      <c r="RDB254" s="348"/>
      <c r="RDC254" s="348"/>
      <c r="RDD254" s="348"/>
      <c r="RDE254" s="349"/>
      <c r="RDG254" s="347"/>
      <c r="RDH254" s="350"/>
      <c r="RDI254" s="350"/>
      <c r="RDJ254" s="348"/>
      <c r="RDK254" s="348"/>
      <c r="RDL254" s="348"/>
      <c r="RDM254" s="349"/>
      <c r="RDO254" s="347"/>
      <c r="RDP254" s="350"/>
      <c r="RDQ254" s="350"/>
      <c r="RDR254" s="348"/>
      <c r="RDS254" s="348"/>
      <c r="RDT254" s="348"/>
      <c r="RDU254" s="349"/>
      <c r="RDW254" s="347"/>
      <c r="RDX254" s="350"/>
      <c r="RDY254" s="350"/>
      <c r="RDZ254" s="348"/>
      <c r="REA254" s="348"/>
      <c r="REB254" s="348"/>
      <c r="REC254" s="349"/>
      <c r="REE254" s="347"/>
      <c r="REF254" s="350"/>
      <c r="REG254" s="350"/>
      <c r="REH254" s="348"/>
      <c r="REI254" s="348"/>
      <c r="REJ254" s="348"/>
      <c r="REK254" s="349"/>
      <c r="REM254" s="347"/>
      <c r="REN254" s="350"/>
      <c r="REO254" s="350"/>
      <c r="REP254" s="348"/>
      <c r="REQ254" s="348"/>
      <c r="RER254" s="348"/>
      <c r="RES254" s="349"/>
      <c r="REU254" s="347"/>
      <c r="REV254" s="350"/>
      <c r="REW254" s="350"/>
      <c r="REX254" s="348"/>
      <c r="REY254" s="348"/>
      <c r="REZ254" s="348"/>
      <c r="RFA254" s="349"/>
      <c r="RFC254" s="347"/>
      <c r="RFD254" s="350"/>
      <c r="RFE254" s="350"/>
      <c r="RFF254" s="348"/>
      <c r="RFG254" s="348"/>
      <c r="RFH254" s="348"/>
      <c r="RFI254" s="349"/>
      <c r="RFK254" s="347"/>
      <c r="RFL254" s="350"/>
      <c r="RFM254" s="350"/>
      <c r="RFN254" s="348"/>
      <c r="RFO254" s="348"/>
      <c r="RFP254" s="348"/>
      <c r="RFQ254" s="349"/>
      <c r="RFS254" s="347"/>
      <c r="RFT254" s="350"/>
      <c r="RFU254" s="350"/>
      <c r="RFV254" s="348"/>
      <c r="RFW254" s="348"/>
      <c r="RFX254" s="348"/>
      <c r="RFY254" s="349"/>
      <c r="RGA254" s="347"/>
      <c r="RGB254" s="350"/>
      <c r="RGC254" s="350"/>
      <c r="RGD254" s="348"/>
      <c r="RGE254" s="348"/>
      <c r="RGF254" s="348"/>
      <c r="RGG254" s="349"/>
      <c r="RGI254" s="347"/>
      <c r="RGJ254" s="350"/>
      <c r="RGK254" s="350"/>
      <c r="RGL254" s="348"/>
      <c r="RGM254" s="348"/>
      <c r="RGN254" s="348"/>
      <c r="RGO254" s="349"/>
      <c r="RGQ254" s="347"/>
      <c r="RGR254" s="350"/>
      <c r="RGS254" s="350"/>
      <c r="RGT254" s="348"/>
      <c r="RGU254" s="348"/>
      <c r="RGV254" s="348"/>
      <c r="RGW254" s="349"/>
      <c r="RGY254" s="347"/>
      <c r="RGZ254" s="350"/>
      <c r="RHA254" s="350"/>
      <c r="RHB254" s="348"/>
      <c r="RHC254" s="348"/>
      <c r="RHD254" s="348"/>
      <c r="RHE254" s="349"/>
      <c r="RHG254" s="347"/>
      <c r="RHH254" s="350"/>
      <c r="RHI254" s="350"/>
      <c r="RHJ254" s="348"/>
      <c r="RHK254" s="348"/>
      <c r="RHL254" s="348"/>
      <c r="RHM254" s="349"/>
      <c r="RHO254" s="347"/>
      <c r="RHP254" s="350"/>
      <c r="RHQ254" s="350"/>
      <c r="RHR254" s="348"/>
      <c r="RHS254" s="348"/>
      <c r="RHT254" s="348"/>
      <c r="RHU254" s="349"/>
      <c r="RHW254" s="347"/>
      <c r="RHX254" s="350"/>
      <c r="RHY254" s="350"/>
      <c r="RHZ254" s="348"/>
      <c r="RIA254" s="348"/>
      <c r="RIB254" s="348"/>
      <c r="RIC254" s="349"/>
      <c r="RIE254" s="347"/>
      <c r="RIF254" s="350"/>
      <c r="RIG254" s="350"/>
      <c r="RIH254" s="348"/>
      <c r="RII254" s="348"/>
      <c r="RIJ254" s="348"/>
      <c r="RIK254" s="349"/>
      <c r="RIM254" s="347"/>
      <c r="RIN254" s="350"/>
      <c r="RIO254" s="350"/>
      <c r="RIP254" s="348"/>
      <c r="RIQ254" s="348"/>
      <c r="RIR254" s="348"/>
      <c r="RIS254" s="349"/>
      <c r="RIU254" s="347"/>
      <c r="RIV254" s="350"/>
      <c r="RIW254" s="350"/>
      <c r="RIX254" s="348"/>
      <c r="RIY254" s="348"/>
      <c r="RIZ254" s="348"/>
      <c r="RJA254" s="349"/>
      <c r="RJC254" s="347"/>
      <c r="RJD254" s="350"/>
      <c r="RJE254" s="350"/>
      <c r="RJF254" s="348"/>
      <c r="RJG254" s="348"/>
      <c r="RJH254" s="348"/>
      <c r="RJI254" s="349"/>
      <c r="RJK254" s="347"/>
      <c r="RJL254" s="350"/>
      <c r="RJM254" s="350"/>
      <c r="RJN254" s="348"/>
      <c r="RJO254" s="348"/>
      <c r="RJP254" s="348"/>
      <c r="RJQ254" s="349"/>
      <c r="RJS254" s="347"/>
      <c r="RJT254" s="350"/>
      <c r="RJU254" s="350"/>
      <c r="RJV254" s="348"/>
      <c r="RJW254" s="348"/>
      <c r="RJX254" s="348"/>
      <c r="RJY254" s="349"/>
      <c r="RKA254" s="347"/>
      <c r="RKB254" s="350"/>
      <c r="RKC254" s="350"/>
      <c r="RKD254" s="348"/>
      <c r="RKE254" s="348"/>
      <c r="RKF254" s="348"/>
      <c r="RKG254" s="349"/>
      <c r="RKI254" s="347"/>
      <c r="RKJ254" s="350"/>
      <c r="RKK254" s="350"/>
      <c r="RKL254" s="348"/>
      <c r="RKM254" s="348"/>
      <c r="RKN254" s="348"/>
      <c r="RKO254" s="349"/>
      <c r="RKQ254" s="347"/>
      <c r="RKR254" s="350"/>
      <c r="RKS254" s="350"/>
      <c r="RKT254" s="348"/>
      <c r="RKU254" s="348"/>
      <c r="RKV254" s="348"/>
      <c r="RKW254" s="349"/>
      <c r="RKY254" s="347"/>
      <c r="RKZ254" s="350"/>
      <c r="RLA254" s="350"/>
      <c r="RLB254" s="348"/>
      <c r="RLC254" s="348"/>
      <c r="RLD254" s="348"/>
      <c r="RLE254" s="349"/>
      <c r="RLG254" s="347"/>
      <c r="RLH254" s="350"/>
      <c r="RLI254" s="350"/>
      <c r="RLJ254" s="348"/>
      <c r="RLK254" s="348"/>
      <c r="RLL254" s="348"/>
      <c r="RLM254" s="349"/>
      <c r="RLO254" s="347"/>
      <c r="RLP254" s="350"/>
      <c r="RLQ254" s="350"/>
      <c r="RLR254" s="348"/>
      <c r="RLS254" s="348"/>
      <c r="RLT254" s="348"/>
      <c r="RLU254" s="349"/>
      <c r="RLW254" s="347"/>
      <c r="RLX254" s="350"/>
      <c r="RLY254" s="350"/>
      <c r="RLZ254" s="348"/>
      <c r="RMA254" s="348"/>
      <c r="RMB254" s="348"/>
      <c r="RMC254" s="349"/>
      <c r="RME254" s="347"/>
      <c r="RMF254" s="350"/>
      <c r="RMG254" s="350"/>
      <c r="RMH254" s="348"/>
      <c r="RMI254" s="348"/>
      <c r="RMJ254" s="348"/>
      <c r="RMK254" s="349"/>
      <c r="RMM254" s="347"/>
      <c r="RMN254" s="350"/>
      <c r="RMO254" s="350"/>
      <c r="RMP254" s="348"/>
      <c r="RMQ254" s="348"/>
      <c r="RMR254" s="348"/>
      <c r="RMS254" s="349"/>
      <c r="RMU254" s="347"/>
      <c r="RMV254" s="350"/>
      <c r="RMW254" s="350"/>
      <c r="RMX254" s="348"/>
      <c r="RMY254" s="348"/>
      <c r="RMZ254" s="348"/>
      <c r="RNA254" s="349"/>
      <c r="RNC254" s="347"/>
      <c r="RND254" s="350"/>
      <c r="RNE254" s="350"/>
      <c r="RNF254" s="348"/>
      <c r="RNG254" s="348"/>
      <c r="RNH254" s="348"/>
      <c r="RNI254" s="349"/>
      <c r="RNK254" s="347"/>
      <c r="RNL254" s="350"/>
      <c r="RNM254" s="350"/>
      <c r="RNN254" s="348"/>
      <c r="RNO254" s="348"/>
      <c r="RNP254" s="348"/>
      <c r="RNQ254" s="349"/>
      <c r="RNS254" s="347"/>
      <c r="RNT254" s="350"/>
      <c r="RNU254" s="350"/>
      <c r="RNV254" s="348"/>
      <c r="RNW254" s="348"/>
      <c r="RNX254" s="348"/>
      <c r="RNY254" s="349"/>
      <c r="ROA254" s="347"/>
      <c r="ROB254" s="350"/>
      <c r="ROC254" s="350"/>
      <c r="ROD254" s="348"/>
      <c r="ROE254" s="348"/>
      <c r="ROF254" s="348"/>
      <c r="ROG254" s="349"/>
      <c r="ROI254" s="347"/>
      <c r="ROJ254" s="350"/>
      <c r="ROK254" s="350"/>
      <c r="ROL254" s="348"/>
      <c r="ROM254" s="348"/>
      <c r="RON254" s="348"/>
      <c r="ROO254" s="349"/>
      <c r="ROQ254" s="347"/>
      <c r="ROR254" s="350"/>
      <c r="ROS254" s="350"/>
      <c r="ROT254" s="348"/>
      <c r="ROU254" s="348"/>
      <c r="ROV254" s="348"/>
      <c r="ROW254" s="349"/>
      <c r="ROY254" s="347"/>
      <c r="ROZ254" s="350"/>
      <c r="RPA254" s="350"/>
      <c r="RPB254" s="348"/>
      <c r="RPC254" s="348"/>
      <c r="RPD254" s="348"/>
      <c r="RPE254" s="349"/>
      <c r="RPG254" s="347"/>
      <c r="RPH254" s="350"/>
      <c r="RPI254" s="350"/>
      <c r="RPJ254" s="348"/>
      <c r="RPK254" s="348"/>
      <c r="RPL254" s="348"/>
      <c r="RPM254" s="349"/>
      <c r="RPO254" s="347"/>
      <c r="RPP254" s="350"/>
      <c r="RPQ254" s="350"/>
      <c r="RPR254" s="348"/>
      <c r="RPS254" s="348"/>
      <c r="RPT254" s="348"/>
      <c r="RPU254" s="349"/>
      <c r="RPW254" s="347"/>
      <c r="RPX254" s="350"/>
      <c r="RPY254" s="350"/>
      <c r="RPZ254" s="348"/>
      <c r="RQA254" s="348"/>
      <c r="RQB254" s="348"/>
      <c r="RQC254" s="349"/>
      <c r="RQE254" s="347"/>
      <c r="RQF254" s="350"/>
      <c r="RQG254" s="350"/>
      <c r="RQH254" s="348"/>
      <c r="RQI254" s="348"/>
      <c r="RQJ254" s="348"/>
      <c r="RQK254" s="349"/>
      <c r="RQM254" s="347"/>
      <c r="RQN254" s="350"/>
      <c r="RQO254" s="350"/>
      <c r="RQP254" s="348"/>
      <c r="RQQ254" s="348"/>
      <c r="RQR254" s="348"/>
      <c r="RQS254" s="349"/>
      <c r="RQU254" s="347"/>
      <c r="RQV254" s="350"/>
      <c r="RQW254" s="350"/>
      <c r="RQX254" s="348"/>
      <c r="RQY254" s="348"/>
      <c r="RQZ254" s="348"/>
      <c r="RRA254" s="349"/>
      <c r="RRC254" s="347"/>
      <c r="RRD254" s="350"/>
      <c r="RRE254" s="350"/>
      <c r="RRF254" s="348"/>
      <c r="RRG254" s="348"/>
      <c r="RRH254" s="348"/>
      <c r="RRI254" s="349"/>
      <c r="RRK254" s="347"/>
      <c r="RRL254" s="350"/>
      <c r="RRM254" s="350"/>
      <c r="RRN254" s="348"/>
      <c r="RRO254" s="348"/>
      <c r="RRP254" s="348"/>
      <c r="RRQ254" s="349"/>
      <c r="RRS254" s="347"/>
      <c r="RRT254" s="350"/>
      <c r="RRU254" s="350"/>
      <c r="RRV254" s="348"/>
      <c r="RRW254" s="348"/>
      <c r="RRX254" s="348"/>
      <c r="RRY254" s="349"/>
      <c r="RSA254" s="347"/>
      <c r="RSB254" s="350"/>
      <c r="RSC254" s="350"/>
      <c r="RSD254" s="348"/>
      <c r="RSE254" s="348"/>
      <c r="RSF254" s="348"/>
      <c r="RSG254" s="349"/>
      <c r="RSI254" s="347"/>
      <c r="RSJ254" s="350"/>
      <c r="RSK254" s="350"/>
      <c r="RSL254" s="348"/>
      <c r="RSM254" s="348"/>
      <c r="RSN254" s="348"/>
      <c r="RSO254" s="349"/>
      <c r="RSQ254" s="347"/>
      <c r="RSR254" s="350"/>
      <c r="RSS254" s="350"/>
      <c r="RST254" s="348"/>
      <c r="RSU254" s="348"/>
      <c r="RSV254" s="348"/>
      <c r="RSW254" s="349"/>
      <c r="RSY254" s="347"/>
      <c r="RSZ254" s="350"/>
      <c r="RTA254" s="350"/>
      <c r="RTB254" s="348"/>
      <c r="RTC254" s="348"/>
      <c r="RTD254" s="348"/>
      <c r="RTE254" s="349"/>
      <c r="RTG254" s="347"/>
      <c r="RTH254" s="350"/>
      <c r="RTI254" s="350"/>
      <c r="RTJ254" s="348"/>
      <c r="RTK254" s="348"/>
      <c r="RTL254" s="348"/>
      <c r="RTM254" s="349"/>
      <c r="RTO254" s="347"/>
      <c r="RTP254" s="350"/>
      <c r="RTQ254" s="350"/>
      <c r="RTR254" s="348"/>
      <c r="RTS254" s="348"/>
      <c r="RTT254" s="348"/>
      <c r="RTU254" s="349"/>
      <c r="RTW254" s="347"/>
      <c r="RTX254" s="350"/>
      <c r="RTY254" s="350"/>
      <c r="RTZ254" s="348"/>
      <c r="RUA254" s="348"/>
      <c r="RUB254" s="348"/>
      <c r="RUC254" s="349"/>
      <c r="RUE254" s="347"/>
      <c r="RUF254" s="350"/>
      <c r="RUG254" s="350"/>
      <c r="RUH254" s="348"/>
      <c r="RUI254" s="348"/>
      <c r="RUJ254" s="348"/>
      <c r="RUK254" s="349"/>
      <c r="RUM254" s="347"/>
      <c r="RUN254" s="350"/>
      <c r="RUO254" s="350"/>
      <c r="RUP254" s="348"/>
      <c r="RUQ254" s="348"/>
      <c r="RUR254" s="348"/>
      <c r="RUS254" s="349"/>
      <c r="RUU254" s="347"/>
      <c r="RUV254" s="350"/>
      <c r="RUW254" s="350"/>
      <c r="RUX254" s="348"/>
      <c r="RUY254" s="348"/>
      <c r="RUZ254" s="348"/>
      <c r="RVA254" s="349"/>
      <c r="RVC254" s="347"/>
      <c r="RVD254" s="350"/>
      <c r="RVE254" s="350"/>
      <c r="RVF254" s="348"/>
      <c r="RVG254" s="348"/>
      <c r="RVH254" s="348"/>
      <c r="RVI254" s="349"/>
      <c r="RVK254" s="347"/>
      <c r="RVL254" s="350"/>
      <c r="RVM254" s="350"/>
      <c r="RVN254" s="348"/>
      <c r="RVO254" s="348"/>
      <c r="RVP254" s="348"/>
      <c r="RVQ254" s="349"/>
      <c r="RVS254" s="347"/>
      <c r="RVT254" s="350"/>
      <c r="RVU254" s="350"/>
      <c r="RVV254" s="348"/>
      <c r="RVW254" s="348"/>
      <c r="RVX254" s="348"/>
      <c r="RVY254" s="349"/>
      <c r="RWA254" s="347"/>
      <c r="RWB254" s="350"/>
      <c r="RWC254" s="350"/>
      <c r="RWD254" s="348"/>
      <c r="RWE254" s="348"/>
      <c r="RWF254" s="348"/>
      <c r="RWG254" s="349"/>
      <c r="RWI254" s="347"/>
      <c r="RWJ254" s="350"/>
      <c r="RWK254" s="350"/>
      <c r="RWL254" s="348"/>
      <c r="RWM254" s="348"/>
      <c r="RWN254" s="348"/>
      <c r="RWO254" s="349"/>
      <c r="RWQ254" s="347"/>
      <c r="RWR254" s="350"/>
      <c r="RWS254" s="350"/>
      <c r="RWT254" s="348"/>
      <c r="RWU254" s="348"/>
      <c r="RWV254" s="348"/>
      <c r="RWW254" s="349"/>
      <c r="RWY254" s="347"/>
      <c r="RWZ254" s="350"/>
      <c r="RXA254" s="350"/>
      <c r="RXB254" s="348"/>
      <c r="RXC254" s="348"/>
      <c r="RXD254" s="348"/>
      <c r="RXE254" s="349"/>
      <c r="RXG254" s="347"/>
      <c r="RXH254" s="350"/>
      <c r="RXI254" s="350"/>
      <c r="RXJ254" s="348"/>
      <c r="RXK254" s="348"/>
      <c r="RXL254" s="348"/>
      <c r="RXM254" s="349"/>
      <c r="RXO254" s="347"/>
      <c r="RXP254" s="350"/>
      <c r="RXQ254" s="350"/>
      <c r="RXR254" s="348"/>
      <c r="RXS254" s="348"/>
      <c r="RXT254" s="348"/>
      <c r="RXU254" s="349"/>
      <c r="RXW254" s="347"/>
      <c r="RXX254" s="350"/>
      <c r="RXY254" s="350"/>
      <c r="RXZ254" s="348"/>
      <c r="RYA254" s="348"/>
      <c r="RYB254" s="348"/>
      <c r="RYC254" s="349"/>
      <c r="RYE254" s="347"/>
      <c r="RYF254" s="350"/>
      <c r="RYG254" s="350"/>
      <c r="RYH254" s="348"/>
      <c r="RYI254" s="348"/>
      <c r="RYJ254" s="348"/>
      <c r="RYK254" s="349"/>
      <c r="RYM254" s="347"/>
      <c r="RYN254" s="350"/>
      <c r="RYO254" s="350"/>
      <c r="RYP254" s="348"/>
      <c r="RYQ254" s="348"/>
      <c r="RYR254" s="348"/>
      <c r="RYS254" s="349"/>
      <c r="RYU254" s="347"/>
      <c r="RYV254" s="350"/>
      <c r="RYW254" s="350"/>
      <c r="RYX254" s="348"/>
      <c r="RYY254" s="348"/>
      <c r="RYZ254" s="348"/>
      <c r="RZA254" s="349"/>
      <c r="RZC254" s="347"/>
      <c r="RZD254" s="350"/>
      <c r="RZE254" s="350"/>
      <c r="RZF254" s="348"/>
      <c r="RZG254" s="348"/>
      <c r="RZH254" s="348"/>
      <c r="RZI254" s="349"/>
      <c r="RZK254" s="347"/>
      <c r="RZL254" s="350"/>
      <c r="RZM254" s="350"/>
      <c r="RZN254" s="348"/>
      <c r="RZO254" s="348"/>
      <c r="RZP254" s="348"/>
      <c r="RZQ254" s="349"/>
      <c r="RZS254" s="347"/>
      <c r="RZT254" s="350"/>
      <c r="RZU254" s="350"/>
      <c r="RZV254" s="348"/>
      <c r="RZW254" s="348"/>
      <c r="RZX254" s="348"/>
      <c r="RZY254" s="349"/>
      <c r="SAA254" s="347"/>
      <c r="SAB254" s="350"/>
      <c r="SAC254" s="350"/>
      <c r="SAD254" s="348"/>
      <c r="SAE254" s="348"/>
      <c r="SAF254" s="348"/>
      <c r="SAG254" s="349"/>
      <c r="SAI254" s="347"/>
      <c r="SAJ254" s="350"/>
      <c r="SAK254" s="350"/>
      <c r="SAL254" s="348"/>
      <c r="SAM254" s="348"/>
      <c r="SAN254" s="348"/>
      <c r="SAO254" s="349"/>
      <c r="SAQ254" s="347"/>
      <c r="SAR254" s="350"/>
      <c r="SAS254" s="350"/>
      <c r="SAT254" s="348"/>
      <c r="SAU254" s="348"/>
      <c r="SAV254" s="348"/>
      <c r="SAW254" s="349"/>
      <c r="SAY254" s="347"/>
      <c r="SAZ254" s="350"/>
      <c r="SBA254" s="350"/>
      <c r="SBB254" s="348"/>
      <c r="SBC254" s="348"/>
      <c r="SBD254" s="348"/>
      <c r="SBE254" s="349"/>
      <c r="SBG254" s="347"/>
      <c r="SBH254" s="350"/>
      <c r="SBI254" s="350"/>
      <c r="SBJ254" s="348"/>
      <c r="SBK254" s="348"/>
      <c r="SBL254" s="348"/>
      <c r="SBM254" s="349"/>
      <c r="SBO254" s="347"/>
      <c r="SBP254" s="350"/>
      <c r="SBQ254" s="350"/>
      <c r="SBR254" s="348"/>
      <c r="SBS254" s="348"/>
      <c r="SBT254" s="348"/>
      <c r="SBU254" s="349"/>
      <c r="SBW254" s="347"/>
      <c r="SBX254" s="350"/>
      <c r="SBY254" s="350"/>
      <c r="SBZ254" s="348"/>
      <c r="SCA254" s="348"/>
      <c r="SCB254" s="348"/>
      <c r="SCC254" s="349"/>
      <c r="SCE254" s="347"/>
      <c r="SCF254" s="350"/>
      <c r="SCG254" s="350"/>
      <c r="SCH254" s="348"/>
      <c r="SCI254" s="348"/>
      <c r="SCJ254" s="348"/>
      <c r="SCK254" s="349"/>
      <c r="SCM254" s="347"/>
      <c r="SCN254" s="350"/>
      <c r="SCO254" s="350"/>
      <c r="SCP254" s="348"/>
      <c r="SCQ254" s="348"/>
      <c r="SCR254" s="348"/>
      <c r="SCS254" s="349"/>
      <c r="SCU254" s="347"/>
      <c r="SCV254" s="350"/>
      <c r="SCW254" s="350"/>
      <c r="SCX254" s="348"/>
      <c r="SCY254" s="348"/>
      <c r="SCZ254" s="348"/>
      <c r="SDA254" s="349"/>
      <c r="SDC254" s="347"/>
      <c r="SDD254" s="350"/>
      <c r="SDE254" s="350"/>
      <c r="SDF254" s="348"/>
      <c r="SDG254" s="348"/>
      <c r="SDH254" s="348"/>
      <c r="SDI254" s="349"/>
      <c r="SDK254" s="347"/>
      <c r="SDL254" s="350"/>
      <c r="SDM254" s="350"/>
      <c r="SDN254" s="348"/>
      <c r="SDO254" s="348"/>
      <c r="SDP254" s="348"/>
      <c r="SDQ254" s="349"/>
      <c r="SDS254" s="347"/>
      <c r="SDT254" s="350"/>
      <c r="SDU254" s="350"/>
      <c r="SDV254" s="348"/>
      <c r="SDW254" s="348"/>
      <c r="SDX254" s="348"/>
      <c r="SDY254" s="349"/>
      <c r="SEA254" s="347"/>
      <c r="SEB254" s="350"/>
      <c r="SEC254" s="350"/>
      <c r="SED254" s="348"/>
      <c r="SEE254" s="348"/>
      <c r="SEF254" s="348"/>
      <c r="SEG254" s="349"/>
      <c r="SEI254" s="347"/>
      <c r="SEJ254" s="350"/>
      <c r="SEK254" s="350"/>
      <c r="SEL254" s="348"/>
      <c r="SEM254" s="348"/>
      <c r="SEN254" s="348"/>
      <c r="SEO254" s="349"/>
      <c r="SEQ254" s="347"/>
      <c r="SER254" s="350"/>
      <c r="SES254" s="350"/>
      <c r="SET254" s="348"/>
      <c r="SEU254" s="348"/>
      <c r="SEV254" s="348"/>
      <c r="SEW254" s="349"/>
      <c r="SEY254" s="347"/>
      <c r="SEZ254" s="350"/>
      <c r="SFA254" s="350"/>
      <c r="SFB254" s="348"/>
      <c r="SFC254" s="348"/>
      <c r="SFD254" s="348"/>
      <c r="SFE254" s="349"/>
      <c r="SFG254" s="347"/>
      <c r="SFH254" s="350"/>
      <c r="SFI254" s="350"/>
      <c r="SFJ254" s="348"/>
      <c r="SFK254" s="348"/>
      <c r="SFL254" s="348"/>
      <c r="SFM254" s="349"/>
      <c r="SFO254" s="347"/>
      <c r="SFP254" s="350"/>
      <c r="SFQ254" s="350"/>
      <c r="SFR254" s="348"/>
      <c r="SFS254" s="348"/>
      <c r="SFT254" s="348"/>
      <c r="SFU254" s="349"/>
      <c r="SFW254" s="347"/>
      <c r="SFX254" s="350"/>
      <c r="SFY254" s="350"/>
      <c r="SFZ254" s="348"/>
      <c r="SGA254" s="348"/>
      <c r="SGB254" s="348"/>
      <c r="SGC254" s="349"/>
      <c r="SGE254" s="347"/>
      <c r="SGF254" s="350"/>
      <c r="SGG254" s="350"/>
      <c r="SGH254" s="348"/>
      <c r="SGI254" s="348"/>
      <c r="SGJ254" s="348"/>
      <c r="SGK254" s="349"/>
      <c r="SGM254" s="347"/>
      <c r="SGN254" s="350"/>
      <c r="SGO254" s="350"/>
      <c r="SGP254" s="348"/>
      <c r="SGQ254" s="348"/>
      <c r="SGR254" s="348"/>
      <c r="SGS254" s="349"/>
      <c r="SGU254" s="347"/>
      <c r="SGV254" s="350"/>
      <c r="SGW254" s="350"/>
      <c r="SGX254" s="348"/>
      <c r="SGY254" s="348"/>
      <c r="SGZ254" s="348"/>
      <c r="SHA254" s="349"/>
      <c r="SHC254" s="347"/>
      <c r="SHD254" s="350"/>
      <c r="SHE254" s="350"/>
      <c r="SHF254" s="348"/>
      <c r="SHG254" s="348"/>
      <c r="SHH254" s="348"/>
      <c r="SHI254" s="349"/>
      <c r="SHK254" s="347"/>
      <c r="SHL254" s="350"/>
      <c r="SHM254" s="350"/>
      <c r="SHN254" s="348"/>
      <c r="SHO254" s="348"/>
      <c r="SHP254" s="348"/>
      <c r="SHQ254" s="349"/>
      <c r="SHS254" s="347"/>
      <c r="SHT254" s="350"/>
      <c r="SHU254" s="350"/>
      <c r="SHV254" s="348"/>
      <c r="SHW254" s="348"/>
      <c r="SHX254" s="348"/>
      <c r="SHY254" s="349"/>
      <c r="SIA254" s="347"/>
      <c r="SIB254" s="350"/>
      <c r="SIC254" s="350"/>
      <c r="SID254" s="348"/>
      <c r="SIE254" s="348"/>
      <c r="SIF254" s="348"/>
      <c r="SIG254" s="349"/>
      <c r="SII254" s="347"/>
      <c r="SIJ254" s="350"/>
      <c r="SIK254" s="350"/>
      <c r="SIL254" s="348"/>
      <c r="SIM254" s="348"/>
      <c r="SIN254" s="348"/>
      <c r="SIO254" s="349"/>
      <c r="SIQ254" s="347"/>
      <c r="SIR254" s="350"/>
      <c r="SIS254" s="350"/>
      <c r="SIT254" s="348"/>
      <c r="SIU254" s="348"/>
      <c r="SIV254" s="348"/>
      <c r="SIW254" s="349"/>
      <c r="SIY254" s="347"/>
      <c r="SIZ254" s="350"/>
      <c r="SJA254" s="350"/>
      <c r="SJB254" s="348"/>
      <c r="SJC254" s="348"/>
      <c r="SJD254" s="348"/>
      <c r="SJE254" s="349"/>
      <c r="SJG254" s="347"/>
      <c r="SJH254" s="350"/>
      <c r="SJI254" s="350"/>
      <c r="SJJ254" s="348"/>
      <c r="SJK254" s="348"/>
      <c r="SJL254" s="348"/>
      <c r="SJM254" s="349"/>
      <c r="SJO254" s="347"/>
      <c r="SJP254" s="350"/>
      <c r="SJQ254" s="350"/>
      <c r="SJR254" s="348"/>
      <c r="SJS254" s="348"/>
      <c r="SJT254" s="348"/>
      <c r="SJU254" s="349"/>
      <c r="SJW254" s="347"/>
      <c r="SJX254" s="350"/>
      <c r="SJY254" s="350"/>
      <c r="SJZ254" s="348"/>
      <c r="SKA254" s="348"/>
      <c r="SKB254" s="348"/>
      <c r="SKC254" s="349"/>
      <c r="SKE254" s="347"/>
      <c r="SKF254" s="350"/>
      <c r="SKG254" s="350"/>
      <c r="SKH254" s="348"/>
      <c r="SKI254" s="348"/>
      <c r="SKJ254" s="348"/>
      <c r="SKK254" s="349"/>
      <c r="SKM254" s="347"/>
      <c r="SKN254" s="350"/>
      <c r="SKO254" s="350"/>
      <c r="SKP254" s="348"/>
      <c r="SKQ254" s="348"/>
      <c r="SKR254" s="348"/>
      <c r="SKS254" s="349"/>
      <c r="SKU254" s="347"/>
      <c r="SKV254" s="350"/>
      <c r="SKW254" s="350"/>
      <c r="SKX254" s="348"/>
      <c r="SKY254" s="348"/>
      <c r="SKZ254" s="348"/>
      <c r="SLA254" s="349"/>
      <c r="SLC254" s="347"/>
      <c r="SLD254" s="350"/>
      <c r="SLE254" s="350"/>
      <c r="SLF254" s="348"/>
      <c r="SLG254" s="348"/>
      <c r="SLH254" s="348"/>
      <c r="SLI254" s="349"/>
      <c r="SLK254" s="347"/>
      <c r="SLL254" s="350"/>
      <c r="SLM254" s="350"/>
      <c r="SLN254" s="348"/>
      <c r="SLO254" s="348"/>
      <c r="SLP254" s="348"/>
      <c r="SLQ254" s="349"/>
      <c r="SLS254" s="347"/>
      <c r="SLT254" s="350"/>
      <c r="SLU254" s="350"/>
      <c r="SLV254" s="348"/>
      <c r="SLW254" s="348"/>
      <c r="SLX254" s="348"/>
      <c r="SLY254" s="349"/>
      <c r="SMA254" s="347"/>
      <c r="SMB254" s="350"/>
      <c r="SMC254" s="350"/>
      <c r="SMD254" s="348"/>
      <c r="SME254" s="348"/>
      <c r="SMF254" s="348"/>
      <c r="SMG254" s="349"/>
      <c r="SMI254" s="347"/>
      <c r="SMJ254" s="350"/>
      <c r="SMK254" s="350"/>
      <c r="SML254" s="348"/>
      <c r="SMM254" s="348"/>
      <c r="SMN254" s="348"/>
      <c r="SMO254" s="349"/>
      <c r="SMQ254" s="347"/>
      <c r="SMR254" s="350"/>
      <c r="SMS254" s="350"/>
      <c r="SMT254" s="348"/>
      <c r="SMU254" s="348"/>
      <c r="SMV254" s="348"/>
      <c r="SMW254" s="349"/>
      <c r="SMY254" s="347"/>
      <c r="SMZ254" s="350"/>
      <c r="SNA254" s="350"/>
      <c r="SNB254" s="348"/>
      <c r="SNC254" s="348"/>
      <c r="SND254" s="348"/>
      <c r="SNE254" s="349"/>
      <c r="SNG254" s="347"/>
      <c r="SNH254" s="350"/>
      <c r="SNI254" s="350"/>
      <c r="SNJ254" s="348"/>
      <c r="SNK254" s="348"/>
      <c r="SNL254" s="348"/>
      <c r="SNM254" s="349"/>
      <c r="SNO254" s="347"/>
      <c r="SNP254" s="350"/>
      <c r="SNQ254" s="350"/>
      <c r="SNR254" s="348"/>
      <c r="SNS254" s="348"/>
      <c r="SNT254" s="348"/>
      <c r="SNU254" s="349"/>
      <c r="SNW254" s="347"/>
      <c r="SNX254" s="350"/>
      <c r="SNY254" s="350"/>
      <c r="SNZ254" s="348"/>
      <c r="SOA254" s="348"/>
      <c r="SOB254" s="348"/>
      <c r="SOC254" s="349"/>
      <c r="SOE254" s="347"/>
      <c r="SOF254" s="350"/>
      <c r="SOG254" s="350"/>
      <c r="SOH254" s="348"/>
      <c r="SOI254" s="348"/>
      <c r="SOJ254" s="348"/>
      <c r="SOK254" s="349"/>
      <c r="SOM254" s="347"/>
      <c r="SON254" s="350"/>
      <c r="SOO254" s="350"/>
      <c r="SOP254" s="348"/>
      <c r="SOQ254" s="348"/>
      <c r="SOR254" s="348"/>
      <c r="SOS254" s="349"/>
      <c r="SOU254" s="347"/>
      <c r="SOV254" s="350"/>
      <c r="SOW254" s="350"/>
      <c r="SOX254" s="348"/>
      <c r="SOY254" s="348"/>
      <c r="SOZ254" s="348"/>
      <c r="SPA254" s="349"/>
      <c r="SPC254" s="347"/>
      <c r="SPD254" s="350"/>
      <c r="SPE254" s="350"/>
      <c r="SPF254" s="348"/>
      <c r="SPG254" s="348"/>
      <c r="SPH254" s="348"/>
      <c r="SPI254" s="349"/>
      <c r="SPK254" s="347"/>
      <c r="SPL254" s="350"/>
      <c r="SPM254" s="350"/>
      <c r="SPN254" s="348"/>
      <c r="SPO254" s="348"/>
      <c r="SPP254" s="348"/>
      <c r="SPQ254" s="349"/>
      <c r="SPS254" s="347"/>
      <c r="SPT254" s="350"/>
      <c r="SPU254" s="350"/>
      <c r="SPV254" s="348"/>
      <c r="SPW254" s="348"/>
      <c r="SPX254" s="348"/>
      <c r="SPY254" s="349"/>
      <c r="SQA254" s="347"/>
      <c r="SQB254" s="350"/>
      <c r="SQC254" s="350"/>
      <c r="SQD254" s="348"/>
      <c r="SQE254" s="348"/>
      <c r="SQF254" s="348"/>
      <c r="SQG254" s="349"/>
      <c r="SQI254" s="347"/>
      <c r="SQJ254" s="350"/>
      <c r="SQK254" s="350"/>
      <c r="SQL254" s="348"/>
      <c r="SQM254" s="348"/>
      <c r="SQN254" s="348"/>
      <c r="SQO254" s="349"/>
      <c r="SQQ254" s="347"/>
      <c r="SQR254" s="350"/>
      <c r="SQS254" s="350"/>
      <c r="SQT254" s="348"/>
      <c r="SQU254" s="348"/>
      <c r="SQV254" s="348"/>
      <c r="SQW254" s="349"/>
      <c r="SQY254" s="347"/>
      <c r="SQZ254" s="350"/>
      <c r="SRA254" s="350"/>
      <c r="SRB254" s="348"/>
      <c r="SRC254" s="348"/>
      <c r="SRD254" s="348"/>
      <c r="SRE254" s="349"/>
      <c r="SRG254" s="347"/>
      <c r="SRH254" s="350"/>
      <c r="SRI254" s="350"/>
      <c r="SRJ254" s="348"/>
      <c r="SRK254" s="348"/>
      <c r="SRL254" s="348"/>
      <c r="SRM254" s="349"/>
      <c r="SRO254" s="347"/>
      <c r="SRP254" s="350"/>
      <c r="SRQ254" s="350"/>
      <c r="SRR254" s="348"/>
      <c r="SRS254" s="348"/>
      <c r="SRT254" s="348"/>
      <c r="SRU254" s="349"/>
      <c r="SRW254" s="347"/>
      <c r="SRX254" s="350"/>
      <c r="SRY254" s="350"/>
      <c r="SRZ254" s="348"/>
      <c r="SSA254" s="348"/>
      <c r="SSB254" s="348"/>
      <c r="SSC254" s="349"/>
      <c r="SSE254" s="347"/>
      <c r="SSF254" s="350"/>
      <c r="SSG254" s="350"/>
      <c r="SSH254" s="348"/>
      <c r="SSI254" s="348"/>
      <c r="SSJ254" s="348"/>
      <c r="SSK254" s="349"/>
      <c r="SSM254" s="347"/>
      <c r="SSN254" s="350"/>
      <c r="SSO254" s="350"/>
      <c r="SSP254" s="348"/>
      <c r="SSQ254" s="348"/>
      <c r="SSR254" s="348"/>
      <c r="SSS254" s="349"/>
      <c r="SSU254" s="347"/>
      <c r="SSV254" s="350"/>
      <c r="SSW254" s="350"/>
      <c r="SSX254" s="348"/>
      <c r="SSY254" s="348"/>
      <c r="SSZ254" s="348"/>
      <c r="STA254" s="349"/>
      <c r="STC254" s="347"/>
      <c r="STD254" s="350"/>
      <c r="STE254" s="350"/>
      <c r="STF254" s="348"/>
      <c r="STG254" s="348"/>
      <c r="STH254" s="348"/>
      <c r="STI254" s="349"/>
      <c r="STK254" s="347"/>
      <c r="STL254" s="350"/>
      <c r="STM254" s="350"/>
      <c r="STN254" s="348"/>
      <c r="STO254" s="348"/>
      <c r="STP254" s="348"/>
      <c r="STQ254" s="349"/>
      <c r="STS254" s="347"/>
      <c r="STT254" s="350"/>
      <c r="STU254" s="350"/>
      <c r="STV254" s="348"/>
      <c r="STW254" s="348"/>
      <c r="STX254" s="348"/>
      <c r="STY254" s="349"/>
      <c r="SUA254" s="347"/>
      <c r="SUB254" s="350"/>
      <c r="SUC254" s="350"/>
      <c r="SUD254" s="348"/>
      <c r="SUE254" s="348"/>
      <c r="SUF254" s="348"/>
      <c r="SUG254" s="349"/>
      <c r="SUI254" s="347"/>
      <c r="SUJ254" s="350"/>
      <c r="SUK254" s="350"/>
      <c r="SUL254" s="348"/>
      <c r="SUM254" s="348"/>
      <c r="SUN254" s="348"/>
      <c r="SUO254" s="349"/>
      <c r="SUQ254" s="347"/>
      <c r="SUR254" s="350"/>
      <c r="SUS254" s="350"/>
      <c r="SUT254" s="348"/>
      <c r="SUU254" s="348"/>
      <c r="SUV254" s="348"/>
      <c r="SUW254" s="349"/>
      <c r="SUY254" s="347"/>
      <c r="SUZ254" s="350"/>
      <c r="SVA254" s="350"/>
      <c r="SVB254" s="348"/>
      <c r="SVC254" s="348"/>
      <c r="SVD254" s="348"/>
      <c r="SVE254" s="349"/>
      <c r="SVG254" s="347"/>
      <c r="SVH254" s="350"/>
      <c r="SVI254" s="350"/>
      <c r="SVJ254" s="348"/>
      <c r="SVK254" s="348"/>
      <c r="SVL254" s="348"/>
      <c r="SVM254" s="349"/>
      <c r="SVO254" s="347"/>
      <c r="SVP254" s="350"/>
      <c r="SVQ254" s="350"/>
      <c r="SVR254" s="348"/>
      <c r="SVS254" s="348"/>
      <c r="SVT254" s="348"/>
      <c r="SVU254" s="349"/>
      <c r="SVW254" s="347"/>
      <c r="SVX254" s="350"/>
      <c r="SVY254" s="350"/>
      <c r="SVZ254" s="348"/>
      <c r="SWA254" s="348"/>
      <c r="SWB254" s="348"/>
      <c r="SWC254" s="349"/>
      <c r="SWE254" s="347"/>
      <c r="SWF254" s="350"/>
      <c r="SWG254" s="350"/>
      <c r="SWH254" s="348"/>
      <c r="SWI254" s="348"/>
      <c r="SWJ254" s="348"/>
      <c r="SWK254" s="349"/>
      <c r="SWM254" s="347"/>
      <c r="SWN254" s="350"/>
      <c r="SWO254" s="350"/>
      <c r="SWP254" s="348"/>
      <c r="SWQ254" s="348"/>
      <c r="SWR254" s="348"/>
      <c r="SWS254" s="349"/>
      <c r="SWU254" s="347"/>
      <c r="SWV254" s="350"/>
      <c r="SWW254" s="350"/>
      <c r="SWX254" s="348"/>
      <c r="SWY254" s="348"/>
      <c r="SWZ254" s="348"/>
      <c r="SXA254" s="349"/>
      <c r="SXC254" s="347"/>
      <c r="SXD254" s="350"/>
      <c r="SXE254" s="350"/>
      <c r="SXF254" s="348"/>
      <c r="SXG254" s="348"/>
      <c r="SXH254" s="348"/>
      <c r="SXI254" s="349"/>
      <c r="SXK254" s="347"/>
      <c r="SXL254" s="350"/>
      <c r="SXM254" s="350"/>
      <c r="SXN254" s="348"/>
      <c r="SXO254" s="348"/>
      <c r="SXP254" s="348"/>
      <c r="SXQ254" s="349"/>
      <c r="SXS254" s="347"/>
      <c r="SXT254" s="350"/>
      <c r="SXU254" s="350"/>
      <c r="SXV254" s="348"/>
      <c r="SXW254" s="348"/>
      <c r="SXX254" s="348"/>
      <c r="SXY254" s="349"/>
      <c r="SYA254" s="347"/>
      <c r="SYB254" s="350"/>
      <c r="SYC254" s="350"/>
      <c r="SYD254" s="348"/>
      <c r="SYE254" s="348"/>
      <c r="SYF254" s="348"/>
      <c r="SYG254" s="349"/>
      <c r="SYI254" s="347"/>
      <c r="SYJ254" s="350"/>
      <c r="SYK254" s="350"/>
      <c r="SYL254" s="348"/>
      <c r="SYM254" s="348"/>
      <c r="SYN254" s="348"/>
      <c r="SYO254" s="349"/>
      <c r="SYQ254" s="347"/>
      <c r="SYR254" s="350"/>
      <c r="SYS254" s="350"/>
      <c r="SYT254" s="348"/>
      <c r="SYU254" s="348"/>
      <c r="SYV254" s="348"/>
      <c r="SYW254" s="349"/>
      <c r="SYY254" s="347"/>
      <c r="SYZ254" s="350"/>
      <c r="SZA254" s="350"/>
      <c r="SZB254" s="348"/>
      <c r="SZC254" s="348"/>
      <c r="SZD254" s="348"/>
      <c r="SZE254" s="349"/>
      <c r="SZG254" s="347"/>
      <c r="SZH254" s="350"/>
      <c r="SZI254" s="350"/>
      <c r="SZJ254" s="348"/>
      <c r="SZK254" s="348"/>
      <c r="SZL254" s="348"/>
      <c r="SZM254" s="349"/>
      <c r="SZO254" s="347"/>
      <c r="SZP254" s="350"/>
      <c r="SZQ254" s="350"/>
      <c r="SZR254" s="348"/>
      <c r="SZS254" s="348"/>
      <c r="SZT254" s="348"/>
      <c r="SZU254" s="349"/>
      <c r="SZW254" s="347"/>
      <c r="SZX254" s="350"/>
      <c r="SZY254" s="350"/>
      <c r="SZZ254" s="348"/>
      <c r="TAA254" s="348"/>
      <c r="TAB254" s="348"/>
      <c r="TAC254" s="349"/>
      <c r="TAE254" s="347"/>
      <c r="TAF254" s="350"/>
      <c r="TAG254" s="350"/>
      <c r="TAH254" s="348"/>
      <c r="TAI254" s="348"/>
      <c r="TAJ254" s="348"/>
      <c r="TAK254" s="349"/>
      <c r="TAM254" s="347"/>
      <c r="TAN254" s="350"/>
      <c r="TAO254" s="350"/>
      <c r="TAP254" s="348"/>
      <c r="TAQ254" s="348"/>
      <c r="TAR254" s="348"/>
      <c r="TAS254" s="349"/>
      <c r="TAU254" s="347"/>
      <c r="TAV254" s="350"/>
      <c r="TAW254" s="350"/>
      <c r="TAX254" s="348"/>
      <c r="TAY254" s="348"/>
      <c r="TAZ254" s="348"/>
      <c r="TBA254" s="349"/>
      <c r="TBC254" s="347"/>
      <c r="TBD254" s="350"/>
      <c r="TBE254" s="350"/>
      <c r="TBF254" s="348"/>
      <c r="TBG254" s="348"/>
      <c r="TBH254" s="348"/>
      <c r="TBI254" s="349"/>
      <c r="TBK254" s="347"/>
      <c r="TBL254" s="350"/>
      <c r="TBM254" s="350"/>
      <c r="TBN254" s="348"/>
      <c r="TBO254" s="348"/>
      <c r="TBP254" s="348"/>
      <c r="TBQ254" s="349"/>
      <c r="TBS254" s="347"/>
      <c r="TBT254" s="350"/>
      <c r="TBU254" s="350"/>
      <c r="TBV254" s="348"/>
      <c r="TBW254" s="348"/>
      <c r="TBX254" s="348"/>
      <c r="TBY254" s="349"/>
      <c r="TCA254" s="347"/>
      <c r="TCB254" s="350"/>
      <c r="TCC254" s="350"/>
      <c r="TCD254" s="348"/>
      <c r="TCE254" s="348"/>
      <c r="TCF254" s="348"/>
      <c r="TCG254" s="349"/>
      <c r="TCI254" s="347"/>
      <c r="TCJ254" s="350"/>
      <c r="TCK254" s="350"/>
      <c r="TCL254" s="348"/>
      <c r="TCM254" s="348"/>
      <c r="TCN254" s="348"/>
      <c r="TCO254" s="349"/>
      <c r="TCQ254" s="347"/>
      <c r="TCR254" s="350"/>
      <c r="TCS254" s="350"/>
      <c r="TCT254" s="348"/>
      <c r="TCU254" s="348"/>
      <c r="TCV254" s="348"/>
      <c r="TCW254" s="349"/>
      <c r="TCY254" s="347"/>
      <c r="TCZ254" s="350"/>
      <c r="TDA254" s="350"/>
      <c r="TDB254" s="348"/>
      <c r="TDC254" s="348"/>
      <c r="TDD254" s="348"/>
      <c r="TDE254" s="349"/>
      <c r="TDG254" s="347"/>
      <c r="TDH254" s="350"/>
      <c r="TDI254" s="350"/>
      <c r="TDJ254" s="348"/>
      <c r="TDK254" s="348"/>
      <c r="TDL254" s="348"/>
      <c r="TDM254" s="349"/>
      <c r="TDO254" s="347"/>
      <c r="TDP254" s="350"/>
      <c r="TDQ254" s="350"/>
      <c r="TDR254" s="348"/>
      <c r="TDS254" s="348"/>
      <c r="TDT254" s="348"/>
      <c r="TDU254" s="349"/>
      <c r="TDW254" s="347"/>
      <c r="TDX254" s="350"/>
      <c r="TDY254" s="350"/>
      <c r="TDZ254" s="348"/>
      <c r="TEA254" s="348"/>
      <c r="TEB254" s="348"/>
      <c r="TEC254" s="349"/>
      <c r="TEE254" s="347"/>
      <c r="TEF254" s="350"/>
      <c r="TEG254" s="350"/>
      <c r="TEH254" s="348"/>
      <c r="TEI254" s="348"/>
      <c r="TEJ254" s="348"/>
      <c r="TEK254" s="349"/>
      <c r="TEM254" s="347"/>
      <c r="TEN254" s="350"/>
      <c r="TEO254" s="350"/>
      <c r="TEP254" s="348"/>
      <c r="TEQ254" s="348"/>
      <c r="TER254" s="348"/>
      <c r="TES254" s="349"/>
      <c r="TEU254" s="347"/>
      <c r="TEV254" s="350"/>
      <c r="TEW254" s="350"/>
      <c r="TEX254" s="348"/>
      <c r="TEY254" s="348"/>
      <c r="TEZ254" s="348"/>
      <c r="TFA254" s="349"/>
      <c r="TFC254" s="347"/>
      <c r="TFD254" s="350"/>
      <c r="TFE254" s="350"/>
      <c r="TFF254" s="348"/>
      <c r="TFG254" s="348"/>
      <c r="TFH254" s="348"/>
      <c r="TFI254" s="349"/>
      <c r="TFK254" s="347"/>
      <c r="TFL254" s="350"/>
      <c r="TFM254" s="350"/>
      <c r="TFN254" s="348"/>
      <c r="TFO254" s="348"/>
      <c r="TFP254" s="348"/>
      <c r="TFQ254" s="349"/>
      <c r="TFS254" s="347"/>
      <c r="TFT254" s="350"/>
      <c r="TFU254" s="350"/>
      <c r="TFV254" s="348"/>
      <c r="TFW254" s="348"/>
      <c r="TFX254" s="348"/>
      <c r="TFY254" s="349"/>
      <c r="TGA254" s="347"/>
      <c r="TGB254" s="350"/>
      <c r="TGC254" s="350"/>
      <c r="TGD254" s="348"/>
      <c r="TGE254" s="348"/>
      <c r="TGF254" s="348"/>
      <c r="TGG254" s="349"/>
      <c r="TGI254" s="347"/>
      <c r="TGJ254" s="350"/>
      <c r="TGK254" s="350"/>
      <c r="TGL254" s="348"/>
      <c r="TGM254" s="348"/>
      <c r="TGN254" s="348"/>
      <c r="TGO254" s="349"/>
      <c r="TGQ254" s="347"/>
      <c r="TGR254" s="350"/>
      <c r="TGS254" s="350"/>
      <c r="TGT254" s="348"/>
      <c r="TGU254" s="348"/>
      <c r="TGV254" s="348"/>
      <c r="TGW254" s="349"/>
      <c r="TGY254" s="347"/>
      <c r="TGZ254" s="350"/>
      <c r="THA254" s="350"/>
      <c r="THB254" s="348"/>
      <c r="THC254" s="348"/>
      <c r="THD254" s="348"/>
      <c r="THE254" s="349"/>
      <c r="THG254" s="347"/>
      <c r="THH254" s="350"/>
      <c r="THI254" s="350"/>
      <c r="THJ254" s="348"/>
      <c r="THK254" s="348"/>
      <c r="THL254" s="348"/>
      <c r="THM254" s="349"/>
      <c r="THO254" s="347"/>
      <c r="THP254" s="350"/>
      <c r="THQ254" s="350"/>
      <c r="THR254" s="348"/>
      <c r="THS254" s="348"/>
      <c r="THT254" s="348"/>
      <c r="THU254" s="349"/>
      <c r="THW254" s="347"/>
      <c r="THX254" s="350"/>
      <c r="THY254" s="350"/>
      <c r="THZ254" s="348"/>
      <c r="TIA254" s="348"/>
      <c r="TIB254" s="348"/>
      <c r="TIC254" s="349"/>
      <c r="TIE254" s="347"/>
      <c r="TIF254" s="350"/>
      <c r="TIG254" s="350"/>
      <c r="TIH254" s="348"/>
      <c r="TII254" s="348"/>
      <c r="TIJ254" s="348"/>
      <c r="TIK254" s="349"/>
      <c r="TIM254" s="347"/>
      <c r="TIN254" s="350"/>
      <c r="TIO254" s="350"/>
      <c r="TIP254" s="348"/>
      <c r="TIQ254" s="348"/>
      <c r="TIR254" s="348"/>
      <c r="TIS254" s="349"/>
      <c r="TIU254" s="347"/>
      <c r="TIV254" s="350"/>
      <c r="TIW254" s="350"/>
      <c r="TIX254" s="348"/>
      <c r="TIY254" s="348"/>
      <c r="TIZ254" s="348"/>
      <c r="TJA254" s="349"/>
      <c r="TJC254" s="347"/>
      <c r="TJD254" s="350"/>
      <c r="TJE254" s="350"/>
      <c r="TJF254" s="348"/>
      <c r="TJG254" s="348"/>
      <c r="TJH254" s="348"/>
      <c r="TJI254" s="349"/>
      <c r="TJK254" s="347"/>
      <c r="TJL254" s="350"/>
      <c r="TJM254" s="350"/>
      <c r="TJN254" s="348"/>
      <c r="TJO254" s="348"/>
      <c r="TJP254" s="348"/>
      <c r="TJQ254" s="349"/>
      <c r="TJS254" s="347"/>
      <c r="TJT254" s="350"/>
      <c r="TJU254" s="350"/>
      <c r="TJV254" s="348"/>
      <c r="TJW254" s="348"/>
      <c r="TJX254" s="348"/>
      <c r="TJY254" s="349"/>
      <c r="TKA254" s="347"/>
      <c r="TKB254" s="350"/>
      <c r="TKC254" s="350"/>
      <c r="TKD254" s="348"/>
      <c r="TKE254" s="348"/>
      <c r="TKF254" s="348"/>
      <c r="TKG254" s="349"/>
      <c r="TKI254" s="347"/>
      <c r="TKJ254" s="350"/>
      <c r="TKK254" s="350"/>
      <c r="TKL254" s="348"/>
      <c r="TKM254" s="348"/>
      <c r="TKN254" s="348"/>
      <c r="TKO254" s="349"/>
      <c r="TKQ254" s="347"/>
      <c r="TKR254" s="350"/>
      <c r="TKS254" s="350"/>
      <c r="TKT254" s="348"/>
      <c r="TKU254" s="348"/>
      <c r="TKV254" s="348"/>
      <c r="TKW254" s="349"/>
      <c r="TKY254" s="347"/>
      <c r="TKZ254" s="350"/>
      <c r="TLA254" s="350"/>
      <c r="TLB254" s="348"/>
      <c r="TLC254" s="348"/>
      <c r="TLD254" s="348"/>
      <c r="TLE254" s="349"/>
      <c r="TLG254" s="347"/>
      <c r="TLH254" s="350"/>
      <c r="TLI254" s="350"/>
      <c r="TLJ254" s="348"/>
      <c r="TLK254" s="348"/>
      <c r="TLL254" s="348"/>
      <c r="TLM254" s="349"/>
      <c r="TLO254" s="347"/>
      <c r="TLP254" s="350"/>
      <c r="TLQ254" s="350"/>
      <c r="TLR254" s="348"/>
      <c r="TLS254" s="348"/>
      <c r="TLT254" s="348"/>
      <c r="TLU254" s="349"/>
      <c r="TLW254" s="347"/>
      <c r="TLX254" s="350"/>
      <c r="TLY254" s="350"/>
      <c r="TLZ254" s="348"/>
      <c r="TMA254" s="348"/>
      <c r="TMB254" s="348"/>
      <c r="TMC254" s="349"/>
      <c r="TME254" s="347"/>
      <c r="TMF254" s="350"/>
      <c r="TMG254" s="350"/>
      <c r="TMH254" s="348"/>
      <c r="TMI254" s="348"/>
      <c r="TMJ254" s="348"/>
      <c r="TMK254" s="349"/>
      <c r="TMM254" s="347"/>
      <c r="TMN254" s="350"/>
      <c r="TMO254" s="350"/>
      <c r="TMP254" s="348"/>
      <c r="TMQ254" s="348"/>
      <c r="TMR254" s="348"/>
      <c r="TMS254" s="349"/>
      <c r="TMU254" s="347"/>
      <c r="TMV254" s="350"/>
      <c r="TMW254" s="350"/>
      <c r="TMX254" s="348"/>
      <c r="TMY254" s="348"/>
      <c r="TMZ254" s="348"/>
      <c r="TNA254" s="349"/>
      <c r="TNC254" s="347"/>
      <c r="TND254" s="350"/>
      <c r="TNE254" s="350"/>
      <c r="TNF254" s="348"/>
      <c r="TNG254" s="348"/>
      <c r="TNH254" s="348"/>
      <c r="TNI254" s="349"/>
      <c r="TNK254" s="347"/>
      <c r="TNL254" s="350"/>
      <c r="TNM254" s="350"/>
      <c r="TNN254" s="348"/>
      <c r="TNO254" s="348"/>
      <c r="TNP254" s="348"/>
      <c r="TNQ254" s="349"/>
      <c r="TNS254" s="347"/>
      <c r="TNT254" s="350"/>
      <c r="TNU254" s="350"/>
      <c r="TNV254" s="348"/>
      <c r="TNW254" s="348"/>
      <c r="TNX254" s="348"/>
      <c r="TNY254" s="349"/>
      <c r="TOA254" s="347"/>
      <c r="TOB254" s="350"/>
      <c r="TOC254" s="350"/>
      <c r="TOD254" s="348"/>
      <c r="TOE254" s="348"/>
      <c r="TOF254" s="348"/>
      <c r="TOG254" s="349"/>
      <c r="TOI254" s="347"/>
      <c r="TOJ254" s="350"/>
      <c r="TOK254" s="350"/>
      <c r="TOL254" s="348"/>
      <c r="TOM254" s="348"/>
      <c r="TON254" s="348"/>
      <c r="TOO254" s="349"/>
      <c r="TOQ254" s="347"/>
      <c r="TOR254" s="350"/>
      <c r="TOS254" s="350"/>
      <c r="TOT254" s="348"/>
      <c r="TOU254" s="348"/>
      <c r="TOV254" s="348"/>
      <c r="TOW254" s="349"/>
      <c r="TOY254" s="347"/>
      <c r="TOZ254" s="350"/>
      <c r="TPA254" s="350"/>
      <c r="TPB254" s="348"/>
      <c r="TPC254" s="348"/>
      <c r="TPD254" s="348"/>
      <c r="TPE254" s="349"/>
      <c r="TPG254" s="347"/>
      <c r="TPH254" s="350"/>
      <c r="TPI254" s="350"/>
      <c r="TPJ254" s="348"/>
      <c r="TPK254" s="348"/>
      <c r="TPL254" s="348"/>
      <c r="TPM254" s="349"/>
      <c r="TPO254" s="347"/>
      <c r="TPP254" s="350"/>
      <c r="TPQ254" s="350"/>
      <c r="TPR254" s="348"/>
      <c r="TPS254" s="348"/>
      <c r="TPT254" s="348"/>
      <c r="TPU254" s="349"/>
      <c r="TPW254" s="347"/>
      <c r="TPX254" s="350"/>
      <c r="TPY254" s="350"/>
      <c r="TPZ254" s="348"/>
      <c r="TQA254" s="348"/>
      <c r="TQB254" s="348"/>
      <c r="TQC254" s="349"/>
      <c r="TQE254" s="347"/>
      <c r="TQF254" s="350"/>
      <c r="TQG254" s="350"/>
      <c r="TQH254" s="348"/>
      <c r="TQI254" s="348"/>
      <c r="TQJ254" s="348"/>
      <c r="TQK254" s="349"/>
      <c r="TQM254" s="347"/>
      <c r="TQN254" s="350"/>
      <c r="TQO254" s="350"/>
      <c r="TQP254" s="348"/>
      <c r="TQQ254" s="348"/>
      <c r="TQR254" s="348"/>
      <c r="TQS254" s="349"/>
      <c r="TQU254" s="347"/>
      <c r="TQV254" s="350"/>
      <c r="TQW254" s="350"/>
      <c r="TQX254" s="348"/>
      <c r="TQY254" s="348"/>
      <c r="TQZ254" s="348"/>
      <c r="TRA254" s="349"/>
      <c r="TRC254" s="347"/>
      <c r="TRD254" s="350"/>
      <c r="TRE254" s="350"/>
      <c r="TRF254" s="348"/>
      <c r="TRG254" s="348"/>
      <c r="TRH254" s="348"/>
      <c r="TRI254" s="349"/>
      <c r="TRK254" s="347"/>
      <c r="TRL254" s="350"/>
      <c r="TRM254" s="350"/>
      <c r="TRN254" s="348"/>
      <c r="TRO254" s="348"/>
      <c r="TRP254" s="348"/>
      <c r="TRQ254" s="349"/>
      <c r="TRS254" s="347"/>
      <c r="TRT254" s="350"/>
      <c r="TRU254" s="350"/>
      <c r="TRV254" s="348"/>
      <c r="TRW254" s="348"/>
      <c r="TRX254" s="348"/>
      <c r="TRY254" s="349"/>
      <c r="TSA254" s="347"/>
      <c r="TSB254" s="350"/>
      <c r="TSC254" s="350"/>
      <c r="TSD254" s="348"/>
      <c r="TSE254" s="348"/>
      <c r="TSF254" s="348"/>
      <c r="TSG254" s="349"/>
      <c r="TSI254" s="347"/>
      <c r="TSJ254" s="350"/>
      <c r="TSK254" s="350"/>
      <c r="TSL254" s="348"/>
      <c r="TSM254" s="348"/>
      <c r="TSN254" s="348"/>
      <c r="TSO254" s="349"/>
      <c r="TSQ254" s="347"/>
      <c r="TSR254" s="350"/>
      <c r="TSS254" s="350"/>
      <c r="TST254" s="348"/>
      <c r="TSU254" s="348"/>
      <c r="TSV254" s="348"/>
      <c r="TSW254" s="349"/>
      <c r="TSY254" s="347"/>
      <c r="TSZ254" s="350"/>
      <c r="TTA254" s="350"/>
      <c r="TTB254" s="348"/>
      <c r="TTC254" s="348"/>
      <c r="TTD254" s="348"/>
      <c r="TTE254" s="349"/>
      <c r="TTG254" s="347"/>
      <c r="TTH254" s="350"/>
      <c r="TTI254" s="350"/>
      <c r="TTJ254" s="348"/>
      <c r="TTK254" s="348"/>
      <c r="TTL254" s="348"/>
      <c r="TTM254" s="349"/>
      <c r="TTO254" s="347"/>
      <c r="TTP254" s="350"/>
      <c r="TTQ254" s="350"/>
      <c r="TTR254" s="348"/>
      <c r="TTS254" s="348"/>
      <c r="TTT254" s="348"/>
      <c r="TTU254" s="349"/>
      <c r="TTW254" s="347"/>
      <c r="TTX254" s="350"/>
      <c r="TTY254" s="350"/>
      <c r="TTZ254" s="348"/>
      <c r="TUA254" s="348"/>
      <c r="TUB254" s="348"/>
      <c r="TUC254" s="349"/>
      <c r="TUE254" s="347"/>
      <c r="TUF254" s="350"/>
      <c r="TUG254" s="350"/>
      <c r="TUH254" s="348"/>
      <c r="TUI254" s="348"/>
      <c r="TUJ254" s="348"/>
      <c r="TUK254" s="349"/>
      <c r="TUM254" s="347"/>
      <c r="TUN254" s="350"/>
      <c r="TUO254" s="350"/>
      <c r="TUP254" s="348"/>
      <c r="TUQ254" s="348"/>
      <c r="TUR254" s="348"/>
      <c r="TUS254" s="349"/>
      <c r="TUU254" s="347"/>
      <c r="TUV254" s="350"/>
      <c r="TUW254" s="350"/>
      <c r="TUX254" s="348"/>
      <c r="TUY254" s="348"/>
      <c r="TUZ254" s="348"/>
      <c r="TVA254" s="349"/>
      <c r="TVC254" s="347"/>
      <c r="TVD254" s="350"/>
      <c r="TVE254" s="350"/>
      <c r="TVF254" s="348"/>
      <c r="TVG254" s="348"/>
      <c r="TVH254" s="348"/>
      <c r="TVI254" s="349"/>
      <c r="TVK254" s="347"/>
      <c r="TVL254" s="350"/>
      <c r="TVM254" s="350"/>
      <c r="TVN254" s="348"/>
      <c r="TVO254" s="348"/>
      <c r="TVP254" s="348"/>
      <c r="TVQ254" s="349"/>
      <c r="TVS254" s="347"/>
      <c r="TVT254" s="350"/>
      <c r="TVU254" s="350"/>
      <c r="TVV254" s="348"/>
      <c r="TVW254" s="348"/>
      <c r="TVX254" s="348"/>
      <c r="TVY254" s="349"/>
      <c r="TWA254" s="347"/>
      <c r="TWB254" s="350"/>
      <c r="TWC254" s="350"/>
      <c r="TWD254" s="348"/>
      <c r="TWE254" s="348"/>
      <c r="TWF254" s="348"/>
      <c r="TWG254" s="349"/>
      <c r="TWI254" s="347"/>
      <c r="TWJ254" s="350"/>
      <c r="TWK254" s="350"/>
      <c r="TWL254" s="348"/>
      <c r="TWM254" s="348"/>
      <c r="TWN254" s="348"/>
      <c r="TWO254" s="349"/>
      <c r="TWQ254" s="347"/>
      <c r="TWR254" s="350"/>
      <c r="TWS254" s="350"/>
      <c r="TWT254" s="348"/>
      <c r="TWU254" s="348"/>
      <c r="TWV254" s="348"/>
      <c r="TWW254" s="349"/>
      <c r="TWY254" s="347"/>
      <c r="TWZ254" s="350"/>
      <c r="TXA254" s="350"/>
      <c r="TXB254" s="348"/>
      <c r="TXC254" s="348"/>
      <c r="TXD254" s="348"/>
      <c r="TXE254" s="349"/>
      <c r="TXG254" s="347"/>
      <c r="TXH254" s="350"/>
      <c r="TXI254" s="350"/>
      <c r="TXJ254" s="348"/>
      <c r="TXK254" s="348"/>
      <c r="TXL254" s="348"/>
      <c r="TXM254" s="349"/>
      <c r="TXO254" s="347"/>
      <c r="TXP254" s="350"/>
      <c r="TXQ254" s="350"/>
      <c r="TXR254" s="348"/>
      <c r="TXS254" s="348"/>
      <c r="TXT254" s="348"/>
      <c r="TXU254" s="349"/>
      <c r="TXW254" s="347"/>
      <c r="TXX254" s="350"/>
      <c r="TXY254" s="350"/>
      <c r="TXZ254" s="348"/>
      <c r="TYA254" s="348"/>
      <c r="TYB254" s="348"/>
      <c r="TYC254" s="349"/>
      <c r="TYE254" s="347"/>
      <c r="TYF254" s="350"/>
      <c r="TYG254" s="350"/>
      <c r="TYH254" s="348"/>
      <c r="TYI254" s="348"/>
      <c r="TYJ254" s="348"/>
      <c r="TYK254" s="349"/>
      <c r="TYM254" s="347"/>
      <c r="TYN254" s="350"/>
      <c r="TYO254" s="350"/>
      <c r="TYP254" s="348"/>
      <c r="TYQ254" s="348"/>
      <c r="TYR254" s="348"/>
      <c r="TYS254" s="349"/>
      <c r="TYU254" s="347"/>
      <c r="TYV254" s="350"/>
      <c r="TYW254" s="350"/>
      <c r="TYX254" s="348"/>
      <c r="TYY254" s="348"/>
      <c r="TYZ254" s="348"/>
      <c r="TZA254" s="349"/>
      <c r="TZC254" s="347"/>
      <c r="TZD254" s="350"/>
      <c r="TZE254" s="350"/>
      <c r="TZF254" s="348"/>
      <c r="TZG254" s="348"/>
      <c r="TZH254" s="348"/>
      <c r="TZI254" s="349"/>
      <c r="TZK254" s="347"/>
      <c r="TZL254" s="350"/>
      <c r="TZM254" s="350"/>
      <c r="TZN254" s="348"/>
      <c r="TZO254" s="348"/>
      <c r="TZP254" s="348"/>
      <c r="TZQ254" s="349"/>
      <c r="TZS254" s="347"/>
      <c r="TZT254" s="350"/>
      <c r="TZU254" s="350"/>
      <c r="TZV254" s="348"/>
      <c r="TZW254" s="348"/>
      <c r="TZX254" s="348"/>
      <c r="TZY254" s="349"/>
      <c r="UAA254" s="347"/>
      <c r="UAB254" s="350"/>
      <c r="UAC254" s="350"/>
      <c r="UAD254" s="348"/>
      <c r="UAE254" s="348"/>
      <c r="UAF254" s="348"/>
      <c r="UAG254" s="349"/>
      <c r="UAI254" s="347"/>
      <c r="UAJ254" s="350"/>
      <c r="UAK254" s="350"/>
      <c r="UAL254" s="348"/>
      <c r="UAM254" s="348"/>
      <c r="UAN254" s="348"/>
      <c r="UAO254" s="349"/>
      <c r="UAQ254" s="347"/>
      <c r="UAR254" s="350"/>
      <c r="UAS254" s="350"/>
      <c r="UAT254" s="348"/>
      <c r="UAU254" s="348"/>
      <c r="UAV254" s="348"/>
      <c r="UAW254" s="349"/>
      <c r="UAY254" s="347"/>
      <c r="UAZ254" s="350"/>
      <c r="UBA254" s="350"/>
      <c r="UBB254" s="348"/>
      <c r="UBC254" s="348"/>
      <c r="UBD254" s="348"/>
      <c r="UBE254" s="349"/>
      <c r="UBG254" s="347"/>
      <c r="UBH254" s="350"/>
      <c r="UBI254" s="350"/>
      <c r="UBJ254" s="348"/>
      <c r="UBK254" s="348"/>
      <c r="UBL254" s="348"/>
      <c r="UBM254" s="349"/>
      <c r="UBO254" s="347"/>
      <c r="UBP254" s="350"/>
      <c r="UBQ254" s="350"/>
      <c r="UBR254" s="348"/>
      <c r="UBS254" s="348"/>
      <c r="UBT254" s="348"/>
      <c r="UBU254" s="349"/>
      <c r="UBW254" s="347"/>
      <c r="UBX254" s="350"/>
      <c r="UBY254" s="350"/>
      <c r="UBZ254" s="348"/>
      <c r="UCA254" s="348"/>
      <c r="UCB254" s="348"/>
      <c r="UCC254" s="349"/>
      <c r="UCE254" s="347"/>
      <c r="UCF254" s="350"/>
      <c r="UCG254" s="350"/>
      <c r="UCH254" s="348"/>
      <c r="UCI254" s="348"/>
      <c r="UCJ254" s="348"/>
      <c r="UCK254" s="349"/>
      <c r="UCM254" s="347"/>
      <c r="UCN254" s="350"/>
      <c r="UCO254" s="350"/>
      <c r="UCP254" s="348"/>
      <c r="UCQ254" s="348"/>
      <c r="UCR254" s="348"/>
      <c r="UCS254" s="349"/>
      <c r="UCU254" s="347"/>
      <c r="UCV254" s="350"/>
      <c r="UCW254" s="350"/>
      <c r="UCX254" s="348"/>
      <c r="UCY254" s="348"/>
      <c r="UCZ254" s="348"/>
      <c r="UDA254" s="349"/>
      <c r="UDC254" s="347"/>
      <c r="UDD254" s="350"/>
      <c r="UDE254" s="350"/>
      <c r="UDF254" s="348"/>
      <c r="UDG254" s="348"/>
      <c r="UDH254" s="348"/>
      <c r="UDI254" s="349"/>
      <c r="UDK254" s="347"/>
      <c r="UDL254" s="350"/>
      <c r="UDM254" s="350"/>
      <c r="UDN254" s="348"/>
      <c r="UDO254" s="348"/>
      <c r="UDP254" s="348"/>
      <c r="UDQ254" s="349"/>
      <c r="UDS254" s="347"/>
      <c r="UDT254" s="350"/>
      <c r="UDU254" s="350"/>
      <c r="UDV254" s="348"/>
      <c r="UDW254" s="348"/>
      <c r="UDX254" s="348"/>
      <c r="UDY254" s="349"/>
      <c r="UEA254" s="347"/>
      <c r="UEB254" s="350"/>
      <c r="UEC254" s="350"/>
      <c r="UED254" s="348"/>
      <c r="UEE254" s="348"/>
      <c r="UEF254" s="348"/>
      <c r="UEG254" s="349"/>
      <c r="UEI254" s="347"/>
      <c r="UEJ254" s="350"/>
      <c r="UEK254" s="350"/>
      <c r="UEL254" s="348"/>
      <c r="UEM254" s="348"/>
      <c r="UEN254" s="348"/>
      <c r="UEO254" s="349"/>
      <c r="UEQ254" s="347"/>
      <c r="UER254" s="350"/>
      <c r="UES254" s="350"/>
      <c r="UET254" s="348"/>
      <c r="UEU254" s="348"/>
      <c r="UEV254" s="348"/>
      <c r="UEW254" s="349"/>
      <c r="UEY254" s="347"/>
      <c r="UEZ254" s="350"/>
      <c r="UFA254" s="350"/>
      <c r="UFB254" s="348"/>
      <c r="UFC254" s="348"/>
      <c r="UFD254" s="348"/>
      <c r="UFE254" s="349"/>
      <c r="UFG254" s="347"/>
      <c r="UFH254" s="350"/>
      <c r="UFI254" s="350"/>
      <c r="UFJ254" s="348"/>
      <c r="UFK254" s="348"/>
      <c r="UFL254" s="348"/>
      <c r="UFM254" s="349"/>
      <c r="UFO254" s="347"/>
      <c r="UFP254" s="350"/>
      <c r="UFQ254" s="350"/>
      <c r="UFR254" s="348"/>
      <c r="UFS254" s="348"/>
      <c r="UFT254" s="348"/>
      <c r="UFU254" s="349"/>
      <c r="UFW254" s="347"/>
      <c r="UFX254" s="350"/>
      <c r="UFY254" s="350"/>
      <c r="UFZ254" s="348"/>
      <c r="UGA254" s="348"/>
      <c r="UGB254" s="348"/>
      <c r="UGC254" s="349"/>
      <c r="UGE254" s="347"/>
      <c r="UGF254" s="350"/>
      <c r="UGG254" s="350"/>
      <c r="UGH254" s="348"/>
      <c r="UGI254" s="348"/>
      <c r="UGJ254" s="348"/>
      <c r="UGK254" s="349"/>
      <c r="UGM254" s="347"/>
      <c r="UGN254" s="350"/>
      <c r="UGO254" s="350"/>
      <c r="UGP254" s="348"/>
      <c r="UGQ254" s="348"/>
      <c r="UGR254" s="348"/>
      <c r="UGS254" s="349"/>
      <c r="UGU254" s="347"/>
      <c r="UGV254" s="350"/>
      <c r="UGW254" s="350"/>
      <c r="UGX254" s="348"/>
      <c r="UGY254" s="348"/>
      <c r="UGZ254" s="348"/>
      <c r="UHA254" s="349"/>
      <c r="UHC254" s="347"/>
      <c r="UHD254" s="350"/>
      <c r="UHE254" s="350"/>
      <c r="UHF254" s="348"/>
      <c r="UHG254" s="348"/>
      <c r="UHH254" s="348"/>
      <c r="UHI254" s="349"/>
      <c r="UHK254" s="347"/>
      <c r="UHL254" s="350"/>
      <c r="UHM254" s="350"/>
      <c r="UHN254" s="348"/>
      <c r="UHO254" s="348"/>
      <c r="UHP254" s="348"/>
      <c r="UHQ254" s="349"/>
      <c r="UHS254" s="347"/>
      <c r="UHT254" s="350"/>
      <c r="UHU254" s="350"/>
      <c r="UHV254" s="348"/>
      <c r="UHW254" s="348"/>
      <c r="UHX254" s="348"/>
      <c r="UHY254" s="349"/>
      <c r="UIA254" s="347"/>
      <c r="UIB254" s="350"/>
      <c r="UIC254" s="350"/>
      <c r="UID254" s="348"/>
      <c r="UIE254" s="348"/>
      <c r="UIF254" s="348"/>
      <c r="UIG254" s="349"/>
      <c r="UII254" s="347"/>
      <c r="UIJ254" s="350"/>
      <c r="UIK254" s="350"/>
      <c r="UIL254" s="348"/>
      <c r="UIM254" s="348"/>
      <c r="UIN254" s="348"/>
      <c r="UIO254" s="349"/>
      <c r="UIQ254" s="347"/>
      <c r="UIR254" s="350"/>
      <c r="UIS254" s="350"/>
      <c r="UIT254" s="348"/>
      <c r="UIU254" s="348"/>
      <c r="UIV254" s="348"/>
      <c r="UIW254" s="349"/>
      <c r="UIY254" s="347"/>
      <c r="UIZ254" s="350"/>
      <c r="UJA254" s="350"/>
      <c r="UJB254" s="348"/>
      <c r="UJC254" s="348"/>
      <c r="UJD254" s="348"/>
      <c r="UJE254" s="349"/>
      <c r="UJG254" s="347"/>
      <c r="UJH254" s="350"/>
      <c r="UJI254" s="350"/>
      <c r="UJJ254" s="348"/>
      <c r="UJK254" s="348"/>
      <c r="UJL254" s="348"/>
      <c r="UJM254" s="349"/>
      <c r="UJO254" s="347"/>
      <c r="UJP254" s="350"/>
      <c r="UJQ254" s="350"/>
      <c r="UJR254" s="348"/>
      <c r="UJS254" s="348"/>
      <c r="UJT254" s="348"/>
      <c r="UJU254" s="349"/>
      <c r="UJW254" s="347"/>
      <c r="UJX254" s="350"/>
      <c r="UJY254" s="350"/>
      <c r="UJZ254" s="348"/>
      <c r="UKA254" s="348"/>
      <c r="UKB254" s="348"/>
      <c r="UKC254" s="349"/>
      <c r="UKE254" s="347"/>
      <c r="UKF254" s="350"/>
      <c r="UKG254" s="350"/>
      <c r="UKH254" s="348"/>
      <c r="UKI254" s="348"/>
      <c r="UKJ254" s="348"/>
      <c r="UKK254" s="349"/>
      <c r="UKM254" s="347"/>
      <c r="UKN254" s="350"/>
      <c r="UKO254" s="350"/>
      <c r="UKP254" s="348"/>
      <c r="UKQ254" s="348"/>
      <c r="UKR254" s="348"/>
      <c r="UKS254" s="349"/>
      <c r="UKU254" s="347"/>
      <c r="UKV254" s="350"/>
      <c r="UKW254" s="350"/>
      <c r="UKX254" s="348"/>
      <c r="UKY254" s="348"/>
      <c r="UKZ254" s="348"/>
      <c r="ULA254" s="349"/>
      <c r="ULC254" s="347"/>
      <c r="ULD254" s="350"/>
      <c r="ULE254" s="350"/>
      <c r="ULF254" s="348"/>
      <c r="ULG254" s="348"/>
      <c r="ULH254" s="348"/>
      <c r="ULI254" s="349"/>
      <c r="ULK254" s="347"/>
      <c r="ULL254" s="350"/>
      <c r="ULM254" s="350"/>
      <c r="ULN254" s="348"/>
      <c r="ULO254" s="348"/>
      <c r="ULP254" s="348"/>
      <c r="ULQ254" s="349"/>
      <c r="ULS254" s="347"/>
      <c r="ULT254" s="350"/>
      <c r="ULU254" s="350"/>
      <c r="ULV254" s="348"/>
      <c r="ULW254" s="348"/>
      <c r="ULX254" s="348"/>
      <c r="ULY254" s="349"/>
      <c r="UMA254" s="347"/>
      <c r="UMB254" s="350"/>
      <c r="UMC254" s="350"/>
      <c r="UMD254" s="348"/>
      <c r="UME254" s="348"/>
      <c r="UMF254" s="348"/>
      <c r="UMG254" s="349"/>
      <c r="UMI254" s="347"/>
      <c r="UMJ254" s="350"/>
      <c r="UMK254" s="350"/>
      <c r="UML254" s="348"/>
      <c r="UMM254" s="348"/>
      <c r="UMN254" s="348"/>
      <c r="UMO254" s="349"/>
      <c r="UMQ254" s="347"/>
      <c r="UMR254" s="350"/>
      <c r="UMS254" s="350"/>
      <c r="UMT254" s="348"/>
      <c r="UMU254" s="348"/>
      <c r="UMV254" s="348"/>
      <c r="UMW254" s="349"/>
      <c r="UMY254" s="347"/>
      <c r="UMZ254" s="350"/>
      <c r="UNA254" s="350"/>
      <c r="UNB254" s="348"/>
      <c r="UNC254" s="348"/>
      <c r="UND254" s="348"/>
      <c r="UNE254" s="349"/>
      <c r="UNG254" s="347"/>
      <c r="UNH254" s="350"/>
      <c r="UNI254" s="350"/>
      <c r="UNJ254" s="348"/>
      <c r="UNK254" s="348"/>
      <c r="UNL254" s="348"/>
      <c r="UNM254" s="349"/>
      <c r="UNO254" s="347"/>
      <c r="UNP254" s="350"/>
      <c r="UNQ254" s="350"/>
      <c r="UNR254" s="348"/>
      <c r="UNS254" s="348"/>
      <c r="UNT254" s="348"/>
      <c r="UNU254" s="349"/>
      <c r="UNW254" s="347"/>
      <c r="UNX254" s="350"/>
      <c r="UNY254" s="350"/>
      <c r="UNZ254" s="348"/>
      <c r="UOA254" s="348"/>
      <c r="UOB254" s="348"/>
      <c r="UOC254" s="349"/>
      <c r="UOE254" s="347"/>
      <c r="UOF254" s="350"/>
      <c r="UOG254" s="350"/>
      <c r="UOH254" s="348"/>
      <c r="UOI254" s="348"/>
      <c r="UOJ254" s="348"/>
      <c r="UOK254" s="349"/>
      <c r="UOM254" s="347"/>
      <c r="UON254" s="350"/>
      <c r="UOO254" s="350"/>
      <c r="UOP254" s="348"/>
      <c r="UOQ254" s="348"/>
      <c r="UOR254" s="348"/>
      <c r="UOS254" s="349"/>
      <c r="UOU254" s="347"/>
      <c r="UOV254" s="350"/>
      <c r="UOW254" s="350"/>
      <c r="UOX254" s="348"/>
      <c r="UOY254" s="348"/>
      <c r="UOZ254" s="348"/>
      <c r="UPA254" s="349"/>
      <c r="UPC254" s="347"/>
      <c r="UPD254" s="350"/>
      <c r="UPE254" s="350"/>
      <c r="UPF254" s="348"/>
      <c r="UPG254" s="348"/>
      <c r="UPH254" s="348"/>
      <c r="UPI254" s="349"/>
      <c r="UPK254" s="347"/>
      <c r="UPL254" s="350"/>
      <c r="UPM254" s="350"/>
      <c r="UPN254" s="348"/>
      <c r="UPO254" s="348"/>
      <c r="UPP254" s="348"/>
      <c r="UPQ254" s="349"/>
      <c r="UPS254" s="347"/>
      <c r="UPT254" s="350"/>
      <c r="UPU254" s="350"/>
      <c r="UPV254" s="348"/>
      <c r="UPW254" s="348"/>
      <c r="UPX254" s="348"/>
      <c r="UPY254" s="349"/>
      <c r="UQA254" s="347"/>
      <c r="UQB254" s="350"/>
      <c r="UQC254" s="350"/>
      <c r="UQD254" s="348"/>
      <c r="UQE254" s="348"/>
      <c r="UQF254" s="348"/>
      <c r="UQG254" s="349"/>
      <c r="UQI254" s="347"/>
      <c r="UQJ254" s="350"/>
      <c r="UQK254" s="350"/>
      <c r="UQL254" s="348"/>
      <c r="UQM254" s="348"/>
      <c r="UQN254" s="348"/>
      <c r="UQO254" s="349"/>
      <c r="UQQ254" s="347"/>
      <c r="UQR254" s="350"/>
      <c r="UQS254" s="350"/>
      <c r="UQT254" s="348"/>
      <c r="UQU254" s="348"/>
      <c r="UQV254" s="348"/>
      <c r="UQW254" s="349"/>
      <c r="UQY254" s="347"/>
      <c r="UQZ254" s="350"/>
      <c r="URA254" s="350"/>
      <c r="URB254" s="348"/>
      <c r="URC254" s="348"/>
      <c r="URD254" s="348"/>
      <c r="URE254" s="349"/>
      <c r="URG254" s="347"/>
      <c r="URH254" s="350"/>
      <c r="URI254" s="350"/>
      <c r="URJ254" s="348"/>
      <c r="URK254" s="348"/>
      <c r="URL254" s="348"/>
      <c r="URM254" s="349"/>
      <c r="URO254" s="347"/>
      <c r="URP254" s="350"/>
      <c r="URQ254" s="350"/>
      <c r="URR254" s="348"/>
      <c r="URS254" s="348"/>
      <c r="URT254" s="348"/>
      <c r="URU254" s="349"/>
      <c r="URW254" s="347"/>
      <c r="URX254" s="350"/>
      <c r="URY254" s="350"/>
      <c r="URZ254" s="348"/>
      <c r="USA254" s="348"/>
      <c r="USB254" s="348"/>
      <c r="USC254" s="349"/>
      <c r="USE254" s="347"/>
      <c r="USF254" s="350"/>
      <c r="USG254" s="350"/>
      <c r="USH254" s="348"/>
      <c r="USI254" s="348"/>
      <c r="USJ254" s="348"/>
      <c r="USK254" s="349"/>
      <c r="USM254" s="347"/>
      <c r="USN254" s="350"/>
      <c r="USO254" s="350"/>
      <c r="USP254" s="348"/>
      <c r="USQ254" s="348"/>
      <c r="USR254" s="348"/>
      <c r="USS254" s="349"/>
      <c r="USU254" s="347"/>
      <c r="USV254" s="350"/>
      <c r="USW254" s="350"/>
      <c r="USX254" s="348"/>
      <c r="USY254" s="348"/>
      <c r="USZ254" s="348"/>
      <c r="UTA254" s="349"/>
      <c r="UTC254" s="347"/>
      <c r="UTD254" s="350"/>
      <c r="UTE254" s="350"/>
      <c r="UTF254" s="348"/>
      <c r="UTG254" s="348"/>
      <c r="UTH254" s="348"/>
      <c r="UTI254" s="349"/>
      <c r="UTK254" s="347"/>
      <c r="UTL254" s="350"/>
      <c r="UTM254" s="350"/>
      <c r="UTN254" s="348"/>
      <c r="UTO254" s="348"/>
      <c r="UTP254" s="348"/>
      <c r="UTQ254" s="349"/>
      <c r="UTS254" s="347"/>
      <c r="UTT254" s="350"/>
      <c r="UTU254" s="350"/>
      <c r="UTV254" s="348"/>
      <c r="UTW254" s="348"/>
      <c r="UTX254" s="348"/>
      <c r="UTY254" s="349"/>
      <c r="UUA254" s="347"/>
      <c r="UUB254" s="350"/>
      <c r="UUC254" s="350"/>
      <c r="UUD254" s="348"/>
      <c r="UUE254" s="348"/>
      <c r="UUF254" s="348"/>
      <c r="UUG254" s="349"/>
      <c r="UUI254" s="347"/>
      <c r="UUJ254" s="350"/>
      <c r="UUK254" s="350"/>
      <c r="UUL254" s="348"/>
      <c r="UUM254" s="348"/>
      <c r="UUN254" s="348"/>
      <c r="UUO254" s="349"/>
      <c r="UUQ254" s="347"/>
      <c r="UUR254" s="350"/>
      <c r="UUS254" s="350"/>
      <c r="UUT254" s="348"/>
      <c r="UUU254" s="348"/>
      <c r="UUV254" s="348"/>
      <c r="UUW254" s="349"/>
      <c r="UUY254" s="347"/>
      <c r="UUZ254" s="350"/>
      <c r="UVA254" s="350"/>
      <c r="UVB254" s="348"/>
      <c r="UVC254" s="348"/>
      <c r="UVD254" s="348"/>
      <c r="UVE254" s="349"/>
      <c r="UVG254" s="347"/>
      <c r="UVH254" s="350"/>
      <c r="UVI254" s="350"/>
      <c r="UVJ254" s="348"/>
      <c r="UVK254" s="348"/>
      <c r="UVL254" s="348"/>
      <c r="UVM254" s="349"/>
      <c r="UVO254" s="347"/>
      <c r="UVP254" s="350"/>
      <c r="UVQ254" s="350"/>
      <c r="UVR254" s="348"/>
      <c r="UVS254" s="348"/>
      <c r="UVT254" s="348"/>
      <c r="UVU254" s="349"/>
      <c r="UVW254" s="347"/>
      <c r="UVX254" s="350"/>
      <c r="UVY254" s="350"/>
      <c r="UVZ254" s="348"/>
      <c r="UWA254" s="348"/>
      <c r="UWB254" s="348"/>
      <c r="UWC254" s="349"/>
      <c r="UWE254" s="347"/>
      <c r="UWF254" s="350"/>
      <c r="UWG254" s="350"/>
      <c r="UWH254" s="348"/>
      <c r="UWI254" s="348"/>
      <c r="UWJ254" s="348"/>
      <c r="UWK254" s="349"/>
      <c r="UWM254" s="347"/>
      <c r="UWN254" s="350"/>
      <c r="UWO254" s="350"/>
      <c r="UWP254" s="348"/>
      <c r="UWQ254" s="348"/>
      <c r="UWR254" s="348"/>
      <c r="UWS254" s="349"/>
      <c r="UWU254" s="347"/>
      <c r="UWV254" s="350"/>
      <c r="UWW254" s="350"/>
      <c r="UWX254" s="348"/>
      <c r="UWY254" s="348"/>
      <c r="UWZ254" s="348"/>
      <c r="UXA254" s="349"/>
      <c r="UXC254" s="347"/>
      <c r="UXD254" s="350"/>
      <c r="UXE254" s="350"/>
      <c r="UXF254" s="348"/>
      <c r="UXG254" s="348"/>
      <c r="UXH254" s="348"/>
      <c r="UXI254" s="349"/>
      <c r="UXK254" s="347"/>
      <c r="UXL254" s="350"/>
      <c r="UXM254" s="350"/>
      <c r="UXN254" s="348"/>
      <c r="UXO254" s="348"/>
      <c r="UXP254" s="348"/>
      <c r="UXQ254" s="349"/>
      <c r="UXS254" s="347"/>
      <c r="UXT254" s="350"/>
      <c r="UXU254" s="350"/>
      <c r="UXV254" s="348"/>
      <c r="UXW254" s="348"/>
      <c r="UXX254" s="348"/>
      <c r="UXY254" s="349"/>
      <c r="UYA254" s="347"/>
      <c r="UYB254" s="350"/>
      <c r="UYC254" s="350"/>
      <c r="UYD254" s="348"/>
      <c r="UYE254" s="348"/>
      <c r="UYF254" s="348"/>
      <c r="UYG254" s="349"/>
      <c r="UYI254" s="347"/>
      <c r="UYJ254" s="350"/>
      <c r="UYK254" s="350"/>
      <c r="UYL254" s="348"/>
      <c r="UYM254" s="348"/>
      <c r="UYN254" s="348"/>
      <c r="UYO254" s="349"/>
      <c r="UYQ254" s="347"/>
      <c r="UYR254" s="350"/>
      <c r="UYS254" s="350"/>
      <c r="UYT254" s="348"/>
      <c r="UYU254" s="348"/>
      <c r="UYV254" s="348"/>
      <c r="UYW254" s="349"/>
      <c r="UYY254" s="347"/>
      <c r="UYZ254" s="350"/>
      <c r="UZA254" s="350"/>
      <c r="UZB254" s="348"/>
      <c r="UZC254" s="348"/>
      <c r="UZD254" s="348"/>
      <c r="UZE254" s="349"/>
      <c r="UZG254" s="347"/>
      <c r="UZH254" s="350"/>
      <c r="UZI254" s="350"/>
      <c r="UZJ254" s="348"/>
      <c r="UZK254" s="348"/>
      <c r="UZL254" s="348"/>
      <c r="UZM254" s="349"/>
      <c r="UZO254" s="347"/>
      <c r="UZP254" s="350"/>
      <c r="UZQ254" s="350"/>
      <c r="UZR254" s="348"/>
      <c r="UZS254" s="348"/>
      <c r="UZT254" s="348"/>
      <c r="UZU254" s="349"/>
      <c r="UZW254" s="347"/>
      <c r="UZX254" s="350"/>
      <c r="UZY254" s="350"/>
      <c r="UZZ254" s="348"/>
      <c r="VAA254" s="348"/>
      <c r="VAB254" s="348"/>
      <c r="VAC254" s="349"/>
      <c r="VAE254" s="347"/>
      <c r="VAF254" s="350"/>
      <c r="VAG254" s="350"/>
      <c r="VAH254" s="348"/>
      <c r="VAI254" s="348"/>
      <c r="VAJ254" s="348"/>
      <c r="VAK254" s="349"/>
      <c r="VAM254" s="347"/>
      <c r="VAN254" s="350"/>
      <c r="VAO254" s="350"/>
      <c r="VAP254" s="348"/>
      <c r="VAQ254" s="348"/>
      <c r="VAR254" s="348"/>
      <c r="VAS254" s="349"/>
      <c r="VAU254" s="347"/>
      <c r="VAV254" s="350"/>
      <c r="VAW254" s="350"/>
      <c r="VAX254" s="348"/>
      <c r="VAY254" s="348"/>
      <c r="VAZ254" s="348"/>
      <c r="VBA254" s="349"/>
      <c r="VBC254" s="347"/>
      <c r="VBD254" s="350"/>
      <c r="VBE254" s="350"/>
      <c r="VBF254" s="348"/>
      <c r="VBG254" s="348"/>
      <c r="VBH254" s="348"/>
      <c r="VBI254" s="349"/>
      <c r="VBK254" s="347"/>
      <c r="VBL254" s="350"/>
      <c r="VBM254" s="350"/>
      <c r="VBN254" s="348"/>
      <c r="VBO254" s="348"/>
      <c r="VBP254" s="348"/>
      <c r="VBQ254" s="349"/>
      <c r="VBS254" s="347"/>
      <c r="VBT254" s="350"/>
      <c r="VBU254" s="350"/>
      <c r="VBV254" s="348"/>
      <c r="VBW254" s="348"/>
      <c r="VBX254" s="348"/>
      <c r="VBY254" s="349"/>
      <c r="VCA254" s="347"/>
      <c r="VCB254" s="350"/>
      <c r="VCC254" s="350"/>
      <c r="VCD254" s="348"/>
      <c r="VCE254" s="348"/>
      <c r="VCF254" s="348"/>
      <c r="VCG254" s="349"/>
      <c r="VCI254" s="347"/>
      <c r="VCJ254" s="350"/>
      <c r="VCK254" s="350"/>
      <c r="VCL254" s="348"/>
      <c r="VCM254" s="348"/>
      <c r="VCN254" s="348"/>
      <c r="VCO254" s="349"/>
      <c r="VCQ254" s="347"/>
      <c r="VCR254" s="350"/>
      <c r="VCS254" s="350"/>
      <c r="VCT254" s="348"/>
      <c r="VCU254" s="348"/>
      <c r="VCV254" s="348"/>
      <c r="VCW254" s="349"/>
      <c r="VCY254" s="347"/>
      <c r="VCZ254" s="350"/>
      <c r="VDA254" s="350"/>
      <c r="VDB254" s="348"/>
      <c r="VDC254" s="348"/>
      <c r="VDD254" s="348"/>
      <c r="VDE254" s="349"/>
      <c r="VDG254" s="347"/>
      <c r="VDH254" s="350"/>
      <c r="VDI254" s="350"/>
      <c r="VDJ254" s="348"/>
      <c r="VDK254" s="348"/>
      <c r="VDL254" s="348"/>
      <c r="VDM254" s="349"/>
      <c r="VDO254" s="347"/>
      <c r="VDP254" s="350"/>
      <c r="VDQ254" s="350"/>
      <c r="VDR254" s="348"/>
      <c r="VDS254" s="348"/>
      <c r="VDT254" s="348"/>
      <c r="VDU254" s="349"/>
      <c r="VDW254" s="347"/>
      <c r="VDX254" s="350"/>
      <c r="VDY254" s="350"/>
      <c r="VDZ254" s="348"/>
      <c r="VEA254" s="348"/>
      <c r="VEB254" s="348"/>
      <c r="VEC254" s="349"/>
      <c r="VEE254" s="347"/>
      <c r="VEF254" s="350"/>
      <c r="VEG254" s="350"/>
      <c r="VEH254" s="348"/>
      <c r="VEI254" s="348"/>
      <c r="VEJ254" s="348"/>
      <c r="VEK254" s="349"/>
      <c r="VEM254" s="347"/>
      <c r="VEN254" s="350"/>
      <c r="VEO254" s="350"/>
      <c r="VEP254" s="348"/>
      <c r="VEQ254" s="348"/>
      <c r="VER254" s="348"/>
      <c r="VES254" s="349"/>
      <c r="VEU254" s="347"/>
      <c r="VEV254" s="350"/>
      <c r="VEW254" s="350"/>
      <c r="VEX254" s="348"/>
      <c r="VEY254" s="348"/>
      <c r="VEZ254" s="348"/>
      <c r="VFA254" s="349"/>
      <c r="VFC254" s="347"/>
      <c r="VFD254" s="350"/>
      <c r="VFE254" s="350"/>
      <c r="VFF254" s="348"/>
      <c r="VFG254" s="348"/>
      <c r="VFH254" s="348"/>
      <c r="VFI254" s="349"/>
      <c r="VFK254" s="347"/>
      <c r="VFL254" s="350"/>
      <c r="VFM254" s="350"/>
      <c r="VFN254" s="348"/>
      <c r="VFO254" s="348"/>
      <c r="VFP254" s="348"/>
      <c r="VFQ254" s="349"/>
      <c r="VFS254" s="347"/>
      <c r="VFT254" s="350"/>
      <c r="VFU254" s="350"/>
      <c r="VFV254" s="348"/>
      <c r="VFW254" s="348"/>
      <c r="VFX254" s="348"/>
      <c r="VFY254" s="349"/>
      <c r="VGA254" s="347"/>
      <c r="VGB254" s="350"/>
      <c r="VGC254" s="350"/>
      <c r="VGD254" s="348"/>
      <c r="VGE254" s="348"/>
      <c r="VGF254" s="348"/>
      <c r="VGG254" s="349"/>
      <c r="VGI254" s="347"/>
      <c r="VGJ254" s="350"/>
      <c r="VGK254" s="350"/>
      <c r="VGL254" s="348"/>
      <c r="VGM254" s="348"/>
      <c r="VGN254" s="348"/>
      <c r="VGO254" s="349"/>
      <c r="VGQ254" s="347"/>
      <c r="VGR254" s="350"/>
      <c r="VGS254" s="350"/>
      <c r="VGT254" s="348"/>
      <c r="VGU254" s="348"/>
      <c r="VGV254" s="348"/>
      <c r="VGW254" s="349"/>
      <c r="VGY254" s="347"/>
      <c r="VGZ254" s="350"/>
      <c r="VHA254" s="350"/>
      <c r="VHB254" s="348"/>
      <c r="VHC254" s="348"/>
      <c r="VHD254" s="348"/>
      <c r="VHE254" s="349"/>
      <c r="VHG254" s="347"/>
      <c r="VHH254" s="350"/>
      <c r="VHI254" s="350"/>
      <c r="VHJ254" s="348"/>
      <c r="VHK254" s="348"/>
      <c r="VHL254" s="348"/>
      <c r="VHM254" s="349"/>
      <c r="VHO254" s="347"/>
      <c r="VHP254" s="350"/>
      <c r="VHQ254" s="350"/>
      <c r="VHR254" s="348"/>
      <c r="VHS254" s="348"/>
      <c r="VHT254" s="348"/>
      <c r="VHU254" s="349"/>
      <c r="VHW254" s="347"/>
      <c r="VHX254" s="350"/>
      <c r="VHY254" s="350"/>
      <c r="VHZ254" s="348"/>
      <c r="VIA254" s="348"/>
      <c r="VIB254" s="348"/>
      <c r="VIC254" s="349"/>
      <c r="VIE254" s="347"/>
      <c r="VIF254" s="350"/>
      <c r="VIG254" s="350"/>
      <c r="VIH254" s="348"/>
      <c r="VII254" s="348"/>
      <c r="VIJ254" s="348"/>
      <c r="VIK254" s="349"/>
      <c r="VIM254" s="347"/>
      <c r="VIN254" s="350"/>
      <c r="VIO254" s="350"/>
      <c r="VIP254" s="348"/>
      <c r="VIQ254" s="348"/>
      <c r="VIR254" s="348"/>
      <c r="VIS254" s="349"/>
      <c r="VIU254" s="347"/>
      <c r="VIV254" s="350"/>
      <c r="VIW254" s="350"/>
      <c r="VIX254" s="348"/>
      <c r="VIY254" s="348"/>
      <c r="VIZ254" s="348"/>
      <c r="VJA254" s="349"/>
      <c r="VJC254" s="347"/>
      <c r="VJD254" s="350"/>
      <c r="VJE254" s="350"/>
      <c r="VJF254" s="348"/>
      <c r="VJG254" s="348"/>
      <c r="VJH254" s="348"/>
      <c r="VJI254" s="349"/>
      <c r="VJK254" s="347"/>
      <c r="VJL254" s="350"/>
      <c r="VJM254" s="350"/>
      <c r="VJN254" s="348"/>
      <c r="VJO254" s="348"/>
      <c r="VJP254" s="348"/>
      <c r="VJQ254" s="349"/>
      <c r="VJS254" s="347"/>
      <c r="VJT254" s="350"/>
      <c r="VJU254" s="350"/>
      <c r="VJV254" s="348"/>
      <c r="VJW254" s="348"/>
      <c r="VJX254" s="348"/>
      <c r="VJY254" s="349"/>
      <c r="VKA254" s="347"/>
      <c r="VKB254" s="350"/>
      <c r="VKC254" s="350"/>
      <c r="VKD254" s="348"/>
      <c r="VKE254" s="348"/>
      <c r="VKF254" s="348"/>
      <c r="VKG254" s="349"/>
      <c r="VKI254" s="347"/>
      <c r="VKJ254" s="350"/>
      <c r="VKK254" s="350"/>
      <c r="VKL254" s="348"/>
      <c r="VKM254" s="348"/>
      <c r="VKN254" s="348"/>
      <c r="VKO254" s="349"/>
      <c r="VKQ254" s="347"/>
      <c r="VKR254" s="350"/>
      <c r="VKS254" s="350"/>
      <c r="VKT254" s="348"/>
      <c r="VKU254" s="348"/>
      <c r="VKV254" s="348"/>
      <c r="VKW254" s="349"/>
      <c r="VKY254" s="347"/>
      <c r="VKZ254" s="350"/>
      <c r="VLA254" s="350"/>
      <c r="VLB254" s="348"/>
      <c r="VLC254" s="348"/>
      <c r="VLD254" s="348"/>
      <c r="VLE254" s="349"/>
      <c r="VLG254" s="347"/>
      <c r="VLH254" s="350"/>
      <c r="VLI254" s="350"/>
      <c r="VLJ254" s="348"/>
      <c r="VLK254" s="348"/>
      <c r="VLL254" s="348"/>
      <c r="VLM254" s="349"/>
      <c r="VLO254" s="347"/>
      <c r="VLP254" s="350"/>
      <c r="VLQ254" s="350"/>
      <c r="VLR254" s="348"/>
      <c r="VLS254" s="348"/>
      <c r="VLT254" s="348"/>
      <c r="VLU254" s="349"/>
      <c r="VLW254" s="347"/>
      <c r="VLX254" s="350"/>
      <c r="VLY254" s="350"/>
      <c r="VLZ254" s="348"/>
      <c r="VMA254" s="348"/>
      <c r="VMB254" s="348"/>
      <c r="VMC254" s="349"/>
      <c r="VME254" s="347"/>
      <c r="VMF254" s="350"/>
      <c r="VMG254" s="350"/>
      <c r="VMH254" s="348"/>
      <c r="VMI254" s="348"/>
      <c r="VMJ254" s="348"/>
      <c r="VMK254" s="349"/>
      <c r="VMM254" s="347"/>
      <c r="VMN254" s="350"/>
      <c r="VMO254" s="350"/>
      <c r="VMP254" s="348"/>
      <c r="VMQ254" s="348"/>
      <c r="VMR254" s="348"/>
      <c r="VMS254" s="349"/>
      <c r="VMU254" s="347"/>
      <c r="VMV254" s="350"/>
      <c r="VMW254" s="350"/>
      <c r="VMX254" s="348"/>
      <c r="VMY254" s="348"/>
      <c r="VMZ254" s="348"/>
      <c r="VNA254" s="349"/>
      <c r="VNC254" s="347"/>
      <c r="VND254" s="350"/>
      <c r="VNE254" s="350"/>
      <c r="VNF254" s="348"/>
      <c r="VNG254" s="348"/>
      <c r="VNH254" s="348"/>
      <c r="VNI254" s="349"/>
      <c r="VNK254" s="347"/>
      <c r="VNL254" s="350"/>
      <c r="VNM254" s="350"/>
      <c r="VNN254" s="348"/>
      <c r="VNO254" s="348"/>
      <c r="VNP254" s="348"/>
      <c r="VNQ254" s="349"/>
      <c r="VNS254" s="347"/>
      <c r="VNT254" s="350"/>
      <c r="VNU254" s="350"/>
      <c r="VNV254" s="348"/>
      <c r="VNW254" s="348"/>
      <c r="VNX254" s="348"/>
      <c r="VNY254" s="349"/>
      <c r="VOA254" s="347"/>
      <c r="VOB254" s="350"/>
      <c r="VOC254" s="350"/>
      <c r="VOD254" s="348"/>
      <c r="VOE254" s="348"/>
      <c r="VOF254" s="348"/>
      <c r="VOG254" s="349"/>
      <c r="VOI254" s="347"/>
      <c r="VOJ254" s="350"/>
      <c r="VOK254" s="350"/>
      <c r="VOL254" s="348"/>
      <c r="VOM254" s="348"/>
      <c r="VON254" s="348"/>
      <c r="VOO254" s="349"/>
      <c r="VOQ254" s="347"/>
      <c r="VOR254" s="350"/>
      <c r="VOS254" s="350"/>
      <c r="VOT254" s="348"/>
      <c r="VOU254" s="348"/>
      <c r="VOV254" s="348"/>
      <c r="VOW254" s="349"/>
      <c r="VOY254" s="347"/>
      <c r="VOZ254" s="350"/>
      <c r="VPA254" s="350"/>
      <c r="VPB254" s="348"/>
      <c r="VPC254" s="348"/>
      <c r="VPD254" s="348"/>
      <c r="VPE254" s="349"/>
      <c r="VPG254" s="347"/>
      <c r="VPH254" s="350"/>
      <c r="VPI254" s="350"/>
      <c r="VPJ254" s="348"/>
      <c r="VPK254" s="348"/>
      <c r="VPL254" s="348"/>
      <c r="VPM254" s="349"/>
      <c r="VPO254" s="347"/>
      <c r="VPP254" s="350"/>
      <c r="VPQ254" s="350"/>
      <c r="VPR254" s="348"/>
      <c r="VPS254" s="348"/>
      <c r="VPT254" s="348"/>
      <c r="VPU254" s="349"/>
      <c r="VPW254" s="347"/>
      <c r="VPX254" s="350"/>
      <c r="VPY254" s="350"/>
      <c r="VPZ254" s="348"/>
      <c r="VQA254" s="348"/>
      <c r="VQB254" s="348"/>
      <c r="VQC254" s="349"/>
      <c r="VQE254" s="347"/>
      <c r="VQF254" s="350"/>
      <c r="VQG254" s="350"/>
      <c r="VQH254" s="348"/>
      <c r="VQI254" s="348"/>
      <c r="VQJ254" s="348"/>
      <c r="VQK254" s="349"/>
      <c r="VQM254" s="347"/>
      <c r="VQN254" s="350"/>
      <c r="VQO254" s="350"/>
      <c r="VQP254" s="348"/>
      <c r="VQQ254" s="348"/>
      <c r="VQR254" s="348"/>
      <c r="VQS254" s="349"/>
      <c r="VQU254" s="347"/>
      <c r="VQV254" s="350"/>
      <c r="VQW254" s="350"/>
      <c r="VQX254" s="348"/>
      <c r="VQY254" s="348"/>
      <c r="VQZ254" s="348"/>
      <c r="VRA254" s="349"/>
      <c r="VRC254" s="347"/>
      <c r="VRD254" s="350"/>
      <c r="VRE254" s="350"/>
      <c r="VRF254" s="348"/>
      <c r="VRG254" s="348"/>
      <c r="VRH254" s="348"/>
      <c r="VRI254" s="349"/>
      <c r="VRK254" s="347"/>
      <c r="VRL254" s="350"/>
      <c r="VRM254" s="350"/>
      <c r="VRN254" s="348"/>
      <c r="VRO254" s="348"/>
      <c r="VRP254" s="348"/>
      <c r="VRQ254" s="349"/>
      <c r="VRS254" s="347"/>
      <c r="VRT254" s="350"/>
      <c r="VRU254" s="350"/>
      <c r="VRV254" s="348"/>
      <c r="VRW254" s="348"/>
      <c r="VRX254" s="348"/>
      <c r="VRY254" s="349"/>
      <c r="VSA254" s="347"/>
      <c r="VSB254" s="350"/>
      <c r="VSC254" s="350"/>
      <c r="VSD254" s="348"/>
      <c r="VSE254" s="348"/>
      <c r="VSF254" s="348"/>
      <c r="VSG254" s="349"/>
      <c r="VSI254" s="347"/>
      <c r="VSJ254" s="350"/>
      <c r="VSK254" s="350"/>
      <c r="VSL254" s="348"/>
      <c r="VSM254" s="348"/>
      <c r="VSN254" s="348"/>
      <c r="VSO254" s="349"/>
      <c r="VSQ254" s="347"/>
      <c r="VSR254" s="350"/>
      <c r="VSS254" s="350"/>
      <c r="VST254" s="348"/>
      <c r="VSU254" s="348"/>
      <c r="VSV254" s="348"/>
      <c r="VSW254" s="349"/>
      <c r="VSY254" s="347"/>
      <c r="VSZ254" s="350"/>
      <c r="VTA254" s="350"/>
      <c r="VTB254" s="348"/>
      <c r="VTC254" s="348"/>
      <c r="VTD254" s="348"/>
      <c r="VTE254" s="349"/>
      <c r="VTG254" s="347"/>
      <c r="VTH254" s="350"/>
      <c r="VTI254" s="350"/>
      <c r="VTJ254" s="348"/>
      <c r="VTK254" s="348"/>
      <c r="VTL254" s="348"/>
      <c r="VTM254" s="349"/>
      <c r="VTO254" s="347"/>
      <c r="VTP254" s="350"/>
      <c r="VTQ254" s="350"/>
      <c r="VTR254" s="348"/>
      <c r="VTS254" s="348"/>
      <c r="VTT254" s="348"/>
      <c r="VTU254" s="349"/>
      <c r="VTW254" s="347"/>
      <c r="VTX254" s="350"/>
      <c r="VTY254" s="350"/>
      <c r="VTZ254" s="348"/>
      <c r="VUA254" s="348"/>
      <c r="VUB254" s="348"/>
      <c r="VUC254" s="349"/>
      <c r="VUE254" s="347"/>
      <c r="VUF254" s="350"/>
      <c r="VUG254" s="350"/>
      <c r="VUH254" s="348"/>
      <c r="VUI254" s="348"/>
      <c r="VUJ254" s="348"/>
      <c r="VUK254" s="349"/>
      <c r="VUM254" s="347"/>
      <c r="VUN254" s="350"/>
      <c r="VUO254" s="350"/>
      <c r="VUP254" s="348"/>
      <c r="VUQ254" s="348"/>
      <c r="VUR254" s="348"/>
      <c r="VUS254" s="349"/>
      <c r="VUU254" s="347"/>
      <c r="VUV254" s="350"/>
      <c r="VUW254" s="350"/>
      <c r="VUX254" s="348"/>
      <c r="VUY254" s="348"/>
      <c r="VUZ254" s="348"/>
      <c r="VVA254" s="349"/>
      <c r="VVC254" s="347"/>
      <c r="VVD254" s="350"/>
      <c r="VVE254" s="350"/>
      <c r="VVF254" s="348"/>
      <c r="VVG254" s="348"/>
      <c r="VVH254" s="348"/>
      <c r="VVI254" s="349"/>
      <c r="VVK254" s="347"/>
      <c r="VVL254" s="350"/>
      <c r="VVM254" s="350"/>
      <c r="VVN254" s="348"/>
      <c r="VVO254" s="348"/>
      <c r="VVP254" s="348"/>
      <c r="VVQ254" s="349"/>
      <c r="VVS254" s="347"/>
      <c r="VVT254" s="350"/>
      <c r="VVU254" s="350"/>
      <c r="VVV254" s="348"/>
      <c r="VVW254" s="348"/>
      <c r="VVX254" s="348"/>
      <c r="VVY254" s="349"/>
      <c r="VWA254" s="347"/>
      <c r="VWB254" s="350"/>
      <c r="VWC254" s="350"/>
      <c r="VWD254" s="348"/>
      <c r="VWE254" s="348"/>
      <c r="VWF254" s="348"/>
      <c r="VWG254" s="349"/>
      <c r="VWI254" s="347"/>
      <c r="VWJ254" s="350"/>
      <c r="VWK254" s="350"/>
      <c r="VWL254" s="348"/>
      <c r="VWM254" s="348"/>
      <c r="VWN254" s="348"/>
      <c r="VWO254" s="349"/>
      <c r="VWQ254" s="347"/>
      <c r="VWR254" s="350"/>
      <c r="VWS254" s="350"/>
      <c r="VWT254" s="348"/>
      <c r="VWU254" s="348"/>
      <c r="VWV254" s="348"/>
      <c r="VWW254" s="349"/>
      <c r="VWY254" s="347"/>
      <c r="VWZ254" s="350"/>
      <c r="VXA254" s="350"/>
      <c r="VXB254" s="348"/>
      <c r="VXC254" s="348"/>
      <c r="VXD254" s="348"/>
      <c r="VXE254" s="349"/>
      <c r="VXG254" s="347"/>
      <c r="VXH254" s="350"/>
      <c r="VXI254" s="350"/>
      <c r="VXJ254" s="348"/>
      <c r="VXK254" s="348"/>
      <c r="VXL254" s="348"/>
      <c r="VXM254" s="349"/>
      <c r="VXO254" s="347"/>
      <c r="VXP254" s="350"/>
      <c r="VXQ254" s="350"/>
      <c r="VXR254" s="348"/>
      <c r="VXS254" s="348"/>
      <c r="VXT254" s="348"/>
      <c r="VXU254" s="349"/>
      <c r="VXW254" s="347"/>
      <c r="VXX254" s="350"/>
      <c r="VXY254" s="350"/>
      <c r="VXZ254" s="348"/>
      <c r="VYA254" s="348"/>
      <c r="VYB254" s="348"/>
      <c r="VYC254" s="349"/>
      <c r="VYE254" s="347"/>
      <c r="VYF254" s="350"/>
      <c r="VYG254" s="350"/>
      <c r="VYH254" s="348"/>
      <c r="VYI254" s="348"/>
      <c r="VYJ254" s="348"/>
      <c r="VYK254" s="349"/>
      <c r="VYM254" s="347"/>
      <c r="VYN254" s="350"/>
      <c r="VYO254" s="350"/>
      <c r="VYP254" s="348"/>
      <c r="VYQ254" s="348"/>
      <c r="VYR254" s="348"/>
      <c r="VYS254" s="349"/>
      <c r="VYU254" s="347"/>
      <c r="VYV254" s="350"/>
      <c r="VYW254" s="350"/>
      <c r="VYX254" s="348"/>
      <c r="VYY254" s="348"/>
      <c r="VYZ254" s="348"/>
      <c r="VZA254" s="349"/>
      <c r="VZC254" s="347"/>
      <c r="VZD254" s="350"/>
      <c r="VZE254" s="350"/>
      <c r="VZF254" s="348"/>
      <c r="VZG254" s="348"/>
      <c r="VZH254" s="348"/>
      <c r="VZI254" s="349"/>
      <c r="VZK254" s="347"/>
      <c r="VZL254" s="350"/>
      <c r="VZM254" s="350"/>
      <c r="VZN254" s="348"/>
      <c r="VZO254" s="348"/>
      <c r="VZP254" s="348"/>
      <c r="VZQ254" s="349"/>
      <c r="VZS254" s="347"/>
      <c r="VZT254" s="350"/>
      <c r="VZU254" s="350"/>
      <c r="VZV254" s="348"/>
      <c r="VZW254" s="348"/>
      <c r="VZX254" s="348"/>
      <c r="VZY254" s="349"/>
      <c r="WAA254" s="347"/>
      <c r="WAB254" s="350"/>
      <c r="WAC254" s="350"/>
      <c r="WAD254" s="348"/>
      <c r="WAE254" s="348"/>
      <c r="WAF254" s="348"/>
      <c r="WAG254" s="349"/>
      <c r="WAI254" s="347"/>
      <c r="WAJ254" s="350"/>
      <c r="WAK254" s="350"/>
      <c r="WAL254" s="348"/>
      <c r="WAM254" s="348"/>
      <c r="WAN254" s="348"/>
      <c r="WAO254" s="349"/>
      <c r="WAQ254" s="347"/>
      <c r="WAR254" s="350"/>
      <c r="WAS254" s="350"/>
      <c r="WAT254" s="348"/>
      <c r="WAU254" s="348"/>
      <c r="WAV254" s="348"/>
      <c r="WAW254" s="349"/>
      <c r="WAY254" s="347"/>
      <c r="WAZ254" s="350"/>
      <c r="WBA254" s="350"/>
      <c r="WBB254" s="348"/>
      <c r="WBC254" s="348"/>
      <c r="WBD254" s="348"/>
      <c r="WBE254" s="349"/>
      <c r="WBG254" s="347"/>
      <c r="WBH254" s="350"/>
      <c r="WBI254" s="350"/>
      <c r="WBJ254" s="348"/>
      <c r="WBK254" s="348"/>
      <c r="WBL254" s="348"/>
      <c r="WBM254" s="349"/>
      <c r="WBO254" s="347"/>
      <c r="WBP254" s="350"/>
      <c r="WBQ254" s="350"/>
      <c r="WBR254" s="348"/>
      <c r="WBS254" s="348"/>
      <c r="WBT254" s="348"/>
      <c r="WBU254" s="349"/>
      <c r="WBW254" s="347"/>
      <c r="WBX254" s="350"/>
      <c r="WBY254" s="350"/>
      <c r="WBZ254" s="348"/>
      <c r="WCA254" s="348"/>
      <c r="WCB254" s="348"/>
      <c r="WCC254" s="349"/>
      <c r="WCE254" s="347"/>
      <c r="WCF254" s="350"/>
      <c r="WCG254" s="350"/>
      <c r="WCH254" s="348"/>
      <c r="WCI254" s="348"/>
      <c r="WCJ254" s="348"/>
      <c r="WCK254" s="349"/>
      <c r="WCM254" s="347"/>
      <c r="WCN254" s="350"/>
      <c r="WCO254" s="350"/>
      <c r="WCP254" s="348"/>
      <c r="WCQ254" s="348"/>
      <c r="WCR254" s="348"/>
      <c r="WCS254" s="349"/>
      <c r="WCU254" s="347"/>
      <c r="WCV254" s="350"/>
      <c r="WCW254" s="350"/>
      <c r="WCX254" s="348"/>
      <c r="WCY254" s="348"/>
      <c r="WCZ254" s="348"/>
      <c r="WDA254" s="349"/>
      <c r="WDC254" s="347"/>
      <c r="WDD254" s="350"/>
      <c r="WDE254" s="350"/>
      <c r="WDF254" s="348"/>
      <c r="WDG254" s="348"/>
      <c r="WDH254" s="348"/>
      <c r="WDI254" s="349"/>
      <c r="WDK254" s="347"/>
      <c r="WDL254" s="350"/>
      <c r="WDM254" s="350"/>
      <c r="WDN254" s="348"/>
      <c r="WDO254" s="348"/>
      <c r="WDP254" s="348"/>
      <c r="WDQ254" s="349"/>
      <c r="WDS254" s="347"/>
      <c r="WDT254" s="350"/>
      <c r="WDU254" s="350"/>
      <c r="WDV254" s="348"/>
      <c r="WDW254" s="348"/>
      <c r="WDX254" s="348"/>
      <c r="WDY254" s="349"/>
      <c r="WEA254" s="347"/>
      <c r="WEB254" s="350"/>
      <c r="WEC254" s="350"/>
      <c r="WED254" s="348"/>
      <c r="WEE254" s="348"/>
      <c r="WEF254" s="348"/>
      <c r="WEG254" s="349"/>
      <c r="WEI254" s="347"/>
      <c r="WEJ254" s="350"/>
      <c r="WEK254" s="350"/>
      <c r="WEL254" s="348"/>
      <c r="WEM254" s="348"/>
      <c r="WEN254" s="348"/>
      <c r="WEO254" s="349"/>
      <c r="WEQ254" s="347"/>
      <c r="WER254" s="350"/>
      <c r="WES254" s="350"/>
      <c r="WET254" s="348"/>
      <c r="WEU254" s="348"/>
      <c r="WEV254" s="348"/>
      <c r="WEW254" s="349"/>
      <c r="WEY254" s="347"/>
      <c r="WEZ254" s="350"/>
      <c r="WFA254" s="350"/>
      <c r="WFB254" s="348"/>
      <c r="WFC254" s="348"/>
      <c r="WFD254" s="348"/>
      <c r="WFE254" s="349"/>
      <c r="WFG254" s="347"/>
      <c r="WFH254" s="350"/>
      <c r="WFI254" s="350"/>
      <c r="WFJ254" s="348"/>
      <c r="WFK254" s="348"/>
      <c r="WFL254" s="348"/>
      <c r="WFM254" s="349"/>
      <c r="WFO254" s="347"/>
      <c r="WFP254" s="350"/>
      <c r="WFQ254" s="350"/>
      <c r="WFR254" s="348"/>
      <c r="WFS254" s="348"/>
      <c r="WFT254" s="348"/>
      <c r="WFU254" s="349"/>
      <c r="WFW254" s="347"/>
      <c r="WFX254" s="350"/>
      <c r="WFY254" s="350"/>
      <c r="WFZ254" s="348"/>
      <c r="WGA254" s="348"/>
      <c r="WGB254" s="348"/>
      <c r="WGC254" s="349"/>
      <c r="WGE254" s="347"/>
      <c r="WGF254" s="350"/>
      <c r="WGG254" s="350"/>
      <c r="WGH254" s="348"/>
      <c r="WGI254" s="348"/>
      <c r="WGJ254" s="348"/>
      <c r="WGK254" s="349"/>
      <c r="WGM254" s="347"/>
      <c r="WGN254" s="350"/>
      <c r="WGO254" s="350"/>
      <c r="WGP254" s="348"/>
      <c r="WGQ254" s="348"/>
      <c r="WGR254" s="348"/>
      <c r="WGS254" s="349"/>
      <c r="WGU254" s="347"/>
      <c r="WGV254" s="350"/>
      <c r="WGW254" s="350"/>
      <c r="WGX254" s="348"/>
      <c r="WGY254" s="348"/>
      <c r="WGZ254" s="348"/>
      <c r="WHA254" s="349"/>
      <c r="WHC254" s="347"/>
      <c r="WHD254" s="350"/>
      <c r="WHE254" s="350"/>
      <c r="WHF254" s="348"/>
      <c r="WHG254" s="348"/>
      <c r="WHH254" s="348"/>
      <c r="WHI254" s="349"/>
      <c r="WHK254" s="347"/>
      <c r="WHL254" s="350"/>
      <c r="WHM254" s="350"/>
      <c r="WHN254" s="348"/>
      <c r="WHO254" s="348"/>
      <c r="WHP254" s="348"/>
      <c r="WHQ254" s="349"/>
      <c r="WHS254" s="347"/>
      <c r="WHT254" s="350"/>
      <c r="WHU254" s="350"/>
      <c r="WHV254" s="348"/>
      <c r="WHW254" s="348"/>
      <c r="WHX254" s="348"/>
      <c r="WHY254" s="349"/>
      <c r="WIA254" s="347"/>
      <c r="WIB254" s="350"/>
      <c r="WIC254" s="350"/>
      <c r="WID254" s="348"/>
      <c r="WIE254" s="348"/>
      <c r="WIF254" s="348"/>
      <c r="WIG254" s="349"/>
      <c r="WII254" s="347"/>
      <c r="WIJ254" s="350"/>
      <c r="WIK254" s="350"/>
      <c r="WIL254" s="348"/>
      <c r="WIM254" s="348"/>
      <c r="WIN254" s="348"/>
      <c r="WIO254" s="349"/>
      <c r="WIQ254" s="347"/>
      <c r="WIR254" s="350"/>
      <c r="WIS254" s="350"/>
      <c r="WIT254" s="348"/>
      <c r="WIU254" s="348"/>
      <c r="WIV254" s="348"/>
      <c r="WIW254" s="349"/>
      <c r="WIY254" s="347"/>
      <c r="WIZ254" s="350"/>
      <c r="WJA254" s="350"/>
      <c r="WJB254" s="348"/>
      <c r="WJC254" s="348"/>
      <c r="WJD254" s="348"/>
      <c r="WJE254" s="349"/>
      <c r="WJG254" s="347"/>
      <c r="WJH254" s="350"/>
      <c r="WJI254" s="350"/>
      <c r="WJJ254" s="348"/>
      <c r="WJK254" s="348"/>
      <c r="WJL254" s="348"/>
      <c r="WJM254" s="349"/>
      <c r="WJO254" s="347"/>
      <c r="WJP254" s="350"/>
      <c r="WJQ254" s="350"/>
      <c r="WJR254" s="348"/>
      <c r="WJS254" s="348"/>
      <c r="WJT254" s="348"/>
      <c r="WJU254" s="349"/>
      <c r="WJW254" s="347"/>
      <c r="WJX254" s="350"/>
      <c r="WJY254" s="350"/>
      <c r="WJZ254" s="348"/>
      <c r="WKA254" s="348"/>
      <c r="WKB254" s="348"/>
      <c r="WKC254" s="349"/>
      <c r="WKE254" s="347"/>
      <c r="WKF254" s="350"/>
      <c r="WKG254" s="350"/>
      <c r="WKH254" s="348"/>
      <c r="WKI254" s="348"/>
      <c r="WKJ254" s="348"/>
      <c r="WKK254" s="349"/>
      <c r="WKM254" s="347"/>
      <c r="WKN254" s="350"/>
      <c r="WKO254" s="350"/>
      <c r="WKP254" s="348"/>
      <c r="WKQ254" s="348"/>
      <c r="WKR254" s="348"/>
      <c r="WKS254" s="349"/>
      <c r="WKU254" s="347"/>
      <c r="WKV254" s="350"/>
      <c r="WKW254" s="350"/>
      <c r="WKX254" s="348"/>
      <c r="WKY254" s="348"/>
      <c r="WKZ254" s="348"/>
      <c r="WLA254" s="349"/>
      <c r="WLC254" s="347"/>
      <c r="WLD254" s="350"/>
      <c r="WLE254" s="350"/>
      <c r="WLF254" s="348"/>
      <c r="WLG254" s="348"/>
      <c r="WLH254" s="348"/>
      <c r="WLI254" s="349"/>
      <c r="WLK254" s="347"/>
      <c r="WLL254" s="350"/>
      <c r="WLM254" s="350"/>
      <c r="WLN254" s="348"/>
      <c r="WLO254" s="348"/>
      <c r="WLP254" s="348"/>
      <c r="WLQ254" s="349"/>
      <c r="WLS254" s="347"/>
      <c r="WLT254" s="350"/>
      <c r="WLU254" s="350"/>
      <c r="WLV254" s="348"/>
      <c r="WLW254" s="348"/>
      <c r="WLX254" s="348"/>
      <c r="WLY254" s="349"/>
      <c r="WMA254" s="347"/>
      <c r="WMB254" s="350"/>
      <c r="WMC254" s="350"/>
      <c r="WMD254" s="348"/>
      <c r="WME254" s="348"/>
      <c r="WMF254" s="348"/>
      <c r="WMG254" s="349"/>
      <c r="WMI254" s="347"/>
      <c r="WMJ254" s="350"/>
      <c r="WMK254" s="350"/>
      <c r="WML254" s="348"/>
      <c r="WMM254" s="348"/>
      <c r="WMN254" s="348"/>
      <c r="WMO254" s="349"/>
      <c r="WMQ254" s="347"/>
      <c r="WMR254" s="350"/>
      <c r="WMS254" s="350"/>
      <c r="WMT254" s="348"/>
      <c r="WMU254" s="348"/>
      <c r="WMV254" s="348"/>
      <c r="WMW254" s="349"/>
      <c r="WMY254" s="347"/>
      <c r="WMZ254" s="350"/>
      <c r="WNA254" s="350"/>
      <c r="WNB254" s="348"/>
      <c r="WNC254" s="348"/>
      <c r="WND254" s="348"/>
      <c r="WNE254" s="349"/>
      <c r="WNG254" s="347"/>
      <c r="WNH254" s="350"/>
      <c r="WNI254" s="350"/>
      <c r="WNJ254" s="348"/>
      <c r="WNK254" s="348"/>
      <c r="WNL254" s="348"/>
      <c r="WNM254" s="349"/>
      <c r="WNO254" s="347"/>
      <c r="WNP254" s="350"/>
      <c r="WNQ254" s="350"/>
      <c r="WNR254" s="348"/>
      <c r="WNS254" s="348"/>
      <c r="WNT254" s="348"/>
      <c r="WNU254" s="349"/>
      <c r="WNW254" s="347"/>
      <c r="WNX254" s="350"/>
      <c r="WNY254" s="350"/>
      <c r="WNZ254" s="348"/>
      <c r="WOA254" s="348"/>
      <c r="WOB254" s="348"/>
      <c r="WOC254" s="349"/>
      <c r="WOE254" s="347"/>
      <c r="WOF254" s="350"/>
      <c r="WOG254" s="350"/>
      <c r="WOH254" s="348"/>
      <c r="WOI254" s="348"/>
      <c r="WOJ254" s="348"/>
      <c r="WOK254" s="349"/>
      <c r="WOM254" s="347"/>
      <c r="WON254" s="350"/>
      <c r="WOO254" s="350"/>
      <c r="WOP254" s="348"/>
      <c r="WOQ254" s="348"/>
      <c r="WOR254" s="348"/>
      <c r="WOS254" s="349"/>
      <c r="WOU254" s="347"/>
      <c r="WOV254" s="350"/>
      <c r="WOW254" s="350"/>
      <c r="WOX254" s="348"/>
      <c r="WOY254" s="348"/>
      <c r="WOZ254" s="348"/>
      <c r="WPA254" s="349"/>
      <c r="WPC254" s="347"/>
      <c r="WPD254" s="350"/>
      <c r="WPE254" s="350"/>
      <c r="WPF254" s="348"/>
      <c r="WPG254" s="348"/>
      <c r="WPH254" s="348"/>
      <c r="WPI254" s="349"/>
      <c r="WPK254" s="347"/>
      <c r="WPL254" s="350"/>
      <c r="WPM254" s="350"/>
      <c r="WPN254" s="348"/>
      <c r="WPO254" s="348"/>
      <c r="WPP254" s="348"/>
      <c r="WPQ254" s="349"/>
      <c r="WPS254" s="347"/>
      <c r="WPT254" s="350"/>
      <c r="WPU254" s="350"/>
      <c r="WPV254" s="348"/>
      <c r="WPW254" s="348"/>
      <c r="WPX254" s="348"/>
      <c r="WPY254" s="349"/>
      <c r="WQA254" s="347"/>
      <c r="WQB254" s="350"/>
      <c r="WQC254" s="350"/>
      <c r="WQD254" s="348"/>
      <c r="WQE254" s="348"/>
      <c r="WQF254" s="348"/>
      <c r="WQG254" s="349"/>
      <c r="WQI254" s="347"/>
      <c r="WQJ254" s="350"/>
      <c r="WQK254" s="350"/>
      <c r="WQL254" s="348"/>
      <c r="WQM254" s="348"/>
      <c r="WQN254" s="348"/>
      <c r="WQO254" s="349"/>
      <c r="WQQ254" s="347"/>
      <c r="WQR254" s="350"/>
      <c r="WQS254" s="350"/>
      <c r="WQT254" s="348"/>
      <c r="WQU254" s="348"/>
      <c r="WQV254" s="348"/>
      <c r="WQW254" s="349"/>
      <c r="WQY254" s="347"/>
      <c r="WQZ254" s="350"/>
      <c r="WRA254" s="350"/>
      <c r="WRB254" s="348"/>
      <c r="WRC254" s="348"/>
      <c r="WRD254" s="348"/>
      <c r="WRE254" s="349"/>
      <c r="WRG254" s="347"/>
      <c r="WRH254" s="350"/>
      <c r="WRI254" s="350"/>
      <c r="WRJ254" s="348"/>
      <c r="WRK254" s="348"/>
      <c r="WRL254" s="348"/>
      <c r="WRM254" s="349"/>
      <c r="WRO254" s="347"/>
      <c r="WRP254" s="350"/>
      <c r="WRQ254" s="350"/>
      <c r="WRR254" s="348"/>
      <c r="WRS254" s="348"/>
      <c r="WRT254" s="348"/>
      <c r="WRU254" s="349"/>
      <c r="WRW254" s="347"/>
      <c r="WRX254" s="350"/>
      <c r="WRY254" s="350"/>
      <c r="WRZ254" s="348"/>
      <c r="WSA254" s="348"/>
      <c r="WSB254" s="348"/>
      <c r="WSC254" s="349"/>
      <c r="WSE254" s="347"/>
      <c r="WSF254" s="350"/>
      <c r="WSG254" s="350"/>
      <c r="WSH254" s="348"/>
      <c r="WSI254" s="348"/>
      <c r="WSJ254" s="348"/>
      <c r="WSK254" s="349"/>
      <c r="WSM254" s="347"/>
      <c r="WSN254" s="350"/>
      <c r="WSO254" s="350"/>
      <c r="WSP254" s="348"/>
      <c r="WSQ254" s="348"/>
      <c r="WSR254" s="348"/>
      <c r="WSS254" s="349"/>
      <c r="WSU254" s="347"/>
      <c r="WSV254" s="350"/>
      <c r="WSW254" s="350"/>
      <c r="WSX254" s="348"/>
      <c r="WSY254" s="348"/>
      <c r="WSZ254" s="348"/>
      <c r="WTA254" s="349"/>
      <c r="WTC254" s="347"/>
      <c r="WTD254" s="350"/>
      <c r="WTE254" s="350"/>
      <c r="WTF254" s="348"/>
      <c r="WTG254" s="348"/>
      <c r="WTH254" s="348"/>
      <c r="WTI254" s="349"/>
      <c r="WTK254" s="347"/>
      <c r="WTL254" s="350"/>
      <c r="WTM254" s="350"/>
      <c r="WTN254" s="348"/>
      <c r="WTO254" s="348"/>
      <c r="WTP254" s="348"/>
      <c r="WTQ254" s="349"/>
      <c r="WTS254" s="347"/>
      <c r="WTT254" s="350"/>
      <c r="WTU254" s="350"/>
      <c r="WTV254" s="348"/>
      <c r="WTW254" s="348"/>
      <c r="WTX254" s="348"/>
      <c r="WTY254" s="349"/>
      <c r="WUA254" s="347"/>
      <c r="WUB254" s="350"/>
      <c r="WUC254" s="350"/>
      <c r="WUD254" s="348"/>
      <c r="WUE254" s="348"/>
      <c r="WUF254" s="348"/>
      <c r="WUG254" s="349"/>
      <c r="WUI254" s="347"/>
      <c r="WUJ254" s="350"/>
      <c r="WUK254" s="350"/>
      <c r="WUL254" s="348"/>
      <c r="WUM254" s="348"/>
      <c r="WUN254" s="348"/>
      <c r="WUO254" s="349"/>
      <c r="WUQ254" s="347"/>
      <c r="WUR254" s="350"/>
      <c r="WUS254" s="350"/>
      <c r="WUT254" s="348"/>
      <c r="WUU254" s="348"/>
      <c r="WUV254" s="348"/>
      <c r="WUW254" s="349"/>
      <c r="WUY254" s="347"/>
      <c r="WUZ254" s="350"/>
      <c r="WVA254" s="350"/>
      <c r="WVB254" s="348"/>
      <c r="WVC254" s="348"/>
      <c r="WVD254" s="348"/>
      <c r="WVE254" s="349"/>
      <c r="WVG254" s="347"/>
      <c r="WVH254" s="350"/>
      <c r="WVI254" s="350"/>
      <c r="WVJ254" s="348"/>
      <c r="WVK254" s="348"/>
      <c r="WVL254" s="348"/>
      <c r="WVM254" s="349"/>
      <c r="WVO254" s="347"/>
      <c r="WVP254" s="350"/>
      <c r="WVQ254" s="350"/>
      <c r="WVR254" s="348"/>
      <c r="WVS254" s="348"/>
      <c r="WVT254" s="348"/>
      <c r="WVU254" s="349"/>
      <c r="WVW254" s="347"/>
      <c r="WVX254" s="350"/>
      <c r="WVY254" s="350"/>
      <c r="WVZ254" s="348"/>
      <c r="WWA254" s="348"/>
      <c r="WWB254" s="348"/>
      <c r="WWC254" s="349"/>
      <c r="WWE254" s="347"/>
      <c r="WWF254" s="350"/>
      <c r="WWG254" s="350"/>
      <c r="WWH254" s="348"/>
      <c r="WWI254" s="348"/>
      <c r="WWJ254" s="348"/>
      <c r="WWK254" s="349"/>
      <c r="WWM254" s="347"/>
      <c r="WWN254" s="350"/>
      <c r="WWO254" s="350"/>
      <c r="WWP254" s="348"/>
      <c r="WWQ254" s="348"/>
      <c r="WWR254" s="348"/>
      <c r="WWS254" s="349"/>
      <c r="WWU254" s="347"/>
      <c r="WWV254" s="350"/>
      <c r="WWW254" s="350"/>
      <c r="WWX254" s="348"/>
      <c r="WWY254" s="348"/>
      <c r="WWZ254" s="348"/>
      <c r="WXA254" s="349"/>
      <c r="WXC254" s="347"/>
      <c r="WXD254" s="350"/>
      <c r="WXE254" s="350"/>
      <c r="WXF254" s="348"/>
      <c r="WXG254" s="348"/>
      <c r="WXH254" s="348"/>
      <c r="WXI254" s="349"/>
      <c r="WXK254" s="347"/>
      <c r="WXL254" s="350"/>
      <c r="WXM254" s="350"/>
      <c r="WXN254" s="348"/>
      <c r="WXO254" s="348"/>
      <c r="WXP254" s="348"/>
      <c r="WXQ254" s="349"/>
      <c r="WXS254" s="347"/>
      <c r="WXT254" s="350"/>
      <c r="WXU254" s="350"/>
      <c r="WXV254" s="348"/>
      <c r="WXW254" s="348"/>
      <c r="WXX254" s="348"/>
      <c r="WXY254" s="349"/>
      <c r="WYA254" s="347"/>
      <c r="WYB254" s="350"/>
      <c r="WYC254" s="350"/>
      <c r="WYD254" s="348"/>
      <c r="WYE254" s="348"/>
      <c r="WYF254" s="348"/>
      <c r="WYG254" s="349"/>
      <c r="WYI254" s="347"/>
      <c r="WYJ254" s="350"/>
      <c r="WYK254" s="350"/>
      <c r="WYL254" s="348"/>
      <c r="WYM254" s="348"/>
      <c r="WYN254" s="348"/>
      <c r="WYO254" s="349"/>
      <c r="WYQ254" s="347"/>
      <c r="WYR254" s="350"/>
      <c r="WYS254" s="350"/>
      <c r="WYT254" s="348"/>
      <c r="WYU254" s="348"/>
      <c r="WYV254" s="348"/>
      <c r="WYW254" s="349"/>
      <c r="WYY254" s="347"/>
      <c r="WYZ254" s="350"/>
      <c r="WZA254" s="350"/>
      <c r="WZB254" s="348"/>
      <c r="WZC254" s="348"/>
      <c r="WZD254" s="348"/>
      <c r="WZE254" s="349"/>
      <c r="WZG254" s="347"/>
      <c r="WZH254" s="350"/>
      <c r="WZI254" s="350"/>
      <c r="WZJ254" s="348"/>
      <c r="WZK254" s="348"/>
      <c r="WZL254" s="348"/>
      <c r="WZM254" s="349"/>
      <c r="WZO254" s="347"/>
      <c r="WZP254" s="350"/>
      <c r="WZQ254" s="350"/>
      <c r="WZR254" s="348"/>
      <c r="WZS254" s="348"/>
      <c r="WZT254" s="348"/>
      <c r="WZU254" s="349"/>
      <c r="WZW254" s="347"/>
      <c r="WZX254" s="350"/>
      <c r="WZY254" s="350"/>
      <c r="WZZ254" s="348"/>
      <c r="XAA254" s="348"/>
      <c r="XAB254" s="348"/>
      <c r="XAC254" s="349"/>
      <c r="XAE254" s="347"/>
      <c r="XAF254" s="350"/>
      <c r="XAG254" s="350"/>
      <c r="XAH254" s="348"/>
      <c r="XAI254" s="348"/>
      <c r="XAJ254" s="348"/>
      <c r="XAK254" s="349"/>
      <c r="XAM254" s="347"/>
      <c r="XAN254" s="350"/>
      <c r="XAO254" s="350"/>
      <c r="XAP254" s="348"/>
      <c r="XAQ254" s="348"/>
      <c r="XAR254" s="348"/>
      <c r="XAS254" s="349"/>
      <c r="XAU254" s="347"/>
      <c r="XAV254" s="350"/>
      <c r="XAW254" s="350"/>
      <c r="XAX254" s="348"/>
      <c r="XAY254" s="348"/>
      <c r="XAZ254" s="348"/>
      <c r="XBA254" s="349"/>
      <c r="XBC254" s="347"/>
      <c r="XBD254" s="350"/>
      <c r="XBE254" s="350"/>
      <c r="XBF254" s="348"/>
      <c r="XBG254" s="348"/>
      <c r="XBH254" s="348"/>
      <c r="XBI254" s="349"/>
      <c r="XBK254" s="347"/>
      <c r="XBL254" s="350"/>
      <c r="XBM254" s="350"/>
      <c r="XBN254" s="348"/>
      <c r="XBO254" s="348"/>
      <c r="XBP254" s="348"/>
      <c r="XBQ254" s="349"/>
      <c r="XBS254" s="347"/>
      <c r="XBT254" s="350"/>
      <c r="XBU254" s="350"/>
      <c r="XBV254" s="348"/>
      <c r="XBW254" s="348"/>
      <c r="XBX254" s="348"/>
      <c r="XBY254" s="349"/>
      <c r="XCA254" s="347"/>
      <c r="XCB254" s="350"/>
      <c r="XCC254" s="350"/>
      <c r="XCD254" s="348"/>
      <c r="XCE254" s="348"/>
      <c r="XCF254" s="348"/>
      <c r="XCG254" s="349"/>
      <c r="XCI254" s="347"/>
      <c r="XCJ254" s="350"/>
      <c r="XCK254" s="350"/>
      <c r="XCL254" s="348"/>
      <c r="XCM254" s="348"/>
      <c r="XCN254" s="348"/>
      <c r="XCO254" s="349"/>
      <c r="XCQ254" s="347"/>
      <c r="XCR254" s="350"/>
      <c r="XCS254" s="350"/>
      <c r="XCT254" s="348"/>
      <c r="XCU254" s="348"/>
      <c r="XCV254" s="348"/>
      <c r="XCW254" s="349"/>
      <c r="XCY254" s="347"/>
      <c r="XCZ254" s="350"/>
      <c r="XDA254" s="350"/>
      <c r="XDB254" s="348"/>
      <c r="XDC254" s="348"/>
      <c r="XDD254" s="348"/>
      <c r="XDE254" s="349"/>
      <c r="XDG254" s="347"/>
      <c r="XDH254" s="350"/>
      <c r="XDI254" s="350"/>
      <c r="XDJ254" s="348"/>
      <c r="XDK254" s="348"/>
      <c r="XDL254" s="348"/>
      <c r="XDM254" s="349"/>
      <c r="XDO254" s="347"/>
      <c r="XDP254" s="350"/>
      <c r="XDQ254" s="350"/>
      <c r="XDR254" s="348"/>
      <c r="XDS254" s="348"/>
      <c r="XDT254" s="348"/>
      <c r="XDU254" s="349"/>
      <c r="XDW254" s="347"/>
      <c r="XDX254" s="350"/>
      <c r="XDY254" s="350"/>
      <c r="XDZ254" s="348"/>
      <c r="XEA254" s="348"/>
      <c r="XEB254" s="348"/>
      <c r="XEC254" s="349"/>
      <c r="XEE254" s="347"/>
      <c r="XEF254" s="350"/>
      <c r="XEG254" s="350"/>
      <c r="XEH254" s="348"/>
      <c r="XEI254" s="348"/>
      <c r="XEJ254" s="348"/>
      <c r="XEK254" s="349"/>
      <c r="XEM254" s="347"/>
      <c r="XEN254" s="350"/>
      <c r="XEO254" s="350"/>
      <c r="XEP254" s="348"/>
      <c r="XEQ254" s="348"/>
      <c r="XER254" s="348"/>
      <c r="XES254" s="349"/>
      <c r="XEU254" s="347"/>
      <c r="XEV254" s="350"/>
      <c r="XEW254" s="350"/>
      <c r="XEX254" s="348"/>
      <c r="XEY254" s="348"/>
      <c r="XEZ254" s="348"/>
      <c r="XFA254" s="349"/>
      <c r="XFC254" s="347"/>
      <c r="XFD254" s="350"/>
    </row>
    <row r="255" spans="1:16384" ht="45.2" customHeight="1">
      <c r="A255" s="390">
        <f t="shared" si="132"/>
        <v>255</v>
      </c>
      <c r="B255" s="1131"/>
      <c r="C255" s="1135" t="s">
        <v>210</v>
      </c>
      <c r="D255" s="1136"/>
      <c r="E255" s="1122" t="s">
        <v>754</v>
      </c>
      <c r="F255" s="1130"/>
      <c r="G255" s="373">
        <f ca="1">ABS(ROUND(SUMIFS('BP CONTABLE'!$C:$C,'BP CONTABLE'!$E:$E,CELL("contenido",A255),'BP CONTABLE'!$D:$D,CELL("contenido",E255)),0))</f>
        <v>0</v>
      </c>
      <c r="H255" s="377"/>
      <c r="I255" s="378"/>
      <c r="J255" s="378"/>
      <c r="K255" s="375"/>
      <c r="L255" s="372"/>
      <c r="M255" s="375"/>
      <c r="N255" s="339"/>
      <c r="O255" s="375"/>
      <c r="Q255" s="375"/>
      <c r="S255" s="375"/>
      <c r="U255" s="375"/>
      <c r="V255" s="338"/>
      <c r="W255" s="375"/>
      <c r="X255" s="338"/>
      <c r="Y255" s="338"/>
    </row>
    <row r="256" spans="1:16384" ht="44.25" customHeight="1">
      <c r="A256" s="390">
        <f t="shared" si="132"/>
        <v>256</v>
      </c>
      <c r="B256" s="1131"/>
      <c r="C256" s="1137"/>
      <c r="D256" s="1138"/>
      <c r="E256" s="1122" t="s">
        <v>755</v>
      </c>
      <c r="F256" s="1130"/>
      <c r="G256" s="373">
        <f ca="1">ABS(ROUND(SUMIFS('BP CONTABLE'!$C:$C,'BP CONTABLE'!$E:$E,CELL("contenido",A256),'BP CONTABLE'!$D:$D,CELL("contenido",E256)),0))</f>
        <v>0</v>
      </c>
      <c r="H256" s="377"/>
      <c r="I256" s="378"/>
      <c r="J256" s="378"/>
      <c r="K256" s="375"/>
      <c r="L256" s="372"/>
      <c r="M256" s="375"/>
      <c r="O256" s="375"/>
      <c r="Q256" s="375"/>
      <c r="S256" s="375"/>
      <c r="U256" s="375"/>
      <c r="V256" s="338"/>
      <c r="W256" s="375"/>
      <c r="X256" s="338"/>
      <c r="Y256" s="338"/>
    </row>
    <row r="257" spans="1:23" ht="36" customHeight="1">
      <c r="A257" s="390">
        <f t="shared" si="132"/>
        <v>257</v>
      </c>
      <c r="B257" s="1133"/>
      <c r="C257" s="1139"/>
      <c r="D257" s="1140"/>
      <c r="E257" s="1122" t="s">
        <v>756</v>
      </c>
      <c r="F257" s="1130"/>
      <c r="G257" s="373">
        <f ca="1">ABS(ROUND(SUMIFS('BP CONTABLE'!$C:$C,'BP CONTABLE'!$E:$E,CELL("contenido",A257),'BP CONTABLE'!$D:$D,CELL("contenido",E257)),0))</f>
        <v>0</v>
      </c>
      <c r="H257" s="377"/>
      <c r="I257" s="378"/>
      <c r="J257" s="378"/>
      <c r="K257" s="375"/>
      <c r="M257" s="375"/>
      <c r="O257" s="375"/>
      <c r="Q257" s="375"/>
      <c r="S257" s="375"/>
      <c r="U257" s="375"/>
      <c r="W257" s="375"/>
    </row>
    <row r="258" spans="1:23" ht="33.950000000000003" customHeight="1">
      <c r="A258" s="390">
        <f t="shared" si="132"/>
        <v>258</v>
      </c>
      <c r="B258" s="1133"/>
      <c r="C258" s="1139"/>
      <c r="D258" s="1140"/>
      <c r="E258" s="1122" t="s">
        <v>757</v>
      </c>
      <c r="F258" s="1130"/>
      <c r="G258" s="373">
        <f ca="1">ABS(ROUND(SUMIFS('BP CONTABLE'!$C:$C,'BP CONTABLE'!$E:$E,CELL("contenido",A258),'BP CONTABLE'!$D:$D,CELL("contenido",E258)),0))</f>
        <v>0</v>
      </c>
      <c r="H258" s="377"/>
      <c r="I258" s="378"/>
      <c r="J258" s="378"/>
      <c r="K258" s="375"/>
      <c r="M258" s="375"/>
      <c r="O258" s="375"/>
      <c r="Q258" s="375"/>
      <c r="S258" s="375"/>
      <c r="U258" s="375"/>
      <c r="W258" s="375"/>
    </row>
    <row r="259" spans="1:23" ht="45.2" customHeight="1">
      <c r="A259" s="390">
        <f t="shared" si="132"/>
        <v>259</v>
      </c>
      <c r="B259" s="1134"/>
      <c r="C259" s="1141"/>
      <c r="D259" s="1142"/>
      <c r="E259" s="1122" t="s">
        <v>774</v>
      </c>
      <c r="F259" s="1130"/>
      <c r="G259" s="373">
        <f ca="1">ABS(ROUND(SUMIFS('BP CONTABLE'!$C:$C,'BP CONTABLE'!$E:$E,CELL("contenido",A259),'BP CONTABLE'!$D:$D,CELL("contenido",E259)),0))</f>
        <v>0</v>
      </c>
      <c r="H259" s="379"/>
      <c r="I259" s="380"/>
      <c r="J259" s="380"/>
      <c r="K259" s="381"/>
      <c r="M259" s="381"/>
      <c r="O259" s="381"/>
      <c r="Q259" s="381"/>
      <c r="S259" s="381"/>
      <c r="U259" s="381"/>
      <c r="W259" s="381"/>
    </row>
    <row r="260" spans="1:23"/>
    <row r="261" spans="1:23"/>
  </sheetData>
  <mergeCells count="2336">
    <mergeCell ref="C248:D252"/>
    <mergeCell ref="M8:M9"/>
    <mergeCell ref="H8:H9"/>
    <mergeCell ref="E256:F256"/>
    <mergeCell ref="E248:F248"/>
    <mergeCell ref="E253:F253"/>
    <mergeCell ref="E254:F254"/>
    <mergeCell ref="C253:D254"/>
    <mergeCell ref="D213:F213"/>
    <mergeCell ref="D214:F214"/>
    <mergeCell ref="D215:F215"/>
    <mergeCell ref="D216:F216"/>
    <mergeCell ref="D217:F217"/>
    <mergeCell ref="D218:F218"/>
    <mergeCell ref="D220:F220"/>
    <mergeCell ref="D221:F221"/>
    <mergeCell ref="D222:F222"/>
    <mergeCell ref="D226:F226"/>
    <mergeCell ref="D227:F227"/>
    <mergeCell ref="D228:F228"/>
    <mergeCell ref="D229:F229"/>
    <mergeCell ref="D231:F231"/>
    <mergeCell ref="D233:F233"/>
    <mergeCell ref="D234:F234"/>
    <mergeCell ref="D235:F235"/>
    <mergeCell ref="E255:F255"/>
    <mergeCell ref="E251:F251"/>
    <mergeCell ref="C205:F205"/>
    <mergeCell ref="B206:F206"/>
    <mergeCell ref="B207:F207"/>
    <mergeCell ref="B208:B246"/>
    <mergeCell ref="C246:F246"/>
    <mergeCell ref="C208:F208"/>
    <mergeCell ref="C225:F225"/>
    <mergeCell ref="C230:F230"/>
    <mergeCell ref="C241:F241"/>
    <mergeCell ref="C238:F238"/>
    <mergeCell ref="C209:C222"/>
    <mergeCell ref="C226:C229"/>
    <mergeCell ref="C231:C237"/>
    <mergeCell ref="C239:C240"/>
    <mergeCell ref="C244:C245"/>
    <mergeCell ref="D209:F209"/>
    <mergeCell ref="D210:F210"/>
    <mergeCell ref="D211:F211"/>
    <mergeCell ref="D212:F212"/>
    <mergeCell ref="D236:F236"/>
    <mergeCell ref="D237:F237"/>
    <mergeCell ref="D239:F239"/>
    <mergeCell ref="D240:F240"/>
    <mergeCell ref="D244:F244"/>
    <mergeCell ref="D245:F245"/>
    <mergeCell ref="D232:F232"/>
    <mergeCell ref="D223:F223"/>
    <mergeCell ref="D224:F224"/>
    <mergeCell ref="D242:F242"/>
    <mergeCell ref="D243:F243"/>
    <mergeCell ref="D187:F187"/>
    <mergeCell ref="D188:F188"/>
    <mergeCell ref="D189:F189"/>
    <mergeCell ref="D190:F190"/>
    <mergeCell ref="C196:F196"/>
    <mergeCell ref="C192:C195"/>
    <mergeCell ref="C197:C204"/>
    <mergeCell ref="D192:F192"/>
    <mergeCell ref="D193:F193"/>
    <mergeCell ref="D194:F194"/>
    <mergeCell ref="D195:F195"/>
    <mergeCell ref="D197:F197"/>
    <mergeCell ref="D198:F198"/>
    <mergeCell ref="D199:F199"/>
    <mergeCell ref="D200:F200"/>
    <mergeCell ref="D202:F202"/>
    <mergeCell ref="D204:F204"/>
    <mergeCell ref="D203:F203"/>
    <mergeCell ref="C191:F191"/>
    <mergeCell ref="C180:C190"/>
    <mergeCell ref="D180:F180"/>
    <mergeCell ref="D181:F181"/>
    <mergeCell ref="D182:F182"/>
    <mergeCell ref="D183:F183"/>
    <mergeCell ref="D184:F184"/>
    <mergeCell ref="D185:F185"/>
    <mergeCell ref="D186:F186"/>
    <mergeCell ref="C164:C168"/>
    <mergeCell ref="C170:C172"/>
    <mergeCell ref="C163:F163"/>
    <mergeCell ref="C169:F169"/>
    <mergeCell ref="C173:F173"/>
    <mergeCell ref="C174:F174"/>
    <mergeCell ref="D164:F164"/>
    <mergeCell ref="D165:F165"/>
    <mergeCell ref="D166:F166"/>
    <mergeCell ref="D167:F167"/>
    <mergeCell ref="D168:F168"/>
    <mergeCell ref="D170:F170"/>
    <mergeCell ref="D171:F171"/>
    <mergeCell ref="D172:F172"/>
    <mergeCell ref="C179:F179"/>
    <mergeCell ref="C175:C178"/>
    <mergeCell ref="D175:F175"/>
    <mergeCell ref="D176:F176"/>
    <mergeCell ref="D177:F177"/>
    <mergeCell ref="D178:F178"/>
    <mergeCell ref="C140:F140"/>
    <mergeCell ref="D141:F141"/>
    <mergeCell ref="D142:F142"/>
    <mergeCell ref="D143:F143"/>
    <mergeCell ref="C141:C143"/>
    <mergeCell ref="C144:F144"/>
    <mergeCell ref="C12:C14"/>
    <mergeCell ref="C11:F11"/>
    <mergeCell ref="D12:F12"/>
    <mergeCell ref="D13:F13"/>
    <mergeCell ref="D14:F14"/>
    <mergeCell ref="B146:B205"/>
    <mergeCell ref="C146:F146"/>
    <mergeCell ref="C159:F159"/>
    <mergeCell ref="C147:C158"/>
    <mergeCell ref="C160:C162"/>
    <mergeCell ref="D147:F147"/>
    <mergeCell ref="D148:F148"/>
    <mergeCell ref="D149:F149"/>
    <mergeCell ref="D150:F150"/>
    <mergeCell ref="D151:F151"/>
    <mergeCell ref="D152:F152"/>
    <mergeCell ref="D153:F153"/>
    <mergeCell ref="D154:F154"/>
    <mergeCell ref="D155:F155"/>
    <mergeCell ref="D157:F157"/>
    <mergeCell ref="D158:F158"/>
    <mergeCell ref="D160:F160"/>
    <mergeCell ref="C113:F113"/>
    <mergeCell ref="C118:F118"/>
    <mergeCell ref="D161:F161"/>
    <mergeCell ref="D162:F162"/>
    <mergeCell ref="D95:F95"/>
    <mergeCell ref="D106:F106"/>
    <mergeCell ref="C95:C112"/>
    <mergeCell ref="D96:D105"/>
    <mergeCell ref="D107:D112"/>
    <mergeCell ref="D122:F122"/>
    <mergeCell ref="C124:C139"/>
    <mergeCell ref="D125:D131"/>
    <mergeCell ref="D133:D139"/>
    <mergeCell ref="D114:E115"/>
    <mergeCell ref="D116:F116"/>
    <mergeCell ref="D132:F132"/>
    <mergeCell ref="E133:F133"/>
    <mergeCell ref="E135:F135"/>
    <mergeCell ref="D124:F124"/>
    <mergeCell ref="C114:C117"/>
    <mergeCell ref="C119:C122"/>
    <mergeCell ref="D119:F119"/>
    <mergeCell ref="D120:F120"/>
    <mergeCell ref="D121:F121"/>
    <mergeCell ref="E107:E110"/>
    <mergeCell ref="A8:A9"/>
    <mergeCell ref="G8:G9"/>
    <mergeCell ref="K8:K9"/>
    <mergeCell ref="E22:F22"/>
    <mergeCell ref="E23:F23"/>
    <mergeCell ref="E25:F25"/>
    <mergeCell ref="E26:F26"/>
    <mergeCell ref="E17:F17"/>
    <mergeCell ref="I8:I9"/>
    <mergeCell ref="J8:J9"/>
    <mergeCell ref="E24:F24"/>
    <mergeCell ref="B8:F9"/>
    <mergeCell ref="B12:B144"/>
    <mergeCell ref="C15:F15"/>
    <mergeCell ref="C16:C37"/>
    <mergeCell ref="D16:F16"/>
    <mergeCell ref="D17:D29"/>
    <mergeCell ref="C38:F38"/>
    <mergeCell ref="D39:F39"/>
    <mergeCell ref="D52:F52"/>
    <mergeCell ref="E97:F97"/>
    <mergeCell ref="D53:D60"/>
    <mergeCell ref="C61:F61"/>
    <mergeCell ref="D62:F62"/>
    <mergeCell ref="D63:F63"/>
    <mergeCell ref="D64:F64"/>
    <mergeCell ref="D65:F65"/>
    <mergeCell ref="D67:F67"/>
    <mergeCell ref="E47:F47"/>
    <mergeCell ref="E55:F55"/>
    <mergeCell ref="D71:F71"/>
    <mergeCell ref="E53:F53"/>
    <mergeCell ref="F1:K6"/>
    <mergeCell ref="E45:F45"/>
    <mergeCell ref="E59:F59"/>
    <mergeCell ref="E46:F46"/>
    <mergeCell ref="E42:F42"/>
    <mergeCell ref="E51:F51"/>
    <mergeCell ref="E250:F250"/>
    <mergeCell ref="E125:F125"/>
    <mergeCell ref="E96:F96"/>
    <mergeCell ref="E98:E99"/>
    <mergeCell ref="E102:E103"/>
    <mergeCell ref="E104:F104"/>
    <mergeCell ref="E105:F105"/>
    <mergeCell ref="E100:E101"/>
    <mergeCell ref="D74:F74"/>
    <mergeCell ref="D75:F75"/>
    <mergeCell ref="D76:F76"/>
    <mergeCell ref="D77:F77"/>
    <mergeCell ref="C78:F78"/>
    <mergeCell ref="D79:F79"/>
    <mergeCell ref="D80:F80"/>
    <mergeCell ref="D82:F82"/>
    <mergeCell ref="C83:F83"/>
    <mergeCell ref="E111:F111"/>
    <mergeCell ref="E112:F112"/>
    <mergeCell ref="D86:F86"/>
    <mergeCell ref="D81:F81"/>
    <mergeCell ref="C74:C77"/>
    <mergeCell ref="E249:F249"/>
    <mergeCell ref="D219:F219"/>
    <mergeCell ref="D201:F201"/>
    <mergeCell ref="C123:F123"/>
    <mergeCell ref="E28:F28"/>
    <mergeCell ref="E37:F37"/>
    <mergeCell ref="E40:F40"/>
    <mergeCell ref="E44:F44"/>
    <mergeCell ref="E58:F58"/>
    <mergeCell ref="E60:F60"/>
    <mergeCell ref="E41:F41"/>
    <mergeCell ref="AC73:AD73"/>
    <mergeCell ref="AK73:AL73"/>
    <mergeCell ref="AS73:AT73"/>
    <mergeCell ref="E36:F36"/>
    <mergeCell ref="E43:F43"/>
    <mergeCell ref="E56:F56"/>
    <mergeCell ref="D72:F72"/>
    <mergeCell ref="C62:C72"/>
    <mergeCell ref="C73:F73"/>
    <mergeCell ref="E48:F48"/>
    <mergeCell ref="D30:F30"/>
    <mergeCell ref="D66:F66"/>
    <mergeCell ref="E34:F34"/>
    <mergeCell ref="E35:F35"/>
    <mergeCell ref="E49:F49"/>
    <mergeCell ref="E50:F50"/>
    <mergeCell ref="D31:D37"/>
    <mergeCell ref="EC73:ED73"/>
    <mergeCell ref="EK73:EL73"/>
    <mergeCell ref="ES73:ET73"/>
    <mergeCell ref="FA73:FB73"/>
    <mergeCell ref="FI73:FJ73"/>
    <mergeCell ref="HE73:HF73"/>
    <mergeCell ref="CO73:CP73"/>
    <mergeCell ref="CW73:CX73"/>
    <mergeCell ref="DE73:DF73"/>
    <mergeCell ref="DM73:DN73"/>
    <mergeCell ref="DU73:DV73"/>
    <mergeCell ref="BQ73:BR73"/>
    <mergeCell ref="BY73:BZ73"/>
    <mergeCell ref="CG73:CH73"/>
    <mergeCell ref="BA73:BB73"/>
    <mergeCell ref="BI73:BJ73"/>
    <mergeCell ref="C39:C60"/>
    <mergeCell ref="D40:D51"/>
    <mergeCell ref="KG73:KH73"/>
    <mergeCell ref="KO73:KP73"/>
    <mergeCell ref="KW73:KX73"/>
    <mergeCell ref="LE73:LF73"/>
    <mergeCell ref="LM73:LN73"/>
    <mergeCell ref="HM73:HN73"/>
    <mergeCell ref="HU73:HV73"/>
    <mergeCell ref="IC73:ID73"/>
    <mergeCell ref="IK73:IL73"/>
    <mergeCell ref="IS73:IT73"/>
    <mergeCell ref="JA73:JB73"/>
    <mergeCell ref="JI73:JJ73"/>
    <mergeCell ref="JQ73:JR73"/>
    <mergeCell ref="JY73:JZ73"/>
    <mergeCell ref="FQ73:FR73"/>
    <mergeCell ref="FY73:FZ73"/>
    <mergeCell ref="GG73:GH73"/>
    <mergeCell ref="GO73:GP73"/>
    <mergeCell ref="GW73:GX73"/>
    <mergeCell ref="QK73:QL73"/>
    <mergeCell ref="QS73:QT73"/>
    <mergeCell ref="RA73:RB73"/>
    <mergeCell ref="RI73:RJ73"/>
    <mergeCell ref="RQ73:RR73"/>
    <mergeCell ref="NY73:NZ73"/>
    <mergeCell ref="OG73:OH73"/>
    <mergeCell ref="OO73:OP73"/>
    <mergeCell ref="OW73:OX73"/>
    <mergeCell ref="PE73:PF73"/>
    <mergeCell ref="PM73:PN73"/>
    <mergeCell ref="PU73:PV73"/>
    <mergeCell ref="QC73:QD73"/>
    <mergeCell ref="LU73:LV73"/>
    <mergeCell ref="MC73:MD73"/>
    <mergeCell ref="MK73:ML73"/>
    <mergeCell ref="MS73:MT73"/>
    <mergeCell ref="NA73:NB73"/>
    <mergeCell ref="WO73:WP73"/>
    <mergeCell ref="WW73:WX73"/>
    <mergeCell ref="XE73:XF73"/>
    <mergeCell ref="XM73:XN73"/>
    <mergeCell ref="XU73:XV73"/>
    <mergeCell ref="VA73:VB73"/>
    <mergeCell ref="VI73:VJ73"/>
    <mergeCell ref="VQ73:VR73"/>
    <mergeCell ref="VY73:VZ73"/>
    <mergeCell ref="WG73:WH73"/>
    <mergeCell ref="TM73:TN73"/>
    <mergeCell ref="TU73:TV73"/>
    <mergeCell ref="UC73:UD73"/>
    <mergeCell ref="UK73:UL73"/>
    <mergeCell ref="US73:UT73"/>
    <mergeCell ref="RY73:RZ73"/>
    <mergeCell ref="SG73:SH73"/>
    <mergeCell ref="SO73:SP73"/>
    <mergeCell ref="SW73:SX73"/>
    <mergeCell ref="TE73:TF73"/>
    <mergeCell ref="AFU73:AFV73"/>
    <mergeCell ref="AGC73:AGD73"/>
    <mergeCell ref="AGK73:AGL73"/>
    <mergeCell ref="AGS73:AGT73"/>
    <mergeCell ref="AHA73:AHB73"/>
    <mergeCell ref="AEG73:AEH73"/>
    <mergeCell ref="AEO73:AEP73"/>
    <mergeCell ref="AEW73:AEX73"/>
    <mergeCell ref="AFE73:AFF73"/>
    <mergeCell ref="AFM73:AFN73"/>
    <mergeCell ref="ACS73:ACT73"/>
    <mergeCell ref="ADA73:ADB73"/>
    <mergeCell ref="ADI73:ADJ73"/>
    <mergeCell ref="ADQ73:ADR73"/>
    <mergeCell ref="ADY73:ADZ73"/>
    <mergeCell ref="NI73:NJ73"/>
    <mergeCell ref="NQ73:NR73"/>
    <mergeCell ref="ABE73:ABF73"/>
    <mergeCell ref="ABM73:ABN73"/>
    <mergeCell ref="ABU73:ABV73"/>
    <mergeCell ref="ACC73:ACD73"/>
    <mergeCell ref="ACK73:ACL73"/>
    <mergeCell ref="ZQ73:ZR73"/>
    <mergeCell ref="ZY73:ZZ73"/>
    <mergeCell ref="AAG73:AAH73"/>
    <mergeCell ref="AAO73:AAP73"/>
    <mergeCell ref="AAW73:AAX73"/>
    <mergeCell ref="YC73:YD73"/>
    <mergeCell ref="YK73:YL73"/>
    <mergeCell ref="YS73:YT73"/>
    <mergeCell ref="ZA73:ZB73"/>
    <mergeCell ref="ZI73:ZJ73"/>
    <mergeCell ref="ALY73:ALZ73"/>
    <mergeCell ref="AMG73:AMH73"/>
    <mergeCell ref="AMO73:AMP73"/>
    <mergeCell ref="AMW73:AMX73"/>
    <mergeCell ref="ANE73:ANF73"/>
    <mergeCell ref="AKK73:AKL73"/>
    <mergeCell ref="AKS73:AKT73"/>
    <mergeCell ref="ALA73:ALB73"/>
    <mergeCell ref="ALI73:ALJ73"/>
    <mergeCell ref="ALQ73:ALR73"/>
    <mergeCell ref="AIW73:AIX73"/>
    <mergeCell ref="AJE73:AJF73"/>
    <mergeCell ref="AJM73:AJN73"/>
    <mergeCell ref="AJU73:AJV73"/>
    <mergeCell ref="AKC73:AKD73"/>
    <mergeCell ref="AHI73:AHJ73"/>
    <mergeCell ref="AHQ73:AHR73"/>
    <mergeCell ref="AHY73:AHZ73"/>
    <mergeCell ref="AIG73:AIH73"/>
    <mergeCell ref="AIO73:AIP73"/>
    <mergeCell ref="ASC73:ASD73"/>
    <mergeCell ref="ASK73:ASL73"/>
    <mergeCell ref="ASS73:AST73"/>
    <mergeCell ref="ATA73:ATB73"/>
    <mergeCell ref="ATI73:ATJ73"/>
    <mergeCell ref="AQO73:AQP73"/>
    <mergeCell ref="AQW73:AQX73"/>
    <mergeCell ref="ARE73:ARF73"/>
    <mergeCell ref="ARM73:ARN73"/>
    <mergeCell ref="ARU73:ARV73"/>
    <mergeCell ref="APA73:APB73"/>
    <mergeCell ref="API73:APJ73"/>
    <mergeCell ref="APQ73:APR73"/>
    <mergeCell ref="APY73:APZ73"/>
    <mergeCell ref="AQG73:AQH73"/>
    <mergeCell ref="ANM73:ANN73"/>
    <mergeCell ref="ANU73:ANV73"/>
    <mergeCell ref="AOC73:AOD73"/>
    <mergeCell ref="AOK73:AOL73"/>
    <mergeCell ref="AOS73:AOT73"/>
    <mergeCell ref="AYG73:AYH73"/>
    <mergeCell ref="AYO73:AYP73"/>
    <mergeCell ref="AYW73:AYX73"/>
    <mergeCell ref="AZE73:AZF73"/>
    <mergeCell ref="AZM73:AZN73"/>
    <mergeCell ref="AWS73:AWT73"/>
    <mergeCell ref="AXA73:AXB73"/>
    <mergeCell ref="AXI73:AXJ73"/>
    <mergeCell ref="AXQ73:AXR73"/>
    <mergeCell ref="AXY73:AXZ73"/>
    <mergeCell ref="AVE73:AVF73"/>
    <mergeCell ref="AVM73:AVN73"/>
    <mergeCell ref="AVU73:AVV73"/>
    <mergeCell ref="AWC73:AWD73"/>
    <mergeCell ref="AWK73:AWL73"/>
    <mergeCell ref="ATQ73:ATR73"/>
    <mergeCell ref="ATY73:ATZ73"/>
    <mergeCell ref="AUG73:AUH73"/>
    <mergeCell ref="AUO73:AUP73"/>
    <mergeCell ref="AUW73:AUX73"/>
    <mergeCell ref="BEK73:BEL73"/>
    <mergeCell ref="BES73:BET73"/>
    <mergeCell ref="BFA73:BFB73"/>
    <mergeCell ref="BFI73:BFJ73"/>
    <mergeCell ref="BFQ73:BFR73"/>
    <mergeCell ref="BCW73:BCX73"/>
    <mergeCell ref="BDE73:BDF73"/>
    <mergeCell ref="BDM73:BDN73"/>
    <mergeCell ref="BDU73:BDV73"/>
    <mergeCell ref="BEC73:BED73"/>
    <mergeCell ref="BBI73:BBJ73"/>
    <mergeCell ref="BBQ73:BBR73"/>
    <mergeCell ref="BBY73:BBZ73"/>
    <mergeCell ref="BCG73:BCH73"/>
    <mergeCell ref="BCO73:BCP73"/>
    <mergeCell ref="AZU73:AZV73"/>
    <mergeCell ref="BAC73:BAD73"/>
    <mergeCell ref="BAK73:BAL73"/>
    <mergeCell ref="BAS73:BAT73"/>
    <mergeCell ref="BBA73:BBB73"/>
    <mergeCell ref="BKO73:BKP73"/>
    <mergeCell ref="BKW73:BKX73"/>
    <mergeCell ref="BLE73:BLF73"/>
    <mergeCell ref="BLM73:BLN73"/>
    <mergeCell ref="BLU73:BLV73"/>
    <mergeCell ref="BJA73:BJB73"/>
    <mergeCell ref="BJI73:BJJ73"/>
    <mergeCell ref="BJQ73:BJR73"/>
    <mergeCell ref="BJY73:BJZ73"/>
    <mergeCell ref="BKG73:BKH73"/>
    <mergeCell ref="BHM73:BHN73"/>
    <mergeCell ref="BHU73:BHV73"/>
    <mergeCell ref="BIC73:BID73"/>
    <mergeCell ref="BIK73:BIL73"/>
    <mergeCell ref="BIS73:BIT73"/>
    <mergeCell ref="BFY73:BFZ73"/>
    <mergeCell ref="BGG73:BGH73"/>
    <mergeCell ref="BGO73:BGP73"/>
    <mergeCell ref="BGW73:BGX73"/>
    <mergeCell ref="BHE73:BHF73"/>
    <mergeCell ref="BQS73:BQT73"/>
    <mergeCell ref="BRA73:BRB73"/>
    <mergeCell ref="BRI73:BRJ73"/>
    <mergeCell ref="BRQ73:BRR73"/>
    <mergeCell ref="BRY73:BRZ73"/>
    <mergeCell ref="BPE73:BPF73"/>
    <mergeCell ref="BPM73:BPN73"/>
    <mergeCell ref="BPU73:BPV73"/>
    <mergeCell ref="BQC73:BQD73"/>
    <mergeCell ref="BQK73:BQL73"/>
    <mergeCell ref="BNQ73:BNR73"/>
    <mergeCell ref="BNY73:BNZ73"/>
    <mergeCell ref="BOG73:BOH73"/>
    <mergeCell ref="BOO73:BOP73"/>
    <mergeCell ref="BOW73:BOX73"/>
    <mergeCell ref="BMC73:BMD73"/>
    <mergeCell ref="BMK73:BML73"/>
    <mergeCell ref="BMS73:BMT73"/>
    <mergeCell ref="BNA73:BNB73"/>
    <mergeCell ref="BNI73:BNJ73"/>
    <mergeCell ref="BWW73:BWX73"/>
    <mergeCell ref="BXE73:BXF73"/>
    <mergeCell ref="BXM73:BXN73"/>
    <mergeCell ref="BXU73:BXV73"/>
    <mergeCell ref="BYC73:BYD73"/>
    <mergeCell ref="BVI73:BVJ73"/>
    <mergeCell ref="BVQ73:BVR73"/>
    <mergeCell ref="BVY73:BVZ73"/>
    <mergeCell ref="BWG73:BWH73"/>
    <mergeCell ref="BWO73:BWP73"/>
    <mergeCell ref="BTU73:BTV73"/>
    <mergeCell ref="BUC73:BUD73"/>
    <mergeCell ref="BUK73:BUL73"/>
    <mergeCell ref="BUS73:BUT73"/>
    <mergeCell ref="BVA73:BVB73"/>
    <mergeCell ref="BSG73:BSH73"/>
    <mergeCell ref="BSO73:BSP73"/>
    <mergeCell ref="BSW73:BSX73"/>
    <mergeCell ref="BTE73:BTF73"/>
    <mergeCell ref="BTM73:BTN73"/>
    <mergeCell ref="CDA73:CDB73"/>
    <mergeCell ref="CDI73:CDJ73"/>
    <mergeCell ref="CDQ73:CDR73"/>
    <mergeCell ref="CDY73:CDZ73"/>
    <mergeCell ref="CEG73:CEH73"/>
    <mergeCell ref="CBM73:CBN73"/>
    <mergeCell ref="CBU73:CBV73"/>
    <mergeCell ref="CCC73:CCD73"/>
    <mergeCell ref="CCK73:CCL73"/>
    <mergeCell ref="CCS73:CCT73"/>
    <mergeCell ref="BZY73:BZZ73"/>
    <mergeCell ref="CAG73:CAH73"/>
    <mergeCell ref="CAO73:CAP73"/>
    <mergeCell ref="CAW73:CAX73"/>
    <mergeCell ref="CBE73:CBF73"/>
    <mergeCell ref="BYK73:BYL73"/>
    <mergeCell ref="BYS73:BYT73"/>
    <mergeCell ref="BZA73:BZB73"/>
    <mergeCell ref="BZI73:BZJ73"/>
    <mergeCell ref="BZQ73:BZR73"/>
    <mergeCell ref="CJE73:CJF73"/>
    <mergeCell ref="CJM73:CJN73"/>
    <mergeCell ref="CJU73:CJV73"/>
    <mergeCell ref="CKC73:CKD73"/>
    <mergeCell ref="CKK73:CKL73"/>
    <mergeCell ref="CHQ73:CHR73"/>
    <mergeCell ref="CHY73:CHZ73"/>
    <mergeCell ref="CIG73:CIH73"/>
    <mergeCell ref="CIO73:CIP73"/>
    <mergeCell ref="CIW73:CIX73"/>
    <mergeCell ref="CGC73:CGD73"/>
    <mergeCell ref="CGK73:CGL73"/>
    <mergeCell ref="CGS73:CGT73"/>
    <mergeCell ref="CHA73:CHB73"/>
    <mergeCell ref="CHI73:CHJ73"/>
    <mergeCell ref="CEO73:CEP73"/>
    <mergeCell ref="CEW73:CEX73"/>
    <mergeCell ref="CFE73:CFF73"/>
    <mergeCell ref="CFM73:CFN73"/>
    <mergeCell ref="CFU73:CFV73"/>
    <mergeCell ref="CPI73:CPJ73"/>
    <mergeCell ref="CPQ73:CPR73"/>
    <mergeCell ref="CPY73:CPZ73"/>
    <mergeCell ref="CQG73:CQH73"/>
    <mergeCell ref="CQO73:CQP73"/>
    <mergeCell ref="CNU73:CNV73"/>
    <mergeCell ref="COC73:COD73"/>
    <mergeCell ref="COK73:COL73"/>
    <mergeCell ref="COS73:COT73"/>
    <mergeCell ref="CPA73:CPB73"/>
    <mergeCell ref="CMG73:CMH73"/>
    <mergeCell ref="CMO73:CMP73"/>
    <mergeCell ref="CMW73:CMX73"/>
    <mergeCell ref="CNE73:CNF73"/>
    <mergeCell ref="CNM73:CNN73"/>
    <mergeCell ref="CKS73:CKT73"/>
    <mergeCell ref="CLA73:CLB73"/>
    <mergeCell ref="CLI73:CLJ73"/>
    <mergeCell ref="CLQ73:CLR73"/>
    <mergeCell ref="CLY73:CLZ73"/>
    <mergeCell ref="CVM73:CVN73"/>
    <mergeCell ref="CVU73:CVV73"/>
    <mergeCell ref="CWC73:CWD73"/>
    <mergeCell ref="CWK73:CWL73"/>
    <mergeCell ref="CWS73:CWT73"/>
    <mergeCell ref="CTY73:CTZ73"/>
    <mergeCell ref="CUG73:CUH73"/>
    <mergeCell ref="CUO73:CUP73"/>
    <mergeCell ref="CUW73:CUX73"/>
    <mergeCell ref="CVE73:CVF73"/>
    <mergeCell ref="CSK73:CSL73"/>
    <mergeCell ref="CSS73:CST73"/>
    <mergeCell ref="CTA73:CTB73"/>
    <mergeCell ref="CTI73:CTJ73"/>
    <mergeCell ref="CTQ73:CTR73"/>
    <mergeCell ref="CQW73:CQX73"/>
    <mergeCell ref="CRE73:CRF73"/>
    <mergeCell ref="CRM73:CRN73"/>
    <mergeCell ref="CRU73:CRV73"/>
    <mergeCell ref="CSC73:CSD73"/>
    <mergeCell ref="DBQ73:DBR73"/>
    <mergeCell ref="DBY73:DBZ73"/>
    <mergeCell ref="DCG73:DCH73"/>
    <mergeCell ref="DCO73:DCP73"/>
    <mergeCell ref="DCW73:DCX73"/>
    <mergeCell ref="DAC73:DAD73"/>
    <mergeCell ref="DAK73:DAL73"/>
    <mergeCell ref="DAS73:DAT73"/>
    <mergeCell ref="DBA73:DBB73"/>
    <mergeCell ref="DBI73:DBJ73"/>
    <mergeCell ref="CYO73:CYP73"/>
    <mergeCell ref="CYW73:CYX73"/>
    <mergeCell ref="CZE73:CZF73"/>
    <mergeCell ref="CZM73:CZN73"/>
    <mergeCell ref="CZU73:CZV73"/>
    <mergeCell ref="CXA73:CXB73"/>
    <mergeCell ref="CXI73:CXJ73"/>
    <mergeCell ref="CXQ73:CXR73"/>
    <mergeCell ref="CXY73:CXZ73"/>
    <mergeCell ref="CYG73:CYH73"/>
    <mergeCell ref="DHU73:DHV73"/>
    <mergeCell ref="DIC73:DID73"/>
    <mergeCell ref="DIK73:DIL73"/>
    <mergeCell ref="DIS73:DIT73"/>
    <mergeCell ref="DJA73:DJB73"/>
    <mergeCell ref="DGG73:DGH73"/>
    <mergeCell ref="DGO73:DGP73"/>
    <mergeCell ref="DGW73:DGX73"/>
    <mergeCell ref="DHE73:DHF73"/>
    <mergeCell ref="DHM73:DHN73"/>
    <mergeCell ref="DES73:DET73"/>
    <mergeCell ref="DFA73:DFB73"/>
    <mergeCell ref="DFI73:DFJ73"/>
    <mergeCell ref="DFQ73:DFR73"/>
    <mergeCell ref="DFY73:DFZ73"/>
    <mergeCell ref="DDE73:DDF73"/>
    <mergeCell ref="DDM73:DDN73"/>
    <mergeCell ref="DDU73:DDV73"/>
    <mergeCell ref="DEC73:DED73"/>
    <mergeCell ref="DEK73:DEL73"/>
    <mergeCell ref="DNY73:DNZ73"/>
    <mergeCell ref="DOG73:DOH73"/>
    <mergeCell ref="DOO73:DOP73"/>
    <mergeCell ref="DOW73:DOX73"/>
    <mergeCell ref="DPE73:DPF73"/>
    <mergeCell ref="DMK73:DML73"/>
    <mergeCell ref="DMS73:DMT73"/>
    <mergeCell ref="DNA73:DNB73"/>
    <mergeCell ref="DNI73:DNJ73"/>
    <mergeCell ref="DNQ73:DNR73"/>
    <mergeCell ref="DKW73:DKX73"/>
    <mergeCell ref="DLE73:DLF73"/>
    <mergeCell ref="DLM73:DLN73"/>
    <mergeCell ref="DLU73:DLV73"/>
    <mergeCell ref="DMC73:DMD73"/>
    <mergeCell ref="DJI73:DJJ73"/>
    <mergeCell ref="DJQ73:DJR73"/>
    <mergeCell ref="DJY73:DJZ73"/>
    <mergeCell ref="DKG73:DKH73"/>
    <mergeCell ref="DKO73:DKP73"/>
    <mergeCell ref="DUC73:DUD73"/>
    <mergeCell ref="DUK73:DUL73"/>
    <mergeCell ref="DUS73:DUT73"/>
    <mergeCell ref="DVA73:DVB73"/>
    <mergeCell ref="DVI73:DVJ73"/>
    <mergeCell ref="DSO73:DSP73"/>
    <mergeCell ref="DSW73:DSX73"/>
    <mergeCell ref="DTE73:DTF73"/>
    <mergeCell ref="DTM73:DTN73"/>
    <mergeCell ref="DTU73:DTV73"/>
    <mergeCell ref="DRA73:DRB73"/>
    <mergeCell ref="DRI73:DRJ73"/>
    <mergeCell ref="DRQ73:DRR73"/>
    <mergeCell ref="DRY73:DRZ73"/>
    <mergeCell ref="DSG73:DSH73"/>
    <mergeCell ref="DPM73:DPN73"/>
    <mergeCell ref="DPU73:DPV73"/>
    <mergeCell ref="DQC73:DQD73"/>
    <mergeCell ref="DQK73:DQL73"/>
    <mergeCell ref="DQS73:DQT73"/>
    <mergeCell ref="EAG73:EAH73"/>
    <mergeCell ref="EAO73:EAP73"/>
    <mergeCell ref="EAW73:EAX73"/>
    <mergeCell ref="EBE73:EBF73"/>
    <mergeCell ref="EBM73:EBN73"/>
    <mergeCell ref="DYS73:DYT73"/>
    <mergeCell ref="DZA73:DZB73"/>
    <mergeCell ref="DZI73:DZJ73"/>
    <mergeCell ref="DZQ73:DZR73"/>
    <mergeCell ref="DZY73:DZZ73"/>
    <mergeCell ref="DXE73:DXF73"/>
    <mergeCell ref="DXM73:DXN73"/>
    <mergeCell ref="DXU73:DXV73"/>
    <mergeCell ref="DYC73:DYD73"/>
    <mergeCell ref="DYK73:DYL73"/>
    <mergeCell ref="DVQ73:DVR73"/>
    <mergeCell ref="DVY73:DVZ73"/>
    <mergeCell ref="DWG73:DWH73"/>
    <mergeCell ref="DWO73:DWP73"/>
    <mergeCell ref="DWW73:DWX73"/>
    <mergeCell ref="EGK73:EGL73"/>
    <mergeCell ref="EGS73:EGT73"/>
    <mergeCell ref="EHA73:EHB73"/>
    <mergeCell ref="EHI73:EHJ73"/>
    <mergeCell ref="EHQ73:EHR73"/>
    <mergeCell ref="EEW73:EEX73"/>
    <mergeCell ref="EFE73:EFF73"/>
    <mergeCell ref="EFM73:EFN73"/>
    <mergeCell ref="EFU73:EFV73"/>
    <mergeCell ref="EGC73:EGD73"/>
    <mergeCell ref="EDI73:EDJ73"/>
    <mergeCell ref="EDQ73:EDR73"/>
    <mergeCell ref="EDY73:EDZ73"/>
    <mergeCell ref="EEG73:EEH73"/>
    <mergeCell ref="EEO73:EEP73"/>
    <mergeCell ref="EBU73:EBV73"/>
    <mergeCell ref="ECC73:ECD73"/>
    <mergeCell ref="ECK73:ECL73"/>
    <mergeCell ref="ECS73:ECT73"/>
    <mergeCell ref="EDA73:EDB73"/>
    <mergeCell ref="EMO73:EMP73"/>
    <mergeCell ref="EMW73:EMX73"/>
    <mergeCell ref="ENE73:ENF73"/>
    <mergeCell ref="ENM73:ENN73"/>
    <mergeCell ref="ENU73:ENV73"/>
    <mergeCell ref="ELA73:ELB73"/>
    <mergeCell ref="ELI73:ELJ73"/>
    <mergeCell ref="ELQ73:ELR73"/>
    <mergeCell ref="ELY73:ELZ73"/>
    <mergeCell ref="EMG73:EMH73"/>
    <mergeCell ref="EJM73:EJN73"/>
    <mergeCell ref="EJU73:EJV73"/>
    <mergeCell ref="EKC73:EKD73"/>
    <mergeCell ref="EKK73:EKL73"/>
    <mergeCell ref="EKS73:EKT73"/>
    <mergeCell ref="EHY73:EHZ73"/>
    <mergeCell ref="EIG73:EIH73"/>
    <mergeCell ref="EIO73:EIP73"/>
    <mergeCell ref="EIW73:EIX73"/>
    <mergeCell ref="EJE73:EJF73"/>
    <mergeCell ref="ESS73:EST73"/>
    <mergeCell ref="ETA73:ETB73"/>
    <mergeCell ref="ETI73:ETJ73"/>
    <mergeCell ref="ETQ73:ETR73"/>
    <mergeCell ref="ETY73:ETZ73"/>
    <mergeCell ref="ERE73:ERF73"/>
    <mergeCell ref="ERM73:ERN73"/>
    <mergeCell ref="ERU73:ERV73"/>
    <mergeCell ref="ESC73:ESD73"/>
    <mergeCell ref="ESK73:ESL73"/>
    <mergeCell ref="EPQ73:EPR73"/>
    <mergeCell ref="EPY73:EPZ73"/>
    <mergeCell ref="EQG73:EQH73"/>
    <mergeCell ref="EQO73:EQP73"/>
    <mergeCell ref="EQW73:EQX73"/>
    <mergeCell ref="EOC73:EOD73"/>
    <mergeCell ref="EOK73:EOL73"/>
    <mergeCell ref="EOS73:EOT73"/>
    <mergeCell ref="EPA73:EPB73"/>
    <mergeCell ref="EPI73:EPJ73"/>
    <mergeCell ref="EYW73:EYX73"/>
    <mergeCell ref="EZE73:EZF73"/>
    <mergeCell ref="EZM73:EZN73"/>
    <mergeCell ref="EZU73:EZV73"/>
    <mergeCell ref="FAC73:FAD73"/>
    <mergeCell ref="EXI73:EXJ73"/>
    <mergeCell ref="EXQ73:EXR73"/>
    <mergeCell ref="EXY73:EXZ73"/>
    <mergeCell ref="EYG73:EYH73"/>
    <mergeCell ref="EYO73:EYP73"/>
    <mergeCell ref="EVU73:EVV73"/>
    <mergeCell ref="EWC73:EWD73"/>
    <mergeCell ref="EWK73:EWL73"/>
    <mergeCell ref="EWS73:EWT73"/>
    <mergeCell ref="EXA73:EXB73"/>
    <mergeCell ref="EUG73:EUH73"/>
    <mergeCell ref="EUO73:EUP73"/>
    <mergeCell ref="EUW73:EUX73"/>
    <mergeCell ref="EVE73:EVF73"/>
    <mergeCell ref="EVM73:EVN73"/>
    <mergeCell ref="FFA73:FFB73"/>
    <mergeCell ref="FFI73:FFJ73"/>
    <mergeCell ref="FFQ73:FFR73"/>
    <mergeCell ref="FFY73:FFZ73"/>
    <mergeCell ref="FGG73:FGH73"/>
    <mergeCell ref="FDM73:FDN73"/>
    <mergeCell ref="FDU73:FDV73"/>
    <mergeCell ref="FEC73:FED73"/>
    <mergeCell ref="FEK73:FEL73"/>
    <mergeCell ref="FES73:FET73"/>
    <mergeCell ref="FBY73:FBZ73"/>
    <mergeCell ref="FCG73:FCH73"/>
    <mergeCell ref="FCO73:FCP73"/>
    <mergeCell ref="FCW73:FCX73"/>
    <mergeCell ref="FDE73:FDF73"/>
    <mergeCell ref="FAK73:FAL73"/>
    <mergeCell ref="FAS73:FAT73"/>
    <mergeCell ref="FBA73:FBB73"/>
    <mergeCell ref="FBI73:FBJ73"/>
    <mergeCell ref="FBQ73:FBR73"/>
    <mergeCell ref="FLE73:FLF73"/>
    <mergeCell ref="FLM73:FLN73"/>
    <mergeCell ref="FLU73:FLV73"/>
    <mergeCell ref="FMC73:FMD73"/>
    <mergeCell ref="FMK73:FML73"/>
    <mergeCell ref="FJQ73:FJR73"/>
    <mergeCell ref="FJY73:FJZ73"/>
    <mergeCell ref="FKG73:FKH73"/>
    <mergeCell ref="FKO73:FKP73"/>
    <mergeCell ref="FKW73:FKX73"/>
    <mergeCell ref="FIC73:FID73"/>
    <mergeCell ref="FIK73:FIL73"/>
    <mergeCell ref="FIS73:FIT73"/>
    <mergeCell ref="FJA73:FJB73"/>
    <mergeCell ref="FJI73:FJJ73"/>
    <mergeCell ref="FGO73:FGP73"/>
    <mergeCell ref="FGW73:FGX73"/>
    <mergeCell ref="FHE73:FHF73"/>
    <mergeCell ref="FHM73:FHN73"/>
    <mergeCell ref="FHU73:FHV73"/>
    <mergeCell ref="FRI73:FRJ73"/>
    <mergeCell ref="FRQ73:FRR73"/>
    <mergeCell ref="FRY73:FRZ73"/>
    <mergeCell ref="FSG73:FSH73"/>
    <mergeCell ref="FSO73:FSP73"/>
    <mergeCell ref="FPU73:FPV73"/>
    <mergeCell ref="FQC73:FQD73"/>
    <mergeCell ref="FQK73:FQL73"/>
    <mergeCell ref="FQS73:FQT73"/>
    <mergeCell ref="FRA73:FRB73"/>
    <mergeCell ref="FOG73:FOH73"/>
    <mergeCell ref="FOO73:FOP73"/>
    <mergeCell ref="FOW73:FOX73"/>
    <mergeCell ref="FPE73:FPF73"/>
    <mergeCell ref="FPM73:FPN73"/>
    <mergeCell ref="FMS73:FMT73"/>
    <mergeCell ref="FNA73:FNB73"/>
    <mergeCell ref="FNI73:FNJ73"/>
    <mergeCell ref="FNQ73:FNR73"/>
    <mergeCell ref="FNY73:FNZ73"/>
    <mergeCell ref="FXM73:FXN73"/>
    <mergeCell ref="FXU73:FXV73"/>
    <mergeCell ref="FYC73:FYD73"/>
    <mergeCell ref="FYK73:FYL73"/>
    <mergeCell ref="FYS73:FYT73"/>
    <mergeCell ref="FVY73:FVZ73"/>
    <mergeCell ref="FWG73:FWH73"/>
    <mergeCell ref="FWO73:FWP73"/>
    <mergeCell ref="FWW73:FWX73"/>
    <mergeCell ref="FXE73:FXF73"/>
    <mergeCell ref="FUK73:FUL73"/>
    <mergeCell ref="FUS73:FUT73"/>
    <mergeCell ref="FVA73:FVB73"/>
    <mergeCell ref="FVI73:FVJ73"/>
    <mergeCell ref="FVQ73:FVR73"/>
    <mergeCell ref="FSW73:FSX73"/>
    <mergeCell ref="FTE73:FTF73"/>
    <mergeCell ref="FTM73:FTN73"/>
    <mergeCell ref="FTU73:FTV73"/>
    <mergeCell ref="FUC73:FUD73"/>
    <mergeCell ref="GDQ73:GDR73"/>
    <mergeCell ref="GDY73:GDZ73"/>
    <mergeCell ref="GEG73:GEH73"/>
    <mergeCell ref="GEO73:GEP73"/>
    <mergeCell ref="GEW73:GEX73"/>
    <mergeCell ref="GCC73:GCD73"/>
    <mergeCell ref="GCK73:GCL73"/>
    <mergeCell ref="GCS73:GCT73"/>
    <mergeCell ref="GDA73:GDB73"/>
    <mergeCell ref="GDI73:GDJ73"/>
    <mergeCell ref="GAO73:GAP73"/>
    <mergeCell ref="GAW73:GAX73"/>
    <mergeCell ref="GBE73:GBF73"/>
    <mergeCell ref="GBM73:GBN73"/>
    <mergeCell ref="GBU73:GBV73"/>
    <mergeCell ref="FZA73:FZB73"/>
    <mergeCell ref="FZI73:FZJ73"/>
    <mergeCell ref="FZQ73:FZR73"/>
    <mergeCell ref="FZY73:FZZ73"/>
    <mergeCell ref="GAG73:GAH73"/>
    <mergeCell ref="GJU73:GJV73"/>
    <mergeCell ref="GKC73:GKD73"/>
    <mergeCell ref="GKK73:GKL73"/>
    <mergeCell ref="GKS73:GKT73"/>
    <mergeCell ref="GLA73:GLB73"/>
    <mergeCell ref="GIG73:GIH73"/>
    <mergeCell ref="GIO73:GIP73"/>
    <mergeCell ref="GIW73:GIX73"/>
    <mergeCell ref="GJE73:GJF73"/>
    <mergeCell ref="GJM73:GJN73"/>
    <mergeCell ref="GGS73:GGT73"/>
    <mergeCell ref="GHA73:GHB73"/>
    <mergeCell ref="GHI73:GHJ73"/>
    <mergeCell ref="GHQ73:GHR73"/>
    <mergeCell ref="GHY73:GHZ73"/>
    <mergeCell ref="GFE73:GFF73"/>
    <mergeCell ref="GFM73:GFN73"/>
    <mergeCell ref="GFU73:GFV73"/>
    <mergeCell ref="GGC73:GGD73"/>
    <mergeCell ref="GGK73:GGL73"/>
    <mergeCell ref="GPY73:GPZ73"/>
    <mergeCell ref="GQG73:GQH73"/>
    <mergeCell ref="GQO73:GQP73"/>
    <mergeCell ref="GQW73:GQX73"/>
    <mergeCell ref="GRE73:GRF73"/>
    <mergeCell ref="GOK73:GOL73"/>
    <mergeCell ref="GOS73:GOT73"/>
    <mergeCell ref="GPA73:GPB73"/>
    <mergeCell ref="GPI73:GPJ73"/>
    <mergeCell ref="GPQ73:GPR73"/>
    <mergeCell ref="GMW73:GMX73"/>
    <mergeCell ref="GNE73:GNF73"/>
    <mergeCell ref="GNM73:GNN73"/>
    <mergeCell ref="GNU73:GNV73"/>
    <mergeCell ref="GOC73:GOD73"/>
    <mergeCell ref="GLI73:GLJ73"/>
    <mergeCell ref="GLQ73:GLR73"/>
    <mergeCell ref="GLY73:GLZ73"/>
    <mergeCell ref="GMG73:GMH73"/>
    <mergeCell ref="GMO73:GMP73"/>
    <mergeCell ref="GWC73:GWD73"/>
    <mergeCell ref="GWK73:GWL73"/>
    <mergeCell ref="GWS73:GWT73"/>
    <mergeCell ref="GXA73:GXB73"/>
    <mergeCell ref="GXI73:GXJ73"/>
    <mergeCell ref="GUO73:GUP73"/>
    <mergeCell ref="GUW73:GUX73"/>
    <mergeCell ref="GVE73:GVF73"/>
    <mergeCell ref="GVM73:GVN73"/>
    <mergeCell ref="GVU73:GVV73"/>
    <mergeCell ref="GTA73:GTB73"/>
    <mergeCell ref="GTI73:GTJ73"/>
    <mergeCell ref="GTQ73:GTR73"/>
    <mergeCell ref="GTY73:GTZ73"/>
    <mergeCell ref="GUG73:GUH73"/>
    <mergeCell ref="GRM73:GRN73"/>
    <mergeCell ref="GRU73:GRV73"/>
    <mergeCell ref="GSC73:GSD73"/>
    <mergeCell ref="GSK73:GSL73"/>
    <mergeCell ref="GSS73:GST73"/>
    <mergeCell ref="HCG73:HCH73"/>
    <mergeCell ref="HCO73:HCP73"/>
    <mergeCell ref="HCW73:HCX73"/>
    <mergeCell ref="HDE73:HDF73"/>
    <mergeCell ref="HDM73:HDN73"/>
    <mergeCell ref="HAS73:HAT73"/>
    <mergeCell ref="HBA73:HBB73"/>
    <mergeCell ref="HBI73:HBJ73"/>
    <mergeCell ref="HBQ73:HBR73"/>
    <mergeCell ref="HBY73:HBZ73"/>
    <mergeCell ref="GZE73:GZF73"/>
    <mergeCell ref="GZM73:GZN73"/>
    <mergeCell ref="GZU73:GZV73"/>
    <mergeCell ref="HAC73:HAD73"/>
    <mergeCell ref="HAK73:HAL73"/>
    <mergeCell ref="GXQ73:GXR73"/>
    <mergeCell ref="GXY73:GXZ73"/>
    <mergeCell ref="GYG73:GYH73"/>
    <mergeCell ref="GYO73:GYP73"/>
    <mergeCell ref="GYW73:GYX73"/>
    <mergeCell ref="HIK73:HIL73"/>
    <mergeCell ref="HIS73:HIT73"/>
    <mergeCell ref="HJA73:HJB73"/>
    <mergeCell ref="HJI73:HJJ73"/>
    <mergeCell ref="HJQ73:HJR73"/>
    <mergeCell ref="HGW73:HGX73"/>
    <mergeCell ref="HHE73:HHF73"/>
    <mergeCell ref="HHM73:HHN73"/>
    <mergeCell ref="HHU73:HHV73"/>
    <mergeCell ref="HIC73:HID73"/>
    <mergeCell ref="HFI73:HFJ73"/>
    <mergeCell ref="HFQ73:HFR73"/>
    <mergeCell ref="HFY73:HFZ73"/>
    <mergeCell ref="HGG73:HGH73"/>
    <mergeCell ref="HGO73:HGP73"/>
    <mergeCell ref="HDU73:HDV73"/>
    <mergeCell ref="HEC73:HED73"/>
    <mergeCell ref="HEK73:HEL73"/>
    <mergeCell ref="HES73:HET73"/>
    <mergeCell ref="HFA73:HFB73"/>
    <mergeCell ref="HOO73:HOP73"/>
    <mergeCell ref="HOW73:HOX73"/>
    <mergeCell ref="HPE73:HPF73"/>
    <mergeCell ref="HPM73:HPN73"/>
    <mergeCell ref="HPU73:HPV73"/>
    <mergeCell ref="HNA73:HNB73"/>
    <mergeCell ref="HNI73:HNJ73"/>
    <mergeCell ref="HNQ73:HNR73"/>
    <mergeCell ref="HNY73:HNZ73"/>
    <mergeCell ref="HOG73:HOH73"/>
    <mergeCell ref="HLM73:HLN73"/>
    <mergeCell ref="HLU73:HLV73"/>
    <mergeCell ref="HMC73:HMD73"/>
    <mergeCell ref="HMK73:HML73"/>
    <mergeCell ref="HMS73:HMT73"/>
    <mergeCell ref="HJY73:HJZ73"/>
    <mergeCell ref="HKG73:HKH73"/>
    <mergeCell ref="HKO73:HKP73"/>
    <mergeCell ref="HKW73:HKX73"/>
    <mergeCell ref="HLE73:HLF73"/>
    <mergeCell ref="HUS73:HUT73"/>
    <mergeCell ref="HVA73:HVB73"/>
    <mergeCell ref="HVI73:HVJ73"/>
    <mergeCell ref="HVQ73:HVR73"/>
    <mergeCell ref="HVY73:HVZ73"/>
    <mergeCell ref="HTE73:HTF73"/>
    <mergeCell ref="HTM73:HTN73"/>
    <mergeCell ref="HTU73:HTV73"/>
    <mergeCell ref="HUC73:HUD73"/>
    <mergeCell ref="HUK73:HUL73"/>
    <mergeCell ref="HRQ73:HRR73"/>
    <mergeCell ref="HRY73:HRZ73"/>
    <mergeCell ref="HSG73:HSH73"/>
    <mergeCell ref="HSO73:HSP73"/>
    <mergeCell ref="HSW73:HSX73"/>
    <mergeCell ref="HQC73:HQD73"/>
    <mergeCell ref="HQK73:HQL73"/>
    <mergeCell ref="HQS73:HQT73"/>
    <mergeCell ref="HRA73:HRB73"/>
    <mergeCell ref="HRI73:HRJ73"/>
    <mergeCell ref="IAW73:IAX73"/>
    <mergeCell ref="IBE73:IBF73"/>
    <mergeCell ref="IBM73:IBN73"/>
    <mergeCell ref="IBU73:IBV73"/>
    <mergeCell ref="ICC73:ICD73"/>
    <mergeCell ref="HZI73:HZJ73"/>
    <mergeCell ref="HZQ73:HZR73"/>
    <mergeCell ref="HZY73:HZZ73"/>
    <mergeCell ref="IAG73:IAH73"/>
    <mergeCell ref="IAO73:IAP73"/>
    <mergeCell ref="HXU73:HXV73"/>
    <mergeCell ref="HYC73:HYD73"/>
    <mergeCell ref="HYK73:HYL73"/>
    <mergeCell ref="HYS73:HYT73"/>
    <mergeCell ref="HZA73:HZB73"/>
    <mergeCell ref="HWG73:HWH73"/>
    <mergeCell ref="HWO73:HWP73"/>
    <mergeCell ref="HWW73:HWX73"/>
    <mergeCell ref="HXE73:HXF73"/>
    <mergeCell ref="HXM73:HXN73"/>
    <mergeCell ref="IHA73:IHB73"/>
    <mergeCell ref="IHI73:IHJ73"/>
    <mergeCell ref="IHQ73:IHR73"/>
    <mergeCell ref="IHY73:IHZ73"/>
    <mergeCell ref="IIG73:IIH73"/>
    <mergeCell ref="IFM73:IFN73"/>
    <mergeCell ref="IFU73:IFV73"/>
    <mergeCell ref="IGC73:IGD73"/>
    <mergeCell ref="IGK73:IGL73"/>
    <mergeCell ref="IGS73:IGT73"/>
    <mergeCell ref="IDY73:IDZ73"/>
    <mergeCell ref="IEG73:IEH73"/>
    <mergeCell ref="IEO73:IEP73"/>
    <mergeCell ref="IEW73:IEX73"/>
    <mergeCell ref="IFE73:IFF73"/>
    <mergeCell ref="ICK73:ICL73"/>
    <mergeCell ref="ICS73:ICT73"/>
    <mergeCell ref="IDA73:IDB73"/>
    <mergeCell ref="IDI73:IDJ73"/>
    <mergeCell ref="IDQ73:IDR73"/>
    <mergeCell ref="INE73:INF73"/>
    <mergeCell ref="INM73:INN73"/>
    <mergeCell ref="INU73:INV73"/>
    <mergeCell ref="IOC73:IOD73"/>
    <mergeCell ref="IOK73:IOL73"/>
    <mergeCell ref="ILQ73:ILR73"/>
    <mergeCell ref="ILY73:ILZ73"/>
    <mergeCell ref="IMG73:IMH73"/>
    <mergeCell ref="IMO73:IMP73"/>
    <mergeCell ref="IMW73:IMX73"/>
    <mergeCell ref="IKC73:IKD73"/>
    <mergeCell ref="IKK73:IKL73"/>
    <mergeCell ref="IKS73:IKT73"/>
    <mergeCell ref="ILA73:ILB73"/>
    <mergeCell ref="ILI73:ILJ73"/>
    <mergeCell ref="IIO73:IIP73"/>
    <mergeCell ref="IIW73:IIX73"/>
    <mergeCell ref="IJE73:IJF73"/>
    <mergeCell ref="IJM73:IJN73"/>
    <mergeCell ref="IJU73:IJV73"/>
    <mergeCell ref="ITI73:ITJ73"/>
    <mergeCell ref="ITQ73:ITR73"/>
    <mergeCell ref="ITY73:ITZ73"/>
    <mergeCell ref="IUG73:IUH73"/>
    <mergeCell ref="IUO73:IUP73"/>
    <mergeCell ref="IRU73:IRV73"/>
    <mergeCell ref="ISC73:ISD73"/>
    <mergeCell ref="ISK73:ISL73"/>
    <mergeCell ref="ISS73:IST73"/>
    <mergeCell ref="ITA73:ITB73"/>
    <mergeCell ref="IQG73:IQH73"/>
    <mergeCell ref="IQO73:IQP73"/>
    <mergeCell ref="IQW73:IQX73"/>
    <mergeCell ref="IRE73:IRF73"/>
    <mergeCell ref="IRM73:IRN73"/>
    <mergeCell ref="IOS73:IOT73"/>
    <mergeCell ref="IPA73:IPB73"/>
    <mergeCell ref="IPI73:IPJ73"/>
    <mergeCell ref="IPQ73:IPR73"/>
    <mergeCell ref="IPY73:IPZ73"/>
    <mergeCell ref="IZM73:IZN73"/>
    <mergeCell ref="IZU73:IZV73"/>
    <mergeCell ref="JAC73:JAD73"/>
    <mergeCell ref="JAK73:JAL73"/>
    <mergeCell ref="JAS73:JAT73"/>
    <mergeCell ref="IXY73:IXZ73"/>
    <mergeCell ref="IYG73:IYH73"/>
    <mergeCell ref="IYO73:IYP73"/>
    <mergeCell ref="IYW73:IYX73"/>
    <mergeCell ref="IZE73:IZF73"/>
    <mergeCell ref="IWK73:IWL73"/>
    <mergeCell ref="IWS73:IWT73"/>
    <mergeCell ref="IXA73:IXB73"/>
    <mergeCell ref="IXI73:IXJ73"/>
    <mergeCell ref="IXQ73:IXR73"/>
    <mergeCell ref="IUW73:IUX73"/>
    <mergeCell ref="IVE73:IVF73"/>
    <mergeCell ref="IVM73:IVN73"/>
    <mergeCell ref="IVU73:IVV73"/>
    <mergeCell ref="IWC73:IWD73"/>
    <mergeCell ref="JFQ73:JFR73"/>
    <mergeCell ref="JFY73:JFZ73"/>
    <mergeCell ref="JGG73:JGH73"/>
    <mergeCell ref="JGO73:JGP73"/>
    <mergeCell ref="JGW73:JGX73"/>
    <mergeCell ref="JEC73:JED73"/>
    <mergeCell ref="JEK73:JEL73"/>
    <mergeCell ref="JES73:JET73"/>
    <mergeCell ref="JFA73:JFB73"/>
    <mergeCell ref="JFI73:JFJ73"/>
    <mergeCell ref="JCO73:JCP73"/>
    <mergeCell ref="JCW73:JCX73"/>
    <mergeCell ref="JDE73:JDF73"/>
    <mergeCell ref="JDM73:JDN73"/>
    <mergeCell ref="JDU73:JDV73"/>
    <mergeCell ref="JBA73:JBB73"/>
    <mergeCell ref="JBI73:JBJ73"/>
    <mergeCell ref="JBQ73:JBR73"/>
    <mergeCell ref="JBY73:JBZ73"/>
    <mergeCell ref="JCG73:JCH73"/>
    <mergeCell ref="JLU73:JLV73"/>
    <mergeCell ref="JMC73:JMD73"/>
    <mergeCell ref="JMK73:JML73"/>
    <mergeCell ref="JMS73:JMT73"/>
    <mergeCell ref="JNA73:JNB73"/>
    <mergeCell ref="JKG73:JKH73"/>
    <mergeCell ref="JKO73:JKP73"/>
    <mergeCell ref="JKW73:JKX73"/>
    <mergeCell ref="JLE73:JLF73"/>
    <mergeCell ref="JLM73:JLN73"/>
    <mergeCell ref="JIS73:JIT73"/>
    <mergeCell ref="JJA73:JJB73"/>
    <mergeCell ref="JJI73:JJJ73"/>
    <mergeCell ref="JJQ73:JJR73"/>
    <mergeCell ref="JJY73:JJZ73"/>
    <mergeCell ref="JHE73:JHF73"/>
    <mergeCell ref="JHM73:JHN73"/>
    <mergeCell ref="JHU73:JHV73"/>
    <mergeCell ref="JIC73:JID73"/>
    <mergeCell ref="JIK73:JIL73"/>
    <mergeCell ref="JRY73:JRZ73"/>
    <mergeCell ref="JSG73:JSH73"/>
    <mergeCell ref="JSO73:JSP73"/>
    <mergeCell ref="JSW73:JSX73"/>
    <mergeCell ref="JTE73:JTF73"/>
    <mergeCell ref="JQK73:JQL73"/>
    <mergeCell ref="JQS73:JQT73"/>
    <mergeCell ref="JRA73:JRB73"/>
    <mergeCell ref="JRI73:JRJ73"/>
    <mergeCell ref="JRQ73:JRR73"/>
    <mergeCell ref="JOW73:JOX73"/>
    <mergeCell ref="JPE73:JPF73"/>
    <mergeCell ref="JPM73:JPN73"/>
    <mergeCell ref="JPU73:JPV73"/>
    <mergeCell ref="JQC73:JQD73"/>
    <mergeCell ref="JNI73:JNJ73"/>
    <mergeCell ref="JNQ73:JNR73"/>
    <mergeCell ref="JNY73:JNZ73"/>
    <mergeCell ref="JOG73:JOH73"/>
    <mergeCell ref="JOO73:JOP73"/>
    <mergeCell ref="JYC73:JYD73"/>
    <mergeCell ref="JYK73:JYL73"/>
    <mergeCell ref="JYS73:JYT73"/>
    <mergeCell ref="JZA73:JZB73"/>
    <mergeCell ref="JZI73:JZJ73"/>
    <mergeCell ref="JWO73:JWP73"/>
    <mergeCell ref="JWW73:JWX73"/>
    <mergeCell ref="JXE73:JXF73"/>
    <mergeCell ref="JXM73:JXN73"/>
    <mergeCell ref="JXU73:JXV73"/>
    <mergeCell ref="JVA73:JVB73"/>
    <mergeCell ref="JVI73:JVJ73"/>
    <mergeCell ref="JVQ73:JVR73"/>
    <mergeCell ref="JVY73:JVZ73"/>
    <mergeCell ref="JWG73:JWH73"/>
    <mergeCell ref="JTM73:JTN73"/>
    <mergeCell ref="JTU73:JTV73"/>
    <mergeCell ref="JUC73:JUD73"/>
    <mergeCell ref="JUK73:JUL73"/>
    <mergeCell ref="JUS73:JUT73"/>
    <mergeCell ref="KEG73:KEH73"/>
    <mergeCell ref="KEO73:KEP73"/>
    <mergeCell ref="KEW73:KEX73"/>
    <mergeCell ref="KFE73:KFF73"/>
    <mergeCell ref="KFM73:KFN73"/>
    <mergeCell ref="KCS73:KCT73"/>
    <mergeCell ref="KDA73:KDB73"/>
    <mergeCell ref="KDI73:KDJ73"/>
    <mergeCell ref="KDQ73:KDR73"/>
    <mergeCell ref="KDY73:KDZ73"/>
    <mergeCell ref="KBE73:KBF73"/>
    <mergeCell ref="KBM73:KBN73"/>
    <mergeCell ref="KBU73:KBV73"/>
    <mergeCell ref="KCC73:KCD73"/>
    <mergeCell ref="KCK73:KCL73"/>
    <mergeCell ref="JZQ73:JZR73"/>
    <mergeCell ref="JZY73:JZZ73"/>
    <mergeCell ref="KAG73:KAH73"/>
    <mergeCell ref="KAO73:KAP73"/>
    <mergeCell ref="KAW73:KAX73"/>
    <mergeCell ref="KKK73:KKL73"/>
    <mergeCell ref="KKS73:KKT73"/>
    <mergeCell ref="KLA73:KLB73"/>
    <mergeCell ref="KLI73:KLJ73"/>
    <mergeCell ref="KLQ73:KLR73"/>
    <mergeCell ref="KIW73:KIX73"/>
    <mergeCell ref="KJE73:KJF73"/>
    <mergeCell ref="KJM73:KJN73"/>
    <mergeCell ref="KJU73:KJV73"/>
    <mergeCell ref="KKC73:KKD73"/>
    <mergeCell ref="KHI73:KHJ73"/>
    <mergeCell ref="KHQ73:KHR73"/>
    <mergeCell ref="KHY73:KHZ73"/>
    <mergeCell ref="KIG73:KIH73"/>
    <mergeCell ref="KIO73:KIP73"/>
    <mergeCell ref="KFU73:KFV73"/>
    <mergeCell ref="KGC73:KGD73"/>
    <mergeCell ref="KGK73:KGL73"/>
    <mergeCell ref="KGS73:KGT73"/>
    <mergeCell ref="KHA73:KHB73"/>
    <mergeCell ref="KQO73:KQP73"/>
    <mergeCell ref="KQW73:KQX73"/>
    <mergeCell ref="KRE73:KRF73"/>
    <mergeCell ref="KRM73:KRN73"/>
    <mergeCell ref="KRU73:KRV73"/>
    <mergeCell ref="KPA73:KPB73"/>
    <mergeCell ref="KPI73:KPJ73"/>
    <mergeCell ref="KPQ73:KPR73"/>
    <mergeCell ref="KPY73:KPZ73"/>
    <mergeCell ref="KQG73:KQH73"/>
    <mergeCell ref="KNM73:KNN73"/>
    <mergeCell ref="KNU73:KNV73"/>
    <mergeCell ref="KOC73:KOD73"/>
    <mergeCell ref="KOK73:KOL73"/>
    <mergeCell ref="KOS73:KOT73"/>
    <mergeCell ref="KLY73:KLZ73"/>
    <mergeCell ref="KMG73:KMH73"/>
    <mergeCell ref="KMO73:KMP73"/>
    <mergeCell ref="KMW73:KMX73"/>
    <mergeCell ref="KNE73:KNF73"/>
    <mergeCell ref="KWS73:KWT73"/>
    <mergeCell ref="KXA73:KXB73"/>
    <mergeCell ref="KXI73:KXJ73"/>
    <mergeCell ref="KXQ73:KXR73"/>
    <mergeCell ref="KXY73:KXZ73"/>
    <mergeCell ref="KVE73:KVF73"/>
    <mergeCell ref="KVM73:KVN73"/>
    <mergeCell ref="KVU73:KVV73"/>
    <mergeCell ref="KWC73:KWD73"/>
    <mergeCell ref="KWK73:KWL73"/>
    <mergeCell ref="KTQ73:KTR73"/>
    <mergeCell ref="KTY73:KTZ73"/>
    <mergeCell ref="KUG73:KUH73"/>
    <mergeCell ref="KUO73:KUP73"/>
    <mergeCell ref="KUW73:KUX73"/>
    <mergeCell ref="KSC73:KSD73"/>
    <mergeCell ref="KSK73:KSL73"/>
    <mergeCell ref="KSS73:KST73"/>
    <mergeCell ref="KTA73:KTB73"/>
    <mergeCell ref="KTI73:KTJ73"/>
    <mergeCell ref="LCW73:LCX73"/>
    <mergeCell ref="LDE73:LDF73"/>
    <mergeCell ref="LDM73:LDN73"/>
    <mergeCell ref="LDU73:LDV73"/>
    <mergeCell ref="LEC73:LED73"/>
    <mergeCell ref="LBI73:LBJ73"/>
    <mergeCell ref="LBQ73:LBR73"/>
    <mergeCell ref="LBY73:LBZ73"/>
    <mergeCell ref="LCG73:LCH73"/>
    <mergeCell ref="LCO73:LCP73"/>
    <mergeCell ref="KZU73:KZV73"/>
    <mergeCell ref="LAC73:LAD73"/>
    <mergeCell ref="LAK73:LAL73"/>
    <mergeCell ref="LAS73:LAT73"/>
    <mergeCell ref="LBA73:LBB73"/>
    <mergeCell ref="KYG73:KYH73"/>
    <mergeCell ref="KYO73:KYP73"/>
    <mergeCell ref="KYW73:KYX73"/>
    <mergeCell ref="KZE73:KZF73"/>
    <mergeCell ref="KZM73:KZN73"/>
    <mergeCell ref="LJA73:LJB73"/>
    <mergeCell ref="LJI73:LJJ73"/>
    <mergeCell ref="LJQ73:LJR73"/>
    <mergeCell ref="LJY73:LJZ73"/>
    <mergeCell ref="LKG73:LKH73"/>
    <mergeCell ref="LHM73:LHN73"/>
    <mergeCell ref="LHU73:LHV73"/>
    <mergeCell ref="LIC73:LID73"/>
    <mergeCell ref="LIK73:LIL73"/>
    <mergeCell ref="LIS73:LIT73"/>
    <mergeCell ref="LFY73:LFZ73"/>
    <mergeCell ref="LGG73:LGH73"/>
    <mergeCell ref="LGO73:LGP73"/>
    <mergeCell ref="LGW73:LGX73"/>
    <mergeCell ref="LHE73:LHF73"/>
    <mergeCell ref="LEK73:LEL73"/>
    <mergeCell ref="LES73:LET73"/>
    <mergeCell ref="LFA73:LFB73"/>
    <mergeCell ref="LFI73:LFJ73"/>
    <mergeCell ref="LFQ73:LFR73"/>
    <mergeCell ref="LPE73:LPF73"/>
    <mergeCell ref="LPM73:LPN73"/>
    <mergeCell ref="LPU73:LPV73"/>
    <mergeCell ref="LQC73:LQD73"/>
    <mergeCell ref="LQK73:LQL73"/>
    <mergeCell ref="LNQ73:LNR73"/>
    <mergeCell ref="LNY73:LNZ73"/>
    <mergeCell ref="LOG73:LOH73"/>
    <mergeCell ref="LOO73:LOP73"/>
    <mergeCell ref="LOW73:LOX73"/>
    <mergeCell ref="LMC73:LMD73"/>
    <mergeCell ref="LMK73:LML73"/>
    <mergeCell ref="LMS73:LMT73"/>
    <mergeCell ref="LNA73:LNB73"/>
    <mergeCell ref="LNI73:LNJ73"/>
    <mergeCell ref="LKO73:LKP73"/>
    <mergeCell ref="LKW73:LKX73"/>
    <mergeCell ref="LLE73:LLF73"/>
    <mergeCell ref="LLM73:LLN73"/>
    <mergeCell ref="LLU73:LLV73"/>
    <mergeCell ref="LVI73:LVJ73"/>
    <mergeCell ref="LVQ73:LVR73"/>
    <mergeCell ref="LVY73:LVZ73"/>
    <mergeCell ref="LWG73:LWH73"/>
    <mergeCell ref="LWO73:LWP73"/>
    <mergeCell ref="LTU73:LTV73"/>
    <mergeCell ref="LUC73:LUD73"/>
    <mergeCell ref="LUK73:LUL73"/>
    <mergeCell ref="LUS73:LUT73"/>
    <mergeCell ref="LVA73:LVB73"/>
    <mergeCell ref="LSG73:LSH73"/>
    <mergeCell ref="LSO73:LSP73"/>
    <mergeCell ref="LSW73:LSX73"/>
    <mergeCell ref="LTE73:LTF73"/>
    <mergeCell ref="LTM73:LTN73"/>
    <mergeCell ref="LQS73:LQT73"/>
    <mergeCell ref="LRA73:LRB73"/>
    <mergeCell ref="LRI73:LRJ73"/>
    <mergeCell ref="LRQ73:LRR73"/>
    <mergeCell ref="LRY73:LRZ73"/>
    <mergeCell ref="MBM73:MBN73"/>
    <mergeCell ref="MBU73:MBV73"/>
    <mergeCell ref="MCC73:MCD73"/>
    <mergeCell ref="MCK73:MCL73"/>
    <mergeCell ref="MCS73:MCT73"/>
    <mergeCell ref="LZY73:LZZ73"/>
    <mergeCell ref="MAG73:MAH73"/>
    <mergeCell ref="MAO73:MAP73"/>
    <mergeCell ref="MAW73:MAX73"/>
    <mergeCell ref="MBE73:MBF73"/>
    <mergeCell ref="LYK73:LYL73"/>
    <mergeCell ref="LYS73:LYT73"/>
    <mergeCell ref="LZA73:LZB73"/>
    <mergeCell ref="LZI73:LZJ73"/>
    <mergeCell ref="LZQ73:LZR73"/>
    <mergeCell ref="LWW73:LWX73"/>
    <mergeCell ref="LXE73:LXF73"/>
    <mergeCell ref="LXM73:LXN73"/>
    <mergeCell ref="LXU73:LXV73"/>
    <mergeCell ref="LYC73:LYD73"/>
    <mergeCell ref="MHQ73:MHR73"/>
    <mergeCell ref="MHY73:MHZ73"/>
    <mergeCell ref="MIG73:MIH73"/>
    <mergeCell ref="MIO73:MIP73"/>
    <mergeCell ref="MIW73:MIX73"/>
    <mergeCell ref="MGC73:MGD73"/>
    <mergeCell ref="MGK73:MGL73"/>
    <mergeCell ref="MGS73:MGT73"/>
    <mergeCell ref="MHA73:MHB73"/>
    <mergeCell ref="MHI73:MHJ73"/>
    <mergeCell ref="MEO73:MEP73"/>
    <mergeCell ref="MEW73:MEX73"/>
    <mergeCell ref="MFE73:MFF73"/>
    <mergeCell ref="MFM73:MFN73"/>
    <mergeCell ref="MFU73:MFV73"/>
    <mergeCell ref="MDA73:MDB73"/>
    <mergeCell ref="MDI73:MDJ73"/>
    <mergeCell ref="MDQ73:MDR73"/>
    <mergeCell ref="MDY73:MDZ73"/>
    <mergeCell ref="MEG73:MEH73"/>
    <mergeCell ref="MNU73:MNV73"/>
    <mergeCell ref="MOC73:MOD73"/>
    <mergeCell ref="MOK73:MOL73"/>
    <mergeCell ref="MOS73:MOT73"/>
    <mergeCell ref="MPA73:MPB73"/>
    <mergeCell ref="MMG73:MMH73"/>
    <mergeCell ref="MMO73:MMP73"/>
    <mergeCell ref="MMW73:MMX73"/>
    <mergeCell ref="MNE73:MNF73"/>
    <mergeCell ref="MNM73:MNN73"/>
    <mergeCell ref="MKS73:MKT73"/>
    <mergeCell ref="MLA73:MLB73"/>
    <mergeCell ref="MLI73:MLJ73"/>
    <mergeCell ref="MLQ73:MLR73"/>
    <mergeCell ref="MLY73:MLZ73"/>
    <mergeCell ref="MJE73:MJF73"/>
    <mergeCell ref="MJM73:MJN73"/>
    <mergeCell ref="MJU73:MJV73"/>
    <mergeCell ref="MKC73:MKD73"/>
    <mergeCell ref="MKK73:MKL73"/>
    <mergeCell ref="MTY73:MTZ73"/>
    <mergeCell ref="MUG73:MUH73"/>
    <mergeCell ref="MUO73:MUP73"/>
    <mergeCell ref="MUW73:MUX73"/>
    <mergeCell ref="MVE73:MVF73"/>
    <mergeCell ref="MSK73:MSL73"/>
    <mergeCell ref="MSS73:MST73"/>
    <mergeCell ref="MTA73:MTB73"/>
    <mergeCell ref="MTI73:MTJ73"/>
    <mergeCell ref="MTQ73:MTR73"/>
    <mergeCell ref="MQW73:MQX73"/>
    <mergeCell ref="MRE73:MRF73"/>
    <mergeCell ref="MRM73:MRN73"/>
    <mergeCell ref="MRU73:MRV73"/>
    <mergeCell ref="MSC73:MSD73"/>
    <mergeCell ref="MPI73:MPJ73"/>
    <mergeCell ref="MPQ73:MPR73"/>
    <mergeCell ref="MPY73:MPZ73"/>
    <mergeCell ref="MQG73:MQH73"/>
    <mergeCell ref="MQO73:MQP73"/>
    <mergeCell ref="NAC73:NAD73"/>
    <mergeCell ref="NAK73:NAL73"/>
    <mergeCell ref="NAS73:NAT73"/>
    <mergeCell ref="NBA73:NBB73"/>
    <mergeCell ref="NBI73:NBJ73"/>
    <mergeCell ref="MYO73:MYP73"/>
    <mergeCell ref="MYW73:MYX73"/>
    <mergeCell ref="MZE73:MZF73"/>
    <mergeCell ref="MZM73:MZN73"/>
    <mergeCell ref="MZU73:MZV73"/>
    <mergeCell ref="MXA73:MXB73"/>
    <mergeCell ref="MXI73:MXJ73"/>
    <mergeCell ref="MXQ73:MXR73"/>
    <mergeCell ref="MXY73:MXZ73"/>
    <mergeCell ref="MYG73:MYH73"/>
    <mergeCell ref="MVM73:MVN73"/>
    <mergeCell ref="MVU73:MVV73"/>
    <mergeCell ref="MWC73:MWD73"/>
    <mergeCell ref="MWK73:MWL73"/>
    <mergeCell ref="MWS73:MWT73"/>
    <mergeCell ref="NGG73:NGH73"/>
    <mergeCell ref="NGO73:NGP73"/>
    <mergeCell ref="NGW73:NGX73"/>
    <mergeCell ref="NHE73:NHF73"/>
    <mergeCell ref="NHM73:NHN73"/>
    <mergeCell ref="NES73:NET73"/>
    <mergeCell ref="NFA73:NFB73"/>
    <mergeCell ref="NFI73:NFJ73"/>
    <mergeCell ref="NFQ73:NFR73"/>
    <mergeCell ref="NFY73:NFZ73"/>
    <mergeCell ref="NDE73:NDF73"/>
    <mergeCell ref="NDM73:NDN73"/>
    <mergeCell ref="NDU73:NDV73"/>
    <mergeCell ref="NEC73:NED73"/>
    <mergeCell ref="NEK73:NEL73"/>
    <mergeCell ref="NBQ73:NBR73"/>
    <mergeCell ref="NBY73:NBZ73"/>
    <mergeCell ref="NCG73:NCH73"/>
    <mergeCell ref="NCO73:NCP73"/>
    <mergeCell ref="NCW73:NCX73"/>
    <mergeCell ref="NMK73:NML73"/>
    <mergeCell ref="NMS73:NMT73"/>
    <mergeCell ref="NNA73:NNB73"/>
    <mergeCell ref="NNI73:NNJ73"/>
    <mergeCell ref="NNQ73:NNR73"/>
    <mergeCell ref="NKW73:NKX73"/>
    <mergeCell ref="NLE73:NLF73"/>
    <mergeCell ref="NLM73:NLN73"/>
    <mergeCell ref="NLU73:NLV73"/>
    <mergeCell ref="NMC73:NMD73"/>
    <mergeCell ref="NJI73:NJJ73"/>
    <mergeCell ref="NJQ73:NJR73"/>
    <mergeCell ref="NJY73:NJZ73"/>
    <mergeCell ref="NKG73:NKH73"/>
    <mergeCell ref="NKO73:NKP73"/>
    <mergeCell ref="NHU73:NHV73"/>
    <mergeCell ref="NIC73:NID73"/>
    <mergeCell ref="NIK73:NIL73"/>
    <mergeCell ref="NIS73:NIT73"/>
    <mergeCell ref="NJA73:NJB73"/>
    <mergeCell ref="NSO73:NSP73"/>
    <mergeCell ref="NSW73:NSX73"/>
    <mergeCell ref="NTE73:NTF73"/>
    <mergeCell ref="NTM73:NTN73"/>
    <mergeCell ref="NTU73:NTV73"/>
    <mergeCell ref="NRA73:NRB73"/>
    <mergeCell ref="NRI73:NRJ73"/>
    <mergeCell ref="NRQ73:NRR73"/>
    <mergeCell ref="NRY73:NRZ73"/>
    <mergeCell ref="NSG73:NSH73"/>
    <mergeCell ref="NPM73:NPN73"/>
    <mergeCell ref="NPU73:NPV73"/>
    <mergeCell ref="NQC73:NQD73"/>
    <mergeCell ref="NQK73:NQL73"/>
    <mergeCell ref="NQS73:NQT73"/>
    <mergeCell ref="NNY73:NNZ73"/>
    <mergeCell ref="NOG73:NOH73"/>
    <mergeCell ref="NOO73:NOP73"/>
    <mergeCell ref="NOW73:NOX73"/>
    <mergeCell ref="NPE73:NPF73"/>
    <mergeCell ref="NYS73:NYT73"/>
    <mergeCell ref="NZA73:NZB73"/>
    <mergeCell ref="NZI73:NZJ73"/>
    <mergeCell ref="NZQ73:NZR73"/>
    <mergeCell ref="NZY73:NZZ73"/>
    <mergeCell ref="NXE73:NXF73"/>
    <mergeCell ref="NXM73:NXN73"/>
    <mergeCell ref="NXU73:NXV73"/>
    <mergeCell ref="NYC73:NYD73"/>
    <mergeCell ref="NYK73:NYL73"/>
    <mergeCell ref="NVQ73:NVR73"/>
    <mergeCell ref="NVY73:NVZ73"/>
    <mergeCell ref="NWG73:NWH73"/>
    <mergeCell ref="NWO73:NWP73"/>
    <mergeCell ref="NWW73:NWX73"/>
    <mergeCell ref="NUC73:NUD73"/>
    <mergeCell ref="NUK73:NUL73"/>
    <mergeCell ref="NUS73:NUT73"/>
    <mergeCell ref="NVA73:NVB73"/>
    <mergeCell ref="NVI73:NVJ73"/>
    <mergeCell ref="OEW73:OEX73"/>
    <mergeCell ref="OFE73:OFF73"/>
    <mergeCell ref="OFM73:OFN73"/>
    <mergeCell ref="OFU73:OFV73"/>
    <mergeCell ref="OGC73:OGD73"/>
    <mergeCell ref="ODI73:ODJ73"/>
    <mergeCell ref="ODQ73:ODR73"/>
    <mergeCell ref="ODY73:ODZ73"/>
    <mergeCell ref="OEG73:OEH73"/>
    <mergeCell ref="OEO73:OEP73"/>
    <mergeCell ref="OBU73:OBV73"/>
    <mergeCell ref="OCC73:OCD73"/>
    <mergeCell ref="OCK73:OCL73"/>
    <mergeCell ref="OCS73:OCT73"/>
    <mergeCell ref="ODA73:ODB73"/>
    <mergeCell ref="OAG73:OAH73"/>
    <mergeCell ref="OAO73:OAP73"/>
    <mergeCell ref="OAW73:OAX73"/>
    <mergeCell ref="OBE73:OBF73"/>
    <mergeCell ref="OBM73:OBN73"/>
    <mergeCell ref="OLA73:OLB73"/>
    <mergeCell ref="OLI73:OLJ73"/>
    <mergeCell ref="OLQ73:OLR73"/>
    <mergeCell ref="OLY73:OLZ73"/>
    <mergeCell ref="OMG73:OMH73"/>
    <mergeCell ref="OJM73:OJN73"/>
    <mergeCell ref="OJU73:OJV73"/>
    <mergeCell ref="OKC73:OKD73"/>
    <mergeCell ref="OKK73:OKL73"/>
    <mergeCell ref="OKS73:OKT73"/>
    <mergeCell ref="OHY73:OHZ73"/>
    <mergeCell ref="OIG73:OIH73"/>
    <mergeCell ref="OIO73:OIP73"/>
    <mergeCell ref="OIW73:OIX73"/>
    <mergeCell ref="OJE73:OJF73"/>
    <mergeCell ref="OGK73:OGL73"/>
    <mergeCell ref="OGS73:OGT73"/>
    <mergeCell ref="OHA73:OHB73"/>
    <mergeCell ref="OHI73:OHJ73"/>
    <mergeCell ref="OHQ73:OHR73"/>
    <mergeCell ref="ORE73:ORF73"/>
    <mergeCell ref="ORM73:ORN73"/>
    <mergeCell ref="ORU73:ORV73"/>
    <mergeCell ref="OSC73:OSD73"/>
    <mergeCell ref="OSK73:OSL73"/>
    <mergeCell ref="OPQ73:OPR73"/>
    <mergeCell ref="OPY73:OPZ73"/>
    <mergeCell ref="OQG73:OQH73"/>
    <mergeCell ref="OQO73:OQP73"/>
    <mergeCell ref="OQW73:OQX73"/>
    <mergeCell ref="OOC73:OOD73"/>
    <mergeCell ref="OOK73:OOL73"/>
    <mergeCell ref="OOS73:OOT73"/>
    <mergeCell ref="OPA73:OPB73"/>
    <mergeCell ref="OPI73:OPJ73"/>
    <mergeCell ref="OMO73:OMP73"/>
    <mergeCell ref="OMW73:OMX73"/>
    <mergeCell ref="ONE73:ONF73"/>
    <mergeCell ref="ONM73:ONN73"/>
    <mergeCell ref="ONU73:ONV73"/>
    <mergeCell ref="OXI73:OXJ73"/>
    <mergeCell ref="OXQ73:OXR73"/>
    <mergeCell ref="OXY73:OXZ73"/>
    <mergeCell ref="OYG73:OYH73"/>
    <mergeCell ref="OYO73:OYP73"/>
    <mergeCell ref="OVU73:OVV73"/>
    <mergeCell ref="OWC73:OWD73"/>
    <mergeCell ref="OWK73:OWL73"/>
    <mergeCell ref="OWS73:OWT73"/>
    <mergeCell ref="OXA73:OXB73"/>
    <mergeCell ref="OUG73:OUH73"/>
    <mergeCell ref="OUO73:OUP73"/>
    <mergeCell ref="OUW73:OUX73"/>
    <mergeCell ref="OVE73:OVF73"/>
    <mergeCell ref="OVM73:OVN73"/>
    <mergeCell ref="OSS73:OST73"/>
    <mergeCell ref="OTA73:OTB73"/>
    <mergeCell ref="OTI73:OTJ73"/>
    <mergeCell ref="OTQ73:OTR73"/>
    <mergeCell ref="OTY73:OTZ73"/>
    <mergeCell ref="PDM73:PDN73"/>
    <mergeCell ref="PDU73:PDV73"/>
    <mergeCell ref="PEC73:PED73"/>
    <mergeCell ref="PEK73:PEL73"/>
    <mergeCell ref="PES73:PET73"/>
    <mergeCell ref="PBY73:PBZ73"/>
    <mergeCell ref="PCG73:PCH73"/>
    <mergeCell ref="PCO73:PCP73"/>
    <mergeCell ref="PCW73:PCX73"/>
    <mergeCell ref="PDE73:PDF73"/>
    <mergeCell ref="PAK73:PAL73"/>
    <mergeCell ref="PAS73:PAT73"/>
    <mergeCell ref="PBA73:PBB73"/>
    <mergeCell ref="PBI73:PBJ73"/>
    <mergeCell ref="PBQ73:PBR73"/>
    <mergeCell ref="OYW73:OYX73"/>
    <mergeCell ref="OZE73:OZF73"/>
    <mergeCell ref="OZM73:OZN73"/>
    <mergeCell ref="OZU73:OZV73"/>
    <mergeCell ref="PAC73:PAD73"/>
    <mergeCell ref="PJQ73:PJR73"/>
    <mergeCell ref="PJY73:PJZ73"/>
    <mergeCell ref="PKG73:PKH73"/>
    <mergeCell ref="PKO73:PKP73"/>
    <mergeCell ref="PKW73:PKX73"/>
    <mergeCell ref="PIC73:PID73"/>
    <mergeCell ref="PIK73:PIL73"/>
    <mergeCell ref="PIS73:PIT73"/>
    <mergeCell ref="PJA73:PJB73"/>
    <mergeCell ref="PJI73:PJJ73"/>
    <mergeCell ref="PGO73:PGP73"/>
    <mergeCell ref="PGW73:PGX73"/>
    <mergeCell ref="PHE73:PHF73"/>
    <mergeCell ref="PHM73:PHN73"/>
    <mergeCell ref="PHU73:PHV73"/>
    <mergeCell ref="PFA73:PFB73"/>
    <mergeCell ref="PFI73:PFJ73"/>
    <mergeCell ref="PFQ73:PFR73"/>
    <mergeCell ref="PFY73:PFZ73"/>
    <mergeCell ref="PGG73:PGH73"/>
    <mergeCell ref="PPU73:PPV73"/>
    <mergeCell ref="PQC73:PQD73"/>
    <mergeCell ref="PQK73:PQL73"/>
    <mergeCell ref="PQS73:PQT73"/>
    <mergeCell ref="PRA73:PRB73"/>
    <mergeCell ref="POG73:POH73"/>
    <mergeCell ref="POO73:POP73"/>
    <mergeCell ref="POW73:POX73"/>
    <mergeCell ref="PPE73:PPF73"/>
    <mergeCell ref="PPM73:PPN73"/>
    <mergeCell ref="PMS73:PMT73"/>
    <mergeCell ref="PNA73:PNB73"/>
    <mergeCell ref="PNI73:PNJ73"/>
    <mergeCell ref="PNQ73:PNR73"/>
    <mergeCell ref="PNY73:PNZ73"/>
    <mergeCell ref="PLE73:PLF73"/>
    <mergeCell ref="PLM73:PLN73"/>
    <mergeCell ref="PLU73:PLV73"/>
    <mergeCell ref="PMC73:PMD73"/>
    <mergeCell ref="PMK73:PML73"/>
    <mergeCell ref="PVY73:PVZ73"/>
    <mergeCell ref="PWG73:PWH73"/>
    <mergeCell ref="PWO73:PWP73"/>
    <mergeCell ref="PWW73:PWX73"/>
    <mergeCell ref="PXE73:PXF73"/>
    <mergeCell ref="PUK73:PUL73"/>
    <mergeCell ref="PUS73:PUT73"/>
    <mergeCell ref="PVA73:PVB73"/>
    <mergeCell ref="PVI73:PVJ73"/>
    <mergeCell ref="PVQ73:PVR73"/>
    <mergeCell ref="PSW73:PSX73"/>
    <mergeCell ref="PTE73:PTF73"/>
    <mergeCell ref="PTM73:PTN73"/>
    <mergeCell ref="PTU73:PTV73"/>
    <mergeCell ref="PUC73:PUD73"/>
    <mergeCell ref="PRI73:PRJ73"/>
    <mergeCell ref="PRQ73:PRR73"/>
    <mergeCell ref="PRY73:PRZ73"/>
    <mergeCell ref="PSG73:PSH73"/>
    <mergeCell ref="PSO73:PSP73"/>
    <mergeCell ref="QCC73:QCD73"/>
    <mergeCell ref="QCK73:QCL73"/>
    <mergeCell ref="QCS73:QCT73"/>
    <mergeCell ref="QDA73:QDB73"/>
    <mergeCell ref="QDI73:QDJ73"/>
    <mergeCell ref="QAO73:QAP73"/>
    <mergeCell ref="QAW73:QAX73"/>
    <mergeCell ref="QBE73:QBF73"/>
    <mergeCell ref="QBM73:QBN73"/>
    <mergeCell ref="QBU73:QBV73"/>
    <mergeCell ref="PZA73:PZB73"/>
    <mergeCell ref="PZI73:PZJ73"/>
    <mergeCell ref="PZQ73:PZR73"/>
    <mergeCell ref="PZY73:PZZ73"/>
    <mergeCell ref="QAG73:QAH73"/>
    <mergeCell ref="PXM73:PXN73"/>
    <mergeCell ref="PXU73:PXV73"/>
    <mergeCell ref="PYC73:PYD73"/>
    <mergeCell ref="PYK73:PYL73"/>
    <mergeCell ref="PYS73:PYT73"/>
    <mergeCell ref="QIG73:QIH73"/>
    <mergeCell ref="QIO73:QIP73"/>
    <mergeCell ref="QIW73:QIX73"/>
    <mergeCell ref="QJE73:QJF73"/>
    <mergeCell ref="QJM73:QJN73"/>
    <mergeCell ref="QGS73:QGT73"/>
    <mergeCell ref="QHA73:QHB73"/>
    <mergeCell ref="QHI73:QHJ73"/>
    <mergeCell ref="QHQ73:QHR73"/>
    <mergeCell ref="QHY73:QHZ73"/>
    <mergeCell ref="QFE73:QFF73"/>
    <mergeCell ref="QFM73:QFN73"/>
    <mergeCell ref="QFU73:QFV73"/>
    <mergeCell ref="QGC73:QGD73"/>
    <mergeCell ref="QGK73:QGL73"/>
    <mergeCell ref="QDQ73:QDR73"/>
    <mergeCell ref="QDY73:QDZ73"/>
    <mergeCell ref="QEG73:QEH73"/>
    <mergeCell ref="QEO73:QEP73"/>
    <mergeCell ref="QEW73:QEX73"/>
    <mergeCell ref="QOK73:QOL73"/>
    <mergeCell ref="QOS73:QOT73"/>
    <mergeCell ref="QPA73:QPB73"/>
    <mergeCell ref="QPI73:QPJ73"/>
    <mergeCell ref="QPQ73:QPR73"/>
    <mergeCell ref="QMW73:QMX73"/>
    <mergeCell ref="QNE73:QNF73"/>
    <mergeCell ref="QNM73:QNN73"/>
    <mergeCell ref="QNU73:QNV73"/>
    <mergeCell ref="QOC73:QOD73"/>
    <mergeCell ref="QLI73:QLJ73"/>
    <mergeCell ref="QLQ73:QLR73"/>
    <mergeCell ref="QLY73:QLZ73"/>
    <mergeCell ref="QMG73:QMH73"/>
    <mergeCell ref="QMO73:QMP73"/>
    <mergeCell ref="QJU73:QJV73"/>
    <mergeCell ref="QKC73:QKD73"/>
    <mergeCell ref="QKK73:QKL73"/>
    <mergeCell ref="QKS73:QKT73"/>
    <mergeCell ref="QLA73:QLB73"/>
    <mergeCell ref="QUO73:QUP73"/>
    <mergeCell ref="QUW73:QUX73"/>
    <mergeCell ref="QVE73:QVF73"/>
    <mergeCell ref="QVM73:QVN73"/>
    <mergeCell ref="QVU73:QVV73"/>
    <mergeCell ref="QTA73:QTB73"/>
    <mergeCell ref="QTI73:QTJ73"/>
    <mergeCell ref="QTQ73:QTR73"/>
    <mergeCell ref="QTY73:QTZ73"/>
    <mergeCell ref="QUG73:QUH73"/>
    <mergeCell ref="QRM73:QRN73"/>
    <mergeCell ref="QRU73:QRV73"/>
    <mergeCell ref="QSC73:QSD73"/>
    <mergeCell ref="QSK73:QSL73"/>
    <mergeCell ref="QSS73:QST73"/>
    <mergeCell ref="QPY73:QPZ73"/>
    <mergeCell ref="QQG73:QQH73"/>
    <mergeCell ref="QQO73:QQP73"/>
    <mergeCell ref="QQW73:QQX73"/>
    <mergeCell ref="QRE73:QRF73"/>
    <mergeCell ref="RAS73:RAT73"/>
    <mergeCell ref="RBA73:RBB73"/>
    <mergeCell ref="RBI73:RBJ73"/>
    <mergeCell ref="RBQ73:RBR73"/>
    <mergeCell ref="RBY73:RBZ73"/>
    <mergeCell ref="QZE73:QZF73"/>
    <mergeCell ref="QZM73:QZN73"/>
    <mergeCell ref="QZU73:QZV73"/>
    <mergeCell ref="RAC73:RAD73"/>
    <mergeCell ref="RAK73:RAL73"/>
    <mergeCell ref="QXQ73:QXR73"/>
    <mergeCell ref="QXY73:QXZ73"/>
    <mergeCell ref="QYG73:QYH73"/>
    <mergeCell ref="QYO73:QYP73"/>
    <mergeCell ref="QYW73:QYX73"/>
    <mergeCell ref="QWC73:QWD73"/>
    <mergeCell ref="QWK73:QWL73"/>
    <mergeCell ref="QWS73:QWT73"/>
    <mergeCell ref="QXA73:QXB73"/>
    <mergeCell ref="QXI73:QXJ73"/>
    <mergeCell ref="RGW73:RGX73"/>
    <mergeCell ref="RHE73:RHF73"/>
    <mergeCell ref="RHM73:RHN73"/>
    <mergeCell ref="RHU73:RHV73"/>
    <mergeCell ref="RIC73:RID73"/>
    <mergeCell ref="RFI73:RFJ73"/>
    <mergeCell ref="RFQ73:RFR73"/>
    <mergeCell ref="RFY73:RFZ73"/>
    <mergeCell ref="RGG73:RGH73"/>
    <mergeCell ref="RGO73:RGP73"/>
    <mergeCell ref="RDU73:RDV73"/>
    <mergeCell ref="REC73:RED73"/>
    <mergeCell ref="REK73:REL73"/>
    <mergeCell ref="RES73:RET73"/>
    <mergeCell ref="RFA73:RFB73"/>
    <mergeCell ref="RCG73:RCH73"/>
    <mergeCell ref="RCO73:RCP73"/>
    <mergeCell ref="RCW73:RCX73"/>
    <mergeCell ref="RDE73:RDF73"/>
    <mergeCell ref="RDM73:RDN73"/>
    <mergeCell ref="RNA73:RNB73"/>
    <mergeCell ref="RNI73:RNJ73"/>
    <mergeCell ref="RNQ73:RNR73"/>
    <mergeCell ref="RNY73:RNZ73"/>
    <mergeCell ref="ROG73:ROH73"/>
    <mergeCell ref="RLM73:RLN73"/>
    <mergeCell ref="RLU73:RLV73"/>
    <mergeCell ref="RMC73:RMD73"/>
    <mergeCell ref="RMK73:RML73"/>
    <mergeCell ref="RMS73:RMT73"/>
    <mergeCell ref="RJY73:RJZ73"/>
    <mergeCell ref="RKG73:RKH73"/>
    <mergeCell ref="RKO73:RKP73"/>
    <mergeCell ref="RKW73:RKX73"/>
    <mergeCell ref="RLE73:RLF73"/>
    <mergeCell ref="RIK73:RIL73"/>
    <mergeCell ref="RIS73:RIT73"/>
    <mergeCell ref="RJA73:RJB73"/>
    <mergeCell ref="RJI73:RJJ73"/>
    <mergeCell ref="RJQ73:RJR73"/>
    <mergeCell ref="RTE73:RTF73"/>
    <mergeCell ref="RTM73:RTN73"/>
    <mergeCell ref="RTU73:RTV73"/>
    <mergeCell ref="RUC73:RUD73"/>
    <mergeCell ref="RUK73:RUL73"/>
    <mergeCell ref="RRQ73:RRR73"/>
    <mergeCell ref="RRY73:RRZ73"/>
    <mergeCell ref="RSG73:RSH73"/>
    <mergeCell ref="RSO73:RSP73"/>
    <mergeCell ref="RSW73:RSX73"/>
    <mergeCell ref="RQC73:RQD73"/>
    <mergeCell ref="RQK73:RQL73"/>
    <mergeCell ref="RQS73:RQT73"/>
    <mergeCell ref="RRA73:RRB73"/>
    <mergeCell ref="RRI73:RRJ73"/>
    <mergeCell ref="ROO73:ROP73"/>
    <mergeCell ref="ROW73:ROX73"/>
    <mergeCell ref="RPE73:RPF73"/>
    <mergeCell ref="RPM73:RPN73"/>
    <mergeCell ref="RPU73:RPV73"/>
    <mergeCell ref="RZI73:RZJ73"/>
    <mergeCell ref="RZQ73:RZR73"/>
    <mergeCell ref="RZY73:RZZ73"/>
    <mergeCell ref="SAG73:SAH73"/>
    <mergeCell ref="SAO73:SAP73"/>
    <mergeCell ref="RXU73:RXV73"/>
    <mergeCell ref="RYC73:RYD73"/>
    <mergeCell ref="RYK73:RYL73"/>
    <mergeCell ref="RYS73:RYT73"/>
    <mergeCell ref="RZA73:RZB73"/>
    <mergeCell ref="RWG73:RWH73"/>
    <mergeCell ref="RWO73:RWP73"/>
    <mergeCell ref="RWW73:RWX73"/>
    <mergeCell ref="RXE73:RXF73"/>
    <mergeCell ref="RXM73:RXN73"/>
    <mergeCell ref="RUS73:RUT73"/>
    <mergeCell ref="RVA73:RVB73"/>
    <mergeCell ref="RVI73:RVJ73"/>
    <mergeCell ref="RVQ73:RVR73"/>
    <mergeCell ref="RVY73:RVZ73"/>
    <mergeCell ref="SFM73:SFN73"/>
    <mergeCell ref="SFU73:SFV73"/>
    <mergeCell ref="SGC73:SGD73"/>
    <mergeCell ref="SGK73:SGL73"/>
    <mergeCell ref="SGS73:SGT73"/>
    <mergeCell ref="SDY73:SDZ73"/>
    <mergeCell ref="SEG73:SEH73"/>
    <mergeCell ref="SEO73:SEP73"/>
    <mergeCell ref="SEW73:SEX73"/>
    <mergeCell ref="SFE73:SFF73"/>
    <mergeCell ref="SCK73:SCL73"/>
    <mergeCell ref="SCS73:SCT73"/>
    <mergeCell ref="SDA73:SDB73"/>
    <mergeCell ref="SDI73:SDJ73"/>
    <mergeCell ref="SDQ73:SDR73"/>
    <mergeCell ref="SAW73:SAX73"/>
    <mergeCell ref="SBE73:SBF73"/>
    <mergeCell ref="SBM73:SBN73"/>
    <mergeCell ref="SBU73:SBV73"/>
    <mergeCell ref="SCC73:SCD73"/>
    <mergeCell ref="SLQ73:SLR73"/>
    <mergeCell ref="SLY73:SLZ73"/>
    <mergeCell ref="SMG73:SMH73"/>
    <mergeCell ref="SMO73:SMP73"/>
    <mergeCell ref="SMW73:SMX73"/>
    <mergeCell ref="SKC73:SKD73"/>
    <mergeCell ref="SKK73:SKL73"/>
    <mergeCell ref="SKS73:SKT73"/>
    <mergeCell ref="SLA73:SLB73"/>
    <mergeCell ref="SLI73:SLJ73"/>
    <mergeCell ref="SIO73:SIP73"/>
    <mergeCell ref="SIW73:SIX73"/>
    <mergeCell ref="SJE73:SJF73"/>
    <mergeCell ref="SJM73:SJN73"/>
    <mergeCell ref="SJU73:SJV73"/>
    <mergeCell ref="SHA73:SHB73"/>
    <mergeCell ref="SHI73:SHJ73"/>
    <mergeCell ref="SHQ73:SHR73"/>
    <mergeCell ref="SHY73:SHZ73"/>
    <mergeCell ref="SIG73:SIH73"/>
    <mergeCell ref="SRU73:SRV73"/>
    <mergeCell ref="SSC73:SSD73"/>
    <mergeCell ref="SSK73:SSL73"/>
    <mergeCell ref="SSS73:SST73"/>
    <mergeCell ref="STA73:STB73"/>
    <mergeCell ref="SQG73:SQH73"/>
    <mergeCell ref="SQO73:SQP73"/>
    <mergeCell ref="SQW73:SQX73"/>
    <mergeCell ref="SRE73:SRF73"/>
    <mergeCell ref="SRM73:SRN73"/>
    <mergeCell ref="SOS73:SOT73"/>
    <mergeCell ref="SPA73:SPB73"/>
    <mergeCell ref="SPI73:SPJ73"/>
    <mergeCell ref="SPQ73:SPR73"/>
    <mergeCell ref="SPY73:SPZ73"/>
    <mergeCell ref="SNE73:SNF73"/>
    <mergeCell ref="SNM73:SNN73"/>
    <mergeCell ref="SNU73:SNV73"/>
    <mergeCell ref="SOC73:SOD73"/>
    <mergeCell ref="SOK73:SOL73"/>
    <mergeCell ref="SXY73:SXZ73"/>
    <mergeCell ref="SYG73:SYH73"/>
    <mergeCell ref="SYO73:SYP73"/>
    <mergeCell ref="SYW73:SYX73"/>
    <mergeCell ref="SZE73:SZF73"/>
    <mergeCell ref="SWK73:SWL73"/>
    <mergeCell ref="SWS73:SWT73"/>
    <mergeCell ref="SXA73:SXB73"/>
    <mergeCell ref="SXI73:SXJ73"/>
    <mergeCell ref="SXQ73:SXR73"/>
    <mergeCell ref="SUW73:SUX73"/>
    <mergeCell ref="SVE73:SVF73"/>
    <mergeCell ref="SVM73:SVN73"/>
    <mergeCell ref="SVU73:SVV73"/>
    <mergeCell ref="SWC73:SWD73"/>
    <mergeCell ref="STI73:STJ73"/>
    <mergeCell ref="STQ73:STR73"/>
    <mergeCell ref="STY73:STZ73"/>
    <mergeCell ref="SUG73:SUH73"/>
    <mergeCell ref="SUO73:SUP73"/>
    <mergeCell ref="TEC73:TED73"/>
    <mergeCell ref="TEK73:TEL73"/>
    <mergeCell ref="TES73:TET73"/>
    <mergeCell ref="TFA73:TFB73"/>
    <mergeCell ref="TFI73:TFJ73"/>
    <mergeCell ref="TCO73:TCP73"/>
    <mergeCell ref="TCW73:TCX73"/>
    <mergeCell ref="TDE73:TDF73"/>
    <mergeCell ref="TDM73:TDN73"/>
    <mergeCell ref="TDU73:TDV73"/>
    <mergeCell ref="TBA73:TBB73"/>
    <mergeCell ref="TBI73:TBJ73"/>
    <mergeCell ref="TBQ73:TBR73"/>
    <mergeCell ref="TBY73:TBZ73"/>
    <mergeCell ref="TCG73:TCH73"/>
    <mergeCell ref="SZM73:SZN73"/>
    <mergeCell ref="SZU73:SZV73"/>
    <mergeCell ref="TAC73:TAD73"/>
    <mergeCell ref="TAK73:TAL73"/>
    <mergeCell ref="TAS73:TAT73"/>
    <mergeCell ref="TKG73:TKH73"/>
    <mergeCell ref="TKO73:TKP73"/>
    <mergeCell ref="TKW73:TKX73"/>
    <mergeCell ref="TLE73:TLF73"/>
    <mergeCell ref="TLM73:TLN73"/>
    <mergeCell ref="TIS73:TIT73"/>
    <mergeCell ref="TJA73:TJB73"/>
    <mergeCell ref="TJI73:TJJ73"/>
    <mergeCell ref="TJQ73:TJR73"/>
    <mergeCell ref="TJY73:TJZ73"/>
    <mergeCell ref="THE73:THF73"/>
    <mergeCell ref="THM73:THN73"/>
    <mergeCell ref="THU73:THV73"/>
    <mergeCell ref="TIC73:TID73"/>
    <mergeCell ref="TIK73:TIL73"/>
    <mergeCell ref="TFQ73:TFR73"/>
    <mergeCell ref="TFY73:TFZ73"/>
    <mergeCell ref="TGG73:TGH73"/>
    <mergeCell ref="TGO73:TGP73"/>
    <mergeCell ref="TGW73:TGX73"/>
    <mergeCell ref="TRA73:TRB73"/>
    <mergeCell ref="TRI73:TRJ73"/>
    <mergeCell ref="TRQ73:TRR73"/>
    <mergeCell ref="TOW73:TOX73"/>
    <mergeCell ref="TPE73:TPF73"/>
    <mergeCell ref="TPM73:TPN73"/>
    <mergeCell ref="TPU73:TPV73"/>
    <mergeCell ref="TQC73:TQD73"/>
    <mergeCell ref="TNI73:TNJ73"/>
    <mergeCell ref="TNQ73:TNR73"/>
    <mergeCell ref="TNY73:TNZ73"/>
    <mergeCell ref="TOG73:TOH73"/>
    <mergeCell ref="TOO73:TOP73"/>
    <mergeCell ref="TLU73:TLV73"/>
    <mergeCell ref="TMC73:TMD73"/>
    <mergeCell ref="TMK73:TML73"/>
    <mergeCell ref="TMS73:TMT73"/>
    <mergeCell ref="TNA73:TNB73"/>
    <mergeCell ref="VXE73:VXF73"/>
    <mergeCell ref="VXM73:VXN73"/>
    <mergeCell ref="VXU73:VXV73"/>
    <mergeCell ref="VYC73:VYD73"/>
    <mergeCell ref="WCS73:WCT73"/>
    <mergeCell ref="WNM73:WNN73"/>
    <mergeCell ref="TYC73:TYD73"/>
    <mergeCell ref="TYK73:TYL73"/>
    <mergeCell ref="TYS73:TYT73"/>
    <mergeCell ref="TZA73:TZB73"/>
    <mergeCell ref="TZI73:TZJ73"/>
    <mergeCell ref="UIG73:UIH73"/>
    <mergeCell ref="UIO73:UIP73"/>
    <mergeCell ref="UFU73:UFV73"/>
    <mergeCell ref="UGC73:UGD73"/>
    <mergeCell ref="UGK73:UGL73"/>
    <mergeCell ref="UGS73:UGT73"/>
    <mergeCell ref="UHA73:UHB73"/>
    <mergeCell ref="UEG73:UEH73"/>
    <mergeCell ref="UEO73:UEP73"/>
    <mergeCell ref="UEW73:UEX73"/>
    <mergeCell ref="UFE73:UFF73"/>
    <mergeCell ref="VVY73:VVZ73"/>
    <mergeCell ref="UFM73:UFN73"/>
    <mergeCell ref="UCS73:UCT73"/>
    <mergeCell ref="VWG73:VWH73"/>
    <mergeCell ref="VWO73:VWP73"/>
    <mergeCell ref="WCK73:WCL73"/>
    <mergeCell ref="WCC73:WCD73"/>
    <mergeCell ref="WAG73:WAH73"/>
    <mergeCell ref="VZA73:VZB73"/>
    <mergeCell ref="VZI73:VZJ73"/>
    <mergeCell ref="XDU73:XDV73"/>
    <mergeCell ref="URE73:URF73"/>
    <mergeCell ref="URM73:URN73"/>
    <mergeCell ref="URU73:URV73"/>
    <mergeCell ref="UVE73:UVF73"/>
    <mergeCell ref="UVM73:UVN73"/>
    <mergeCell ref="UPA73:UPB73"/>
    <mergeCell ref="UPI73:UPJ73"/>
    <mergeCell ref="UPQ73:UPR73"/>
    <mergeCell ref="UPY73:UPZ73"/>
    <mergeCell ref="UQG73:UQH73"/>
    <mergeCell ref="VWW73:VWX73"/>
    <mergeCell ref="VSG73:VSH73"/>
    <mergeCell ref="VTE73:VTF73"/>
    <mergeCell ref="WQO73:WQP73"/>
    <mergeCell ref="WNU73:WNV73"/>
    <mergeCell ref="VRQ73:VRR73"/>
    <mergeCell ref="WAW73:WAX73"/>
    <mergeCell ref="WBE73:WBF73"/>
    <mergeCell ref="WUW73:WUX73"/>
    <mergeCell ref="WVE73:WVF73"/>
    <mergeCell ref="VSW73:VSX73"/>
    <mergeCell ref="VTM73:VTN73"/>
    <mergeCell ref="VUK73:VUL73"/>
    <mergeCell ref="VPU73:VPV73"/>
    <mergeCell ref="XBA73:XBB73"/>
    <mergeCell ref="XBQ73:XBR73"/>
    <mergeCell ref="WTI73:WTJ73"/>
    <mergeCell ref="WTQ73:WTR73"/>
    <mergeCell ref="WPI73:WPJ73"/>
    <mergeCell ref="WDA73:WDB73"/>
    <mergeCell ref="WDI73:WDJ73"/>
    <mergeCell ref="XFA73:XFB73"/>
    <mergeCell ref="XEC73:XED73"/>
    <mergeCell ref="XEK73:XEL73"/>
    <mergeCell ref="WXA73:WXB73"/>
    <mergeCell ref="WXI73:WXJ73"/>
    <mergeCell ref="WXQ73:WXR73"/>
    <mergeCell ref="WXY73:WXZ73"/>
    <mergeCell ref="WYG73:WYH73"/>
    <mergeCell ref="WVM73:WVN73"/>
    <mergeCell ref="WVU73:WVV73"/>
    <mergeCell ref="WWC73:WWD73"/>
    <mergeCell ref="WWK73:WWL73"/>
    <mergeCell ref="WWS73:WWT73"/>
    <mergeCell ref="WTY73:WTZ73"/>
    <mergeCell ref="WUG73:WUH73"/>
    <mergeCell ref="WUO73:WUP73"/>
    <mergeCell ref="XDE73:XDF73"/>
    <mergeCell ref="WYO73:WYP73"/>
    <mergeCell ref="XES73:XET73"/>
    <mergeCell ref="WZM73:WZN73"/>
    <mergeCell ref="WZU73:WZV73"/>
    <mergeCell ref="WYW73:WYX73"/>
    <mergeCell ref="WZE73:WZF73"/>
    <mergeCell ref="XDM73:XDN73"/>
    <mergeCell ref="XBY73:XBZ73"/>
    <mergeCell ref="XCG73:XCH73"/>
    <mergeCell ref="XCO73:XCP73"/>
    <mergeCell ref="XBI73:XBJ73"/>
    <mergeCell ref="XCW73:XCX73"/>
    <mergeCell ref="XAC73:XAD73"/>
    <mergeCell ref="XAK73:XAL73"/>
    <mergeCell ref="XAS73:XAT73"/>
    <mergeCell ref="WRM73:WRN73"/>
    <mergeCell ref="WRU73:WRV73"/>
    <mergeCell ref="WTA73:WTB73"/>
    <mergeCell ref="WQW73:WQX73"/>
    <mergeCell ref="WRE73:WRF73"/>
    <mergeCell ref="WPQ73:WPR73"/>
    <mergeCell ref="WDQ73:WDR73"/>
    <mergeCell ref="WDY73:WDZ73"/>
    <mergeCell ref="WOC73:WOD73"/>
    <mergeCell ref="WPA73:WPB73"/>
    <mergeCell ref="WNE73:WNF73"/>
    <mergeCell ref="WPY73:WPZ73"/>
    <mergeCell ref="WQG73:WQH73"/>
    <mergeCell ref="WLA73:WLB73"/>
    <mergeCell ref="WSC73:WSD73"/>
    <mergeCell ref="WMW73:WMX73"/>
    <mergeCell ref="WSK73:WSL73"/>
    <mergeCell ref="WSS73:WST73"/>
    <mergeCell ref="WHY73:WHZ73"/>
    <mergeCell ref="WIO73:WIP73"/>
    <mergeCell ref="WMG73:WMH73"/>
    <mergeCell ref="WMO73:WMP73"/>
    <mergeCell ref="VZQ73:VZR73"/>
    <mergeCell ref="WJM73:WJN73"/>
    <mergeCell ref="WEG73:WEH73"/>
    <mergeCell ref="WEO73:WEP73"/>
    <mergeCell ref="WEW73:WEX73"/>
    <mergeCell ref="WFU73:WFV73"/>
    <mergeCell ref="WHI73:WHJ73"/>
    <mergeCell ref="VZY73:VZZ73"/>
    <mergeCell ref="WJU73:WJV73"/>
    <mergeCell ref="WKC73:WKD73"/>
    <mergeCell ref="WOS73:WOT73"/>
    <mergeCell ref="WIG73:WIH73"/>
    <mergeCell ref="WLI73:WLJ73"/>
    <mergeCell ref="WLQ73:WLR73"/>
    <mergeCell ref="WLY73:WLZ73"/>
    <mergeCell ref="WHQ73:WHR73"/>
    <mergeCell ref="WIW73:WIX73"/>
    <mergeCell ref="WGC73:WGD73"/>
    <mergeCell ref="WKK73:WKL73"/>
    <mergeCell ref="WJE73:WJF73"/>
    <mergeCell ref="WKS73:WKT73"/>
    <mergeCell ref="WBM73:WBN73"/>
    <mergeCell ref="WBU73:WBV73"/>
    <mergeCell ref="WOK73:WOL73"/>
    <mergeCell ref="WGK73:WGL73"/>
    <mergeCell ref="WGS73:WGT73"/>
    <mergeCell ref="WHA73:WHB73"/>
    <mergeCell ref="WFE73:WFF73"/>
    <mergeCell ref="WFM73:WFN73"/>
    <mergeCell ref="VRY73:VRZ73"/>
    <mergeCell ref="VTU73:VTV73"/>
    <mergeCell ref="VHM73:VHN73"/>
    <mergeCell ref="VHU73:VHV73"/>
    <mergeCell ref="VIC73:VID73"/>
    <mergeCell ref="VIK73:VIL73"/>
    <mergeCell ref="VIS73:VIT73"/>
    <mergeCell ref="VFY73:VFZ73"/>
    <mergeCell ref="VGG73:VGH73"/>
    <mergeCell ref="VGO73:VGP73"/>
    <mergeCell ref="VGW73:VGX73"/>
    <mergeCell ref="VHE73:VHF73"/>
    <mergeCell ref="VJQ73:VJR73"/>
    <mergeCell ref="VJY73:VJZ73"/>
    <mergeCell ref="VFQ73:VFR73"/>
    <mergeCell ref="VPE73:VPF73"/>
    <mergeCell ref="VPM73:VPN73"/>
    <mergeCell ref="VKO73:VKP73"/>
    <mergeCell ref="VKW73:VKX73"/>
    <mergeCell ref="VOW73:VOX73"/>
    <mergeCell ref="VQS73:VQT73"/>
    <mergeCell ref="VNI73:VNJ73"/>
    <mergeCell ref="VRA73:VRB73"/>
    <mergeCell ref="VEK73:VEL73"/>
    <mergeCell ref="VES73:VET73"/>
    <mergeCell ref="VFA73:VFB73"/>
    <mergeCell ref="VFI73:VFJ73"/>
    <mergeCell ref="VNQ73:VNR73"/>
    <mergeCell ref="VNY73:VNZ73"/>
    <mergeCell ref="VOG73:VOH73"/>
    <mergeCell ref="VOO73:VOP73"/>
    <mergeCell ref="VAC73:VAD73"/>
    <mergeCell ref="UYW73:UYX73"/>
    <mergeCell ref="UZE73:UZF73"/>
    <mergeCell ref="UZM73:UZN73"/>
    <mergeCell ref="UXA73:UXB73"/>
    <mergeCell ref="UXI73:UXJ73"/>
    <mergeCell ref="VJA73:VJB73"/>
    <mergeCell ref="VMC73:VMD73"/>
    <mergeCell ref="VDM73:VDN73"/>
    <mergeCell ref="VDU73:VDV73"/>
    <mergeCell ref="VJI73:VJJ73"/>
    <mergeCell ref="VCW73:VCX73"/>
    <mergeCell ref="VLM73:VLN73"/>
    <mergeCell ref="UNU73:UNV73"/>
    <mergeCell ref="UOC73:UOD73"/>
    <mergeCell ref="UOK73:UOL73"/>
    <mergeCell ref="UOS73:UOT73"/>
    <mergeCell ref="UWS73:UWT73"/>
    <mergeCell ref="UYG73:UYH73"/>
    <mergeCell ref="UYO73:UYP73"/>
    <mergeCell ref="UXQ73:UXR73"/>
    <mergeCell ref="UXY73:UXZ73"/>
    <mergeCell ref="UDA73:UDB73"/>
    <mergeCell ref="UDI73:UDJ73"/>
    <mergeCell ref="UDQ73:UDR73"/>
    <mergeCell ref="UDY73:UDZ73"/>
    <mergeCell ref="UBE73:UBF73"/>
    <mergeCell ref="UBM73:UBN73"/>
    <mergeCell ref="UQW73:UQX73"/>
    <mergeCell ref="ULY73:ULZ73"/>
    <mergeCell ref="UMG73:UMH73"/>
    <mergeCell ref="UMO73:UMP73"/>
    <mergeCell ref="UMW73:UMX73"/>
    <mergeCell ref="UNE73:UNF73"/>
    <mergeCell ref="UVU73:UVV73"/>
    <mergeCell ref="UTI73:UTJ73"/>
    <mergeCell ref="UBU73:UBV73"/>
    <mergeCell ref="UNM73:UNN73"/>
    <mergeCell ref="UKK73:UKL73"/>
    <mergeCell ref="UKS73:UKT73"/>
    <mergeCell ref="TRY73:TRZ73"/>
    <mergeCell ref="TSG73:TSH73"/>
    <mergeCell ref="TSO73:TSP73"/>
    <mergeCell ref="TSW73:TSX73"/>
    <mergeCell ref="TTE73:TTF73"/>
    <mergeCell ref="TQK73:TQL73"/>
    <mergeCell ref="TQS73:TQT73"/>
    <mergeCell ref="B145:F145"/>
    <mergeCell ref="VYS73:VYT73"/>
    <mergeCell ref="WAO73:WAP73"/>
    <mergeCell ref="VYK73:VYL73"/>
    <mergeCell ref="UHY73:UHZ73"/>
    <mergeCell ref="UHQ73:UHR73"/>
    <mergeCell ref="VBI73:VBJ73"/>
    <mergeCell ref="VBQ73:VBR73"/>
    <mergeCell ref="VBY73:VBZ73"/>
    <mergeCell ref="VCG73:VCH73"/>
    <mergeCell ref="VCO73:VCP73"/>
    <mergeCell ref="UZU73:UZV73"/>
    <mergeCell ref="UIW73:UIX73"/>
    <mergeCell ref="UJE73:UJF73"/>
    <mergeCell ref="UJM73:UJN73"/>
    <mergeCell ref="UJU73:UJV73"/>
    <mergeCell ref="UKC73:UKD73"/>
    <mergeCell ref="VVA73:VVB73"/>
    <mergeCell ref="VVI73:VVJ73"/>
    <mergeCell ref="VVQ73:VVR73"/>
    <mergeCell ref="VAK73:VAL73"/>
    <mergeCell ref="VAS73:VAT73"/>
    <mergeCell ref="VBA73:VBB73"/>
    <mergeCell ref="VQC73:VQD73"/>
    <mergeCell ref="VLE73:VLF73"/>
    <mergeCell ref="VUS73:VUT73"/>
    <mergeCell ref="VMK73:VML73"/>
    <mergeCell ref="VMS73:VMT73"/>
    <mergeCell ref="VNA73:VNB73"/>
    <mergeCell ref="D117:F117"/>
    <mergeCell ref="VDE73:VDF73"/>
    <mergeCell ref="VEC73:VED73"/>
    <mergeCell ref="VLU73:VLV73"/>
    <mergeCell ref="VKG73:VKH73"/>
    <mergeCell ref="VRI73:VRJ73"/>
    <mergeCell ref="VQK73:VQL73"/>
    <mergeCell ref="VSO73:VSP73"/>
    <mergeCell ref="VUC73:VUD73"/>
    <mergeCell ref="E257:F257"/>
    <mergeCell ref="E258:F258"/>
    <mergeCell ref="B247:F247"/>
    <mergeCell ref="UWC73:UWD73"/>
    <mergeCell ref="UWK73:UWL73"/>
    <mergeCell ref="UTQ73:UTR73"/>
    <mergeCell ref="UTY73:UTZ73"/>
    <mergeCell ref="UUG73:UUH73"/>
    <mergeCell ref="UUO73:UUP73"/>
    <mergeCell ref="UUW73:UUX73"/>
    <mergeCell ref="USC73:USD73"/>
    <mergeCell ref="USK73:USL73"/>
    <mergeCell ref="USS73:UST73"/>
    <mergeCell ref="UTA73:UTB73"/>
    <mergeCell ref="UQO73:UQP73"/>
    <mergeCell ref="E136:F136"/>
    <mergeCell ref="E126:F126"/>
    <mergeCell ref="E134:F134"/>
    <mergeCell ref="D156:F156"/>
    <mergeCell ref="UAW73:UAX73"/>
    <mergeCell ref="E259:F259"/>
    <mergeCell ref="B248:B259"/>
    <mergeCell ref="C255:D259"/>
    <mergeCell ref="E137:F137"/>
    <mergeCell ref="E138:F138"/>
    <mergeCell ref="E139:F139"/>
    <mergeCell ref="D68:F68"/>
    <mergeCell ref="D69:F69"/>
    <mergeCell ref="D70:F70"/>
    <mergeCell ref="E18:E21"/>
    <mergeCell ref="E32:E33"/>
    <mergeCell ref="E54:F54"/>
    <mergeCell ref="E57:F57"/>
    <mergeCell ref="E27:F27"/>
    <mergeCell ref="E29:F29"/>
    <mergeCell ref="E31:F31"/>
    <mergeCell ref="E131:F131"/>
    <mergeCell ref="E129:F129"/>
    <mergeCell ref="E130:F130"/>
    <mergeCell ref="E127:F127"/>
    <mergeCell ref="E128:F128"/>
    <mergeCell ref="C79:C82"/>
    <mergeCell ref="C84:F84"/>
    <mergeCell ref="C85:C93"/>
    <mergeCell ref="D85:F85"/>
    <mergeCell ref="D87:E88"/>
    <mergeCell ref="D89:F89"/>
    <mergeCell ref="D90:E91"/>
    <mergeCell ref="D92:F92"/>
    <mergeCell ref="D93:F93"/>
    <mergeCell ref="C94:F94"/>
    <mergeCell ref="E252:F252"/>
    <mergeCell ref="ULA73:ULB73"/>
    <mergeCell ref="ULI73:ULJ73"/>
    <mergeCell ref="ULQ73:ULR73"/>
    <mergeCell ref="UCC73:UCD73"/>
    <mergeCell ref="UCK73:UCL73"/>
    <mergeCell ref="TZQ73:TZR73"/>
    <mergeCell ref="TZY73:TZZ73"/>
    <mergeCell ref="UAG73:UAH73"/>
    <mergeCell ref="UAO73:UAP73"/>
    <mergeCell ref="O8:O9"/>
    <mergeCell ref="Q8:Q9"/>
    <mergeCell ref="S8:S9"/>
    <mergeCell ref="U8:U9"/>
    <mergeCell ref="W8:W9"/>
    <mergeCell ref="B10:F10"/>
    <mergeCell ref="UHI73:UHJ73"/>
    <mergeCell ref="TWO73:TWP73"/>
    <mergeCell ref="TWW73:TWX73"/>
    <mergeCell ref="TXE73:TXF73"/>
    <mergeCell ref="TXM73:TXN73"/>
    <mergeCell ref="TXU73:TXV73"/>
    <mergeCell ref="TVA73:TVB73"/>
    <mergeCell ref="TVI73:TVJ73"/>
    <mergeCell ref="TVQ73:TVR73"/>
    <mergeCell ref="TVY73:TVZ73"/>
    <mergeCell ref="TWG73:TWH73"/>
    <mergeCell ref="TTM73:TTN73"/>
    <mergeCell ref="TTU73:TTV73"/>
    <mergeCell ref="TUC73:TUD73"/>
    <mergeCell ref="TUK73:TUL73"/>
    <mergeCell ref="TUS73:TUT73"/>
  </mergeCells>
  <dataValidations count="20">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RNP982743:RNQ982743 IZ65239:JA65239 SV65239:SW65239 ACR65239:ACS65239 AMN65239:AMO65239 AWJ65239:AWK65239 BGF65239:BGG65239 BQB65239:BQC65239 BZX65239:BZY65239 CJT65239:CJU65239 CTP65239:CTQ65239 DDL65239:DDM65239 DNH65239:DNI65239 DXD65239:DXE65239 EGZ65239:EHA65239 EQV65239:EQW65239 FAR65239:FAS65239 FKN65239:FKO65239 FUJ65239:FUK65239 GEF65239:GEG65239 GOB65239:GOC65239 GXX65239:GXY65239 HHT65239:HHU65239 HRP65239:HRQ65239 IBL65239:IBM65239 ILH65239:ILI65239 IVD65239:IVE65239 JEZ65239:JFA65239 JOV65239:JOW65239 JYR65239:JYS65239 KIN65239:KIO65239 KSJ65239:KSK65239 LCF65239:LCG65239 LMB65239:LMC65239 LVX65239:LVY65239 MFT65239:MFU65239 MPP65239:MPQ65239 MZL65239:MZM65239 NJH65239:NJI65239 NTD65239:NTE65239 OCZ65239:ODA65239 OMV65239:OMW65239 OWR65239:OWS65239 PGN65239:PGO65239 PQJ65239:PQK65239 QAF65239:QAG65239 QKB65239:QKC65239 QTX65239:QTY65239 RDT65239:RDU65239 RNP65239:RNQ65239 RXL65239:RXM65239 SHH65239:SHI65239 SRD65239:SRE65239 TAZ65239:TBA65239 TKV65239:TKW65239 TUR65239:TUS65239 UEN65239:UEO65239 UOJ65239:UOK65239 UYF65239:UYG65239 VIB65239:VIC65239 VRX65239:VRY65239 WBT65239:WBU65239 WLP65239:WLQ65239 WVL65239:WVM65239 RXL982743:RXM982743 IZ130775:JA130775 SV130775:SW130775 ACR130775:ACS130775 AMN130775:AMO130775 AWJ130775:AWK130775 BGF130775:BGG130775 BQB130775:BQC130775 BZX130775:BZY130775 CJT130775:CJU130775 CTP130775:CTQ130775 DDL130775:DDM130775 DNH130775:DNI130775 DXD130775:DXE130775 EGZ130775:EHA130775 EQV130775:EQW130775 FAR130775:FAS130775 FKN130775:FKO130775 FUJ130775:FUK130775 GEF130775:GEG130775 GOB130775:GOC130775 GXX130775:GXY130775 HHT130775:HHU130775 HRP130775:HRQ130775 IBL130775:IBM130775 ILH130775:ILI130775 IVD130775:IVE130775 JEZ130775:JFA130775 JOV130775:JOW130775 JYR130775:JYS130775 KIN130775:KIO130775 KSJ130775:KSK130775 LCF130775:LCG130775 LMB130775:LMC130775 LVX130775:LVY130775 MFT130775:MFU130775 MPP130775:MPQ130775 MZL130775:MZM130775 NJH130775:NJI130775 NTD130775:NTE130775 OCZ130775:ODA130775 OMV130775:OMW130775 OWR130775:OWS130775 PGN130775:PGO130775 PQJ130775:PQK130775 QAF130775:QAG130775 QKB130775:QKC130775 QTX130775:QTY130775 RDT130775:RDU130775 RNP130775:RNQ130775 RXL130775:RXM130775 SHH130775:SHI130775 SRD130775:SRE130775 TAZ130775:TBA130775 TKV130775:TKW130775 TUR130775:TUS130775 UEN130775:UEO130775 UOJ130775:UOK130775 UYF130775:UYG130775 VIB130775:VIC130775 VRX130775:VRY130775 WBT130775:WBU130775 WLP130775:WLQ130775 WVL130775:WVM130775 SHH982743:SHI982743 IZ196311:JA196311 SV196311:SW196311 ACR196311:ACS196311 AMN196311:AMO196311 AWJ196311:AWK196311 BGF196311:BGG196311 BQB196311:BQC196311 BZX196311:BZY196311 CJT196311:CJU196311 CTP196311:CTQ196311 DDL196311:DDM196311 DNH196311:DNI196311 DXD196311:DXE196311 EGZ196311:EHA196311 EQV196311:EQW196311 FAR196311:FAS196311 FKN196311:FKO196311 FUJ196311:FUK196311 GEF196311:GEG196311 GOB196311:GOC196311 GXX196311:GXY196311 HHT196311:HHU196311 HRP196311:HRQ196311 IBL196311:IBM196311 ILH196311:ILI196311 IVD196311:IVE196311 JEZ196311:JFA196311 JOV196311:JOW196311 JYR196311:JYS196311 KIN196311:KIO196311 KSJ196311:KSK196311 LCF196311:LCG196311 LMB196311:LMC196311 LVX196311:LVY196311 MFT196311:MFU196311 MPP196311:MPQ196311 MZL196311:MZM196311 NJH196311:NJI196311 NTD196311:NTE196311 OCZ196311:ODA196311 OMV196311:OMW196311 OWR196311:OWS196311 PGN196311:PGO196311 PQJ196311:PQK196311 QAF196311:QAG196311 QKB196311:QKC196311 QTX196311:QTY196311 RDT196311:RDU196311 RNP196311:RNQ196311 RXL196311:RXM196311 SHH196311:SHI196311 SRD196311:SRE196311 TAZ196311:TBA196311 TKV196311:TKW196311 TUR196311:TUS196311 UEN196311:UEO196311 UOJ196311:UOK196311 UYF196311:UYG196311 VIB196311:VIC196311 VRX196311:VRY196311 WBT196311:WBU196311 WLP196311:WLQ196311 WVL196311:WVM196311 SRD982743:SRE982743 IZ261847:JA261847 SV261847:SW261847 ACR261847:ACS261847 AMN261847:AMO261847 AWJ261847:AWK261847 BGF261847:BGG261847 BQB261847:BQC261847 BZX261847:BZY261847 CJT261847:CJU261847 CTP261847:CTQ261847 DDL261847:DDM261847 DNH261847:DNI261847 DXD261847:DXE261847 EGZ261847:EHA261847 EQV261847:EQW261847 FAR261847:FAS261847 FKN261847:FKO261847 FUJ261847:FUK261847 GEF261847:GEG261847 GOB261847:GOC261847 GXX261847:GXY261847 HHT261847:HHU261847 HRP261847:HRQ261847 IBL261847:IBM261847 ILH261847:ILI261847 IVD261847:IVE261847 JEZ261847:JFA261847 JOV261847:JOW261847 JYR261847:JYS261847 KIN261847:KIO261847 KSJ261847:KSK261847 LCF261847:LCG261847 LMB261847:LMC261847 LVX261847:LVY261847 MFT261847:MFU261847 MPP261847:MPQ261847 MZL261847:MZM261847 NJH261847:NJI261847 NTD261847:NTE261847 OCZ261847:ODA261847 OMV261847:OMW261847 OWR261847:OWS261847 PGN261847:PGO261847 PQJ261847:PQK261847 QAF261847:QAG261847 QKB261847:QKC261847 QTX261847:QTY261847 RDT261847:RDU261847 RNP261847:RNQ261847 RXL261847:RXM261847 SHH261847:SHI261847 SRD261847:SRE261847 TAZ261847:TBA261847 TKV261847:TKW261847 TUR261847:TUS261847 UEN261847:UEO261847 UOJ261847:UOK261847 UYF261847:UYG261847 VIB261847:VIC261847 VRX261847:VRY261847 WBT261847:WBU261847 WLP261847:WLQ261847 WVL261847:WVM261847 TAZ982743:TBA982743 IZ327383:JA327383 SV327383:SW327383 ACR327383:ACS327383 AMN327383:AMO327383 AWJ327383:AWK327383 BGF327383:BGG327383 BQB327383:BQC327383 BZX327383:BZY327383 CJT327383:CJU327383 CTP327383:CTQ327383 DDL327383:DDM327383 DNH327383:DNI327383 DXD327383:DXE327383 EGZ327383:EHA327383 EQV327383:EQW327383 FAR327383:FAS327383 FKN327383:FKO327383 FUJ327383:FUK327383 GEF327383:GEG327383 GOB327383:GOC327383 GXX327383:GXY327383 HHT327383:HHU327383 HRP327383:HRQ327383 IBL327383:IBM327383 ILH327383:ILI327383 IVD327383:IVE327383 JEZ327383:JFA327383 JOV327383:JOW327383 JYR327383:JYS327383 KIN327383:KIO327383 KSJ327383:KSK327383 LCF327383:LCG327383 LMB327383:LMC327383 LVX327383:LVY327383 MFT327383:MFU327383 MPP327383:MPQ327383 MZL327383:MZM327383 NJH327383:NJI327383 NTD327383:NTE327383 OCZ327383:ODA327383 OMV327383:OMW327383 OWR327383:OWS327383 PGN327383:PGO327383 PQJ327383:PQK327383 QAF327383:QAG327383 QKB327383:QKC327383 QTX327383:QTY327383 RDT327383:RDU327383 RNP327383:RNQ327383 RXL327383:RXM327383 SHH327383:SHI327383 SRD327383:SRE327383 TAZ327383:TBA327383 TKV327383:TKW327383 TUR327383:TUS327383 UEN327383:UEO327383 UOJ327383:UOK327383 UYF327383:UYG327383 VIB327383:VIC327383 VRX327383:VRY327383 WBT327383:WBU327383 WLP327383:WLQ327383 WVL327383:WVM327383 TKV982743:TKW982743 IZ392919:JA392919 SV392919:SW392919 ACR392919:ACS392919 AMN392919:AMO392919 AWJ392919:AWK392919 BGF392919:BGG392919 BQB392919:BQC392919 BZX392919:BZY392919 CJT392919:CJU392919 CTP392919:CTQ392919 DDL392919:DDM392919 DNH392919:DNI392919 DXD392919:DXE392919 EGZ392919:EHA392919 EQV392919:EQW392919 FAR392919:FAS392919 FKN392919:FKO392919 FUJ392919:FUK392919 GEF392919:GEG392919 GOB392919:GOC392919 GXX392919:GXY392919 HHT392919:HHU392919 HRP392919:HRQ392919 IBL392919:IBM392919 ILH392919:ILI392919 IVD392919:IVE392919 JEZ392919:JFA392919 JOV392919:JOW392919 JYR392919:JYS392919 KIN392919:KIO392919 KSJ392919:KSK392919 LCF392919:LCG392919 LMB392919:LMC392919 LVX392919:LVY392919 MFT392919:MFU392919 MPP392919:MPQ392919 MZL392919:MZM392919 NJH392919:NJI392919 NTD392919:NTE392919 OCZ392919:ODA392919 OMV392919:OMW392919 OWR392919:OWS392919 PGN392919:PGO392919 PQJ392919:PQK392919 QAF392919:QAG392919 QKB392919:QKC392919 QTX392919:QTY392919 RDT392919:RDU392919 RNP392919:RNQ392919 RXL392919:RXM392919 SHH392919:SHI392919 SRD392919:SRE392919 TAZ392919:TBA392919 TKV392919:TKW392919 TUR392919:TUS392919 UEN392919:UEO392919 UOJ392919:UOK392919 UYF392919:UYG392919 VIB392919:VIC392919 VRX392919:VRY392919 WBT392919:WBU392919 WLP392919:WLQ392919 WVL392919:WVM392919 TUR982743:TUS982743 IZ458455:JA458455 SV458455:SW458455 ACR458455:ACS458455 AMN458455:AMO458455 AWJ458455:AWK458455 BGF458455:BGG458455 BQB458455:BQC458455 BZX458455:BZY458455 CJT458455:CJU458455 CTP458455:CTQ458455 DDL458455:DDM458455 DNH458455:DNI458455 DXD458455:DXE458455 EGZ458455:EHA458455 EQV458455:EQW458455 FAR458455:FAS458455 FKN458455:FKO458455 FUJ458455:FUK458455 GEF458455:GEG458455 GOB458455:GOC458455 GXX458455:GXY458455 HHT458455:HHU458455 HRP458455:HRQ458455 IBL458455:IBM458455 ILH458455:ILI458455 IVD458455:IVE458455 JEZ458455:JFA458455 JOV458455:JOW458455 JYR458455:JYS458455 KIN458455:KIO458455 KSJ458455:KSK458455 LCF458455:LCG458455 LMB458455:LMC458455 LVX458455:LVY458455 MFT458455:MFU458455 MPP458455:MPQ458455 MZL458455:MZM458455 NJH458455:NJI458455 NTD458455:NTE458455 OCZ458455:ODA458455 OMV458455:OMW458455 OWR458455:OWS458455 PGN458455:PGO458455 PQJ458455:PQK458455 QAF458455:QAG458455 QKB458455:QKC458455 QTX458455:QTY458455 RDT458455:RDU458455 RNP458455:RNQ458455 RXL458455:RXM458455 SHH458455:SHI458455 SRD458455:SRE458455 TAZ458455:TBA458455 TKV458455:TKW458455 TUR458455:TUS458455 UEN458455:UEO458455 UOJ458455:UOK458455 UYF458455:UYG458455 VIB458455:VIC458455 VRX458455:VRY458455 WBT458455:WBU458455 WLP458455:WLQ458455 WVL458455:WVM458455 UEN982743:UEO982743 IZ523991:JA523991 SV523991:SW523991 ACR523991:ACS523991 AMN523991:AMO523991 AWJ523991:AWK523991 BGF523991:BGG523991 BQB523991:BQC523991 BZX523991:BZY523991 CJT523991:CJU523991 CTP523991:CTQ523991 DDL523991:DDM523991 DNH523991:DNI523991 DXD523991:DXE523991 EGZ523991:EHA523991 EQV523991:EQW523991 FAR523991:FAS523991 FKN523991:FKO523991 FUJ523991:FUK523991 GEF523991:GEG523991 GOB523991:GOC523991 GXX523991:GXY523991 HHT523991:HHU523991 HRP523991:HRQ523991 IBL523991:IBM523991 ILH523991:ILI523991 IVD523991:IVE523991 JEZ523991:JFA523991 JOV523991:JOW523991 JYR523991:JYS523991 KIN523991:KIO523991 KSJ523991:KSK523991 LCF523991:LCG523991 LMB523991:LMC523991 LVX523991:LVY523991 MFT523991:MFU523991 MPP523991:MPQ523991 MZL523991:MZM523991 NJH523991:NJI523991 NTD523991:NTE523991 OCZ523991:ODA523991 OMV523991:OMW523991 OWR523991:OWS523991 PGN523991:PGO523991 PQJ523991:PQK523991 QAF523991:QAG523991 QKB523991:QKC523991 QTX523991:QTY523991 RDT523991:RDU523991 RNP523991:RNQ523991 RXL523991:RXM523991 SHH523991:SHI523991 SRD523991:SRE523991 TAZ523991:TBA523991 TKV523991:TKW523991 TUR523991:TUS523991 UEN523991:UEO523991 UOJ523991:UOK523991 UYF523991:UYG523991 VIB523991:VIC523991 VRX523991:VRY523991 WBT523991:WBU523991 WLP523991:WLQ523991 WVL523991:WVM523991 UOJ982743:UOK982743 IZ589527:JA589527 SV589527:SW589527 ACR589527:ACS589527 AMN589527:AMO589527 AWJ589527:AWK589527 BGF589527:BGG589527 BQB589527:BQC589527 BZX589527:BZY589527 CJT589527:CJU589527 CTP589527:CTQ589527 DDL589527:DDM589527 DNH589527:DNI589527 DXD589527:DXE589527 EGZ589527:EHA589527 EQV589527:EQW589527 FAR589527:FAS589527 FKN589527:FKO589527 FUJ589527:FUK589527 GEF589527:GEG589527 GOB589527:GOC589527 GXX589527:GXY589527 HHT589527:HHU589527 HRP589527:HRQ589527 IBL589527:IBM589527 ILH589527:ILI589527 IVD589527:IVE589527 JEZ589527:JFA589527 JOV589527:JOW589527 JYR589527:JYS589527 KIN589527:KIO589527 KSJ589527:KSK589527 LCF589527:LCG589527 LMB589527:LMC589527 LVX589527:LVY589527 MFT589527:MFU589527 MPP589527:MPQ589527 MZL589527:MZM589527 NJH589527:NJI589527 NTD589527:NTE589527 OCZ589527:ODA589527 OMV589527:OMW589527 OWR589527:OWS589527 PGN589527:PGO589527 PQJ589527:PQK589527 QAF589527:QAG589527 QKB589527:QKC589527 QTX589527:QTY589527 RDT589527:RDU589527 RNP589527:RNQ589527 RXL589527:RXM589527 SHH589527:SHI589527 SRD589527:SRE589527 TAZ589527:TBA589527 TKV589527:TKW589527 TUR589527:TUS589527 UEN589527:UEO589527 UOJ589527:UOK589527 UYF589527:UYG589527 VIB589527:VIC589527 VRX589527:VRY589527 WBT589527:WBU589527 WLP589527:WLQ589527 WVL589527:WVM589527 UYF982743:UYG982743 IZ655063:JA655063 SV655063:SW655063 ACR655063:ACS655063 AMN655063:AMO655063 AWJ655063:AWK655063 BGF655063:BGG655063 BQB655063:BQC655063 BZX655063:BZY655063 CJT655063:CJU655063 CTP655063:CTQ655063 DDL655063:DDM655063 DNH655063:DNI655063 DXD655063:DXE655063 EGZ655063:EHA655063 EQV655063:EQW655063 FAR655063:FAS655063 FKN655063:FKO655063 FUJ655063:FUK655063 GEF655063:GEG655063 GOB655063:GOC655063 GXX655063:GXY655063 HHT655063:HHU655063 HRP655063:HRQ655063 IBL655063:IBM655063 ILH655063:ILI655063 IVD655063:IVE655063 JEZ655063:JFA655063 JOV655063:JOW655063 JYR655063:JYS655063 KIN655063:KIO655063 KSJ655063:KSK655063 LCF655063:LCG655063 LMB655063:LMC655063 LVX655063:LVY655063 MFT655063:MFU655063 MPP655063:MPQ655063 MZL655063:MZM655063 NJH655063:NJI655063 NTD655063:NTE655063 OCZ655063:ODA655063 OMV655063:OMW655063 OWR655063:OWS655063 PGN655063:PGO655063 PQJ655063:PQK655063 QAF655063:QAG655063 QKB655063:QKC655063 QTX655063:QTY655063 RDT655063:RDU655063 RNP655063:RNQ655063 RXL655063:RXM655063 SHH655063:SHI655063 SRD655063:SRE655063 TAZ655063:TBA655063 TKV655063:TKW655063 TUR655063:TUS655063 UEN655063:UEO655063 UOJ655063:UOK655063 UYF655063:UYG655063 VIB655063:VIC655063 VRX655063:VRY655063 WBT655063:WBU655063 WLP655063:WLQ655063 WVL655063:WVM655063 VIB982743:VIC982743 IZ720599:JA720599 SV720599:SW720599 ACR720599:ACS720599 AMN720599:AMO720599 AWJ720599:AWK720599 BGF720599:BGG720599 BQB720599:BQC720599 BZX720599:BZY720599 CJT720599:CJU720599 CTP720599:CTQ720599 DDL720599:DDM720599 DNH720599:DNI720599 DXD720599:DXE720599 EGZ720599:EHA720599 EQV720599:EQW720599 FAR720599:FAS720599 FKN720599:FKO720599 FUJ720599:FUK720599 GEF720599:GEG720599 GOB720599:GOC720599 GXX720599:GXY720599 HHT720599:HHU720599 HRP720599:HRQ720599 IBL720599:IBM720599 ILH720599:ILI720599 IVD720599:IVE720599 JEZ720599:JFA720599 JOV720599:JOW720599 JYR720599:JYS720599 KIN720599:KIO720599 KSJ720599:KSK720599 LCF720599:LCG720599 LMB720599:LMC720599 LVX720599:LVY720599 MFT720599:MFU720599 MPP720599:MPQ720599 MZL720599:MZM720599 NJH720599:NJI720599 NTD720599:NTE720599 OCZ720599:ODA720599 OMV720599:OMW720599 OWR720599:OWS720599 PGN720599:PGO720599 PQJ720599:PQK720599 QAF720599:QAG720599 QKB720599:QKC720599 QTX720599:QTY720599 RDT720599:RDU720599 RNP720599:RNQ720599 RXL720599:RXM720599 SHH720599:SHI720599 SRD720599:SRE720599 TAZ720599:TBA720599 TKV720599:TKW720599 TUR720599:TUS720599 UEN720599:UEO720599 UOJ720599:UOK720599 UYF720599:UYG720599 VIB720599:VIC720599 VRX720599:VRY720599 WBT720599:WBU720599 WLP720599:WLQ720599 WVL720599:WVM720599 VRX982743:VRY982743 IZ786135:JA786135 SV786135:SW786135 ACR786135:ACS786135 AMN786135:AMO786135 AWJ786135:AWK786135 BGF786135:BGG786135 BQB786135:BQC786135 BZX786135:BZY786135 CJT786135:CJU786135 CTP786135:CTQ786135 DDL786135:DDM786135 DNH786135:DNI786135 DXD786135:DXE786135 EGZ786135:EHA786135 EQV786135:EQW786135 FAR786135:FAS786135 FKN786135:FKO786135 FUJ786135:FUK786135 GEF786135:GEG786135 GOB786135:GOC786135 GXX786135:GXY786135 HHT786135:HHU786135 HRP786135:HRQ786135 IBL786135:IBM786135 ILH786135:ILI786135 IVD786135:IVE786135 JEZ786135:JFA786135 JOV786135:JOW786135 JYR786135:JYS786135 KIN786135:KIO786135 KSJ786135:KSK786135 LCF786135:LCG786135 LMB786135:LMC786135 LVX786135:LVY786135 MFT786135:MFU786135 MPP786135:MPQ786135 MZL786135:MZM786135 NJH786135:NJI786135 NTD786135:NTE786135 OCZ786135:ODA786135 OMV786135:OMW786135 OWR786135:OWS786135 PGN786135:PGO786135 PQJ786135:PQK786135 QAF786135:QAG786135 QKB786135:QKC786135 QTX786135:QTY786135 RDT786135:RDU786135 RNP786135:RNQ786135 RXL786135:RXM786135 SHH786135:SHI786135 SRD786135:SRE786135 TAZ786135:TBA786135 TKV786135:TKW786135 TUR786135:TUS786135 UEN786135:UEO786135 UOJ786135:UOK786135 UYF786135:UYG786135 VIB786135:VIC786135 VRX786135:VRY786135 WBT786135:WBU786135 WLP786135:WLQ786135 WVL786135:WVM786135 WBT982743:WBU982743 IZ851671:JA851671 SV851671:SW851671 ACR851671:ACS851671 AMN851671:AMO851671 AWJ851671:AWK851671 BGF851671:BGG851671 BQB851671:BQC851671 BZX851671:BZY851671 CJT851671:CJU851671 CTP851671:CTQ851671 DDL851671:DDM851671 DNH851671:DNI851671 DXD851671:DXE851671 EGZ851671:EHA851671 EQV851671:EQW851671 FAR851671:FAS851671 FKN851671:FKO851671 FUJ851671:FUK851671 GEF851671:GEG851671 GOB851671:GOC851671 GXX851671:GXY851671 HHT851671:HHU851671 HRP851671:HRQ851671 IBL851671:IBM851671 ILH851671:ILI851671 IVD851671:IVE851671 JEZ851671:JFA851671 JOV851671:JOW851671 JYR851671:JYS851671 KIN851671:KIO851671 KSJ851671:KSK851671 LCF851671:LCG851671 LMB851671:LMC851671 LVX851671:LVY851671 MFT851671:MFU851671 MPP851671:MPQ851671 MZL851671:MZM851671 NJH851671:NJI851671 NTD851671:NTE851671 OCZ851671:ODA851671 OMV851671:OMW851671 OWR851671:OWS851671 PGN851671:PGO851671 PQJ851671:PQK851671 QAF851671:QAG851671 QKB851671:QKC851671 QTX851671:QTY851671 RDT851671:RDU851671 RNP851671:RNQ851671 RXL851671:RXM851671 SHH851671:SHI851671 SRD851671:SRE851671 TAZ851671:TBA851671 TKV851671:TKW851671 TUR851671:TUS851671 UEN851671:UEO851671 UOJ851671:UOK851671 UYF851671:UYG851671 VIB851671:VIC851671 VRX851671:VRY851671 WBT851671:WBU851671 WLP851671:WLQ851671 WVL851671:WVM851671 WLP982743:WLQ982743 IZ917207:JA917207 SV917207:SW917207 ACR917207:ACS917207 AMN917207:AMO917207 AWJ917207:AWK917207 BGF917207:BGG917207 BQB917207:BQC917207 BZX917207:BZY917207 CJT917207:CJU917207 CTP917207:CTQ917207 DDL917207:DDM917207 DNH917207:DNI917207 DXD917207:DXE917207 EGZ917207:EHA917207 EQV917207:EQW917207 FAR917207:FAS917207 FKN917207:FKO917207 FUJ917207:FUK917207 GEF917207:GEG917207 GOB917207:GOC917207 GXX917207:GXY917207 HHT917207:HHU917207 HRP917207:HRQ917207 IBL917207:IBM917207 ILH917207:ILI917207 IVD917207:IVE917207 JEZ917207:JFA917207 JOV917207:JOW917207 JYR917207:JYS917207 KIN917207:KIO917207 KSJ917207:KSK917207 LCF917207:LCG917207 LMB917207:LMC917207 LVX917207:LVY917207 MFT917207:MFU917207 MPP917207:MPQ917207 MZL917207:MZM917207 NJH917207:NJI917207 NTD917207:NTE917207 OCZ917207:ODA917207 OMV917207:OMW917207 OWR917207:OWS917207 PGN917207:PGO917207 PQJ917207:PQK917207 QAF917207:QAG917207 QKB917207:QKC917207 QTX917207:QTY917207 RDT917207:RDU917207 RNP917207:RNQ917207 RXL917207:RXM917207 SHH917207:SHI917207 SRD917207:SRE917207 TAZ917207:TBA917207 TKV917207:TKW917207 TUR917207:TUS917207 UEN917207:UEO917207 UOJ917207:UOK917207 UYF917207:UYG917207 VIB917207:VIC917207 VRX917207:VRY917207 WBT917207:WBU917207 WLP917207:WLQ917207 WVL917207:WVM917207 WVL982743:WVM982743 IZ982743:JA982743 SV982743:SW982743 ACR982743:ACS982743 AMN982743:AMO982743 AWJ982743:AWK982743 BGF982743:BGG982743 BQB982743:BQC982743 BZX982743:BZY982743 CJT982743:CJU982743 CTP982743:CTQ982743 DDL982743:DDM982743 DNH982743:DNI982743 DXD982743:DXE982743 EGZ982743:EHA982743 EQV982743:EQW982743 FAR982743:FAS982743 FKN982743:FKO982743 FUJ982743:FUK982743 GEF982743:GEG982743 GOB982743:GOC982743 GXX982743:GXY982743 HHT982743:HHU982743 HRP982743:HRQ982743 IBL982743:IBM982743 ILH982743:ILI982743 IVD982743:IVE982743 JEZ982743:JFA982743 JOV982743:JOW982743 JYR982743:JYS982743 KIN982743:KIO982743 KSJ982743:KSK982743 LCF982743:LCG982743 LMB982743:LMC982743 LVX982743:LVY982743 MFT982743:MFU982743 MPP982743:MPQ982743 MZL982743:MZM982743 NJH982743:NJI982743 NTD982743:NTE982743 OCZ982743:ODA982743 OMV982743:OMW982743 OWR982743:OWS982743 PGN982743:PGO982743 PQJ982743:PQK982743 QAF982743:QAG982743 QKB982743:QKC982743 QTX982743:QTY982743 RDT982743:RDU982743" xr:uid="{00000000-0002-0000-0100-000000000000}"/>
    <dataValidation type="decimal" allowBlank="1" showInputMessage="1" showErrorMessage="1" sqref="TAY917730:TAY917739 IY65704:IY65721 SU65704:SU65721 ACQ65704:ACQ65721 AMM65704:AMM65721 AWI65704:AWI65721 BGE65704:BGE65721 BQA65704:BQA65721 BZW65704:BZW65721 CJS65704:CJS65721 CTO65704:CTO65721 DDK65704:DDK65721 DNG65704:DNG65721 DXC65704:DXC65721 EGY65704:EGY65721 EQU65704:EQU65721 FAQ65704:FAQ65721 FKM65704:FKM65721 FUI65704:FUI65721 GEE65704:GEE65721 GOA65704:GOA65721 GXW65704:GXW65721 HHS65704:HHS65721 HRO65704:HRO65721 IBK65704:IBK65721 ILG65704:ILG65721 IVC65704:IVC65721 JEY65704:JEY65721 JOU65704:JOU65721 JYQ65704:JYQ65721 KIM65704:KIM65721 KSI65704:KSI65721 LCE65704:LCE65721 LMA65704:LMA65721 LVW65704:LVW65721 MFS65704:MFS65721 MPO65704:MPO65721 MZK65704:MZK65721 NJG65704:NJG65721 NTC65704:NTC65721 OCY65704:OCY65721 OMU65704:OMU65721 OWQ65704:OWQ65721 PGM65704:PGM65721 PQI65704:PQI65721 QAE65704:QAE65721 QKA65704:QKA65721 QTW65704:QTW65721 RDS65704:RDS65721 RNO65704:RNO65721 RXK65704:RXK65721 SHG65704:SHG65721 SRC65704:SRC65721 TAY65704:TAY65721 TKU65704:TKU65721 TUQ65704:TUQ65721 UEM65704:UEM65721 UOI65704:UOI65721 UYE65704:UYE65721 VIA65704:VIA65721 VRW65704:VRW65721 WBS65704:WBS65721 WLO65704:WLO65721 WVK65704:WVK65721 TKU917730:TKU917739 IY131240:IY131257 SU131240:SU131257 ACQ131240:ACQ131257 AMM131240:AMM131257 AWI131240:AWI131257 BGE131240:BGE131257 BQA131240:BQA131257 BZW131240:BZW131257 CJS131240:CJS131257 CTO131240:CTO131257 DDK131240:DDK131257 DNG131240:DNG131257 DXC131240:DXC131257 EGY131240:EGY131257 EQU131240:EQU131257 FAQ131240:FAQ131257 FKM131240:FKM131257 FUI131240:FUI131257 GEE131240:GEE131257 GOA131240:GOA131257 GXW131240:GXW131257 HHS131240:HHS131257 HRO131240:HRO131257 IBK131240:IBK131257 ILG131240:ILG131257 IVC131240:IVC131257 JEY131240:JEY131257 JOU131240:JOU131257 JYQ131240:JYQ131257 KIM131240:KIM131257 KSI131240:KSI131257 LCE131240:LCE131257 LMA131240:LMA131257 LVW131240:LVW131257 MFS131240:MFS131257 MPO131240:MPO131257 MZK131240:MZK131257 NJG131240:NJG131257 NTC131240:NTC131257 OCY131240:OCY131257 OMU131240:OMU131257 OWQ131240:OWQ131257 PGM131240:PGM131257 PQI131240:PQI131257 QAE131240:QAE131257 QKA131240:QKA131257 QTW131240:QTW131257 RDS131240:RDS131257 RNO131240:RNO131257 RXK131240:RXK131257 SHG131240:SHG131257 SRC131240:SRC131257 TAY131240:TAY131257 TKU131240:TKU131257 TUQ131240:TUQ131257 UEM131240:UEM131257 UOI131240:UOI131257 UYE131240:UYE131257 VIA131240:VIA131257 VRW131240:VRW131257 WBS131240:WBS131257 WLO131240:WLO131257 WVK131240:WVK131257 TUQ917730:TUQ917739 IY196776:IY196793 SU196776:SU196793 ACQ196776:ACQ196793 AMM196776:AMM196793 AWI196776:AWI196793 BGE196776:BGE196793 BQA196776:BQA196793 BZW196776:BZW196793 CJS196776:CJS196793 CTO196776:CTO196793 DDK196776:DDK196793 DNG196776:DNG196793 DXC196776:DXC196793 EGY196776:EGY196793 EQU196776:EQU196793 FAQ196776:FAQ196793 FKM196776:FKM196793 FUI196776:FUI196793 GEE196776:GEE196793 GOA196776:GOA196793 GXW196776:GXW196793 HHS196776:HHS196793 HRO196776:HRO196793 IBK196776:IBK196793 ILG196776:ILG196793 IVC196776:IVC196793 JEY196776:JEY196793 JOU196776:JOU196793 JYQ196776:JYQ196793 KIM196776:KIM196793 KSI196776:KSI196793 LCE196776:LCE196793 LMA196776:LMA196793 LVW196776:LVW196793 MFS196776:MFS196793 MPO196776:MPO196793 MZK196776:MZK196793 NJG196776:NJG196793 NTC196776:NTC196793 OCY196776:OCY196793 OMU196776:OMU196793 OWQ196776:OWQ196793 PGM196776:PGM196793 PQI196776:PQI196793 QAE196776:QAE196793 QKA196776:QKA196793 QTW196776:QTW196793 RDS196776:RDS196793 RNO196776:RNO196793 RXK196776:RXK196793 SHG196776:SHG196793 SRC196776:SRC196793 TAY196776:TAY196793 TKU196776:TKU196793 TUQ196776:TUQ196793 UEM196776:UEM196793 UOI196776:UOI196793 UYE196776:UYE196793 VIA196776:VIA196793 VRW196776:VRW196793 WBS196776:WBS196793 WLO196776:WLO196793 WVK196776:WVK196793 UEM917730:UEM917739 IY262312:IY262329 SU262312:SU262329 ACQ262312:ACQ262329 AMM262312:AMM262329 AWI262312:AWI262329 BGE262312:BGE262329 BQA262312:BQA262329 BZW262312:BZW262329 CJS262312:CJS262329 CTO262312:CTO262329 DDK262312:DDK262329 DNG262312:DNG262329 DXC262312:DXC262329 EGY262312:EGY262329 EQU262312:EQU262329 FAQ262312:FAQ262329 FKM262312:FKM262329 FUI262312:FUI262329 GEE262312:GEE262329 GOA262312:GOA262329 GXW262312:GXW262329 HHS262312:HHS262329 HRO262312:HRO262329 IBK262312:IBK262329 ILG262312:ILG262329 IVC262312:IVC262329 JEY262312:JEY262329 JOU262312:JOU262329 JYQ262312:JYQ262329 KIM262312:KIM262329 KSI262312:KSI262329 LCE262312:LCE262329 LMA262312:LMA262329 LVW262312:LVW262329 MFS262312:MFS262329 MPO262312:MPO262329 MZK262312:MZK262329 NJG262312:NJG262329 NTC262312:NTC262329 OCY262312:OCY262329 OMU262312:OMU262329 OWQ262312:OWQ262329 PGM262312:PGM262329 PQI262312:PQI262329 QAE262312:QAE262329 QKA262312:QKA262329 QTW262312:QTW262329 RDS262312:RDS262329 RNO262312:RNO262329 RXK262312:RXK262329 SHG262312:SHG262329 SRC262312:SRC262329 TAY262312:TAY262329 TKU262312:TKU262329 TUQ262312:TUQ262329 UEM262312:UEM262329 UOI262312:UOI262329 UYE262312:UYE262329 VIA262312:VIA262329 VRW262312:VRW262329 WBS262312:WBS262329 WLO262312:WLO262329 WVK262312:WVK262329 UOI917730:UOI917739 IY327848:IY327865 SU327848:SU327865 ACQ327848:ACQ327865 AMM327848:AMM327865 AWI327848:AWI327865 BGE327848:BGE327865 BQA327848:BQA327865 BZW327848:BZW327865 CJS327848:CJS327865 CTO327848:CTO327865 DDK327848:DDK327865 DNG327848:DNG327865 DXC327848:DXC327865 EGY327848:EGY327865 EQU327848:EQU327865 FAQ327848:FAQ327865 FKM327848:FKM327865 FUI327848:FUI327865 GEE327848:GEE327865 GOA327848:GOA327865 GXW327848:GXW327865 HHS327848:HHS327865 HRO327848:HRO327865 IBK327848:IBK327865 ILG327848:ILG327865 IVC327848:IVC327865 JEY327848:JEY327865 JOU327848:JOU327865 JYQ327848:JYQ327865 KIM327848:KIM327865 KSI327848:KSI327865 LCE327848:LCE327865 LMA327848:LMA327865 LVW327848:LVW327865 MFS327848:MFS327865 MPO327848:MPO327865 MZK327848:MZK327865 NJG327848:NJG327865 NTC327848:NTC327865 OCY327848:OCY327865 OMU327848:OMU327865 OWQ327848:OWQ327865 PGM327848:PGM327865 PQI327848:PQI327865 QAE327848:QAE327865 QKA327848:QKA327865 QTW327848:QTW327865 RDS327848:RDS327865 RNO327848:RNO327865 RXK327848:RXK327865 SHG327848:SHG327865 SRC327848:SRC327865 TAY327848:TAY327865 TKU327848:TKU327865 TUQ327848:TUQ327865 UEM327848:UEM327865 UOI327848:UOI327865 UYE327848:UYE327865 VIA327848:VIA327865 VRW327848:VRW327865 WBS327848:WBS327865 WLO327848:WLO327865 WVK327848:WVK327865 UYE917730:UYE917739 IY393384:IY393401 SU393384:SU393401 ACQ393384:ACQ393401 AMM393384:AMM393401 AWI393384:AWI393401 BGE393384:BGE393401 BQA393384:BQA393401 BZW393384:BZW393401 CJS393384:CJS393401 CTO393384:CTO393401 DDK393384:DDK393401 DNG393384:DNG393401 DXC393384:DXC393401 EGY393384:EGY393401 EQU393384:EQU393401 FAQ393384:FAQ393401 FKM393384:FKM393401 FUI393384:FUI393401 GEE393384:GEE393401 GOA393384:GOA393401 GXW393384:GXW393401 HHS393384:HHS393401 HRO393384:HRO393401 IBK393384:IBK393401 ILG393384:ILG393401 IVC393384:IVC393401 JEY393384:JEY393401 JOU393384:JOU393401 JYQ393384:JYQ393401 KIM393384:KIM393401 KSI393384:KSI393401 LCE393384:LCE393401 LMA393384:LMA393401 LVW393384:LVW393401 MFS393384:MFS393401 MPO393384:MPO393401 MZK393384:MZK393401 NJG393384:NJG393401 NTC393384:NTC393401 OCY393384:OCY393401 OMU393384:OMU393401 OWQ393384:OWQ393401 PGM393384:PGM393401 PQI393384:PQI393401 QAE393384:QAE393401 QKA393384:QKA393401 QTW393384:QTW393401 RDS393384:RDS393401 RNO393384:RNO393401 RXK393384:RXK393401 SHG393384:SHG393401 SRC393384:SRC393401 TAY393384:TAY393401 TKU393384:TKU393401 TUQ393384:TUQ393401 UEM393384:UEM393401 UOI393384:UOI393401 UYE393384:UYE393401 VIA393384:VIA393401 VRW393384:VRW393401 WBS393384:WBS393401 WLO393384:WLO393401 WVK393384:WVK393401 VIA917730:VIA917739 IY458920:IY458937 SU458920:SU458937 ACQ458920:ACQ458937 AMM458920:AMM458937 AWI458920:AWI458937 BGE458920:BGE458937 BQA458920:BQA458937 BZW458920:BZW458937 CJS458920:CJS458937 CTO458920:CTO458937 DDK458920:DDK458937 DNG458920:DNG458937 DXC458920:DXC458937 EGY458920:EGY458937 EQU458920:EQU458937 FAQ458920:FAQ458937 FKM458920:FKM458937 FUI458920:FUI458937 GEE458920:GEE458937 GOA458920:GOA458937 GXW458920:GXW458937 HHS458920:HHS458937 HRO458920:HRO458937 IBK458920:IBK458937 ILG458920:ILG458937 IVC458920:IVC458937 JEY458920:JEY458937 JOU458920:JOU458937 JYQ458920:JYQ458937 KIM458920:KIM458937 KSI458920:KSI458937 LCE458920:LCE458937 LMA458920:LMA458937 LVW458920:LVW458937 MFS458920:MFS458937 MPO458920:MPO458937 MZK458920:MZK458937 NJG458920:NJG458937 NTC458920:NTC458937 OCY458920:OCY458937 OMU458920:OMU458937 OWQ458920:OWQ458937 PGM458920:PGM458937 PQI458920:PQI458937 QAE458920:QAE458937 QKA458920:QKA458937 QTW458920:QTW458937 RDS458920:RDS458937 RNO458920:RNO458937 RXK458920:RXK458937 SHG458920:SHG458937 SRC458920:SRC458937 TAY458920:TAY458937 TKU458920:TKU458937 TUQ458920:TUQ458937 UEM458920:UEM458937 UOI458920:UOI458937 UYE458920:UYE458937 VIA458920:VIA458937 VRW458920:VRW458937 WBS458920:WBS458937 WLO458920:WLO458937 WVK458920:WVK458937 VRW917730:VRW917739 IY524456:IY524473 SU524456:SU524473 ACQ524456:ACQ524473 AMM524456:AMM524473 AWI524456:AWI524473 BGE524456:BGE524473 BQA524456:BQA524473 BZW524456:BZW524473 CJS524456:CJS524473 CTO524456:CTO524473 DDK524456:DDK524473 DNG524456:DNG524473 DXC524456:DXC524473 EGY524456:EGY524473 EQU524456:EQU524473 FAQ524456:FAQ524473 FKM524456:FKM524473 FUI524456:FUI524473 GEE524456:GEE524473 GOA524456:GOA524473 GXW524456:GXW524473 HHS524456:HHS524473 HRO524456:HRO524473 IBK524456:IBK524473 ILG524456:ILG524473 IVC524456:IVC524473 JEY524456:JEY524473 JOU524456:JOU524473 JYQ524456:JYQ524473 KIM524456:KIM524473 KSI524456:KSI524473 LCE524456:LCE524473 LMA524456:LMA524473 LVW524456:LVW524473 MFS524456:MFS524473 MPO524456:MPO524473 MZK524456:MZK524473 NJG524456:NJG524473 NTC524456:NTC524473 OCY524456:OCY524473 OMU524456:OMU524473 OWQ524456:OWQ524473 PGM524456:PGM524473 PQI524456:PQI524473 QAE524456:QAE524473 QKA524456:QKA524473 QTW524456:QTW524473 RDS524456:RDS524473 RNO524456:RNO524473 RXK524456:RXK524473 SHG524456:SHG524473 SRC524456:SRC524473 TAY524456:TAY524473 TKU524456:TKU524473 TUQ524456:TUQ524473 UEM524456:UEM524473 UOI524456:UOI524473 UYE524456:UYE524473 VIA524456:VIA524473 VRW524456:VRW524473 WBS524456:WBS524473 WLO524456:WLO524473 WVK524456:WVK524473 WBS917730:WBS917739 IY589992:IY590009 SU589992:SU590009 ACQ589992:ACQ590009 AMM589992:AMM590009 AWI589992:AWI590009 BGE589992:BGE590009 BQA589992:BQA590009 BZW589992:BZW590009 CJS589992:CJS590009 CTO589992:CTO590009 DDK589992:DDK590009 DNG589992:DNG590009 DXC589992:DXC590009 EGY589992:EGY590009 EQU589992:EQU590009 FAQ589992:FAQ590009 FKM589992:FKM590009 FUI589992:FUI590009 GEE589992:GEE590009 GOA589992:GOA590009 GXW589992:GXW590009 HHS589992:HHS590009 HRO589992:HRO590009 IBK589992:IBK590009 ILG589992:ILG590009 IVC589992:IVC590009 JEY589992:JEY590009 JOU589992:JOU590009 JYQ589992:JYQ590009 KIM589992:KIM590009 KSI589992:KSI590009 LCE589992:LCE590009 LMA589992:LMA590009 LVW589992:LVW590009 MFS589992:MFS590009 MPO589992:MPO590009 MZK589992:MZK590009 NJG589992:NJG590009 NTC589992:NTC590009 OCY589992:OCY590009 OMU589992:OMU590009 OWQ589992:OWQ590009 PGM589992:PGM590009 PQI589992:PQI590009 QAE589992:QAE590009 QKA589992:QKA590009 QTW589992:QTW590009 RDS589992:RDS590009 RNO589992:RNO590009 RXK589992:RXK590009 SHG589992:SHG590009 SRC589992:SRC590009 TAY589992:TAY590009 TKU589992:TKU590009 TUQ589992:TUQ590009 UEM589992:UEM590009 UOI589992:UOI590009 UYE589992:UYE590009 VIA589992:VIA590009 VRW589992:VRW590009 WBS589992:WBS590009 WLO589992:WLO590009 WVK589992:WVK590009 WLO917730:WLO917739 IY655528:IY655545 SU655528:SU655545 ACQ655528:ACQ655545 AMM655528:AMM655545 AWI655528:AWI655545 BGE655528:BGE655545 BQA655528:BQA655545 BZW655528:BZW655545 CJS655528:CJS655545 CTO655528:CTO655545 DDK655528:DDK655545 DNG655528:DNG655545 DXC655528:DXC655545 EGY655528:EGY655545 EQU655528:EQU655545 FAQ655528:FAQ655545 FKM655528:FKM655545 FUI655528:FUI655545 GEE655528:GEE655545 GOA655528:GOA655545 GXW655528:GXW655545 HHS655528:HHS655545 HRO655528:HRO655545 IBK655528:IBK655545 ILG655528:ILG655545 IVC655528:IVC655545 JEY655528:JEY655545 JOU655528:JOU655545 JYQ655528:JYQ655545 KIM655528:KIM655545 KSI655528:KSI655545 LCE655528:LCE655545 LMA655528:LMA655545 LVW655528:LVW655545 MFS655528:MFS655545 MPO655528:MPO655545 MZK655528:MZK655545 NJG655528:NJG655545 NTC655528:NTC655545 OCY655528:OCY655545 OMU655528:OMU655545 OWQ655528:OWQ655545 PGM655528:PGM655545 PQI655528:PQI655545 QAE655528:QAE655545 QKA655528:QKA655545 QTW655528:QTW655545 RDS655528:RDS655545 RNO655528:RNO655545 RXK655528:RXK655545 SHG655528:SHG655545 SRC655528:SRC655545 TAY655528:TAY655545 TKU655528:TKU655545 TUQ655528:TUQ655545 UEM655528:UEM655545 UOI655528:UOI655545 UYE655528:UYE655545 VIA655528:VIA655545 VRW655528:VRW655545 WBS655528:WBS655545 WLO655528:WLO655545 WVK655528:WVK655545 WVK917730:WVK917739 IY721064:IY721081 SU721064:SU721081 ACQ721064:ACQ721081 AMM721064:AMM721081 AWI721064:AWI721081 BGE721064:BGE721081 BQA721064:BQA721081 BZW721064:BZW721081 CJS721064:CJS721081 CTO721064:CTO721081 DDK721064:DDK721081 DNG721064:DNG721081 DXC721064:DXC721081 EGY721064:EGY721081 EQU721064:EQU721081 FAQ721064:FAQ721081 FKM721064:FKM721081 FUI721064:FUI721081 GEE721064:GEE721081 GOA721064:GOA721081 GXW721064:GXW721081 HHS721064:HHS721081 HRO721064:HRO721081 IBK721064:IBK721081 ILG721064:ILG721081 IVC721064:IVC721081 JEY721064:JEY721081 JOU721064:JOU721081 JYQ721064:JYQ721081 KIM721064:KIM721081 KSI721064:KSI721081 LCE721064:LCE721081 LMA721064:LMA721081 LVW721064:LVW721081 MFS721064:MFS721081 MPO721064:MPO721081 MZK721064:MZK721081 NJG721064:NJG721081 NTC721064:NTC721081 OCY721064:OCY721081 OMU721064:OMU721081 OWQ721064:OWQ721081 PGM721064:PGM721081 PQI721064:PQI721081 QAE721064:QAE721081 QKA721064:QKA721081 QTW721064:QTW721081 RDS721064:RDS721081 RNO721064:RNO721081 RXK721064:RXK721081 SHG721064:SHG721081 SRC721064:SRC721081 TAY721064:TAY721081 TKU721064:TKU721081 TUQ721064:TUQ721081 UEM721064:UEM721081 UOI721064:UOI721081 UYE721064:UYE721081 VIA721064:VIA721081 VRW721064:VRW721081 WBS721064:WBS721081 WLO721064:WLO721081 WVK721064:WVK721081 WVK983266:WVK983275 IY786600:IY786617 SU786600:SU786617 ACQ786600:ACQ786617 AMM786600:AMM786617 AWI786600:AWI786617 BGE786600:BGE786617 BQA786600:BQA786617 BZW786600:BZW786617 CJS786600:CJS786617 CTO786600:CTO786617 DDK786600:DDK786617 DNG786600:DNG786617 DXC786600:DXC786617 EGY786600:EGY786617 EQU786600:EQU786617 FAQ786600:FAQ786617 FKM786600:FKM786617 FUI786600:FUI786617 GEE786600:GEE786617 GOA786600:GOA786617 GXW786600:GXW786617 HHS786600:HHS786617 HRO786600:HRO786617 IBK786600:IBK786617 ILG786600:ILG786617 IVC786600:IVC786617 JEY786600:JEY786617 JOU786600:JOU786617 JYQ786600:JYQ786617 KIM786600:KIM786617 KSI786600:KSI786617 LCE786600:LCE786617 LMA786600:LMA786617 LVW786600:LVW786617 MFS786600:MFS786617 MPO786600:MPO786617 MZK786600:MZK786617 NJG786600:NJG786617 NTC786600:NTC786617 OCY786600:OCY786617 OMU786600:OMU786617 OWQ786600:OWQ786617 PGM786600:PGM786617 PQI786600:PQI786617 QAE786600:QAE786617 QKA786600:QKA786617 QTW786600:QTW786617 RDS786600:RDS786617 RNO786600:RNO786617 RXK786600:RXK786617 SHG786600:SHG786617 SRC786600:SRC786617 TAY786600:TAY786617 TKU786600:TKU786617 TUQ786600:TUQ786617 UEM786600:UEM786617 UOI786600:UOI786617 UYE786600:UYE786617 VIA786600:VIA786617 VRW786600:VRW786617 WBS786600:WBS786617 WLO786600:WLO786617 WVK786600:WVK786617 IY983266:IY983275 IY852136:IY852153 SU852136:SU852153 ACQ852136:ACQ852153 AMM852136:AMM852153 AWI852136:AWI852153 BGE852136:BGE852153 BQA852136:BQA852153 BZW852136:BZW852153 CJS852136:CJS852153 CTO852136:CTO852153 DDK852136:DDK852153 DNG852136:DNG852153 DXC852136:DXC852153 EGY852136:EGY852153 EQU852136:EQU852153 FAQ852136:FAQ852153 FKM852136:FKM852153 FUI852136:FUI852153 GEE852136:GEE852153 GOA852136:GOA852153 GXW852136:GXW852153 HHS852136:HHS852153 HRO852136:HRO852153 IBK852136:IBK852153 ILG852136:ILG852153 IVC852136:IVC852153 JEY852136:JEY852153 JOU852136:JOU852153 JYQ852136:JYQ852153 KIM852136:KIM852153 KSI852136:KSI852153 LCE852136:LCE852153 LMA852136:LMA852153 LVW852136:LVW852153 MFS852136:MFS852153 MPO852136:MPO852153 MZK852136:MZK852153 NJG852136:NJG852153 NTC852136:NTC852153 OCY852136:OCY852153 OMU852136:OMU852153 OWQ852136:OWQ852153 PGM852136:PGM852153 PQI852136:PQI852153 QAE852136:QAE852153 QKA852136:QKA852153 QTW852136:QTW852153 RDS852136:RDS852153 RNO852136:RNO852153 RXK852136:RXK852153 SHG852136:SHG852153 SRC852136:SRC852153 TAY852136:TAY852153 TKU852136:TKU852153 TUQ852136:TUQ852153 UEM852136:UEM852153 UOI852136:UOI852153 UYE852136:UYE852153 VIA852136:VIA852153 VRW852136:VRW852153 WBS852136:WBS852153 WLO852136:WLO852153 WVK852136:WVK852153 SU983266:SU983275 IY917672:IY917689 SU917672:SU917689 ACQ917672:ACQ917689 AMM917672:AMM917689 AWI917672:AWI917689 BGE917672:BGE917689 BQA917672:BQA917689 BZW917672:BZW917689 CJS917672:CJS917689 CTO917672:CTO917689 DDK917672:DDK917689 DNG917672:DNG917689 DXC917672:DXC917689 EGY917672:EGY917689 EQU917672:EQU917689 FAQ917672:FAQ917689 FKM917672:FKM917689 FUI917672:FUI917689 GEE917672:GEE917689 GOA917672:GOA917689 GXW917672:GXW917689 HHS917672:HHS917689 HRO917672:HRO917689 IBK917672:IBK917689 ILG917672:ILG917689 IVC917672:IVC917689 JEY917672:JEY917689 JOU917672:JOU917689 JYQ917672:JYQ917689 KIM917672:KIM917689 KSI917672:KSI917689 LCE917672:LCE917689 LMA917672:LMA917689 LVW917672:LVW917689 MFS917672:MFS917689 MPO917672:MPO917689 MZK917672:MZK917689 NJG917672:NJG917689 NTC917672:NTC917689 OCY917672:OCY917689 OMU917672:OMU917689 OWQ917672:OWQ917689 PGM917672:PGM917689 PQI917672:PQI917689 QAE917672:QAE917689 QKA917672:QKA917689 QTW917672:QTW917689 RDS917672:RDS917689 RNO917672:RNO917689 RXK917672:RXK917689 SHG917672:SHG917689 SRC917672:SRC917689 TAY917672:TAY917689 TKU917672:TKU917689 TUQ917672:TUQ917689 UEM917672:UEM917689 UOI917672:UOI917689 UYE917672:UYE917689 VIA917672:VIA917689 VRW917672:VRW917689 WBS917672:WBS917689 WLO917672:WLO917689 WVK917672:WVK917689 ACQ983266:ACQ983275 IY983208:IY983225 SU983208:SU983225 ACQ983208:ACQ983225 AMM983208:AMM983225 AWI983208:AWI983225 BGE983208:BGE983225 BQA983208:BQA983225 BZW983208:BZW983225 CJS983208:CJS983225 CTO983208:CTO983225 DDK983208:DDK983225 DNG983208:DNG983225 DXC983208:DXC983225 EGY983208:EGY983225 EQU983208:EQU983225 FAQ983208:FAQ983225 FKM983208:FKM983225 FUI983208:FUI983225 GEE983208:GEE983225 GOA983208:GOA983225 GXW983208:GXW983225 HHS983208:HHS983225 HRO983208:HRO983225 IBK983208:IBK983225 ILG983208:ILG983225 IVC983208:IVC983225 JEY983208:JEY983225 JOU983208:JOU983225 JYQ983208:JYQ983225 KIM983208:KIM983225 KSI983208:KSI983225 LCE983208:LCE983225 LMA983208:LMA983225 LVW983208:LVW983225 MFS983208:MFS983225 MPO983208:MPO983225 MZK983208:MZK983225 NJG983208:NJG983225 NTC983208:NTC983225 OCY983208:OCY983225 OMU983208:OMU983225 OWQ983208:OWQ983225 PGM983208:PGM983225 PQI983208:PQI983225 QAE983208:QAE983225 QKA983208:QKA983225 QTW983208:QTW983225 RDS983208:RDS983225 RNO983208:RNO983225 RXK983208:RXK983225 SHG983208:SHG983225 SRC983208:SRC983225 TAY983208:TAY983225 TKU983208:TKU983225 TUQ983208:TUQ983225 UEM983208:UEM983225 UOI983208:UOI983225 UYE983208:UYE983225 VIA983208:VIA983225 VRW983208:VRW983225 WBS983208:WBS983225 WLO983208:WLO983225 WVK983208:WVK983225 AMM983266:AMM983275 IY65734:IY65751 SU65734:SU65751 ACQ65734:ACQ65751 AMM65734:AMM65751 AWI65734:AWI65751 BGE65734:BGE65751 BQA65734:BQA65751 BZW65734:BZW65751 CJS65734:CJS65751 CTO65734:CTO65751 DDK65734:DDK65751 DNG65734:DNG65751 DXC65734:DXC65751 EGY65734:EGY65751 EQU65734:EQU65751 FAQ65734:FAQ65751 FKM65734:FKM65751 FUI65734:FUI65751 GEE65734:GEE65751 GOA65734:GOA65751 GXW65734:GXW65751 HHS65734:HHS65751 HRO65734:HRO65751 IBK65734:IBK65751 ILG65734:ILG65751 IVC65734:IVC65751 JEY65734:JEY65751 JOU65734:JOU65751 JYQ65734:JYQ65751 KIM65734:KIM65751 KSI65734:KSI65751 LCE65734:LCE65751 LMA65734:LMA65751 LVW65734:LVW65751 MFS65734:MFS65751 MPO65734:MPO65751 MZK65734:MZK65751 NJG65734:NJG65751 NTC65734:NTC65751 OCY65734:OCY65751 OMU65734:OMU65751 OWQ65734:OWQ65751 PGM65734:PGM65751 PQI65734:PQI65751 QAE65734:QAE65751 QKA65734:QKA65751 QTW65734:QTW65751 RDS65734:RDS65751 RNO65734:RNO65751 RXK65734:RXK65751 SHG65734:SHG65751 SRC65734:SRC65751 TAY65734:TAY65751 TKU65734:TKU65751 TUQ65734:TUQ65751 UEM65734:UEM65751 UOI65734:UOI65751 UYE65734:UYE65751 VIA65734:VIA65751 VRW65734:VRW65751 WBS65734:WBS65751 WLO65734:WLO65751 WVK65734:WVK65751 AWI983266:AWI983275 IY131270:IY131287 SU131270:SU131287 ACQ131270:ACQ131287 AMM131270:AMM131287 AWI131270:AWI131287 BGE131270:BGE131287 BQA131270:BQA131287 BZW131270:BZW131287 CJS131270:CJS131287 CTO131270:CTO131287 DDK131270:DDK131287 DNG131270:DNG131287 DXC131270:DXC131287 EGY131270:EGY131287 EQU131270:EQU131287 FAQ131270:FAQ131287 FKM131270:FKM131287 FUI131270:FUI131287 GEE131270:GEE131287 GOA131270:GOA131287 GXW131270:GXW131287 HHS131270:HHS131287 HRO131270:HRO131287 IBK131270:IBK131287 ILG131270:ILG131287 IVC131270:IVC131287 JEY131270:JEY131287 JOU131270:JOU131287 JYQ131270:JYQ131287 KIM131270:KIM131287 KSI131270:KSI131287 LCE131270:LCE131287 LMA131270:LMA131287 LVW131270:LVW131287 MFS131270:MFS131287 MPO131270:MPO131287 MZK131270:MZK131287 NJG131270:NJG131287 NTC131270:NTC131287 OCY131270:OCY131287 OMU131270:OMU131287 OWQ131270:OWQ131287 PGM131270:PGM131287 PQI131270:PQI131287 QAE131270:QAE131287 QKA131270:QKA131287 QTW131270:QTW131287 RDS131270:RDS131287 RNO131270:RNO131287 RXK131270:RXK131287 SHG131270:SHG131287 SRC131270:SRC131287 TAY131270:TAY131287 TKU131270:TKU131287 TUQ131270:TUQ131287 UEM131270:UEM131287 UOI131270:UOI131287 UYE131270:UYE131287 VIA131270:VIA131287 VRW131270:VRW131287 WBS131270:WBS131287 WLO131270:WLO131287 WVK131270:WVK131287 BGE983266:BGE983275 IY196806:IY196823 SU196806:SU196823 ACQ196806:ACQ196823 AMM196806:AMM196823 AWI196806:AWI196823 BGE196806:BGE196823 BQA196806:BQA196823 BZW196806:BZW196823 CJS196806:CJS196823 CTO196806:CTO196823 DDK196806:DDK196823 DNG196806:DNG196823 DXC196806:DXC196823 EGY196806:EGY196823 EQU196806:EQU196823 FAQ196806:FAQ196823 FKM196806:FKM196823 FUI196806:FUI196823 GEE196806:GEE196823 GOA196806:GOA196823 GXW196806:GXW196823 HHS196806:HHS196823 HRO196806:HRO196823 IBK196806:IBK196823 ILG196806:ILG196823 IVC196806:IVC196823 JEY196806:JEY196823 JOU196806:JOU196823 JYQ196806:JYQ196823 KIM196806:KIM196823 KSI196806:KSI196823 LCE196806:LCE196823 LMA196806:LMA196823 LVW196806:LVW196823 MFS196806:MFS196823 MPO196806:MPO196823 MZK196806:MZK196823 NJG196806:NJG196823 NTC196806:NTC196823 OCY196806:OCY196823 OMU196806:OMU196823 OWQ196806:OWQ196823 PGM196806:PGM196823 PQI196806:PQI196823 QAE196806:QAE196823 QKA196806:QKA196823 QTW196806:QTW196823 RDS196806:RDS196823 RNO196806:RNO196823 RXK196806:RXK196823 SHG196806:SHG196823 SRC196806:SRC196823 TAY196806:TAY196823 TKU196806:TKU196823 TUQ196806:TUQ196823 UEM196806:UEM196823 UOI196806:UOI196823 UYE196806:UYE196823 VIA196806:VIA196823 VRW196806:VRW196823 WBS196806:WBS196823 WLO196806:WLO196823 WVK196806:WVK196823 BQA983266:BQA983275 IY262342:IY262359 SU262342:SU262359 ACQ262342:ACQ262359 AMM262342:AMM262359 AWI262342:AWI262359 BGE262342:BGE262359 BQA262342:BQA262359 BZW262342:BZW262359 CJS262342:CJS262359 CTO262342:CTO262359 DDK262342:DDK262359 DNG262342:DNG262359 DXC262342:DXC262359 EGY262342:EGY262359 EQU262342:EQU262359 FAQ262342:FAQ262359 FKM262342:FKM262359 FUI262342:FUI262359 GEE262342:GEE262359 GOA262342:GOA262359 GXW262342:GXW262359 HHS262342:HHS262359 HRO262342:HRO262359 IBK262342:IBK262359 ILG262342:ILG262359 IVC262342:IVC262359 JEY262342:JEY262359 JOU262342:JOU262359 JYQ262342:JYQ262359 KIM262342:KIM262359 KSI262342:KSI262359 LCE262342:LCE262359 LMA262342:LMA262359 LVW262342:LVW262359 MFS262342:MFS262359 MPO262342:MPO262359 MZK262342:MZK262359 NJG262342:NJG262359 NTC262342:NTC262359 OCY262342:OCY262359 OMU262342:OMU262359 OWQ262342:OWQ262359 PGM262342:PGM262359 PQI262342:PQI262359 QAE262342:QAE262359 QKA262342:QKA262359 QTW262342:QTW262359 RDS262342:RDS262359 RNO262342:RNO262359 RXK262342:RXK262359 SHG262342:SHG262359 SRC262342:SRC262359 TAY262342:TAY262359 TKU262342:TKU262359 TUQ262342:TUQ262359 UEM262342:UEM262359 UOI262342:UOI262359 UYE262342:UYE262359 VIA262342:VIA262359 VRW262342:VRW262359 WBS262342:WBS262359 WLO262342:WLO262359 WVK262342:WVK262359 BZW983266:BZW983275 IY327878:IY327895 SU327878:SU327895 ACQ327878:ACQ327895 AMM327878:AMM327895 AWI327878:AWI327895 BGE327878:BGE327895 BQA327878:BQA327895 BZW327878:BZW327895 CJS327878:CJS327895 CTO327878:CTO327895 DDK327878:DDK327895 DNG327878:DNG327895 DXC327878:DXC327895 EGY327878:EGY327895 EQU327878:EQU327895 FAQ327878:FAQ327895 FKM327878:FKM327895 FUI327878:FUI327895 GEE327878:GEE327895 GOA327878:GOA327895 GXW327878:GXW327895 HHS327878:HHS327895 HRO327878:HRO327895 IBK327878:IBK327895 ILG327878:ILG327895 IVC327878:IVC327895 JEY327878:JEY327895 JOU327878:JOU327895 JYQ327878:JYQ327895 KIM327878:KIM327895 KSI327878:KSI327895 LCE327878:LCE327895 LMA327878:LMA327895 LVW327878:LVW327895 MFS327878:MFS327895 MPO327878:MPO327895 MZK327878:MZK327895 NJG327878:NJG327895 NTC327878:NTC327895 OCY327878:OCY327895 OMU327878:OMU327895 OWQ327878:OWQ327895 PGM327878:PGM327895 PQI327878:PQI327895 QAE327878:QAE327895 QKA327878:QKA327895 QTW327878:QTW327895 RDS327878:RDS327895 RNO327878:RNO327895 RXK327878:RXK327895 SHG327878:SHG327895 SRC327878:SRC327895 TAY327878:TAY327895 TKU327878:TKU327895 TUQ327878:TUQ327895 UEM327878:UEM327895 UOI327878:UOI327895 UYE327878:UYE327895 VIA327878:VIA327895 VRW327878:VRW327895 WBS327878:WBS327895 WLO327878:WLO327895 WVK327878:WVK327895 CJS983266:CJS983275 IY393414:IY393431 SU393414:SU393431 ACQ393414:ACQ393431 AMM393414:AMM393431 AWI393414:AWI393431 BGE393414:BGE393431 BQA393414:BQA393431 BZW393414:BZW393431 CJS393414:CJS393431 CTO393414:CTO393431 DDK393414:DDK393431 DNG393414:DNG393431 DXC393414:DXC393431 EGY393414:EGY393431 EQU393414:EQU393431 FAQ393414:FAQ393431 FKM393414:FKM393431 FUI393414:FUI393431 GEE393414:GEE393431 GOA393414:GOA393431 GXW393414:GXW393431 HHS393414:HHS393431 HRO393414:HRO393431 IBK393414:IBK393431 ILG393414:ILG393431 IVC393414:IVC393431 JEY393414:JEY393431 JOU393414:JOU393431 JYQ393414:JYQ393431 KIM393414:KIM393431 KSI393414:KSI393431 LCE393414:LCE393431 LMA393414:LMA393431 LVW393414:LVW393431 MFS393414:MFS393431 MPO393414:MPO393431 MZK393414:MZK393431 NJG393414:NJG393431 NTC393414:NTC393431 OCY393414:OCY393431 OMU393414:OMU393431 OWQ393414:OWQ393431 PGM393414:PGM393431 PQI393414:PQI393431 QAE393414:QAE393431 QKA393414:QKA393431 QTW393414:QTW393431 RDS393414:RDS393431 RNO393414:RNO393431 RXK393414:RXK393431 SHG393414:SHG393431 SRC393414:SRC393431 TAY393414:TAY393431 TKU393414:TKU393431 TUQ393414:TUQ393431 UEM393414:UEM393431 UOI393414:UOI393431 UYE393414:UYE393431 VIA393414:VIA393431 VRW393414:VRW393431 WBS393414:WBS393431 WLO393414:WLO393431 WVK393414:WVK393431 CTO983266:CTO983275 IY458950:IY458967 SU458950:SU458967 ACQ458950:ACQ458967 AMM458950:AMM458967 AWI458950:AWI458967 BGE458950:BGE458967 BQA458950:BQA458967 BZW458950:BZW458967 CJS458950:CJS458967 CTO458950:CTO458967 DDK458950:DDK458967 DNG458950:DNG458967 DXC458950:DXC458967 EGY458950:EGY458967 EQU458950:EQU458967 FAQ458950:FAQ458967 FKM458950:FKM458967 FUI458950:FUI458967 GEE458950:GEE458967 GOA458950:GOA458967 GXW458950:GXW458967 HHS458950:HHS458967 HRO458950:HRO458967 IBK458950:IBK458967 ILG458950:ILG458967 IVC458950:IVC458967 JEY458950:JEY458967 JOU458950:JOU458967 JYQ458950:JYQ458967 KIM458950:KIM458967 KSI458950:KSI458967 LCE458950:LCE458967 LMA458950:LMA458967 LVW458950:LVW458967 MFS458950:MFS458967 MPO458950:MPO458967 MZK458950:MZK458967 NJG458950:NJG458967 NTC458950:NTC458967 OCY458950:OCY458967 OMU458950:OMU458967 OWQ458950:OWQ458967 PGM458950:PGM458967 PQI458950:PQI458967 QAE458950:QAE458967 QKA458950:QKA458967 QTW458950:QTW458967 RDS458950:RDS458967 RNO458950:RNO458967 RXK458950:RXK458967 SHG458950:SHG458967 SRC458950:SRC458967 TAY458950:TAY458967 TKU458950:TKU458967 TUQ458950:TUQ458967 UEM458950:UEM458967 UOI458950:UOI458967 UYE458950:UYE458967 VIA458950:VIA458967 VRW458950:VRW458967 WBS458950:WBS458967 WLO458950:WLO458967 WVK458950:WVK458967 DDK983266:DDK983275 IY524486:IY524503 SU524486:SU524503 ACQ524486:ACQ524503 AMM524486:AMM524503 AWI524486:AWI524503 BGE524486:BGE524503 BQA524486:BQA524503 BZW524486:BZW524503 CJS524486:CJS524503 CTO524486:CTO524503 DDK524486:DDK524503 DNG524486:DNG524503 DXC524486:DXC524503 EGY524486:EGY524503 EQU524486:EQU524503 FAQ524486:FAQ524503 FKM524486:FKM524503 FUI524486:FUI524503 GEE524486:GEE524503 GOA524486:GOA524503 GXW524486:GXW524503 HHS524486:HHS524503 HRO524486:HRO524503 IBK524486:IBK524503 ILG524486:ILG524503 IVC524486:IVC524503 JEY524486:JEY524503 JOU524486:JOU524503 JYQ524486:JYQ524503 KIM524486:KIM524503 KSI524486:KSI524503 LCE524486:LCE524503 LMA524486:LMA524503 LVW524486:LVW524503 MFS524486:MFS524503 MPO524486:MPO524503 MZK524486:MZK524503 NJG524486:NJG524503 NTC524486:NTC524503 OCY524486:OCY524503 OMU524486:OMU524503 OWQ524486:OWQ524503 PGM524486:PGM524503 PQI524486:PQI524503 QAE524486:QAE524503 QKA524486:QKA524503 QTW524486:QTW524503 RDS524486:RDS524503 RNO524486:RNO524503 RXK524486:RXK524503 SHG524486:SHG524503 SRC524486:SRC524503 TAY524486:TAY524503 TKU524486:TKU524503 TUQ524486:TUQ524503 UEM524486:UEM524503 UOI524486:UOI524503 UYE524486:UYE524503 VIA524486:VIA524503 VRW524486:VRW524503 WBS524486:WBS524503 WLO524486:WLO524503 WVK524486:WVK524503 DNG983266:DNG983275 IY590022:IY590039 SU590022:SU590039 ACQ590022:ACQ590039 AMM590022:AMM590039 AWI590022:AWI590039 BGE590022:BGE590039 BQA590022:BQA590039 BZW590022:BZW590039 CJS590022:CJS590039 CTO590022:CTO590039 DDK590022:DDK590039 DNG590022:DNG590039 DXC590022:DXC590039 EGY590022:EGY590039 EQU590022:EQU590039 FAQ590022:FAQ590039 FKM590022:FKM590039 FUI590022:FUI590039 GEE590022:GEE590039 GOA590022:GOA590039 GXW590022:GXW590039 HHS590022:HHS590039 HRO590022:HRO590039 IBK590022:IBK590039 ILG590022:ILG590039 IVC590022:IVC590039 JEY590022:JEY590039 JOU590022:JOU590039 JYQ590022:JYQ590039 KIM590022:KIM590039 KSI590022:KSI590039 LCE590022:LCE590039 LMA590022:LMA590039 LVW590022:LVW590039 MFS590022:MFS590039 MPO590022:MPO590039 MZK590022:MZK590039 NJG590022:NJG590039 NTC590022:NTC590039 OCY590022:OCY590039 OMU590022:OMU590039 OWQ590022:OWQ590039 PGM590022:PGM590039 PQI590022:PQI590039 QAE590022:QAE590039 QKA590022:QKA590039 QTW590022:QTW590039 RDS590022:RDS590039 RNO590022:RNO590039 RXK590022:RXK590039 SHG590022:SHG590039 SRC590022:SRC590039 TAY590022:TAY590039 TKU590022:TKU590039 TUQ590022:TUQ590039 UEM590022:UEM590039 UOI590022:UOI590039 UYE590022:UYE590039 VIA590022:VIA590039 VRW590022:VRW590039 WBS590022:WBS590039 WLO590022:WLO590039 WVK590022:WVK590039 DXC983266:DXC983275 IY655558:IY655575 SU655558:SU655575 ACQ655558:ACQ655575 AMM655558:AMM655575 AWI655558:AWI655575 BGE655558:BGE655575 BQA655558:BQA655575 BZW655558:BZW655575 CJS655558:CJS655575 CTO655558:CTO655575 DDK655558:DDK655575 DNG655558:DNG655575 DXC655558:DXC655575 EGY655558:EGY655575 EQU655558:EQU655575 FAQ655558:FAQ655575 FKM655558:FKM655575 FUI655558:FUI655575 GEE655558:GEE655575 GOA655558:GOA655575 GXW655558:GXW655575 HHS655558:HHS655575 HRO655558:HRO655575 IBK655558:IBK655575 ILG655558:ILG655575 IVC655558:IVC655575 JEY655558:JEY655575 JOU655558:JOU655575 JYQ655558:JYQ655575 KIM655558:KIM655575 KSI655558:KSI655575 LCE655558:LCE655575 LMA655558:LMA655575 LVW655558:LVW655575 MFS655558:MFS655575 MPO655558:MPO655575 MZK655558:MZK655575 NJG655558:NJG655575 NTC655558:NTC655575 OCY655558:OCY655575 OMU655558:OMU655575 OWQ655558:OWQ655575 PGM655558:PGM655575 PQI655558:PQI655575 QAE655558:QAE655575 QKA655558:QKA655575 QTW655558:QTW655575 RDS655558:RDS655575 RNO655558:RNO655575 RXK655558:RXK655575 SHG655558:SHG655575 SRC655558:SRC655575 TAY655558:TAY655575 TKU655558:TKU655575 TUQ655558:TUQ655575 UEM655558:UEM655575 UOI655558:UOI655575 UYE655558:UYE655575 VIA655558:VIA655575 VRW655558:VRW655575 WBS655558:WBS655575 WLO655558:WLO655575 WVK655558:WVK655575 EGY983266:EGY983275 IY721094:IY721111 SU721094:SU721111 ACQ721094:ACQ721111 AMM721094:AMM721111 AWI721094:AWI721111 BGE721094:BGE721111 BQA721094:BQA721111 BZW721094:BZW721111 CJS721094:CJS721111 CTO721094:CTO721111 DDK721094:DDK721111 DNG721094:DNG721111 DXC721094:DXC721111 EGY721094:EGY721111 EQU721094:EQU721111 FAQ721094:FAQ721111 FKM721094:FKM721111 FUI721094:FUI721111 GEE721094:GEE721111 GOA721094:GOA721111 GXW721094:GXW721111 HHS721094:HHS721111 HRO721094:HRO721111 IBK721094:IBK721111 ILG721094:ILG721111 IVC721094:IVC721111 JEY721094:JEY721111 JOU721094:JOU721111 JYQ721094:JYQ721111 KIM721094:KIM721111 KSI721094:KSI721111 LCE721094:LCE721111 LMA721094:LMA721111 LVW721094:LVW721111 MFS721094:MFS721111 MPO721094:MPO721111 MZK721094:MZK721111 NJG721094:NJG721111 NTC721094:NTC721111 OCY721094:OCY721111 OMU721094:OMU721111 OWQ721094:OWQ721111 PGM721094:PGM721111 PQI721094:PQI721111 QAE721094:QAE721111 QKA721094:QKA721111 QTW721094:QTW721111 RDS721094:RDS721111 RNO721094:RNO721111 RXK721094:RXK721111 SHG721094:SHG721111 SRC721094:SRC721111 TAY721094:TAY721111 TKU721094:TKU721111 TUQ721094:TUQ721111 UEM721094:UEM721111 UOI721094:UOI721111 UYE721094:UYE721111 VIA721094:VIA721111 VRW721094:VRW721111 WBS721094:WBS721111 WLO721094:WLO721111 WVK721094:WVK721111 EQU983266:EQU983275 IY786630:IY786647 SU786630:SU786647 ACQ786630:ACQ786647 AMM786630:AMM786647 AWI786630:AWI786647 BGE786630:BGE786647 BQA786630:BQA786647 BZW786630:BZW786647 CJS786630:CJS786647 CTO786630:CTO786647 DDK786630:DDK786647 DNG786630:DNG786647 DXC786630:DXC786647 EGY786630:EGY786647 EQU786630:EQU786647 FAQ786630:FAQ786647 FKM786630:FKM786647 FUI786630:FUI786647 GEE786630:GEE786647 GOA786630:GOA786647 GXW786630:GXW786647 HHS786630:HHS786647 HRO786630:HRO786647 IBK786630:IBK786647 ILG786630:ILG786647 IVC786630:IVC786647 JEY786630:JEY786647 JOU786630:JOU786647 JYQ786630:JYQ786647 KIM786630:KIM786647 KSI786630:KSI786647 LCE786630:LCE786647 LMA786630:LMA786647 LVW786630:LVW786647 MFS786630:MFS786647 MPO786630:MPO786647 MZK786630:MZK786647 NJG786630:NJG786647 NTC786630:NTC786647 OCY786630:OCY786647 OMU786630:OMU786647 OWQ786630:OWQ786647 PGM786630:PGM786647 PQI786630:PQI786647 QAE786630:QAE786647 QKA786630:QKA786647 QTW786630:QTW786647 RDS786630:RDS786647 RNO786630:RNO786647 RXK786630:RXK786647 SHG786630:SHG786647 SRC786630:SRC786647 TAY786630:TAY786647 TKU786630:TKU786647 TUQ786630:TUQ786647 UEM786630:UEM786647 UOI786630:UOI786647 UYE786630:UYE786647 VIA786630:VIA786647 VRW786630:VRW786647 WBS786630:WBS786647 WLO786630:WLO786647 WVK786630:WVK786647 FAQ983266:FAQ983275 IY852166:IY852183 SU852166:SU852183 ACQ852166:ACQ852183 AMM852166:AMM852183 AWI852166:AWI852183 BGE852166:BGE852183 BQA852166:BQA852183 BZW852166:BZW852183 CJS852166:CJS852183 CTO852166:CTO852183 DDK852166:DDK852183 DNG852166:DNG852183 DXC852166:DXC852183 EGY852166:EGY852183 EQU852166:EQU852183 FAQ852166:FAQ852183 FKM852166:FKM852183 FUI852166:FUI852183 GEE852166:GEE852183 GOA852166:GOA852183 GXW852166:GXW852183 HHS852166:HHS852183 HRO852166:HRO852183 IBK852166:IBK852183 ILG852166:ILG852183 IVC852166:IVC852183 JEY852166:JEY852183 JOU852166:JOU852183 JYQ852166:JYQ852183 KIM852166:KIM852183 KSI852166:KSI852183 LCE852166:LCE852183 LMA852166:LMA852183 LVW852166:LVW852183 MFS852166:MFS852183 MPO852166:MPO852183 MZK852166:MZK852183 NJG852166:NJG852183 NTC852166:NTC852183 OCY852166:OCY852183 OMU852166:OMU852183 OWQ852166:OWQ852183 PGM852166:PGM852183 PQI852166:PQI852183 QAE852166:QAE852183 QKA852166:QKA852183 QTW852166:QTW852183 RDS852166:RDS852183 RNO852166:RNO852183 RXK852166:RXK852183 SHG852166:SHG852183 SRC852166:SRC852183 TAY852166:TAY852183 TKU852166:TKU852183 TUQ852166:TUQ852183 UEM852166:UEM852183 UOI852166:UOI852183 UYE852166:UYE852183 VIA852166:VIA852183 VRW852166:VRW852183 WBS852166:WBS852183 WLO852166:WLO852183 WVK852166:WVK852183 FKM983266:FKM983275 IY917702:IY917719 SU917702:SU917719 ACQ917702:ACQ917719 AMM917702:AMM917719 AWI917702:AWI917719 BGE917702:BGE917719 BQA917702:BQA917719 BZW917702:BZW917719 CJS917702:CJS917719 CTO917702:CTO917719 DDK917702:DDK917719 DNG917702:DNG917719 DXC917702:DXC917719 EGY917702:EGY917719 EQU917702:EQU917719 FAQ917702:FAQ917719 FKM917702:FKM917719 FUI917702:FUI917719 GEE917702:GEE917719 GOA917702:GOA917719 GXW917702:GXW917719 HHS917702:HHS917719 HRO917702:HRO917719 IBK917702:IBK917719 ILG917702:ILG917719 IVC917702:IVC917719 JEY917702:JEY917719 JOU917702:JOU917719 JYQ917702:JYQ917719 KIM917702:KIM917719 KSI917702:KSI917719 LCE917702:LCE917719 LMA917702:LMA917719 LVW917702:LVW917719 MFS917702:MFS917719 MPO917702:MPO917719 MZK917702:MZK917719 NJG917702:NJG917719 NTC917702:NTC917719 OCY917702:OCY917719 OMU917702:OMU917719 OWQ917702:OWQ917719 PGM917702:PGM917719 PQI917702:PQI917719 QAE917702:QAE917719 QKA917702:QKA917719 QTW917702:QTW917719 RDS917702:RDS917719 RNO917702:RNO917719 RXK917702:RXK917719 SHG917702:SHG917719 SRC917702:SRC917719 TAY917702:TAY917719 TKU917702:TKU917719 TUQ917702:TUQ917719 UEM917702:UEM917719 UOI917702:UOI917719 UYE917702:UYE917719 VIA917702:VIA917719 VRW917702:VRW917719 WBS917702:WBS917719 WLO917702:WLO917719 WVK917702:WVK917719 FUI983266:FUI983275 IY983238:IY983255 SU983238:SU983255 ACQ983238:ACQ983255 AMM983238:AMM983255 AWI983238:AWI983255 BGE983238:BGE983255 BQA983238:BQA983255 BZW983238:BZW983255 CJS983238:CJS983255 CTO983238:CTO983255 DDK983238:DDK983255 DNG983238:DNG983255 DXC983238:DXC983255 EGY983238:EGY983255 EQU983238:EQU983255 FAQ983238:FAQ983255 FKM983238:FKM983255 FUI983238:FUI983255 GEE983238:GEE983255 GOA983238:GOA983255 GXW983238:GXW983255 HHS983238:HHS983255 HRO983238:HRO983255 IBK983238:IBK983255 ILG983238:ILG983255 IVC983238:IVC983255 JEY983238:JEY983255 JOU983238:JOU983255 JYQ983238:JYQ983255 KIM983238:KIM983255 KSI983238:KSI983255 LCE983238:LCE983255 LMA983238:LMA983255 LVW983238:LVW983255 MFS983238:MFS983255 MPO983238:MPO983255 MZK983238:MZK983255 NJG983238:NJG983255 NTC983238:NTC983255 OCY983238:OCY983255 OMU983238:OMU983255 OWQ983238:OWQ983255 PGM983238:PGM983255 PQI983238:PQI983255 QAE983238:QAE983255 QKA983238:QKA983255 QTW983238:QTW983255 RDS983238:RDS983255 RNO983238:RNO983255 RXK983238:RXK983255 SHG983238:SHG983255 SRC983238:SRC983255 TAY983238:TAY983255 TKU983238:TKU983255 TUQ983238:TUQ983255 UEM983238:UEM983255 UOI983238:UOI983255 UYE983238:UYE983255 VIA983238:VIA983255 VRW983238:VRW983255 WBS983238:WBS983255 WLO983238:WLO983255 WVK983238:WVK983255 GEE983266:GEE983275 IY65698:IY65702 SU65698:SU65702 ACQ65698:ACQ65702 AMM65698:AMM65702 AWI65698:AWI65702 BGE65698:BGE65702 BQA65698:BQA65702 BZW65698:BZW65702 CJS65698:CJS65702 CTO65698:CTO65702 DDK65698:DDK65702 DNG65698:DNG65702 DXC65698:DXC65702 EGY65698:EGY65702 EQU65698:EQU65702 FAQ65698:FAQ65702 FKM65698:FKM65702 FUI65698:FUI65702 GEE65698:GEE65702 GOA65698:GOA65702 GXW65698:GXW65702 HHS65698:HHS65702 HRO65698:HRO65702 IBK65698:IBK65702 ILG65698:ILG65702 IVC65698:IVC65702 JEY65698:JEY65702 JOU65698:JOU65702 JYQ65698:JYQ65702 KIM65698:KIM65702 KSI65698:KSI65702 LCE65698:LCE65702 LMA65698:LMA65702 LVW65698:LVW65702 MFS65698:MFS65702 MPO65698:MPO65702 MZK65698:MZK65702 NJG65698:NJG65702 NTC65698:NTC65702 OCY65698:OCY65702 OMU65698:OMU65702 OWQ65698:OWQ65702 PGM65698:PGM65702 PQI65698:PQI65702 QAE65698:QAE65702 QKA65698:QKA65702 QTW65698:QTW65702 RDS65698:RDS65702 RNO65698:RNO65702 RXK65698:RXK65702 SHG65698:SHG65702 SRC65698:SRC65702 TAY65698:TAY65702 TKU65698:TKU65702 TUQ65698:TUQ65702 UEM65698:UEM65702 UOI65698:UOI65702 UYE65698:UYE65702 VIA65698:VIA65702 VRW65698:VRW65702 WBS65698:WBS65702 WLO65698:WLO65702 WVK65698:WVK65702 GOA983266:GOA983275 IY131234:IY131238 SU131234:SU131238 ACQ131234:ACQ131238 AMM131234:AMM131238 AWI131234:AWI131238 BGE131234:BGE131238 BQA131234:BQA131238 BZW131234:BZW131238 CJS131234:CJS131238 CTO131234:CTO131238 DDK131234:DDK131238 DNG131234:DNG131238 DXC131234:DXC131238 EGY131234:EGY131238 EQU131234:EQU131238 FAQ131234:FAQ131238 FKM131234:FKM131238 FUI131234:FUI131238 GEE131234:GEE131238 GOA131234:GOA131238 GXW131234:GXW131238 HHS131234:HHS131238 HRO131234:HRO131238 IBK131234:IBK131238 ILG131234:ILG131238 IVC131234:IVC131238 JEY131234:JEY131238 JOU131234:JOU131238 JYQ131234:JYQ131238 KIM131234:KIM131238 KSI131234:KSI131238 LCE131234:LCE131238 LMA131234:LMA131238 LVW131234:LVW131238 MFS131234:MFS131238 MPO131234:MPO131238 MZK131234:MZK131238 NJG131234:NJG131238 NTC131234:NTC131238 OCY131234:OCY131238 OMU131234:OMU131238 OWQ131234:OWQ131238 PGM131234:PGM131238 PQI131234:PQI131238 QAE131234:QAE131238 QKA131234:QKA131238 QTW131234:QTW131238 RDS131234:RDS131238 RNO131234:RNO131238 RXK131234:RXK131238 SHG131234:SHG131238 SRC131234:SRC131238 TAY131234:TAY131238 TKU131234:TKU131238 TUQ131234:TUQ131238 UEM131234:UEM131238 UOI131234:UOI131238 UYE131234:UYE131238 VIA131234:VIA131238 VRW131234:VRW131238 WBS131234:WBS131238 WLO131234:WLO131238 WVK131234:WVK131238 GXW983266:GXW983275 IY196770:IY196774 SU196770:SU196774 ACQ196770:ACQ196774 AMM196770:AMM196774 AWI196770:AWI196774 BGE196770:BGE196774 BQA196770:BQA196774 BZW196770:BZW196774 CJS196770:CJS196774 CTO196770:CTO196774 DDK196770:DDK196774 DNG196770:DNG196774 DXC196770:DXC196774 EGY196770:EGY196774 EQU196770:EQU196774 FAQ196770:FAQ196774 FKM196770:FKM196774 FUI196770:FUI196774 GEE196770:GEE196774 GOA196770:GOA196774 GXW196770:GXW196774 HHS196770:HHS196774 HRO196770:HRO196774 IBK196770:IBK196774 ILG196770:ILG196774 IVC196770:IVC196774 JEY196770:JEY196774 JOU196770:JOU196774 JYQ196770:JYQ196774 KIM196770:KIM196774 KSI196770:KSI196774 LCE196770:LCE196774 LMA196770:LMA196774 LVW196770:LVW196774 MFS196770:MFS196774 MPO196770:MPO196774 MZK196770:MZK196774 NJG196770:NJG196774 NTC196770:NTC196774 OCY196770:OCY196774 OMU196770:OMU196774 OWQ196770:OWQ196774 PGM196770:PGM196774 PQI196770:PQI196774 QAE196770:QAE196774 QKA196770:QKA196774 QTW196770:QTW196774 RDS196770:RDS196774 RNO196770:RNO196774 RXK196770:RXK196774 SHG196770:SHG196774 SRC196770:SRC196774 TAY196770:TAY196774 TKU196770:TKU196774 TUQ196770:TUQ196774 UEM196770:UEM196774 UOI196770:UOI196774 UYE196770:UYE196774 VIA196770:VIA196774 VRW196770:VRW196774 WBS196770:WBS196774 WLO196770:WLO196774 WVK196770:WVK196774 HHS983266:HHS983275 IY262306:IY262310 SU262306:SU262310 ACQ262306:ACQ262310 AMM262306:AMM262310 AWI262306:AWI262310 BGE262306:BGE262310 BQA262306:BQA262310 BZW262306:BZW262310 CJS262306:CJS262310 CTO262306:CTO262310 DDK262306:DDK262310 DNG262306:DNG262310 DXC262306:DXC262310 EGY262306:EGY262310 EQU262306:EQU262310 FAQ262306:FAQ262310 FKM262306:FKM262310 FUI262306:FUI262310 GEE262306:GEE262310 GOA262306:GOA262310 GXW262306:GXW262310 HHS262306:HHS262310 HRO262306:HRO262310 IBK262306:IBK262310 ILG262306:ILG262310 IVC262306:IVC262310 JEY262306:JEY262310 JOU262306:JOU262310 JYQ262306:JYQ262310 KIM262306:KIM262310 KSI262306:KSI262310 LCE262306:LCE262310 LMA262306:LMA262310 LVW262306:LVW262310 MFS262306:MFS262310 MPO262306:MPO262310 MZK262306:MZK262310 NJG262306:NJG262310 NTC262306:NTC262310 OCY262306:OCY262310 OMU262306:OMU262310 OWQ262306:OWQ262310 PGM262306:PGM262310 PQI262306:PQI262310 QAE262306:QAE262310 QKA262306:QKA262310 QTW262306:QTW262310 RDS262306:RDS262310 RNO262306:RNO262310 RXK262306:RXK262310 SHG262306:SHG262310 SRC262306:SRC262310 TAY262306:TAY262310 TKU262306:TKU262310 TUQ262306:TUQ262310 UEM262306:UEM262310 UOI262306:UOI262310 UYE262306:UYE262310 VIA262306:VIA262310 VRW262306:VRW262310 WBS262306:WBS262310 WLO262306:WLO262310 WVK262306:WVK262310 HRO983266:HRO983275 IY327842:IY327846 SU327842:SU327846 ACQ327842:ACQ327846 AMM327842:AMM327846 AWI327842:AWI327846 BGE327842:BGE327846 BQA327842:BQA327846 BZW327842:BZW327846 CJS327842:CJS327846 CTO327842:CTO327846 DDK327842:DDK327846 DNG327842:DNG327846 DXC327842:DXC327846 EGY327842:EGY327846 EQU327842:EQU327846 FAQ327842:FAQ327846 FKM327842:FKM327846 FUI327842:FUI327846 GEE327842:GEE327846 GOA327842:GOA327846 GXW327842:GXW327846 HHS327842:HHS327846 HRO327842:HRO327846 IBK327842:IBK327846 ILG327842:ILG327846 IVC327842:IVC327846 JEY327842:JEY327846 JOU327842:JOU327846 JYQ327842:JYQ327846 KIM327842:KIM327846 KSI327842:KSI327846 LCE327842:LCE327846 LMA327842:LMA327846 LVW327842:LVW327846 MFS327842:MFS327846 MPO327842:MPO327846 MZK327842:MZK327846 NJG327842:NJG327846 NTC327842:NTC327846 OCY327842:OCY327846 OMU327842:OMU327846 OWQ327842:OWQ327846 PGM327842:PGM327846 PQI327842:PQI327846 QAE327842:QAE327846 QKA327842:QKA327846 QTW327842:QTW327846 RDS327842:RDS327846 RNO327842:RNO327846 RXK327842:RXK327846 SHG327842:SHG327846 SRC327842:SRC327846 TAY327842:TAY327846 TKU327842:TKU327846 TUQ327842:TUQ327846 UEM327842:UEM327846 UOI327842:UOI327846 UYE327842:UYE327846 VIA327842:VIA327846 VRW327842:VRW327846 WBS327842:WBS327846 WLO327842:WLO327846 WVK327842:WVK327846 IBK983266:IBK983275 IY393378:IY393382 SU393378:SU393382 ACQ393378:ACQ393382 AMM393378:AMM393382 AWI393378:AWI393382 BGE393378:BGE393382 BQA393378:BQA393382 BZW393378:BZW393382 CJS393378:CJS393382 CTO393378:CTO393382 DDK393378:DDK393382 DNG393378:DNG393382 DXC393378:DXC393382 EGY393378:EGY393382 EQU393378:EQU393382 FAQ393378:FAQ393382 FKM393378:FKM393382 FUI393378:FUI393382 GEE393378:GEE393382 GOA393378:GOA393382 GXW393378:GXW393382 HHS393378:HHS393382 HRO393378:HRO393382 IBK393378:IBK393382 ILG393378:ILG393382 IVC393378:IVC393382 JEY393378:JEY393382 JOU393378:JOU393382 JYQ393378:JYQ393382 KIM393378:KIM393382 KSI393378:KSI393382 LCE393378:LCE393382 LMA393378:LMA393382 LVW393378:LVW393382 MFS393378:MFS393382 MPO393378:MPO393382 MZK393378:MZK393382 NJG393378:NJG393382 NTC393378:NTC393382 OCY393378:OCY393382 OMU393378:OMU393382 OWQ393378:OWQ393382 PGM393378:PGM393382 PQI393378:PQI393382 QAE393378:QAE393382 QKA393378:QKA393382 QTW393378:QTW393382 RDS393378:RDS393382 RNO393378:RNO393382 RXK393378:RXK393382 SHG393378:SHG393382 SRC393378:SRC393382 TAY393378:TAY393382 TKU393378:TKU393382 TUQ393378:TUQ393382 UEM393378:UEM393382 UOI393378:UOI393382 UYE393378:UYE393382 VIA393378:VIA393382 VRW393378:VRW393382 WBS393378:WBS393382 WLO393378:WLO393382 WVK393378:WVK393382 ILG983266:ILG983275 IY458914:IY458918 SU458914:SU458918 ACQ458914:ACQ458918 AMM458914:AMM458918 AWI458914:AWI458918 BGE458914:BGE458918 BQA458914:BQA458918 BZW458914:BZW458918 CJS458914:CJS458918 CTO458914:CTO458918 DDK458914:DDK458918 DNG458914:DNG458918 DXC458914:DXC458918 EGY458914:EGY458918 EQU458914:EQU458918 FAQ458914:FAQ458918 FKM458914:FKM458918 FUI458914:FUI458918 GEE458914:GEE458918 GOA458914:GOA458918 GXW458914:GXW458918 HHS458914:HHS458918 HRO458914:HRO458918 IBK458914:IBK458918 ILG458914:ILG458918 IVC458914:IVC458918 JEY458914:JEY458918 JOU458914:JOU458918 JYQ458914:JYQ458918 KIM458914:KIM458918 KSI458914:KSI458918 LCE458914:LCE458918 LMA458914:LMA458918 LVW458914:LVW458918 MFS458914:MFS458918 MPO458914:MPO458918 MZK458914:MZK458918 NJG458914:NJG458918 NTC458914:NTC458918 OCY458914:OCY458918 OMU458914:OMU458918 OWQ458914:OWQ458918 PGM458914:PGM458918 PQI458914:PQI458918 QAE458914:QAE458918 QKA458914:QKA458918 QTW458914:QTW458918 RDS458914:RDS458918 RNO458914:RNO458918 RXK458914:RXK458918 SHG458914:SHG458918 SRC458914:SRC458918 TAY458914:TAY458918 TKU458914:TKU458918 TUQ458914:TUQ458918 UEM458914:UEM458918 UOI458914:UOI458918 UYE458914:UYE458918 VIA458914:VIA458918 VRW458914:VRW458918 WBS458914:WBS458918 WLO458914:WLO458918 WVK458914:WVK458918 IVC983266:IVC983275 IY524450:IY524454 SU524450:SU524454 ACQ524450:ACQ524454 AMM524450:AMM524454 AWI524450:AWI524454 BGE524450:BGE524454 BQA524450:BQA524454 BZW524450:BZW524454 CJS524450:CJS524454 CTO524450:CTO524454 DDK524450:DDK524454 DNG524450:DNG524454 DXC524450:DXC524454 EGY524450:EGY524454 EQU524450:EQU524454 FAQ524450:FAQ524454 FKM524450:FKM524454 FUI524450:FUI524454 GEE524450:GEE524454 GOA524450:GOA524454 GXW524450:GXW524454 HHS524450:HHS524454 HRO524450:HRO524454 IBK524450:IBK524454 ILG524450:ILG524454 IVC524450:IVC524454 JEY524450:JEY524454 JOU524450:JOU524454 JYQ524450:JYQ524454 KIM524450:KIM524454 KSI524450:KSI524454 LCE524450:LCE524454 LMA524450:LMA524454 LVW524450:LVW524454 MFS524450:MFS524454 MPO524450:MPO524454 MZK524450:MZK524454 NJG524450:NJG524454 NTC524450:NTC524454 OCY524450:OCY524454 OMU524450:OMU524454 OWQ524450:OWQ524454 PGM524450:PGM524454 PQI524450:PQI524454 QAE524450:QAE524454 QKA524450:QKA524454 QTW524450:QTW524454 RDS524450:RDS524454 RNO524450:RNO524454 RXK524450:RXK524454 SHG524450:SHG524454 SRC524450:SRC524454 TAY524450:TAY524454 TKU524450:TKU524454 TUQ524450:TUQ524454 UEM524450:UEM524454 UOI524450:UOI524454 UYE524450:UYE524454 VIA524450:VIA524454 VRW524450:VRW524454 WBS524450:WBS524454 WLO524450:WLO524454 WVK524450:WVK524454 JEY983266:JEY983275 IY589986:IY589990 SU589986:SU589990 ACQ589986:ACQ589990 AMM589986:AMM589990 AWI589986:AWI589990 BGE589986:BGE589990 BQA589986:BQA589990 BZW589986:BZW589990 CJS589986:CJS589990 CTO589986:CTO589990 DDK589986:DDK589990 DNG589986:DNG589990 DXC589986:DXC589990 EGY589986:EGY589990 EQU589986:EQU589990 FAQ589986:FAQ589990 FKM589986:FKM589990 FUI589986:FUI589990 GEE589986:GEE589990 GOA589986:GOA589990 GXW589986:GXW589990 HHS589986:HHS589990 HRO589986:HRO589990 IBK589986:IBK589990 ILG589986:ILG589990 IVC589986:IVC589990 JEY589986:JEY589990 JOU589986:JOU589990 JYQ589986:JYQ589990 KIM589986:KIM589990 KSI589986:KSI589990 LCE589986:LCE589990 LMA589986:LMA589990 LVW589986:LVW589990 MFS589986:MFS589990 MPO589986:MPO589990 MZK589986:MZK589990 NJG589986:NJG589990 NTC589986:NTC589990 OCY589986:OCY589990 OMU589986:OMU589990 OWQ589986:OWQ589990 PGM589986:PGM589990 PQI589986:PQI589990 QAE589986:QAE589990 QKA589986:QKA589990 QTW589986:QTW589990 RDS589986:RDS589990 RNO589986:RNO589990 RXK589986:RXK589990 SHG589986:SHG589990 SRC589986:SRC589990 TAY589986:TAY589990 TKU589986:TKU589990 TUQ589986:TUQ589990 UEM589986:UEM589990 UOI589986:UOI589990 UYE589986:UYE589990 VIA589986:VIA589990 VRW589986:VRW589990 WBS589986:WBS589990 WLO589986:WLO589990 WVK589986:WVK589990 JOU983266:JOU983275 IY655522:IY655526 SU655522:SU655526 ACQ655522:ACQ655526 AMM655522:AMM655526 AWI655522:AWI655526 BGE655522:BGE655526 BQA655522:BQA655526 BZW655522:BZW655526 CJS655522:CJS655526 CTO655522:CTO655526 DDK655522:DDK655526 DNG655522:DNG655526 DXC655522:DXC655526 EGY655522:EGY655526 EQU655522:EQU655526 FAQ655522:FAQ655526 FKM655522:FKM655526 FUI655522:FUI655526 GEE655522:GEE655526 GOA655522:GOA655526 GXW655522:GXW655526 HHS655522:HHS655526 HRO655522:HRO655526 IBK655522:IBK655526 ILG655522:ILG655526 IVC655522:IVC655526 JEY655522:JEY655526 JOU655522:JOU655526 JYQ655522:JYQ655526 KIM655522:KIM655526 KSI655522:KSI655526 LCE655522:LCE655526 LMA655522:LMA655526 LVW655522:LVW655526 MFS655522:MFS655526 MPO655522:MPO655526 MZK655522:MZK655526 NJG655522:NJG655526 NTC655522:NTC655526 OCY655522:OCY655526 OMU655522:OMU655526 OWQ655522:OWQ655526 PGM655522:PGM655526 PQI655522:PQI655526 QAE655522:QAE655526 QKA655522:QKA655526 QTW655522:QTW655526 RDS655522:RDS655526 RNO655522:RNO655526 RXK655522:RXK655526 SHG655522:SHG655526 SRC655522:SRC655526 TAY655522:TAY655526 TKU655522:TKU655526 TUQ655522:TUQ655526 UEM655522:UEM655526 UOI655522:UOI655526 UYE655522:UYE655526 VIA655522:VIA655526 VRW655522:VRW655526 WBS655522:WBS655526 WLO655522:WLO655526 WVK655522:WVK655526 JYQ983266:JYQ983275 IY721058:IY721062 SU721058:SU721062 ACQ721058:ACQ721062 AMM721058:AMM721062 AWI721058:AWI721062 BGE721058:BGE721062 BQA721058:BQA721062 BZW721058:BZW721062 CJS721058:CJS721062 CTO721058:CTO721062 DDK721058:DDK721062 DNG721058:DNG721062 DXC721058:DXC721062 EGY721058:EGY721062 EQU721058:EQU721062 FAQ721058:FAQ721062 FKM721058:FKM721062 FUI721058:FUI721062 GEE721058:GEE721062 GOA721058:GOA721062 GXW721058:GXW721062 HHS721058:HHS721062 HRO721058:HRO721062 IBK721058:IBK721062 ILG721058:ILG721062 IVC721058:IVC721062 JEY721058:JEY721062 JOU721058:JOU721062 JYQ721058:JYQ721062 KIM721058:KIM721062 KSI721058:KSI721062 LCE721058:LCE721062 LMA721058:LMA721062 LVW721058:LVW721062 MFS721058:MFS721062 MPO721058:MPO721062 MZK721058:MZK721062 NJG721058:NJG721062 NTC721058:NTC721062 OCY721058:OCY721062 OMU721058:OMU721062 OWQ721058:OWQ721062 PGM721058:PGM721062 PQI721058:PQI721062 QAE721058:QAE721062 QKA721058:QKA721062 QTW721058:QTW721062 RDS721058:RDS721062 RNO721058:RNO721062 RXK721058:RXK721062 SHG721058:SHG721062 SRC721058:SRC721062 TAY721058:TAY721062 TKU721058:TKU721062 TUQ721058:TUQ721062 UEM721058:UEM721062 UOI721058:UOI721062 UYE721058:UYE721062 VIA721058:VIA721062 VRW721058:VRW721062 WBS721058:WBS721062 WLO721058:WLO721062 WVK721058:WVK721062 KIM983266:KIM983275 IY786594:IY786598 SU786594:SU786598 ACQ786594:ACQ786598 AMM786594:AMM786598 AWI786594:AWI786598 BGE786594:BGE786598 BQA786594:BQA786598 BZW786594:BZW786598 CJS786594:CJS786598 CTO786594:CTO786598 DDK786594:DDK786598 DNG786594:DNG786598 DXC786594:DXC786598 EGY786594:EGY786598 EQU786594:EQU786598 FAQ786594:FAQ786598 FKM786594:FKM786598 FUI786594:FUI786598 GEE786594:GEE786598 GOA786594:GOA786598 GXW786594:GXW786598 HHS786594:HHS786598 HRO786594:HRO786598 IBK786594:IBK786598 ILG786594:ILG786598 IVC786594:IVC786598 JEY786594:JEY786598 JOU786594:JOU786598 JYQ786594:JYQ786598 KIM786594:KIM786598 KSI786594:KSI786598 LCE786594:LCE786598 LMA786594:LMA786598 LVW786594:LVW786598 MFS786594:MFS786598 MPO786594:MPO786598 MZK786594:MZK786598 NJG786594:NJG786598 NTC786594:NTC786598 OCY786594:OCY786598 OMU786594:OMU786598 OWQ786594:OWQ786598 PGM786594:PGM786598 PQI786594:PQI786598 QAE786594:QAE786598 QKA786594:QKA786598 QTW786594:QTW786598 RDS786594:RDS786598 RNO786594:RNO786598 RXK786594:RXK786598 SHG786594:SHG786598 SRC786594:SRC786598 TAY786594:TAY786598 TKU786594:TKU786598 TUQ786594:TUQ786598 UEM786594:UEM786598 UOI786594:UOI786598 UYE786594:UYE786598 VIA786594:VIA786598 VRW786594:VRW786598 WBS786594:WBS786598 WLO786594:WLO786598 WVK786594:WVK786598 KSI983266:KSI983275 IY852130:IY852134 SU852130:SU852134 ACQ852130:ACQ852134 AMM852130:AMM852134 AWI852130:AWI852134 BGE852130:BGE852134 BQA852130:BQA852134 BZW852130:BZW852134 CJS852130:CJS852134 CTO852130:CTO852134 DDK852130:DDK852134 DNG852130:DNG852134 DXC852130:DXC852134 EGY852130:EGY852134 EQU852130:EQU852134 FAQ852130:FAQ852134 FKM852130:FKM852134 FUI852130:FUI852134 GEE852130:GEE852134 GOA852130:GOA852134 GXW852130:GXW852134 HHS852130:HHS852134 HRO852130:HRO852134 IBK852130:IBK852134 ILG852130:ILG852134 IVC852130:IVC852134 JEY852130:JEY852134 JOU852130:JOU852134 JYQ852130:JYQ852134 KIM852130:KIM852134 KSI852130:KSI852134 LCE852130:LCE852134 LMA852130:LMA852134 LVW852130:LVW852134 MFS852130:MFS852134 MPO852130:MPO852134 MZK852130:MZK852134 NJG852130:NJG852134 NTC852130:NTC852134 OCY852130:OCY852134 OMU852130:OMU852134 OWQ852130:OWQ852134 PGM852130:PGM852134 PQI852130:PQI852134 QAE852130:QAE852134 QKA852130:QKA852134 QTW852130:QTW852134 RDS852130:RDS852134 RNO852130:RNO852134 RXK852130:RXK852134 SHG852130:SHG852134 SRC852130:SRC852134 TAY852130:TAY852134 TKU852130:TKU852134 TUQ852130:TUQ852134 UEM852130:UEM852134 UOI852130:UOI852134 UYE852130:UYE852134 VIA852130:VIA852134 VRW852130:VRW852134 WBS852130:WBS852134 WLO852130:WLO852134 WVK852130:WVK852134 LCE983266:LCE983275 IY917666:IY917670 SU917666:SU917670 ACQ917666:ACQ917670 AMM917666:AMM917670 AWI917666:AWI917670 BGE917666:BGE917670 BQA917666:BQA917670 BZW917666:BZW917670 CJS917666:CJS917670 CTO917666:CTO917670 DDK917666:DDK917670 DNG917666:DNG917670 DXC917666:DXC917670 EGY917666:EGY917670 EQU917666:EQU917670 FAQ917666:FAQ917670 FKM917666:FKM917670 FUI917666:FUI917670 GEE917666:GEE917670 GOA917666:GOA917670 GXW917666:GXW917670 HHS917666:HHS917670 HRO917666:HRO917670 IBK917666:IBK917670 ILG917666:ILG917670 IVC917666:IVC917670 JEY917666:JEY917670 JOU917666:JOU917670 JYQ917666:JYQ917670 KIM917666:KIM917670 KSI917666:KSI917670 LCE917666:LCE917670 LMA917666:LMA917670 LVW917666:LVW917670 MFS917666:MFS917670 MPO917666:MPO917670 MZK917666:MZK917670 NJG917666:NJG917670 NTC917666:NTC917670 OCY917666:OCY917670 OMU917666:OMU917670 OWQ917666:OWQ917670 PGM917666:PGM917670 PQI917666:PQI917670 QAE917666:QAE917670 QKA917666:QKA917670 QTW917666:QTW917670 RDS917666:RDS917670 RNO917666:RNO917670 RXK917666:RXK917670 SHG917666:SHG917670 SRC917666:SRC917670 TAY917666:TAY917670 TKU917666:TKU917670 TUQ917666:TUQ917670 UEM917666:UEM917670 UOI917666:UOI917670 UYE917666:UYE917670 VIA917666:VIA917670 VRW917666:VRW917670 WBS917666:WBS917670 WLO917666:WLO917670 WVK917666:WVK917670 LMA983266:LMA983275 IY983202:IY983206 SU983202:SU983206 ACQ983202:ACQ983206 AMM983202:AMM983206 AWI983202:AWI983206 BGE983202:BGE983206 BQA983202:BQA983206 BZW983202:BZW983206 CJS983202:CJS983206 CTO983202:CTO983206 DDK983202:DDK983206 DNG983202:DNG983206 DXC983202:DXC983206 EGY983202:EGY983206 EQU983202:EQU983206 FAQ983202:FAQ983206 FKM983202:FKM983206 FUI983202:FUI983206 GEE983202:GEE983206 GOA983202:GOA983206 GXW983202:GXW983206 HHS983202:HHS983206 HRO983202:HRO983206 IBK983202:IBK983206 ILG983202:ILG983206 IVC983202:IVC983206 JEY983202:JEY983206 JOU983202:JOU983206 JYQ983202:JYQ983206 KIM983202:KIM983206 KSI983202:KSI983206 LCE983202:LCE983206 LMA983202:LMA983206 LVW983202:LVW983206 MFS983202:MFS983206 MPO983202:MPO983206 MZK983202:MZK983206 NJG983202:NJG983206 NTC983202:NTC983206 OCY983202:OCY983206 OMU983202:OMU983206 OWQ983202:OWQ983206 PGM983202:PGM983206 PQI983202:PQI983206 QAE983202:QAE983206 QKA983202:QKA983206 QTW983202:QTW983206 RDS983202:RDS983206 RNO983202:RNO983206 RXK983202:RXK983206 SHG983202:SHG983206 SRC983202:SRC983206 TAY983202:TAY983206 TKU983202:TKU983206 TUQ983202:TUQ983206 UEM983202:UEM983206 UOI983202:UOI983206 UYE983202:UYE983206 VIA983202:VIA983206 VRW983202:VRW983206 WBS983202:WBS983206 WLO983202:WLO983206 WVK983202:WVK983206 LVW983266:LVW983275 IY65754:IY65760 SU65754:SU65760 ACQ65754:ACQ65760 AMM65754:AMM65760 AWI65754:AWI65760 BGE65754:BGE65760 BQA65754:BQA65760 BZW65754:BZW65760 CJS65754:CJS65760 CTO65754:CTO65760 DDK65754:DDK65760 DNG65754:DNG65760 DXC65754:DXC65760 EGY65754:EGY65760 EQU65754:EQU65760 FAQ65754:FAQ65760 FKM65754:FKM65760 FUI65754:FUI65760 GEE65754:GEE65760 GOA65754:GOA65760 GXW65754:GXW65760 HHS65754:HHS65760 HRO65754:HRO65760 IBK65754:IBK65760 ILG65754:ILG65760 IVC65754:IVC65760 JEY65754:JEY65760 JOU65754:JOU65760 JYQ65754:JYQ65760 KIM65754:KIM65760 KSI65754:KSI65760 LCE65754:LCE65760 LMA65754:LMA65760 LVW65754:LVW65760 MFS65754:MFS65760 MPO65754:MPO65760 MZK65754:MZK65760 NJG65754:NJG65760 NTC65754:NTC65760 OCY65754:OCY65760 OMU65754:OMU65760 OWQ65754:OWQ65760 PGM65754:PGM65760 PQI65754:PQI65760 QAE65754:QAE65760 QKA65754:QKA65760 QTW65754:QTW65760 RDS65754:RDS65760 RNO65754:RNO65760 RXK65754:RXK65760 SHG65754:SHG65760 SRC65754:SRC65760 TAY65754:TAY65760 TKU65754:TKU65760 TUQ65754:TUQ65760 UEM65754:UEM65760 UOI65754:UOI65760 UYE65754:UYE65760 VIA65754:VIA65760 VRW65754:VRW65760 WBS65754:WBS65760 WLO65754:WLO65760 WVK65754:WVK65760 MFS983266:MFS983275 IY131290:IY131296 SU131290:SU131296 ACQ131290:ACQ131296 AMM131290:AMM131296 AWI131290:AWI131296 BGE131290:BGE131296 BQA131290:BQA131296 BZW131290:BZW131296 CJS131290:CJS131296 CTO131290:CTO131296 DDK131290:DDK131296 DNG131290:DNG131296 DXC131290:DXC131296 EGY131290:EGY131296 EQU131290:EQU131296 FAQ131290:FAQ131296 FKM131290:FKM131296 FUI131290:FUI131296 GEE131290:GEE131296 GOA131290:GOA131296 GXW131290:GXW131296 HHS131290:HHS131296 HRO131290:HRO131296 IBK131290:IBK131296 ILG131290:ILG131296 IVC131290:IVC131296 JEY131290:JEY131296 JOU131290:JOU131296 JYQ131290:JYQ131296 KIM131290:KIM131296 KSI131290:KSI131296 LCE131290:LCE131296 LMA131290:LMA131296 LVW131290:LVW131296 MFS131290:MFS131296 MPO131290:MPO131296 MZK131290:MZK131296 NJG131290:NJG131296 NTC131290:NTC131296 OCY131290:OCY131296 OMU131290:OMU131296 OWQ131290:OWQ131296 PGM131290:PGM131296 PQI131290:PQI131296 QAE131290:QAE131296 QKA131290:QKA131296 QTW131290:QTW131296 RDS131290:RDS131296 RNO131290:RNO131296 RXK131290:RXK131296 SHG131290:SHG131296 SRC131290:SRC131296 TAY131290:TAY131296 TKU131290:TKU131296 TUQ131290:TUQ131296 UEM131290:UEM131296 UOI131290:UOI131296 UYE131290:UYE131296 VIA131290:VIA131296 VRW131290:VRW131296 WBS131290:WBS131296 WLO131290:WLO131296 WVK131290:WVK131296 MPO983266:MPO983275 IY196826:IY196832 SU196826:SU196832 ACQ196826:ACQ196832 AMM196826:AMM196832 AWI196826:AWI196832 BGE196826:BGE196832 BQA196826:BQA196832 BZW196826:BZW196832 CJS196826:CJS196832 CTO196826:CTO196832 DDK196826:DDK196832 DNG196826:DNG196832 DXC196826:DXC196832 EGY196826:EGY196832 EQU196826:EQU196832 FAQ196826:FAQ196832 FKM196826:FKM196832 FUI196826:FUI196832 GEE196826:GEE196832 GOA196826:GOA196832 GXW196826:GXW196832 HHS196826:HHS196832 HRO196826:HRO196832 IBK196826:IBK196832 ILG196826:ILG196832 IVC196826:IVC196832 JEY196826:JEY196832 JOU196826:JOU196832 JYQ196826:JYQ196832 KIM196826:KIM196832 KSI196826:KSI196832 LCE196826:LCE196832 LMA196826:LMA196832 LVW196826:LVW196832 MFS196826:MFS196832 MPO196826:MPO196832 MZK196826:MZK196832 NJG196826:NJG196832 NTC196826:NTC196832 OCY196826:OCY196832 OMU196826:OMU196832 OWQ196826:OWQ196832 PGM196826:PGM196832 PQI196826:PQI196832 QAE196826:QAE196832 QKA196826:QKA196832 QTW196826:QTW196832 RDS196826:RDS196832 RNO196826:RNO196832 RXK196826:RXK196832 SHG196826:SHG196832 SRC196826:SRC196832 TAY196826:TAY196832 TKU196826:TKU196832 TUQ196826:TUQ196832 UEM196826:UEM196832 UOI196826:UOI196832 UYE196826:UYE196832 VIA196826:VIA196832 VRW196826:VRW196832 WBS196826:WBS196832 WLO196826:WLO196832 WVK196826:WVK196832 MZK983266:MZK983275 IY262362:IY262368 SU262362:SU262368 ACQ262362:ACQ262368 AMM262362:AMM262368 AWI262362:AWI262368 BGE262362:BGE262368 BQA262362:BQA262368 BZW262362:BZW262368 CJS262362:CJS262368 CTO262362:CTO262368 DDK262362:DDK262368 DNG262362:DNG262368 DXC262362:DXC262368 EGY262362:EGY262368 EQU262362:EQU262368 FAQ262362:FAQ262368 FKM262362:FKM262368 FUI262362:FUI262368 GEE262362:GEE262368 GOA262362:GOA262368 GXW262362:GXW262368 HHS262362:HHS262368 HRO262362:HRO262368 IBK262362:IBK262368 ILG262362:ILG262368 IVC262362:IVC262368 JEY262362:JEY262368 JOU262362:JOU262368 JYQ262362:JYQ262368 KIM262362:KIM262368 KSI262362:KSI262368 LCE262362:LCE262368 LMA262362:LMA262368 LVW262362:LVW262368 MFS262362:MFS262368 MPO262362:MPO262368 MZK262362:MZK262368 NJG262362:NJG262368 NTC262362:NTC262368 OCY262362:OCY262368 OMU262362:OMU262368 OWQ262362:OWQ262368 PGM262362:PGM262368 PQI262362:PQI262368 QAE262362:QAE262368 QKA262362:QKA262368 QTW262362:QTW262368 RDS262362:RDS262368 RNO262362:RNO262368 RXK262362:RXK262368 SHG262362:SHG262368 SRC262362:SRC262368 TAY262362:TAY262368 TKU262362:TKU262368 TUQ262362:TUQ262368 UEM262362:UEM262368 UOI262362:UOI262368 UYE262362:UYE262368 VIA262362:VIA262368 VRW262362:VRW262368 WBS262362:WBS262368 WLO262362:WLO262368 WVK262362:WVK262368 NJG983266:NJG983275 IY327898:IY327904 SU327898:SU327904 ACQ327898:ACQ327904 AMM327898:AMM327904 AWI327898:AWI327904 BGE327898:BGE327904 BQA327898:BQA327904 BZW327898:BZW327904 CJS327898:CJS327904 CTO327898:CTO327904 DDK327898:DDK327904 DNG327898:DNG327904 DXC327898:DXC327904 EGY327898:EGY327904 EQU327898:EQU327904 FAQ327898:FAQ327904 FKM327898:FKM327904 FUI327898:FUI327904 GEE327898:GEE327904 GOA327898:GOA327904 GXW327898:GXW327904 HHS327898:HHS327904 HRO327898:HRO327904 IBK327898:IBK327904 ILG327898:ILG327904 IVC327898:IVC327904 JEY327898:JEY327904 JOU327898:JOU327904 JYQ327898:JYQ327904 KIM327898:KIM327904 KSI327898:KSI327904 LCE327898:LCE327904 LMA327898:LMA327904 LVW327898:LVW327904 MFS327898:MFS327904 MPO327898:MPO327904 MZK327898:MZK327904 NJG327898:NJG327904 NTC327898:NTC327904 OCY327898:OCY327904 OMU327898:OMU327904 OWQ327898:OWQ327904 PGM327898:PGM327904 PQI327898:PQI327904 QAE327898:QAE327904 QKA327898:QKA327904 QTW327898:QTW327904 RDS327898:RDS327904 RNO327898:RNO327904 RXK327898:RXK327904 SHG327898:SHG327904 SRC327898:SRC327904 TAY327898:TAY327904 TKU327898:TKU327904 TUQ327898:TUQ327904 UEM327898:UEM327904 UOI327898:UOI327904 UYE327898:UYE327904 VIA327898:VIA327904 VRW327898:VRW327904 WBS327898:WBS327904 WLO327898:WLO327904 WVK327898:WVK327904 NTC983266:NTC983275 IY393434:IY393440 SU393434:SU393440 ACQ393434:ACQ393440 AMM393434:AMM393440 AWI393434:AWI393440 BGE393434:BGE393440 BQA393434:BQA393440 BZW393434:BZW393440 CJS393434:CJS393440 CTO393434:CTO393440 DDK393434:DDK393440 DNG393434:DNG393440 DXC393434:DXC393440 EGY393434:EGY393440 EQU393434:EQU393440 FAQ393434:FAQ393440 FKM393434:FKM393440 FUI393434:FUI393440 GEE393434:GEE393440 GOA393434:GOA393440 GXW393434:GXW393440 HHS393434:HHS393440 HRO393434:HRO393440 IBK393434:IBK393440 ILG393434:ILG393440 IVC393434:IVC393440 JEY393434:JEY393440 JOU393434:JOU393440 JYQ393434:JYQ393440 KIM393434:KIM393440 KSI393434:KSI393440 LCE393434:LCE393440 LMA393434:LMA393440 LVW393434:LVW393440 MFS393434:MFS393440 MPO393434:MPO393440 MZK393434:MZK393440 NJG393434:NJG393440 NTC393434:NTC393440 OCY393434:OCY393440 OMU393434:OMU393440 OWQ393434:OWQ393440 PGM393434:PGM393440 PQI393434:PQI393440 QAE393434:QAE393440 QKA393434:QKA393440 QTW393434:QTW393440 RDS393434:RDS393440 RNO393434:RNO393440 RXK393434:RXK393440 SHG393434:SHG393440 SRC393434:SRC393440 TAY393434:TAY393440 TKU393434:TKU393440 TUQ393434:TUQ393440 UEM393434:UEM393440 UOI393434:UOI393440 UYE393434:UYE393440 VIA393434:VIA393440 VRW393434:VRW393440 WBS393434:WBS393440 WLO393434:WLO393440 WVK393434:WVK393440 OCY983266:OCY983275 IY458970:IY458976 SU458970:SU458976 ACQ458970:ACQ458976 AMM458970:AMM458976 AWI458970:AWI458976 BGE458970:BGE458976 BQA458970:BQA458976 BZW458970:BZW458976 CJS458970:CJS458976 CTO458970:CTO458976 DDK458970:DDK458976 DNG458970:DNG458976 DXC458970:DXC458976 EGY458970:EGY458976 EQU458970:EQU458976 FAQ458970:FAQ458976 FKM458970:FKM458976 FUI458970:FUI458976 GEE458970:GEE458976 GOA458970:GOA458976 GXW458970:GXW458976 HHS458970:HHS458976 HRO458970:HRO458976 IBK458970:IBK458976 ILG458970:ILG458976 IVC458970:IVC458976 JEY458970:JEY458976 JOU458970:JOU458976 JYQ458970:JYQ458976 KIM458970:KIM458976 KSI458970:KSI458976 LCE458970:LCE458976 LMA458970:LMA458976 LVW458970:LVW458976 MFS458970:MFS458976 MPO458970:MPO458976 MZK458970:MZK458976 NJG458970:NJG458976 NTC458970:NTC458976 OCY458970:OCY458976 OMU458970:OMU458976 OWQ458970:OWQ458976 PGM458970:PGM458976 PQI458970:PQI458976 QAE458970:QAE458976 QKA458970:QKA458976 QTW458970:QTW458976 RDS458970:RDS458976 RNO458970:RNO458976 RXK458970:RXK458976 SHG458970:SHG458976 SRC458970:SRC458976 TAY458970:TAY458976 TKU458970:TKU458976 TUQ458970:TUQ458976 UEM458970:UEM458976 UOI458970:UOI458976 UYE458970:UYE458976 VIA458970:VIA458976 VRW458970:VRW458976 WBS458970:WBS458976 WLO458970:WLO458976 WVK458970:WVK458976 OMU983266:OMU983275 IY524506:IY524512 SU524506:SU524512 ACQ524506:ACQ524512 AMM524506:AMM524512 AWI524506:AWI524512 BGE524506:BGE524512 BQA524506:BQA524512 BZW524506:BZW524512 CJS524506:CJS524512 CTO524506:CTO524512 DDK524506:DDK524512 DNG524506:DNG524512 DXC524506:DXC524512 EGY524506:EGY524512 EQU524506:EQU524512 FAQ524506:FAQ524512 FKM524506:FKM524512 FUI524506:FUI524512 GEE524506:GEE524512 GOA524506:GOA524512 GXW524506:GXW524512 HHS524506:HHS524512 HRO524506:HRO524512 IBK524506:IBK524512 ILG524506:ILG524512 IVC524506:IVC524512 JEY524506:JEY524512 JOU524506:JOU524512 JYQ524506:JYQ524512 KIM524506:KIM524512 KSI524506:KSI524512 LCE524506:LCE524512 LMA524506:LMA524512 LVW524506:LVW524512 MFS524506:MFS524512 MPO524506:MPO524512 MZK524506:MZK524512 NJG524506:NJG524512 NTC524506:NTC524512 OCY524506:OCY524512 OMU524506:OMU524512 OWQ524506:OWQ524512 PGM524506:PGM524512 PQI524506:PQI524512 QAE524506:QAE524512 QKA524506:QKA524512 QTW524506:QTW524512 RDS524506:RDS524512 RNO524506:RNO524512 RXK524506:RXK524512 SHG524506:SHG524512 SRC524506:SRC524512 TAY524506:TAY524512 TKU524506:TKU524512 TUQ524506:TUQ524512 UEM524506:UEM524512 UOI524506:UOI524512 UYE524506:UYE524512 VIA524506:VIA524512 VRW524506:VRW524512 WBS524506:WBS524512 WLO524506:WLO524512 WVK524506:WVK524512 OWQ983266:OWQ983275 IY590042:IY590048 SU590042:SU590048 ACQ590042:ACQ590048 AMM590042:AMM590048 AWI590042:AWI590048 BGE590042:BGE590048 BQA590042:BQA590048 BZW590042:BZW590048 CJS590042:CJS590048 CTO590042:CTO590048 DDK590042:DDK590048 DNG590042:DNG590048 DXC590042:DXC590048 EGY590042:EGY590048 EQU590042:EQU590048 FAQ590042:FAQ590048 FKM590042:FKM590048 FUI590042:FUI590048 GEE590042:GEE590048 GOA590042:GOA590048 GXW590042:GXW590048 HHS590042:HHS590048 HRO590042:HRO590048 IBK590042:IBK590048 ILG590042:ILG590048 IVC590042:IVC590048 JEY590042:JEY590048 JOU590042:JOU590048 JYQ590042:JYQ590048 KIM590042:KIM590048 KSI590042:KSI590048 LCE590042:LCE590048 LMA590042:LMA590048 LVW590042:LVW590048 MFS590042:MFS590048 MPO590042:MPO590048 MZK590042:MZK590048 NJG590042:NJG590048 NTC590042:NTC590048 OCY590042:OCY590048 OMU590042:OMU590048 OWQ590042:OWQ590048 PGM590042:PGM590048 PQI590042:PQI590048 QAE590042:QAE590048 QKA590042:QKA590048 QTW590042:QTW590048 RDS590042:RDS590048 RNO590042:RNO590048 RXK590042:RXK590048 SHG590042:SHG590048 SRC590042:SRC590048 TAY590042:TAY590048 TKU590042:TKU590048 TUQ590042:TUQ590048 UEM590042:UEM590048 UOI590042:UOI590048 UYE590042:UYE590048 VIA590042:VIA590048 VRW590042:VRW590048 WBS590042:WBS590048 WLO590042:WLO590048 WVK590042:WVK590048 PGM983266:PGM983275 IY655578:IY655584 SU655578:SU655584 ACQ655578:ACQ655584 AMM655578:AMM655584 AWI655578:AWI655584 BGE655578:BGE655584 BQA655578:BQA655584 BZW655578:BZW655584 CJS655578:CJS655584 CTO655578:CTO655584 DDK655578:DDK655584 DNG655578:DNG655584 DXC655578:DXC655584 EGY655578:EGY655584 EQU655578:EQU655584 FAQ655578:FAQ655584 FKM655578:FKM655584 FUI655578:FUI655584 GEE655578:GEE655584 GOA655578:GOA655584 GXW655578:GXW655584 HHS655578:HHS655584 HRO655578:HRO655584 IBK655578:IBK655584 ILG655578:ILG655584 IVC655578:IVC655584 JEY655578:JEY655584 JOU655578:JOU655584 JYQ655578:JYQ655584 KIM655578:KIM655584 KSI655578:KSI655584 LCE655578:LCE655584 LMA655578:LMA655584 LVW655578:LVW655584 MFS655578:MFS655584 MPO655578:MPO655584 MZK655578:MZK655584 NJG655578:NJG655584 NTC655578:NTC655584 OCY655578:OCY655584 OMU655578:OMU655584 OWQ655578:OWQ655584 PGM655578:PGM655584 PQI655578:PQI655584 QAE655578:QAE655584 QKA655578:QKA655584 QTW655578:QTW655584 RDS655578:RDS655584 RNO655578:RNO655584 RXK655578:RXK655584 SHG655578:SHG655584 SRC655578:SRC655584 TAY655578:TAY655584 TKU655578:TKU655584 TUQ655578:TUQ655584 UEM655578:UEM655584 UOI655578:UOI655584 UYE655578:UYE655584 VIA655578:VIA655584 VRW655578:VRW655584 WBS655578:WBS655584 WLO655578:WLO655584 WVK655578:WVK655584 PQI983266:PQI983275 IY721114:IY721120 SU721114:SU721120 ACQ721114:ACQ721120 AMM721114:AMM721120 AWI721114:AWI721120 BGE721114:BGE721120 BQA721114:BQA721120 BZW721114:BZW721120 CJS721114:CJS721120 CTO721114:CTO721120 DDK721114:DDK721120 DNG721114:DNG721120 DXC721114:DXC721120 EGY721114:EGY721120 EQU721114:EQU721120 FAQ721114:FAQ721120 FKM721114:FKM721120 FUI721114:FUI721120 GEE721114:GEE721120 GOA721114:GOA721120 GXW721114:GXW721120 HHS721114:HHS721120 HRO721114:HRO721120 IBK721114:IBK721120 ILG721114:ILG721120 IVC721114:IVC721120 JEY721114:JEY721120 JOU721114:JOU721120 JYQ721114:JYQ721120 KIM721114:KIM721120 KSI721114:KSI721120 LCE721114:LCE721120 LMA721114:LMA721120 LVW721114:LVW721120 MFS721114:MFS721120 MPO721114:MPO721120 MZK721114:MZK721120 NJG721114:NJG721120 NTC721114:NTC721120 OCY721114:OCY721120 OMU721114:OMU721120 OWQ721114:OWQ721120 PGM721114:PGM721120 PQI721114:PQI721120 QAE721114:QAE721120 QKA721114:QKA721120 QTW721114:QTW721120 RDS721114:RDS721120 RNO721114:RNO721120 RXK721114:RXK721120 SHG721114:SHG721120 SRC721114:SRC721120 TAY721114:TAY721120 TKU721114:TKU721120 TUQ721114:TUQ721120 UEM721114:UEM721120 UOI721114:UOI721120 UYE721114:UYE721120 VIA721114:VIA721120 VRW721114:VRW721120 WBS721114:WBS721120 WLO721114:WLO721120 WVK721114:WVK721120 QAE983266:QAE983275 IY786650:IY786656 SU786650:SU786656 ACQ786650:ACQ786656 AMM786650:AMM786656 AWI786650:AWI786656 BGE786650:BGE786656 BQA786650:BQA786656 BZW786650:BZW786656 CJS786650:CJS786656 CTO786650:CTO786656 DDK786650:DDK786656 DNG786650:DNG786656 DXC786650:DXC786656 EGY786650:EGY786656 EQU786650:EQU786656 FAQ786650:FAQ786656 FKM786650:FKM786656 FUI786650:FUI786656 GEE786650:GEE786656 GOA786650:GOA786656 GXW786650:GXW786656 HHS786650:HHS786656 HRO786650:HRO786656 IBK786650:IBK786656 ILG786650:ILG786656 IVC786650:IVC786656 JEY786650:JEY786656 JOU786650:JOU786656 JYQ786650:JYQ786656 KIM786650:KIM786656 KSI786650:KSI786656 LCE786650:LCE786656 LMA786650:LMA786656 LVW786650:LVW786656 MFS786650:MFS786656 MPO786650:MPO786656 MZK786650:MZK786656 NJG786650:NJG786656 NTC786650:NTC786656 OCY786650:OCY786656 OMU786650:OMU786656 OWQ786650:OWQ786656 PGM786650:PGM786656 PQI786650:PQI786656 QAE786650:QAE786656 QKA786650:QKA786656 QTW786650:QTW786656 RDS786650:RDS786656 RNO786650:RNO786656 RXK786650:RXK786656 SHG786650:SHG786656 SRC786650:SRC786656 TAY786650:TAY786656 TKU786650:TKU786656 TUQ786650:TUQ786656 UEM786650:UEM786656 UOI786650:UOI786656 UYE786650:UYE786656 VIA786650:VIA786656 VRW786650:VRW786656 WBS786650:WBS786656 WLO786650:WLO786656 WVK786650:WVK786656 QKA983266:QKA983275 IY852186:IY852192 SU852186:SU852192 ACQ852186:ACQ852192 AMM852186:AMM852192 AWI852186:AWI852192 BGE852186:BGE852192 BQA852186:BQA852192 BZW852186:BZW852192 CJS852186:CJS852192 CTO852186:CTO852192 DDK852186:DDK852192 DNG852186:DNG852192 DXC852186:DXC852192 EGY852186:EGY852192 EQU852186:EQU852192 FAQ852186:FAQ852192 FKM852186:FKM852192 FUI852186:FUI852192 GEE852186:GEE852192 GOA852186:GOA852192 GXW852186:GXW852192 HHS852186:HHS852192 HRO852186:HRO852192 IBK852186:IBK852192 ILG852186:ILG852192 IVC852186:IVC852192 JEY852186:JEY852192 JOU852186:JOU852192 JYQ852186:JYQ852192 KIM852186:KIM852192 KSI852186:KSI852192 LCE852186:LCE852192 LMA852186:LMA852192 LVW852186:LVW852192 MFS852186:MFS852192 MPO852186:MPO852192 MZK852186:MZK852192 NJG852186:NJG852192 NTC852186:NTC852192 OCY852186:OCY852192 OMU852186:OMU852192 OWQ852186:OWQ852192 PGM852186:PGM852192 PQI852186:PQI852192 QAE852186:QAE852192 QKA852186:QKA852192 QTW852186:QTW852192 RDS852186:RDS852192 RNO852186:RNO852192 RXK852186:RXK852192 SHG852186:SHG852192 SRC852186:SRC852192 TAY852186:TAY852192 TKU852186:TKU852192 TUQ852186:TUQ852192 UEM852186:UEM852192 UOI852186:UOI852192 UYE852186:UYE852192 VIA852186:VIA852192 VRW852186:VRW852192 WBS852186:WBS852192 WLO852186:WLO852192 WVK852186:WVK852192 QTW983266:QTW983275 IY917722:IY917728 SU917722:SU917728 ACQ917722:ACQ917728 AMM917722:AMM917728 AWI917722:AWI917728 BGE917722:BGE917728 BQA917722:BQA917728 BZW917722:BZW917728 CJS917722:CJS917728 CTO917722:CTO917728 DDK917722:DDK917728 DNG917722:DNG917728 DXC917722:DXC917728 EGY917722:EGY917728 EQU917722:EQU917728 FAQ917722:FAQ917728 FKM917722:FKM917728 FUI917722:FUI917728 GEE917722:GEE917728 GOA917722:GOA917728 GXW917722:GXW917728 HHS917722:HHS917728 HRO917722:HRO917728 IBK917722:IBK917728 ILG917722:ILG917728 IVC917722:IVC917728 JEY917722:JEY917728 JOU917722:JOU917728 JYQ917722:JYQ917728 KIM917722:KIM917728 KSI917722:KSI917728 LCE917722:LCE917728 LMA917722:LMA917728 LVW917722:LVW917728 MFS917722:MFS917728 MPO917722:MPO917728 MZK917722:MZK917728 NJG917722:NJG917728 NTC917722:NTC917728 OCY917722:OCY917728 OMU917722:OMU917728 OWQ917722:OWQ917728 PGM917722:PGM917728 PQI917722:PQI917728 QAE917722:QAE917728 QKA917722:QKA917728 QTW917722:QTW917728 RDS917722:RDS917728 RNO917722:RNO917728 RXK917722:RXK917728 SHG917722:SHG917728 SRC917722:SRC917728 TAY917722:TAY917728 TKU917722:TKU917728 TUQ917722:TUQ917728 UEM917722:UEM917728 UOI917722:UOI917728 UYE917722:UYE917728 VIA917722:VIA917728 VRW917722:VRW917728 WBS917722:WBS917728 WLO917722:WLO917728 WVK917722:WVK917728 RDS983266:RDS983275 IY983258:IY983264 SU983258:SU983264 ACQ983258:ACQ983264 AMM983258:AMM983264 AWI983258:AWI983264 BGE983258:BGE983264 BQA983258:BQA983264 BZW983258:BZW983264 CJS983258:CJS983264 CTO983258:CTO983264 DDK983258:DDK983264 DNG983258:DNG983264 DXC983258:DXC983264 EGY983258:EGY983264 EQU983258:EQU983264 FAQ983258:FAQ983264 FKM983258:FKM983264 FUI983258:FUI983264 GEE983258:GEE983264 GOA983258:GOA983264 GXW983258:GXW983264 HHS983258:HHS983264 HRO983258:HRO983264 IBK983258:IBK983264 ILG983258:ILG983264 IVC983258:IVC983264 JEY983258:JEY983264 JOU983258:JOU983264 JYQ983258:JYQ983264 KIM983258:KIM983264 KSI983258:KSI983264 LCE983258:LCE983264 LMA983258:LMA983264 LVW983258:LVW983264 MFS983258:MFS983264 MPO983258:MPO983264 MZK983258:MZK983264 NJG983258:NJG983264 NTC983258:NTC983264 OCY983258:OCY983264 OMU983258:OMU983264 OWQ983258:OWQ983264 PGM983258:PGM983264 PQI983258:PQI983264 QAE983258:QAE983264 QKA983258:QKA983264 QTW983258:QTW983264 RDS983258:RDS983264 RNO983258:RNO983264 RXK983258:RXK983264 SHG983258:SHG983264 SRC983258:SRC983264 TAY983258:TAY983264 TKU983258:TKU983264 TUQ983258:TUQ983264 UEM983258:UEM983264 UOI983258:UOI983264 UYE983258:UYE983264 VIA983258:VIA983264 VRW983258:VRW983264 WBS983258:WBS983264 WLO983258:WLO983264 WVK983258:WVK983264 RNO983266:RNO983275 IY65762:IY65771 SU65762:SU65771 ACQ65762:ACQ65771 AMM65762:AMM65771 AWI65762:AWI65771 BGE65762:BGE65771 BQA65762:BQA65771 BZW65762:BZW65771 CJS65762:CJS65771 CTO65762:CTO65771 DDK65762:DDK65771 DNG65762:DNG65771 DXC65762:DXC65771 EGY65762:EGY65771 EQU65762:EQU65771 FAQ65762:FAQ65771 FKM65762:FKM65771 FUI65762:FUI65771 GEE65762:GEE65771 GOA65762:GOA65771 GXW65762:GXW65771 HHS65762:HHS65771 HRO65762:HRO65771 IBK65762:IBK65771 ILG65762:ILG65771 IVC65762:IVC65771 JEY65762:JEY65771 JOU65762:JOU65771 JYQ65762:JYQ65771 KIM65762:KIM65771 KSI65762:KSI65771 LCE65762:LCE65771 LMA65762:LMA65771 LVW65762:LVW65771 MFS65762:MFS65771 MPO65762:MPO65771 MZK65762:MZK65771 NJG65762:NJG65771 NTC65762:NTC65771 OCY65762:OCY65771 OMU65762:OMU65771 OWQ65762:OWQ65771 PGM65762:PGM65771 PQI65762:PQI65771 QAE65762:QAE65771 QKA65762:QKA65771 QTW65762:QTW65771 RDS65762:RDS65771 RNO65762:RNO65771 RXK65762:RXK65771 SHG65762:SHG65771 SRC65762:SRC65771 TAY65762:TAY65771 TKU65762:TKU65771 TUQ65762:TUQ65771 UEM65762:UEM65771 UOI65762:UOI65771 UYE65762:UYE65771 VIA65762:VIA65771 VRW65762:VRW65771 WBS65762:WBS65771 WLO65762:WLO65771 WVK65762:WVK65771 RXK983266:RXK983275 IY131298:IY131307 SU131298:SU131307 ACQ131298:ACQ131307 AMM131298:AMM131307 AWI131298:AWI131307 BGE131298:BGE131307 BQA131298:BQA131307 BZW131298:BZW131307 CJS131298:CJS131307 CTO131298:CTO131307 DDK131298:DDK131307 DNG131298:DNG131307 DXC131298:DXC131307 EGY131298:EGY131307 EQU131298:EQU131307 FAQ131298:FAQ131307 FKM131298:FKM131307 FUI131298:FUI131307 GEE131298:GEE131307 GOA131298:GOA131307 GXW131298:GXW131307 HHS131298:HHS131307 HRO131298:HRO131307 IBK131298:IBK131307 ILG131298:ILG131307 IVC131298:IVC131307 JEY131298:JEY131307 JOU131298:JOU131307 JYQ131298:JYQ131307 KIM131298:KIM131307 KSI131298:KSI131307 LCE131298:LCE131307 LMA131298:LMA131307 LVW131298:LVW131307 MFS131298:MFS131307 MPO131298:MPO131307 MZK131298:MZK131307 NJG131298:NJG131307 NTC131298:NTC131307 OCY131298:OCY131307 OMU131298:OMU131307 OWQ131298:OWQ131307 PGM131298:PGM131307 PQI131298:PQI131307 QAE131298:QAE131307 QKA131298:QKA131307 QTW131298:QTW131307 RDS131298:RDS131307 RNO131298:RNO131307 RXK131298:RXK131307 SHG131298:SHG131307 SRC131298:SRC131307 TAY131298:TAY131307 TKU131298:TKU131307 TUQ131298:TUQ131307 UEM131298:UEM131307 UOI131298:UOI131307 UYE131298:UYE131307 VIA131298:VIA131307 VRW131298:VRW131307 WBS131298:WBS131307 WLO131298:WLO131307 WVK131298:WVK131307 SHG983266:SHG983275 IY196834:IY196843 SU196834:SU196843 ACQ196834:ACQ196843 AMM196834:AMM196843 AWI196834:AWI196843 BGE196834:BGE196843 BQA196834:BQA196843 BZW196834:BZW196843 CJS196834:CJS196843 CTO196834:CTO196843 DDK196834:DDK196843 DNG196834:DNG196843 DXC196834:DXC196843 EGY196834:EGY196843 EQU196834:EQU196843 FAQ196834:FAQ196843 FKM196834:FKM196843 FUI196834:FUI196843 GEE196834:GEE196843 GOA196834:GOA196843 GXW196834:GXW196843 HHS196834:HHS196843 HRO196834:HRO196843 IBK196834:IBK196843 ILG196834:ILG196843 IVC196834:IVC196843 JEY196834:JEY196843 JOU196834:JOU196843 JYQ196834:JYQ196843 KIM196834:KIM196843 KSI196834:KSI196843 LCE196834:LCE196843 LMA196834:LMA196843 LVW196834:LVW196843 MFS196834:MFS196843 MPO196834:MPO196843 MZK196834:MZK196843 NJG196834:NJG196843 NTC196834:NTC196843 OCY196834:OCY196843 OMU196834:OMU196843 OWQ196834:OWQ196843 PGM196834:PGM196843 PQI196834:PQI196843 QAE196834:QAE196843 QKA196834:QKA196843 QTW196834:QTW196843 RDS196834:RDS196843 RNO196834:RNO196843 RXK196834:RXK196843 SHG196834:SHG196843 SRC196834:SRC196843 TAY196834:TAY196843 TKU196834:TKU196843 TUQ196834:TUQ196843 UEM196834:UEM196843 UOI196834:UOI196843 UYE196834:UYE196843 VIA196834:VIA196843 VRW196834:VRW196843 WBS196834:WBS196843 WLO196834:WLO196843 WVK196834:WVK196843 SRC983266:SRC983275 IY262370:IY262379 SU262370:SU262379 ACQ262370:ACQ262379 AMM262370:AMM262379 AWI262370:AWI262379 BGE262370:BGE262379 BQA262370:BQA262379 BZW262370:BZW262379 CJS262370:CJS262379 CTO262370:CTO262379 DDK262370:DDK262379 DNG262370:DNG262379 DXC262370:DXC262379 EGY262370:EGY262379 EQU262370:EQU262379 FAQ262370:FAQ262379 FKM262370:FKM262379 FUI262370:FUI262379 GEE262370:GEE262379 GOA262370:GOA262379 GXW262370:GXW262379 HHS262370:HHS262379 HRO262370:HRO262379 IBK262370:IBK262379 ILG262370:ILG262379 IVC262370:IVC262379 JEY262370:JEY262379 JOU262370:JOU262379 JYQ262370:JYQ262379 KIM262370:KIM262379 KSI262370:KSI262379 LCE262370:LCE262379 LMA262370:LMA262379 LVW262370:LVW262379 MFS262370:MFS262379 MPO262370:MPO262379 MZK262370:MZK262379 NJG262370:NJG262379 NTC262370:NTC262379 OCY262370:OCY262379 OMU262370:OMU262379 OWQ262370:OWQ262379 PGM262370:PGM262379 PQI262370:PQI262379 QAE262370:QAE262379 QKA262370:QKA262379 QTW262370:QTW262379 RDS262370:RDS262379 RNO262370:RNO262379 RXK262370:RXK262379 SHG262370:SHG262379 SRC262370:SRC262379 TAY262370:TAY262379 TKU262370:TKU262379 TUQ262370:TUQ262379 UEM262370:UEM262379 UOI262370:UOI262379 UYE262370:UYE262379 VIA262370:VIA262379 VRW262370:VRW262379 WBS262370:WBS262379 WLO262370:WLO262379 WVK262370:WVK262379 TAY983266:TAY983275 IY327906:IY327915 SU327906:SU327915 ACQ327906:ACQ327915 AMM327906:AMM327915 AWI327906:AWI327915 BGE327906:BGE327915 BQA327906:BQA327915 BZW327906:BZW327915 CJS327906:CJS327915 CTO327906:CTO327915 DDK327906:DDK327915 DNG327906:DNG327915 DXC327906:DXC327915 EGY327906:EGY327915 EQU327906:EQU327915 FAQ327906:FAQ327915 FKM327906:FKM327915 FUI327906:FUI327915 GEE327906:GEE327915 GOA327906:GOA327915 GXW327906:GXW327915 HHS327906:HHS327915 HRO327906:HRO327915 IBK327906:IBK327915 ILG327906:ILG327915 IVC327906:IVC327915 JEY327906:JEY327915 JOU327906:JOU327915 JYQ327906:JYQ327915 KIM327906:KIM327915 KSI327906:KSI327915 LCE327906:LCE327915 LMA327906:LMA327915 LVW327906:LVW327915 MFS327906:MFS327915 MPO327906:MPO327915 MZK327906:MZK327915 NJG327906:NJG327915 NTC327906:NTC327915 OCY327906:OCY327915 OMU327906:OMU327915 OWQ327906:OWQ327915 PGM327906:PGM327915 PQI327906:PQI327915 QAE327906:QAE327915 QKA327906:QKA327915 QTW327906:QTW327915 RDS327906:RDS327915 RNO327906:RNO327915 RXK327906:RXK327915 SHG327906:SHG327915 SRC327906:SRC327915 TAY327906:TAY327915 TKU327906:TKU327915 TUQ327906:TUQ327915 UEM327906:UEM327915 UOI327906:UOI327915 UYE327906:UYE327915 VIA327906:VIA327915 VRW327906:VRW327915 WBS327906:WBS327915 WLO327906:WLO327915 WVK327906:WVK327915 TKU983266:TKU983275 IY393442:IY393451 SU393442:SU393451 ACQ393442:ACQ393451 AMM393442:AMM393451 AWI393442:AWI393451 BGE393442:BGE393451 BQA393442:BQA393451 BZW393442:BZW393451 CJS393442:CJS393451 CTO393442:CTO393451 DDK393442:DDK393451 DNG393442:DNG393451 DXC393442:DXC393451 EGY393442:EGY393451 EQU393442:EQU393451 FAQ393442:FAQ393451 FKM393442:FKM393451 FUI393442:FUI393451 GEE393442:GEE393451 GOA393442:GOA393451 GXW393442:GXW393451 HHS393442:HHS393451 HRO393442:HRO393451 IBK393442:IBK393451 ILG393442:ILG393451 IVC393442:IVC393451 JEY393442:JEY393451 JOU393442:JOU393451 JYQ393442:JYQ393451 KIM393442:KIM393451 KSI393442:KSI393451 LCE393442:LCE393451 LMA393442:LMA393451 LVW393442:LVW393451 MFS393442:MFS393451 MPO393442:MPO393451 MZK393442:MZK393451 NJG393442:NJG393451 NTC393442:NTC393451 OCY393442:OCY393451 OMU393442:OMU393451 OWQ393442:OWQ393451 PGM393442:PGM393451 PQI393442:PQI393451 QAE393442:QAE393451 QKA393442:QKA393451 QTW393442:QTW393451 RDS393442:RDS393451 RNO393442:RNO393451 RXK393442:RXK393451 SHG393442:SHG393451 SRC393442:SRC393451 TAY393442:TAY393451 TKU393442:TKU393451 TUQ393442:TUQ393451 UEM393442:UEM393451 UOI393442:UOI393451 UYE393442:UYE393451 VIA393442:VIA393451 VRW393442:VRW393451 WBS393442:WBS393451 WLO393442:WLO393451 WVK393442:WVK393451 TUQ983266:TUQ983275 IY458978:IY458987 SU458978:SU458987 ACQ458978:ACQ458987 AMM458978:AMM458987 AWI458978:AWI458987 BGE458978:BGE458987 BQA458978:BQA458987 BZW458978:BZW458987 CJS458978:CJS458987 CTO458978:CTO458987 DDK458978:DDK458987 DNG458978:DNG458987 DXC458978:DXC458987 EGY458978:EGY458987 EQU458978:EQU458987 FAQ458978:FAQ458987 FKM458978:FKM458987 FUI458978:FUI458987 GEE458978:GEE458987 GOA458978:GOA458987 GXW458978:GXW458987 HHS458978:HHS458987 HRO458978:HRO458987 IBK458978:IBK458987 ILG458978:ILG458987 IVC458978:IVC458987 JEY458978:JEY458987 JOU458978:JOU458987 JYQ458978:JYQ458987 KIM458978:KIM458987 KSI458978:KSI458987 LCE458978:LCE458987 LMA458978:LMA458987 LVW458978:LVW458987 MFS458978:MFS458987 MPO458978:MPO458987 MZK458978:MZK458987 NJG458978:NJG458987 NTC458978:NTC458987 OCY458978:OCY458987 OMU458978:OMU458987 OWQ458978:OWQ458987 PGM458978:PGM458987 PQI458978:PQI458987 QAE458978:QAE458987 QKA458978:QKA458987 QTW458978:QTW458987 RDS458978:RDS458987 RNO458978:RNO458987 RXK458978:RXK458987 SHG458978:SHG458987 SRC458978:SRC458987 TAY458978:TAY458987 TKU458978:TKU458987 TUQ458978:TUQ458987 UEM458978:UEM458987 UOI458978:UOI458987 UYE458978:UYE458987 VIA458978:VIA458987 VRW458978:VRW458987 WBS458978:WBS458987 WLO458978:WLO458987 WVK458978:WVK458987 UEM983266:UEM983275 IY524514:IY524523 SU524514:SU524523 ACQ524514:ACQ524523 AMM524514:AMM524523 AWI524514:AWI524523 BGE524514:BGE524523 BQA524514:BQA524523 BZW524514:BZW524523 CJS524514:CJS524523 CTO524514:CTO524523 DDK524514:DDK524523 DNG524514:DNG524523 DXC524514:DXC524523 EGY524514:EGY524523 EQU524514:EQU524523 FAQ524514:FAQ524523 FKM524514:FKM524523 FUI524514:FUI524523 GEE524514:GEE524523 GOA524514:GOA524523 GXW524514:GXW524523 HHS524514:HHS524523 HRO524514:HRO524523 IBK524514:IBK524523 ILG524514:ILG524523 IVC524514:IVC524523 JEY524514:JEY524523 JOU524514:JOU524523 JYQ524514:JYQ524523 KIM524514:KIM524523 KSI524514:KSI524523 LCE524514:LCE524523 LMA524514:LMA524523 LVW524514:LVW524523 MFS524514:MFS524523 MPO524514:MPO524523 MZK524514:MZK524523 NJG524514:NJG524523 NTC524514:NTC524523 OCY524514:OCY524523 OMU524514:OMU524523 OWQ524514:OWQ524523 PGM524514:PGM524523 PQI524514:PQI524523 QAE524514:QAE524523 QKA524514:QKA524523 QTW524514:QTW524523 RDS524514:RDS524523 RNO524514:RNO524523 RXK524514:RXK524523 SHG524514:SHG524523 SRC524514:SRC524523 TAY524514:TAY524523 TKU524514:TKU524523 TUQ524514:TUQ524523 UEM524514:UEM524523 UOI524514:UOI524523 UYE524514:UYE524523 VIA524514:VIA524523 VRW524514:VRW524523 WBS524514:WBS524523 WLO524514:WLO524523 WVK524514:WVK524523 UOI983266:UOI983275 IY590050:IY590059 SU590050:SU590059 ACQ590050:ACQ590059 AMM590050:AMM590059 AWI590050:AWI590059 BGE590050:BGE590059 BQA590050:BQA590059 BZW590050:BZW590059 CJS590050:CJS590059 CTO590050:CTO590059 DDK590050:DDK590059 DNG590050:DNG590059 DXC590050:DXC590059 EGY590050:EGY590059 EQU590050:EQU590059 FAQ590050:FAQ590059 FKM590050:FKM590059 FUI590050:FUI590059 GEE590050:GEE590059 GOA590050:GOA590059 GXW590050:GXW590059 HHS590050:HHS590059 HRO590050:HRO590059 IBK590050:IBK590059 ILG590050:ILG590059 IVC590050:IVC590059 JEY590050:JEY590059 JOU590050:JOU590059 JYQ590050:JYQ590059 KIM590050:KIM590059 KSI590050:KSI590059 LCE590050:LCE590059 LMA590050:LMA590059 LVW590050:LVW590059 MFS590050:MFS590059 MPO590050:MPO590059 MZK590050:MZK590059 NJG590050:NJG590059 NTC590050:NTC590059 OCY590050:OCY590059 OMU590050:OMU590059 OWQ590050:OWQ590059 PGM590050:PGM590059 PQI590050:PQI590059 QAE590050:QAE590059 QKA590050:QKA590059 QTW590050:QTW590059 RDS590050:RDS590059 RNO590050:RNO590059 RXK590050:RXK590059 SHG590050:SHG590059 SRC590050:SRC590059 TAY590050:TAY590059 TKU590050:TKU590059 TUQ590050:TUQ590059 UEM590050:UEM590059 UOI590050:UOI590059 UYE590050:UYE590059 VIA590050:VIA590059 VRW590050:VRW590059 WBS590050:WBS590059 WLO590050:WLO590059 WVK590050:WVK590059 UYE983266:UYE983275 IY655586:IY655595 SU655586:SU655595 ACQ655586:ACQ655595 AMM655586:AMM655595 AWI655586:AWI655595 BGE655586:BGE655595 BQA655586:BQA655595 BZW655586:BZW655595 CJS655586:CJS655595 CTO655586:CTO655595 DDK655586:DDK655595 DNG655586:DNG655595 DXC655586:DXC655595 EGY655586:EGY655595 EQU655586:EQU655595 FAQ655586:FAQ655595 FKM655586:FKM655595 FUI655586:FUI655595 GEE655586:GEE655595 GOA655586:GOA655595 GXW655586:GXW655595 HHS655586:HHS655595 HRO655586:HRO655595 IBK655586:IBK655595 ILG655586:ILG655595 IVC655586:IVC655595 JEY655586:JEY655595 JOU655586:JOU655595 JYQ655586:JYQ655595 KIM655586:KIM655595 KSI655586:KSI655595 LCE655586:LCE655595 LMA655586:LMA655595 LVW655586:LVW655595 MFS655586:MFS655595 MPO655586:MPO655595 MZK655586:MZK655595 NJG655586:NJG655595 NTC655586:NTC655595 OCY655586:OCY655595 OMU655586:OMU655595 OWQ655586:OWQ655595 PGM655586:PGM655595 PQI655586:PQI655595 QAE655586:QAE655595 QKA655586:QKA655595 QTW655586:QTW655595 RDS655586:RDS655595 RNO655586:RNO655595 RXK655586:RXK655595 SHG655586:SHG655595 SRC655586:SRC655595 TAY655586:TAY655595 TKU655586:TKU655595 TUQ655586:TUQ655595 UEM655586:UEM655595 UOI655586:UOI655595 UYE655586:UYE655595 VIA655586:VIA655595 VRW655586:VRW655595 WBS655586:WBS655595 WLO655586:WLO655595 WVK655586:WVK655595 VIA983266:VIA983275 IY721122:IY721131 SU721122:SU721131 ACQ721122:ACQ721131 AMM721122:AMM721131 AWI721122:AWI721131 BGE721122:BGE721131 BQA721122:BQA721131 BZW721122:BZW721131 CJS721122:CJS721131 CTO721122:CTO721131 DDK721122:DDK721131 DNG721122:DNG721131 DXC721122:DXC721131 EGY721122:EGY721131 EQU721122:EQU721131 FAQ721122:FAQ721131 FKM721122:FKM721131 FUI721122:FUI721131 GEE721122:GEE721131 GOA721122:GOA721131 GXW721122:GXW721131 HHS721122:HHS721131 HRO721122:HRO721131 IBK721122:IBK721131 ILG721122:ILG721131 IVC721122:IVC721131 JEY721122:JEY721131 JOU721122:JOU721131 JYQ721122:JYQ721131 KIM721122:KIM721131 KSI721122:KSI721131 LCE721122:LCE721131 LMA721122:LMA721131 LVW721122:LVW721131 MFS721122:MFS721131 MPO721122:MPO721131 MZK721122:MZK721131 NJG721122:NJG721131 NTC721122:NTC721131 OCY721122:OCY721131 OMU721122:OMU721131 OWQ721122:OWQ721131 PGM721122:PGM721131 PQI721122:PQI721131 QAE721122:QAE721131 QKA721122:QKA721131 QTW721122:QTW721131 RDS721122:RDS721131 RNO721122:RNO721131 RXK721122:RXK721131 SHG721122:SHG721131 SRC721122:SRC721131 TAY721122:TAY721131 TKU721122:TKU721131 TUQ721122:TUQ721131 UEM721122:UEM721131 UOI721122:UOI721131 UYE721122:UYE721131 VIA721122:VIA721131 VRW721122:VRW721131 WBS721122:WBS721131 WLO721122:WLO721131 WVK721122:WVK721131 VRW983266:VRW983275 IY786658:IY786667 SU786658:SU786667 ACQ786658:ACQ786667 AMM786658:AMM786667 AWI786658:AWI786667 BGE786658:BGE786667 BQA786658:BQA786667 BZW786658:BZW786667 CJS786658:CJS786667 CTO786658:CTO786667 DDK786658:DDK786667 DNG786658:DNG786667 DXC786658:DXC786667 EGY786658:EGY786667 EQU786658:EQU786667 FAQ786658:FAQ786667 FKM786658:FKM786667 FUI786658:FUI786667 GEE786658:GEE786667 GOA786658:GOA786667 GXW786658:GXW786667 HHS786658:HHS786667 HRO786658:HRO786667 IBK786658:IBK786667 ILG786658:ILG786667 IVC786658:IVC786667 JEY786658:JEY786667 JOU786658:JOU786667 JYQ786658:JYQ786667 KIM786658:KIM786667 KSI786658:KSI786667 LCE786658:LCE786667 LMA786658:LMA786667 LVW786658:LVW786667 MFS786658:MFS786667 MPO786658:MPO786667 MZK786658:MZK786667 NJG786658:NJG786667 NTC786658:NTC786667 OCY786658:OCY786667 OMU786658:OMU786667 OWQ786658:OWQ786667 PGM786658:PGM786667 PQI786658:PQI786667 QAE786658:QAE786667 QKA786658:QKA786667 QTW786658:QTW786667 RDS786658:RDS786667 RNO786658:RNO786667 RXK786658:RXK786667 SHG786658:SHG786667 SRC786658:SRC786667 TAY786658:TAY786667 TKU786658:TKU786667 TUQ786658:TUQ786667 UEM786658:UEM786667 UOI786658:UOI786667 UYE786658:UYE786667 VIA786658:VIA786667 VRW786658:VRW786667 WBS786658:WBS786667 WLO786658:WLO786667 WVK786658:WVK786667 WBS983266:WBS983275 IY852194:IY852203 SU852194:SU852203 ACQ852194:ACQ852203 AMM852194:AMM852203 AWI852194:AWI852203 BGE852194:BGE852203 BQA852194:BQA852203 BZW852194:BZW852203 CJS852194:CJS852203 CTO852194:CTO852203 DDK852194:DDK852203 DNG852194:DNG852203 DXC852194:DXC852203 EGY852194:EGY852203 EQU852194:EQU852203 FAQ852194:FAQ852203 FKM852194:FKM852203 FUI852194:FUI852203 GEE852194:GEE852203 GOA852194:GOA852203 GXW852194:GXW852203 HHS852194:HHS852203 HRO852194:HRO852203 IBK852194:IBK852203 ILG852194:ILG852203 IVC852194:IVC852203 JEY852194:JEY852203 JOU852194:JOU852203 JYQ852194:JYQ852203 KIM852194:KIM852203 KSI852194:KSI852203 LCE852194:LCE852203 LMA852194:LMA852203 LVW852194:LVW852203 MFS852194:MFS852203 MPO852194:MPO852203 MZK852194:MZK852203 NJG852194:NJG852203 NTC852194:NTC852203 OCY852194:OCY852203 OMU852194:OMU852203 OWQ852194:OWQ852203 PGM852194:PGM852203 PQI852194:PQI852203 QAE852194:QAE852203 QKA852194:QKA852203 QTW852194:QTW852203 RDS852194:RDS852203 RNO852194:RNO852203 RXK852194:RXK852203 SHG852194:SHG852203 SRC852194:SRC852203 TAY852194:TAY852203 TKU852194:TKU852203 TUQ852194:TUQ852203 UEM852194:UEM852203 UOI852194:UOI852203 UYE852194:UYE852203 VIA852194:VIA852203 VRW852194:VRW852203 WBS852194:WBS852203 WLO852194:WLO852203 WVK852194:WVK852203 WLO983266:WLO983275 IY917730:IY917739 SU917730:SU917739 ACQ917730:ACQ917739 AMM917730:AMM917739 AWI917730:AWI917739 BGE917730:BGE917739 BQA917730:BQA917739 BZW917730:BZW917739 CJS917730:CJS917739 CTO917730:CTO917739 DDK917730:DDK917739 DNG917730:DNG917739 DXC917730:DXC917739 EGY917730:EGY917739 EQU917730:EQU917739 FAQ917730:FAQ917739 FKM917730:FKM917739 FUI917730:FUI917739 GEE917730:GEE917739 GOA917730:GOA917739 GXW917730:GXW917739 HHS917730:HHS917739 HRO917730:HRO917739 IBK917730:IBK917739 ILG917730:ILG917739 IVC917730:IVC917739 JEY917730:JEY917739 JOU917730:JOU917739 JYQ917730:JYQ917739 KIM917730:KIM917739 KSI917730:KSI917739 LCE917730:LCE917739 LMA917730:LMA917739 LVW917730:LVW917739 MFS917730:MFS917739 MPO917730:MPO917739 MZK917730:MZK917739 NJG917730:NJG917739 NTC917730:NTC917739 OCY917730:OCY917739 OMU917730:OMU917739 OWQ917730:OWQ917739 PGM917730:PGM917739 PQI917730:PQI917739 QAE917730:QAE917739 QKA917730:QKA917739 QTW917730:QTW917739 RDS917730:RDS917739 RNO917730:RNO917739 RXK917730:RXK917739 SHG917730:SHG917739 SRC917730:SRC917739" xr:uid="{00000000-0002-0000-0100-000001000000}">
      <formula1>-9.99999999999999E+26</formula1>
      <formula2>9.99999999999999E+31</formula2>
    </dataValidation>
    <dataValidation type="decimal" allowBlank="1" showInputMessage="1" showErrorMessage="1" error="Digite solo valores" prompt="Digite valor positivo si es Credito_x000a_Digite con signo negavito si es debito" sqref="WVK982968:WVK982984 IY244:IY245 SU244:SU245 ACQ244:ACQ245 AMM244:AMM245 AWI244:AWI245 BGE244:BGE245 BQA244:BQA245 BZW244:BZW245 CJS244:CJS245 CTO244:CTO245 DDK244:DDK245 DNG244:DNG245 DXC244:DXC245 EGY244:EGY245 EQU244:EQU245 FAQ244:FAQ245 FKM244:FKM245 FUI244:FUI245 GEE244:GEE245 GOA244:GOA245 GXW244:GXW245 HHS244:HHS245 HRO244:HRO245 IBK244:IBK245 ILG244:ILG245 IVC244:IVC245 JEY244:JEY245 JOU244:JOU245 JYQ244:JYQ245 KIM244:KIM245 KSI244:KSI245 LCE244:LCE245 LMA244:LMA245 LVW244:LVW245 MFS244:MFS245 MPO244:MPO245 MZK244:MZK245 NJG244:NJG245 NTC244:NTC245 OCY244:OCY245 OMU244:OMU245 OWQ244:OWQ245 PGM244:PGM245 PQI244:PQI245 QAE244:QAE245 QKA244:QKA245 QTW244:QTW245 RDS244:RDS245 RNO244:RNO245 RXK244:RXK245 SHG244:SHG245 SRC244:SRC245 TAY244:TAY245 TKU244:TKU245 TUQ244:TUQ245 UEM244:UEM245 UOI244:UOI245 UYE244:UYE245 VIA244:VIA245 VRW244:VRW245 WBS244:WBS245 WLO244:WLO245 WVK244:WVK245 LMA982968:LMA982984 IY65482:IY65498 SU65482:SU65498 ACQ65482:ACQ65498 AMM65482:AMM65498 AWI65482:AWI65498 BGE65482:BGE65498 BQA65482:BQA65498 BZW65482:BZW65498 CJS65482:CJS65498 CTO65482:CTO65498 DDK65482:DDK65498 DNG65482:DNG65498 DXC65482:DXC65498 EGY65482:EGY65498 EQU65482:EQU65498 FAQ65482:FAQ65498 FKM65482:FKM65498 FUI65482:FUI65498 GEE65482:GEE65498 GOA65482:GOA65498 GXW65482:GXW65498 HHS65482:HHS65498 HRO65482:HRO65498 IBK65482:IBK65498 ILG65482:ILG65498 IVC65482:IVC65498 JEY65482:JEY65498 JOU65482:JOU65498 JYQ65482:JYQ65498 KIM65482:KIM65498 KSI65482:KSI65498 LCE65482:LCE65498 LMA65482:LMA65498 LVW65482:LVW65498 MFS65482:MFS65498 MPO65482:MPO65498 MZK65482:MZK65498 NJG65482:NJG65498 NTC65482:NTC65498 OCY65482:OCY65498 OMU65482:OMU65498 OWQ65482:OWQ65498 PGM65482:PGM65498 PQI65482:PQI65498 QAE65482:QAE65498 QKA65482:QKA65498 QTW65482:QTW65498 RDS65482:RDS65498 RNO65482:RNO65498 RXK65482:RXK65498 SHG65482:SHG65498 SRC65482:SRC65498 TAY65482:TAY65498 TKU65482:TKU65498 TUQ65482:TUQ65498 UEM65482:UEM65498 UOI65482:UOI65498 UYE65482:UYE65498 VIA65482:VIA65498 VRW65482:VRW65498 WBS65482:WBS65498 WLO65482:WLO65498 WVK65482:WVK65498 LVW982968:LVW982984 IY131018:IY131034 SU131018:SU131034 ACQ131018:ACQ131034 AMM131018:AMM131034 AWI131018:AWI131034 BGE131018:BGE131034 BQA131018:BQA131034 BZW131018:BZW131034 CJS131018:CJS131034 CTO131018:CTO131034 DDK131018:DDK131034 DNG131018:DNG131034 DXC131018:DXC131034 EGY131018:EGY131034 EQU131018:EQU131034 FAQ131018:FAQ131034 FKM131018:FKM131034 FUI131018:FUI131034 GEE131018:GEE131034 GOA131018:GOA131034 GXW131018:GXW131034 HHS131018:HHS131034 HRO131018:HRO131034 IBK131018:IBK131034 ILG131018:ILG131034 IVC131018:IVC131034 JEY131018:JEY131034 JOU131018:JOU131034 JYQ131018:JYQ131034 KIM131018:KIM131034 KSI131018:KSI131034 LCE131018:LCE131034 LMA131018:LMA131034 LVW131018:LVW131034 MFS131018:MFS131034 MPO131018:MPO131034 MZK131018:MZK131034 NJG131018:NJG131034 NTC131018:NTC131034 OCY131018:OCY131034 OMU131018:OMU131034 OWQ131018:OWQ131034 PGM131018:PGM131034 PQI131018:PQI131034 QAE131018:QAE131034 QKA131018:QKA131034 QTW131018:QTW131034 RDS131018:RDS131034 RNO131018:RNO131034 RXK131018:RXK131034 SHG131018:SHG131034 SRC131018:SRC131034 TAY131018:TAY131034 TKU131018:TKU131034 TUQ131018:TUQ131034 UEM131018:UEM131034 UOI131018:UOI131034 UYE131018:UYE131034 VIA131018:VIA131034 VRW131018:VRW131034 WBS131018:WBS131034 WLO131018:WLO131034 WVK131018:WVK131034 MFS982968:MFS982984 IY196554:IY196570 SU196554:SU196570 ACQ196554:ACQ196570 AMM196554:AMM196570 AWI196554:AWI196570 BGE196554:BGE196570 BQA196554:BQA196570 BZW196554:BZW196570 CJS196554:CJS196570 CTO196554:CTO196570 DDK196554:DDK196570 DNG196554:DNG196570 DXC196554:DXC196570 EGY196554:EGY196570 EQU196554:EQU196570 FAQ196554:FAQ196570 FKM196554:FKM196570 FUI196554:FUI196570 GEE196554:GEE196570 GOA196554:GOA196570 GXW196554:GXW196570 HHS196554:HHS196570 HRO196554:HRO196570 IBK196554:IBK196570 ILG196554:ILG196570 IVC196554:IVC196570 JEY196554:JEY196570 JOU196554:JOU196570 JYQ196554:JYQ196570 KIM196554:KIM196570 KSI196554:KSI196570 LCE196554:LCE196570 LMA196554:LMA196570 LVW196554:LVW196570 MFS196554:MFS196570 MPO196554:MPO196570 MZK196554:MZK196570 NJG196554:NJG196570 NTC196554:NTC196570 OCY196554:OCY196570 OMU196554:OMU196570 OWQ196554:OWQ196570 PGM196554:PGM196570 PQI196554:PQI196570 QAE196554:QAE196570 QKA196554:QKA196570 QTW196554:QTW196570 RDS196554:RDS196570 RNO196554:RNO196570 RXK196554:RXK196570 SHG196554:SHG196570 SRC196554:SRC196570 TAY196554:TAY196570 TKU196554:TKU196570 TUQ196554:TUQ196570 UEM196554:UEM196570 UOI196554:UOI196570 UYE196554:UYE196570 VIA196554:VIA196570 VRW196554:VRW196570 WBS196554:WBS196570 WLO196554:WLO196570 WVK196554:WVK196570 MPO982968:MPO982984 IY262090:IY262106 SU262090:SU262106 ACQ262090:ACQ262106 AMM262090:AMM262106 AWI262090:AWI262106 BGE262090:BGE262106 BQA262090:BQA262106 BZW262090:BZW262106 CJS262090:CJS262106 CTO262090:CTO262106 DDK262090:DDK262106 DNG262090:DNG262106 DXC262090:DXC262106 EGY262090:EGY262106 EQU262090:EQU262106 FAQ262090:FAQ262106 FKM262090:FKM262106 FUI262090:FUI262106 GEE262090:GEE262106 GOA262090:GOA262106 GXW262090:GXW262106 HHS262090:HHS262106 HRO262090:HRO262106 IBK262090:IBK262106 ILG262090:ILG262106 IVC262090:IVC262106 JEY262090:JEY262106 JOU262090:JOU262106 JYQ262090:JYQ262106 KIM262090:KIM262106 KSI262090:KSI262106 LCE262090:LCE262106 LMA262090:LMA262106 LVW262090:LVW262106 MFS262090:MFS262106 MPO262090:MPO262106 MZK262090:MZK262106 NJG262090:NJG262106 NTC262090:NTC262106 OCY262090:OCY262106 OMU262090:OMU262106 OWQ262090:OWQ262106 PGM262090:PGM262106 PQI262090:PQI262106 QAE262090:QAE262106 QKA262090:QKA262106 QTW262090:QTW262106 RDS262090:RDS262106 RNO262090:RNO262106 RXK262090:RXK262106 SHG262090:SHG262106 SRC262090:SRC262106 TAY262090:TAY262106 TKU262090:TKU262106 TUQ262090:TUQ262106 UEM262090:UEM262106 UOI262090:UOI262106 UYE262090:UYE262106 VIA262090:VIA262106 VRW262090:VRW262106 WBS262090:WBS262106 WLO262090:WLO262106 WVK262090:WVK262106 MZK982968:MZK982984 IY327626:IY327642 SU327626:SU327642 ACQ327626:ACQ327642 AMM327626:AMM327642 AWI327626:AWI327642 BGE327626:BGE327642 BQA327626:BQA327642 BZW327626:BZW327642 CJS327626:CJS327642 CTO327626:CTO327642 DDK327626:DDK327642 DNG327626:DNG327642 DXC327626:DXC327642 EGY327626:EGY327642 EQU327626:EQU327642 FAQ327626:FAQ327642 FKM327626:FKM327642 FUI327626:FUI327642 GEE327626:GEE327642 GOA327626:GOA327642 GXW327626:GXW327642 HHS327626:HHS327642 HRO327626:HRO327642 IBK327626:IBK327642 ILG327626:ILG327642 IVC327626:IVC327642 JEY327626:JEY327642 JOU327626:JOU327642 JYQ327626:JYQ327642 KIM327626:KIM327642 KSI327626:KSI327642 LCE327626:LCE327642 LMA327626:LMA327642 LVW327626:LVW327642 MFS327626:MFS327642 MPO327626:MPO327642 MZK327626:MZK327642 NJG327626:NJG327642 NTC327626:NTC327642 OCY327626:OCY327642 OMU327626:OMU327642 OWQ327626:OWQ327642 PGM327626:PGM327642 PQI327626:PQI327642 QAE327626:QAE327642 QKA327626:QKA327642 QTW327626:QTW327642 RDS327626:RDS327642 RNO327626:RNO327642 RXK327626:RXK327642 SHG327626:SHG327642 SRC327626:SRC327642 TAY327626:TAY327642 TKU327626:TKU327642 TUQ327626:TUQ327642 UEM327626:UEM327642 UOI327626:UOI327642 UYE327626:UYE327642 VIA327626:VIA327642 VRW327626:VRW327642 WBS327626:WBS327642 WLO327626:WLO327642 WVK327626:WVK327642 NJG982968:NJG982984 IY393162:IY393178 SU393162:SU393178 ACQ393162:ACQ393178 AMM393162:AMM393178 AWI393162:AWI393178 BGE393162:BGE393178 BQA393162:BQA393178 BZW393162:BZW393178 CJS393162:CJS393178 CTO393162:CTO393178 DDK393162:DDK393178 DNG393162:DNG393178 DXC393162:DXC393178 EGY393162:EGY393178 EQU393162:EQU393178 FAQ393162:FAQ393178 FKM393162:FKM393178 FUI393162:FUI393178 GEE393162:GEE393178 GOA393162:GOA393178 GXW393162:GXW393178 HHS393162:HHS393178 HRO393162:HRO393178 IBK393162:IBK393178 ILG393162:ILG393178 IVC393162:IVC393178 JEY393162:JEY393178 JOU393162:JOU393178 JYQ393162:JYQ393178 KIM393162:KIM393178 KSI393162:KSI393178 LCE393162:LCE393178 LMA393162:LMA393178 LVW393162:LVW393178 MFS393162:MFS393178 MPO393162:MPO393178 MZK393162:MZK393178 NJG393162:NJG393178 NTC393162:NTC393178 OCY393162:OCY393178 OMU393162:OMU393178 OWQ393162:OWQ393178 PGM393162:PGM393178 PQI393162:PQI393178 QAE393162:QAE393178 QKA393162:QKA393178 QTW393162:QTW393178 RDS393162:RDS393178 RNO393162:RNO393178 RXK393162:RXK393178 SHG393162:SHG393178 SRC393162:SRC393178 TAY393162:TAY393178 TKU393162:TKU393178 TUQ393162:TUQ393178 UEM393162:UEM393178 UOI393162:UOI393178 UYE393162:UYE393178 VIA393162:VIA393178 VRW393162:VRW393178 WBS393162:WBS393178 WLO393162:WLO393178 WVK393162:WVK393178 NTC982968:NTC982984 IY458698:IY458714 SU458698:SU458714 ACQ458698:ACQ458714 AMM458698:AMM458714 AWI458698:AWI458714 BGE458698:BGE458714 BQA458698:BQA458714 BZW458698:BZW458714 CJS458698:CJS458714 CTO458698:CTO458714 DDK458698:DDK458714 DNG458698:DNG458714 DXC458698:DXC458714 EGY458698:EGY458714 EQU458698:EQU458714 FAQ458698:FAQ458714 FKM458698:FKM458714 FUI458698:FUI458714 GEE458698:GEE458714 GOA458698:GOA458714 GXW458698:GXW458714 HHS458698:HHS458714 HRO458698:HRO458714 IBK458698:IBK458714 ILG458698:ILG458714 IVC458698:IVC458714 JEY458698:JEY458714 JOU458698:JOU458714 JYQ458698:JYQ458714 KIM458698:KIM458714 KSI458698:KSI458714 LCE458698:LCE458714 LMA458698:LMA458714 LVW458698:LVW458714 MFS458698:MFS458714 MPO458698:MPO458714 MZK458698:MZK458714 NJG458698:NJG458714 NTC458698:NTC458714 OCY458698:OCY458714 OMU458698:OMU458714 OWQ458698:OWQ458714 PGM458698:PGM458714 PQI458698:PQI458714 QAE458698:QAE458714 QKA458698:QKA458714 QTW458698:QTW458714 RDS458698:RDS458714 RNO458698:RNO458714 RXK458698:RXK458714 SHG458698:SHG458714 SRC458698:SRC458714 TAY458698:TAY458714 TKU458698:TKU458714 TUQ458698:TUQ458714 UEM458698:UEM458714 UOI458698:UOI458714 UYE458698:UYE458714 VIA458698:VIA458714 VRW458698:VRW458714 WBS458698:WBS458714 WLO458698:WLO458714 WVK458698:WVK458714 OCY982968:OCY982984 IY524234:IY524250 SU524234:SU524250 ACQ524234:ACQ524250 AMM524234:AMM524250 AWI524234:AWI524250 BGE524234:BGE524250 BQA524234:BQA524250 BZW524234:BZW524250 CJS524234:CJS524250 CTO524234:CTO524250 DDK524234:DDK524250 DNG524234:DNG524250 DXC524234:DXC524250 EGY524234:EGY524250 EQU524234:EQU524250 FAQ524234:FAQ524250 FKM524234:FKM524250 FUI524234:FUI524250 GEE524234:GEE524250 GOA524234:GOA524250 GXW524234:GXW524250 HHS524234:HHS524250 HRO524234:HRO524250 IBK524234:IBK524250 ILG524234:ILG524250 IVC524234:IVC524250 JEY524234:JEY524250 JOU524234:JOU524250 JYQ524234:JYQ524250 KIM524234:KIM524250 KSI524234:KSI524250 LCE524234:LCE524250 LMA524234:LMA524250 LVW524234:LVW524250 MFS524234:MFS524250 MPO524234:MPO524250 MZK524234:MZK524250 NJG524234:NJG524250 NTC524234:NTC524250 OCY524234:OCY524250 OMU524234:OMU524250 OWQ524234:OWQ524250 PGM524234:PGM524250 PQI524234:PQI524250 QAE524234:QAE524250 QKA524234:QKA524250 QTW524234:QTW524250 RDS524234:RDS524250 RNO524234:RNO524250 RXK524234:RXK524250 SHG524234:SHG524250 SRC524234:SRC524250 TAY524234:TAY524250 TKU524234:TKU524250 TUQ524234:TUQ524250 UEM524234:UEM524250 UOI524234:UOI524250 UYE524234:UYE524250 VIA524234:VIA524250 VRW524234:VRW524250 WBS524234:WBS524250 WLO524234:WLO524250 WVK524234:WVK524250 OMU982968:OMU982984 IY589770:IY589786 SU589770:SU589786 ACQ589770:ACQ589786 AMM589770:AMM589786 AWI589770:AWI589786 BGE589770:BGE589786 BQA589770:BQA589786 BZW589770:BZW589786 CJS589770:CJS589786 CTO589770:CTO589786 DDK589770:DDK589786 DNG589770:DNG589786 DXC589770:DXC589786 EGY589770:EGY589786 EQU589770:EQU589786 FAQ589770:FAQ589786 FKM589770:FKM589786 FUI589770:FUI589786 GEE589770:GEE589786 GOA589770:GOA589786 GXW589770:GXW589786 HHS589770:HHS589786 HRO589770:HRO589786 IBK589770:IBK589786 ILG589770:ILG589786 IVC589770:IVC589786 JEY589770:JEY589786 JOU589770:JOU589786 JYQ589770:JYQ589786 KIM589770:KIM589786 KSI589770:KSI589786 LCE589770:LCE589786 LMA589770:LMA589786 LVW589770:LVW589786 MFS589770:MFS589786 MPO589770:MPO589786 MZK589770:MZK589786 NJG589770:NJG589786 NTC589770:NTC589786 OCY589770:OCY589786 OMU589770:OMU589786 OWQ589770:OWQ589786 PGM589770:PGM589786 PQI589770:PQI589786 QAE589770:QAE589786 QKA589770:QKA589786 QTW589770:QTW589786 RDS589770:RDS589786 RNO589770:RNO589786 RXK589770:RXK589786 SHG589770:SHG589786 SRC589770:SRC589786 TAY589770:TAY589786 TKU589770:TKU589786 TUQ589770:TUQ589786 UEM589770:UEM589786 UOI589770:UOI589786 UYE589770:UYE589786 VIA589770:VIA589786 VRW589770:VRW589786 WBS589770:WBS589786 WLO589770:WLO589786 WVK589770:WVK589786 OWQ982968:OWQ982984 IY655306:IY655322 SU655306:SU655322 ACQ655306:ACQ655322 AMM655306:AMM655322 AWI655306:AWI655322 BGE655306:BGE655322 BQA655306:BQA655322 BZW655306:BZW655322 CJS655306:CJS655322 CTO655306:CTO655322 DDK655306:DDK655322 DNG655306:DNG655322 DXC655306:DXC655322 EGY655306:EGY655322 EQU655306:EQU655322 FAQ655306:FAQ655322 FKM655306:FKM655322 FUI655306:FUI655322 GEE655306:GEE655322 GOA655306:GOA655322 GXW655306:GXW655322 HHS655306:HHS655322 HRO655306:HRO655322 IBK655306:IBK655322 ILG655306:ILG655322 IVC655306:IVC655322 JEY655306:JEY655322 JOU655306:JOU655322 JYQ655306:JYQ655322 KIM655306:KIM655322 KSI655306:KSI655322 LCE655306:LCE655322 LMA655306:LMA655322 LVW655306:LVW655322 MFS655306:MFS655322 MPO655306:MPO655322 MZK655306:MZK655322 NJG655306:NJG655322 NTC655306:NTC655322 OCY655306:OCY655322 OMU655306:OMU655322 OWQ655306:OWQ655322 PGM655306:PGM655322 PQI655306:PQI655322 QAE655306:QAE655322 QKA655306:QKA655322 QTW655306:QTW655322 RDS655306:RDS655322 RNO655306:RNO655322 RXK655306:RXK655322 SHG655306:SHG655322 SRC655306:SRC655322 TAY655306:TAY655322 TKU655306:TKU655322 TUQ655306:TUQ655322 UEM655306:UEM655322 UOI655306:UOI655322 UYE655306:UYE655322 VIA655306:VIA655322 VRW655306:VRW655322 WBS655306:WBS655322 WLO655306:WLO655322 WVK655306:WVK655322 PGM982968:PGM982984 IY720842:IY720858 SU720842:SU720858 ACQ720842:ACQ720858 AMM720842:AMM720858 AWI720842:AWI720858 BGE720842:BGE720858 BQA720842:BQA720858 BZW720842:BZW720858 CJS720842:CJS720858 CTO720842:CTO720858 DDK720842:DDK720858 DNG720842:DNG720858 DXC720842:DXC720858 EGY720842:EGY720858 EQU720842:EQU720858 FAQ720842:FAQ720858 FKM720842:FKM720858 FUI720842:FUI720858 GEE720842:GEE720858 GOA720842:GOA720858 GXW720842:GXW720858 HHS720842:HHS720858 HRO720842:HRO720858 IBK720842:IBK720858 ILG720842:ILG720858 IVC720842:IVC720858 JEY720842:JEY720858 JOU720842:JOU720858 JYQ720842:JYQ720858 KIM720842:KIM720858 KSI720842:KSI720858 LCE720842:LCE720858 LMA720842:LMA720858 LVW720842:LVW720858 MFS720842:MFS720858 MPO720842:MPO720858 MZK720842:MZK720858 NJG720842:NJG720858 NTC720842:NTC720858 OCY720842:OCY720858 OMU720842:OMU720858 OWQ720842:OWQ720858 PGM720842:PGM720858 PQI720842:PQI720858 QAE720842:QAE720858 QKA720842:QKA720858 QTW720842:QTW720858 RDS720842:RDS720858 RNO720842:RNO720858 RXK720842:RXK720858 SHG720842:SHG720858 SRC720842:SRC720858 TAY720842:TAY720858 TKU720842:TKU720858 TUQ720842:TUQ720858 UEM720842:UEM720858 UOI720842:UOI720858 UYE720842:UYE720858 VIA720842:VIA720858 VRW720842:VRW720858 WBS720842:WBS720858 WLO720842:WLO720858 WVK720842:WVK720858 PQI982968:PQI982984 IY786378:IY786394 SU786378:SU786394 ACQ786378:ACQ786394 AMM786378:AMM786394 AWI786378:AWI786394 BGE786378:BGE786394 BQA786378:BQA786394 BZW786378:BZW786394 CJS786378:CJS786394 CTO786378:CTO786394 DDK786378:DDK786394 DNG786378:DNG786394 DXC786378:DXC786394 EGY786378:EGY786394 EQU786378:EQU786394 FAQ786378:FAQ786394 FKM786378:FKM786394 FUI786378:FUI786394 GEE786378:GEE786394 GOA786378:GOA786394 GXW786378:GXW786394 HHS786378:HHS786394 HRO786378:HRO786394 IBK786378:IBK786394 ILG786378:ILG786394 IVC786378:IVC786394 JEY786378:JEY786394 JOU786378:JOU786394 JYQ786378:JYQ786394 KIM786378:KIM786394 KSI786378:KSI786394 LCE786378:LCE786394 LMA786378:LMA786394 LVW786378:LVW786394 MFS786378:MFS786394 MPO786378:MPO786394 MZK786378:MZK786394 NJG786378:NJG786394 NTC786378:NTC786394 OCY786378:OCY786394 OMU786378:OMU786394 OWQ786378:OWQ786394 PGM786378:PGM786394 PQI786378:PQI786394 QAE786378:QAE786394 QKA786378:QKA786394 QTW786378:QTW786394 RDS786378:RDS786394 RNO786378:RNO786394 RXK786378:RXK786394 SHG786378:SHG786394 SRC786378:SRC786394 TAY786378:TAY786394 TKU786378:TKU786394 TUQ786378:TUQ786394 UEM786378:UEM786394 UOI786378:UOI786394 UYE786378:UYE786394 VIA786378:VIA786394 VRW786378:VRW786394 WBS786378:WBS786394 WLO786378:WLO786394 WVK786378:WVK786394 QAE982968:QAE982984 IY851914:IY851930 SU851914:SU851930 ACQ851914:ACQ851930 AMM851914:AMM851930 AWI851914:AWI851930 BGE851914:BGE851930 BQA851914:BQA851930 BZW851914:BZW851930 CJS851914:CJS851930 CTO851914:CTO851930 DDK851914:DDK851930 DNG851914:DNG851930 DXC851914:DXC851930 EGY851914:EGY851930 EQU851914:EQU851930 FAQ851914:FAQ851930 FKM851914:FKM851930 FUI851914:FUI851930 GEE851914:GEE851930 GOA851914:GOA851930 GXW851914:GXW851930 HHS851914:HHS851930 HRO851914:HRO851930 IBK851914:IBK851930 ILG851914:ILG851930 IVC851914:IVC851930 JEY851914:JEY851930 JOU851914:JOU851930 JYQ851914:JYQ851930 KIM851914:KIM851930 KSI851914:KSI851930 LCE851914:LCE851930 LMA851914:LMA851930 LVW851914:LVW851930 MFS851914:MFS851930 MPO851914:MPO851930 MZK851914:MZK851930 NJG851914:NJG851930 NTC851914:NTC851930 OCY851914:OCY851930 OMU851914:OMU851930 OWQ851914:OWQ851930 PGM851914:PGM851930 PQI851914:PQI851930 QAE851914:QAE851930 QKA851914:QKA851930 QTW851914:QTW851930 RDS851914:RDS851930 RNO851914:RNO851930 RXK851914:RXK851930 SHG851914:SHG851930 SRC851914:SRC851930 TAY851914:TAY851930 TKU851914:TKU851930 TUQ851914:TUQ851930 UEM851914:UEM851930 UOI851914:UOI851930 UYE851914:UYE851930 VIA851914:VIA851930 VRW851914:VRW851930 WBS851914:WBS851930 WLO851914:WLO851930 WVK851914:WVK851930 QKA982968:QKA982984 IY917450:IY917466 SU917450:SU917466 ACQ917450:ACQ917466 AMM917450:AMM917466 AWI917450:AWI917466 BGE917450:BGE917466 BQA917450:BQA917466 BZW917450:BZW917466 CJS917450:CJS917466 CTO917450:CTO917466 DDK917450:DDK917466 DNG917450:DNG917466 DXC917450:DXC917466 EGY917450:EGY917466 EQU917450:EQU917466 FAQ917450:FAQ917466 FKM917450:FKM917466 FUI917450:FUI917466 GEE917450:GEE917466 GOA917450:GOA917466 GXW917450:GXW917466 HHS917450:HHS917466 HRO917450:HRO917466 IBK917450:IBK917466 ILG917450:ILG917466 IVC917450:IVC917466 JEY917450:JEY917466 JOU917450:JOU917466 JYQ917450:JYQ917466 KIM917450:KIM917466 KSI917450:KSI917466 LCE917450:LCE917466 LMA917450:LMA917466 LVW917450:LVW917466 MFS917450:MFS917466 MPO917450:MPO917466 MZK917450:MZK917466 NJG917450:NJG917466 NTC917450:NTC917466 OCY917450:OCY917466 OMU917450:OMU917466 OWQ917450:OWQ917466 PGM917450:PGM917466 PQI917450:PQI917466 QAE917450:QAE917466 QKA917450:QKA917466 QTW917450:QTW917466 RDS917450:RDS917466 RNO917450:RNO917466 RXK917450:RXK917466 SHG917450:SHG917466 SRC917450:SRC917466 TAY917450:TAY917466 TKU917450:TKU917466 TUQ917450:TUQ917466 UEM917450:UEM917466 UOI917450:UOI917466 UYE917450:UYE917466 VIA917450:VIA917466 VRW917450:VRW917466 WBS917450:WBS917466 WLO917450:WLO917466 WVK917450:WVK917466 QTW982968:QTW982984 IY982986:IY983002 SU982986:SU983002 ACQ982986:ACQ983002 AMM982986:AMM983002 AWI982986:AWI983002 BGE982986:BGE983002 BQA982986:BQA983002 BZW982986:BZW983002 CJS982986:CJS983002 CTO982986:CTO983002 DDK982986:DDK983002 DNG982986:DNG983002 DXC982986:DXC983002 EGY982986:EGY983002 EQU982986:EQU983002 FAQ982986:FAQ983002 FKM982986:FKM983002 FUI982986:FUI983002 GEE982986:GEE983002 GOA982986:GOA983002 GXW982986:GXW983002 HHS982986:HHS983002 HRO982986:HRO983002 IBK982986:IBK983002 ILG982986:ILG983002 IVC982986:IVC983002 JEY982986:JEY983002 JOU982986:JOU983002 JYQ982986:JYQ983002 KIM982986:KIM983002 KSI982986:KSI983002 LCE982986:LCE983002 LMA982986:LMA983002 LVW982986:LVW983002 MFS982986:MFS983002 MPO982986:MPO983002 MZK982986:MZK983002 NJG982986:NJG983002 NTC982986:NTC983002 OCY982986:OCY983002 OMU982986:OMU983002 OWQ982986:OWQ983002 PGM982986:PGM983002 PQI982986:PQI983002 QAE982986:QAE983002 QKA982986:QKA983002 QTW982986:QTW983002 RDS982986:RDS983002 RNO982986:RNO983002 RXK982986:RXK983002 SHG982986:SHG983002 SRC982986:SRC983002 TAY982986:TAY983002 TKU982986:TKU983002 TUQ982986:TUQ983002 UEM982986:UEM983002 UOI982986:UOI983002 UYE982986:UYE983002 VIA982986:VIA983002 VRW982986:VRW983002 WBS982986:WBS983002 WLO982986:WLO983002 WVK982986:WVK983002 RDS982968:RDS982984 IY65464:IY65480 SU65464:SU65480 ACQ65464:ACQ65480 AMM65464:AMM65480 AWI65464:AWI65480 BGE65464:BGE65480 BQA65464:BQA65480 BZW65464:BZW65480 CJS65464:CJS65480 CTO65464:CTO65480 DDK65464:DDK65480 DNG65464:DNG65480 DXC65464:DXC65480 EGY65464:EGY65480 EQU65464:EQU65480 FAQ65464:FAQ65480 FKM65464:FKM65480 FUI65464:FUI65480 GEE65464:GEE65480 GOA65464:GOA65480 GXW65464:GXW65480 HHS65464:HHS65480 HRO65464:HRO65480 IBK65464:IBK65480 ILG65464:ILG65480 IVC65464:IVC65480 JEY65464:JEY65480 JOU65464:JOU65480 JYQ65464:JYQ65480 KIM65464:KIM65480 KSI65464:KSI65480 LCE65464:LCE65480 LMA65464:LMA65480 LVW65464:LVW65480 MFS65464:MFS65480 MPO65464:MPO65480 MZK65464:MZK65480 NJG65464:NJG65480 NTC65464:NTC65480 OCY65464:OCY65480 OMU65464:OMU65480 OWQ65464:OWQ65480 PGM65464:PGM65480 PQI65464:PQI65480 QAE65464:QAE65480 QKA65464:QKA65480 QTW65464:QTW65480 RDS65464:RDS65480 RNO65464:RNO65480 RXK65464:RXK65480 SHG65464:SHG65480 SRC65464:SRC65480 TAY65464:TAY65480 TKU65464:TKU65480 TUQ65464:TUQ65480 UEM65464:UEM65480 UOI65464:UOI65480 UYE65464:UYE65480 VIA65464:VIA65480 VRW65464:VRW65480 WBS65464:WBS65480 WLO65464:WLO65480 WVK65464:WVK65480 RNO982968:RNO982984 IY131000:IY131016 SU131000:SU131016 ACQ131000:ACQ131016 AMM131000:AMM131016 AWI131000:AWI131016 BGE131000:BGE131016 BQA131000:BQA131016 BZW131000:BZW131016 CJS131000:CJS131016 CTO131000:CTO131016 DDK131000:DDK131016 DNG131000:DNG131016 DXC131000:DXC131016 EGY131000:EGY131016 EQU131000:EQU131016 FAQ131000:FAQ131016 FKM131000:FKM131016 FUI131000:FUI131016 GEE131000:GEE131016 GOA131000:GOA131016 GXW131000:GXW131016 HHS131000:HHS131016 HRO131000:HRO131016 IBK131000:IBK131016 ILG131000:ILG131016 IVC131000:IVC131016 JEY131000:JEY131016 JOU131000:JOU131016 JYQ131000:JYQ131016 KIM131000:KIM131016 KSI131000:KSI131016 LCE131000:LCE131016 LMA131000:LMA131016 LVW131000:LVW131016 MFS131000:MFS131016 MPO131000:MPO131016 MZK131000:MZK131016 NJG131000:NJG131016 NTC131000:NTC131016 OCY131000:OCY131016 OMU131000:OMU131016 OWQ131000:OWQ131016 PGM131000:PGM131016 PQI131000:PQI131016 QAE131000:QAE131016 QKA131000:QKA131016 QTW131000:QTW131016 RDS131000:RDS131016 RNO131000:RNO131016 RXK131000:RXK131016 SHG131000:SHG131016 SRC131000:SRC131016 TAY131000:TAY131016 TKU131000:TKU131016 TUQ131000:TUQ131016 UEM131000:UEM131016 UOI131000:UOI131016 UYE131000:UYE131016 VIA131000:VIA131016 VRW131000:VRW131016 WBS131000:WBS131016 WLO131000:WLO131016 WVK131000:WVK131016 RXK982968:RXK982984 IY196536:IY196552 SU196536:SU196552 ACQ196536:ACQ196552 AMM196536:AMM196552 AWI196536:AWI196552 BGE196536:BGE196552 BQA196536:BQA196552 BZW196536:BZW196552 CJS196536:CJS196552 CTO196536:CTO196552 DDK196536:DDK196552 DNG196536:DNG196552 DXC196536:DXC196552 EGY196536:EGY196552 EQU196536:EQU196552 FAQ196536:FAQ196552 FKM196536:FKM196552 FUI196536:FUI196552 GEE196536:GEE196552 GOA196536:GOA196552 GXW196536:GXW196552 HHS196536:HHS196552 HRO196536:HRO196552 IBK196536:IBK196552 ILG196536:ILG196552 IVC196536:IVC196552 JEY196536:JEY196552 JOU196536:JOU196552 JYQ196536:JYQ196552 KIM196536:KIM196552 KSI196536:KSI196552 LCE196536:LCE196552 LMA196536:LMA196552 LVW196536:LVW196552 MFS196536:MFS196552 MPO196536:MPO196552 MZK196536:MZK196552 NJG196536:NJG196552 NTC196536:NTC196552 OCY196536:OCY196552 OMU196536:OMU196552 OWQ196536:OWQ196552 PGM196536:PGM196552 PQI196536:PQI196552 QAE196536:QAE196552 QKA196536:QKA196552 QTW196536:QTW196552 RDS196536:RDS196552 RNO196536:RNO196552 RXK196536:RXK196552 SHG196536:SHG196552 SRC196536:SRC196552 TAY196536:TAY196552 TKU196536:TKU196552 TUQ196536:TUQ196552 UEM196536:UEM196552 UOI196536:UOI196552 UYE196536:UYE196552 VIA196536:VIA196552 VRW196536:VRW196552 WBS196536:WBS196552 WLO196536:WLO196552 WVK196536:WVK196552 SHG982968:SHG982984 IY262072:IY262088 SU262072:SU262088 ACQ262072:ACQ262088 AMM262072:AMM262088 AWI262072:AWI262088 BGE262072:BGE262088 BQA262072:BQA262088 BZW262072:BZW262088 CJS262072:CJS262088 CTO262072:CTO262088 DDK262072:DDK262088 DNG262072:DNG262088 DXC262072:DXC262088 EGY262072:EGY262088 EQU262072:EQU262088 FAQ262072:FAQ262088 FKM262072:FKM262088 FUI262072:FUI262088 GEE262072:GEE262088 GOA262072:GOA262088 GXW262072:GXW262088 HHS262072:HHS262088 HRO262072:HRO262088 IBK262072:IBK262088 ILG262072:ILG262088 IVC262072:IVC262088 JEY262072:JEY262088 JOU262072:JOU262088 JYQ262072:JYQ262088 KIM262072:KIM262088 KSI262072:KSI262088 LCE262072:LCE262088 LMA262072:LMA262088 LVW262072:LVW262088 MFS262072:MFS262088 MPO262072:MPO262088 MZK262072:MZK262088 NJG262072:NJG262088 NTC262072:NTC262088 OCY262072:OCY262088 OMU262072:OMU262088 OWQ262072:OWQ262088 PGM262072:PGM262088 PQI262072:PQI262088 QAE262072:QAE262088 QKA262072:QKA262088 QTW262072:QTW262088 RDS262072:RDS262088 RNO262072:RNO262088 RXK262072:RXK262088 SHG262072:SHG262088 SRC262072:SRC262088 TAY262072:TAY262088 TKU262072:TKU262088 TUQ262072:TUQ262088 UEM262072:UEM262088 UOI262072:UOI262088 UYE262072:UYE262088 VIA262072:VIA262088 VRW262072:VRW262088 WBS262072:WBS262088 WLO262072:WLO262088 WVK262072:WVK262088 SRC982968:SRC982984 IY327608:IY327624 SU327608:SU327624 ACQ327608:ACQ327624 AMM327608:AMM327624 AWI327608:AWI327624 BGE327608:BGE327624 BQA327608:BQA327624 BZW327608:BZW327624 CJS327608:CJS327624 CTO327608:CTO327624 DDK327608:DDK327624 DNG327608:DNG327624 DXC327608:DXC327624 EGY327608:EGY327624 EQU327608:EQU327624 FAQ327608:FAQ327624 FKM327608:FKM327624 FUI327608:FUI327624 GEE327608:GEE327624 GOA327608:GOA327624 GXW327608:GXW327624 HHS327608:HHS327624 HRO327608:HRO327624 IBK327608:IBK327624 ILG327608:ILG327624 IVC327608:IVC327624 JEY327608:JEY327624 JOU327608:JOU327624 JYQ327608:JYQ327624 KIM327608:KIM327624 KSI327608:KSI327624 LCE327608:LCE327624 LMA327608:LMA327624 LVW327608:LVW327624 MFS327608:MFS327624 MPO327608:MPO327624 MZK327608:MZK327624 NJG327608:NJG327624 NTC327608:NTC327624 OCY327608:OCY327624 OMU327608:OMU327624 OWQ327608:OWQ327624 PGM327608:PGM327624 PQI327608:PQI327624 QAE327608:QAE327624 QKA327608:QKA327624 QTW327608:QTW327624 RDS327608:RDS327624 RNO327608:RNO327624 RXK327608:RXK327624 SHG327608:SHG327624 SRC327608:SRC327624 TAY327608:TAY327624 TKU327608:TKU327624 TUQ327608:TUQ327624 UEM327608:UEM327624 UOI327608:UOI327624 UYE327608:UYE327624 VIA327608:VIA327624 VRW327608:VRW327624 WBS327608:WBS327624 WLO327608:WLO327624 WVK327608:WVK327624 TAY982968:TAY982984 IY393144:IY393160 SU393144:SU393160 ACQ393144:ACQ393160 AMM393144:AMM393160 AWI393144:AWI393160 BGE393144:BGE393160 BQA393144:BQA393160 BZW393144:BZW393160 CJS393144:CJS393160 CTO393144:CTO393160 DDK393144:DDK393160 DNG393144:DNG393160 DXC393144:DXC393160 EGY393144:EGY393160 EQU393144:EQU393160 FAQ393144:FAQ393160 FKM393144:FKM393160 FUI393144:FUI393160 GEE393144:GEE393160 GOA393144:GOA393160 GXW393144:GXW393160 HHS393144:HHS393160 HRO393144:HRO393160 IBK393144:IBK393160 ILG393144:ILG393160 IVC393144:IVC393160 JEY393144:JEY393160 JOU393144:JOU393160 JYQ393144:JYQ393160 KIM393144:KIM393160 KSI393144:KSI393160 LCE393144:LCE393160 LMA393144:LMA393160 LVW393144:LVW393160 MFS393144:MFS393160 MPO393144:MPO393160 MZK393144:MZK393160 NJG393144:NJG393160 NTC393144:NTC393160 OCY393144:OCY393160 OMU393144:OMU393160 OWQ393144:OWQ393160 PGM393144:PGM393160 PQI393144:PQI393160 QAE393144:QAE393160 QKA393144:QKA393160 QTW393144:QTW393160 RDS393144:RDS393160 RNO393144:RNO393160 RXK393144:RXK393160 SHG393144:SHG393160 SRC393144:SRC393160 TAY393144:TAY393160 TKU393144:TKU393160 TUQ393144:TUQ393160 UEM393144:UEM393160 UOI393144:UOI393160 UYE393144:UYE393160 VIA393144:VIA393160 VRW393144:VRW393160 WBS393144:WBS393160 WLO393144:WLO393160 WVK393144:WVK393160 TKU982968:TKU982984 IY458680:IY458696 SU458680:SU458696 ACQ458680:ACQ458696 AMM458680:AMM458696 AWI458680:AWI458696 BGE458680:BGE458696 BQA458680:BQA458696 BZW458680:BZW458696 CJS458680:CJS458696 CTO458680:CTO458696 DDK458680:DDK458696 DNG458680:DNG458696 DXC458680:DXC458696 EGY458680:EGY458696 EQU458680:EQU458696 FAQ458680:FAQ458696 FKM458680:FKM458696 FUI458680:FUI458696 GEE458680:GEE458696 GOA458680:GOA458696 GXW458680:GXW458696 HHS458680:HHS458696 HRO458680:HRO458696 IBK458680:IBK458696 ILG458680:ILG458696 IVC458680:IVC458696 JEY458680:JEY458696 JOU458680:JOU458696 JYQ458680:JYQ458696 KIM458680:KIM458696 KSI458680:KSI458696 LCE458680:LCE458696 LMA458680:LMA458696 LVW458680:LVW458696 MFS458680:MFS458696 MPO458680:MPO458696 MZK458680:MZK458696 NJG458680:NJG458696 NTC458680:NTC458696 OCY458680:OCY458696 OMU458680:OMU458696 OWQ458680:OWQ458696 PGM458680:PGM458696 PQI458680:PQI458696 QAE458680:QAE458696 QKA458680:QKA458696 QTW458680:QTW458696 RDS458680:RDS458696 RNO458680:RNO458696 RXK458680:RXK458696 SHG458680:SHG458696 SRC458680:SRC458696 TAY458680:TAY458696 TKU458680:TKU458696 TUQ458680:TUQ458696 UEM458680:UEM458696 UOI458680:UOI458696 UYE458680:UYE458696 VIA458680:VIA458696 VRW458680:VRW458696 WBS458680:WBS458696 WLO458680:WLO458696 WVK458680:WVK458696 TUQ982968:TUQ982984 IY524216:IY524232 SU524216:SU524232 ACQ524216:ACQ524232 AMM524216:AMM524232 AWI524216:AWI524232 BGE524216:BGE524232 BQA524216:BQA524232 BZW524216:BZW524232 CJS524216:CJS524232 CTO524216:CTO524232 DDK524216:DDK524232 DNG524216:DNG524232 DXC524216:DXC524232 EGY524216:EGY524232 EQU524216:EQU524232 FAQ524216:FAQ524232 FKM524216:FKM524232 FUI524216:FUI524232 GEE524216:GEE524232 GOA524216:GOA524232 GXW524216:GXW524232 HHS524216:HHS524232 HRO524216:HRO524232 IBK524216:IBK524232 ILG524216:ILG524232 IVC524216:IVC524232 JEY524216:JEY524232 JOU524216:JOU524232 JYQ524216:JYQ524232 KIM524216:KIM524232 KSI524216:KSI524232 LCE524216:LCE524232 LMA524216:LMA524232 LVW524216:LVW524232 MFS524216:MFS524232 MPO524216:MPO524232 MZK524216:MZK524232 NJG524216:NJG524232 NTC524216:NTC524232 OCY524216:OCY524232 OMU524216:OMU524232 OWQ524216:OWQ524232 PGM524216:PGM524232 PQI524216:PQI524232 QAE524216:QAE524232 QKA524216:QKA524232 QTW524216:QTW524232 RDS524216:RDS524232 RNO524216:RNO524232 RXK524216:RXK524232 SHG524216:SHG524232 SRC524216:SRC524232 TAY524216:TAY524232 TKU524216:TKU524232 TUQ524216:TUQ524232 UEM524216:UEM524232 UOI524216:UOI524232 UYE524216:UYE524232 VIA524216:VIA524232 VRW524216:VRW524232 WBS524216:WBS524232 WLO524216:WLO524232 WVK524216:WVK524232 UEM982968:UEM982984 IY589752:IY589768 SU589752:SU589768 ACQ589752:ACQ589768 AMM589752:AMM589768 AWI589752:AWI589768 BGE589752:BGE589768 BQA589752:BQA589768 BZW589752:BZW589768 CJS589752:CJS589768 CTO589752:CTO589768 DDK589752:DDK589768 DNG589752:DNG589768 DXC589752:DXC589768 EGY589752:EGY589768 EQU589752:EQU589768 FAQ589752:FAQ589768 FKM589752:FKM589768 FUI589752:FUI589768 GEE589752:GEE589768 GOA589752:GOA589768 GXW589752:GXW589768 HHS589752:HHS589768 HRO589752:HRO589768 IBK589752:IBK589768 ILG589752:ILG589768 IVC589752:IVC589768 JEY589752:JEY589768 JOU589752:JOU589768 JYQ589752:JYQ589768 KIM589752:KIM589768 KSI589752:KSI589768 LCE589752:LCE589768 LMA589752:LMA589768 LVW589752:LVW589768 MFS589752:MFS589768 MPO589752:MPO589768 MZK589752:MZK589768 NJG589752:NJG589768 NTC589752:NTC589768 OCY589752:OCY589768 OMU589752:OMU589768 OWQ589752:OWQ589768 PGM589752:PGM589768 PQI589752:PQI589768 QAE589752:QAE589768 QKA589752:QKA589768 QTW589752:QTW589768 RDS589752:RDS589768 RNO589752:RNO589768 RXK589752:RXK589768 SHG589752:SHG589768 SRC589752:SRC589768 TAY589752:TAY589768 TKU589752:TKU589768 TUQ589752:TUQ589768 UEM589752:UEM589768 UOI589752:UOI589768 UYE589752:UYE589768 VIA589752:VIA589768 VRW589752:VRW589768 WBS589752:WBS589768 WLO589752:WLO589768 WVK589752:WVK589768 UOI982968:UOI982984 IY655288:IY655304 SU655288:SU655304 ACQ655288:ACQ655304 AMM655288:AMM655304 AWI655288:AWI655304 BGE655288:BGE655304 BQA655288:BQA655304 BZW655288:BZW655304 CJS655288:CJS655304 CTO655288:CTO655304 DDK655288:DDK655304 DNG655288:DNG655304 DXC655288:DXC655304 EGY655288:EGY655304 EQU655288:EQU655304 FAQ655288:FAQ655304 FKM655288:FKM655304 FUI655288:FUI655304 GEE655288:GEE655304 GOA655288:GOA655304 GXW655288:GXW655304 HHS655288:HHS655304 HRO655288:HRO655304 IBK655288:IBK655304 ILG655288:ILG655304 IVC655288:IVC655304 JEY655288:JEY655304 JOU655288:JOU655304 JYQ655288:JYQ655304 KIM655288:KIM655304 KSI655288:KSI655304 LCE655288:LCE655304 LMA655288:LMA655304 LVW655288:LVW655304 MFS655288:MFS655304 MPO655288:MPO655304 MZK655288:MZK655304 NJG655288:NJG655304 NTC655288:NTC655304 OCY655288:OCY655304 OMU655288:OMU655304 OWQ655288:OWQ655304 PGM655288:PGM655304 PQI655288:PQI655304 QAE655288:QAE655304 QKA655288:QKA655304 QTW655288:QTW655304 RDS655288:RDS655304 RNO655288:RNO655304 RXK655288:RXK655304 SHG655288:SHG655304 SRC655288:SRC655304 TAY655288:TAY655304 TKU655288:TKU655304 TUQ655288:TUQ655304 UEM655288:UEM655304 UOI655288:UOI655304 UYE655288:UYE655304 VIA655288:VIA655304 VRW655288:VRW655304 WBS655288:WBS655304 WLO655288:WLO655304 WVK655288:WVK655304 UYE982968:UYE982984 IY720824:IY720840 SU720824:SU720840 ACQ720824:ACQ720840 AMM720824:AMM720840 AWI720824:AWI720840 BGE720824:BGE720840 BQA720824:BQA720840 BZW720824:BZW720840 CJS720824:CJS720840 CTO720824:CTO720840 DDK720824:DDK720840 DNG720824:DNG720840 DXC720824:DXC720840 EGY720824:EGY720840 EQU720824:EQU720840 FAQ720824:FAQ720840 FKM720824:FKM720840 FUI720824:FUI720840 GEE720824:GEE720840 GOA720824:GOA720840 GXW720824:GXW720840 HHS720824:HHS720840 HRO720824:HRO720840 IBK720824:IBK720840 ILG720824:ILG720840 IVC720824:IVC720840 JEY720824:JEY720840 JOU720824:JOU720840 JYQ720824:JYQ720840 KIM720824:KIM720840 KSI720824:KSI720840 LCE720824:LCE720840 LMA720824:LMA720840 LVW720824:LVW720840 MFS720824:MFS720840 MPO720824:MPO720840 MZK720824:MZK720840 NJG720824:NJG720840 NTC720824:NTC720840 OCY720824:OCY720840 OMU720824:OMU720840 OWQ720824:OWQ720840 PGM720824:PGM720840 PQI720824:PQI720840 QAE720824:QAE720840 QKA720824:QKA720840 QTW720824:QTW720840 RDS720824:RDS720840 RNO720824:RNO720840 RXK720824:RXK720840 SHG720824:SHG720840 SRC720824:SRC720840 TAY720824:TAY720840 TKU720824:TKU720840 TUQ720824:TUQ720840 UEM720824:UEM720840 UOI720824:UOI720840 UYE720824:UYE720840 VIA720824:VIA720840 VRW720824:VRW720840 WBS720824:WBS720840 WLO720824:WLO720840 WVK720824:WVK720840 VIA982968:VIA982984 IY786360:IY786376 SU786360:SU786376 ACQ786360:ACQ786376 AMM786360:AMM786376 AWI786360:AWI786376 BGE786360:BGE786376 BQA786360:BQA786376 BZW786360:BZW786376 CJS786360:CJS786376 CTO786360:CTO786376 DDK786360:DDK786376 DNG786360:DNG786376 DXC786360:DXC786376 EGY786360:EGY786376 EQU786360:EQU786376 FAQ786360:FAQ786376 FKM786360:FKM786376 FUI786360:FUI786376 GEE786360:GEE786376 GOA786360:GOA786376 GXW786360:GXW786376 HHS786360:HHS786376 HRO786360:HRO786376 IBK786360:IBK786376 ILG786360:ILG786376 IVC786360:IVC786376 JEY786360:JEY786376 JOU786360:JOU786376 JYQ786360:JYQ786376 KIM786360:KIM786376 KSI786360:KSI786376 LCE786360:LCE786376 LMA786360:LMA786376 LVW786360:LVW786376 MFS786360:MFS786376 MPO786360:MPO786376 MZK786360:MZK786376 NJG786360:NJG786376 NTC786360:NTC786376 OCY786360:OCY786376 OMU786360:OMU786376 OWQ786360:OWQ786376 PGM786360:PGM786376 PQI786360:PQI786376 QAE786360:QAE786376 QKA786360:QKA786376 QTW786360:QTW786376 RDS786360:RDS786376 RNO786360:RNO786376 RXK786360:RXK786376 SHG786360:SHG786376 SRC786360:SRC786376 TAY786360:TAY786376 TKU786360:TKU786376 TUQ786360:TUQ786376 UEM786360:UEM786376 UOI786360:UOI786376 UYE786360:UYE786376 VIA786360:VIA786376 VRW786360:VRW786376 WBS786360:WBS786376 WLO786360:WLO786376 WVK786360:WVK786376 VRW982968:VRW982984 IY851896:IY851912 SU851896:SU851912 ACQ851896:ACQ851912 AMM851896:AMM851912 AWI851896:AWI851912 BGE851896:BGE851912 BQA851896:BQA851912 BZW851896:BZW851912 CJS851896:CJS851912 CTO851896:CTO851912 DDK851896:DDK851912 DNG851896:DNG851912 DXC851896:DXC851912 EGY851896:EGY851912 EQU851896:EQU851912 FAQ851896:FAQ851912 FKM851896:FKM851912 FUI851896:FUI851912 GEE851896:GEE851912 GOA851896:GOA851912 GXW851896:GXW851912 HHS851896:HHS851912 HRO851896:HRO851912 IBK851896:IBK851912 ILG851896:ILG851912 IVC851896:IVC851912 JEY851896:JEY851912 JOU851896:JOU851912 JYQ851896:JYQ851912 KIM851896:KIM851912 KSI851896:KSI851912 LCE851896:LCE851912 LMA851896:LMA851912 LVW851896:LVW851912 MFS851896:MFS851912 MPO851896:MPO851912 MZK851896:MZK851912 NJG851896:NJG851912 NTC851896:NTC851912 OCY851896:OCY851912 OMU851896:OMU851912 OWQ851896:OWQ851912 PGM851896:PGM851912 PQI851896:PQI851912 QAE851896:QAE851912 QKA851896:QKA851912 QTW851896:QTW851912 RDS851896:RDS851912 RNO851896:RNO851912 RXK851896:RXK851912 SHG851896:SHG851912 SRC851896:SRC851912 TAY851896:TAY851912 TKU851896:TKU851912 TUQ851896:TUQ851912 UEM851896:UEM851912 UOI851896:UOI851912 UYE851896:UYE851912 VIA851896:VIA851912 VRW851896:VRW851912 WBS851896:WBS851912 WLO851896:WLO851912 WVK851896:WVK851912 WBS982968:WBS982984 IY917432:IY917448 SU917432:SU917448 ACQ917432:ACQ917448 AMM917432:AMM917448 AWI917432:AWI917448 BGE917432:BGE917448 BQA917432:BQA917448 BZW917432:BZW917448 CJS917432:CJS917448 CTO917432:CTO917448 DDK917432:DDK917448 DNG917432:DNG917448 DXC917432:DXC917448 EGY917432:EGY917448 EQU917432:EQU917448 FAQ917432:FAQ917448 FKM917432:FKM917448 FUI917432:FUI917448 GEE917432:GEE917448 GOA917432:GOA917448 GXW917432:GXW917448 HHS917432:HHS917448 HRO917432:HRO917448 IBK917432:IBK917448 ILG917432:ILG917448 IVC917432:IVC917448 JEY917432:JEY917448 JOU917432:JOU917448 JYQ917432:JYQ917448 KIM917432:KIM917448 KSI917432:KSI917448 LCE917432:LCE917448 LMA917432:LMA917448 LVW917432:LVW917448 MFS917432:MFS917448 MPO917432:MPO917448 MZK917432:MZK917448 NJG917432:NJG917448 NTC917432:NTC917448 OCY917432:OCY917448 OMU917432:OMU917448 OWQ917432:OWQ917448 PGM917432:PGM917448 PQI917432:PQI917448 QAE917432:QAE917448 QKA917432:QKA917448 QTW917432:QTW917448 RDS917432:RDS917448 RNO917432:RNO917448 RXK917432:RXK917448 SHG917432:SHG917448 SRC917432:SRC917448 TAY917432:TAY917448 TKU917432:TKU917448 TUQ917432:TUQ917448 UEM917432:UEM917448 UOI917432:UOI917448 UYE917432:UYE917448 VIA917432:VIA917448 VRW917432:VRW917448 WBS917432:WBS917448 WLO917432:WLO917448 WVK917432:WVK917448 WLO982968:WLO982984 IY982968:IY982984 SU982968:SU982984 ACQ982968:ACQ982984 AMM982968:AMM982984 AWI982968:AWI982984 BGE982968:BGE982984 BQA982968:BQA982984 BZW982968:BZW982984 CJS982968:CJS982984 CTO982968:CTO982984 DDK982968:DDK982984 DNG982968:DNG982984 DXC982968:DXC982984 EGY982968:EGY982984 EQU982968:EQU982984 FAQ982968:FAQ982984 FKM982968:FKM982984 FUI982968:FUI982984 GEE982968:GEE982984 GOA982968:GOA982984 GXW982968:GXW982984 HHS982968:HHS982984 HRO982968:HRO982984 IBK982968:IBK982984 ILG982968:ILG982984 IVC982968:IVC982984 JEY982968:JEY982984 JOU982968:JOU982984 JYQ982968:JYQ982984 KIM982968:KIM982984 KSI982968:KSI982984 LCE982968:LCE982984" xr:uid="{00000000-0002-0000-0100-000002000000}">
      <formula1>-9.99999999999999E+23</formula1>
      <formula2>9.99999999999999E+25</formula2>
    </dataValidation>
    <dataValidation allowBlank="1" showInputMessage="1" showErrorMessage="1" prompt="Corresponde a semoviente diferentes  a los incluidos en activos biológicos" sqref="E65298:F65298 IX65298 ST65298 ACP65298 AML65298 AWH65298 BGD65298 BPZ65298 BZV65298 CJR65298 CTN65298 DDJ65298 DNF65298 DXB65298 EGX65298 EQT65298 FAP65298 FKL65298 FUH65298 GED65298 GNZ65298 GXV65298 HHR65298 HRN65298 IBJ65298 ILF65298 IVB65298 JEX65298 JOT65298 JYP65298 KIL65298 KSH65298 LCD65298 LLZ65298 LVV65298 MFR65298 MPN65298 MZJ65298 NJF65298 NTB65298 OCX65298 OMT65298 OWP65298 PGL65298 PQH65298 QAD65298 QJZ65298 QTV65298 RDR65298 RNN65298 RXJ65298 SHF65298 SRB65298 TAX65298 TKT65298 TUP65298 UEL65298 UOH65298 UYD65298 VHZ65298 VRV65298 WBR65298 WLN65298 WVJ65298 E130834:F130834 IX130834 ST130834 ACP130834 AML130834 AWH130834 BGD130834 BPZ130834 BZV130834 CJR130834 CTN130834 DDJ130834 DNF130834 DXB130834 EGX130834 EQT130834 FAP130834 FKL130834 FUH130834 GED130834 GNZ130834 GXV130834 HHR130834 HRN130834 IBJ130834 ILF130834 IVB130834 JEX130834 JOT130834 JYP130834 KIL130834 KSH130834 LCD130834 LLZ130834 LVV130834 MFR130834 MPN130834 MZJ130834 NJF130834 NTB130834 OCX130834 OMT130834 OWP130834 PGL130834 PQH130834 QAD130834 QJZ130834 QTV130834 RDR130834 RNN130834 RXJ130834 SHF130834 SRB130834 TAX130834 TKT130834 TUP130834 UEL130834 UOH130834 UYD130834 VHZ130834 VRV130834 WBR130834 WLN130834 WVJ130834 E196370:F196370 IX196370 ST196370 ACP196370 AML196370 AWH196370 BGD196370 BPZ196370 BZV196370 CJR196370 CTN196370 DDJ196370 DNF196370 DXB196370 EGX196370 EQT196370 FAP196370 FKL196370 FUH196370 GED196370 GNZ196370 GXV196370 HHR196370 HRN196370 IBJ196370 ILF196370 IVB196370 JEX196370 JOT196370 JYP196370 KIL196370 KSH196370 LCD196370 LLZ196370 LVV196370 MFR196370 MPN196370 MZJ196370 NJF196370 NTB196370 OCX196370 OMT196370 OWP196370 PGL196370 PQH196370 QAD196370 QJZ196370 QTV196370 RDR196370 RNN196370 RXJ196370 SHF196370 SRB196370 TAX196370 TKT196370 TUP196370 UEL196370 UOH196370 UYD196370 VHZ196370 VRV196370 WBR196370 WLN196370 WVJ196370 E261906:F261906 IX261906 ST261906 ACP261906 AML261906 AWH261906 BGD261906 BPZ261906 BZV261906 CJR261906 CTN261906 DDJ261906 DNF261906 DXB261906 EGX261906 EQT261906 FAP261906 FKL261906 FUH261906 GED261906 GNZ261906 GXV261906 HHR261906 HRN261906 IBJ261906 ILF261906 IVB261906 JEX261906 JOT261906 JYP261906 KIL261906 KSH261906 LCD261906 LLZ261906 LVV261906 MFR261906 MPN261906 MZJ261906 NJF261906 NTB261906 OCX261906 OMT261906 OWP261906 PGL261906 PQH261906 QAD261906 QJZ261906 QTV261906 RDR261906 RNN261906 RXJ261906 SHF261906 SRB261906 TAX261906 TKT261906 TUP261906 UEL261906 UOH261906 UYD261906 VHZ261906 VRV261906 WBR261906 WLN261906 WVJ261906 E327442:F327442 IX327442 ST327442 ACP327442 AML327442 AWH327442 BGD327442 BPZ327442 BZV327442 CJR327442 CTN327442 DDJ327442 DNF327442 DXB327442 EGX327442 EQT327442 FAP327442 FKL327442 FUH327442 GED327442 GNZ327442 GXV327442 HHR327442 HRN327442 IBJ327442 ILF327442 IVB327442 JEX327442 JOT327442 JYP327442 KIL327442 KSH327442 LCD327442 LLZ327442 LVV327442 MFR327442 MPN327442 MZJ327442 NJF327442 NTB327442 OCX327442 OMT327442 OWP327442 PGL327442 PQH327442 QAD327442 QJZ327442 QTV327442 RDR327442 RNN327442 RXJ327442 SHF327442 SRB327442 TAX327442 TKT327442 TUP327442 UEL327442 UOH327442 UYD327442 VHZ327442 VRV327442 WBR327442 WLN327442 WVJ327442 E392978:F392978 IX392978 ST392978 ACP392978 AML392978 AWH392978 BGD392978 BPZ392978 BZV392978 CJR392978 CTN392978 DDJ392978 DNF392978 DXB392978 EGX392978 EQT392978 FAP392978 FKL392978 FUH392978 GED392978 GNZ392978 GXV392978 HHR392978 HRN392978 IBJ392978 ILF392978 IVB392978 JEX392978 JOT392978 JYP392978 KIL392978 KSH392978 LCD392978 LLZ392978 LVV392978 MFR392978 MPN392978 MZJ392978 NJF392978 NTB392978 OCX392978 OMT392978 OWP392978 PGL392978 PQH392978 QAD392978 QJZ392978 QTV392978 RDR392978 RNN392978 RXJ392978 SHF392978 SRB392978 TAX392978 TKT392978 TUP392978 UEL392978 UOH392978 UYD392978 VHZ392978 VRV392978 WBR392978 WLN392978 WVJ392978 E458514:F458514 IX458514 ST458514 ACP458514 AML458514 AWH458514 BGD458514 BPZ458514 BZV458514 CJR458514 CTN458514 DDJ458514 DNF458514 DXB458514 EGX458514 EQT458514 FAP458514 FKL458514 FUH458514 GED458514 GNZ458514 GXV458514 HHR458514 HRN458514 IBJ458514 ILF458514 IVB458514 JEX458514 JOT458514 JYP458514 KIL458514 KSH458514 LCD458514 LLZ458514 LVV458514 MFR458514 MPN458514 MZJ458514 NJF458514 NTB458514 OCX458514 OMT458514 OWP458514 PGL458514 PQH458514 QAD458514 QJZ458514 QTV458514 RDR458514 RNN458514 RXJ458514 SHF458514 SRB458514 TAX458514 TKT458514 TUP458514 UEL458514 UOH458514 UYD458514 VHZ458514 VRV458514 WBR458514 WLN458514 WVJ458514 E524050:F524050 IX524050 ST524050 ACP524050 AML524050 AWH524050 BGD524050 BPZ524050 BZV524050 CJR524050 CTN524050 DDJ524050 DNF524050 DXB524050 EGX524050 EQT524050 FAP524050 FKL524050 FUH524050 GED524050 GNZ524050 GXV524050 HHR524050 HRN524050 IBJ524050 ILF524050 IVB524050 JEX524050 JOT524050 JYP524050 KIL524050 KSH524050 LCD524050 LLZ524050 LVV524050 MFR524050 MPN524050 MZJ524050 NJF524050 NTB524050 OCX524050 OMT524050 OWP524050 PGL524050 PQH524050 QAD524050 QJZ524050 QTV524050 RDR524050 RNN524050 RXJ524050 SHF524050 SRB524050 TAX524050 TKT524050 TUP524050 UEL524050 UOH524050 UYD524050 VHZ524050 VRV524050 WBR524050 WLN524050 WVJ524050 E589586:F589586 IX589586 ST589586 ACP589586 AML589586 AWH589586 BGD589586 BPZ589586 BZV589586 CJR589586 CTN589586 DDJ589586 DNF589586 DXB589586 EGX589586 EQT589586 FAP589586 FKL589586 FUH589586 GED589586 GNZ589586 GXV589586 HHR589586 HRN589586 IBJ589586 ILF589586 IVB589586 JEX589586 JOT589586 JYP589586 KIL589586 KSH589586 LCD589586 LLZ589586 LVV589586 MFR589586 MPN589586 MZJ589586 NJF589586 NTB589586 OCX589586 OMT589586 OWP589586 PGL589586 PQH589586 QAD589586 QJZ589586 QTV589586 RDR589586 RNN589586 RXJ589586 SHF589586 SRB589586 TAX589586 TKT589586 TUP589586 UEL589586 UOH589586 UYD589586 VHZ589586 VRV589586 WBR589586 WLN589586 WVJ589586 E655122:F655122 IX655122 ST655122 ACP655122 AML655122 AWH655122 BGD655122 BPZ655122 BZV655122 CJR655122 CTN655122 DDJ655122 DNF655122 DXB655122 EGX655122 EQT655122 FAP655122 FKL655122 FUH655122 GED655122 GNZ655122 GXV655122 HHR655122 HRN655122 IBJ655122 ILF655122 IVB655122 JEX655122 JOT655122 JYP655122 KIL655122 KSH655122 LCD655122 LLZ655122 LVV655122 MFR655122 MPN655122 MZJ655122 NJF655122 NTB655122 OCX655122 OMT655122 OWP655122 PGL655122 PQH655122 QAD655122 QJZ655122 QTV655122 RDR655122 RNN655122 RXJ655122 SHF655122 SRB655122 TAX655122 TKT655122 TUP655122 UEL655122 UOH655122 UYD655122 VHZ655122 VRV655122 WBR655122 WLN655122 WVJ655122 E720658:F720658 IX720658 ST720658 ACP720658 AML720658 AWH720658 BGD720658 BPZ720658 BZV720658 CJR720658 CTN720658 DDJ720658 DNF720658 DXB720658 EGX720658 EQT720658 FAP720658 FKL720658 FUH720658 GED720658 GNZ720658 GXV720658 HHR720658 HRN720658 IBJ720658 ILF720658 IVB720658 JEX720658 JOT720658 JYP720658 KIL720658 KSH720658 LCD720658 LLZ720658 LVV720658 MFR720658 MPN720658 MZJ720658 NJF720658 NTB720658 OCX720658 OMT720658 OWP720658 PGL720658 PQH720658 QAD720658 QJZ720658 QTV720658 RDR720658 RNN720658 RXJ720658 SHF720658 SRB720658 TAX720658 TKT720658 TUP720658 UEL720658 UOH720658 UYD720658 VHZ720658 VRV720658 WBR720658 WLN720658 WVJ720658 E786194:F786194 IX786194 ST786194 ACP786194 AML786194 AWH786194 BGD786194 BPZ786194 BZV786194 CJR786194 CTN786194 DDJ786194 DNF786194 DXB786194 EGX786194 EQT786194 FAP786194 FKL786194 FUH786194 GED786194 GNZ786194 GXV786194 HHR786194 HRN786194 IBJ786194 ILF786194 IVB786194 JEX786194 JOT786194 JYP786194 KIL786194 KSH786194 LCD786194 LLZ786194 LVV786194 MFR786194 MPN786194 MZJ786194 NJF786194 NTB786194 OCX786194 OMT786194 OWP786194 PGL786194 PQH786194 QAD786194 QJZ786194 QTV786194 RDR786194 RNN786194 RXJ786194 SHF786194 SRB786194 TAX786194 TKT786194 TUP786194 UEL786194 UOH786194 UYD786194 VHZ786194 VRV786194 WBR786194 WLN786194 WVJ786194 E851730:F851730 IX851730 ST851730 ACP851730 AML851730 AWH851730 BGD851730 BPZ851730 BZV851730 CJR851730 CTN851730 DDJ851730 DNF851730 DXB851730 EGX851730 EQT851730 FAP851730 FKL851730 FUH851730 GED851730 GNZ851730 GXV851730 HHR851730 HRN851730 IBJ851730 ILF851730 IVB851730 JEX851730 JOT851730 JYP851730 KIL851730 KSH851730 LCD851730 LLZ851730 LVV851730 MFR851730 MPN851730 MZJ851730 NJF851730 NTB851730 OCX851730 OMT851730 OWP851730 PGL851730 PQH851730 QAD851730 QJZ851730 QTV851730 RDR851730 RNN851730 RXJ851730 SHF851730 SRB851730 TAX851730 TKT851730 TUP851730 UEL851730 UOH851730 UYD851730 VHZ851730 VRV851730 WBR851730 WLN851730 WVJ851730 E917266:F917266 IX917266 ST917266 ACP917266 AML917266 AWH917266 BGD917266 BPZ917266 BZV917266 CJR917266 CTN917266 DDJ917266 DNF917266 DXB917266 EGX917266 EQT917266 FAP917266 FKL917266 FUH917266 GED917266 GNZ917266 GXV917266 HHR917266 HRN917266 IBJ917266 ILF917266 IVB917266 JEX917266 JOT917266 JYP917266 KIL917266 KSH917266 LCD917266 LLZ917266 LVV917266 MFR917266 MPN917266 MZJ917266 NJF917266 NTB917266 OCX917266 OMT917266 OWP917266 PGL917266 PQH917266 QAD917266 QJZ917266 QTV917266 RDR917266 RNN917266 RXJ917266 SHF917266 SRB917266 TAX917266 TKT917266 TUP917266 UEL917266 UOH917266 UYD917266 VHZ917266 VRV917266 WBR917266 WLN917266 WVJ917266 E982802:F982802 IX982802 ST982802 ACP982802 AML982802 AWH982802 BGD982802 BPZ982802 BZV982802 CJR982802 CTN982802 DDJ982802 DNF982802 DXB982802 EGX982802 EQT982802 FAP982802 FKL982802 FUH982802 GED982802 GNZ982802 GXV982802 HHR982802 HRN982802 IBJ982802 ILF982802 IVB982802 JEX982802 JOT982802 JYP982802 KIL982802 KSH982802 LCD982802 LLZ982802 LVV982802 MFR982802 MPN982802 MZJ982802 NJF982802 NTB982802 OCX982802 OMT982802 OWP982802 PGL982802 PQH982802 QAD982802 QJZ982802 QTV982802 RDR982802 RNN982802 RXJ982802 SHF982802 SRB982802 TAX982802 TKT982802 TUP982802 UEL982802 UOH982802 UYD982802 VHZ982802 VRV982802 WBR982802 WLN982802 WVJ982802" xr:uid="{00000000-0002-0000-0100-000003000000}"/>
    <dataValidation allowBlank="1" showInputMessage="1" showErrorMessage="1" prompt="Informacion contable en NIIF y pesos sin incluir decimales" sqref="WVK982742:WVK982744 RDS982742:RDS982744 IY65238:IY65240 SU65238:SU65240 ACQ65238:ACQ65240 AMM65238:AMM65240 AWI65238:AWI65240 BGE65238:BGE65240 BQA65238:BQA65240 BZW65238:BZW65240 CJS65238:CJS65240 CTO65238:CTO65240 DDK65238:DDK65240 DNG65238:DNG65240 DXC65238:DXC65240 EGY65238:EGY65240 EQU65238:EQU65240 FAQ65238:FAQ65240 FKM65238:FKM65240 FUI65238:FUI65240 GEE65238:GEE65240 GOA65238:GOA65240 GXW65238:GXW65240 HHS65238:HHS65240 HRO65238:HRO65240 IBK65238:IBK65240 ILG65238:ILG65240 IVC65238:IVC65240 JEY65238:JEY65240 JOU65238:JOU65240 JYQ65238:JYQ65240 KIM65238:KIM65240 KSI65238:KSI65240 LCE65238:LCE65240 LMA65238:LMA65240 LVW65238:LVW65240 MFS65238:MFS65240 MPO65238:MPO65240 MZK65238:MZK65240 NJG65238:NJG65240 NTC65238:NTC65240 OCY65238:OCY65240 OMU65238:OMU65240 OWQ65238:OWQ65240 PGM65238:PGM65240 PQI65238:PQI65240 QAE65238:QAE65240 QKA65238:QKA65240 QTW65238:QTW65240 RDS65238:RDS65240 RNO65238:RNO65240 RXK65238:RXK65240 SHG65238:SHG65240 SRC65238:SRC65240 TAY65238:TAY65240 TKU65238:TKU65240 TUQ65238:TUQ65240 UEM65238:UEM65240 UOI65238:UOI65240 UYE65238:UYE65240 VIA65238:VIA65240 VRW65238:VRW65240 WBS65238:WBS65240 WLO65238:WLO65240 WVK65238:WVK65240 RNO982742:RNO982744 IY130774:IY130776 SU130774:SU130776 ACQ130774:ACQ130776 AMM130774:AMM130776 AWI130774:AWI130776 BGE130774:BGE130776 BQA130774:BQA130776 BZW130774:BZW130776 CJS130774:CJS130776 CTO130774:CTO130776 DDK130774:DDK130776 DNG130774:DNG130776 DXC130774:DXC130776 EGY130774:EGY130776 EQU130774:EQU130776 FAQ130774:FAQ130776 FKM130774:FKM130776 FUI130774:FUI130776 GEE130774:GEE130776 GOA130774:GOA130776 GXW130774:GXW130776 HHS130774:HHS130776 HRO130774:HRO130776 IBK130774:IBK130776 ILG130774:ILG130776 IVC130774:IVC130776 JEY130774:JEY130776 JOU130774:JOU130776 JYQ130774:JYQ130776 KIM130774:KIM130776 KSI130774:KSI130776 LCE130774:LCE130776 LMA130774:LMA130776 LVW130774:LVW130776 MFS130774:MFS130776 MPO130774:MPO130776 MZK130774:MZK130776 NJG130774:NJG130776 NTC130774:NTC130776 OCY130774:OCY130776 OMU130774:OMU130776 OWQ130774:OWQ130776 PGM130774:PGM130776 PQI130774:PQI130776 QAE130774:QAE130776 QKA130774:QKA130776 QTW130774:QTW130776 RDS130774:RDS130776 RNO130774:RNO130776 RXK130774:RXK130776 SHG130774:SHG130776 SRC130774:SRC130776 TAY130774:TAY130776 TKU130774:TKU130776 TUQ130774:TUQ130776 UEM130774:UEM130776 UOI130774:UOI130776 UYE130774:UYE130776 VIA130774:VIA130776 VRW130774:VRW130776 WBS130774:WBS130776 WLO130774:WLO130776 WVK130774:WVK130776 RXK982742:RXK982744 IY196310:IY196312 SU196310:SU196312 ACQ196310:ACQ196312 AMM196310:AMM196312 AWI196310:AWI196312 BGE196310:BGE196312 BQA196310:BQA196312 BZW196310:BZW196312 CJS196310:CJS196312 CTO196310:CTO196312 DDK196310:DDK196312 DNG196310:DNG196312 DXC196310:DXC196312 EGY196310:EGY196312 EQU196310:EQU196312 FAQ196310:FAQ196312 FKM196310:FKM196312 FUI196310:FUI196312 GEE196310:GEE196312 GOA196310:GOA196312 GXW196310:GXW196312 HHS196310:HHS196312 HRO196310:HRO196312 IBK196310:IBK196312 ILG196310:ILG196312 IVC196310:IVC196312 JEY196310:JEY196312 JOU196310:JOU196312 JYQ196310:JYQ196312 KIM196310:KIM196312 KSI196310:KSI196312 LCE196310:LCE196312 LMA196310:LMA196312 LVW196310:LVW196312 MFS196310:MFS196312 MPO196310:MPO196312 MZK196310:MZK196312 NJG196310:NJG196312 NTC196310:NTC196312 OCY196310:OCY196312 OMU196310:OMU196312 OWQ196310:OWQ196312 PGM196310:PGM196312 PQI196310:PQI196312 QAE196310:QAE196312 QKA196310:QKA196312 QTW196310:QTW196312 RDS196310:RDS196312 RNO196310:RNO196312 RXK196310:RXK196312 SHG196310:SHG196312 SRC196310:SRC196312 TAY196310:TAY196312 TKU196310:TKU196312 TUQ196310:TUQ196312 UEM196310:UEM196312 UOI196310:UOI196312 UYE196310:UYE196312 VIA196310:VIA196312 VRW196310:VRW196312 WBS196310:WBS196312 WLO196310:WLO196312 WVK196310:WVK196312 SHG982742:SHG982744 IY261846:IY261848 SU261846:SU261848 ACQ261846:ACQ261848 AMM261846:AMM261848 AWI261846:AWI261848 BGE261846:BGE261848 BQA261846:BQA261848 BZW261846:BZW261848 CJS261846:CJS261848 CTO261846:CTO261848 DDK261846:DDK261848 DNG261846:DNG261848 DXC261846:DXC261848 EGY261846:EGY261848 EQU261846:EQU261848 FAQ261846:FAQ261848 FKM261846:FKM261848 FUI261846:FUI261848 GEE261846:GEE261848 GOA261846:GOA261848 GXW261846:GXW261848 HHS261846:HHS261848 HRO261846:HRO261848 IBK261846:IBK261848 ILG261846:ILG261848 IVC261846:IVC261848 JEY261846:JEY261848 JOU261846:JOU261848 JYQ261846:JYQ261848 KIM261846:KIM261848 KSI261846:KSI261848 LCE261846:LCE261848 LMA261846:LMA261848 LVW261846:LVW261848 MFS261846:MFS261848 MPO261846:MPO261848 MZK261846:MZK261848 NJG261846:NJG261848 NTC261846:NTC261848 OCY261846:OCY261848 OMU261846:OMU261848 OWQ261846:OWQ261848 PGM261846:PGM261848 PQI261846:PQI261848 QAE261846:QAE261848 QKA261846:QKA261848 QTW261846:QTW261848 RDS261846:RDS261848 RNO261846:RNO261848 RXK261846:RXK261848 SHG261846:SHG261848 SRC261846:SRC261848 TAY261846:TAY261848 TKU261846:TKU261848 TUQ261846:TUQ261848 UEM261846:UEM261848 UOI261846:UOI261848 UYE261846:UYE261848 VIA261846:VIA261848 VRW261846:VRW261848 WBS261846:WBS261848 WLO261846:WLO261848 WVK261846:WVK261848 SRC982742:SRC982744 IY327382:IY327384 SU327382:SU327384 ACQ327382:ACQ327384 AMM327382:AMM327384 AWI327382:AWI327384 BGE327382:BGE327384 BQA327382:BQA327384 BZW327382:BZW327384 CJS327382:CJS327384 CTO327382:CTO327384 DDK327382:DDK327384 DNG327382:DNG327384 DXC327382:DXC327384 EGY327382:EGY327384 EQU327382:EQU327384 FAQ327382:FAQ327384 FKM327382:FKM327384 FUI327382:FUI327384 GEE327382:GEE327384 GOA327382:GOA327384 GXW327382:GXW327384 HHS327382:HHS327384 HRO327382:HRO327384 IBK327382:IBK327384 ILG327382:ILG327384 IVC327382:IVC327384 JEY327382:JEY327384 JOU327382:JOU327384 JYQ327382:JYQ327384 KIM327382:KIM327384 KSI327382:KSI327384 LCE327382:LCE327384 LMA327382:LMA327384 LVW327382:LVW327384 MFS327382:MFS327384 MPO327382:MPO327384 MZK327382:MZK327384 NJG327382:NJG327384 NTC327382:NTC327384 OCY327382:OCY327384 OMU327382:OMU327384 OWQ327382:OWQ327384 PGM327382:PGM327384 PQI327382:PQI327384 QAE327382:QAE327384 QKA327382:QKA327384 QTW327382:QTW327384 RDS327382:RDS327384 RNO327382:RNO327384 RXK327382:RXK327384 SHG327382:SHG327384 SRC327382:SRC327384 TAY327382:TAY327384 TKU327382:TKU327384 TUQ327382:TUQ327384 UEM327382:UEM327384 UOI327382:UOI327384 UYE327382:UYE327384 VIA327382:VIA327384 VRW327382:VRW327384 WBS327382:WBS327384 WLO327382:WLO327384 WVK327382:WVK327384 TAY982742:TAY982744 IY392918:IY392920 SU392918:SU392920 ACQ392918:ACQ392920 AMM392918:AMM392920 AWI392918:AWI392920 BGE392918:BGE392920 BQA392918:BQA392920 BZW392918:BZW392920 CJS392918:CJS392920 CTO392918:CTO392920 DDK392918:DDK392920 DNG392918:DNG392920 DXC392918:DXC392920 EGY392918:EGY392920 EQU392918:EQU392920 FAQ392918:FAQ392920 FKM392918:FKM392920 FUI392918:FUI392920 GEE392918:GEE392920 GOA392918:GOA392920 GXW392918:GXW392920 HHS392918:HHS392920 HRO392918:HRO392920 IBK392918:IBK392920 ILG392918:ILG392920 IVC392918:IVC392920 JEY392918:JEY392920 JOU392918:JOU392920 JYQ392918:JYQ392920 KIM392918:KIM392920 KSI392918:KSI392920 LCE392918:LCE392920 LMA392918:LMA392920 LVW392918:LVW392920 MFS392918:MFS392920 MPO392918:MPO392920 MZK392918:MZK392920 NJG392918:NJG392920 NTC392918:NTC392920 OCY392918:OCY392920 OMU392918:OMU392920 OWQ392918:OWQ392920 PGM392918:PGM392920 PQI392918:PQI392920 QAE392918:QAE392920 QKA392918:QKA392920 QTW392918:QTW392920 RDS392918:RDS392920 RNO392918:RNO392920 RXK392918:RXK392920 SHG392918:SHG392920 SRC392918:SRC392920 TAY392918:TAY392920 TKU392918:TKU392920 TUQ392918:TUQ392920 UEM392918:UEM392920 UOI392918:UOI392920 UYE392918:UYE392920 VIA392918:VIA392920 VRW392918:VRW392920 WBS392918:WBS392920 WLO392918:WLO392920 WVK392918:WVK392920 TKU982742:TKU982744 IY458454:IY458456 SU458454:SU458456 ACQ458454:ACQ458456 AMM458454:AMM458456 AWI458454:AWI458456 BGE458454:BGE458456 BQA458454:BQA458456 BZW458454:BZW458456 CJS458454:CJS458456 CTO458454:CTO458456 DDK458454:DDK458456 DNG458454:DNG458456 DXC458454:DXC458456 EGY458454:EGY458456 EQU458454:EQU458456 FAQ458454:FAQ458456 FKM458454:FKM458456 FUI458454:FUI458456 GEE458454:GEE458456 GOA458454:GOA458456 GXW458454:GXW458456 HHS458454:HHS458456 HRO458454:HRO458456 IBK458454:IBK458456 ILG458454:ILG458456 IVC458454:IVC458456 JEY458454:JEY458456 JOU458454:JOU458456 JYQ458454:JYQ458456 KIM458454:KIM458456 KSI458454:KSI458456 LCE458454:LCE458456 LMA458454:LMA458456 LVW458454:LVW458456 MFS458454:MFS458456 MPO458454:MPO458456 MZK458454:MZK458456 NJG458454:NJG458456 NTC458454:NTC458456 OCY458454:OCY458456 OMU458454:OMU458456 OWQ458454:OWQ458456 PGM458454:PGM458456 PQI458454:PQI458456 QAE458454:QAE458456 QKA458454:QKA458456 QTW458454:QTW458456 RDS458454:RDS458456 RNO458454:RNO458456 RXK458454:RXK458456 SHG458454:SHG458456 SRC458454:SRC458456 TAY458454:TAY458456 TKU458454:TKU458456 TUQ458454:TUQ458456 UEM458454:UEM458456 UOI458454:UOI458456 UYE458454:UYE458456 VIA458454:VIA458456 VRW458454:VRW458456 WBS458454:WBS458456 WLO458454:WLO458456 WVK458454:WVK458456 TUQ982742:TUQ982744 IY523990:IY523992 SU523990:SU523992 ACQ523990:ACQ523992 AMM523990:AMM523992 AWI523990:AWI523992 BGE523990:BGE523992 BQA523990:BQA523992 BZW523990:BZW523992 CJS523990:CJS523992 CTO523990:CTO523992 DDK523990:DDK523992 DNG523990:DNG523992 DXC523990:DXC523992 EGY523990:EGY523992 EQU523990:EQU523992 FAQ523990:FAQ523992 FKM523990:FKM523992 FUI523990:FUI523992 GEE523990:GEE523992 GOA523990:GOA523992 GXW523990:GXW523992 HHS523990:HHS523992 HRO523990:HRO523992 IBK523990:IBK523992 ILG523990:ILG523992 IVC523990:IVC523992 JEY523990:JEY523992 JOU523990:JOU523992 JYQ523990:JYQ523992 KIM523990:KIM523992 KSI523990:KSI523992 LCE523990:LCE523992 LMA523990:LMA523992 LVW523990:LVW523992 MFS523990:MFS523992 MPO523990:MPO523992 MZK523990:MZK523992 NJG523990:NJG523992 NTC523990:NTC523992 OCY523990:OCY523992 OMU523990:OMU523992 OWQ523990:OWQ523992 PGM523990:PGM523992 PQI523990:PQI523992 QAE523990:QAE523992 QKA523990:QKA523992 QTW523990:QTW523992 RDS523990:RDS523992 RNO523990:RNO523992 RXK523990:RXK523992 SHG523990:SHG523992 SRC523990:SRC523992 TAY523990:TAY523992 TKU523990:TKU523992 TUQ523990:TUQ523992 UEM523990:UEM523992 UOI523990:UOI523992 UYE523990:UYE523992 VIA523990:VIA523992 VRW523990:VRW523992 WBS523990:WBS523992 WLO523990:WLO523992 WVK523990:WVK523992 UEM982742:UEM982744 IY589526:IY589528 SU589526:SU589528 ACQ589526:ACQ589528 AMM589526:AMM589528 AWI589526:AWI589528 BGE589526:BGE589528 BQA589526:BQA589528 BZW589526:BZW589528 CJS589526:CJS589528 CTO589526:CTO589528 DDK589526:DDK589528 DNG589526:DNG589528 DXC589526:DXC589528 EGY589526:EGY589528 EQU589526:EQU589528 FAQ589526:FAQ589528 FKM589526:FKM589528 FUI589526:FUI589528 GEE589526:GEE589528 GOA589526:GOA589528 GXW589526:GXW589528 HHS589526:HHS589528 HRO589526:HRO589528 IBK589526:IBK589528 ILG589526:ILG589528 IVC589526:IVC589528 JEY589526:JEY589528 JOU589526:JOU589528 JYQ589526:JYQ589528 KIM589526:KIM589528 KSI589526:KSI589528 LCE589526:LCE589528 LMA589526:LMA589528 LVW589526:LVW589528 MFS589526:MFS589528 MPO589526:MPO589528 MZK589526:MZK589528 NJG589526:NJG589528 NTC589526:NTC589528 OCY589526:OCY589528 OMU589526:OMU589528 OWQ589526:OWQ589528 PGM589526:PGM589528 PQI589526:PQI589528 QAE589526:QAE589528 QKA589526:QKA589528 QTW589526:QTW589528 RDS589526:RDS589528 RNO589526:RNO589528 RXK589526:RXK589528 SHG589526:SHG589528 SRC589526:SRC589528 TAY589526:TAY589528 TKU589526:TKU589528 TUQ589526:TUQ589528 UEM589526:UEM589528 UOI589526:UOI589528 UYE589526:UYE589528 VIA589526:VIA589528 VRW589526:VRW589528 WBS589526:WBS589528 WLO589526:WLO589528 WVK589526:WVK589528 UOI982742:UOI982744 IY655062:IY655064 SU655062:SU655064 ACQ655062:ACQ655064 AMM655062:AMM655064 AWI655062:AWI655064 BGE655062:BGE655064 BQA655062:BQA655064 BZW655062:BZW655064 CJS655062:CJS655064 CTO655062:CTO655064 DDK655062:DDK655064 DNG655062:DNG655064 DXC655062:DXC655064 EGY655062:EGY655064 EQU655062:EQU655064 FAQ655062:FAQ655064 FKM655062:FKM655064 FUI655062:FUI655064 GEE655062:GEE655064 GOA655062:GOA655064 GXW655062:GXW655064 HHS655062:HHS655064 HRO655062:HRO655064 IBK655062:IBK655064 ILG655062:ILG655064 IVC655062:IVC655064 JEY655062:JEY655064 JOU655062:JOU655064 JYQ655062:JYQ655064 KIM655062:KIM655064 KSI655062:KSI655064 LCE655062:LCE655064 LMA655062:LMA655064 LVW655062:LVW655064 MFS655062:MFS655064 MPO655062:MPO655064 MZK655062:MZK655064 NJG655062:NJG655064 NTC655062:NTC655064 OCY655062:OCY655064 OMU655062:OMU655064 OWQ655062:OWQ655064 PGM655062:PGM655064 PQI655062:PQI655064 QAE655062:QAE655064 QKA655062:QKA655064 QTW655062:QTW655064 RDS655062:RDS655064 RNO655062:RNO655064 RXK655062:RXK655064 SHG655062:SHG655064 SRC655062:SRC655064 TAY655062:TAY655064 TKU655062:TKU655064 TUQ655062:TUQ655064 UEM655062:UEM655064 UOI655062:UOI655064 UYE655062:UYE655064 VIA655062:VIA655064 VRW655062:VRW655064 WBS655062:WBS655064 WLO655062:WLO655064 WVK655062:WVK655064 UYE982742:UYE982744 IY720598:IY720600 SU720598:SU720600 ACQ720598:ACQ720600 AMM720598:AMM720600 AWI720598:AWI720600 BGE720598:BGE720600 BQA720598:BQA720600 BZW720598:BZW720600 CJS720598:CJS720600 CTO720598:CTO720600 DDK720598:DDK720600 DNG720598:DNG720600 DXC720598:DXC720600 EGY720598:EGY720600 EQU720598:EQU720600 FAQ720598:FAQ720600 FKM720598:FKM720600 FUI720598:FUI720600 GEE720598:GEE720600 GOA720598:GOA720600 GXW720598:GXW720600 HHS720598:HHS720600 HRO720598:HRO720600 IBK720598:IBK720600 ILG720598:ILG720600 IVC720598:IVC720600 JEY720598:JEY720600 JOU720598:JOU720600 JYQ720598:JYQ720600 KIM720598:KIM720600 KSI720598:KSI720600 LCE720598:LCE720600 LMA720598:LMA720600 LVW720598:LVW720600 MFS720598:MFS720600 MPO720598:MPO720600 MZK720598:MZK720600 NJG720598:NJG720600 NTC720598:NTC720600 OCY720598:OCY720600 OMU720598:OMU720600 OWQ720598:OWQ720600 PGM720598:PGM720600 PQI720598:PQI720600 QAE720598:QAE720600 QKA720598:QKA720600 QTW720598:QTW720600 RDS720598:RDS720600 RNO720598:RNO720600 RXK720598:RXK720600 SHG720598:SHG720600 SRC720598:SRC720600 TAY720598:TAY720600 TKU720598:TKU720600 TUQ720598:TUQ720600 UEM720598:UEM720600 UOI720598:UOI720600 UYE720598:UYE720600 VIA720598:VIA720600 VRW720598:VRW720600 WBS720598:WBS720600 WLO720598:WLO720600 WVK720598:WVK720600 VIA982742:VIA982744 IY786134:IY786136 SU786134:SU786136 ACQ786134:ACQ786136 AMM786134:AMM786136 AWI786134:AWI786136 BGE786134:BGE786136 BQA786134:BQA786136 BZW786134:BZW786136 CJS786134:CJS786136 CTO786134:CTO786136 DDK786134:DDK786136 DNG786134:DNG786136 DXC786134:DXC786136 EGY786134:EGY786136 EQU786134:EQU786136 FAQ786134:FAQ786136 FKM786134:FKM786136 FUI786134:FUI786136 GEE786134:GEE786136 GOA786134:GOA786136 GXW786134:GXW786136 HHS786134:HHS786136 HRO786134:HRO786136 IBK786134:IBK786136 ILG786134:ILG786136 IVC786134:IVC786136 JEY786134:JEY786136 JOU786134:JOU786136 JYQ786134:JYQ786136 KIM786134:KIM786136 KSI786134:KSI786136 LCE786134:LCE786136 LMA786134:LMA786136 LVW786134:LVW786136 MFS786134:MFS786136 MPO786134:MPO786136 MZK786134:MZK786136 NJG786134:NJG786136 NTC786134:NTC786136 OCY786134:OCY786136 OMU786134:OMU786136 OWQ786134:OWQ786136 PGM786134:PGM786136 PQI786134:PQI786136 QAE786134:QAE786136 QKA786134:QKA786136 QTW786134:QTW786136 RDS786134:RDS786136 RNO786134:RNO786136 RXK786134:RXK786136 SHG786134:SHG786136 SRC786134:SRC786136 TAY786134:TAY786136 TKU786134:TKU786136 TUQ786134:TUQ786136 UEM786134:UEM786136 UOI786134:UOI786136 UYE786134:UYE786136 VIA786134:VIA786136 VRW786134:VRW786136 WBS786134:WBS786136 WLO786134:WLO786136 WVK786134:WVK786136 VRW982742:VRW982744 IY851670:IY851672 SU851670:SU851672 ACQ851670:ACQ851672 AMM851670:AMM851672 AWI851670:AWI851672 BGE851670:BGE851672 BQA851670:BQA851672 BZW851670:BZW851672 CJS851670:CJS851672 CTO851670:CTO851672 DDK851670:DDK851672 DNG851670:DNG851672 DXC851670:DXC851672 EGY851670:EGY851672 EQU851670:EQU851672 FAQ851670:FAQ851672 FKM851670:FKM851672 FUI851670:FUI851672 GEE851670:GEE851672 GOA851670:GOA851672 GXW851670:GXW851672 HHS851670:HHS851672 HRO851670:HRO851672 IBK851670:IBK851672 ILG851670:ILG851672 IVC851670:IVC851672 JEY851670:JEY851672 JOU851670:JOU851672 JYQ851670:JYQ851672 KIM851670:KIM851672 KSI851670:KSI851672 LCE851670:LCE851672 LMA851670:LMA851672 LVW851670:LVW851672 MFS851670:MFS851672 MPO851670:MPO851672 MZK851670:MZK851672 NJG851670:NJG851672 NTC851670:NTC851672 OCY851670:OCY851672 OMU851670:OMU851672 OWQ851670:OWQ851672 PGM851670:PGM851672 PQI851670:PQI851672 QAE851670:QAE851672 QKA851670:QKA851672 QTW851670:QTW851672 RDS851670:RDS851672 RNO851670:RNO851672 RXK851670:RXK851672 SHG851670:SHG851672 SRC851670:SRC851672 TAY851670:TAY851672 TKU851670:TKU851672 TUQ851670:TUQ851672 UEM851670:UEM851672 UOI851670:UOI851672 UYE851670:UYE851672 VIA851670:VIA851672 VRW851670:VRW851672 WBS851670:WBS851672 WLO851670:WLO851672 WVK851670:WVK851672 WBS982742:WBS982744 IY917206:IY917208 SU917206:SU917208 ACQ917206:ACQ917208 AMM917206:AMM917208 AWI917206:AWI917208 BGE917206:BGE917208 BQA917206:BQA917208 BZW917206:BZW917208 CJS917206:CJS917208 CTO917206:CTO917208 DDK917206:DDK917208 DNG917206:DNG917208 DXC917206:DXC917208 EGY917206:EGY917208 EQU917206:EQU917208 FAQ917206:FAQ917208 FKM917206:FKM917208 FUI917206:FUI917208 GEE917206:GEE917208 GOA917206:GOA917208 GXW917206:GXW917208 HHS917206:HHS917208 HRO917206:HRO917208 IBK917206:IBK917208 ILG917206:ILG917208 IVC917206:IVC917208 JEY917206:JEY917208 JOU917206:JOU917208 JYQ917206:JYQ917208 KIM917206:KIM917208 KSI917206:KSI917208 LCE917206:LCE917208 LMA917206:LMA917208 LVW917206:LVW917208 MFS917206:MFS917208 MPO917206:MPO917208 MZK917206:MZK917208 NJG917206:NJG917208 NTC917206:NTC917208 OCY917206:OCY917208 OMU917206:OMU917208 OWQ917206:OWQ917208 PGM917206:PGM917208 PQI917206:PQI917208 QAE917206:QAE917208 QKA917206:QKA917208 QTW917206:QTW917208 RDS917206:RDS917208 RNO917206:RNO917208 RXK917206:RXK917208 SHG917206:SHG917208 SRC917206:SRC917208 TAY917206:TAY917208 TKU917206:TKU917208 TUQ917206:TUQ917208 UEM917206:UEM917208 UOI917206:UOI917208 UYE917206:UYE917208 VIA917206:VIA917208 VRW917206:VRW917208 WBS917206:WBS917208 WLO917206:WLO917208 WVK917206:WVK917208 WLO982742:WLO982744 IY982742:IY982744 SU982742:SU982744 ACQ982742:ACQ982744 AMM982742:AMM982744 AWI982742:AWI982744 BGE982742:BGE982744 BQA982742:BQA982744 BZW982742:BZW982744 CJS982742:CJS982744 CTO982742:CTO982744 DDK982742:DDK982744 DNG982742:DNG982744 DXC982742:DXC982744 EGY982742:EGY982744 EQU982742:EQU982744 FAQ982742:FAQ982744 FKM982742:FKM982744 FUI982742:FUI982744 GEE982742:GEE982744 GOA982742:GOA982744 GXW982742:GXW982744 HHS982742:HHS982744 HRO982742:HRO982744 IBK982742:IBK982744 ILG982742:ILG982744 IVC982742:IVC982744 JEY982742:JEY982744 JOU982742:JOU982744 JYQ982742:JYQ982744 KIM982742:KIM982744 KSI982742:KSI982744 LCE982742:LCE982744 LMA982742:LMA982744 LVW982742:LVW982744 MFS982742:MFS982744 MPO982742:MPO982744 MZK982742:MZK982744 NJG982742:NJG982744 NTC982742:NTC982744 OCY982742:OCY982744 OMU982742:OMU982744 OWQ982742:OWQ982744 PGM982742:PGM982744 PQI982742:PQI982744 QAE982742:QAE982744 QKA982742:QKA982744 QTW982742:QTW982744" xr:uid="{00000000-0002-0000-0100-000004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RNO983014:RNQ983015 IY65510:JA65511 SU65510:SW65511 ACQ65510:ACS65511 AMM65510:AMO65511 AWI65510:AWK65511 BGE65510:BGG65511 BQA65510:BQC65511 BZW65510:BZY65511 CJS65510:CJU65511 CTO65510:CTQ65511 DDK65510:DDM65511 DNG65510:DNI65511 DXC65510:DXE65511 EGY65510:EHA65511 EQU65510:EQW65511 FAQ65510:FAS65511 FKM65510:FKO65511 FUI65510:FUK65511 GEE65510:GEG65511 GOA65510:GOC65511 GXW65510:GXY65511 HHS65510:HHU65511 HRO65510:HRQ65511 IBK65510:IBM65511 ILG65510:ILI65511 IVC65510:IVE65511 JEY65510:JFA65511 JOU65510:JOW65511 JYQ65510:JYS65511 KIM65510:KIO65511 KSI65510:KSK65511 LCE65510:LCG65511 LMA65510:LMC65511 LVW65510:LVY65511 MFS65510:MFU65511 MPO65510:MPQ65511 MZK65510:MZM65511 NJG65510:NJI65511 NTC65510:NTE65511 OCY65510:ODA65511 OMU65510:OMW65511 OWQ65510:OWS65511 PGM65510:PGO65511 PQI65510:PQK65511 QAE65510:QAG65511 QKA65510:QKC65511 QTW65510:QTY65511 RDS65510:RDU65511 RNO65510:RNQ65511 RXK65510:RXM65511 SHG65510:SHI65511 SRC65510:SRE65511 TAY65510:TBA65511 TKU65510:TKW65511 TUQ65510:TUS65511 UEM65510:UEO65511 UOI65510:UOK65511 UYE65510:UYG65511 VIA65510:VIC65511 VRW65510:VRY65511 WBS65510:WBU65511 WLO65510:WLQ65511 WVK65510:WVM65511 RXK983014:RXM983015 IY131046:JA131047 SU131046:SW131047 ACQ131046:ACS131047 AMM131046:AMO131047 AWI131046:AWK131047 BGE131046:BGG131047 BQA131046:BQC131047 BZW131046:BZY131047 CJS131046:CJU131047 CTO131046:CTQ131047 DDK131046:DDM131047 DNG131046:DNI131047 DXC131046:DXE131047 EGY131046:EHA131047 EQU131046:EQW131047 FAQ131046:FAS131047 FKM131046:FKO131047 FUI131046:FUK131047 GEE131046:GEG131047 GOA131046:GOC131047 GXW131046:GXY131047 HHS131046:HHU131047 HRO131046:HRQ131047 IBK131046:IBM131047 ILG131046:ILI131047 IVC131046:IVE131047 JEY131046:JFA131047 JOU131046:JOW131047 JYQ131046:JYS131047 KIM131046:KIO131047 KSI131046:KSK131047 LCE131046:LCG131047 LMA131046:LMC131047 LVW131046:LVY131047 MFS131046:MFU131047 MPO131046:MPQ131047 MZK131046:MZM131047 NJG131046:NJI131047 NTC131046:NTE131047 OCY131046:ODA131047 OMU131046:OMW131047 OWQ131046:OWS131047 PGM131046:PGO131047 PQI131046:PQK131047 QAE131046:QAG131047 QKA131046:QKC131047 QTW131046:QTY131047 RDS131046:RDU131047 RNO131046:RNQ131047 RXK131046:RXM131047 SHG131046:SHI131047 SRC131046:SRE131047 TAY131046:TBA131047 TKU131046:TKW131047 TUQ131046:TUS131047 UEM131046:UEO131047 UOI131046:UOK131047 UYE131046:UYG131047 VIA131046:VIC131047 VRW131046:VRY131047 WBS131046:WBU131047 WLO131046:WLQ131047 WVK131046:WVM131047 SHG983014:SHI983015 IY196582:JA196583 SU196582:SW196583 ACQ196582:ACS196583 AMM196582:AMO196583 AWI196582:AWK196583 BGE196582:BGG196583 BQA196582:BQC196583 BZW196582:BZY196583 CJS196582:CJU196583 CTO196582:CTQ196583 DDK196582:DDM196583 DNG196582:DNI196583 DXC196582:DXE196583 EGY196582:EHA196583 EQU196582:EQW196583 FAQ196582:FAS196583 FKM196582:FKO196583 FUI196582:FUK196583 GEE196582:GEG196583 GOA196582:GOC196583 GXW196582:GXY196583 HHS196582:HHU196583 HRO196582:HRQ196583 IBK196582:IBM196583 ILG196582:ILI196583 IVC196582:IVE196583 JEY196582:JFA196583 JOU196582:JOW196583 JYQ196582:JYS196583 KIM196582:KIO196583 KSI196582:KSK196583 LCE196582:LCG196583 LMA196582:LMC196583 LVW196582:LVY196583 MFS196582:MFU196583 MPO196582:MPQ196583 MZK196582:MZM196583 NJG196582:NJI196583 NTC196582:NTE196583 OCY196582:ODA196583 OMU196582:OMW196583 OWQ196582:OWS196583 PGM196582:PGO196583 PQI196582:PQK196583 QAE196582:QAG196583 QKA196582:QKC196583 QTW196582:QTY196583 RDS196582:RDU196583 RNO196582:RNQ196583 RXK196582:RXM196583 SHG196582:SHI196583 SRC196582:SRE196583 TAY196582:TBA196583 TKU196582:TKW196583 TUQ196582:TUS196583 UEM196582:UEO196583 UOI196582:UOK196583 UYE196582:UYG196583 VIA196582:VIC196583 VRW196582:VRY196583 WBS196582:WBU196583 WLO196582:WLQ196583 WVK196582:WVM196583 SRC983014:SRE983015 IY262118:JA262119 SU262118:SW262119 ACQ262118:ACS262119 AMM262118:AMO262119 AWI262118:AWK262119 BGE262118:BGG262119 BQA262118:BQC262119 BZW262118:BZY262119 CJS262118:CJU262119 CTO262118:CTQ262119 DDK262118:DDM262119 DNG262118:DNI262119 DXC262118:DXE262119 EGY262118:EHA262119 EQU262118:EQW262119 FAQ262118:FAS262119 FKM262118:FKO262119 FUI262118:FUK262119 GEE262118:GEG262119 GOA262118:GOC262119 GXW262118:GXY262119 HHS262118:HHU262119 HRO262118:HRQ262119 IBK262118:IBM262119 ILG262118:ILI262119 IVC262118:IVE262119 JEY262118:JFA262119 JOU262118:JOW262119 JYQ262118:JYS262119 KIM262118:KIO262119 KSI262118:KSK262119 LCE262118:LCG262119 LMA262118:LMC262119 LVW262118:LVY262119 MFS262118:MFU262119 MPO262118:MPQ262119 MZK262118:MZM262119 NJG262118:NJI262119 NTC262118:NTE262119 OCY262118:ODA262119 OMU262118:OMW262119 OWQ262118:OWS262119 PGM262118:PGO262119 PQI262118:PQK262119 QAE262118:QAG262119 QKA262118:QKC262119 QTW262118:QTY262119 RDS262118:RDU262119 RNO262118:RNQ262119 RXK262118:RXM262119 SHG262118:SHI262119 SRC262118:SRE262119 TAY262118:TBA262119 TKU262118:TKW262119 TUQ262118:TUS262119 UEM262118:UEO262119 UOI262118:UOK262119 UYE262118:UYG262119 VIA262118:VIC262119 VRW262118:VRY262119 WBS262118:WBU262119 WLO262118:WLQ262119 WVK262118:WVM262119 TAY983014:TBA983015 IY327654:JA327655 SU327654:SW327655 ACQ327654:ACS327655 AMM327654:AMO327655 AWI327654:AWK327655 BGE327654:BGG327655 BQA327654:BQC327655 BZW327654:BZY327655 CJS327654:CJU327655 CTO327654:CTQ327655 DDK327654:DDM327655 DNG327654:DNI327655 DXC327654:DXE327655 EGY327654:EHA327655 EQU327654:EQW327655 FAQ327654:FAS327655 FKM327654:FKO327655 FUI327654:FUK327655 GEE327654:GEG327655 GOA327654:GOC327655 GXW327654:GXY327655 HHS327654:HHU327655 HRO327654:HRQ327655 IBK327654:IBM327655 ILG327654:ILI327655 IVC327654:IVE327655 JEY327654:JFA327655 JOU327654:JOW327655 JYQ327654:JYS327655 KIM327654:KIO327655 KSI327654:KSK327655 LCE327654:LCG327655 LMA327654:LMC327655 LVW327654:LVY327655 MFS327654:MFU327655 MPO327654:MPQ327655 MZK327654:MZM327655 NJG327654:NJI327655 NTC327654:NTE327655 OCY327654:ODA327655 OMU327654:OMW327655 OWQ327654:OWS327655 PGM327654:PGO327655 PQI327654:PQK327655 QAE327654:QAG327655 QKA327654:QKC327655 QTW327654:QTY327655 RDS327654:RDU327655 RNO327654:RNQ327655 RXK327654:RXM327655 SHG327654:SHI327655 SRC327654:SRE327655 TAY327654:TBA327655 TKU327654:TKW327655 TUQ327654:TUS327655 UEM327654:UEO327655 UOI327654:UOK327655 UYE327654:UYG327655 VIA327654:VIC327655 VRW327654:VRY327655 WBS327654:WBU327655 WLO327654:WLQ327655 WVK327654:WVM327655 TKU983014:TKW983015 IY393190:JA393191 SU393190:SW393191 ACQ393190:ACS393191 AMM393190:AMO393191 AWI393190:AWK393191 BGE393190:BGG393191 BQA393190:BQC393191 BZW393190:BZY393191 CJS393190:CJU393191 CTO393190:CTQ393191 DDK393190:DDM393191 DNG393190:DNI393191 DXC393190:DXE393191 EGY393190:EHA393191 EQU393190:EQW393191 FAQ393190:FAS393191 FKM393190:FKO393191 FUI393190:FUK393191 GEE393190:GEG393191 GOA393190:GOC393191 GXW393190:GXY393191 HHS393190:HHU393191 HRO393190:HRQ393191 IBK393190:IBM393191 ILG393190:ILI393191 IVC393190:IVE393191 JEY393190:JFA393191 JOU393190:JOW393191 JYQ393190:JYS393191 KIM393190:KIO393191 KSI393190:KSK393191 LCE393190:LCG393191 LMA393190:LMC393191 LVW393190:LVY393191 MFS393190:MFU393191 MPO393190:MPQ393191 MZK393190:MZM393191 NJG393190:NJI393191 NTC393190:NTE393191 OCY393190:ODA393191 OMU393190:OMW393191 OWQ393190:OWS393191 PGM393190:PGO393191 PQI393190:PQK393191 QAE393190:QAG393191 QKA393190:QKC393191 QTW393190:QTY393191 RDS393190:RDU393191 RNO393190:RNQ393191 RXK393190:RXM393191 SHG393190:SHI393191 SRC393190:SRE393191 TAY393190:TBA393191 TKU393190:TKW393191 TUQ393190:TUS393191 UEM393190:UEO393191 UOI393190:UOK393191 UYE393190:UYG393191 VIA393190:VIC393191 VRW393190:VRY393191 WBS393190:WBU393191 WLO393190:WLQ393191 WVK393190:WVM393191 TUQ983014:TUS983015 IY458726:JA458727 SU458726:SW458727 ACQ458726:ACS458727 AMM458726:AMO458727 AWI458726:AWK458727 BGE458726:BGG458727 BQA458726:BQC458727 BZW458726:BZY458727 CJS458726:CJU458727 CTO458726:CTQ458727 DDK458726:DDM458727 DNG458726:DNI458727 DXC458726:DXE458727 EGY458726:EHA458727 EQU458726:EQW458727 FAQ458726:FAS458727 FKM458726:FKO458727 FUI458726:FUK458727 GEE458726:GEG458727 GOA458726:GOC458727 GXW458726:GXY458727 HHS458726:HHU458727 HRO458726:HRQ458727 IBK458726:IBM458727 ILG458726:ILI458727 IVC458726:IVE458727 JEY458726:JFA458727 JOU458726:JOW458727 JYQ458726:JYS458727 KIM458726:KIO458727 KSI458726:KSK458727 LCE458726:LCG458727 LMA458726:LMC458727 LVW458726:LVY458727 MFS458726:MFU458727 MPO458726:MPQ458727 MZK458726:MZM458727 NJG458726:NJI458727 NTC458726:NTE458727 OCY458726:ODA458727 OMU458726:OMW458727 OWQ458726:OWS458727 PGM458726:PGO458727 PQI458726:PQK458727 QAE458726:QAG458727 QKA458726:QKC458727 QTW458726:QTY458727 RDS458726:RDU458727 RNO458726:RNQ458727 RXK458726:RXM458727 SHG458726:SHI458727 SRC458726:SRE458727 TAY458726:TBA458727 TKU458726:TKW458727 TUQ458726:TUS458727 UEM458726:UEO458727 UOI458726:UOK458727 UYE458726:UYG458727 VIA458726:VIC458727 VRW458726:VRY458727 WBS458726:WBU458727 WLO458726:WLQ458727 WVK458726:WVM458727 UEM983014:UEO983015 IY524262:JA524263 SU524262:SW524263 ACQ524262:ACS524263 AMM524262:AMO524263 AWI524262:AWK524263 BGE524262:BGG524263 BQA524262:BQC524263 BZW524262:BZY524263 CJS524262:CJU524263 CTO524262:CTQ524263 DDK524262:DDM524263 DNG524262:DNI524263 DXC524262:DXE524263 EGY524262:EHA524263 EQU524262:EQW524263 FAQ524262:FAS524263 FKM524262:FKO524263 FUI524262:FUK524263 GEE524262:GEG524263 GOA524262:GOC524263 GXW524262:GXY524263 HHS524262:HHU524263 HRO524262:HRQ524263 IBK524262:IBM524263 ILG524262:ILI524263 IVC524262:IVE524263 JEY524262:JFA524263 JOU524262:JOW524263 JYQ524262:JYS524263 KIM524262:KIO524263 KSI524262:KSK524263 LCE524262:LCG524263 LMA524262:LMC524263 LVW524262:LVY524263 MFS524262:MFU524263 MPO524262:MPQ524263 MZK524262:MZM524263 NJG524262:NJI524263 NTC524262:NTE524263 OCY524262:ODA524263 OMU524262:OMW524263 OWQ524262:OWS524263 PGM524262:PGO524263 PQI524262:PQK524263 QAE524262:QAG524263 QKA524262:QKC524263 QTW524262:QTY524263 RDS524262:RDU524263 RNO524262:RNQ524263 RXK524262:RXM524263 SHG524262:SHI524263 SRC524262:SRE524263 TAY524262:TBA524263 TKU524262:TKW524263 TUQ524262:TUS524263 UEM524262:UEO524263 UOI524262:UOK524263 UYE524262:UYG524263 VIA524262:VIC524263 VRW524262:VRY524263 WBS524262:WBU524263 WLO524262:WLQ524263 WVK524262:WVM524263 UOI983014:UOK983015 IY589798:JA589799 SU589798:SW589799 ACQ589798:ACS589799 AMM589798:AMO589799 AWI589798:AWK589799 BGE589798:BGG589799 BQA589798:BQC589799 BZW589798:BZY589799 CJS589798:CJU589799 CTO589798:CTQ589799 DDK589798:DDM589799 DNG589798:DNI589799 DXC589798:DXE589799 EGY589798:EHA589799 EQU589798:EQW589799 FAQ589798:FAS589799 FKM589798:FKO589799 FUI589798:FUK589799 GEE589798:GEG589799 GOA589798:GOC589799 GXW589798:GXY589799 HHS589798:HHU589799 HRO589798:HRQ589799 IBK589798:IBM589799 ILG589798:ILI589799 IVC589798:IVE589799 JEY589798:JFA589799 JOU589798:JOW589799 JYQ589798:JYS589799 KIM589798:KIO589799 KSI589798:KSK589799 LCE589798:LCG589799 LMA589798:LMC589799 LVW589798:LVY589799 MFS589798:MFU589799 MPO589798:MPQ589799 MZK589798:MZM589799 NJG589798:NJI589799 NTC589798:NTE589799 OCY589798:ODA589799 OMU589798:OMW589799 OWQ589798:OWS589799 PGM589798:PGO589799 PQI589798:PQK589799 QAE589798:QAG589799 QKA589798:QKC589799 QTW589798:QTY589799 RDS589798:RDU589799 RNO589798:RNQ589799 RXK589798:RXM589799 SHG589798:SHI589799 SRC589798:SRE589799 TAY589798:TBA589799 TKU589798:TKW589799 TUQ589798:TUS589799 UEM589798:UEO589799 UOI589798:UOK589799 UYE589798:UYG589799 VIA589798:VIC589799 VRW589798:VRY589799 WBS589798:WBU589799 WLO589798:WLQ589799 WVK589798:WVM589799 UYE983014:UYG983015 IY655334:JA655335 SU655334:SW655335 ACQ655334:ACS655335 AMM655334:AMO655335 AWI655334:AWK655335 BGE655334:BGG655335 BQA655334:BQC655335 BZW655334:BZY655335 CJS655334:CJU655335 CTO655334:CTQ655335 DDK655334:DDM655335 DNG655334:DNI655335 DXC655334:DXE655335 EGY655334:EHA655335 EQU655334:EQW655335 FAQ655334:FAS655335 FKM655334:FKO655335 FUI655334:FUK655335 GEE655334:GEG655335 GOA655334:GOC655335 GXW655334:GXY655335 HHS655334:HHU655335 HRO655334:HRQ655335 IBK655334:IBM655335 ILG655334:ILI655335 IVC655334:IVE655335 JEY655334:JFA655335 JOU655334:JOW655335 JYQ655334:JYS655335 KIM655334:KIO655335 KSI655334:KSK655335 LCE655334:LCG655335 LMA655334:LMC655335 LVW655334:LVY655335 MFS655334:MFU655335 MPO655334:MPQ655335 MZK655334:MZM655335 NJG655334:NJI655335 NTC655334:NTE655335 OCY655334:ODA655335 OMU655334:OMW655335 OWQ655334:OWS655335 PGM655334:PGO655335 PQI655334:PQK655335 QAE655334:QAG655335 QKA655334:QKC655335 QTW655334:QTY655335 RDS655334:RDU655335 RNO655334:RNQ655335 RXK655334:RXM655335 SHG655334:SHI655335 SRC655334:SRE655335 TAY655334:TBA655335 TKU655334:TKW655335 TUQ655334:TUS655335 UEM655334:UEO655335 UOI655334:UOK655335 UYE655334:UYG655335 VIA655334:VIC655335 VRW655334:VRY655335 WBS655334:WBU655335 WLO655334:WLQ655335 WVK655334:WVM655335 VIA983014:VIC983015 IY720870:JA720871 SU720870:SW720871 ACQ720870:ACS720871 AMM720870:AMO720871 AWI720870:AWK720871 BGE720870:BGG720871 BQA720870:BQC720871 BZW720870:BZY720871 CJS720870:CJU720871 CTO720870:CTQ720871 DDK720870:DDM720871 DNG720870:DNI720871 DXC720870:DXE720871 EGY720870:EHA720871 EQU720870:EQW720871 FAQ720870:FAS720871 FKM720870:FKO720871 FUI720870:FUK720871 GEE720870:GEG720871 GOA720870:GOC720871 GXW720870:GXY720871 HHS720870:HHU720871 HRO720870:HRQ720871 IBK720870:IBM720871 ILG720870:ILI720871 IVC720870:IVE720871 JEY720870:JFA720871 JOU720870:JOW720871 JYQ720870:JYS720871 KIM720870:KIO720871 KSI720870:KSK720871 LCE720870:LCG720871 LMA720870:LMC720871 LVW720870:LVY720871 MFS720870:MFU720871 MPO720870:MPQ720871 MZK720870:MZM720871 NJG720870:NJI720871 NTC720870:NTE720871 OCY720870:ODA720871 OMU720870:OMW720871 OWQ720870:OWS720871 PGM720870:PGO720871 PQI720870:PQK720871 QAE720870:QAG720871 QKA720870:QKC720871 QTW720870:QTY720871 RDS720870:RDU720871 RNO720870:RNQ720871 RXK720870:RXM720871 SHG720870:SHI720871 SRC720870:SRE720871 TAY720870:TBA720871 TKU720870:TKW720871 TUQ720870:TUS720871 UEM720870:UEO720871 UOI720870:UOK720871 UYE720870:UYG720871 VIA720870:VIC720871 VRW720870:VRY720871 WBS720870:WBU720871 WLO720870:WLQ720871 WVK720870:WVM720871 VRW983014:VRY983015 IY786406:JA786407 SU786406:SW786407 ACQ786406:ACS786407 AMM786406:AMO786407 AWI786406:AWK786407 BGE786406:BGG786407 BQA786406:BQC786407 BZW786406:BZY786407 CJS786406:CJU786407 CTO786406:CTQ786407 DDK786406:DDM786407 DNG786406:DNI786407 DXC786406:DXE786407 EGY786406:EHA786407 EQU786406:EQW786407 FAQ786406:FAS786407 FKM786406:FKO786407 FUI786406:FUK786407 GEE786406:GEG786407 GOA786406:GOC786407 GXW786406:GXY786407 HHS786406:HHU786407 HRO786406:HRQ786407 IBK786406:IBM786407 ILG786406:ILI786407 IVC786406:IVE786407 JEY786406:JFA786407 JOU786406:JOW786407 JYQ786406:JYS786407 KIM786406:KIO786407 KSI786406:KSK786407 LCE786406:LCG786407 LMA786406:LMC786407 LVW786406:LVY786407 MFS786406:MFU786407 MPO786406:MPQ786407 MZK786406:MZM786407 NJG786406:NJI786407 NTC786406:NTE786407 OCY786406:ODA786407 OMU786406:OMW786407 OWQ786406:OWS786407 PGM786406:PGO786407 PQI786406:PQK786407 QAE786406:QAG786407 QKA786406:QKC786407 QTW786406:QTY786407 RDS786406:RDU786407 RNO786406:RNQ786407 RXK786406:RXM786407 SHG786406:SHI786407 SRC786406:SRE786407 TAY786406:TBA786407 TKU786406:TKW786407 TUQ786406:TUS786407 UEM786406:UEO786407 UOI786406:UOK786407 UYE786406:UYG786407 VIA786406:VIC786407 VRW786406:VRY786407 WBS786406:WBU786407 WLO786406:WLQ786407 WVK786406:WVM786407 WBS983014:WBU983015 IY851942:JA851943 SU851942:SW851943 ACQ851942:ACS851943 AMM851942:AMO851943 AWI851942:AWK851943 BGE851942:BGG851943 BQA851942:BQC851943 BZW851942:BZY851943 CJS851942:CJU851943 CTO851942:CTQ851943 DDK851942:DDM851943 DNG851942:DNI851943 DXC851942:DXE851943 EGY851942:EHA851943 EQU851942:EQW851943 FAQ851942:FAS851943 FKM851942:FKO851943 FUI851942:FUK851943 GEE851942:GEG851943 GOA851942:GOC851943 GXW851942:GXY851943 HHS851942:HHU851943 HRO851942:HRQ851943 IBK851942:IBM851943 ILG851942:ILI851943 IVC851942:IVE851943 JEY851942:JFA851943 JOU851942:JOW851943 JYQ851942:JYS851943 KIM851942:KIO851943 KSI851942:KSK851943 LCE851942:LCG851943 LMA851942:LMC851943 LVW851942:LVY851943 MFS851942:MFU851943 MPO851942:MPQ851943 MZK851942:MZM851943 NJG851942:NJI851943 NTC851942:NTE851943 OCY851942:ODA851943 OMU851942:OMW851943 OWQ851942:OWS851943 PGM851942:PGO851943 PQI851942:PQK851943 QAE851942:QAG851943 QKA851942:QKC851943 QTW851942:QTY851943 RDS851942:RDU851943 RNO851942:RNQ851943 RXK851942:RXM851943 SHG851942:SHI851943 SRC851942:SRE851943 TAY851942:TBA851943 TKU851942:TKW851943 TUQ851942:TUS851943 UEM851942:UEO851943 UOI851942:UOK851943 UYE851942:UYG851943 VIA851942:VIC851943 VRW851942:VRY851943 WBS851942:WBU851943 WLO851942:WLQ851943 WVK851942:WVM851943 WLO983014:WLQ983015 IY917478:JA917479 SU917478:SW917479 ACQ917478:ACS917479 AMM917478:AMO917479 AWI917478:AWK917479 BGE917478:BGG917479 BQA917478:BQC917479 BZW917478:BZY917479 CJS917478:CJU917479 CTO917478:CTQ917479 DDK917478:DDM917479 DNG917478:DNI917479 DXC917478:DXE917479 EGY917478:EHA917479 EQU917478:EQW917479 FAQ917478:FAS917479 FKM917478:FKO917479 FUI917478:FUK917479 GEE917478:GEG917479 GOA917478:GOC917479 GXW917478:GXY917479 HHS917478:HHU917479 HRO917478:HRQ917479 IBK917478:IBM917479 ILG917478:ILI917479 IVC917478:IVE917479 JEY917478:JFA917479 JOU917478:JOW917479 JYQ917478:JYS917479 KIM917478:KIO917479 KSI917478:KSK917479 LCE917478:LCG917479 LMA917478:LMC917479 LVW917478:LVY917479 MFS917478:MFU917479 MPO917478:MPQ917479 MZK917478:MZM917479 NJG917478:NJI917479 NTC917478:NTE917479 OCY917478:ODA917479 OMU917478:OMW917479 OWQ917478:OWS917479 PGM917478:PGO917479 PQI917478:PQK917479 QAE917478:QAG917479 QKA917478:QKC917479 QTW917478:QTY917479 RDS917478:RDU917479 RNO917478:RNQ917479 RXK917478:RXM917479 SHG917478:SHI917479 SRC917478:SRE917479 TAY917478:TBA917479 TKU917478:TKW917479 TUQ917478:TUS917479 UEM917478:UEO917479 UOI917478:UOK917479 UYE917478:UYG917479 VIA917478:VIC917479 VRW917478:VRY917479 WBS917478:WBU917479 WLO917478:WLQ917479 WVK917478:WVM917479 WVK983014:WVM983015 IY983014:JA983015 SU983014:SW983015 ACQ983014:ACS983015 AMM983014:AMO983015 AWI983014:AWK983015 BGE983014:BGG983015 BQA983014:BQC983015 BZW983014:BZY983015 CJS983014:CJU983015 CTO983014:CTQ983015 DDK983014:DDM983015 DNG983014:DNI983015 DXC983014:DXE983015 EGY983014:EHA983015 EQU983014:EQW983015 FAQ983014:FAS983015 FKM983014:FKO983015 FUI983014:FUK983015 GEE983014:GEG983015 GOA983014:GOC983015 GXW983014:GXY983015 HHS983014:HHU983015 HRO983014:HRQ983015 IBK983014:IBM983015 ILG983014:ILI983015 IVC983014:IVE983015 JEY983014:JFA983015 JOU983014:JOW983015 JYQ983014:JYS983015 KIM983014:KIO983015 KSI983014:KSK983015 LCE983014:LCG983015 LMA983014:LMC983015 LVW983014:LVY983015 MFS983014:MFU983015 MPO983014:MPQ983015 MZK983014:MZM983015 NJG983014:NJI983015 NTC983014:NTE983015 OCY983014:ODA983015 OMU983014:OMW983015 OWQ983014:OWS983015 PGM983014:PGO983015 PQI983014:PQK983015 QAE983014:QAG983015 QKA983014:QKC983015 QTW983014:QTY983015 RDS983014:RDU983015" xr:uid="{00000000-0002-0000-0100-000005000000}">
      <formula1>0</formula1>
    </dataValidation>
    <dataValidation allowBlank="1" showInputMessage="1" showErrorMessage="1" prompt="Fecha de corte del Estado Financiero" sqref="E65237:F65237 IX65237 ST65237 ACP65237 AML65237 AWH65237 BGD65237 BPZ65237 BZV65237 CJR65237 CTN65237 DDJ65237 DNF65237 DXB65237 EGX65237 EQT65237 FAP65237 FKL65237 FUH65237 GED65237 GNZ65237 GXV65237 HHR65237 HRN65237 IBJ65237 ILF65237 IVB65237 JEX65237 JOT65237 JYP65237 KIL65237 KSH65237 LCD65237 LLZ65237 LVV65237 MFR65237 MPN65237 MZJ65237 NJF65237 NTB65237 OCX65237 OMT65237 OWP65237 PGL65237 PQH65237 QAD65237 QJZ65237 QTV65237 RDR65237 RNN65237 RXJ65237 SHF65237 SRB65237 TAX65237 TKT65237 TUP65237 UEL65237 UOH65237 UYD65237 VHZ65237 VRV65237 WBR65237 WLN65237 WVJ65237 E130773:F130773 IX130773 ST130773 ACP130773 AML130773 AWH130773 BGD130773 BPZ130773 BZV130773 CJR130773 CTN130773 DDJ130773 DNF130773 DXB130773 EGX130773 EQT130773 FAP130773 FKL130773 FUH130773 GED130773 GNZ130773 GXV130773 HHR130773 HRN130773 IBJ130773 ILF130773 IVB130773 JEX130773 JOT130773 JYP130773 KIL130773 KSH130773 LCD130773 LLZ130773 LVV130773 MFR130773 MPN130773 MZJ130773 NJF130773 NTB130773 OCX130773 OMT130773 OWP130773 PGL130773 PQH130773 QAD130773 QJZ130773 QTV130773 RDR130773 RNN130773 RXJ130773 SHF130773 SRB130773 TAX130773 TKT130773 TUP130773 UEL130773 UOH130773 UYD130773 VHZ130773 VRV130773 WBR130773 WLN130773 WVJ130773 E196309:F196309 IX196309 ST196309 ACP196309 AML196309 AWH196309 BGD196309 BPZ196309 BZV196309 CJR196309 CTN196309 DDJ196309 DNF196309 DXB196309 EGX196309 EQT196309 FAP196309 FKL196309 FUH196309 GED196309 GNZ196309 GXV196309 HHR196309 HRN196309 IBJ196309 ILF196309 IVB196309 JEX196309 JOT196309 JYP196309 KIL196309 KSH196309 LCD196309 LLZ196309 LVV196309 MFR196309 MPN196309 MZJ196309 NJF196309 NTB196309 OCX196309 OMT196309 OWP196309 PGL196309 PQH196309 QAD196309 QJZ196309 QTV196309 RDR196309 RNN196309 RXJ196309 SHF196309 SRB196309 TAX196309 TKT196309 TUP196309 UEL196309 UOH196309 UYD196309 VHZ196309 VRV196309 WBR196309 WLN196309 WVJ196309 E261845:F261845 IX261845 ST261845 ACP261845 AML261845 AWH261845 BGD261845 BPZ261845 BZV261845 CJR261845 CTN261845 DDJ261845 DNF261845 DXB261845 EGX261845 EQT261845 FAP261845 FKL261845 FUH261845 GED261845 GNZ261845 GXV261845 HHR261845 HRN261845 IBJ261845 ILF261845 IVB261845 JEX261845 JOT261845 JYP261845 KIL261845 KSH261845 LCD261845 LLZ261845 LVV261845 MFR261845 MPN261845 MZJ261845 NJF261845 NTB261845 OCX261845 OMT261845 OWP261845 PGL261845 PQH261845 QAD261845 QJZ261845 QTV261845 RDR261845 RNN261845 RXJ261845 SHF261845 SRB261845 TAX261845 TKT261845 TUP261845 UEL261845 UOH261845 UYD261845 VHZ261845 VRV261845 WBR261845 WLN261845 WVJ261845 E327381:F327381 IX327381 ST327381 ACP327381 AML327381 AWH327381 BGD327381 BPZ327381 BZV327381 CJR327381 CTN327381 DDJ327381 DNF327381 DXB327381 EGX327381 EQT327381 FAP327381 FKL327381 FUH327381 GED327381 GNZ327381 GXV327381 HHR327381 HRN327381 IBJ327381 ILF327381 IVB327381 JEX327381 JOT327381 JYP327381 KIL327381 KSH327381 LCD327381 LLZ327381 LVV327381 MFR327381 MPN327381 MZJ327381 NJF327381 NTB327381 OCX327381 OMT327381 OWP327381 PGL327381 PQH327381 QAD327381 QJZ327381 QTV327381 RDR327381 RNN327381 RXJ327381 SHF327381 SRB327381 TAX327381 TKT327381 TUP327381 UEL327381 UOH327381 UYD327381 VHZ327381 VRV327381 WBR327381 WLN327381 WVJ327381 E392917:F392917 IX392917 ST392917 ACP392917 AML392917 AWH392917 BGD392917 BPZ392917 BZV392917 CJR392917 CTN392917 DDJ392917 DNF392917 DXB392917 EGX392917 EQT392917 FAP392917 FKL392917 FUH392917 GED392917 GNZ392917 GXV392917 HHR392917 HRN392917 IBJ392917 ILF392917 IVB392917 JEX392917 JOT392917 JYP392917 KIL392917 KSH392917 LCD392917 LLZ392917 LVV392917 MFR392917 MPN392917 MZJ392917 NJF392917 NTB392917 OCX392917 OMT392917 OWP392917 PGL392917 PQH392917 QAD392917 QJZ392917 QTV392917 RDR392917 RNN392917 RXJ392917 SHF392917 SRB392917 TAX392917 TKT392917 TUP392917 UEL392917 UOH392917 UYD392917 VHZ392917 VRV392917 WBR392917 WLN392917 WVJ392917 E458453:F458453 IX458453 ST458453 ACP458453 AML458453 AWH458453 BGD458453 BPZ458453 BZV458453 CJR458453 CTN458453 DDJ458453 DNF458453 DXB458453 EGX458453 EQT458453 FAP458453 FKL458453 FUH458453 GED458453 GNZ458453 GXV458453 HHR458453 HRN458453 IBJ458453 ILF458453 IVB458453 JEX458453 JOT458453 JYP458453 KIL458453 KSH458453 LCD458453 LLZ458453 LVV458453 MFR458453 MPN458453 MZJ458453 NJF458453 NTB458453 OCX458453 OMT458453 OWP458453 PGL458453 PQH458453 QAD458453 QJZ458453 QTV458453 RDR458453 RNN458453 RXJ458453 SHF458453 SRB458453 TAX458453 TKT458453 TUP458453 UEL458453 UOH458453 UYD458453 VHZ458453 VRV458453 WBR458453 WLN458453 WVJ458453 E523989:F523989 IX523989 ST523989 ACP523989 AML523989 AWH523989 BGD523989 BPZ523989 BZV523989 CJR523989 CTN523989 DDJ523989 DNF523989 DXB523989 EGX523989 EQT523989 FAP523989 FKL523989 FUH523989 GED523989 GNZ523989 GXV523989 HHR523989 HRN523989 IBJ523989 ILF523989 IVB523989 JEX523989 JOT523989 JYP523989 KIL523989 KSH523989 LCD523989 LLZ523989 LVV523989 MFR523989 MPN523989 MZJ523989 NJF523989 NTB523989 OCX523989 OMT523989 OWP523989 PGL523989 PQH523989 QAD523989 QJZ523989 QTV523989 RDR523989 RNN523989 RXJ523989 SHF523989 SRB523989 TAX523989 TKT523989 TUP523989 UEL523989 UOH523989 UYD523989 VHZ523989 VRV523989 WBR523989 WLN523989 WVJ523989 E589525:F589525 IX589525 ST589525 ACP589525 AML589525 AWH589525 BGD589525 BPZ589525 BZV589525 CJR589525 CTN589525 DDJ589525 DNF589525 DXB589525 EGX589525 EQT589525 FAP589525 FKL589525 FUH589525 GED589525 GNZ589525 GXV589525 HHR589525 HRN589525 IBJ589525 ILF589525 IVB589525 JEX589525 JOT589525 JYP589525 KIL589525 KSH589525 LCD589525 LLZ589525 LVV589525 MFR589525 MPN589525 MZJ589525 NJF589525 NTB589525 OCX589525 OMT589525 OWP589525 PGL589525 PQH589525 QAD589525 QJZ589525 QTV589525 RDR589525 RNN589525 RXJ589525 SHF589525 SRB589525 TAX589525 TKT589525 TUP589525 UEL589525 UOH589525 UYD589525 VHZ589525 VRV589525 WBR589525 WLN589525 WVJ589525 E655061:F655061 IX655061 ST655061 ACP655061 AML655061 AWH655061 BGD655061 BPZ655061 BZV655061 CJR655061 CTN655061 DDJ655061 DNF655061 DXB655061 EGX655061 EQT655061 FAP655061 FKL655061 FUH655061 GED655061 GNZ655061 GXV655061 HHR655061 HRN655061 IBJ655061 ILF655061 IVB655061 JEX655061 JOT655061 JYP655061 KIL655061 KSH655061 LCD655061 LLZ655061 LVV655061 MFR655061 MPN655061 MZJ655061 NJF655061 NTB655061 OCX655061 OMT655061 OWP655061 PGL655061 PQH655061 QAD655061 QJZ655061 QTV655061 RDR655061 RNN655061 RXJ655061 SHF655061 SRB655061 TAX655061 TKT655061 TUP655061 UEL655061 UOH655061 UYD655061 VHZ655061 VRV655061 WBR655061 WLN655061 WVJ655061 E720597:F720597 IX720597 ST720597 ACP720597 AML720597 AWH720597 BGD720597 BPZ720597 BZV720597 CJR720597 CTN720597 DDJ720597 DNF720597 DXB720597 EGX720597 EQT720597 FAP720597 FKL720597 FUH720597 GED720597 GNZ720597 GXV720597 HHR720597 HRN720597 IBJ720597 ILF720597 IVB720597 JEX720597 JOT720597 JYP720597 KIL720597 KSH720597 LCD720597 LLZ720597 LVV720597 MFR720597 MPN720597 MZJ720597 NJF720597 NTB720597 OCX720597 OMT720597 OWP720597 PGL720597 PQH720597 QAD720597 QJZ720597 QTV720597 RDR720597 RNN720597 RXJ720597 SHF720597 SRB720597 TAX720597 TKT720597 TUP720597 UEL720597 UOH720597 UYD720597 VHZ720597 VRV720597 WBR720597 WLN720597 WVJ720597 E786133:F786133 IX786133 ST786133 ACP786133 AML786133 AWH786133 BGD786133 BPZ786133 BZV786133 CJR786133 CTN786133 DDJ786133 DNF786133 DXB786133 EGX786133 EQT786133 FAP786133 FKL786133 FUH786133 GED786133 GNZ786133 GXV786133 HHR786133 HRN786133 IBJ786133 ILF786133 IVB786133 JEX786133 JOT786133 JYP786133 KIL786133 KSH786133 LCD786133 LLZ786133 LVV786133 MFR786133 MPN786133 MZJ786133 NJF786133 NTB786133 OCX786133 OMT786133 OWP786133 PGL786133 PQH786133 QAD786133 QJZ786133 QTV786133 RDR786133 RNN786133 RXJ786133 SHF786133 SRB786133 TAX786133 TKT786133 TUP786133 UEL786133 UOH786133 UYD786133 VHZ786133 VRV786133 WBR786133 WLN786133 WVJ786133 E851669:F851669 IX851669 ST851669 ACP851669 AML851669 AWH851669 BGD851669 BPZ851669 BZV851669 CJR851669 CTN851669 DDJ851669 DNF851669 DXB851669 EGX851669 EQT851669 FAP851669 FKL851669 FUH851669 GED851669 GNZ851669 GXV851669 HHR851669 HRN851669 IBJ851669 ILF851669 IVB851669 JEX851669 JOT851669 JYP851669 KIL851669 KSH851669 LCD851669 LLZ851669 LVV851669 MFR851669 MPN851669 MZJ851669 NJF851669 NTB851669 OCX851669 OMT851669 OWP851669 PGL851669 PQH851669 QAD851669 QJZ851669 QTV851669 RDR851669 RNN851669 RXJ851669 SHF851669 SRB851669 TAX851669 TKT851669 TUP851669 UEL851669 UOH851669 UYD851669 VHZ851669 VRV851669 WBR851669 WLN851669 WVJ851669 E917205:F917205 IX917205 ST917205 ACP917205 AML917205 AWH917205 BGD917205 BPZ917205 BZV917205 CJR917205 CTN917205 DDJ917205 DNF917205 DXB917205 EGX917205 EQT917205 FAP917205 FKL917205 FUH917205 GED917205 GNZ917205 GXV917205 HHR917205 HRN917205 IBJ917205 ILF917205 IVB917205 JEX917205 JOT917205 JYP917205 KIL917205 KSH917205 LCD917205 LLZ917205 LVV917205 MFR917205 MPN917205 MZJ917205 NJF917205 NTB917205 OCX917205 OMT917205 OWP917205 PGL917205 PQH917205 QAD917205 QJZ917205 QTV917205 RDR917205 RNN917205 RXJ917205 SHF917205 SRB917205 TAX917205 TKT917205 TUP917205 UEL917205 UOH917205 UYD917205 VHZ917205 VRV917205 WBR917205 WLN917205 WVJ917205 E982741:F982741 IX982741 ST982741 ACP982741 AML982741 AWH982741 BGD982741 BPZ982741 BZV982741 CJR982741 CTN982741 DDJ982741 DNF982741 DXB982741 EGX982741 EQT982741 FAP982741 FKL982741 FUH982741 GED982741 GNZ982741 GXV982741 HHR982741 HRN982741 IBJ982741 ILF982741 IVB982741 JEX982741 JOT982741 JYP982741 KIL982741 KSH982741 LCD982741 LLZ982741 LVV982741 MFR982741 MPN982741 MZJ982741 NJF982741 NTB982741 OCX982741 OMT982741 OWP982741 PGL982741 PQH982741 QAD982741 QJZ982741 QTV982741 RDR982741 RNN982741 RXJ982741 SHF982741 SRB982741 TAX982741 TKT982741 TUP982741 UEL982741 UOH982741 UYD982741 VHZ982741 VRV982741 WBR982741 WLN982741 WVJ982741" xr:uid="{00000000-0002-0000-0100-000006000000}"/>
    <dataValidation allowBlank="1" showInputMessage="1" showErrorMessage="1" prompt="NIT" sqref="E65236:F65236 IX65236 ST65236 ACP65236 AML65236 AWH65236 BGD65236 BPZ65236 BZV65236 CJR65236 CTN65236 DDJ65236 DNF65236 DXB65236 EGX65236 EQT65236 FAP65236 FKL65236 FUH65236 GED65236 GNZ65236 GXV65236 HHR65236 HRN65236 IBJ65236 ILF65236 IVB65236 JEX65236 JOT65236 JYP65236 KIL65236 KSH65236 LCD65236 LLZ65236 LVV65236 MFR65236 MPN65236 MZJ65236 NJF65236 NTB65236 OCX65236 OMT65236 OWP65236 PGL65236 PQH65236 QAD65236 QJZ65236 QTV65236 RDR65236 RNN65236 RXJ65236 SHF65236 SRB65236 TAX65236 TKT65236 TUP65236 UEL65236 UOH65236 UYD65236 VHZ65236 VRV65236 WBR65236 WLN65236 WVJ65236 E130772:F130772 IX130772 ST130772 ACP130772 AML130772 AWH130772 BGD130772 BPZ130772 BZV130772 CJR130772 CTN130772 DDJ130772 DNF130772 DXB130772 EGX130772 EQT130772 FAP130772 FKL130772 FUH130772 GED130772 GNZ130772 GXV130772 HHR130772 HRN130772 IBJ130772 ILF130772 IVB130772 JEX130772 JOT130772 JYP130772 KIL130772 KSH130772 LCD130772 LLZ130772 LVV130772 MFR130772 MPN130772 MZJ130772 NJF130772 NTB130772 OCX130772 OMT130772 OWP130772 PGL130772 PQH130772 QAD130772 QJZ130772 QTV130772 RDR130772 RNN130772 RXJ130772 SHF130772 SRB130772 TAX130772 TKT130772 TUP130772 UEL130772 UOH130772 UYD130772 VHZ130772 VRV130772 WBR130772 WLN130772 WVJ130772 E196308:F196308 IX196308 ST196308 ACP196308 AML196308 AWH196308 BGD196308 BPZ196308 BZV196308 CJR196308 CTN196308 DDJ196308 DNF196308 DXB196308 EGX196308 EQT196308 FAP196308 FKL196308 FUH196308 GED196308 GNZ196308 GXV196308 HHR196308 HRN196308 IBJ196308 ILF196308 IVB196308 JEX196308 JOT196308 JYP196308 KIL196308 KSH196308 LCD196308 LLZ196308 LVV196308 MFR196308 MPN196308 MZJ196308 NJF196308 NTB196308 OCX196308 OMT196308 OWP196308 PGL196308 PQH196308 QAD196308 QJZ196308 QTV196308 RDR196308 RNN196308 RXJ196308 SHF196308 SRB196308 TAX196308 TKT196308 TUP196308 UEL196308 UOH196308 UYD196308 VHZ196308 VRV196308 WBR196308 WLN196308 WVJ196308 E261844:F261844 IX261844 ST261844 ACP261844 AML261844 AWH261844 BGD261844 BPZ261844 BZV261844 CJR261844 CTN261844 DDJ261844 DNF261844 DXB261844 EGX261844 EQT261844 FAP261844 FKL261844 FUH261844 GED261844 GNZ261844 GXV261844 HHR261844 HRN261844 IBJ261844 ILF261844 IVB261844 JEX261844 JOT261844 JYP261844 KIL261844 KSH261844 LCD261844 LLZ261844 LVV261844 MFR261844 MPN261844 MZJ261844 NJF261844 NTB261844 OCX261844 OMT261844 OWP261844 PGL261844 PQH261844 QAD261844 QJZ261844 QTV261844 RDR261844 RNN261844 RXJ261844 SHF261844 SRB261844 TAX261844 TKT261844 TUP261844 UEL261844 UOH261844 UYD261844 VHZ261844 VRV261844 WBR261844 WLN261844 WVJ261844 E327380:F327380 IX327380 ST327380 ACP327380 AML327380 AWH327380 BGD327380 BPZ327380 BZV327380 CJR327380 CTN327380 DDJ327380 DNF327380 DXB327380 EGX327380 EQT327380 FAP327380 FKL327380 FUH327380 GED327380 GNZ327380 GXV327380 HHR327380 HRN327380 IBJ327380 ILF327380 IVB327380 JEX327380 JOT327380 JYP327380 KIL327380 KSH327380 LCD327380 LLZ327380 LVV327380 MFR327380 MPN327380 MZJ327380 NJF327380 NTB327380 OCX327380 OMT327380 OWP327380 PGL327380 PQH327380 QAD327380 QJZ327380 QTV327380 RDR327380 RNN327380 RXJ327380 SHF327380 SRB327380 TAX327380 TKT327380 TUP327380 UEL327380 UOH327380 UYD327380 VHZ327380 VRV327380 WBR327380 WLN327380 WVJ327380 E392916:F392916 IX392916 ST392916 ACP392916 AML392916 AWH392916 BGD392916 BPZ392916 BZV392916 CJR392916 CTN392916 DDJ392916 DNF392916 DXB392916 EGX392916 EQT392916 FAP392916 FKL392916 FUH392916 GED392916 GNZ392916 GXV392916 HHR392916 HRN392916 IBJ392916 ILF392916 IVB392916 JEX392916 JOT392916 JYP392916 KIL392916 KSH392916 LCD392916 LLZ392916 LVV392916 MFR392916 MPN392916 MZJ392916 NJF392916 NTB392916 OCX392916 OMT392916 OWP392916 PGL392916 PQH392916 QAD392916 QJZ392916 QTV392916 RDR392916 RNN392916 RXJ392916 SHF392916 SRB392916 TAX392916 TKT392916 TUP392916 UEL392916 UOH392916 UYD392916 VHZ392916 VRV392916 WBR392916 WLN392916 WVJ392916 E458452:F458452 IX458452 ST458452 ACP458452 AML458452 AWH458452 BGD458452 BPZ458452 BZV458452 CJR458452 CTN458452 DDJ458452 DNF458452 DXB458452 EGX458452 EQT458452 FAP458452 FKL458452 FUH458452 GED458452 GNZ458452 GXV458452 HHR458452 HRN458452 IBJ458452 ILF458452 IVB458452 JEX458452 JOT458452 JYP458452 KIL458452 KSH458452 LCD458452 LLZ458452 LVV458452 MFR458452 MPN458452 MZJ458452 NJF458452 NTB458452 OCX458452 OMT458452 OWP458452 PGL458452 PQH458452 QAD458452 QJZ458452 QTV458452 RDR458452 RNN458452 RXJ458452 SHF458452 SRB458452 TAX458452 TKT458452 TUP458452 UEL458452 UOH458452 UYD458452 VHZ458452 VRV458452 WBR458452 WLN458452 WVJ458452 E523988:F523988 IX523988 ST523988 ACP523988 AML523988 AWH523988 BGD523988 BPZ523988 BZV523988 CJR523988 CTN523988 DDJ523988 DNF523988 DXB523988 EGX523988 EQT523988 FAP523988 FKL523988 FUH523988 GED523988 GNZ523988 GXV523988 HHR523988 HRN523988 IBJ523988 ILF523988 IVB523988 JEX523988 JOT523988 JYP523988 KIL523988 KSH523988 LCD523988 LLZ523988 LVV523988 MFR523988 MPN523988 MZJ523988 NJF523988 NTB523988 OCX523988 OMT523988 OWP523988 PGL523988 PQH523988 QAD523988 QJZ523988 QTV523988 RDR523988 RNN523988 RXJ523988 SHF523988 SRB523988 TAX523988 TKT523988 TUP523988 UEL523988 UOH523988 UYD523988 VHZ523988 VRV523988 WBR523988 WLN523988 WVJ523988 E589524:F589524 IX589524 ST589524 ACP589524 AML589524 AWH589524 BGD589524 BPZ589524 BZV589524 CJR589524 CTN589524 DDJ589524 DNF589524 DXB589524 EGX589524 EQT589524 FAP589524 FKL589524 FUH589524 GED589524 GNZ589524 GXV589524 HHR589524 HRN589524 IBJ589524 ILF589524 IVB589524 JEX589524 JOT589524 JYP589524 KIL589524 KSH589524 LCD589524 LLZ589524 LVV589524 MFR589524 MPN589524 MZJ589524 NJF589524 NTB589524 OCX589524 OMT589524 OWP589524 PGL589524 PQH589524 QAD589524 QJZ589524 QTV589524 RDR589524 RNN589524 RXJ589524 SHF589524 SRB589524 TAX589524 TKT589524 TUP589524 UEL589524 UOH589524 UYD589524 VHZ589524 VRV589524 WBR589524 WLN589524 WVJ589524 E655060:F655060 IX655060 ST655060 ACP655060 AML655060 AWH655060 BGD655060 BPZ655060 BZV655060 CJR655060 CTN655060 DDJ655060 DNF655060 DXB655060 EGX655060 EQT655060 FAP655060 FKL655060 FUH655060 GED655060 GNZ655060 GXV655060 HHR655060 HRN655060 IBJ655060 ILF655060 IVB655060 JEX655060 JOT655060 JYP655060 KIL655060 KSH655060 LCD655060 LLZ655060 LVV655060 MFR655060 MPN655060 MZJ655060 NJF655060 NTB655060 OCX655060 OMT655060 OWP655060 PGL655060 PQH655060 QAD655060 QJZ655060 QTV655060 RDR655060 RNN655060 RXJ655060 SHF655060 SRB655060 TAX655060 TKT655060 TUP655060 UEL655060 UOH655060 UYD655060 VHZ655060 VRV655060 WBR655060 WLN655060 WVJ655060 E720596:F720596 IX720596 ST720596 ACP720596 AML720596 AWH720596 BGD720596 BPZ720596 BZV720596 CJR720596 CTN720596 DDJ720596 DNF720596 DXB720596 EGX720596 EQT720596 FAP720596 FKL720596 FUH720596 GED720596 GNZ720596 GXV720596 HHR720596 HRN720596 IBJ720596 ILF720596 IVB720596 JEX720596 JOT720596 JYP720596 KIL720596 KSH720596 LCD720596 LLZ720596 LVV720596 MFR720596 MPN720596 MZJ720596 NJF720596 NTB720596 OCX720596 OMT720596 OWP720596 PGL720596 PQH720596 QAD720596 QJZ720596 QTV720596 RDR720596 RNN720596 RXJ720596 SHF720596 SRB720596 TAX720596 TKT720596 TUP720596 UEL720596 UOH720596 UYD720596 VHZ720596 VRV720596 WBR720596 WLN720596 WVJ720596 E786132:F786132 IX786132 ST786132 ACP786132 AML786132 AWH786132 BGD786132 BPZ786132 BZV786132 CJR786132 CTN786132 DDJ786132 DNF786132 DXB786132 EGX786132 EQT786132 FAP786132 FKL786132 FUH786132 GED786132 GNZ786132 GXV786132 HHR786132 HRN786132 IBJ786132 ILF786132 IVB786132 JEX786132 JOT786132 JYP786132 KIL786132 KSH786132 LCD786132 LLZ786132 LVV786132 MFR786132 MPN786132 MZJ786132 NJF786132 NTB786132 OCX786132 OMT786132 OWP786132 PGL786132 PQH786132 QAD786132 QJZ786132 QTV786132 RDR786132 RNN786132 RXJ786132 SHF786132 SRB786132 TAX786132 TKT786132 TUP786132 UEL786132 UOH786132 UYD786132 VHZ786132 VRV786132 WBR786132 WLN786132 WVJ786132 E851668:F851668 IX851668 ST851668 ACP851668 AML851668 AWH851668 BGD851668 BPZ851668 BZV851668 CJR851668 CTN851668 DDJ851668 DNF851668 DXB851668 EGX851668 EQT851668 FAP851668 FKL851668 FUH851668 GED851668 GNZ851668 GXV851668 HHR851668 HRN851668 IBJ851668 ILF851668 IVB851668 JEX851668 JOT851668 JYP851668 KIL851668 KSH851668 LCD851668 LLZ851668 LVV851668 MFR851668 MPN851668 MZJ851668 NJF851668 NTB851668 OCX851668 OMT851668 OWP851668 PGL851668 PQH851668 QAD851668 QJZ851668 QTV851668 RDR851668 RNN851668 RXJ851668 SHF851668 SRB851668 TAX851668 TKT851668 TUP851668 UEL851668 UOH851668 UYD851668 VHZ851668 VRV851668 WBR851668 WLN851668 WVJ851668 E917204:F917204 IX917204 ST917204 ACP917204 AML917204 AWH917204 BGD917204 BPZ917204 BZV917204 CJR917204 CTN917204 DDJ917204 DNF917204 DXB917204 EGX917204 EQT917204 FAP917204 FKL917204 FUH917204 GED917204 GNZ917204 GXV917204 HHR917204 HRN917204 IBJ917204 ILF917204 IVB917204 JEX917204 JOT917204 JYP917204 KIL917204 KSH917204 LCD917204 LLZ917204 LVV917204 MFR917204 MPN917204 MZJ917204 NJF917204 NTB917204 OCX917204 OMT917204 OWP917204 PGL917204 PQH917204 QAD917204 QJZ917204 QTV917204 RDR917204 RNN917204 RXJ917204 SHF917204 SRB917204 TAX917204 TKT917204 TUP917204 UEL917204 UOH917204 UYD917204 VHZ917204 VRV917204 WBR917204 WLN917204 WVJ917204 E982740:F982740 IX982740 ST982740 ACP982740 AML982740 AWH982740 BGD982740 BPZ982740 BZV982740 CJR982740 CTN982740 DDJ982740 DNF982740 DXB982740 EGX982740 EQT982740 FAP982740 FKL982740 FUH982740 GED982740 GNZ982740 GXV982740 HHR982740 HRN982740 IBJ982740 ILF982740 IVB982740 JEX982740 JOT982740 JYP982740 KIL982740 KSH982740 LCD982740 LLZ982740 LVV982740 MFR982740 MPN982740 MZJ982740 NJF982740 NTB982740 OCX982740 OMT982740 OWP982740 PGL982740 PQH982740 QAD982740 QJZ982740 QTV982740 RDR982740 RNN982740 RXJ982740 SHF982740 SRB982740 TAX982740 TKT982740 TUP982740 UEL982740 UOH982740 UYD982740 VHZ982740 VRV982740 WBR982740 WLN982740 WVJ982740" xr:uid="{00000000-0002-0000-0100-000007000000}"/>
    <dataValidation allowBlank="1" showInputMessage="1" showErrorMessage="1" prompt="Razón Social" sqref="E65235:F65235 IX65235 ST65235 ACP65235 AML65235 AWH65235 BGD65235 BPZ65235 BZV65235 CJR65235 CTN65235 DDJ65235 DNF65235 DXB65235 EGX65235 EQT65235 FAP65235 FKL65235 FUH65235 GED65235 GNZ65235 GXV65235 HHR65235 HRN65235 IBJ65235 ILF65235 IVB65235 JEX65235 JOT65235 JYP65235 KIL65235 KSH65235 LCD65235 LLZ65235 LVV65235 MFR65235 MPN65235 MZJ65235 NJF65235 NTB65235 OCX65235 OMT65235 OWP65235 PGL65235 PQH65235 QAD65235 QJZ65235 QTV65235 RDR65235 RNN65235 RXJ65235 SHF65235 SRB65235 TAX65235 TKT65235 TUP65235 UEL65235 UOH65235 UYD65235 VHZ65235 VRV65235 WBR65235 WLN65235 WVJ65235 E130771:F130771 IX130771 ST130771 ACP130771 AML130771 AWH130771 BGD130771 BPZ130771 BZV130771 CJR130771 CTN130771 DDJ130771 DNF130771 DXB130771 EGX130771 EQT130771 FAP130771 FKL130771 FUH130771 GED130771 GNZ130771 GXV130771 HHR130771 HRN130771 IBJ130771 ILF130771 IVB130771 JEX130771 JOT130771 JYP130771 KIL130771 KSH130771 LCD130771 LLZ130771 LVV130771 MFR130771 MPN130771 MZJ130771 NJF130771 NTB130771 OCX130771 OMT130771 OWP130771 PGL130771 PQH130771 QAD130771 QJZ130771 QTV130771 RDR130771 RNN130771 RXJ130771 SHF130771 SRB130771 TAX130771 TKT130771 TUP130771 UEL130771 UOH130771 UYD130771 VHZ130771 VRV130771 WBR130771 WLN130771 WVJ130771 E196307:F196307 IX196307 ST196307 ACP196307 AML196307 AWH196307 BGD196307 BPZ196307 BZV196307 CJR196307 CTN196307 DDJ196307 DNF196307 DXB196307 EGX196307 EQT196307 FAP196307 FKL196307 FUH196307 GED196307 GNZ196307 GXV196307 HHR196307 HRN196307 IBJ196307 ILF196307 IVB196307 JEX196307 JOT196307 JYP196307 KIL196307 KSH196307 LCD196307 LLZ196307 LVV196307 MFR196307 MPN196307 MZJ196307 NJF196307 NTB196307 OCX196307 OMT196307 OWP196307 PGL196307 PQH196307 QAD196307 QJZ196307 QTV196307 RDR196307 RNN196307 RXJ196307 SHF196307 SRB196307 TAX196307 TKT196307 TUP196307 UEL196307 UOH196307 UYD196307 VHZ196307 VRV196307 WBR196307 WLN196307 WVJ196307 E261843:F261843 IX261843 ST261843 ACP261843 AML261843 AWH261843 BGD261843 BPZ261843 BZV261843 CJR261843 CTN261843 DDJ261843 DNF261843 DXB261843 EGX261843 EQT261843 FAP261843 FKL261843 FUH261843 GED261843 GNZ261843 GXV261843 HHR261843 HRN261843 IBJ261843 ILF261843 IVB261843 JEX261843 JOT261843 JYP261843 KIL261843 KSH261843 LCD261843 LLZ261843 LVV261843 MFR261843 MPN261843 MZJ261843 NJF261843 NTB261843 OCX261843 OMT261843 OWP261843 PGL261843 PQH261843 QAD261843 QJZ261843 QTV261843 RDR261843 RNN261843 RXJ261843 SHF261843 SRB261843 TAX261843 TKT261843 TUP261843 UEL261843 UOH261843 UYD261843 VHZ261843 VRV261843 WBR261843 WLN261843 WVJ261843 E327379:F327379 IX327379 ST327379 ACP327379 AML327379 AWH327379 BGD327379 BPZ327379 BZV327379 CJR327379 CTN327379 DDJ327379 DNF327379 DXB327379 EGX327379 EQT327379 FAP327379 FKL327379 FUH327379 GED327379 GNZ327379 GXV327379 HHR327379 HRN327379 IBJ327379 ILF327379 IVB327379 JEX327379 JOT327379 JYP327379 KIL327379 KSH327379 LCD327379 LLZ327379 LVV327379 MFR327379 MPN327379 MZJ327379 NJF327379 NTB327379 OCX327379 OMT327379 OWP327379 PGL327379 PQH327379 QAD327379 QJZ327379 QTV327379 RDR327379 RNN327379 RXJ327379 SHF327379 SRB327379 TAX327379 TKT327379 TUP327379 UEL327379 UOH327379 UYD327379 VHZ327379 VRV327379 WBR327379 WLN327379 WVJ327379 E392915:F392915 IX392915 ST392915 ACP392915 AML392915 AWH392915 BGD392915 BPZ392915 BZV392915 CJR392915 CTN392915 DDJ392915 DNF392915 DXB392915 EGX392915 EQT392915 FAP392915 FKL392915 FUH392915 GED392915 GNZ392915 GXV392915 HHR392915 HRN392915 IBJ392915 ILF392915 IVB392915 JEX392915 JOT392915 JYP392915 KIL392915 KSH392915 LCD392915 LLZ392915 LVV392915 MFR392915 MPN392915 MZJ392915 NJF392915 NTB392915 OCX392915 OMT392915 OWP392915 PGL392915 PQH392915 QAD392915 QJZ392915 QTV392915 RDR392915 RNN392915 RXJ392915 SHF392915 SRB392915 TAX392915 TKT392915 TUP392915 UEL392915 UOH392915 UYD392915 VHZ392915 VRV392915 WBR392915 WLN392915 WVJ392915 E458451:F458451 IX458451 ST458451 ACP458451 AML458451 AWH458451 BGD458451 BPZ458451 BZV458451 CJR458451 CTN458451 DDJ458451 DNF458451 DXB458451 EGX458451 EQT458451 FAP458451 FKL458451 FUH458451 GED458451 GNZ458451 GXV458451 HHR458451 HRN458451 IBJ458451 ILF458451 IVB458451 JEX458451 JOT458451 JYP458451 KIL458451 KSH458451 LCD458451 LLZ458451 LVV458451 MFR458451 MPN458451 MZJ458451 NJF458451 NTB458451 OCX458451 OMT458451 OWP458451 PGL458451 PQH458451 QAD458451 QJZ458451 QTV458451 RDR458451 RNN458451 RXJ458451 SHF458451 SRB458451 TAX458451 TKT458451 TUP458451 UEL458451 UOH458451 UYD458451 VHZ458451 VRV458451 WBR458451 WLN458451 WVJ458451 E523987:F523987 IX523987 ST523987 ACP523987 AML523987 AWH523987 BGD523987 BPZ523987 BZV523987 CJR523987 CTN523987 DDJ523987 DNF523987 DXB523987 EGX523987 EQT523987 FAP523987 FKL523987 FUH523987 GED523987 GNZ523987 GXV523987 HHR523987 HRN523987 IBJ523987 ILF523987 IVB523987 JEX523987 JOT523987 JYP523987 KIL523987 KSH523987 LCD523987 LLZ523987 LVV523987 MFR523987 MPN523987 MZJ523987 NJF523987 NTB523987 OCX523987 OMT523987 OWP523987 PGL523987 PQH523987 QAD523987 QJZ523987 QTV523987 RDR523987 RNN523987 RXJ523987 SHF523987 SRB523987 TAX523987 TKT523987 TUP523987 UEL523987 UOH523987 UYD523987 VHZ523987 VRV523987 WBR523987 WLN523987 WVJ523987 E589523:F589523 IX589523 ST589523 ACP589523 AML589523 AWH589523 BGD589523 BPZ589523 BZV589523 CJR589523 CTN589523 DDJ589523 DNF589523 DXB589523 EGX589523 EQT589523 FAP589523 FKL589523 FUH589523 GED589523 GNZ589523 GXV589523 HHR589523 HRN589523 IBJ589523 ILF589523 IVB589523 JEX589523 JOT589523 JYP589523 KIL589523 KSH589523 LCD589523 LLZ589523 LVV589523 MFR589523 MPN589523 MZJ589523 NJF589523 NTB589523 OCX589523 OMT589523 OWP589523 PGL589523 PQH589523 QAD589523 QJZ589523 QTV589523 RDR589523 RNN589523 RXJ589523 SHF589523 SRB589523 TAX589523 TKT589523 TUP589523 UEL589523 UOH589523 UYD589523 VHZ589523 VRV589523 WBR589523 WLN589523 WVJ589523 E655059:F655059 IX655059 ST655059 ACP655059 AML655059 AWH655059 BGD655059 BPZ655059 BZV655059 CJR655059 CTN655059 DDJ655059 DNF655059 DXB655059 EGX655059 EQT655059 FAP655059 FKL655059 FUH655059 GED655059 GNZ655059 GXV655059 HHR655059 HRN655059 IBJ655059 ILF655059 IVB655059 JEX655059 JOT655059 JYP655059 KIL655059 KSH655059 LCD655059 LLZ655059 LVV655059 MFR655059 MPN655059 MZJ655059 NJF655059 NTB655059 OCX655059 OMT655059 OWP655059 PGL655059 PQH655059 QAD655059 QJZ655059 QTV655059 RDR655059 RNN655059 RXJ655059 SHF655059 SRB655059 TAX655059 TKT655059 TUP655059 UEL655059 UOH655059 UYD655059 VHZ655059 VRV655059 WBR655059 WLN655059 WVJ655059 E720595:F720595 IX720595 ST720595 ACP720595 AML720595 AWH720595 BGD720595 BPZ720595 BZV720595 CJR720595 CTN720595 DDJ720595 DNF720595 DXB720595 EGX720595 EQT720595 FAP720595 FKL720595 FUH720595 GED720595 GNZ720595 GXV720595 HHR720595 HRN720595 IBJ720595 ILF720595 IVB720595 JEX720595 JOT720595 JYP720595 KIL720595 KSH720595 LCD720595 LLZ720595 LVV720595 MFR720595 MPN720595 MZJ720595 NJF720595 NTB720595 OCX720595 OMT720595 OWP720595 PGL720595 PQH720595 QAD720595 QJZ720595 QTV720595 RDR720595 RNN720595 RXJ720595 SHF720595 SRB720595 TAX720595 TKT720595 TUP720595 UEL720595 UOH720595 UYD720595 VHZ720595 VRV720595 WBR720595 WLN720595 WVJ720595 E786131:F786131 IX786131 ST786131 ACP786131 AML786131 AWH786131 BGD786131 BPZ786131 BZV786131 CJR786131 CTN786131 DDJ786131 DNF786131 DXB786131 EGX786131 EQT786131 FAP786131 FKL786131 FUH786131 GED786131 GNZ786131 GXV786131 HHR786131 HRN786131 IBJ786131 ILF786131 IVB786131 JEX786131 JOT786131 JYP786131 KIL786131 KSH786131 LCD786131 LLZ786131 LVV786131 MFR786131 MPN786131 MZJ786131 NJF786131 NTB786131 OCX786131 OMT786131 OWP786131 PGL786131 PQH786131 QAD786131 QJZ786131 QTV786131 RDR786131 RNN786131 RXJ786131 SHF786131 SRB786131 TAX786131 TKT786131 TUP786131 UEL786131 UOH786131 UYD786131 VHZ786131 VRV786131 WBR786131 WLN786131 WVJ786131 E851667:F851667 IX851667 ST851667 ACP851667 AML851667 AWH851667 BGD851667 BPZ851667 BZV851667 CJR851667 CTN851667 DDJ851667 DNF851667 DXB851667 EGX851667 EQT851667 FAP851667 FKL851667 FUH851667 GED851667 GNZ851667 GXV851667 HHR851667 HRN851667 IBJ851667 ILF851667 IVB851667 JEX851667 JOT851667 JYP851667 KIL851667 KSH851667 LCD851667 LLZ851667 LVV851667 MFR851667 MPN851667 MZJ851667 NJF851667 NTB851667 OCX851667 OMT851667 OWP851667 PGL851667 PQH851667 QAD851667 QJZ851667 QTV851667 RDR851667 RNN851667 RXJ851667 SHF851667 SRB851667 TAX851667 TKT851667 TUP851667 UEL851667 UOH851667 UYD851667 VHZ851667 VRV851667 WBR851667 WLN851667 WVJ851667 E917203:F917203 IX917203 ST917203 ACP917203 AML917203 AWH917203 BGD917203 BPZ917203 BZV917203 CJR917203 CTN917203 DDJ917203 DNF917203 DXB917203 EGX917203 EQT917203 FAP917203 FKL917203 FUH917203 GED917203 GNZ917203 GXV917203 HHR917203 HRN917203 IBJ917203 ILF917203 IVB917203 JEX917203 JOT917203 JYP917203 KIL917203 KSH917203 LCD917203 LLZ917203 LVV917203 MFR917203 MPN917203 MZJ917203 NJF917203 NTB917203 OCX917203 OMT917203 OWP917203 PGL917203 PQH917203 QAD917203 QJZ917203 QTV917203 RDR917203 RNN917203 RXJ917203 SHF917203 SRB917203 TAX917203 TKT917203 TUP917203 UEL917203 UOH917203 UYD917203 VHZ917203 VRV917203 WBR917203 WLN917203 WVJ917203 E982739:F982739 IX982739 ST982739 ACP982739 AML982739 AWH982739 BGD982739 BPZ982739 BZV982739 CJR982739 CTN982739 DDJ982739 DNF982739 DXB982739 EGX982739 EQT982739 FAP982739 FKL982739 FUH982739 GED982739 GNZ982739 GXV982739 HHR982739 HRN982739 IBJ982739 ILF982739 IVB982739 JEX982739 JOT982739 JYP982739 KIL982739 KSH982739 LCD982739 LLZ982739 LVV982739 MFR982739 MPN982739 MZJ982739 NJF982739 NTB982739 OCX982739 OMT982739 OWP982739 PGL982739 PQH982739 QAD982739 QJZ982739 QTV982739 RDR982739 RNN982739 RXJ982739 SHF982739 SRB982739 TAX982739 TKT982739 TUP982739 UEL982739 UOH982739 UYD982739 VHZ982739 VRV982739 WBR982739 WLN982739 WVJ982739" xr:uid="{00000000-0002-0000-0100-000008000000}"/>
    <dataValidation operator="greaterThanOrEqual" allowBlank="1" showInputMessage="1" showErrorMessage="1" error="Valor debe ser mayor o igual 0" sqref="LCE982942 IY225 SU225 ACQ225 AMM225 AWI225 BGE225 BQA225 BZW225 CJS225 CTO225 DDK225 DNG225 DXC225 EGY225 EQU225 FAQ225 FKM225 FUI225 GEE225 GOA225 GXW225 HHS225 HRO225 IBK225 ILG225 IVC225 JEY225 JOU225 JYQ225 KIM225 KSI225 LCE225 LMA225 LVW225 MFS225 MPO225 MZK225 NJG225 NTC225 OCY225 OMU225 OWQ225 PGM225 PQI225 QAE225 QKA225 QTW225 RDS225 RNO225 RXK225 SHG225 SRC225 TAY225 TKU225 TUQ225 UEM225 UOI225 UYE225 VIA225 VRW225 WBS225 WLO225 WVK225 LMA982942 IY65451 SU65451 ACQ65451 AMM65451 AWI65451 BGE65451 BQA65451 BZW65451 CJS65451 CTO65451 DDK65451 DNG65451 DXC65451 EGY65451 EQU65451 FAQ65451 FKM65451 FUI65451 GEE65451 GOA65451 GXW65451 HHS65451 HRO65451 IBK65451 ILG65451 IVC65451 JEY65451 JOU65451 JYQ65451 KIM65451 KSI65451 LCE65451 LMA65451 LVW65451 MFS65451 MPO65451 MZK65451 NJG65451 NTC65451 OCY65451 OMU65451 OWQ65451 PGM65451 PQI65451 QAE65451 QKA65451 QTW65451 RDS65451 RNO65451 RXK65451 SHG65451 SRC65451 TAY65451 TKU65451 TUQ65451 UEM65451 UOI65451 UYE65451 VIA65451 VRW65451 WBS65451 WLO65451 WVK65451 LVW982942 IY130987 SU130987 ACQ130987 AMM130987 AWI130987 BGE130987 BQA130987 BZW130987 CJS130987 CTO130987 DDK130987 DNG130987 DXC130987 EGY130987 EQU130987 FAQ130987 FKM130987 FUI130987 GEE130987 GOA130987 GXW130987 HHS130987 HRO130987 IBK130987 ILG130987 IVC130987 JEY130987 JOU130987 JYQ130987 KIM130987 KSI130987 LCE130987 LMA130987 LVW130987 MFS130987 MPO130987 MZK130987 NJG130987 NTC130987 OCY130987 OMU130987 OWQ130987 PGM130987 PQI130987 QAE130987 QKA130987 QTW130987 RDS130987 RNO130987 RXK130987 SHG130987 SRC130987 TAY130987 TKU130987 TUQ130987 UEM130987 UOI130987 UYE130987 VIA130987 VRW130987 WBS130987 WLO130987 WVK130987 MFS982942 IY196523 SU196523 ACQ196523 AMM196523 AWI196523 BGE196523 BQA196523 BZW196523 CJS196523 CTO196523 DDK196523 DNG196523 DXC196523 EGY196523 EQU196523 FAQ196523 FKM196523 FUI196523 GEE196523 GOA196523 GXW196523 HHS196523 HRO196523 IBK196523 ILG196523 IVC196523 JEY196523 JOU196523 JYQ196523 KIM196523 KSI196523 LCE196523 LMA196523 LVW196523 MFS196523 MPO196523 MZK196523 NJG196523 NTC196523 OCY196523 OMU196523 OWQ196523 PGM196523 PQI196523 QAE196523 QKA196523 QTW196523 RDS196523 RNO196523 RXK196523 SHG196523 SRC196523 TAY196523 TKU196523 TUQ196523 UEM196523 UOI196523 UYE196523 VIA196523 VRW196523 WBS196523 WLO196523 WVK196523 MPO982942 IY262059 SU262059 ACQ262059 AMM262059 AWI262059 BGE262059 BQA262059 BZW262059 CJS262059 CTO262059 DDK262059 DNG262059 DXC262059 EGY262059 EQU262059 FAQ262059 FKM262059 FUI262059 GEE262059 GOA262059 GXW262059 HHS262059 HRO262059 IBK262059 ILG262059 IVC262059 JEY262059 JOU262059 JYQ262059 KIM262059 KSI262059 LCE262059 LMA262059 LVW262059 MFS262059 MPO262059 MZK262059 NJG262059 NTC262059 OCY262059 OMU262059 OWQ262059 PGM262059 PQI262059 QAE262059 QKA262059 QTW262059 RDS262059 RNO262059 RXK262059 SHG262059 SRC262059 TAY262059 TKU262059 TUQ262059 UEM262059 UOI262059 UYE262059 VIA262059 VRW262059 WBS262059 WLO262059 WVK262059 MZK982942 IY327595 SU327595 ACQ327595 AMM327595 AWI327595 BGE327595 BQA327595 BZW327595 CJS327595 CTO327595 DDK327595 DNG327595 DXC327595 EGY327595 EQU327595 FAQ327595 FKM327595 FUI327595 GEE327595 GOA327595 GXW327595 HHS327595 HRO327595 IBK327595 ILG327595 IVC327595 JEY327595 JOU327595 JYQ327595 KIM327595 KSI327595 LCE327595 LMA327595 LVW327595 MFS327595 MPO327595 MZK327595 NJG327595 NTC327595 OCY327595 OMU327595 OWQ327595 PGM327595 PQI327595 QAE327595 QKA327595 QTW327595 RDS327595 RNO327595 RXK327595 SHG327595 SRC327595 TAY327595 TKU327595 TUQ327595 UEM327595 UOI327595 UYE327595 VIA327595 VRW327595 WBS327595 WLO327595 WVK327595 NJG982942 IY393131 SU393131 ACQ393131 AMM393131 AWI393131 BGE393131 BQA393131 BZW393131 CJS393131 CTO393131 DDK393131 DNG393131 DXC393131 EGY393131 EQU393131 FAQ393131 FKM393131 FUI393131 GEE393131 GOA393131 GXW393131 HHS393131 HRO393131 IBK393131 ILG393131 IVC393131 JEY393131 JOU393131 JYQ393131 KIM393131 KSI393131 LCE393131 LMA393131 LVW393131 MFS393131 MPO393131 MZK393131 NJG393131 NTC393131 OCY393131 OMU393131 OWQ393131 PGM393131 PQI393131 QAE393131 QKA393131 QTW393131 RDS393131 RNO393131 RXK393131 SHG393131 SRC393131 TAY393131 TKU393131 TUQ393131 UEM393131 UOI393131 UYE393131 VIA393131 VRW393131 WBS393131 WLO393131 WVK393131 NTC982942 IY458667 SU458667 ACQ458667 AMM458667 AWI458667 BGE458667 BQA458667 BZW458667 CJS458667 CTO458667 DDK458667 DNG458667 DXC458667 EGY458667 EQU458667 FAQ458667 FKM458667 FUI458667 GEE458667 GOA458667 GXW458667 HHS458667 HRO458667 IBK458667 ILG458667 IVC458667 JEY458667 JOU458667 JYQ458667 KIM458667 KSI458667 LCE458667 LMA458667 LVW458667 MFS458667 MPO458667 MZK458667 NJG458667 NTC458667 OCY458667 OMU458667 OWQ458667 PGM458667 PQI458667 QAE458667 QKA458667 QTW458667 RDS458667 RNO458667 RXK458667 SHG458667 SRC458667 TAY458667 TKU458667 TUQ458667 UEM458667 UOI458667 UYE458667 VIA458667 VRW458667 WBS458667 WLO458667 WVK458667 OCY982942 IY524203 SU524203 ACQ524203 AMM524203 AWI524203 BGE524203 BQA524203 BZW524203 CJS524203 CTO524203 DDK524203 DNG524203 DXC524203 EGY524203 EQU524203 FAQ524203 FKM524203 FUI524203 GEE524203 GOA524203 GXW524203 HHS524203 HRO524203 IBK524203 ILG524203 IVC524203 JEY524203 JOU524203 JYQ524203 KIM524203 KSI524203 LCE524203 LMA524203 LVW524203 MFS524203 MPO524203 MZK524203 NJG524203 NTC524203 OCY524203 OMU524203 OWQ524203 PGM524203 PQI524203 QAE524203 QKA524203 QTW524203 RDS524203 RNO524203 RXK524203 SHG524203 SRC524203 TAY524203 TKU524203 TUQ524203 UEM524203 UOI524203 UYE524203 VIA524203 VRW524203 WBS524203 WLO524203 WVK524203 OMU982942 IY589739 SU589739 ACQ589739 AMM589739 AWI589739 BGE589739 BQA589739 BZW589739 CJS589739 CTO589739 DDK589739 DNG589739 DXC589739 EGY589739 EQU589739 FAQ589739 FKM589739 FUI589739 GEE589739 GOA589739 GXW589739 HHS589739 HRO589739 IBK589739 ILG589739 IVC589739 JEY589739 JOU589739 JYQ589739 KIM589739 KSI589739 LCE589739 LMA589739 LVW589739 MFS589739 MPO589739 MZK589739 NJG589739 NTC589739 OCY589739 OMU589739 OWQ589739 PGM589739 PQI589739 QAE589739 QKA589739 QTW589739 RDS589739 RNO589739 RXK589739 SHG589739 SRC589739 TAY589739 TKU589739 TUQ589739 UEM589739 UOI589739 UYE589739 VIA589739 VRW589739 WBS589739 WLO589739 WVK589739 OWQ982942 IY655275 SU655275 ACQ655275 AMM655275 AWI655275 BGE655275 BQA655275 BZW655275 CJS655275 CTO655275 DDK655275 DNG655275 DXC655275 EGY655275 EQU655275 FAQ655275 FKM655275 FUI655275 GEE655275 GOA655275 GXW655275 HHS655275 HRO655275 IBK655275 ILG655275 IVC655275 JEY655275 JOU655275 JYQ655275 KIM655275 KSI655275 LCE655275 LMA655275 LVW655275 MFS655275 MPO655275 MZK655275 NJG655275 NTC655275 OCY655275 OMU655275 OWQ655275 PGM655275 PQI655275 QAE655275 QKA655275 QTW655275 RDS655275 RNO655275 RXK655275 SHG655275 SRC655275 TAY655275 TKU655275 TUQ655275 UEM655275 UOI655275 UYE655275 VIA655275 VRW655275 WBS655275 WLO655275 WVK655275 PGM982942 IY720811 SU720811 ACQ720811 AMM720811 AWI720811 BGE720811 BQA720811 BZW720811 CJS720811 CTO720811 DDK720811 DNG720811 DXC720811 EGY720811 EQU720811 FAQ720811 FKM720811 FUI720811 GEE720811 GOA720811 GXW720811 HHS720811 HRO720811 IBK720811 ILG720811 IVC720811 JEY720811 JOU720811 JYQ720811 KIM720811 KSI720811 LCE720811 LMA720811 LVW720811 MFS720811 MPO720811 MZK720811 NJG720811 NTC720811 OCY720811 OMU720811 OWQ720811 PGM720811 PQI720811 QAE720811 QKA720811 QTW720811 RDS720811 RNO720811 RXK720811 SHG720811 SRC720811 TAY720811 TKU720811 TUQ720811 UEM720811 UOI720811 UYE720811 VIA720811 VRW720811 WBS720811 WLO720811 WVK720811 PQI982942 IY786347 SU786347 ACQ786347 AMM786347 AWI786347 BGE786347 BQA786347 BZW786347 CJS786347 CTO786347 DDK786347 DNG786347 DXC786347 EGY786347 EQU786347 FAQ786347 FKM786347 FUI786347 GEE786347 GOA786347 GXW786347 HHS786347 HRO786347 IBK786347 ILG786347 IVC786347 JEY786347 JOU786347 JYQ786347 KIM786347 KSI786347 LCE786347 LMA786347 LVW786347 MFS786347 MPO786347 MZK786347 NJG786347 NTC786347 OCY786347 OMU786347 OWQ786347 PGM786347 PQI786347 QAE786347 QKA786347 QTW786347 RDS786347 RNO786347 RXK786347 SHG786347 SRC786347 TAY786347 TKU786347 TUQ786347 UEM786347 UOI786347 UYE786347 VIA786347 VRW786347 WBS786347 WLO786347 WVK786347 QAE982942 IY851883 SU851883 ACQ851883 AMM851883 AWI851883 BGE851883 BQA851883 BZW851883 CJS851883 CTO851883 DDK851883 DNG851883 DXC851883 EGY851883 EQU851883 FAQ851883 FKM851883 FUI851883 GEE851883 GOA851883 GXW851883 HHS851883 HRO851883 IBK851883 ILG851883 IVC851883 JEY851883 JOU851883 JYQ851883 KIM851883 KSI851883 LCE851883 LMA851883 LVW851883 MFS851883 MPO851883 MZK851883 NJG851883 NTC851883 OCY851883 OMU851883 OWQ851883 PGM851883 PQI851883 QAE851883 QKA851883 QTW851883 RDS851883 RNO851883 RXK851883 SHG851883 SRC851883 TAY851883 TKU851883 TUQ851883 UEM851883 UOI851883 UYE851883 VIA851883 VRW851883 WBS851883 WLO851883 WVK851883 QKA982942 IY917419 SU917419 ACQ917419 AMM917419 AWI917419 BGE917419 BQA917419 BZW917419 CJS917419 CTO917419 DDK917419 DNG917419 DXC917419 EGY917419 EQU917419 FAQ917419 FKM917419 FUI917419 GEE917419 GOA917419 GXW917419 HHS917419 HRO917419 IBK917419 ILG917419 IVC917419 JEY917419 JOU917419 JYQ917419 KIM917419 KSI917419 LCE917419 LMA917419 LVW917419 MFS917419 MPO917419 MZK917419 NJG917419 NTC917419 OCY917419 OMU917419 OWQ917419 PGM917419 PQI917419 QAE917419 QKA917419 QTW917419 RDS917419 RNO917419 RXK917419 SHG917419 SRC917419 TAY917419 TKU917419 TUQ917419 UEM917419 UOI917419 UYE917419 VIA917419 VRW917419 WBS917419 WLO917419 WVK917419 QTW982942 IY982955 SU982955 ACQ982955 AMM982955 AWI982955 BGE982955 BQA982955 BZW982955 CJS982955 CTO982955 DDK982955 DNG982955 DXC982955 EGY982955 EQU982955 FAQ982955 FKM982955 FUI982955 GEE982955 GOA982955 GXW982955 HHS982955 HRO982955 IBK982955 ILG982955 IVC982955 JEY982955 JOU982955 JYQ982955 KIM982955 KSI982955 LCE982955 LMA982955 LVW982955 MFS982955 MPO982955 MZK982955 NJG982955 NTC982955 OCY982955 OMU982955 OWQ982955 PGM982955 PQI982955 QAE982955 QKA982955 QTW982955 RDS982955 RNO982955 RXK982955 SHG982955 SRC982955 TAY982955 TKU982955 TUQ982955 UEM982955 UOI982955 UYE982955 VIA982955 VRW982955 WBS982955 WLO982955 WVK982955 WVK982942 IY207 SU207 ACQ207 AMM207 AWI207 BGE207 BQA207 BZW207 CJS207 CTO207 DDK207 DNG207 DXC207 EGY207 EQU207 FAQ207 FKM207 FUI207 GEE207 GOA207 GXW207 HHS207 HRO207 IBK207 ILG207 IVC207 JEY207 JOU207 JYQ207 KIM207 KSI207 LCE207 LMA207 LVW207 MFS207 MPO207 MZK207 NJG207 NTC207 OCY207 OMU207 OWQ207 PGM207 PQI207 QAE207 QKA207 QTW207 RDS207 RNO207 RXK207 SHG207 SRC207 TAY207 TKU207 TUQ207 UEM207 UOI207 UYE207 VIA207 VRW207 WBS207 WLO207 WVK207 RDS982942 IY65438 SU65438 ACQ65438 AMM65438 AWI65438 BGE65438 BQA65438 BZW65438 CJS65438 CTO65438 DDK65438 DNG65438 DXC65438 EGY65438 EQU65438 FAQ65438 FKM65438 FUI65438 GEE65438 GOA65438 GXW65438 HHS65438 HRO65438 IBK65438 ILG65438 IVC65438 JEY65438 JOU65438 JYQ65438 KIM65438 KSI65438 LCE65438 LMA65438 LVW65438 MFS65438 MPO65438 MZK65438 NJG65438 NTC65438 OCY65438 OMU65438 OWQ65438 PGM65438 PQI65438 QAE65438 QKA65438 QTW65438 RDS65438 RNO65438 RXK65438 SHG65438 SRC65438 TAY65438 TKU65438 TUQ65438 UEM65438 UOI65438 UYE65438 VIA65438 VRW65438 WBS65438 WLO65438 WVK65438 RNO982942 IY130974 SU130974 ACQ130974 AMM130974 AWI130974 BGE130974 BQA130974 BZW130974 CJS130974 CTO130974 DDK130974 DNG130974 DXC130974 EGY130974 EQU130974 FAQ130974 FKM130974 FUI130974 GEE130974 GOA130974 GXW130974 HHS130974 HRO130974 IBK130974 ILG130974 IVC130974 JEY130974 JOU130974 JYQ130974 KIM130974 KSI130974 LCE130974 LMA130974 LVW130974 MFS130974 MPO130974 MZK130974 NJG130974 NTC130974 OCY130974 OMU130974 OWQ130974 PGM130974 PQI130974 QAE130974 QKA130974 QTW130974 RDS130974 RNO130974 RXK130974 SHG130974 SRC130974 TAY130974 TKU130974 TUQ130974 UEM130974 UOI130974 UYE130974 VIA130974 VRW130974 WBS130974 WLO130974 WVK130974 RXK982942 IY196510 SU196510 ACQ196510 AMM196510 AWI196510 BGE196510 BQA196510 BZW196510 CJS196510 CTO196510 DDK196510 DNG196510 DXC196510 EGY196510 EQU196510 FAQ196510 FKM196510 FUI196510 GEE196510 GOA196510 GXW196510 HHS196510 HRO196510 IBK196510 ILG196510 IVC196510 JEY196510 JOU196510 JYQ196510 KIM196510 KSI196510 LCE196510 LMA196510 LVW196510 MFS196510 MPO196510 MZK196510 NJG196510 NTC196510 OCY196510 OMU196510 OWQ196510 PGM196510 PQI196510 QAE196510 QKA196510 QTW196510 RDS196510 RNO196510 RXK196510 SHG196510 SRC196510 TAY196510 TKU196510 TUQ196510 UEM196510 UOI196510 UYE196510 VIA196510 VRW196510 WBS196510 WLO196510 WVK196510 SHG982942 IY262046 SU262046 ACQ262046 AMM262046 AWI262046 BGE262046 BQA262046 BZW262046 CJS262046 CTO262046 DDK262046 DNG262046 DXC262046 EGY262046 EQU262046 FAQ262046 FKM262046 FUI262046 GEE262046 GOA262046 GXW262046 HHS262046 HRO262046 IBK262046 ILG262046 IVC262046 JEY262046 JOU262046 JYQ262046 KIM262046 KSI262046 LCE262046 LMA262046 LVW262046 MFS262046 MPO262046 MZK262046 NJG262046 NTC262046 OCY262046 OMU262046 OWQ262046 PGM262046 PQI262046 QAE262046 QKA262046 QTW262046 RDS262046 RNO262046 RXK262046 SHG262046 SRC262046 TAY262046 TKU262046 TUQ262046 UEM262046 UOI262046 UYE262046 VIA262046 VRW262046 WBS262046 WLO262046 WVK262046 SRC982942 IY327582 SU327582 ACQ327582 AMM327582 AWI327582 BGE327582 BQA327582 BZW327582 CJS327582 CTO327582 DDK327582 DNG327582 DXC327582 EGY327582 EQU327582 FAQ327582 FKM327582 FUI327582 GEE327582 GOA327582 GXW327582 HHS327582 HRO327582 IBK327582 ILG327582 IVC327582 JEY327582 JOU327582 JYQ327582 KIM327582 KSI327582 LCE327582 LMA327582 LVW327582 MFS327582 MPO327582 MZK327582 NJG327582 NTC327582 OCY327582 OMU327582 OWQ327582 PGM327582 PQI327582 QAE327582 QKA327582 QTW327582 RDS327582 RNO327582 RXK327582 SHG327582 SRC327582 TAY327582 TKU327582 TUQ327582 UEM327582 UOI327582 UYE327582 VIA327582 VRW327582 WBS327582 WLO327582 WVK327582 TAY982942 IY393118 SU393118 ACQ393118 AMM393118 AWI393118 BGE393118 BQA393118 BZW393118 CJS393118 CTO393118 DDK393118 DNG393118 DXC393118 EGY393118 EQU393118 FAQ393118 FKM393118 FUI393118 GEE393118 GOA393118 GXW393118 HHS393118 HRO393118 IBK393118 ILG393118 IVC393118 JEY393118 JOU393118 JYQ393118 KIM393118 KSI393118 LCE393118 LMA393118 LVW393118 MFS393118 MPO393118 MZK393118 NJG393118 NTC393118 OCY393118 OMU393118 OWQ393118 PGM393118 PQI393118 QAE393118 QKA393118 QTW393118 RDS393118 RNO393118 RXK393118 SHG393118 SRC393118 TAY393118 TKU393118 TUQ393118 UEM393118 UOI393118 UYE393118 VIA393118 VRW393118 WBS393118 WLO393118 WVK393118 TKU982942 IY458654 SU458654 ACQ458654 AMM458654 AWI458654 BGE458654 BQA458654 BZW458654 CJS458654 CTO458654 DDK458654 DNG458654 DXC458654 EGY458654 EQU458654 FAQ458654 FKM458654 FUI458654 GEE458654 GOA458654 GXW458654 HHS458654 HRO458654 IBK458654 ILG458654 IVC458654 JEY458654 JOU458654 JYQ458654 KIM458654 KSI458654 LCE458654 LMA458654 LVW458654 MFS458654 MPO458654 MZK458654 NJG458654 NTC458654 OCY458654 OMU458654 OWQ458654 PGM458654 PQI458654 QAE458654 QKA458654 QTW458654 RDS458654 RNO458654 RXK458654 SHG458654 SRC458654 TAY458654 TKU458654 TUQ458654 UEM458654 UOI458654 UYE458654 VIA458654 VRW458654 WBS458654 WLO458654 WVK458654 TUQ982942 IY524190 SU524190 ACQ524190 AMM524190 AWI524190 BGE524190 BQA524190 BZW524190 CJS524190 CTO524190 DDK524190 DNG524190 DXC524190 EGY524190 EQU524190 FAQ524190 FKM524190 FUI524190 GEE524190 GOA524190 GXW524190 HHS524190 HRO524190 IBK524190 ILG524190 IVC524190 JEY524190 JOU524190 JYQ524190 KIM524190 KSI524190 LCE524190 LMA524190 LVW524190 MFS524190 MPO524190 MZK524190 NJG524190 NTC524190 OCY524190 OMU524190 OWQ524190 PGM524190 PQI524190 QAE524190 QKA524190 QTW524190 RDS524190 RNO524190 RXK524190 SHG524190 SRC524190 TAY524190 TKU524190 TUQ524190 UEM524190 UOI524190 UYE524190 VIA524190 VRW524190 WBS524190 WLO524190 WVK524190 UEM982942 IY589726 SU589726 ACQ589726 AMM589726 AWI589726 BGE589726 BQA589726 BZW589726 CJS589726 CTO589726 DDK589726 DNG589726 DXC589726 EGY589726 EQU589726 FAQ589726 FKM589726 FUI589726 GEE589726 GOA589726 GXW589726 HHS589726 HRO589726 IBK589726 ILG589726 IVC589726 JEY589726 JOU589726 JYQ589726 KIM589726 KSI589726 LCE589726 LMA589726 LVW589726 MFS589726 MPO589726 MZK589726 NJG589726 NTC589726 OCY589726 OMU589726 OWQ589726 PGM589726 PQI589726 QAE589726 QKA589726 QTW589726 RDS589726 RNO589726 RXK589726 SHG589726 SRC589726 TAY589726 TKU589726 TUQ589726 UEM589726 UOI589726 UYE589726 VIA589726 VRW589726 WBS589726 WLO589726 WVK589726 UOI982942 IY655262 SU655262 ACQ655262 AMM655262 AWI655262 BGE655262 BQA655262 BZW655262 CJS655262 CTO655262 DDK655262 DNG655262 DXC655262 EGY655262 EQU655262 FAQ655262 FKM655262 FUI655262 GEE655262 GOA655262 GXW655262 HHS655262 HRO655262 IBK655262 ILG655262 IVC655262 JEY655262 JOU655262 JYQ655262 KIM655262 KSI655262 LCE655262 LMA655262 LVW655262 MFS655262 MPO655262 MZK655262 NJG655262 NTC655262 OCY655262 OMU655262 OWQ655262 PGM655262 PQI655262 QAE655262 QKA655262 QTW655262 RDS655262 RNO655262 RXK655262 SHG655262 SRC655262 TAY655262 TKU655262 TUQ655262 UEM655262 UOI655262 UYE655262 VIA655262 VRW655262 WBS655262 WLO655262 WVK655262 UYE982942 IY720798 SU720798 ACQ720798 AMM720798 AWI720798 BGE720798 BQA720798 BZW720798 CJS720798 CTO720798 DDK720798 DNG720798 DXC720798 EGY720798 EQU720798 FAQ720798 FKM720798 FUI720798 GEE720798 GOA720798 GXW720798 HHS720798 HRO720798 IBK720798 ILG720798 IVC720798 JEY720798 JOU720798 JYQ720798 KIM720798 KSI720798 LCE720798 LMA720798 LVW720798 MFS720798 MPO720798 MZK720798 NJG720798 NTC720798 OCY720798 OMU720798 OWQ720798 PGM720798 PQI720798 QAE720798 QKA720798 QTW720798 RDS720798 RNO720798 RXK720798 SHG720798 SRC720798 TAY720798 TKU720798 TUQ720798 UEM720798 UOI720798 UYE720798 VIA720798 VRW720798 WBS720798 WLO720798 WVK720798 VIA982942 IY786334 SU786334 ACQ786334 AMM786334 AWI786334 BGE786334 BQA786334 BZW786334 CJS786334 CTO786334 DDK786334 DNG786334 DXC786334 EGY786334 EQU786334 FAQ786334 FKM786334 FUI786334 GEE786334 GOA786334 GXW786334 HHS786334 HRO786334 IBK786334 ILG786334 IVC786334 JEY786334 JOU786334 JYQ786334 KIM786334 KSI786334 LCE786334 LMA786334 LVW786334 MFS786334 MPO786334 MZK786334 NJG786334 NTC786334 OCY786334 OMU786334 OWQ786334 PGM786334 PQI786334 QAE786334 QKA786334 QTW786334 RDS786334 RNO786334 RXK786334 SHG786334 SRC786334 TAY786334 TKU786334 TUQ786334 UEM786334 UOI786334 UYE786334 VIA786334 VRW786334 WBS786334 WLO786334 WVK786334 VRW982942 IY851870 SU851870 ACQ851870 AMM851870 AWI851870 BGE851870 BQA851870 BZW851870 CJS851870 CTO851870 DDK851870 DNG851870 DXC851870 EGY851870 EQU851870 FAQ851870 FKM851870 FUI851870 GEE851870 GOA851870 GXW851870 HHS851870 HRO851870 IBK851870 ILG851870 IVC851870 JEY851870 JOU851870 JYQ851870 KIM851870 KSI851870 LCE851870 LMA851870 LVW851870 MFS851870 MPO851870 MZK851870 NJG851870 NTC851870 OCY851870 OMU851870 OWQ851870 PGM851870 PQI851870 QAE851870 QKA851870 QTW851870 RDS851870 RNO851870 RXK851870 SHG851870 SRC851870 TAY851870 TKU851870 TUQ851870 UEM851870 UOI851870 UYE851870 VIA851870 VRW851870 WBS851870 WLO851870 WVK851870 WBS982942 IY917406 SU917406 ACQ917406 AMM917406 AWI917406 BGE917406 BQA917406 BZW917406 CJS917406 CTO917406 DDK917406 DNG917406 DXC917406 EGY917406 EQU917406 FAQ917406 FKM917406 FUI917406 GEE917406 GOA917406 GXW917406 HHS917406 HRO917406 IBK917406 ILG917406 IVC917406 JEY917406 JOU917406 JYQ917406 KIM917406 KSI917406 LCE917406 LMA917406 LVW917406 MFS917406 MPO917406 MZK917406 NJG917406 NTC917406 OCY917406 OMU917406 OWQ917406 PGM917406 PQI917406 QAE917406 QKA917406 QTW917406 RDS917406 RNO917406 RXK917406 SHG917406 SRC917406 TAY917406 TKU917406 TUQ917406 UEM917406 UOI917406 UYE917406 VIA917406 VRW917406 WBS917406 WLO917406 WVK917406 WLO982942 IY982942 SU982942 ACQ982942 AMM982942 AWI982942 BGE982942 BQA982942 BZW982942 CJS982942 CTO982942 DDK982942 DNG982942 DXC982942 EGY982942 EQU982942 FAQ982942 FKM982942 FUI982942 GEE982942 GOA982942 GXW982942 HHS982942 HRO982942 IBK982942 ILG982942 IVC982942 JEY982942 JOU982942 JYQ982942 KIM982942 KSI982942" xr:uid="{00000000-0002-0000-0100-000009000000}"/>
    <dataValidation operator="greaterThanOrEqual" allowBlank="1" showInputMessage="1" showErrorMessage="1" error="Valor debe ser mayor o igual que 0" sqref="IY65693:JE65693 SU65693:TA65693 ACQ65693:ACW65693 AMM65693:AMS65693 AWI65693:AWO65693 BGE65693:BGK65693 BQA65693:BQG65693 BZW65693:CAC65693 CJS65693:CJY65693 CTO65693:CTU65693 DDK65693:DDQ65693 DNG65693:DNM65693 DXC65693:DXI65693 EGY65693:EHE65693 EQU65693:ERA65693 FAQ65693:FAW65693 FKM65693:FKS65693 FUI65693:FUO65693 GEE65693:GEK65693 GOA65693:GOG65693 GXW65693:GYC65693 HHS65693:HHY65693 HRO65693:HRU65693 IBK65693:IBQ65693 ILG65693:ILM65693 IVC65693:IVI65693 JEY65693:JFE65693 JOU65693:JPA65693 JYQ65693:JYW65693 KIM65693:KIS65693 KSI65693:KSO65693 LCE65693:LCK65693 LMA65693:LMG65693 LVW65693:LWC65693 MFS65693:MFY65693 MPO65693:MPU65693 MZK65693:MZQ65693 NJG65693:NJM65693 NTC65693:NTI65693 OCY65693:ODE65693 OMU65693:ONA65693 OWQ65693:OWW65693 PGM65693:PGS65693 PQI65693:PQO65693 QAE65693:QAK65693 QKA65693:QKG65693 QTW65693:QUC65693 RDS65693:RDY65693 RNO65693:RNU65693 RXK65693:RXQ65693 SHG65693:SHM65693 SRC65693:SRI65693 TAY65693:TBE65693 TKU65693:TLA65693 TUQ65693:TUW65693 UEM65693:UES65693 UOI65693:UOO65693 UYE65693:UYK65693 VIA65693:VIG65693 VRW65693:VSC65693 WBS65693:WBY65693 WLO65693:WLU65693 WVK65693:WVQ65693 IY131229:JE131229 SU131229:TA131229 ACQ131229:ACW131229 AMM131229:AMS131229 AWI131229:AWO131229 BGE131229:BGK131229 BQA131229:BQG131229 BZW131229:CAC131229 CJS131229:CJY131229 CTO131229:CTU131229 DDK131229:DDQ131229 DNG131229:DNM131229 DXC131229:DXI131229 EGY131229:EHE131229 EQU131229:ERA131229 FAQ131229:FAW131229 FKM131229:FKS131229 FUI131229:FUO131229 GEE131229:GEK131229 GOA131229:GOG131229 GXW131229:GYC131229 HHS131229:HHY131229 HRO131229:HRU131229 IBK131229:IBQ131229 ILG131229:ILM131229 IVC131229:IVI131229 JEY131229:JFE131229 JOU131229:JPA131229 JYQ131229:JYW131229 KIM131229:KIS131229 KSI131229:KSO131229 LCE131229:LCK131229 LMA131229:LMG131229 LVW131229:LWC131229 MFS131229:MFY131229 MPO131229:MPU131229 MZK131229:MZQ131229 NJG131229:NJM131229 NTC131229:NTI131229 OCY131229:ODE131229 OMU131229:ONA131229 OWQ131229:OWW131229 PGM131229:PGS131229 PQI131229:PQO131229 QAE131229:QAK131229 QKA131229:QKG131229 QTW131229:QUC131229 RDS131229:RDY131229 RNO131229:RNU131229 RXK131229:RXQ131229 SHG131229:SHM131229 SRC131229:SRI131229 TAY131229:TBE131229 TKU131229:TLA131229 TUQ131229:TUW131229 UEM131229:UES131229 UOI131229:UOO131229 UYE131229:UYK131229 VIA131229:VIG131229 VRW131229:VSC131229 WBS131229:WBY131229 WLO131229:WLU131229 WVK131229:WVQ131229 IY196765:JE196765 SU196765:TA196765 ACQ196765:ACW196765 AMM196765:AMS196765 AWI196765:AWO196765 BGE196765:BGK196765 BQA196765:BQG196765 BZW196765:CAC196765 CJS196765:CJY196765 CTO196765:CTU196765 DDK196765:DDQ196765 DNG196765:DNM196765 DXC196765:DXI196765 EGY196765:EHE196765 EQU196765:ERA196765 FAQ196765:FAW196765 FKM196765:FKS196765 FUI196765:FUO196765 GEE196765:GEK196765 GOA196765:GOG196765 GXW196765:GYC196765 HHS196765:HHY196765 HRO196765:HRU196765 IBK196765:IBQ196765 ILG196765:ILM196765 IVC196765:IVI196765 JEY196765:JFE196765 JOU196765:JPA196765 JYQ196765:JYW196765 KIM196765:KIS196765 KSI196765:KSO196765 LCE196765:LCK196765 LMA196765:LMG196765 LVW196765:LWC196765 MFS196765:MFY196765 MPO196765:MPU196765 MZK196765:MZQ196765 NJG196765:NJM196765 NTC196765:NTI196765 OCY196765:ODE196765 OMU196765:ONA196765 OWQ196765:OWW196765 PGM196765:PGS196765 PQI196765:PQO196765 QAE196765:QAK196765 QKA196765:QKG196765 QTW196765:QUC196765 RDS196765:RDY196765 RNO196765:RNU196765 RXK196765:RXQ196765 SHG196765:SHM196765 SRC196765:SRI196765 TAY196765:TBE196765 TKU196765:TLA196765 TUQ196765:TUW196765 UEM196765:UES196765 UOI196765:UOO196765 UYE196765:UYK196765 VIA196765:VIG196765 VRW196765:VSC196765 WBS196765:WBY196765 WLO196765:WLU196765 WVK196765:WVQ196765 IY262301:JE262301 SU262301:TA262301 ACQ262301:ACW262301 AMM262301:AMS262301 AWI262301:AWO262301 BGE262301:BGK262301 BQA262301:BQG262301 BZW262301:CAC262301 CJS262301:CJY262301 CTO262301:CTU262301 DDK262301:DDQ262301 DNG262301:DNM262301 DXC262301:DXI262301 EGY262301:EHE262301 EQU262301:ERA262301 FAQ262301:FAW262301 FKM262301:FKS262301 FUI262301:FUO262301 GEE262301:GEK262301 GOA262301:GOG262301 GXW262301:GYC262301 HHS262301:HHY262301 HRO262301:HRU262301 IBK262301:IBQ262301 ILG262301:ILM262301 IVC262301:IVI262301 JEY262301:JFE262301 JOU262301:JPA262301 JYQ262301:JYW262301 KIM262301:KIS262301 KSI262301:KSO262301 LCE262301:LCK262301 LMA262301:LMG262301 LVW262301:LWC262301 MFS262301:MFY262301 MPO262301:MPU262301 MZK262301:MZQ262301 NJG262301:NJM262301 NTC262301:NTI262301 OCY262301:ODE262301 OMU262301:ONA262301 OWQ262301:OWW262301 PGM262301:PGS262301 PQI262301:PQO262301 QAE262301:QAK262301 QKA262301:QKG262301 QTW262301:QUC262301 RDS262301:RDY262301 RNO262301:RNU262301 RXK262301:RXQ262301 SHG262301:SHM262301 SRC262301:SRI262301 TAY262301:TBE262301 TKU262301:TLA262301 TUQ262301:TUW262301 UEM262301:UES262301 UOI262301:UOO262301 UYE262301:UYK262301 VIA262301:VIG262301 VRW262301:VSC262301 WBS262301:WBY262301 WLO262301:WLU262301 WVK262301:WVQ262301 IY327837:JE327837 SU327837:TA327837 ACQ327837:ACW327837 AMM327837:AMS327837 AWI327837:AWO327837 BGE327837:BGK327837 BQA327837:BQG327837 BZW327837:CAC327837 CJS327837:CJY327837 CTO327837:CTU327837 DDK327837:DDQ327837 DNG327837:DNM327837 DXC327837:DXI327837 EGY327837:EHE327837 EQU327837:ERA327837 FAQ327837:FAW327837 FKM327837:FKS327837 FUI327837:FUO327837 GEE327837:GEK327837 GOA327837:GOG327837 GXW327837:GYC327837 HHS327837:HHY327837 HRO327837:HRU327837 IBK327837:IBQ327837 ILG327837:ILM327837 IVC327837:IVI327837 JEY327837:JFE327837 JOU327837:JPA327837 JYQ327837:JYW327837 KIM327837:KIS327837 KSI327837:KSO327837 LCE327837:LCK327837 LMA327837:LMG327837 LVW327837:LWC327837 MFS327837:MFY327837 MPO327837:MPU327837 MZK327837:MZQ327837 NJG327837:NJM327837 NTC327837:NTI327837 OCY327837:ODE327837 OMU327837:ONA327837 OWQ327837:OWW327837 PGM327837:PGS327837 PQI327837:PQO327837 QAE327837:QAK327837 QKA327837:QKG327837 QTW327837:QUC327837 RDS327837:RDY327837 RNO327837:RNU327837 RXK327837:RXQ327837 SHG327837:SHM327837 SRC327837:SRI327837 TAY327837:TBE327837 TKU327837:TLA327837 TUQ327837:TUW327837 UEM327837:UES327837 UOI327837:UOO327837 UYE327837:UYK327837 VIA327837:VIG327837 VRW327837:VSC327837 WBS327837:WBY327837 WLO327837:WLU327837 WVK327837:WVQ327837 IY393373:JE393373 SU393373:TA393373 ACQ393373:ACW393373 AMM393373:AMS393373 AWI393373:AWO393373 BGE393373:BGK393373 BQA393373:BQG393373 BZW393373:CAC393373 CJS393373:CJY393373 CTO393373:CTU393373 DDK393373:DDQ393373 DNG393373:DNM393373 DXC393373:DXI393373 EGY393373:EHE393373 EQU393373:ERA393373 FAQ393373:FAW393373 FKM393373:FKS393373 FUI393373:FUO393373 GEE393373:GEK393373 GOA393373:GOG393373 GXW393373:GYC393373 HHS393373:HHY393373 HRO393373:HRU393373 IBK393373:IBQ393373 ILG393373:ILM393373 IVC393373:IVI393373 JEY393373:JFE393373 JOU393373:JPA393373 JYQ393373:JYW393373 KIM393373:KIS393373 KSI393373:KSO393373 LCE393373:LCK393373 LMA393373:LMG393373 LVW393373:LWC393373 MFS393373:MFY393373 MPO393373:MPU393373 MZK393373:MZQ393373 NJG393373:NJM393373 NTC393373:NTI393373 OCY393373:ODE393373 OMU393373:ONA393373 OWQ393373:OWW393373 PGM393373:PGS393373 PQI393373:PQO393373 QAE393373:QAK393373 QKA393373:QKG393373 QTW393373:QUC393373 RDS393373:RDY393373 RNO393373:RNU393373 RXK393373:RXQ393373 SHG393373:SHM393373 SRC393373:SRI393373 TAY393373:TBE393373 TKU393373:TLA393373 TUQ393373:TUW393373 UEM393373:UES393373 UOI393373:UOO393373 UYE393373:UYK393373 VIA393373:VIG393373 VRW393373:VSC393373 WBS393373:WBY393373 WLO393373:WLU393373 WVK393373:WVQ393373 IY458909:JE458909 SU458909:TA458909 ACQ458909:ACW458909 AMM458909:AMS458909 AWI458909:AWO458909 BGE458909:BGK458909 BQA458909:BQG458909 BZW458909:CAC458909 CJS458909:CJY458909 CTO458909:CTU458909 DDK458909:DDQ458909 DNG458909:DNM458909 DXC458909:DXI458909 EGY458909:EHE458909 EQU458909:ERA458909 FAQ458909:FAW458909 FKM458909:FKS458909 FUI458909:FUO458909 GEE458909:GEK458909 GOA458909:GOG458909 GXW458909:GYC458909 HHS458909:HHY458909 HRO458909:HRU458909 IBK458909:IBQ458909 ILG458909:ILM458909 IVC458909:IVI458909 JEY458909:JFE458909 JOU458909:JPA458909 JYQ458909:JYW458909 KIM458909:KIS458909 KSI458909:KSO458909 LCE458909:LCK458909 LMA458909:LMG458909 LVW458909:LWC458909 MFS458909:MFY458909 MPO458909:MPU458909 MZK458909:MZQ458909 NJG458909:NJM458909 NTC458909:NTI458909 OCY458909:ODE458909 OMU458909:ONA458909 OWQ458909:OWW458909 PGM458909:PGS458909 PQI458909:PQO458909 QAE458909:QAK458909 QKA458909:QKG458909 QTW458909:QUC458909 RDS458909:RDY458909 RNO458909:RNU458909 RXK458909:RXQ458909 SHG458909:SHM458909 SRC458909:SRI458909 TAY458909:TBE458909 TKU458909:TLA458909 TUQ458909:TUW458909 UEM458909:UES458909 UOI458909:UOO458909 UYE458909:UYK458909 VIA458909:VIG458909 VRW458909:VSC458909 WBS458909:WBY458909 WLO458909:WLU458909 WVK458909:WVQ458909 IY524445:JE524445 SU524445:TA524445 ACQ524445:ACW524445 AMM524445:AMS524445 AWI524445:AWO524445 BGE524445:BGK524445 BQA524445:BQG524445 BZW524445:CAC524445 CJS524445:CJY524445 CTO524445:CTU524445 DDK524445:DDQ524445 DNG524445:DNM524445 DXC524445:DXI524445 EGY524445:EHE524445 EQU524445:ERA524445 FAQ524445:FAW524445 FKM524445:FKS524445 FUI524445:FUO524445 GEE524445:GEK524445 GOA524445:GOG524445 GXW524445:GYC524445 HHS524445:HHY524445 HRO524445:HRU524445 IBK524445:IBQ524445 ILG524445:ILM524445 IVC524445:IVI524445 JEY524445:JFE524445 JOU524445:JPA524445 JYQ524445:JYW524445 KIM524445:KIS524445 KSI524445:KSO524445 LCE524445:LCK524445 LMA524445:LMG524445 LVW524445:LWC524445 MFS524445:MFY524445 MPO524445:MPU524445 MZK524445:MZQ524445 NJG524445:NJM524445 NTC524445:NTI524445 OCY524445:ODE524445 OMU524445:ONA524445 OWQ524445:OWW524445 PGM524445:PGS524445 PQI524445:PQO524445 QAE524445:QAK524445 QKA524445:QKG524445 QTW524445:QUC524445 RDS524445:RDY524445 RNO524445:RNU524445 RXK524445:RXQ524445 SHG524445:SHM524445 SRC524445:SRI524445 TAY524445:TBE524445 TKU524445:TLA524445 TUQ524445:TUW524445 UEM524445:UES524445 UOI524445:UOO524445 UYE524445:UYK524445 VIA524445:VIG524445 VRW524445:VSC524445 WBS524445:WBY524445 WLO524445:WLU524445 WVK524445:WVQ524445 IY589981:JE589981 SU589981:TA589981 ACQ589981:ACW589981 AMM589981:AMS589981 AWI589981:AWO589981 BGE589981:BGK589981 BQA589981:BQG589981 BZW589981:CAC589981 CJS589981:CJY589981 CTO589981:CTU589981 DDK589981:DDQ589981 DNG589981:DNM589981 DXC589981:DXI589981 EGY589981:EHE589981 EQU589981:ERA589981 FAQ589981:FAW589981 FKM589981:FKS589981 FUI589981:FUO589981 GEE589981:GEK589981 GOA589981:GOG589981 GXW589981:GYC589981 HHS589981:HHY589981 HRO589981:HRU589981 IBK589981:IBQ589981 ILG589981:ILM589981 IVC589981:IVI589981 JEY589981:JFE589981 JOU589981:JPA589981 JYQ589981:JYW589981 KIM589981:KIS589981 KSI589981:KSO589981 LCE589981:LCK589981 LMA589981:LMG589981 LVW589981:LWC589981 MFS589981:MFY589981 MPO589981:MPU589981 MZK589981:MZQ589981 NJG589981:NJM589981 NTC589981:NTI589981 OCY589981:ODE589981 OMU589981:ONA589981 OWQ589981:OWW589981 PGM589981:PGS589981 PQI589981:PQO589981 QAE589981:QAK589981 QKA589981:QKG589981 QTW589981:QUC589981 RDS589981:RDY589981 RNO589981:RNU589981 RXK589981:RXQ589981 SHG589981:SHM589981 SRC589981:SRI589981 TAY589981:TBE589981 TKU589981:TLA589981 TUQ589981:TUW589981 UEM589981:UES589981 UOI589981:UOO589981 UYE589981:UYK589981 VIA589981:VIG589981 VRW589981:VSC589981 WBS589981:WBY589981 WLO589981:WLU589981 WVK589981:WVQ589981 IY655517:JE655517 SU655517:TA655517 ACQ655517:ACW655517 AMM655517:AMS655517 AWI655517:AWO655517 BGE655517:BGK655517 BQA655517:BQG655517 BZW655517:CAC655517 CJS655517:CJY655517 CTO655517:CTU655517 DDK655517:DDQ655517 DNG655517:DNM655517 DXC655517:DXI655517 EGY655517:EHE655517 EQU655517:ERA655517 FAQ655517:FAW655517 FKM655517:FKS655517 FUI655517:FUO655517 GEE655517:GEK655517 GOA655517:GOG655517 GXW655517:GYC655517 HHS655517:HHY655517 HRO655517:HRU655517 IBK655517:IBQ655517 ILG655517:ILM655517 IVC655517:IVI655517 JEY655517:JFE655517 JOU655517:JPA655517 JYQ655517:JYW655517 KIM655517:KIS655517 KSI655517:KSO655517 LCE655517:LCK655517 LMA655517:LMG655517 LVW655517:LWC655517 MFS655517:MFY655517 MPO655517:MPU655517 MZK655517:MZQ655517 NJG655517:NJM655517 NTC655517:NTI655517 OCY655517:ODE655517 OMU655517:ONA655517 OWQ655517:OWW655517 PGM655517:PGS655517 PQI655517:PQO655517 QAE655517:QAK655517 QKA655517:QKG655517 QTW655517:QUC655517 RDS655517:RDY655517 RNO655517:RNU655517 RXK655517:RXQ655517 SHG655517:SHM655517 SRC655517:SRI655517 TAY655517:TBE655517 TKU655517:TLA655517 TUQ655517:TUW655517 UEM655517:UES655517 UOI655517:UOO655517 UYE655517:UYK655517 VIA655517:VIG655517 VRW655517:VSC655517 WBS655517:WBY655517 WLO655517:WLU655517 WVK655517:WVQ655517 IY721053:JE721053 SU721053:TA721053 ACQ721053:ACW721053 AMM721053:AMS721053 AWI721053:AWO721053 BGE721053:BGK721053 BQA721053:BQG721053 BZW721053:CAC721053 CJS721053:CJY721053 CTO721053:CTU721053 DDK721053:DDQ721053 DNG721053:DNM721053 DXC721053:DXI721053 EGY721053:EHE721053 EQU721053:ERA721053 FAQ721053:FAW721053 FKM721053:FKS721053 FUI721053:FUO721053 GEE721053:GEK721053 GOA721053:GOG721053 GXW721053:GYC721053 HHS721053:HHY721053 HRO721053:HRU721053 IBK721053:IBQ721053 ILG721053:ILM721053 IVC721053:IVI721053 JEY721053:JFE721053 JOU721053:JPA721053 JYQ721053:JYW721053 KIM721053:KIS721053 KSI721053:KSO721053 LCE721053:LCK721053 LMA721053:LMG721053 LVW721053:LWC721053 MFS721053:MFY721053 MPO721053:MPU721053 MZK721053:MZQ721053 NJG721053:NJM721053 NTC721053:NTI721053 OCY721053:ODE721053 OMU721053:ONA721053 OWQ721053:OWW721053 PGM721053:PGS721053 PQI721053:PQO721053 QAE721053:QAK721053 QKA721053:QKG721053 QTW721053:QUC721053 RDS721053:RDY721053 RNO721053:RNU721053 RXK721053:RXQ721053 SHG721053:SHM721053 SRC721053:SRI721053 TAY721053:TBE721053 TKU721053:TLA721053 TUQ721053:TUW721053 UEM721053:UES721053 UOI721053:UOO721053 UYE721053:UYK721053 VIA721053:VIG721053 VRW721053:VSC721053 WBS721053:WBY721053 WLO721053:WLU721053 WVK721053:WVQ721053 IY786589:JE786589 SU786589:TA786589 ACQ786589:ACW786589 AMM786589:AMS786589 AWI786589:AWO786589 BGE786589:BGK786589 BQA786589:BQG786589 BZW786589:CAC786589 CJS786589:CJY786589 CTO786589:CTU786589 DDK786589:DDQ786589 DNG786589:DNM786589 DXC786589:DXI786589 EGY786589:EHE786589 EQU786589:ERA786589 FAQ786589:FAW786589 FKM786589:FKS786589 FUI786589:FUO786589 GEE786589:GEK786589 GOA786589:GOG786589 GXW786589:GYC786589 HHS786589:HHY786589 HRO786589:HRU786589 IBK786589:IBQ786589 ILG786589:ILM786589 IVC786589:IVI786589 JEY786589:JFE786589 JOU786589:JPA786589 JYQ786589:JYW786589 KIM786589:KIS786589 KSI786589:KSO786589 LCE786589:LCK786589 LMA786589:LMG786589 LVW786589:LWC786589 MFS786589:MFY786589 MPO786589:MPU786589 MZK786589:MZQ786589 NJG786589:NJM786589 NTC786589:NTI786589 OCY786589:ODE786589 OMU786589:ONA786589 OWQ786589:OWW786589 PGM786589:PGS786589 PQI786589:PQO786589 QAE786589:QAK786589 QKA786589:QKG786589 QTW786589:QUC786589 RDS786589:RDY786589 RNO786589:RNU786589 RXK786589:RXQ786589 SHG786589:SHM786589 SRC786589:SRI786589 TAY786589:TBE786589 TKU786589:TLA786589 TUQ786589:TUW786589 UEM786589:UES786589 UOI786589:UOO786589 UYE786589:UYK786589 VIA786589:VIG786589 VRW786589:VSC786589 WBS786589:WBY786589 WLO786589:WLU786589 WVK786589:WVQ786589 IY852125:JE852125 SU852125:TA852125 ACQ852125:ACW852125 AMM852125:AMS852125 AWI852125:AWO852125 BGE852125:BGK852125 BQA852125:BQG852125 BZW852125:CAC852125 CJS852125:CJY852125 CTO852125:CTU852125 DDK852125:DDQ852125 DNG852125:DNM852125 DXC852125:DXI852125 EGY852125:EHE852125 EQU852125:ERA852125 FAQ852125:FAW852125 FKM852125:FKS852125 FUI852125:FUO852125 GEE852125:GEK852125 GOA852125:GOG852125 GXW852125:GYC852125 HHS852125:HHY852125 HRO852125:HRU852125 IBK852125:IBQ852125 ILG852125:ILM852125 IVC852125:IVI852125 JEY852125:JFE852125 JOU852125:JPA852125 JYQ852125:JYW852125 KIM852125:KIS852125 KSI852125:KSO852125 LCE852125:LCK852125 LMA852125:LMG852125 LVW852125:LWC852125 MFS852125:MFY852125 MPO852125:MPU852125 MZK852125:MZQ852125 NJG852125:NJM852125 NTC852125:NTI852125 OCY852125:ODE852125 OMU852125:ONA852125 OWQ852125:OWW852125 PGM852125:PGS852125 PQI852125:PQO852125 QAE852125:QAK852125 QKA852125:QKG852125 QTW852125:QUC852125 RDS852125:RDY852125 RNO852125:RNU852125 RXK852125:RXQ852125 SHG852125:SHM852125 SRC852125:SRI852125 TAY852125:TBE852125 TKU852125:TLA852125 TUQ852125:TUW852125 UEM852125:UES852125 UOI852125:UOO852125 UYE852125:UYK852125 VIA852125:VIG852125 VRW852125:VSC852125 WBS852125:WBY852125 WLO852125:WLU852125 WVK852125:WVQ852125 IY917661:JE917661 SU917661:TA917661 ACQ917661:ACW917661 AMM917661:AMS917661 AWI917661:AWO917661 BGE917661:BGK917661 BQA917661:BQG917661 BZW917661:CAC917661 CJS917661:CJY917661 CTO917661:CTU917661 DDK917661:DDQ917661 DNG917661:DNM917661 DXC917661:DXI917661 EGY917661:EHE917661 EQU917661:ERA917661 FAQ917661:FAW917661 FKM917661:FKS917661 FUI917661:FUO917661 GEE917661:GEK917661 GOA917661:GOG917661 GXW917661:GYC917661 HHS917661:HHY917661 HRO917661:HRU917661 IBK917661:IBQ917661 ILG917661:ILM917661 IVC917661:IVI917661 JEY917661:JFE917661 JOU917661:JPA917661 JYQ917661:JYW917661 KIM917661:KIS917661 KSI917661:KSO917661 LCE917661:LCK917661 LMA917661:LMG917661 LVW917661:LWC917661 MFS917661:MFY917661 MPO917661:MPU917661 MZK917661:MZQ917661 NJG917661:NJM917661 NTC917661:NTI917661 OCY917661:ODE917661 OMU917661:ONA917661 OWQ917661:OWW917661 PGM917661:PGS917661 PQI917661:PQO917661 QAE917661:QAK917661 QKA917661:QKG917661 QTW917661:QUC917661 RDS917661:RDY917661 RNO917661:RNU917661 RXK917661:RXQ917661 SHG917661:SHM917661 SRC917661:SRI917661 TAY917661:TBE917661 TKU917661:TLA917661 TUQ917661:TUW917661 UEM917661:UES917661 UOI917661:UOO917661 UYE917661:UYK917661 VIA917661:VIG917661 VRW917661:VSC917661 WBS917661:WBY917661 WLO917661:WLU917661 WVK917661:WVQ917661 IY983197:JE983197 SU983197:TA983197 ACQ983197:ACW983197 AMM983197:AMS983197 AWI983197:AWO983197 BGE983197:BGK983197 BQA983197:BQG983197 BZW983197:CAC983197 CJS983197:CJY983197 CTO983197:CTU983197 DDK983197:DDQ983197 DNG983197:DNM983197 DXC983197:DXI983197 EGY983197:EHE983197 EQU983197:ERA983197 FAQ983197:FAW983197 FKM983197:FKS983197 FUI983197:FUO983197 GEE983197:GEK983197 GOA983197:GOG983197 GXW983197:GYC983197 HHS983197:HHY983197 HRO983197:HRU983197 IBK983197:IBQ983197 ILG983197:ILM983197 IVC983197:IVI983197 JEY983197:JFE983197 JOU983197:JPA983197 JYQ983197:JYW983197 KIM983197:KIS983197 KSI983197:KSO983197 LCE983197:LCK983197 LMA983197:LMG983197 LVW983197:LWC983197 MFS983197:MFY983197 MPO983197:MPU983197 MZK983197:MZQ983197 NJG983197:NJM983197 NTC983197:NTI983197 OCY983197:ODE983197 OMU983197:ONA983197 OWQ983197:OWW983197 PGM983197:PGS983197 PQI983197:PQO983197 QAE983197:QAK983197 QKA983197:QKG983197 QTW983197:QUC983197 RDS983197:RDY983197 RNO983197:RNU983197 RXK983197:RXQ983197 SHG983197:SHM983197 SRC983197:SRI983197 TAY983197:TBE983197 TKU983197:TLA983197 TUQ983197:TUW983197 UEM983197:UES983197 UOI983197:UOO983197 UYE983197:UYK983197 VIA983197:VIG983197 VRW983197:VSC983197 WBS983197:WBY983197 WLO983197:WLU983197 WVK983197:WVQ983197 IY65695:JE65695 SU65695:TA65695 ACQ65695:ACW65695 AMM65695:AMS65695 AWI65695:AWO65695 BGE65695:BGK65695 BQA65695:BQG65695 BZW65695:CAC65695 CJS65695:CJY65695 CTO65695:CTU65695 DDK65695:DDQ65695 DNG65695:DNM65695 DXC65695:DXI65695 EGY65695:EHE65695 EQU65695:ERA65695 FAQ65695:FAW65695 FKM65695:FKS65695 FUI65695:FUO65695 GEE65695:GEK65695 GOA65695:GOG65695 GXW65695:GYC65695 HHS65695:HHY65695 HRO65695:HRU65695 IBK65695:IBQ65695 ILG65695:ILM65695 IVC65695:IVI65695 JEY65695:JFE65695 JOU65695:JPA65695 JYQ65695:JYW65695 KIM65695:KIS65695 KSI65695:KSO65695 LCE65695:LCK65695 LMA65695:LMG65695 LVW65695:LWC65695 MFS65695:MFY65695 MPO65695:MPU65695 MZK65695:MZQ65695 NJG65695:NJM65695 NTC65695:NTI65695 OCY65695:ODE65695 OMU65695:ONA65695 OWQ65695:OWW65695 PGM65695:PGS65695 PQI65695:PQO65695 QAE65695:QAK65695 QKA65695:QKG65695 QTW65695:QUC65695 RDS65695:RDY65695 RNO65695:RNU65695 RXK65695:RXQ65695 SHG65695:SHM65695 SRC65695:SRI65695 TAY65695:TBE65695 TKU65695:TLA65695 TUQ65695:TUW65695 UEM65695:UES65695 UOI65695:UOO65695 UYE65695:UYK65695 VIA65695:VIG65695 VRW65695:VSC65695 WBS65695:WBY65695 WLO65695:WLU65695 WVK65695:WVQ65695 IY131231:JE131231 SU131231:TA131231 ACQ131231:ACW131231 AMM131231:AMS131231 AWI131231:AWO131231 BGE131231:BGK131231 BQA131231:BQG131231 BZW131231:CAC131231 CJS131231:CJY131231 CTO131231:CTU131231 DDK131231:DDQ131231 DNG131231:DNM131231 DXC131231:DXI131231 EGY131231:EHE131231 EQU131231:ERA131231 FAQ131231:FAW131231 FKM131231:FKS131231 FUI131231:FUO131231 GEE131231:GEK131231 GOA131231:GOG131231 GXW131231:GYC131231 HHS131231:HHY131231 HRO131231:HRU131231 IBK131231:IBQ131231 ILG131231:ILM131231 IVC131231:IVI131231 JEY131231:JFE131231 JOU131231:JPA131231 JYQ131231:JYW131231 KIM131231:KIS131231 KSI131231:KSO131231 LCE131231:LCK131231 LMA131231:LMG131231 LVW131231:LWC131231 MFS131231:MFY131231 MPO131231:MPU131231 MZK131231:MZQ131231 NJG131231:NJM131231 NTC131231:NTI131231 OCY131231:ODE131231 OMU131231:ONA131231 OWQ131231:OWW131231 PGM131231:PGS131231 PQI131231:PQO131231 QAE131231:QAK131231 QKA131231:QKG131231 QTW131231:QUC131231 RDS131231:RDY131231 RNO131231:RNU131231 RXK131231:RXQ131231 SHG131231:SHM131231 SRC131231:SRI131231 TAY131231:TBE131231 TKU131231:TLA131231 TUQ131231:TUW131231 UEM131231:UES131231 UOI131231:UOO131231 UYE131231:UYK131231 VIA131231:VIG131231 VRW131231:VSC131231 WBS131231:WBY131231 WLO131231:WLU131231 WVK131231:WVQ131231 IY196767:JE196767 SU196767:TA196767 ACQ196767:ACW196767 AMM196767:AMS196767 AWI196767:AWO196767 BGE196767:BGK196767 BQA196767:BQG196767 BZW196767:CAC196767 CJS196767:CJY196767 CTO196767:CTU196767 DDK196767:DDQ196767 DNG196767:DNM196767 DXC196767:DXI196767 EGY196767:EHE196767 EQU196767:ERA196767 FAQ196767:FAW196767 FKM196767:FKS196767 FUI196767:FUO196767 GEE196767:GEK196767 GOA196767:GOG196767 GXW196767:GYC196767 HHS196767:HHY196767 HRO196767:HRU196767 IBK196767:IBQ196767 ILG196767:ILM196767 IVC196767:IVI196767 JEY196767:JFE196767 JOU196767:JPA196767 JYQ196767:JYW196767 KIM196767:KIS196767 KSI196767:KSO196767 LCE196767:LCK196767 LMA196767:LMG196767 LVW196767:LWC196767 MFS196767:MFY196767 MPO196767:MPU196767 MZK196767:MZQ196767 NJG196767:NJM196767 NTC196767:NTI196767 OCY196767:ODE196767 OMU196767:ONA196767 OWQ196767:OWW196767 PGM196767:PGS196767 PQI196767:PQO196767 QAE196767:QAK196767 QKA196767:QKG196767 QTW196767:QUC196767 RDS196767:RDY196767 RNO196767:RNU196767 RXK196767:RXQ196767 SHG196767:SHM196767 SRC196767:SRI196767 TAY196767:TBE196767 TKU196767:TLA196767 TUQ196767:TUW196767 UEM196767:UES196767 UOI196767:UOO196767 UYE196767:UYK196767 VIA196767:VIG196767 VRW196767:VSC196767 WBS196767:WBY196767 WLO196767:WLU196767 WVK196767:WVQ196767 IY262303:JE262303 SU262303:TA262303 ACQ262303:ACW262303 AMM262303:AMS262303 AWI262303:AWO262303 BGE262303:BGK262303 BQA262303:BQG262303 BZW262303:CAC262303 CJS262303:CJY262303 CTO262303:CTU262303 DDK262303:DDQ262303 DNG262303:DNM262303 DXC262303:DXI262303 EGY262303:EHE262303 EQU262303:ERA262303 FAQ262303:FAW262303 FKM262303:FKS262303 FUI262303:FUO262303 GEE262303:GEK262303 GOA262303:GOG262303 GXW262303:GYC262303 HHS262303:HHY262303 HRO262303:HRU262303 IBK262303:IBQ262303 ILG262303:ILM262303 IVC262303:IVI262303 JEY262303:JFE262303 JOU262303:JPA262303 JYQ262303:JYW262303 KIM262303:KIS262303 KSI262303:KSO262303 LCE262303:LCK262303 LMA262303:LMG262303 LVW262303:LWC262303 MFS262303:MFY262303 MPO262303:MPU262303 MZK262303:MZQ262303 NJG262303:NJM262303 NTC262303:NTI262303 OCY262303:ODE262303 OMU262303:ONA262303 OWQ262303:OWW262303 PGM262303:PGS262303 PQI262303:PQO262303 QAE262303:QAK262303 QKA262303:QKG262303 QTW262303:QUC262303 RDS262303:RDY262303 RNO262303:RNU262303 RXK262303:RXQ262303 SHG262303:SHM262303 SRC262303:SRI262303 TAY262303:TBE262303 TKU262303:TLA262303 TUQ262303:TUW262303 UEM262303:UES262303 UOI262303:UOO262303 UYE262303:UYK262303 VIA262303:VIG262303 VRW262303:VSC262303 WBS262303:WBY262303 WLO262303:WLU262303 WVK262303:WVQ262303 IY327839:JE327839 SU327839:TA327839 ACQ327839:ACW327839 AMM327839:AMS327839 AWI327839:AWO327839 BGE327839:BGK327839 BQA327839:BQG327839 BZW327839:CAC327839 CJS327839:CJY327839 CTO327839:CTU327839 DDK327839:DDQ327839 DNG327839:DNM327839 DXC327839:DXI327839 EGY327839:EHE327839 EQU327839:ERA327839 FAQ327839:FAW327839 FKM327839:FKS327839 FUI327839:FUO327839 GEE327839:GEK327839 GOA327839:GOG327839 GXW327839:GYC327839 HHS327839:HHY327839 HRO327839:HRU327839 IBK327839:IBQ327839 ILG327839:ILM327839 IVC327839:IVI327839 JEY327839:JFE327839 JOU327839:JPA327839 JYQ327839:JYW327839 KIM327839:KIS327839 KSI327839:KSO327839 LCE327839:LCK327839 LMA327839:LMG327839 LVW327839:LWC327839 MFS327839:MFY327839 MPO327839:MPU327839 MZK327839:MZQ327839 NJG327839:NJM327839 NTC327839:NTI327839 OCY327839:ODE327839 OMU327839:ONA327839 OWQ327839:OWW327839 PGM327839:PGS327839 PQI327839:PQO327839 QAE327839:QAK327839 QKA327839:QKG327839 QTW327839:QUC327839 RDS327839:RDY327839 RNO327839:RNU327839 RXK327839:RXQ327839 SHG327839:SHM327839 SRC327839:SRI327839 TAY327839:TBE327839 TKU327839:TLA327839 TUQ327839:TUW327839 UEM327839:UES327839 UOI327839:UOO327839 UYE327839:UYK327839 VIA327839:VIG327839 VRW327839:VSC327839 WBS327839:WBY327839 WLO327839:WLU327839 WVK327839:WVQ327839 IY393375:JE393375 SU393375:TA393375 ACQ393375:ACW393375 AMM393375:AMS393375 AWI393375:AWO393375 BGE393375:BGK393375 BQA393375:BQG393375 BZW393375:CAC393375 CJS393375:CJY393375 CTO393375:CTU393375 DDK393375:DDQ393375 DNG393375:DNM393375 DXC393375:DXI393375 EGY393375:EHE393375 EQU393375:ERA393375 FAQ393375:FAW393375 FKM393375:FKS393375 FUI393375:FUO393375 GEE393375:GEK393375 GOA393375:GOG393375 GXW393375:GYC393375 HHS393375:HHY393375 HRO393375:HRU393375 IBK393375:IBQ393375 ILG393375:ILM393375 IVC393375:IVI393375 JEY393375:JFE393375 JOU393375:JPA393375 JYQ393375:JYW393375 KIM393375:KIS393375 KSI393375:KSO393375 LCE393375:LCK393375 LMA393375:LMG393375 LVW393375:LWC393375 MFS393375:MFY393375 MPO393375:MPU393375 MZK393375:MZQ393375 NJG393375:NJM393375 NTC393375:NTI393375 OCY393375:ODE393375 OMU393375:ONA393375 OWQ393375:OWW393375 PGM393375:PGS393375 PQI393375:PQO393375 QAE393375:QAK393375 QKA393375:QKG393375 QTW393375:QUC393375 RDS393375:RDY393375 RNO393375:RNU393375 RXK393375:RXQ393375 SHG393375:SHM393375 SRC393375:SRI393375 TAY393375:TBE393375 TKU393375:TLA393375 TUQ393375:TUW393375 UEM393375:UES393375 UOI393375:UOO393375 UYE393375:UYK393375 VIA393375:VIG393375 VRW393375:VSC393375 WBS393375:WBY393375 WLO393375:WLU393375 WVK393375:WVQ393375 IY458911:JE458911 SU458911:TA458911 ACQ458911:ACW458911 AMM458911:AMS458911 AWI458911:AWO458911 BGE458911:BGK458911 BQA458911:BQG458911 BZW458911:CAC458911 CJS458911:CJY458911 CTO458911:CTU458911 DDK458911:DDQ458911 DNG458911:DNM458911 DXC458911:DXI458911 EGY458911:EHE458911 EQU458911:ERA458911 FAQ458911:FAW458911 FKM458911:FKS458911 FUI458911:FUO458911 GEE458911:GEK458911 GOA458911:GOG458911 GXW458911:GYC458911 HHS458911:HHY458911 HRO458911:HRU458911 IBK458911:IBQ458911 ILG458911:ILM458911 IVC458911:IVI458911 JEY458911:JFE458911 JOU458911:JPA458911 JYQ458911:JYW458911 KIM458911:KIS458911 KSI458911:KSO458911 LCE458911:LCK458911 LMA458911:LMG458911 LVW458911:LWC458911 MFS458911:MFY458911 MPO458911:MPU458911 MZK458911:MZQ458911 NJG458911:NJM458911 NTC458911:NTI458911 OCY458911:ODE458911 OMU458911:ONA458911 OWQ458911:OWW458911 PGM458911:PGS458911 PQI458911:PQO458911 QAE458911:QAK458911 QKA458911:QKG458911 QTW458911:QUC458911 RDS458911:RDY458911 RNO458911:RNU458911 RXK458911:RXQ458911 SHG458911:SHM458911 SRC458911:SRI458911 TAY458911:TBE458911 TKU458911:TLA458911 TUQ458911:TUW458911 UEM458911:UES458911 UOI458911:UOO458911 UYE458911:UYK458911 VIA458911:VIG458911 VRW458911:VSC458911 WBS458911:WBY458911 WLO458911:WLU458911 WVK458911:WVQ458911 IY524447:JE524447 SU524447:TA524447 ACQ524447:ACW524447 AMM524447:AMS524447 AWI524447:AWO524447 BGE524447:BGK524447 BQA524447:BQG524447 BZW524447:CAC524447 CJS524447:CJY524447 CTO524447:CTU524447 DDK524447:DDQ524447 DNG524447:DNM524447 DXC524447:DXI524447 EGY524447:EHE524447 EQU524447:ERA524447 FAQ524447:FAW524447 FKM524447:FKS524447 FUI524447:FUO524447 GEE524447:GEK524447 GOA524447:GOG524447 GXW524447:GYC524447 HHS524447:HHY524447 HRO524447:HRU524447 IBK524447:IBQ524447 ILG524447:ILM524447 IVC524447:IVI524447 JEY524447:JFE524447 JOU524447:JPA524447 JYQ524447:JYW524447 KIM524447:KIS524447 KSI524447:KSO524447 LCE524447:LCK524447 LMA524447:LMG524447 LVW524447:LWC524447 MFS524447:MFY524447 MPO524447:MPU524447 MZK524447:MZQ524447 NJG524447:NJM524447 NTC524447:NTI524447 OCY524447:ODE524447 OMU524447:ONA524447 OWQ524447:OWW524447 PGM524447:PGS524447 PQI524447:PQO524447 QAE524447:QAK524447 QKA524447:QKG524447 QTW524447:QUC524447 RDS524447:RDY524447 RNO524447:RNU524447 RXK524447:RXQ524447 SHG524447:SHM524447 SRC524447:SRI524447 TAY524447:TBE524447 TKU524447:TLA524447 TUQ524447:TUW524447 UEM524447:UES524447 UOI524447:UOO524447 UYE524447:UYK524447 VIA524447:VIG524447 VRW524447:VSC524447 WBS524447:WBY524447 WLO524447:WLU524447 WVK524447:WVQ524447 IY589983:JE589983 SU589983:TA589983 ACQ589983:ACW589983 AMM589983:AMS589983 AWI589983:AWO589983 BGE589983:BGK589983 BQA589983:BQG589983 BZW589983:CAC589983 CJS589983:CJY589983 CTO589983:CTU589983 DDK589983:DDQ589983 DNG589983:DNM589983 DXC589983:DXI589983 EGY589983:EHE589983 EQU589983:ERA589983 FAQ589983:FAW589983 FKM589983:FKS589983 FUI589983:FUO589983 GEE589983:GEK589983 GOA589983:GOG589983 GXW589983:GYC589983 HHS589983:HHY589983 HRO589983:HRU589983 IBK589983:IBQ589983 ILG589983:ILM589983 IVC589983:IVI589983 JEY589983:JFE589983 JOU589983:JPA589983 JYQ589983:JYW589983 KIM589983:KIS589983 KSI589983:KSO589983 LCE589983:LCK589983 LMA589983:LMG589983 LVW589983:LWC589983 MFS589983:MFY589983 MPO589983:MPU589983 MZK589983:MZQ589983 NJG589983:NJM589983 NTC589983:NTI589983 OCY589983:ODE589983 OMU589983:ONA589983 OWQ589983:OWW589983 PGM589983:PGS589983 PQI589983:PQO589983 QAE589983:QAK589983 QKA589983:QKG589983 QTW589983:QUC589983 RDS589983:RDY589983 RNO589983:RNU589983 RXK589983:RXQ589983 SHG589983:SHM589983 SRC589983:SRI589983 TAY589983:TBE589983 TKU589983:TLA589983 TUQ589983:TUW589983 UEM589983:UES589983 UOI589983:UOO589983 UYE589983:UYK589983 VIA589983:VIG589983 VRW589983:VSC589983 WBS589983:WBY589983 WLO589983:WLU589983 WVK589983:WVQ589983 IY655519:JE655519 SU655519:TA655519 ACQ655519:ACW655519 AMM655519:AMS655519 AWI655519:AWO655519 BGE655519:BGK655519 BQA655519:BQG655519 BZW655519:CAC655519 CJS655519:CJY655519 CTO655519:CTU655519 DDK655519:DDQ655519 DNG655519:DNM655519 DXC655519:DXI655519 EGY655519:EHE655519 EQU655519:ERA655519 FAQ655519:FAW655519 FKM655519:FKS655519 FUI655519:FUO655519 GEE655519:GEK655519 GOA655519:GOG655519 GXW655519:GYC655519 HHS655519:HHY655519 HRO655519:HRU655519 IBK655519:IBQ655519 ILG655519:ILM655519 IVC655519:IVI655519 JEY655519:JFE655519 JOU655519:JPA655519 JYQ655519:JYW655519 KIM655519:KIS655519 KSI655519:KSO655519 LCE655519:LCK655519 LMA655519:LMG655519 LVW655519:LWC655519 MFS655519:MFY655519 MPO655519:MPU655519 MZK655519:MZQ655519 NJG655519:NJM655519 NTC655519:NTI655519 OCY655519:ODE655519 OMU655519:ONA655519 OWQ655519:OWW655519 PGM655519:PGS655519 PQI655519:PQO655519 QAE655519:QAK655519 QKA655519:QKG655519 QTW655519:QUC655519 RDS655519:RDY655519 RNO655519:RNU655519 RXK655519:RXQ655519 SHG655519:SHM655519 SRC655519:SRI655519 TAY655519:TBE655519 TKU655519:TLA655519 TUQ655519:TUW655519 UEM655519:UES655519 UOI655519:UOO655519 UYE655519:UYK655519 VIA655519:VIG655519 VRW655519:VSC655519 WBS655519:WBY655519 WLO655519:WLU655519 WVK655519:WVQ655519 IY721055:JE721055 SU721055:TA721055 ACQ721055:ACW721055 AMM721055:AMS721055 AWI721055:AWO721055 BGE721055:BGK721055 BQA721055:BQG721055 BZW721055:CAC721055 CJS721055:CJY721055 CTO721055:CTU721055 DDK721055:DDQ721055 DNG721055:DNM721055 DXC721055:DXI721055 EGY721055:EHE721055 EQU721055:ERA721055 FAQ721055:FAW721055 FKM721055:FKS721055 FUI721055:FUO721055 GEE721055:GEK721055 GOA721055:GOG721055 GXW721055:GYC721055 HHS721055:HHY721055 HRO721055:HRU721055 IBK721055:IBQ721055 ILG721055:ILM721055 IVC721055:IVI721055 JEY721055:JFE721055 JOU721055:JPA721055 JYQ721055:JYW721055 KIM721055:KIS721055 KSI721055:KSO721055 LCE721055:LCK721055 LMA721055:LMG721055 LVW721055:LWC721055 MFS721055:MFY721055 MPO721055:MPU721055 MZK721055:MZQ721055 NJG721055:NJM721055 NTC721055:NTI721055 OCY721055:ODE721055 OMU721055:ONA721055 OWQ721055:OWW721055 PGM721055:PGS721055 PQI721055:PQO721055 QAE721055:QAK721055 QKA721055:QKG721055 QTW721055:QUC721055 RDS721055:RDY721055 RNO721055:RNU721055 RXK721055:RXQ721055 SHG721055:SHM721055 SRC721055:SRI721055 TAY721055:TBE721055 TKU721055:TLA721055 TUQ721055:TUW721055 UEM721055:UES721055 UOI721055:UOO721055 UYE721055:UYK721055 VIA721055:VIG721055 VRW721055:VSC721055 WBS721055:WBY721055 WLO721055:WLU721055 WVK721055:WVQ721055 IY786591:JE786591 SU786591:TA786591 ACQ786591:ACW786591 AMM786591:AMS786591 AWI786591:AWO786591 BGE786591:BGK786591 BQA786591:BQG786591 BZW786591:CAC786591 CJS786591:CJY786591 CTO786591:CTU786591 DDK786591:DDQ786591 DNG786591:DNM786591 DXC786591:DXI786591 EGY786591:EHE786591 EQU786591:ERA786591 FAQ786591:FAW786591 FKM786591:FKS786591 FUI786591:FUO786591 GEE786591:GEK786591 GOA786591:GOG786591 GXW786591:GYC786591 HHS786591:HHY786591 HRO786591:HRU786591 IBK786591:IBQ786591 ILG786591:ILM786591 IVC786591:IVI786591 JEY786591:JFE786591 JOU786591:JPA786591 JYQ786591:JYW786591 KIM786591:KIS786591 KSI786591:KSO786591 LCE786591:LCK786591 LMA786591:LMG786591 LVW786591:LWC786591 MFS786591:MFY786591 MPO786591:MPU786591 MZK786591:MZQ786591 NJG786591:NJM786591 NTC786591:NTI786591 OCY786591:ODE786591 OMU786591:ONA786591 OWQ786591:OWW786591 PGM786591:PGS786591 PQI786591:PQO786591 QAE786591:QAK786591 QKA786591:QKG786591 QTW786591:QUC786591 RDS786591:RDY786591 RNO786591:RNU786591 RXK786591:RXQ786591 SHG786591:SHM786591 SRC786591:SRI786591 TAY786591:TBE786591 TKU786591:TLA786591 TUQ786591:TUW786591 UEM786591:UES786591 UOI786591:UOO786591 UYE786591:UYK786591 VIA786591:VIG786591 VRW786591:VSC786591 WBS786591:WBY786591 WLO786591:WLU786591 WVK786591:WVQ786591 IY852127:JE852127 SU852127:TA852127 ACQ852127:ACW852127 AMM852127:AMS852127 AWI852127:AWO852127 BGE852127:BGK852127 BQA852127:BQG852127 BZW852127:CAC852127 CJS852127:CJY852127 CTO852127:CTU852127 DDK852127:DDQ852127 DNG852127:DNM852127 DXC852127:DXI852127 EGY852127:EHE852127 EQU852127:ERA852127 FAQ852127:FAW852127 FKM852127:FKS852127 FUI852127:FUO852127 GEE852127:GEK852127 GOA852127:GOG852127 GXW852127:GYC852127 HHS852127:HHY852127 HRO852127:HRU852127 IBK852127:IBQ852127 ILG852127:ILM852127 IVC852127:IVI852127 JEY852127:JFE852127 JOU852127:JPA852127 JYQ852127:JYW852127 KIM852127:KIS852127 KSI852127:KSO852127 LCE852127:LCK852127 LMA852127:LMG852127 LVW852127:LWC852127 MFS852127:MFY852127 MPO852127:MPU852127 MZK852127:MZQ852127 NJG852127:NJM852127 NTC852127:NTI852127 OCY852127:ODE852127 OMU852127:ONA852127 OWQ852127:OWW852127 PGM852127:PGS852127 PQI852127:PQO852127 QAE852127:QAK852127 QKA852127:QKG852127 QTW852127:QUC852127 RDS852127:RDY852127 RNO852127:RNU852127 RXK852127:RXQ852127 SHG852127:SHM852127 SRC852127:SRI852127 TAY852127:TBE852127 TKU852127:TLA852127 TUQ852127:TUW852127 UEM852127:UES852127 UOI852127:UOO852127 UYE852127:UYK852127 VIA852127:VIG852127 VRW852127:VSC852127 WBS852127:WBY852127 WLO852127:WLU852127 WVK852127:WVQ852127 IY917663:JE917663 SU917663:TA917663 ACQ917663:ACW917663 AMM917663:AMS917663 AWI917663:AWO917663 BGE917663:BGK917663 BQA917663:BQG917663 BZW917663:CAC917663 CJS917663:CJY917663 CTO917663:CTU917663 DDK917663:DDQ917663 DNG917663:DNM917663 DXC917663:DXI917663 EGY917663:EHE917663 EQU917663:ERA917663 FAQ917663:FAW917663 FKM917663:FKS917663 FUI917663:FUO917663 GEE917663:GEK917663 GOA917663:GOG917663 GXW917663:GYC917663 HHS917663:HHY917663 HRO917663:HRU917663 IBK917663:IBQ917663 ILG917663:ILM917663 IVC917663:IVI917663 JEY917663:JFE917663 JOU917663:JPA917663 JYQ917663:JYW917663 KIM917663:KIS917663 KSI917663:KSO917663 LCE917663:LCK917663 LMA917663:LMG917663 LVW917663:LWC917663 MFS917663:MFY917663 MPO917663:MPU917663 MZK917663:MZQ917663 NJG917663:NJM917663 NTC917663:NTI917663 OCY917663:ODE917663 OMU917663:ONA917663 OWQ917663:OWW917663 PGM917663:PGS917663 PQI917663:PQO917663 QAE917663:QAK917663 QKA917663:QKG917663 QTW917663:QUC917663 RDS917663:RDY917663 RNO917663:RNU917663 RXK917663:RXQ917663 SHG917663:SHM917663 SRC917663:SRI917663 TAY917663:TBE917663 TKU917663:TLA917663 TUQ917663:TUW917663 UEM917663:UES917663 UOI917663:UOO917663 UYE917663:UYK917663 VIA917663:VIG917663 VRW917663:VSC917663 WBS917663:WBY917663 WLO917663:WLU917663 WVK917663:WVQ917663 IY983199:JE983199 SU983199:TA983199 ACQ983199:ACW983199 AMM983199:AMS983199 AWI983199:AWO983199 BGE983199:BGK983199 BQA983199:BQG983199 BZW983199:CAC983199 CJS983199:CJY983199 CTO983199:CTU983199 DDK983199:DDQ983199 DNG983199:DNM983199 DXC983199:DXI983199 EGY983199:EHE983199 EQU983199:ERA983199 FAQ983199:FAW983199 FKM983199:FKS983199 FUI983199:FUO983199 GEE983199:GEK983199 GOA983199:GOG983199 GXW983199:GYC983199 HHS983199:HHY983199 HRO983199:HRU983199 IBK983199:IBQ983199 ILG983199:ILM983199 IVC983199:IVI983199 JEY983199:JFE983199 JOU983199:JPA983199 JYQ983199:JYW983199 KIM983199:KIS983199 KSI983199:KSO983199 LCE983199:LCK983199 LMA983199:LMG983199 LVW983199:LWC983199 MFS983199:MFY983199 MPO983199:MPU983199 MZK983199:MZQ983199 NJG983199:NJM983199 NTC983199:NTI983199 OCY983199:ODE983199 OMU983199:ONA983199 OWQ983199:OWW983199 PGM983199:PGS983199 PQI983199:PQO983199 QAE983199:QAK983199 QKA983199:QKG983199 QTW983199:QUC983199 RDS983199:RDY983199 RNO983199:RNU983199 RXK983199:RXQ983199 SHG983199:SHM983199 SRC983199:SRI983199 TAY983199:TBE983199 TKU983199:TLA983199 TUQ983199:TUW983199 UEM983199:UES983199 UOI983199:UOO983199 UYE983199:UYK983199 VIA983199:VIG983199 VRW983199:VSC983199 WBS983199:WBY983199 WLO983199:WLU983199 WVK983199:WVQ983199 LWA983230:LWC983230 IY65728:JD65731 SU65728:SZ65731 ACQ65728:ACV65731 AMM65728:AMR65731 AWI65728:AWN65731 BGE65728:BGJ65731 BQA65728:BQF65731 BZW65728:CAB65731 CJS65728:CJX65731 CTO65728:CTT65731 DDK65728:DDP65731 DNG65728:DNL65731 DXC65728:DXH65731 EGY65728:EHD65731 EQU65728:EQZ65731 FAQ65728:FAV65731 FKM65728:FKR65731 FUI65728:FUN65731 GEE65728:GEJ65731 GOA65728:GOF65731 GXW65728:GYB65731 HHS65728:HHX65731 HRO65728:HRT65731 IBK65728:IBP65731 ILG65728:ILL65731 IVC65728:IVH65731 JEY65728:JFD65731 JOU65728:JOZ65731 JYQ65728:JYV65731 KIM65728:KIR65731 KSI65728:KSN65731 LCE65728:LCJ65731 LMA65728:LMF65731 LVW65728:LWB65731 MFS65728:MFX65731 MPO65728:MPT65731 MZK65728:MZP65731 NJG65728:NJL65731 NTC65728:NTH65731 OCY65728:ODD65731 OMU65728:OMZ65731 OWQ65728:OWV65731 PGM65728:PGR65731 PQI65728:PQN65731 QAE65728:QAJ65731 QKA65728:QKF65731 QTW65728:QUB65731 RDS65728:RDX65731 RNO65728:RNT65731 RXK65728:RXP65731 SHG65728:SHL65731 SRC65728:SRH65731 TAY65728:TBD65731 TKU65728:TKZ65731 TUQ65728:TUV65731 UEM65728:UER65731 UOI65728:UON65731 UYE65728:UYJ65731 VIA65728:VIF65731 VRW65728:VSB65731 WBS65728:WBX65731 WLO65728:WLT65731 WVK65728:WVP65731 MFW983230:MFY983230 IY131264:JD131267 SU131264:SZ131267 ACQ131264:ACV131267 AMM131264:AMR131267 AWI131264:AWN131267 BGE131264:BGJ131267 BQA131264:BQF131267 BZW131264:CAB131267 CJS131264:CJX131267 CTO131264:CTT131267 DDK131264:DDP131267 DNG131264:DNL131267 DXC131264:DXH131267 EGY131264:EHD131267 EQU131264:EQZ131267 FAQ131264:FAV131267 FKM131264:FKR131267 FUI131264:FUN131267 GEE131264:GEJ131267 GOA131264:GOF131267 GXW131264:GYB131267 HHS131264:HHX131267 HRO131264:HRT131267 IBK131264:IBP131267 ILG131264:ILL131267 IVC131264:IVH131267 JEY131264:JFD131267 JOU131264:JOZ131267 JYQ131264:JYV131267 KIM131264:KIR131267 KSI131264:KSN131267 LCE131264:LCJ131267 LMA131264:LMF131267 LVW131264:LWB131267 MFS131264:MFX131267 MPO131264:MPT131267 MZK131264:MZP131267 NJG131264:NJL131267 NTC131264:NTH131267 OCY131264:ODD131267 OMU131264:OMZ131267 OWQ131264:OWV131267 PGM131264:PGR131267 PQI131264:PQN131267 QAE131264:QAJ131267 QKA131264:QKF131267 QTW131264:QUB131267 RDS131264:RDX131267 RNO131264:RNT131267 RXK131264:RXP131267 SHG131264:SHL131267 SRC131264:SRH131267 TAY131264:TBD131267 TKU131264:TKZ131267 TUQ131264:TUV131267 UEM131264:UER131267 UOI131264:UON131267 UYE131264:UYJ131267 VIA131264:VIF131267 VRW131264:VSB131267 WBS131264:WBX131267 WLO131264:WLT131267 WVK131264:WVP131267 MPS983230:MPU983230 IY196800:JD196803 SU196800:SZ196803 ACQ196800:ACV196803 AMM196800:AMR196803 AWI196800:AWN196803 BGE196800:BGJ196803 BQA196800:BQF196803 BZW196800:CAB196803 CJS196800:CJX196803 CTO196800:CTT196803 DDK196800:DDP196803 DNG196800:DNL196803 DXC196800:DXH196803 EGY196800:EHD196803 EQU196800:EQZ196803 FAQ196800:FAV196803 FKM196800:FKR196803 FUI196800:FUN196803 GEE196800:GEJ196803 GOA196800:GOF196803 GXW196800:GYB196803 HHS196800:HHX196803 HRO196800:HRT196803 IBK196800:IBP196803 ILG196800:ILL196803 IVC196800:IVH196803 JEY196800:JFD196803 JOU196800:JOZ196803 JYQ196800:JYV196803 KIM196800:KIR196803 KSI196800:KSN196803 LCE196800:LCJ196803 LMA196800:LMF196803 LVW196800:LWB196803 MFS196800:MFX196803 MPO196800:MPT196803 MZK196800:MZP196803 NJG196800:NJL196803 NTC196800:NTH196803 OCY196800:ODD196803 OMU196800:OMZ196803 OWQ196800:OWV196803 PGM196800:PGR196803 PQI196800:PQN196803 QAE196800:QAJ196803 QKA196800:QKF196803 QTW196800:QUB196803 RDS196800:RDX196803 RNO196800:RNT196803 RXK196800:RXP196803 SHG196800:SHL196803 SRC196800:SRH196803 TAY196800:TBD196803 TKU196800:TKZ196803 TUQ196800:TUV196803 UEM196800:UER196803 UOI196800:UON196803 UYE196800:UYJ196803 VIA196800:VIF196803 VRW196800:VSB196803 WBS196800:WBX196803 WLO196800:WLT196803 WVK196800:WVP196803 MZO983230:MZQ983230 IY262336:JD262339 SU262336:SZ262339 ACQ262336:ACV262339 AMM262336:AMR262339 AWI262336:AWN262339 BGE262336:BGJ262339 BQA262336:BQF262339 BZW262336:CAB262339 CJS262336:CJX262339 CTO262336:CTT262339 DDK262336:DDP262339 DNG262336:DNL262339 DXC262336:DXH262339 EGY262336:EHD262339 EQU262336:EQZ262339 FAQ262336:FAV262339 FKM262336:FKR262339 FUI262336:FUN262339 GEE262336:GEJ262339 GOA262336:GOF262339 GXW262336:GYB262339 HHS262336:HHX262339 HRO262336:HRT262339 IBK262336:IBP262339 ILG262336:ILL262339 IVC262336:IVH262339 JEY262336:JFD262339 JOU262336:JOZ262339 JYQ262336:JYV262339 KIM262336:KIR262339 KSI262336:KSN262339 LCE262336:LCJ262339 LMA262336:LMF262339 LVW262336:LWB262339 MFS262336:MFX262339 MPO262336:MPT262339 MZK262336:MZP262339 NJG262336:NJL262339 NTC262336:NTH262339 OCY262336:ODD262339 OMU262336:OMZ262339 OWQ262336:OWV262339 PGM262336:PGR262339 PQI262336:PQN262339 QAE262336:QAJ262339 QKA262336:QKF262339 QTW262336:QUB262339 RDS262336:RDX262339 RNO262336:RNT262339 RXK262336:RXP262339 SHG262336:SHL262339 SRC262336:SRH262339 TAY262336:TBD262339 TKU262336:TKZ262339 TUQ262336:TUV262339 UEM262336:UER262339 UOI262336:UON262339 UYE262336:UYJ262339 VIA262336:VIF262339 VRW262336:VSB262339 WBS262336:WBX262339 WLO262336:WLT262339 WVK262336:WVP262339 NJK983230:NJM983230 IY327872:JD327875 SU327872:SZ327875 ACQ327872:ACV327875 AMM327872:AMR327875 AWI327872:AWN327875 BGE327872:BGJ327875 BQA327872:BQF327875 BZW327872:CAB327875 CJS327872:CJX327875 CTO327872:CTT327875 DDK327872:DDP327875 DNG327872:DNL327875 DXC327872:DXH327875 EGY327872:EHD327875 EQU327872:EQZ327875 FAQ327872:FAV327875 FKM327872:FKR327875 FUI327872:FUN327875 GEE327872:GEJ327875 GOA327872:GOF327875 GXW327872:GYB327875 HHS327872:HHX327875 HRO327872:HRT327875 IBK327872:IBP327875 ILG327872:ILL327875 IVC327872:IVH327875 JEY327872:JFD327875 JOU327872:JOZ327875 JYQ327872:JYV327875 KIM327872:KIR327875 KSI327872:KSN327875 LCE327872:LCJ327875 LMA327872:LMF327875 LVW327872:LWB327875 MFS327872:MFX327875 MPO327872:MPT327875 MZK327872:MZP327875 NJG327872:NJL327875 NTC327872:NTH327875 OCY327872:ODD327875 OMU327872:OMZ327875 OWQ327872:OWV327875 PGM327872:PGR327875 PQI327872:PQN327875 QAE327872:QAJ327875 QKA327872:QKF327875 QTW327872:QUB327875 RDS327872:RDX327875 RNO327872:RNT327875 RXK327872:RXP327875 SHG327872:SHL327875 SRC327872:SRH327875 TAY327872:TBD327875 TKU327872:TKZ327875 TUQ327872:TUV327875 UEM327872:UER327875 UOI327872:UON327875 UYE327872:UYJ327875 VIA327872:VIF327875 VRW327872:VSB327875 WBS327872:WBX327875 WLO327872:WLT327875 WVK327872:WVP327875 NTG983230:NTI983230 IY393408:JD393411 SU393408:SZ393411 ACQ393408:ACV393411 AMM393408:AMR393411 AWI393408:AWN393411 BGE393408:BGJ393411 BQA393408:BQF393411 BZW393408:CAB393411 CJS393408:CJX393411 CTO393408:CTT393411 DDK393408:DDP393411 DNG393408:DNL393411 DXC393408:DXH393411 EGY393408:EHD393411 EQU393408:EQZ393411 FAQ393408:FAV393411 FKM393408:FKR393411 FUI393408:FUN393411 GEE393408:GEJ393411 GOA393408:GOF393411 GXW393408:GYB393411 HHS393408:HHX393411 HRO393408:HRT393411 IBK393408:IBP393411 ILG393408:ILL393411 IVC393408:IVH393411 JEY393408:JFD393411 JOU393408:JOZ393411 JYQ393408:JYV393411 KIM393408:KIR393411 KSI393408:KSN393411 LCE393408:LCJ393411 LMA393408:LMF393411 LVW393408:LWB393411 MFS393408:MFX393411 MPO393408:MPT393411 MZK393408:MZP393411 NJG393408:NJL393411 NTC393408:NTH393411 OCY393408:ODD393411 OMU393408:OMZ393411 OWQ393408:OWV393411 PGM393408:PGR393411 PQI393408:PQN393411 QAE393408:QAJ393411 QKA393408:QKF393411 QTW393408:QUB393411 RDS393408:RDX393411 RNO393408:RNT393411 RXK393408:RXP393411 SHG393408:SHL393411 SRC393408:SRH393411 TAY393408:TBD393411 TKU393408:TKZ393411 TUQ393408:TUV393411 UEM393408:UER393411 UOI393408:UON393411 UYE393408:UYJ393411 VIA393408:VIF393411 VRW393408:VSB393411 WBS393408:WBX393411 WLO393408:WLT393411 WVK393408:WVP393411 ODC983230:ODE983230 IY458944:JD458947 SU458944:SZ458947 ACQ458944:ACV458947 AMM458944:AMR458947 AWI458944:AWN458947 BGE458944:BGJ458947 BQA458944:BQF458947 BZW458944:CAB458947 CJS458944:CJX458947 CTO458944:CTT458947 DDK458944:DDP458947 DNG458944:DNL458947 DXC458944:DXH458947 EGY458944:EHD458947 EQU458944:EQZ458947 FAQ458944:FAV458947 FKM458944:FKR458947 FUI458944:FUN458947 GEE458944:GEJ458947 GOA458944:GOF458947 GXW458944:GYB458947 HHS458944:HHX458947 HRO458944:HRT458947 IBK458944:IBP458947 ILG458944:ILL458947 IVC458944:IVH458947 JEY458944:JFD458947 JOU458944:JOZ458947 JYQ458944:JYV458947 KIM458944:KIR458947 KSI458944:KSN458947 LCE458944:LCJ458947 LMA458944:LMF458947 LVW458944:LWB458947 MFS458944:MFX458947 MPO458944:MPT458947 MZK458944:MZP458947 NJG458944:NJL458947 NTC458944:NTH458947 OCY458944:ODD458947 OMU458944:OMZ458947 OWQ458944:OWV458947 PGM458944:PGR458947 PQI458944:PQN458947 QAE458944:QAJ458947 QKA458944:QKF458947 QTW458944:QUB458947 RDS458944:RDX458947 RNO458944:RNT458947 RXK458944:RXP458947 SHG458944:SHL458947 SRC458944:SRH458947 TAY458944:TBD458947 TKU458944:TKZ458947 TUQ458944:TUV458947 UEM458944:UER458947 UOI458944:UON458947 UYE458944:UYJ458947 VIA458944:VIF458947 VRW458944:VSB458947 WBS458944:WBX458947 WLO458944:WLT458947 WVK458944:WVP458947 OMY983230:ONA983230 IY524480:JD524483 SU524480:SZ524483 ACQ524480:ACV524483 AMM524480:AMR524483 AWI524480:AWN524483 BGE524480:BGJ524483 BQA524480:BQF524483 BZW524480:CAB524483 CJS524480:CJX524483 CTO524480:CTT524483 DDK524480:DDP524483 DNG524480:DNL524483 DXC524480:DXH524483 EGY524480:EHD524483 EQU524480:EQZ524483 FAQ524480:FAV524483 FKM524480:FKR524483 FUI524480:FUN524483 GEE524480:GEJ524483 GOA524480:GOF524483 GXW524480:GYB524483 HHS524480:HHX524483 HRO524480:HRT524483 IBK524480:IBP524483 ILG524480:ILL524483 IVC524480:IVH524483 JEY524480:JFD524483 JOU524480:JOZ524483 JYQ524480:JYV524483 KIM524480:KIR524483 KSI524480:KSN524483 LCE524480:LCJ524483 LMA524480:LMF524483 LVW524480:LWB524483 MFS524480:MFX524483 MPO524480:MPT524483 MZK524480:MZP524483 NJG524480:NJL524483 NTC524480:NTH524483 OCY524480:ODD524483 OMU524480:OMZ524483 OWQ524480:OWV524483 PGM524480:PGR524483 PQI524480:PQN524483 QAE524480:QAJ524483 QKA524480:QKF524483 QTW524480:QUB524483 RDS524480:RDX524483 RNO524480:RNT524483 RXK524480:RXP524483 SHG524480:SHL524483 SRC524480:SRH524483 TAY524480:TBD524483 TKU524480:TKZ524483 TUQ524480:TUV524483 UEM524480:UER524483 UOI524480:UON524483 UYE524480:UYJ524483 VIA524480:VIF524483 VRW524480:VSB524483 WBS524480:WBX524483 WLO524480:WLT524483 WVK524480:WVP524483 OWU983230:OWW983230 IY590016:JD590019 SU590016:SZ590019 ACQ590016:ACV590019 AMM590016:AMR590019 AWI590016:AWN590019 BGE590016:BGJ590019 BQA590016:BQF590019 BZW590016:CAB590019 CJS590016:CJX590019 CTO590016:CTT590019 DDK590016:DDP590019 DNG590016:DNL590019 DXC590016:DXH590019 EGY590016:EHD590019 EQU590016:EQZ590019 FAQ590016:FAV590019 FKM590016:FKR590019 FUI590016:FUN590019 GEE590016:GEJ590019 GOA590016:GOF590019 GXW590016:GYB590019 HHS590016:HHX590019 HRO590016:HRT590019 IBK590016:IBP590019 ILG590016:ILL590019 IVC590016:IVH590019 JEY590016:JFD590019 JOU590016:JOZ590019 JYQ590016:JYV590019 KIM590016:KIR590019 KSI590016:KSN590019 LCE590016:LCJ590019 LMA590016:LMF590019 LVW590016:LWB590019 MFS590016:MFX590019 MPO590016:MPT590019 MZK590016:MZP590019 NJG590016:NJL590019 NTC590016:NTH590019 OCY590016:ODD590019 OMU590016:OMZ590019 OWQ590016:OWV590019 PGM590016:PGR590019 PQI590016:PQN590019 QAE590016:QAJ590019 QKA590016:QKF590019 QTW590016:QUB590019 RDS590016:RDX590019 RNO590016:RNT590019 RXK590016:RXP590019 SHG590016:SHL590019 SRC590016:SRH590019 TAY590016:TBD590019 TKU590016:TKZ590019 TUQ590016:TUV590019 UEM590016:UER590019 UOI590016:UON590019 UYE590016:UYJ590019 VIA590016:VIF590019 VRW590016:VSB590019 WBS590016:WBX590019 WLO590016:WLT590019 WVK590016:WVP590019 PGQ983230:PGS983230 IY655552:JD655555 SU655552:SZ655555 ACQ655552:ACV655555 AMM655552:AMR655555 AWI655552:AWN655555 BGE655552:BGJ655555 BQA655552:BQF655555 BZW655552:CAB655555 CJS655552:CJX655555 CTO655552:CTT655555 DDK655552:DDP655555 DNG655552:DNL655555 DXC655552:DXH655555 EGY655552:EHD655555 EQU655552:EQZ655555 FAQ655552:FAV655555 FKM655552:FKR655555 FUI655552:FUN655555 GEE655552:GEJ655555 GOA655552:GOF655555 GXW655552:GYB655555 HHS655552:HHX655555 HRO655552:HRT655555 IBK655552:IBP655555 ILG655552:ILL655555 IVC655552:IVH655555 JEY655552:JFD655555 JOU655552:JOZ655555 JYQ655552:JYV655555 KIM655552:KIR655555 KSI655552:KSN655555 LCE655552:LCJ655555 LMA655552:LMF655555 LVW655552:LWB655555 MFS655552:MFX655555 MPO655552:MPT655555 MZK655552:MZP655555 NJG655552:NJL655555 NTC655552:NTH655555 OCY655552:ODD655555 OMU655552:OMZ655555 OWQ655552:OWV655555 PGM655552:PGR655555 PQI655552:PQN655555 QAE655552:QAJ655555 QKA655552:QKF655555 QTW655552:QUB655555 RDS655552:RDX655555 RNO655552:RNT655555 RXK655552:RXP655555 SHG655552:SHL655555 SRC655552:SRH655555 TAY655552:TBD655555 TKU655552:TKZ655555 TUQ655552:TUV655555 UEM655552:UER655555 UOI655552:UON655555 UYE655552:UYJ655555 VIA655552:VIF655555 VRW655552:VSB655555 WBS655552:WBX655555 WLO655552:WLT655555 WVK655552:WVP655555 PQM983230:PQO983230 IY721088:JD721091 SU721088:SZ721091 ACQ721088:ACV721091 AMM721088:AMR721091 AWI721088:AWN721091 BGE721088:BGJ721091 BQA721088:BQF721091 BZW721088:CAB721091 CJS721088:CJX721091 CTO721088:CTT721091 DDK721088:DDP721091 DNG721088:DNL721091 DXC721088:DXH721091 EGY721088:EHD721091 EQU721088:EQZ721091 FAQ721088:FAV721091 FKM721088:FKR721091 FUI721088:FUN721091 GEE721088:GEJ721091 GOA721088:GOF721091 GXW721088:GYB721091 HHS721088:HHX721091 HRO721088:HRT721091 IBK721088:IBP721091 ILG721088:ILL721091 IVC721088:IVH721091 JEY721088:JFD721091 JOU721088:JOZ721091 JYQ721088:JYV721091 KIM721088:KIR721091 KSI721088:KSN721091 LCE721088:LCJ721091 LMA721088:LMF721091 LVW721088:LWB721091 MFS721088:MFX721091 MPO721088:MPT721091 MZK721088:MZP721091 NJG721088:NJL721091 NTC721088:NTH721091 OCY721088:ODD721091 OMU721088:OMZ721091 OWQ721088:OWV721091 PGM721088:PGR721091 PQI721088:PQN721091 QAE721088:QAJ721091 QKA721088:QKF721091 QTW721088:QUB721091 RDS721088:RDX721091 RNO721088:RNT721091 RXK721088:RXP721091 SHG721088:SHL721091 SRC721088:SRH721091 TAY721088:TBD721091 TKU721088:TKZ721091 TUQ721088:TUV721091 UEM721088:UER721091 UOI721088:UON721091 UYE721088:UYJ721091 VIA721088:VIF721091 VRW721088:VSB721091 WBS721088:WBX721091 WLO721088:WLT721091 WVK721088:WVP721091 QAI983230:QAK983230 IY786624:JD786627 SU786624:SZ786627 ACQ786624:ACV786627 AMM786624:AMR786627 AWI786624:AWN786627 BGE786624:BGJ786627 BQA786624:BQF786627 BZW786624:CAB786627 CJS786624:CJX786627 CTO786624:CTT786627 DDK786624:DDP786627 DNG786624:DNL786627 DXC786624:DXH786627 EGY786624:EHD786627 EQU786624:EQZ786627 FAQ786624:FAV786627 FKM786624:FKR786627 FUI786624:FUN786627 GEE786624:GEJ786627 GOA786624:GOF786627 GXW786624:GYB786627 HHS786624:HHX786627 HRO786624:HRT786627 IBK786624:IBP786627 ILG786624:ILL786627 IVC786624:IVH786627 JEY786624:JFD786627 JOU786624:JOZ786627 JYQ786624:JYV786627 KIM786624:KIR786627 KSI786624:KSN786627 LCE786624:LCJ786627 LMA786624:LMF786627 LVW786624:LWB786627 MFS786624:MFX786627 MPO786624:MPT786627 MZK786624:MZP786627 NJG786624:NJL786627 NTC786624:NTH786627 OCY786624:ODD786627 OMU786624:OMZ786627 OWQ786624:OWV786627 PGM786624:PGR786627 PQI786624:PQN786627 QAE786624:QAJ786627 QKA786624:QKF786627 QTW786624:QUB786627 RDS786624:RDX786627 RNO786624:RNT786627 RXK786624:RXP786627 SHG786624:SHL786627 SRC786624:SRH786627 TAY786624:TBD786627 TKU786624:TKZ786627 TUQ786624:TUV786627 UEM786624:UER786627 UOI786624:UON786627 UYE786624:UYJ786627 VIA786624:VIF786627 VRW786624:VSB786627 WBS786624:WBX786627 WLO786624:WLT786627 WVK786624:WVP786627 QKE983230:QKG983230 IY852160:JD852163 SU852160:SZ852163 ACQ852160:ACV852163 AMM852160:AMR852163 AWI852160:AWN852163 BGE852160:BGJ852163 BQA852160:BQF852163 BZW852160:CAB852163 CJS852160:CJX852163 CTO852160:CTT852163 DDK852160:DDP852163 DNG852160:DNL852163 DXC852160:DXH852163 EGY852160:EHD852163 EQU852160:EQZ852163 FAQ852160:FAV852163 FKM852160:FKR852163 FUI852160:FUN852163 GEE852160:GEJ852163 GOA852160:GOF852163 GXW852160:GYB852163 HHS852160:HHX852163 HRO852160:HRT852163 IBK852160:IBP852163 ILG852160:ILL852163 IVC852160:IVH852163 JEY852160:JFD852163 JOU852160:JOZ852163 JYQ852160:JYV852163 KIM852160:KIR852163 KSI852160:KSN852163 LCE852160:LCJ852163 LMA852160:LMF852163 LVW852160:LWB852163 MFS852160:MFX852163 MPO852160:MPT852163 MZK852160:MZP852163 NJG852160:NJL852163 NTC852160:NTH852163 OCY852160:ODD852163 OMU852160:OMZ852163 OWQ852160:OWV852163 PGM852160:PGR852163 PQI852160:PQN852163 QAE852160:QAJ852163 QKA852160:QKF852163 QTW852160:QUB852163 RDS852160:RDX852163 RNO852160:RNT852163 RXK852160:RXP852163 SHG852160:SHL852163 SRC852160:SRH852163 TAY852160:TBD852163 TKU852160:TKZ852163 TUQ852160:TUV852163 UEM852160:UER852163 UOI852160:UON852163 UYE852160:UYJ852163 VIA852160:VIF852163 VRW852160:VSB852163 WBS852160:WBX852163 WLO852160:WLT852163 WVK852160:WVP852163 QUA983230:QUC983230 IY917696:JD917699 SU917696:SZ917699 ACQ917696:ACV917699 AMM917696:AMR917699 AWI917696:AWN917699 BGE917696:BGJ917699 BQA917696:BQF917699 BZW917696:CAB917699 CJS917696:CJX917699 CTO917696:CTT917699 DDK917696:DDP917699 DNG917696:DNL917699 DXC917696:DXH917699 EGY917696:EHD917699 EQU917696:EQZ917699 FAQ917696:FAV917699 FKM917696:FKR917699 FUI917696:FUN917699 GEE917696:GEJ917699 GOA917696:GOF917699 GXW917696:GYB917699 HHS917696:HHX917699 HRO917696:HRT917699 IBK917696:IBP917699 ILG917696:ILL917699 IVC917696:IVH917699 JEY917696:JFD917699 JOU917696:JOZ917699 JYQ917696:JYV917699 KIM917696:KIR917699 KSI917696:KSN917699 LCE917696:LCJ917699 LMA917696:LMF917699 LVW917696:LWB917699 MFS917696:MFX917699 MPO917696:MPT917699 MZK917696:MZP917699 NJG917696:NJL917699 NTC917696:NTH917699 OCY917696:ODD917699 OMU917696:OMZ917699 OWQ917696:OWV917699 PGM917696:PGR917699 PQI917696:PQN917699 QAE917696:QAJ917699 QKA917696:QKF917699 QTW917696:QUB917699 RDS917696:RDX917699 RNO917696:RNT917699 RXK917696:RXP917699 SHG917696:SHL917699 SRC917696:SRH917699 TAY917696:TBD917699 TKU917696:TKZ917699 TUQ917696:TUV917699 UEM917696:UER917699 UOI917696:UON917699 UYE917696:UYJ917699 VIA917696:VIF917699 VRW917696:VSB917699 WBS917696:WBX917699 WLO917696:WLT917699 WVK917696:WVP917699 RDW983230:RDY983230 IY983232:JD983235 SU983232:SZ983235 ACQ983232:ACV983235 AMM983232:AMR983235 AWI983232:AWN983235 BGE983232:BGJ983235 BQA983232:BQF983235 BZW983232:CAB983235 CJS983232:CJX983235 CTO983232:CTT983235 DDK983232:DDP983235 DNG983232:DNL983235 DXC983232:DXH983235 EGY983232:EHD983235 EQU983232:EQZ983235 FAQ983232:FAV983235 FKM983232:FKR983235 FUI983232:FUN983235 GEE983232:GEJ983235 GOA983232:GOF983235 GXW983232:GYB983235 HHS983232:HHX983235 HRO983232:HRT983235 IBK983232:IBP983235 ILG983232:ILL983235 IVC983232:IVH983235 JEY983232:JFD983235 JOU983232:JOZ983235 JYQ983232:JYV983235 KIM983232:KIR983235 KSI983232:KSN983235 LCE983232:LCJ983235 LMA983232:LMF983235 LVW983232:LWB983235 MFS983232:MFX983235 MPO983232:MPT983235 MZK983232:MZP983235 NJG983232:NJL983235 NTC983232:NTH983235 OCY983232:ODD983235 OMU983232:OMZ983235 OWQ983232:OWV983235 PGM983232:PGR983235 PQI983232:PQN983235 QAE983232:QAJ983235 QKA983232:QKF983235 QTW983232:QUB983235 RDS983232:RDX983235 RNO983232:RNT983235 RXK983232:RXP983235 SHG983232:SHL983235 SRC983232:SRH983235 TAY983232:TBD983235 TKU983232:TKZ983235 TUQ983232:TUV983235 UEM983232:UER983235 UOI983232:UON983235 UYE983232:UYJ983235 VIA983232:VIF983235 VRW983232:VSB983235 WBS983232:WBX983235 WLO983232:WLT983235 WVK983232:WVP983235 RNS983230:RNU983230 JE65730:JE65731 TA65730:TA65731 ACW65730:ACW65731 AMS65730:AMS65731 AWO65730:AWO65731 BGK65730:BGK65731 BQG65730:BQG65731 CAC65730:CAC65731 CJY65730:CJY65731 CTU65730:CTU65731 DDQ65730:DDQ65731 DNM65730:DNM65731 DXI65730:DXI65731 EHE65730:EHE65731 ERA65730:ERA65731 FAW65730:FAW65731 FKS65730:FKS65731 FUO65730:FUO65731 GEK65730:GEK65731 GOG65730:GOG65731 GYC65730:GYC65731 HHY65730:HHY65731 HRU65730:HRU65731 IBQ65730:IBQ65731 ILM65730:ILM65731 IVI65730:IVI65731 JFE65730:JFE65731 JPA65730:JPA65731 JYW65730:JYW65731 KIS65730:KIS65731 KSO65730:KSO65731 LCK65730:LCK65731 LMG65730:LMG65731 LWC65730:LWC65731 MFY65730:MFY65731 MPU65730:MPU65731 MZQ65730:MZQ65731 NJM65730:NJM65731 NTI65730:NTI65731 ODE65730:ODE65731 ONA65730:ONA65731 OWW65730:OWW65731 PGS65730:PGS65731 PQO65730:PQO65731 QAK65730:QAK65731 QKG65730:QKG65731 QUC65730:QUC65731 RDY65730:RDY65731 RNU65730:RNU65731 RXQ65730:RXQ65731 SHM65730:SHM65731 SRI65730:SRI65731 TBE65730:TBE65731 TLA65730:TLA65731 TUW65730:TUW65731 UES65730:UES65731 UOO65730:UOO65731 UYK65730:UYK65731 VIG65730:VIG65731 VSC65730:VSC65731 WBY65730:WBY65731 WLU65730:WLU65731 WVQ65730:WVQ65731 RXO983230:RXQ983230 JE131266:JE131267 TA131266:TA131267 ACW131266:ACW131267 AMS131266:AMS131267 AWO131266:AWO131267 BGK131266:BGK131267 BQG131266:BQG131267 CAC131266:CAC131267 CJY131266:CJY131267 CTU131266:CTU131267 DDQ131266:DDQ131267 DNM131266:DNM131267 DXI131266:DXI131267 EHE131266:EHE131267 ERA131266:ERA131267 FAW131266:FAW131267 FKS131266:FKS131267 FUO131266:FUO131267 GEK131266:GEK131267 GOG131266:GOG131267 GYC131266:GYC131267 HHY131266:HHY131267 HRU131266:HRU131267 IBQ131266:IBQ131267 ILM131266:ILM131267 IVI131266:IVI131267 JFE131266:JFE131267 JPA131266:JPA131267 JYW131266:JYW131267 KIS131266:KIS131267 KSO131266:KSO131267 LCK131266:LCK131267 LMG131266:LMG131267 LWC131266:LWC131267 MFY131266:MFY131267 MPU131266:MPU131267 MZQ131266:MZQ131267 NJM131266:NJM131267 NTI131266:NTI131267 ODE131266:ODE131267 ONA131266:ONA131267 OWW131266:OWW131267 PGS131266:PGS131267 PQO131266:PQO131267 QAK131266:QAK131267 QKG131266:QKG131267 QUC131266:QUC131267 RDY131266:RDY131267 RNU131266:RNU131267 RXQ131266:RXQ131267 SHM131266:SHM131267 SRI131266:SRI131267 TBE131266:TBE131267 TLA131266:TLA131267 TUW131266:TUW131267 UES131266:UES131267 UOO131266:UOO131267 UYK131266:UYK131267 VIG131266:VIG131267 VSC131266:VSC131267 WBY131266:WBY131267 WLU131266:WLU131267 WVQ131266:WVQ131267 SHK983230:SHM983230 JE196802:JE196803 TA196802:TA196803 ACW196802:ACW196803 AMS196802:AMS196803 AWO196802:AWO196803 BGK196802:BGK196803 BQG196802:BQG196803 CAC196802:CAC196803 CJY196802:CJY196803 CTU196802:CTU196803 DDQ196802:DDQ196803 DNM196802:DNM196803 DXI196802:DXI196803 EHE196802:EHE196803 ERA196802:ERA196803 FAW196802:FAW196803 FKS196802:FKS196803 FUO196802:FUO196803 GEK196802:GEK196803 GOG196802:GOG196803 GYC196802:GYC196803 HHY196802:HHY196803 HRU196802:HRU196803 IBQ196802:IBQ196803 ILM196802:ILM196803 IVI196802:IVI196803 JFE196802:JFE196803 JPA196802:JPA196803 JYW196802:JYW196803 KIS196802:KIS196803 KSO196802:KSO196803 LCK196802:LCK196803 LMG196802:LMG196803 LWC196802:LWC196803 MFY196802:MFY196803 MPU196802:MPU196803 MZQ196802:MZQ196803 NJM196802:NJM196803 NTI196802:NTI196803 ODE196802:ODE196803 ONA196802:ONA196803 OWW196802:OWW196803 PGS196802:PGS196803 PQO196802:PQO196803 QAK196802:QAK196803 QKG196802:QKG196803 QUC196802:QUC196803 RDY196802:RDY196803 RNU196802:RNU196803 RXQ196802:RXQ196803 SHM196802:SHM196803 SRI196802:SRI196803 TBE196802:TBE196803 TLA196802:TLA196803 TUW196802:TUW196803 UES196802:UES196803 UOO196802:UOO196803 UYK196802:UYK196803 VIG196802:VIG196803 VSC196802:VSC196803 WBY196802:WBY196803 WLU196802:WLU196803 WVQ196802:WVQ196803 SRG983230:SRI983230 JE262338:JE262339 TA262338:TA262339 ACW262338:ACW262339 AMS262338:AMS262339 AWO262338:AWO262339 BGK262338:BGK262339 BQG262338:BQG262339 CAC262338:CAC262339 CJY262338:CJY262339 CTU262338:CTU262339 DDQ262338:DDQ262339 DNM262338:DNM262339 DXI262338:DXI262339 EHE262338:EHE262339 ERA262338:ERA262339 FAW262338:FAW262339 FKS262338:FKS262339 FUO262338:FUO262339 GEK262338:GEK262339 GOG262338:GOG262339 GYC262338:GYC262339 HHY262338:HHY262339 HRU262338:HRU262339 IBQ262338:IBQ262339 ILM262338:ILM262339 IVI262338:IVI262339 JFE262338:JFE262339 JPA262338:JPA262339 JYW262338:JYW262339 KIS262338:KIS262339 KSO262338:KSO262339 LCK262338:LCK262339 LMG262338:LMG262339 LWC262338:LWC262339 MFY262338:MFY262339 MPU262338:MPU262339 MZQ262338:MZQ262339 NJM262338:NJM262339 NTI262338:NTI262339 ODE262338:ODE262339 ONA262338:ONA262339 OWW262338:OWW262339 PGS262338:PGS262339 PQO262338:PQO262339 QAK262338:QAK262339 QKG262338:QKG262339 QUC262338:QUC262339 RDY262338:RDY262339 RNU262338:RNU262339 RXQ262338:RXQ262339 SHM262338:SHM262339 SRI262338:SRI262339 TBE262338:TBE262339 TLA262338:TLA262339 TUW262338:TUW262339 UES262338:UES262339 UOO262338:UOO262339 UYK262338:UYK262339 VIG262338:VIG262339 VSC262338:VSC262339 WBY262338:WBY262339 WLU262338:WLU262339 WVQ262338:WVQ262339 TBC983230:TBE983230 JE327874:JE327875 TA327874:TA327875 ACW327874:ACW327875 AMS327874:AMS327875 AWO327874:AWO327875 BGK327874:BGK327875 BQG327874:BQG327875 CAC327874:CAC327875 CJY327874:CJY327875 CTU327874:CTU327875 DDQ327874:DDQ327875 DNM327874:DNM327875 DXI327874:DXI327875 EHE327874:EHE327875 ERA327874:ERA327875 FAW327874:FAW327875 FKS327874:FKS327875 FUO327874:FUO327875 GEK327874:GEK327875 GOG327874:GOG327875 GYC327874:GYC327875 HHY327874:HHY327875 HRU327874:HRU327875 IBQ327874:IBQ327875 ILM327874:ILM327875 IVI327874:IVI327875 JFE327874:JFE327875 JPA327874:JPA327875 JYW327874:JYW327875 KIS327874:KIS327875 KSO327874:KSO327875 LCK327874:LCK327875 LMG327874:LMG327875 LWC327874:LWC327875 MFY327874:MFY327875 MPU327874:MPU327875 MZQ327874:MZQ327875 NJM327874:NJM327875 NTI327874:NTI327875 ODE327874:ODE327875 ONA327874:ONA327875 OWW327874:OWW327875 PGS327874:PGS327875 PQO327874:PQO327875 QAK327874:QAK327875 QKG327874:QKG327875 QUC327874:QUC327875 RDY327874:RDY327875 RNU327874:RNU327875 RXQ327874:RXQ327875 SHM327874:SHM327875 SRI327874:SRI327875 TBE327874:TBE327875 TLA327874:TLA327875 TUW327874:TUW327875 UES327874:UES327875 UOO327874:UOO327875 UYK327874:UYK327875 VIG327874:VIG327875 VSC327874:VSC327875 WBY327874:WBY327875 WLU327874:WLU327875 WVQ327874:WVQ327875 TKY983230:TLA983230 JE393410:JE393411 TA393410:TA393411 ACW393410:ACW393411 AMS393410:AMS393411 AWO393410:AWO393411 BGK393410:BGK393411 BQG393410:BQG393411 CAC393410:CAC393411 CJY393410:CJY393411 CTU393410:CTU393411 DDQ393410:DDQ393411 DNM393410:DNM393411 DXI393410:DXI393411 EHE393410:EHE393411 ERA393410:ERA393411 FAW393410:FAW393411 FKS393410:FKS393411 FUO393410:FUO393411 GEK393410:GEK393411 GOG393410:GOG393411 GYC393410:GYC393411 HHY393410:HHY393411 HRU393410:HRU393411 IBQ393410:IBQ393411 ILM393410:ILM393411 IVI393410:IVI393411 JFE393410:JFE393411 JPA393410:JPA393411 JYW393410:JYW393411 KIS393410:KIS393411 KSO393410:KSO393411 LCK393410:LCK393411 LMG393410:LMG393411 LWC393410:LWC393411 MFY393410:MFY393411 MPU393410:MPU393411 MZQ393410:MZQ393411 NJM393410:NJM393411 NTI393410:NTI393411 ODE393410:ODE393411 ONA393410:ONA393411 OWW393410:OWW393411 PGS393410:PGS393411 PQO393410:PQO393411 QAK393410:QAK393411 QKG393410:QKG393411 QUC393410:QUC393411 RDY393410:RDY393411 RNU393410:RNU393411 RXQ393410:RXQ393411 SHM393410:SHM393411 SRI393410:SRI393411 TBE393410:TBE393411 TLA393410:TLA393411 TUW393410:TUW393411 UES393410:UES393411 UOO393410:UOO393411 UYK393410:UYK393411 VIG393410:VIG393411 VSC393410:VSC393411 WBY393410:WBY393411 WLU393410:WLU393411 WVQ393410:WVQ393411 TUU983230:TUW983230 JE458946:JE458947 TA458946:TA458947 ACW458946:ACW458947 AMS458946:AMS458947 AWO458946:AWO458947 BGK458946:BGK458947 BQG458946:BQG458947 CAC458946:CAC458947 CJY458946:CJY458947 CTU458946:CTU458947 DDQ458946:DDQ458947 DNM458946:DNM458947 DXI458946:DXI458947 EHE458946:EHE458947 ERA458946:ERA458947 FAW458946:FAW458947 FKS458946:FKS458947 FUO458946:FUO458947 GEK458946:GEK458947 GOG458946:GOG458947 GYC458946:GYC458947 HHY458946:HHY458947 HRU458946:HRU458947 IBQ458946:IBQ458947 ILM458946:ILM458947 IVI458946:IVI458947 JFE458946:JFE458947 JPA458946:JPA458947 JYW458946:JYW458947 KIS458946:KIS458947 KSO458946:KSO458947 LCK458946:LCK458947 LMG458946:LMG458947 LWC458946:LWC458947 MFY458946:MFY458947 MPU458946:MPU458947 MZQ458946:MZQ458947 NJM458946:NJM458947 NTI458946:NTI458947 ODE458946:ODE458947 ONA458946:ONA458947 OWW458946:OWW458947 PGS458946:PGS458947 PQO458946:PQO458947 QAK458946:QAK458947 QKG458946:QKG458947 QUC458946:QUC458947 RDY458946:RDY458947 RNU458946:RNU458947 RXQ458946:RXQ458947 SHM458946:SHM458947 SRI458946:SRI458947 TBE458946:TBE458947 TLA458946:TLA458947 TUW458946:TUW458947 UES458946:UES458947 UOO458946:UOO458947 UYK458946:UYK458947 VIG458946:VIG458947 VSC458946:VSC458947 WBY458946:WBY458947 WLU458946:WLU458947 WVQ458946:WVQ458947 UEQ983230:UES983230 JE524482:JE524483 TA524482:TA524483 ACW524482:ACW524483 AMS524482:AMS524483 AWO524482:AWO524483 BGK524482:BGK524483 BQG524482:BQG524483 CAC524482:CAC524483 CJY524482:CJY524483 CTU524482:CTU524483 DDQ524482:DDQ524483 DNM524482:DNM524483 DXI524482:DXI524483 EHE524482:EHE524483 ERA524482:ERA524483 FAW524482:FAW524483 FKS524482:FKS524483 FUO524482:FUO524483 GEK524482:GEK524483 GOG524482:GOG524483 GYC524482:GYC524483 HHY524482:HHY524483 HRU524482:HRU524483 IBQ524482:IBQ524483 ILM524482:ILM524483 IVI524482:IVI524483 JFE524482:JFE524483 JPA524482:JPA524483 JYW524482:JYW524483 KIS524482:KIS524483 KSO524482:KSO524483 LCK524482:LCK524483 LMG524482:LMG524483 LWC524482:LWC524483 MFY524482:MFY524483 MPU524482:MPU524483 MZQ524482:MZQ524483 NJM524482:NJM524483 NTI524482:NTI524483 ODE524482:ODE524483 ONA524482:ONA524483 OWW524482:OWW524483 PGS524482:PGS524483 PQO524482:PQO524483 QAK524482:QAK524483 QKG524482:QKG524483 QUC524482:QUC524483 RDY524482:RDY524483 RNU524482:RNU524483 RXQ524482:RXQ524483 SHM524482:SHM524483 SRI524482:SRI524483 TBE524482:TBE524483 TLA524482:TLA524483 TUW524482:TUW524483 UES524482:UES524483 UOO524482:UOO524483 UYK524482:UYK524483 VIG524482:VIG524483 VSC524482:VSC524483 WBY524482:WBY524483 WLU524482:WLU524483 WVQ524482:WVQ524483 UOM983230:UOO983230 JE590018:JE590019 TA590018:TA590019 ACW590018:ACW590019 AMS590018:AMS590019 AWO590018:AWO590019 BGK590018:BGK590019 BQG590018:BQG590019 CAC590018:CAC590019 CJY590018:CJY590019 CTU590018:CTU590019 DDQ590018:DDQ590019 DNM590018:DNM590019 DXI590018:DXI590019 EHE590018:EHE590019 ERA590018:ERA590019 FAW590018:FAW590019 FKS590018:FKS590019 FUO590018:FUO590019 GEK590018:GEK590019 GOG590018:GOG590019 GYC590018:GYC590019 HHY590018:HHY590019 HRU590018:HRU590019 IBQ590018:IBQ590019 ILM590018:ILM590019 IVI590018:IVI590019 JFE590018:JFE590019 JPA590018:JPA590019 JYW590018:JYW590019 KIS590018:KIS590019 KSO590018:KSO590019 LCK590018:LCK590019 LMG590018:LMG590019 LWC590018:LWC590019 MFY590018:MFY590019 MPU590018:MPU590019 MZQ590018:MZQ590019 NJM590018:NJM590019 NTI590018:NTI590019 ODE590018:ODE590019 ONA590018:ONA590019 OWW590018:OWW590019 PGS590018:PGS590019 PQO590018:PQO590019 QAK590018:QAK590019 QKG590018:QKG590019 QUC590018:QUC590019 RDY590018:RDY590019 RNU590018:RNU590019 RXQ590018:RXQ590019 SHM590018:SHM590019 SRI590018:SRI590019 TBE590018:TBE590019 TLA590018:TLA590019 TUW590018:TUW590019 UES590018:UES590019 UOO590018:UOO590019 UYK590018:UYK590019 VIG590018:VIG590019 VSC590018:VSC590019 WBY590018:WBY590019 WLU590018:WLU590019 WVQ590018:WVQ590019 UYI983230:UYK983230 JE655554:JE655555 TA655554:TA655555 ACW655554:ACW655555 AMS655554:AMS655555 AWO655554:AWO655555 BGK655554:BGK655555 BQG655554:BQG655555 CAC655554:CAC655555 CJY655554:CJY655555 CTU655554:CTU655555 DDQ655554:DDQ655555 DNM655554:DNM655555 DXI655554:DXI655555 EHE655554:EHE655555 ERA655554:ERA655555 FAW655554:FAW655555 FKS655554:FKS655555 FUO655554:FUO655555 GEK655554:GEK655555 GOG655554:GOG655555 GYC655554:GYC655555 HHY655554:HHY655555 HRU655554:HRU655555 IBQ655554:IBQ655555 ILM655554:ILM655555 IVI655554:IVI655555 JFE655554:JFE655555 JPA655554:JPA655555 JYW655554:JYW655555 KIS655554:KIS655555 KSO655554:KSO655555 LCK655554:LCK655555 LMG655554:LMG655555 LWC655554:LWC655555 MFY655554:MFY655555 MPU655554:MPU655555 MZQ655554:MZQ655555 NJM655554:NJM655555 NTI655554:NTI655555 ODE655554:ODE655555 ONA655554:ONA655555 OWW655554:OWW655555 PGS655554:PGS655555 PQO655554:PQO655555 QAK655554:QAK655555 QKG655554:QKG655555 QUC655554:QUC655555 RDY655554:RDY655555 RNU655554:RNU655555 RXQ655554:RXQ655555 SHM655554:SHM655555 SRI655554:SRI655555 TBE655554:TBE655555 TLA655554:TLA655555 TUW655554:TUW655555 UES655554:UES655555 UOO655554:UOO655555 UYK655554:UYK655555 VIG655554:VIG655555 VSC655554:VSC655555 WBY655554:WBY655555 WLU655554:WLU655555 WVQ655554:WVQ655555 VIE983230:VIG983230 JE721090:JE721091 TA721090:TA721091 ACW721090:ACW721091 AMS721090:AMS721091 AWO721090:AWO721091 BGK721090:BGK721091 BQG721090:BQG721091 CAC721090:CAC721091 CJY721090:CJY721091 CTU721090:CTU721091 DDQ721090:DDQ721091 DNM721090:DNM721091 DXI721090:DXI721091 EHE721090:EHE721091 ERA721090:ERA721091 FAW721090:FAW721091 FKS721090:FKS721091 FUO721090:FUO721091 GEK721090:GEK721091 GOG721090:GOG721091 GYC721090:GYC721091 HHY721090:HHY721091 HRU721090:HRU721091 IBQ721090:IBQ721091 ILM721090:ILM721091 IVI721090:IVI721091 JFE721090:JFE721091 JPA721090:JPA721091 JYW721090:JYW721091 KIS721090:KIS721091 KSO721090:KSO721091 LCK721090:LCK721091 LMG721090:LMG721091 LWC721090:LWC721091 MFY721090:MFY721091 MPU721090:MPU721091 MZQ721090:MZQ721091 NJM721090:NJM721091 NTI721090:NTI721091 ODE721090:ODE721091 ONA721090:ONA721091 OWW721090:OWW721091 PGS721090:PGS721091 PQO721090:PQO721091 QAK721090:QAK721091 QKG721090:QKG721091 QUC721090:QUC721091 RDY721090:RDY721091 RNU721090:RNU721091 RXQ721090:RXQ721091 SHM721090:SHM721091 SRI721090:SRI721091 TBE721090:TBE721091 TLA721090:TLA721091 TUW721090:TUW721091 UES721090:UES721091 UOO721090:UOO721091 UYK721090:UYK721091 VIG721090:VIG721091 VSC721090:VSC721091 WBY721090:WBY721091 WLU721090:WLU721091 WVQ721090:WVQ721091 VSA983230:VSC983230 JE786626:JE786627 TA786626:TA786627 ACW786626:ACW786627 AMS786626:AMS786627 AWO786626:AWO786627 BGK786626:BGK786627 BQG786626:BQG786627 CAC786626:CAC786627 CJY786626:CJY786627 CTU786626:CTU786627 DDQ786626:DDQ786627 DNM786626:DNM786627 DXI786626:DXI786627 EHE786626:EHE786627 ERA786626:ERA786627 FAW786626:FAW786627 FKS786626:FKS786627 FUO786626:FUO786627 GEK786626:GEK786627 GOG786626:GOG786627 GYC786626:GYC786627 HHY786626:HHY786627 HRU786626:HRU786627 IBQ786626:IBQ786627 ILM786626:ILM786627 IVI786626:IVI786627 JFE786626:JFE786627 JPA786626:JPA786627 JYW786626:JYW786627 KIS786626:KIS786627 KSO786626:KSO786627 LCK786626:LCK786627 LMG786626:LMG786627 LWC786626:LWC786627 MFY786626:MFY786627 MPU786626:MPU786627 MZQ786626:MZQ786627 NJM786626:NJM786627 NTI786626:NTI786627 ODE786626:ODE786627 ONA786626:ONA786627 OWW786626:OWW786627 PGS786626:PGS786627 PQO786626:PQO786627 QAK786626:QAK786627 QKG786626:QKG786627 QUC786626:QUC786627 RDY786626:RDY786627 RNU786626:RNU786627 RXQ786626:RXQ786627 SHM786626:SHM786627 SRI786626:SRI786627 TBE786626:TBE786627 TLA786626:TLA786627 TUW786626:TUW786627 UES786626:UES786627 UOO786626:UOO786627 UYK786626:UYK786627 VIG786626:VIG786627 VSC786626:VSC786627 WBY786626:WBY786627 WLU786626:WLU786627 WVQ786626:WVQ786627 WBW983230:WBY983230 JE852162:JE852163 TA852162:TA852163 ACW852162:ACW852163 AMS852162:AMS852163 AWO852162:AWO852163 BGK852162:BGK852163 BQG852162:BQG852163 CAC852162:CAC852163 CJY852162:CJY852163 CTU852162:CTU852163 DDQ852162:DDQ852163 DNM852162:DNM852163 DXI852162:DXI852163 EHE852162:EHE852163 ERA852162:ERA852163 FAW852162:FAW852163 FKS852162:FKS852163 FUO852162:FUO852163 GEK852162:GEK852163 GOG852162:GOG852163 GYC852162:GYC852163 HHY852162:HHY852163 HRU852162:HRU852163 IBQ852162:IBQ852163 ILM852162:ILM852163 IVI852162:IVI852163 JFE852162:JFE852163 JPA852162:JPA852163 JYW852162:JYW852163 KIS852162:KIS852163 KSO852162:KSO852163 LCK852162:LCK852163 LMG852162:LMG852163 LWC852162:LWC852163 MFY852162:MFY852163 MPU852162:MPU852163 MZQ852162:MZQ852163 NJM852162:NJM852163 NTI852162:NTI852163 ODE852162:ODE852163 ONA852162:ONA852163 OWW852162:OWW852163 PGS852162:PGS852163 PQO852162:PQO852163 QAK852162:QAK852163 QKG852162:QKG852163 QUC852162:QUC852163 RDY852162:RDY852163 RNU852162:RNU852163 RXQ852162:RXQ852163 SHM852162:SHM852163 SRI852162:SRI852163 TBE852162:TBE852163 TLA852162:TLA852163 TUW852162:TUW852163 UES852162:UES852163 UOO852162:UOO852163 UYK852162:UYK852163 VIG852162:VIG852163 VSC852162:VSC852163 WBY852162:WBY852163 WLU852162:WLU852163 WVQ852162:WVQ852163 WLS983230:WLU983230 JE917698:JE917699 TA917698:TA917699 ACW917698:ACW917699 AMS917698:AMS917699 AWO917698:AWO917699 BGK917698:BGK917699 BQG917698:BQG917699 CAC917698:CAC917699 CJY917698:CJY917699 CTU917698:CTU917699 DDQ917698:DDQ917699 DNM917698:DNM917699 DXI917698:DXI917699 EHE917698:EHE917699 ERA917698:ERA917699 FAW917698:FAW917699 FKS917698:FKS917699 FUO917698:FUO917699 GEK917698:GEK917699 GOG917698:GOG917699 GYC917698:GYC917699 HHY917698:HHY917699 HRU917698:HRU917699 IBQ917698:IBQ917699 ILM917698:ILM917699 IVI917698:IVI917699 JFE917698:JFE917699 JPA917698:JPA917699 JYW917698:JYW917699 KIS917698:KIS917699 KSO917698:KSO917699 LCK917698:LCK917699 LMG917698:LMG917699 LWC917698:LWC917699 MFY917698:MFY917699 MPU917698:MPU917699 MZQ917698:MZQ917699 NJM917698:NJM917699 NTI917698:NTI917699 ODE917698:ODE917699 ONA917698:ONA917699 OWW917698:OWW917699 PGS917698:PGS917699 PQO917698:PQO917699 QAK917698:QAK917699 QKG917698:QKG917699 QUC917698:QUC917699 RDY917698:RDY917699 RNU917698:RNU917699 RXQ917698:RXQ917699 SHM917698:SHM917699 SRI917698:SRI917699 TBE917698:TBE917699 TLA917698:TLA917699 TUW917698:TUW917699 UES917698:UES917699 UOO917698:UOO917699 UYK917698:UYK917699 VIG917698:VIG917699 VSC917698:VSC917699 WBY917698:WBY917699 WLU917698:WLU917699 WVQ917698:WVQ917699 WVO983230:WVQ983230 JE983234:JE983235 TA983234:TA983235 ACW983234:ACW983235 AMS983234:AMS983235 AWO983234:AWO983235 BGK983234:BGK983235 BQG983234:BQG983235 CAC983234:CAC983235 CJY983234:CJY983235 CTU983234:CTU983235 DDQ983234:DDQ983235 DNM983234:DNM983235 DXI983234:DXI983235 EHE983234:EHE983235 ERA983234:ERA983235 FAW983234:FAW983235 FKS983234:FKS983235 FUO983234:FUO983235 GEK983234:GEK983235 GOG983234:GOG983235 GYC983234:GYC983235 HHY983234:HHY983235 HRU983234:HRU983235 IBQ983234:IBQ983235 ILM983234:ILM983235 IVI983234:IVI983235 JFE983234:JFE983235 JPA983234:JPA983235 JYW983234:JYW983235 KIS983234:KIS983235 KSO983234:KSO983235 LCK983234:LCK983235 LMG983234:LMG983235 LWC983234:LWC983235 MFY983234:MFY983235 MPU983234:MPU983235 MZQ983234:MZQ983235 NJM983234:NJM983235 NTI983234:NTI983235 ODE983234:ODE983235 ONA983234:ONA983235 OWW983234:OWW983235 PGS983234:PGS983235 PQO983234:PQO983235 QAK983234:QAK983235 QKG983234:QKG983235 QUC983234:QUC983235 RDY983234:RDY983235 RNU983234:RNU983235 RXQ983234:RXQ983235 SHM983234:SHM983235 SRI983234:SRI983235 TBE983234:TBE983235 TLA983234:TLA983235 TUW983234:TUW983235 UES983234:UES983235 UOO983234:UOO983235 UYK983234:UYK983235 VIG983234:VIG983235 VSC983234:VSC983235 WBY983234:WBY983235 WLU983234:WLU983235 WVQ983234:WVQ983235 JC65726:JE65726 SY65726:TA65726 ACU65726:ACW65726 AMQ65726:AMS65726 AWM65726:AWO65726 BGI65726:BGK65726 BQE65726:BQG65726 CAA65726:CAC65726 CJW65726:CJY65726 CTS65726:CTU65726 DDO65726:DDQ65726 DNK65726:DNM65726 DXG65726:DXI65726 EHC65726:EHE65726 EQY65726:ERA65726 FAU65726:FAW65726 FKQ65726:FKS65726 FUM65726:FUO65726 GEI65726:GEK65726 GOE65726:GOG65726 GYA65726:GYC65726 HHW65726:HHY65726 HRS65726:HRU65726 IBO65726:IBQ65726 ILK65726:ILM65726 IVG65726:IVI65726 JFC65726:JFE65726 JOY65726:JPA65726 JYU65726:JYW65726 KIQ65726:KIS65726 KSM65726:KSO65726 LCI65726:LCK65726 LME65726:LMG65726 LWA65726:LWC65726 MFW65726:MFY65726 MPS65726:MPU65726 MZO65726:MZQ65726 NJK65726:NJM65726 NTG65726:NTI65726 ODC65726:ODE65726 OMY65726:ONA65726 OWU65726:OWW65726 PGQ65726:PGS65726 PQM65726:PQO65726 QAI65726:QAK65726 QKE65726:QKG65726 QUA65726:QUC65726 RDW65726:RDY65726 RNS65726:RNU65726 RXO65726:RXQ65726 SHK65726:SHM65726 SRG65726:SRI65726 TBC65726:TBE65726 TKY65726:TLA65726 TUU65726:TUW65726 UEQ65726:UES65726 UOM65726:UOO65726 UYI65726:UYK65726 VIE65726:VIG65726 VSA65726:VSC65726 WBW65726:WBY65726 WLS65726:WLU65726 WVO65726:WVQ65726 JC131262:JE131262 SY131262:TA131262 ACU131262:ACW131262 AMQ131262:AMS131262 AWM131262:AWO131262 BGI131262:BGK131262 BQE131262:BQG131262 CAA131262:CAC131262 CJW131262:CJY131262 CTS131262:CTU131262 DDO131262:DDQ131262 DNK131262:DNM131262 DXG131262:DXI131262 EHC131262:EHE131262 EQY131262:ERA131262 FAU131262:FAW131262 FKQ131262:FKS131262 FUM131262:FUO131262 GEI131262:GEK131262 GOE131262:GOG131262 GYA131262:GYC131262 HHW131262:HHY131262 HRS131262:HRU131262 IBO131262:IBQ131262 ILK131262:ILM131262 IVG131262:IVI131262 JFC131262:JFE131262 JOY131262:JPA131262 JYU131262:JYW131262 KIQ131262:KIS131262 KSM131262:KSO131262 LCI131262:LCK131262 LME131262:LMG131262 LWA131262:LWC131262 MFW131262:MFY131262 MPS131262:MPU131262 MZO131262:MZQ131262 NJK131262:NJM131262 NTG131262:NTI131262 ODC131262:ODE131262 OMY131262:ONA131262 OWU131262:OWW131262 PGQ131262:PGS131262 PQM131262:PQO131262 QAI131262:QAK131262 QKE131262:QKG131262 QUA131262:QUC131262 RDW131262:RDY131262 RNS131262:RNU131262 RXO131262:RXQ131262 SHK131262:SHM131262 SRG131262:SRI131262 TBC131262:TBE131262 TKY131262:TLA131262 TUU131262:TUW131262 UEQ131262:UES131262 UOM131262:UOO131262 UYI131262:UYK131262 VIE131262:VIG131262 VSA131262:VSC131262 WBW131262:WBY131262 WLS131262:WLU131262 WVO131262:WVQ131262 JC196798:JE196798 SY196798:TA196798 ACU196798:ACW196798 AMQ196798:AMS196798 AWM196798:AWO196798 BGI196798:BGK196798 BQE196798:BQG196798 CAA196798:CAC196798 CJW196798:CJY196798 CTS196798:CTU196798 DDO196798:DDQ196798 DNK196798:DNM196798 DXG196798:DXI196798 EHC196798:EHE196798 EQY196798:ERA196798 FAU196798:FAW196798 FKQ196798:FKS196798 FUM196798:FUO196798 GEI196798:GEK196798 GOE196798:GOG196798 GYA196798:GYC196798 HHW196798:HHY196798 HRS196798:HRU196798 IBO196798:IBQ196798 ILK196798:ILM196798 IVG196798:IVI196798 JFC196798:JFE196798 JOY196798:JPA196798 JYU196798:JYW196798 KIQ196798:KIS196798 KSM196798:KSO196798 LCI196798:LCK196798 LME196798:LMG196798 LWA196798:LWC196798 MFW196798:MFY196798 MPS196798:MPU196798 MZO196798:MZQ196798 NJK196798:NJM196798 NTG196798:NTI196798 ODC196798:ODE196798 OMY196798:ONA196798 OWU196798:OWW196798 PGQ196798:PGS196798 PQM196798:PQO196798 QAI196798:QAK196798 QKE196798:QKG196798 QUA196798:QUC196798 RDW196798:RDY196798 RNS196798:RNU196798 RXO196798:RXQ196798 SHK196798:SHM196798 SRG196798:SRI196798 TBC196798:TBE196798 TKY196798:TLA196798 TUU196798:TUW196798 UEQ196798:UES196798 UOM196798:UOO196798 UYI196798:UYK196798 VIE196798:VIG196798 VSA196798:VSC196798 WBW196798:WBY196798 WLS196798:WLU196798 WVO196798:WVQ196798 JC262334:JE262334 SY262334:TA262334 ACU262334:ACW262334 AMQ262334:AMS262334 AWM262334:AWO262334 BGI262334:BGK262334 BQE262334:BQG262334 CAA262334:CAC262334 CJW262334:CJY262334 CTS262334:CTU262334 DDO262334:DDQ262334 DNK262334:DNM262334 DXG262334:DXI262334 EHC262334:EHE262334 EQY262334:ERA262334 FAU262334:FAW262334 FKQ262334:FKS262334 FUM262334:FUO262334 GEI262334:GEK262334 GOE262334:GOG262334 GYA262334:GYC262334 HHW262334:HHY262334 HRS262334:HRU262334 IBO262334:IBQ262334 ILK262334:ILM262334 IVG262334:IVI262334 JFC262334:JFE262334 JOY262334:JPA262334 JYU262334:JYW262334 KIQ262334:KIS262334 KSM262334:KSO262334 LCI262334:LCK262334 LME262334:LMG262334 LWA262334:LWC262334 MFW262334:MFY262334 MPS262334:MPU262334 MZO262334:MZQ262334 NJK262334:NJM262334 NTG262334:NTI262334 ODC262334:ODE262334 OMY262334:ONA262334 OWU262334:OWW262334 PGQ262334:PGS262334 PQM262334:PQO262334 QAI262334:QAK262334 QKE262334:QKG262334 QUA262334:QUC262334 RDW262334:RDY262334 RNS262334:RNU262334 RXO262334:RXQ262334 SHK262334:SHM262334 SRG262334:SRI262334 TBC262334:TBE262334 TKY262334:TLA262334 TUU262334:TUW262334 UEQ262334:UES262334 UOM262334:UOO262334 UYI262334:UYK262334 VIE262334:VIG262334 VSA262334:VSC262334 WBW262334:WBY262334 WLS262334:WLU262334 WVO262334:WVQ262334 JC327870:JE327870 SY327870:TA327870 ACU327870:ACW327870 AMQ327870:AMS327870 AWM327870:AWO327870 BGI327870:BGK327870 BQE327870:BQG327870 CAA327870:CAC327870 CJW327870:CJY327870 CTS327870:CTU327870 DDO327870:DDQ327870 DNK327870:DNM327870 DXG327870:DXI327870 EHC327870:EHE327870 EQY327870:ERA327870 FAU327870:FAW327870 FKQ327870:FKS327870 FUM327870:FUO327870 GEI327870:GEK327870 GOE327870:GOG327870 GYA327870:GYC327870 HHW327870:HHY327870 HRS327870:HRU327870 IBO327870:IBQ327870 ILK327870:ILM327870 IVG327870:IVI327870 JFC327870:JFE327870 JOY327870:JPA327870 JYU327870:JYW327870 KIQ327870:KIS327870 KSM327870:KSO327870 LCI327870:LCK327870 LME327870:LMG327870 LWA327870:LWC327870 MFW327870:MFY327870 MPS327870:MPU327870 MZO327870:MZQ327870 NJK327870:NJM327870 NTG327870:NTI327870 ODC327870:ODE327870 OMY327870:ONA327870 OWU327870:OWW327870 PGQ327870:PGS327870 PQM327870:PQO327870 QAI327870:QAK327870 QKE327870:QKG327870 QUA327870:QUC327870 RDW327870:RDY327870 RNS327870:RNU327870 RXO327870:RXQ327870 SHK327870:SHM327870 SRG327870:SRI327870 TBC327870:TBE327870 TKY327870:TLA327870 TUU327870:TUW327870 UEQ327870:UES327870 UOM327870:UOO327870 UYI327870:UYK327870 VIE327870:VIG327870 VSA327870:VSC327870 WBW327870:WBY327870 WLS327870:WLU327870 WVO327870:WVQ327870 JC393406:JE393406 SY393406:TA393406 ACU393406:ACW393406 AMQ393406:AMS393406 AWM393406:AWO393406 BGI393406:BGK393406 BQE393406:BQG393406 CAA393406:CAC393406 CJW393406:CJY393406 CTS393406:CTU393406 DDO393406:DDQ393406 DNK393406:DNM393406 DXG393406:DXI393406 EHC393406:EHE393406 EQY393406:ERA393406 FAU393406:FAW393406 FKQ393406:FKS393406 FUM393406:FUO393406 GEI393406:GEK393406 GOE393406:GOG393406 GYA393406:GYC393406 HHW393406:HHY393406 HRS393406:HRU393406 IBO393406:IBQ393406 ILK393406:ILM393406 IVG393406:IVI393406 JFC393406:JFE393406 JOY393406:JPA393406 JYU393406:JYW393406 KIQ393406:KIS393406 KSM393406:KSO393406 LCI393406:LCK393406 LME393406:LMG393406 LWA393406:LWC393406 MFW393406:MFY393406 MPS393406:MPU393406 MZO393406:MZQ393406 NJK393406:NJM393406 NTG393406:NTI393406 ODC393406:ODE393406 OMY393406:ONA393406 OWU393406:OWW393406 PGQ393406:PGS393406 PQM393406:PQO393406 QAI393406:QAK393406 QKE393406:QKG393406 QUA393406:QUC393406 RDW393406:RDY393406 RNS393406:RNU393406 RXO393406:RXQ393406 SHK393406:SHM393406 SRG393406:SRI393406 TBC393406:TBE393406 TKY393406:TLA393406 TUU393406:TUW393406 UEQ393406:UES393406 UOM393406:UOO393406 UYI393406:UYK393406 VIE393406:VIG393406 VSA393406:VSC393406 WBW393406:WBY393406 WLS393406:WLU393406 WVO393406:WVQ393406 JC458942:JE458942 SY458942:TA458942 ACU458942:ACW458942 AMQ458942:AMS458942 AWM458942:AWO458942 BGI458942:BGK458942 BQE458942:BQG458942 CAA458942:CAC458942 CJW458942:CJY458942 CTS458942:CTU458942 DDO458942:DDQ458942 DNK458942:DNM458942 DXG458942:DXI458942 EHC458942:EHE458942 EQY458942:ERA458942 FAU458942:FAW458942 FKQ458942:FKS458942 FUM458942:FUO458942 GEI458942:GEK458942 GOE458942:GOG458942 GYA458942:GYC458942 HHW458942:HHY458942 HRS458942:HRU458942 IBO458942:IBQ458942 ILK458942:ILM458942 IVG458942:IVI458942 JFC458942:JFE458942 JOY458942:JPA458942 JYU458942:JYW458942 KIQ458942:KIS458942 KSM458942:KSO458942 LCI458942:LCK458942 LME458942:LMG458942 LWA458942:LWC458942 MFW458942:MFY458942 MPS458942:MPU458942 MZO458942:MZQ458942 NJK458942:NJM458942 NTG458942:NTI458942 ODC458942:ODE458942 OMY458942:ONA458942 OWU458942:OWW458942 PGQ458942:PGS458942 PQM458942:PQO458942 QAI458942:QAK458942 QKE458942:QKG458942 QUA458942:QUC458942 RDW458942:RDY458942 RNS458942:RNU458942 RXO458942:RXQ458942 SHK458942:SHM458942 SRG458942:SRI458942 TBC458942:TBE458942 TKY458942:TLA458942 TUU458942:TUW458942 UEQ458942:UES458942 UOM458942:UOO458942 UYI458942:UYK458942 VIE458942:VIG458942 VSA458942:VSC458942 WBW458942:WBY458942 WLS458942:WLU458942 WVO458942:WVQ458942 JC524478:JE524478 SY524478:TA524478 ACU524478:ACW524478 AMQ524478:AMS524478 AWM524478:AWO524478 BGI524478:BGK524478 BQE524478:BQG524478 CAA524478:CAC524478 CJW524478:CJY524478 CTS524478:CTU524478 DDO524478:DDQ524478 DNK524478:DNM524478 DXG524478:DXI524478 EHC524478:EHE524478 EQY524478:ERA524478 FAU524478:FAW524478 FKQ524478:FKS524478 FUM524478:FUO524478 GEI524478:GEK524478 GOE524478:GOG524478 GYA524478:GYC524478 HHW524478:HHY524478 HRS524478:HRU524478 IBO524478:IBQ524478 ILK524478:ILM524478 IVG524478:IVI524478 JFC524478:JFE524478 JOY524478:JPA524478 JYU524478:JYW524478 KIQ524478:KIS524478 KSM524478:KSO524478 LCI524478:LCK524478 LME524478:LMG524478 LWA524478:LWC524478 MFW524478:MFY524478 MPS524478:MPU524478 MZO524478:MZQ524478 NJK524478:NJM524478 NTG524478:NTI524478 ODC524478:ODE524478 OMY524478:ONA524478 OWU524478:OWW524478 PGQ524478:PGS524478 PQM524478:PQO524478 QAI524478:QAK524478 QKE524478:QKG524478 QUA524478:QUC524478 RDW524478:RDY524478 RNS524478:RNU524478 RXO524478:RXQ524478 SHK524478:SHM524478 SRG524478:SRI524478 TBC524478:TBE524478 TKY524478:TLA524478 TUU524478:TUW524478 UEQ524478:UES524478 UOM524478:UOO524478 UYI524478:UYK524478 VIE524478:VIG524478 VSA524478:VSC524478 WBW524478:WBY524478 WLS524478:WLU524478 WVO524478:WVQ524478 JC590014:JE590014 SY590014:TA590014 ACU590014:ACW590014 AMQ590014:AMS590014 AWM590014:AWO590014 BGI590014:BGK590014 BQE590014:BQG590014 CAA590014:CAC590014 CJW590014:CJY590014 CTS590014:CTU590014 DDO590014:DDQ590014 DNK590014:DNM590014 DXG590014:DXI590014 EHC590014:EHE590014 EQY590014:ERA590014 FAU590014:FAW590014 FKQ590014:FKS590014 FUM590014:FUO590014 GEI590014:GEK590014 GOE590014:GOG590014 GYA590014:GYC590014 HHW590014:HHY590014 HRS590014:HRU590014 IBO590014:IBQ590014 ILK590014:ILM590014 IVG590014:IVI590014 JFC590014:JFE590014 JOY590014:JPA590014 JYU590014:JYW590014 KIQ590014:KIS590014 KSM590014:KSO590014 LCI590014:LCK590014 LME590014:LMG590014 LWA590014:LWC590014 MFW590014:MFY590014 MPS590014:MPU590014 MZO590014:MZQ590014 NJK590014:NJM590014 NTG590014:NTI590014 ODC590014:ODE590014 OMY590014:ONA590014 OWU590014:OWW590014 PGQ590014:PGS590014 PQM590014:PQO590014 QAI590014:QAK590014 QKE590014:QKG590014 QUA590014:QUC590014 RDW590014:RDY590014 RNS590014:RNU590014 RXO590014:RXQ590014 SHK590014:SHM590014 SRG590014:SRI590014 TBC590014:TBE590014 TKY590014:TLA590014 TUU590014:TUW590014 UEQ590014:UES590014 UOM590014:UOO590014 UYI590014:UYK590014 VIE590014:VIG590014 VSA590014:VSC590014 WBW590014:WBY590014 WLS590014:WLU590014 WVO590014:WVQ590014 JC655550:JE655550 SY655550:TA655550 ACU655550:ACW655550 AMQ655550:AMS655550 AWM655550:AWO655550 BGI655550:BGK655550 BQE655550:BQG655550 CAA655550:CAC655550 CJW655550:CJY655550 CTS655550:CTU655550 DDO655550:DDQ655550 DNK655550:DNM655550 DXG655550:DXI655550 EHC655550:EHE655550 EQY655550:ERA655550 FAU655550:FAW655550 FKQ655550:FKS655550 FUM655550:FUO655550 GEI655550:GEK655550 GOE655550:GOG655550 GYA655550:GYC655550 HHW655550:HHY655550 HRS655550:HRU655550 IBO655550:IBQ655550 ILK655550:ILM655550 IVG655550:IVI655550 JFC655550:JFE655550 JOY655550:JPA655550 JYU655550:JYW655550 KIQ655550:KIS655550 KSM655550:KSO655550 LCI655550:LCK655550 LME655550:LMG655550 LWA655550:LWC655550 MFW655550:MFY655550 MPS655550:MPU655550 MZO655550:MZQ655550 NJK655550:NJM655550 NTG655550:NTI655550 ODC655550:ODE655550 OMY655550:ONA655550 OWU655550:OWW655550 PGQ655550:PGS655550 PQM655550:PQO655550 QAI655550:QAK655550 QKE655550:QKG655550 QUA655550:QUC655550 RDW655550:RDY655550 RNS655550:RNU655550 RXO655550:RXQ655550 SHK655550:SHM655550 SRG655550:SRI655550 TBC655550:TBE655550 TKY655550:TLA655550 TUU655550:TUW655550 UEQ655550:UES655550 UOM655550:UOO655550 UYI655550:UYK655550 VIE655550:VIG655550 VSA655550:VSC655550 WBW655550:WBY655550 WLS655550:WLU655550 WVO655550:WVQ655550 JC721086:JE721086 SY721086:TA721086 ACU721086:ACW721086 AMQ721086:AMS721086 AWM721086:AWO721086 BGI721086:BGK721086 BQE721086:BQG721086 CAA721086:CAC721086 CJW721086:CJY721086 CTS721086:CTU721086 DDO721086:DDQ721086 DNK721086:DNM721086 DXG721086:DXI721086 EHC721086:EHE721086 EQY721086:ERA721086 FAU721086:FAW721086 FKQ721086:FKS721086 FUM721086:FUO721086 GEI721086:GEK721086 GOE721086:GOG721086 GYA721086:GYC721086 HHW721086:HHY721086 HRS721086:HRU721086 IBO721086:IBQ721086 ILK721086:ILM721086 IVG721086:IVI721086 JFC721086:JFE721086 JOY721086:JPA721086 JYU721086:JYW721086 KIQ721086:KIS721086 KSM721086:KSO721086 LCI721086:LCK721086 LME721086:LMG721086 LWA721086:LWC721086 MFW721086:MFY721086 MPS721086:MPU721086 MZO721086:MZQ721086 NJK721086:NJM721086 NTG721086:NTI721086 ODC721086:ODE721086 OMY721086:ONA721086 OWU721086:OWW721086 PGQ721086:PGS721086 PQM721086:PQO721086 QAI721086:QAK721086 QKE721086:QKG721086 QUA721086:QUC721086 RDW721086:RDY721086 RNS721086:RNU721086 RXO721086:RXQ721086 SHK721086:SHM721086 SRG721086:SRI721086 TBC721086:TBE721086 TKY721086:TLA721086 TUU721086:TUW721086 UEQ721086:UES721086 UOM721086:UOO721086 UYI721086:UYK721086 VIE721086:VIG721086 VSA721086:VSC721086 WBW721086:WBY721086 WLS721086:WLU721086 WVO721086:WVQ721086 JC786622:JE786622 SY786622:TA786622 ACU786622:ACW786622 AMQ786622:AMS786622 AWM786622:AWO786622 BGI786622:BGK786622 BQE786622:BQG786622 CAA786622:CAC786622 CJW786622:CJY786622 CTS786622:CTU786622 DDO786622:DDQ786622 DNK786622:DNM786622 DXG786622:DXI786622 EHC786622:EHE786622 EQY786622:ERA786622 FAU786622:FAW786622 FKQ786622:FKS786622 FUM786622:FUO786622 GEI786622:GEK786622 GOE786622:GOG786622 GYA786622:GYC786622 HHW786622:HHY786622 HRS786622:HRU786622 IBO786622:IBQ786622 ILK786622:ILM786622 IVG786622:IVI786622 JFC786622:JFE786622 JOY786622:JPA786622 JYU786622:JYW786622 KIQ786622:KIS786622 KSM786622:KSO786622 LCI786622:LCK786622 LME786622:LMG786622 LWA786622:LWC786622 MFW786622:MFY786622 MPS786622:MPU786622 MZO786622:MZQ786622 NJK786622:NJM786622 NTG786622:NTI786622 ODC786622:ODE786622 OMY786622:ONA786622 OWU786622:OWW786622 PGQ786622:PGS786622 PQM786622:PQO786622 QAI786622:QAK786622 QKE786622:QKG786622 QUA786622:QUC786622 RDW786622:RDY786622 RNS786622:RNU786622 RXO786622:RXQ786622 SHK786622:SHM786622 SRG786622:SRI786622 TBC786622:TBE786622 TKY786622:TLA786622 TUU786622:TUW786622 UEQ786622:UES786622 UOM786622:UOO786622 UYI786622:UYK786622 VIE786622:VIG786622 VSA786622:VSC786622 WBW786622:WBY786622 WLS786622:WLU786622 WVO786622:WVQ786622 JC852158:JE852158 SY852158:TA852158 ACU852158:ACW852158 AMQ852158:AMS852158 AWM852158:AWO852158 BGI852158:BGK852158 BQE852158:BQG852158 CAA852158:CAC852158 CJW852158:CJY852158 CTS852158:CTU852158 DDO852158:DDQ852158 DNK852158:DNM852158 DXG852158:DXI852158 EHC852158:EHE852158 EQY852158:ERA852158 FAU852158:FAW852158 FKQ852158:FKS852158 FUM852158:FUO852158 GEI852158:GEK852158 GOE852158:GOG852158 GYA852158:GYC852158 HHW852158:HHY852158 HRS852158:HRU852158 IBO852158:IBQ852158 ILK852158:ILM852158 IVG852158:IVI852158 JFC852158:JFE852158 JOY852158:JPA852158 JYU852158:JYW852158 KIQ852158:KIS852158 KSM852158:KSO852158 LCI852158:LCK852158 LME852158:LMG852158 LWA852158:LWC852158 MFW852158:MFY852158 MPS852158:MPU852158 MZO852158:MZQ852158 NJK852158:NJM852158 NTG852158:NTI852158 ODC852158:ODE852158 OMY852158:ONA852158 OWU852158:OWW852158 PGQ852158:PGS852158 PQM852158:PQO852158 QAI852158:QAK852158 QKE852158:QKG852158 QUA852158:QUC852158 RDW852158:RDY852158 RNS852158:RNU852158 RXO852158:RXQ852158 SHK852158:SHM852158 SRG852158:SRI852158 TBC852158:TBE852158 TKY852158:TLA852158 TUU852158:TUW852158 UEQ852158:UES852158 UOM852158:UOO852158 UYI852158:UYK852158 VIE852158:VIG852158 VSA852158:VSC852158 WBW852158:WBY852158 WLS852158:WLU852158 WVO852158:WVQ852158 JC917694:JE917694 SY917694:TA917694 ACU917694:ACW917694 AMQ917694:AMS917694 AWM917694:AWO917694 BGI917694:BGK917694 BQE917694:BQG917694 CAA917694:CAC917694 CJW917694:CJY917694 CTS917694:CTU917694 DDO917694:DDQ917694 DNK917694:DNM917694 DXG917694:DXI917694 EHC917694:EHE917694 EQY917694:ERA917694 FAU917694:FAW917694 FKQ917694:FKS917694 FUM917694:FUO917694 GEI917694:GEK917694 GOE917694:GOG917694 GYA917694:GYC917694 HHW917694:HHY917694 HRS917694:HRU917694 IBO917694:IBQ917694 ILK917694:ILM917694 IVG917694:IVI917694 JFC917694:JFE917694 JOY917694:JPA917694 JYU917694:JYW917694 KIQ917694:KIS917694 KSM917694:KSO917694 LCI917694:LCK917694 LME917694:LMG917694 LWA917694:LWC917694 MFW917694:MFY917694 MPS917694:MPU917694 MZO917694:MZQ917694 NJK917694:NJM917694 NTG917694:NTI917694 ODC917694:ODE917694 OMY917694:ONA917694 OWU917694:OWW917694 PGQ917694:PGS917694 PQM917694:PQO917694 QAI917694:QAK917694 QKE917694:QKG917694 QUA917694:QUC917694 RDW917694:RDY917694 RNS917694:RNU917694 RXO917694:RXQ917694 SHK917694:SHM917694 SRG917694:SRI917694 TBC917694:TBE917694 TKY917694:TLA917694 TUU917694:TUW917694 UEQ917694:UES917694 UOM917694:UOO917694 UYI917694:UYK917694 VIE917694:VIG917694 VSA917694:VSC917694 WBW917694:WBY917694 WLS917694:WLU917694 WVO917694:WVQ917694 JC983230:JE983230 SY983230:TA983230 ACU983230:ACW983230 AMQ983230:AMS983230 AWM983230:AWO983230 BGI983230:BGK983230 BQE983230:BQG983230 CAA983230:CAC983230 CJW983230:CJY983230 CTS983230:CTU983230 DDO983230:DDQ983230 DNK983230:DNM983230 DXG983230:DXI983230 EHC983230:EHE983230 EQY983230:ERA983230 FAU983230:FAW983230 FKQ983230:FKS983230 FUM983230:FUO983230 GEI983230:GEK983230 GOE983230:GOG983230 GYA983230:GYC983230 HHW983230:HHY983230 HRS983230:HRU983230 IBO983230:IBQ983230 ILK983230:ILM983230 IVG983230:IVI983230 JFC983230:JFE983230 JOY983230:JPA983230 JYU983230:JYW983230 KIQ983230:KIS983230 KSM983230:KSO983230 LCI983230:LCK983230 LME983230:LMG983230" xr:uid="{00000000-0002-0000-0100-00000A000000}"/>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LVY983135:LVY983136 JA65589:JA65590 SW65589:SW65590 ACS65589:ACS65590 AMO65589:AMO65590 AWK65589:AWK65590 BGG65589:BGG65590 BQC65589:BQC65590 BZY65589:BZY65590 CJU65589:CJU65590 CTQ65589:CTQ65590 DDM65589:DDM65590 DNI65589:DNI65590 DXE65589:DXE65590 EHA65589:EHA65590 EQW65589:EQW65590 FAS65589:FAS65590 FKO65589:FKO65590 FUK65589:FUK65590 GEG65589:GEG65590 GOC65589:GOC65590 GXY65589:GXY65590 HHU65589:HHU65590 HRQ65589:HRQ65590 IBM65589:IBM65590 ILI65589:ILI65590 IVE65589:IVE65590 JFA65589:JFA65590 JOW65589:JOW65590 JYS65589:JYS65590 KIO65589:KIO65590 KSK65589:KSK65590 LCG65589:LCG65590 LMC65589:LMC65590 LVY65589:LVY65590 MFU65589:MFU65590 MPQ65589:MPQ65590 MZM65589:MZM65590 NJI65589:NJI65590 NTE65589:NTE65590 ODA65589:ODA65590 OMW65589:OMW65590 OWS65589:OWS65590 PGO65589:PGO65590 PQK65589:PQK65590 QAG65589:QAG65590 QKC65589:QKC65590 QTY65589:QTY65590 RDU65589:RDU65590 RNQ65589:RNQ65590 RXM65589:RXM65590 SHI65589:SHI65590 SRE65589:SRE65590 TBA65589:TBA65590 TKW65589:TKW65590 TUS65589:TUS65590 UEO65589:UEO65590 UOK65589:UOK65590 UYG65589:UYG65590 VIC65589:VIC65590 VRY65589:VRY65590 WBU65589:WBU65590 WLQ65589:WLQ65590 WVM65589:WVM65590 MFU983135:MFU983136 JA131125:JA131126 SW131125:SW131126 ACS131125:ACS131126 AMO131125:AMO131126 AWK131125:AWK131126 BGG131125:BGG131126 BQC131125:BQC131126 BZY131125:BZY131126 CJU131125:CJU131126 CTQ131125:CTQ131126 DDM131125:DDM131126 DNI131125:DNI131126 DXE131125:DXE131126 EHA131125:EHA131126 EQW131125:EQW131126 FAS131125:FAS131126 FKO131125:FKO131126 FUK131125:FUK131126 GEG131125:GEG131126 GOC131125:GOC131126 GXY131125:GXY131126 HHU131125:HHU131126 HRQ131125:HRQ131126 IBM131125:IBM131126 ILI131125:ILI131126 IVE131125:IVE131126 JFA131125:JFA131126 JOW131125:JOW131126 JYS131125:JYS131126 KIO131125:KIO131126 KSK131125:KSK131126 LCG131125:LCG131126 LMC131125:LMC131126 LVY131125:LVY131126 MFU131125:MFU131126 MPQ131125:MPQ131126 MZM131125:MZM131126 NJI131125:NJI131126 NTE131125:NTE131126 ODA131125:ODA131126 OMW131125:OMW131126 OWS131125:OWS131126 PGO131125:PGO131126 PQK131125:PQK131126 QAG131125:QAG131126 QKC131125:QKC131126 QTY131125:QTY131126 RDU131125:RDU131126 RNQ131125:RNQ131126 RXM131125:RXM131126 SHI131125:SHI131126 SRE131125:SRE131126 TBA131125:TBA131126 TKW131125:TKW131126 TUS131125:TUS131126 UEO131125:UEO131126 UOK131125:UOK131126 UYG131125:UYG131126 VIC131125:VIC131126 VRY131125:VRY131126 WBU131125:WBU131126 WLQ131125:WLQ131126 WVM131125:WVM131126 MPQ983135:MPQ983136 JA196661:JA196662 SW196661:SW196662 ACS196661:ACS196662 AMO196661:AMO196662 AWK196661:AWK196662 BGG196661:BGG196662 BQC196661:BQC196662 BZY196661:BZY196662 CJU196661:CJU196662 CTQ196661:CTQ196662 DDM196661:DDM196662 DNI196661:DNI196662 DXE196661:DXE196662 EHA196661:EHA196662 EQW196661:EQW196662 FAS196661:FAS196662 FKO196661:FKO196662 FUK196661:FUK196662 GEG196661:GEG196662 GOC196661:GOC196662 GXY196661:GXY196662 HHU196661:HHU196662 HRQ196661:HRQ196662 IBM196661:IBM196662 ILI196661:ILI196662 IVE196661:IVE196662 JFA196661:JFA196662 JOW196661:JOW196662 JYS196661:JYS196662 KIO196661:KIO196662 KSK196661:KSK196662 LCG196661:LCG196662 LMC196661:LMC196662 LVY196661:LVY196662 MFU196661:MFU196662 MPQ196661:MPQ196662 MZM196661:MZM196662 NJI196661:NJI196662 NTE196661:NTE196662 ODA196661:ODA196662 OMW196661:OMW196662 OWS196661:OWS196662 PGO196661:PGO196662 PQK196661:PQK196662 QAG196661:QAG196662 QKC196661:QKC196662 QTY196661:QTY196662 RDU196661:RDU196662 RNQ196661:RNQ196662 RXM196661:RXM196662 SHI196661:SHI196662 SRE196661:SRE196662 TBA196661:TBA196662 TKW196661:TKW196662 TUS196661:TUS196662 UEO196661:UEO196662 UOK196661:UOK196662 UYG196661:UYG196662 VIC196661:VIC196662 VRY196661:VRY196662 WBU196661:WBU196662 WLQ196661:WLQ196662 WVM196661:WVM196662 MZM983135:MZM983136 JA262197:JA262198 SW262197:SW262198 ACS262197:ACS262198 AMO262197:AMO262198 AWK262197:AWK262198 BGG262197:BGG262198 BQC262197:BQC262198 BZY262197:BZY262198 CJU262197:CJU262198 CTQ262197:CTQ262198 DDM262197:DDM262198 DNI262197:DNI262198 DXE262197:DXE262198 EHA262197:EHA262198 EQW262197:EQW262198 FAS262197:FAS262198 FKO262197:FKO262198 FUK262197:FUK262198 GEG262197:GEG262198 GOC262197:GOC262198 GXY262197:GXY262198 HHU262197:HHU262198 HRQ262197:HRQ262198 IBM262197:IBM262198 ILI262197:ILI262198 IVE262197:IVE262198 JFA262197:JFA262198 JOW262197:JOW262198 JYS262197:JYS262198 KIO262197:KIO262198 KSK262197:KSK262198 LCG262197:LCG262198 LMC262197:LMC262198 LVY262197:LVY262198 MFU262197:MFU262198 MPQ262197:MPQ262198 MZM262197:MZM262198 NJI262197:NJI262198 NTE262197:NTE262198 ODA262197:ODA262198 OMW262197:OMW262198 OWS262197:OWS262198 PGO262197:PGO262198 PQK262197:PQK262198 QAG262197:QAG262198 QKC262197:QKC262198 QTY262197:QTY262198 RDU262197:RDU262198 RNQ262197:RNQ262198 RXM262197:RXM262198 SHI262197:SHI262198 SRE262197:SRE262198 TBA262197:TBA262198 TKW262197:TKW262198 TUS262197:TUS262198 UEO262197:UEO262198 UOK262197:UOK262198 UYG262197:UYG262198 VIC262197:VIC262198 VRY262197:VRY262198 WBU262197:WBU262198 WLQ262197:WLQ262198 WVM262197:WVM262198 NJI983135:NJI983136 JA327733:JA327734 SW327733:SW327734 ACS327733:ACS327734 AMO327733:AMO327734 AWK327733:AWK327734 BGG327733:BGG327734 BQC327733:BQC327734 BZY327733:BZY327734 CJU327733:CJU327734 CTQ327733:CTQ327734 DDM327733:DDM327734 DNI327733:DNI327734 DXE327733:DXE327734 EHA327733:EHA327734 EQW327733:EQW327734 FAS327733:FAS327734 FKO327733:FKO327734 FUK327733:FUK327734 GEG327733:GEG327734 GOC327733:GOC327734 GXY327733:GXY327734 HHU327733:HHU327734 HRQ327733:HRQ327734 IBM327733:IBM327734 ILI327733:ILI327734 IVE327733:IVE327734 JFA327733:JFA327734 JOW327733:JOW327734 JYS327733:JYS327734 KIO327733:KIO327734 KSK327733:KSK327734 LCG327733:LCG327734 LMC327733:LMC327734 LVY327733:LVY327734 MFU327733:MFU327734 MPQ327733:MPQ327734 MZM327733:MZM327734 NJI327733:NJI327734 NTE327733:NTE327734 ODA327733:ODA327734 OMW327733:OMW327734 OWS327733:OWS327734 PGO327733:PGO327734 PQK327733:PQK327734 QAG327733:QAG327734 QKC327733:QKC327734 QTY327733:QTY327734 RDU327733:RDU327734 RNQ327733:RNQ327734 RXM327733:RXM327734 SHI327733:SHI327734 SRE327733:SRE327734 TBA327733:TBA327734 TKW327733:TKW327734 TUS327733:TUS327734 UEO327733:UEO327734 UOK327733:UOK327734 UYG327733:UYG327734 VIC327733:VIC327734 VRY327733:VRY327734 WBU327733:WBU327734 WLQ327733:WLQ327734 WVM327733:WVM327734 NTE983135:NTE983136 JA393269:JA393270 SW393269:SW393270 ACS393269:ACS393270 AMO393269:AMO393270 AWK393269:AWK393270 BGG393269:BGG393270 BQC393269:BQC393270 BZY393269:BZY393270 CJU393269:CJU393270 CTQ393269:CTQ393270 DDM393269:DDM393270 DNI393269:DNI393270 DXE393269:DXE393270 EHA393269:EHA393270 EQW393269:EQW393270 FAS393269:FAS393270 FKO393269:FKO393270 FUK393269:FUK393270 GEG393269:GEG393270 GOC393269:GOC393270 GXY393269:GXY393270 HHU393269:HHU393270 HRQ393269:HRQ393270 IBM393269:IBM393270 ILI393269:ILI393270 IVE393269:IVE393270 JFA393269:JFA393270 JOW393269:JOW393270 JYS393269:JYS393270 KIO393269:KIO393270 KSK393269:KSK393270 LCG393269:LCG393270 LMC393269:LMC393270 LVY393269:LVY393270 MFU393269:MFU393270 MPQ393269:MPQ393270 MZM393269:MZM393270 NJI393269:NJI393270 NTE393269:NTE393270 ODA393269:ODA393270 OMW393269:OMW393270 OWS393269:OWS393270 PGO393269:PGO393270 PQK393269:PQK393270 QAG393269:QAG393270 QKC393269:QKC393270 QTY393269:QTY393270 RDU393269:RDU393270 RNQ393269:RNQ393270 RXM393269:RXM393270 SHI393269:SHI393270 SRE393269:SRE393270 TBA393269:TBA393270 TKW393269:TKW393270 TUS393269:TUS393270 UEO393269:UEO393270 UOK393269:UOK393270 UYG393269:UYG393270 VIC393269:VIC393270 VRY393269:VRY393270 WBU393269:WBU393270 WLQ393269:WLQ393270 WVM393269:WVM393270 ODA983135:ODA983136 JA458805:JA458806 SW458805:SW458806 ACS458805:ACS458806 AMO458805:AMO458806 AWK458805:AWK458806 BGG458805:BGG458806 BQC458805:BQC458806 BZY458805:BZY458806 CJU458805:CJU458806 CTQ458805:CTQ458806 DDM458805:DDM458806 DNI458805:DNI458806 DXE458805:DXE458806 EHA458805:EHA458806 EQW458805:EQW458806 FAS458805:FAS458806 FKO458805:FKO458806 FUK458805:FUK458806 GEG458805:GEG458806 GOC458805:GOC458806 GXY458805:GXY458806 HHU458805:HHU458806 HRQ458805:HRQ458806 IBM458805:IBM458806 ILI458805:ILI458806 IVE458805:IVE458806 JFA458805:JFA458806 JOW458805:JOW458806 JYS458805:JYS458806 KIO458805:KIO458806 KSK458805:KSK458806 LCG458805:LCG458806 LMC458805:LMC458806 LVY458805:LVY458806 MFU458805:MFU458806 MPQ458805:MPQ458806 MZM458805:MZM458806 NJI458805:NJI458806 NTE458805:NTE458806 ODA458805:ODA458806 OMW458805:OMW458806 OWS458805:OWS458806 PGO458805:PGO458806 PQK458805:PQK458806 QAG458805:QAG458806 QKC458805:QKC458806 QTY458805:QTY458806 RDU458805:RDU458806 RNQ458805:RNQ458806 RXM458805:RXM458806 SHI458805:SHI458806 SRE458805:SRE458806 TBA458805:TBA458806 TKW458805:TKW458806 TUS458805:TUS458806 UEO458805:UEO458806 UOK458805:UOK458806 UYG458805:UYG458806 VIC458805:VIC458806 VRY458805:VRY458806 WBU458805:WBU458806 WLQ458805:WLQ458806 WVM458805:WVM458806 OMW983135:OMW983136 JA524341:JA524342 SW524341:SW524342 ACS524341:ACS524342 AMO524341:AMO524342 AWK524341:AWK524342 BGG524341:BGG524342 BQC524341:BQC524342 BZY524341:BZY524342 CJU524341:CJU524342 CTQ524341:CTQ524342 DDM524341:DDM524342 DNI524341:DNI524342 DXE524341:DXE524342 EHA524341:EHA524342 EQW524341:EQW524342 FAS524341:FAS524342 FKO524341:FKO524342 FUK524341:FUK524342 GEG524341:GEG524342 GOC524341:GOC524342 GXY524341:GXY524342 HHU524341:HHU524342 HRQ524341:HRQ524342 IBM524341:IBM524342 ILI524341:ILI524342 IVE524341:IVE524342 JFA524341:JFA524342 JOW524341:JOW524342 JYS524341:JYS524342 KIO524341:KIO524342 KSK524341:KSK524342 LCG524341:LCG524342 LMC524341:LMC524342 LVY524341:LVY524342 MFU524341:MFU524342 MPQ524341:MPQ524342 MZM524341:MZM524342 NJI524341:NJI524342 NTE524341:NTE524342 ODA524341:ODA524342 OMW524341:OMW524342 OWS524341:OWS524342 PGO524341:PGO524342 PQK524341:PQK524342 QAG524341:QAG524342 QKC524341:QKC524342 QTY524341:QTY524342 RDU524341:RDU524342 RNQ524341:RNQ524342 RXM524341:RXM524342 SHI524341:SHI524342 SRE524341:SRE524342 TBA524341:TBA524342 TKW524341:TKW524342 TUS524341:TUS524342 UEO524341:UEO524342 UOK524341:UOK524342 UYG524341:UYG524342 VIC524341:VIC524342 VRY524341:VRY524342 WBU524341:WBU524342 WLQ524341:WLQ524342 WVM524341:WVM524342 OWS983135:OWS983136 JA589877:JA589878 SW589877:SW589878 ACS589877:ACS589878 AMO589877:AMO589878 AWK589877:AWK589878 BGG589877:BGG589878 BQC589877:BQC589878 BZY589877:BZY589878 CJU589877:CJU589878 CTQ589877:CTQ589878 DDM589877:DDM589878 DNI589877:DNI589878 DXE589877:DXE589878 EHA589877:EHA589878 EQW589877:EQW589878 FAS589877:FAS589878 FKO589877:FKO589878 FUK589877:FUK589878 GEG589877:GEG589878 GOC589877:GOC589878 GXY589877:GXY589878 HHU589877:HHU589878 HRQ589877:HRQ589878 IBM589877:IBM589878 ILI589877:ILI589878 IVE589877:IVE589878 JFA589877:JFA589878 JOW589877:JOW589878 JYS589877:JYS589878 KIO589877:KIO589878 KSK589877:KSK589878 LCG589877:LCG589878 LMC589877:LMC589878 LVY589877:LVY589878 MFU589877:MFU589878 MPQ589877:MPQ589878 MZM589877:MZM589878 NJI589877:NJI589878 NTE589877:NTE589878 ODA589877:ODA589878 OMW589877:OMW589878 OWS589877:OWS589878 PGO589877:PGO589878 PQK589877:PQK589878 QAG589877:QAG589878 QKC589877:QKC589878 QTY589877:QTY589878 RDU589877:RDU589878 RNQ589877:RNQ589878 RXM589877:RXM589878 SHI589877:SHI589878 SRE589877:SRE589878 TBA589877:TBA589878 TKW589877:TKW589878 TUS589877:TUS589878 UEO589877:UEO589878 UOK589877:UOK589878 UYG589877:UYG589878 VIC589877:VIC589878 VRY589877:VRY589878 WBU589877:WBU589878 WLQ589877:WLQ589878 WVM589877:WVM589878 PGO983135:PGO983136 JA655413:JA655414 SW655413:SW655414 ACS655413:ACS655414 AMO655413:AMO655414 AWK655413:AWK655414 BGG655413:BGG655414 BQC655413:BQC655414 BZY655413:BZY655414 CJU655413:CJU655414 CTQ655413:CTQ655414 DDM655413:DDM655414 DNI655413:DNI655414 DXE655413:DXE655414 EHA655413:EHA655414 EQW655413:EQW655414 FAS655413:FAS655414 FKO655413:FKO655414 FUK655413:FUK655414 GEG655413:GEG655414 GOC655413:GOC655414 GXY655413:GXY655414 HHU655413:HHU655414 HRQ655413:HRQ655414 IBM655413:IBM655414 ILI655413:ILI655414 IVE655413:IVE655414 JFA655413:JFA655414 JOW655413:JOW655414 JYS655413:JYS655414 KIO655413:KIO655414 KSK655413:KSK655414 LCG655413:LCG655414 LMC655413:LMC655414 LVY655413:LVY655414 MFU655413:MFU655414 MPQ655413:MPQ655414 MZM655413:MZM655414 NJI655413:NJI655414 NTE655413:NTE655414 ODA655413:ODA655414 OMW655413:OMW655414 OWS655413:OWS655414 PGO655413:PGO655414 PQK655413:PQK655414 QAG655413:QAG655414 QKC655413:QKC655414 QTY655413:QTY655414 RDU655413:RDU655414 RNQ655413:RNQ655414 RXM655413:RXM655414 SHI655413:SHI655414 SRE655413:SRE655414 TBA655413:TBA655414 TKW655413:TKW655414 TUS655413:TUS655414 UEO655413:UEO655414 UOK655413:UOK655414 UYG655413:UYG655414 VIC655413:VIC655414 VRY655413:VRY655414 WBU655413:WBU655414 WLQ655413:WLQ655414 WVM655413:WVM655414 PQK983135:PQK983136 JA720949:JA720950 SW720949:SW720950 ACS720949:ACS720950 AMO720949:AMO720950 AWK720949:AWK720950 BGG720949:BGG720950 BQC720949:BQC720950 BZY720949:BZY720950 CJU720949:CJU720950 CTQ720949:CTQ720950 DDM720949:DDM720950 DNI720949:DNI720950 DXE720949:DXE720950 EHA720949:EHA720950 EQW720949:EQW720950 FAS720949:FAS720950 FKO720949:FKO720950 FUK720949:FUK720950 GEG720949:GEG720950 GOC720949:GOC720950 GXY720949:GXY720950 HHU720949:HHU720950 HRQ720949:HRQ720950 IBM720949:IBM720950 ILI720949:ILI720950 IVE720949:IVE720950 JFA720949:JFA720950 JOW720949:JOW720950 JYS720949:JYS720950 KIO720949:KIO720950 KSK720949:KSK720950 LCG720949:LCG720950 LMC720949:LMC720950 LVY720949:LVY720950 MFU720949:MFU720950 MPQ720949:MPQ720950 MZM720949:MZM720950 NJI720949:NJI720950 NTE720949:NTE720950 ODA720949:ODA720950 OMW720949:OMW720950 OWS720949:OWS720950 PGO720949:PGO720950 PQK720949:PQK720950 QAG720949:QAG720950 QKC720949:QKC720950 QTY720949:QTY720950 RDU720949:RDU720950 RNQ720949:RNQ720950 RXM720949:RXM720950 SHI720949:SHI720950 SRE720949:SRE720950 TBA720949:TBA720950 TKW720949:TKW720950 TUS720949:TUS720950 UEO720949:UEO720950 UOK720949:UOK720950 UYG720949:UYG720950 VIC720949:VIC720950 VRY720949:VRY720950 WBU720949:WBU720950 WLQ720949:WLQ720950 WVM720949:WVM720950 QAG983135:QAG983136 JA786485:JA786486 SW786485:SW786486 ACS786485:ACS786486 AMO786485:AMO786486 AWK786485:AWK786486 BGG786485:BGG786486 BQC786485:BQC786486 BZY786485:BZY786486 CJU786485:CJU786486 CTQ786485:CTQ786486 DDM786485:DDM786486 DNI786485:DNI786486 DXE786485:DXE786486 EHA786485:EHA786486 EQW786485:EQW786486 FAS786485:FAS786486 FKO786485:FKO786486 FUK786485:FUK786486 GEG786485:GEG786486 GOC786485:GOC786486 GXY786485:GXY786486 HHU786485:HHU786486 HRQ786485:HRQ786486 IBM786485:IBM786486 ILI786485:ILI786486 IVE786485:IVE786486 JFA786485:JFA786486 JOW786485:JOW786486 JYS786485:JYS786486 KIO786485:KIO786486 KSK786485:KSK786486 LCG786485:LCG786486 LMC786485:LMC786486 LVY786485:LVY786486 MFU786485:MFU786486 MPQ786485:MPQ786486 MZM786485:MZM786486 NJI786485:NJI786486 NTE786485:NTE786486 ODA786485:ODA786486 OMW786485:OMW786486 OWS786485:OWS786486 PGO786485:PGO786486 PQK786485:PQK786486 QAG786485:QAG786486 QKC786485:QKC786486 QTY786485:QTY786486 RDU786485:RDU786486 RNQ786485:RNQ786486 RXM786485:RXM786486 SHI786485:SHI786486 SRE786485:SRE786486 TBA786485:TBA786486 TKW786485:TKW786486 TUS786485:TUS786486 UEO786485:UEO786486 UOK786485:UOK786486 UYG786485:UYG786486 VIC786485:VIC786486 VRY786485:VRY786486 WBU786485:WBU786486 WLQ786485:WLQ786486 WVM786485:WVM786486 QKC983135:QKC983136 JA852021:JA852022 SW852021:SW852022 ACS852021:ACS852022 AMO852021:AMO852022 AWK852021:AWK852022 BGG852021:BGG852022 BQC852021:BQC852022 BZY852021:BZY852022 CJU852021:CJU852022 CTQ852021:CTQ852022 DDM852021:DDM852022 DNI852021:DNI852022 DXE852021:DXE852022 EHA852021:EHA852022 EQW852021:EQW852022 FAS852021:FAS852022 FKO852021:FKO852022 FUK852021:FUK852022 GEG852021:GEG852022 GOC852021:GOC852022 GXY852021:GXY852022 HHU852021:HHU852022 HRQ852021:HRQ852022 IBM852021:IBM852022 ILI852021:ILI852022 IVE852021:IVE852022 JFA852021:JFA852022 JOW852021:JOW852022 JYS852021:JYS852022 KIO852021:KIO852022 KSK852021:KSK852022 LCG852021:LCG852022 LMC852021:LMC852022 LVY852021:LVY852022 MFU852021:MFU852022 MPQ852021:MPQ852022 MZM852021:MZM852022 NJI852021:NJI852022 NTE852021:NTE852022 ODA852021:ODA852022 OMW852021:OMW852022 OWS852021:OWS852022 PGO852021:PGO852022 PQK852021:PQK852022 QAG852021:QAG852022 QKC852021:QKC852022 QTY852021:QTY852022 RDU852021:RDU852022 RNQ852021:RNQ852022 RXM852021:RXM852022 SHI852021:SHI852022 SRE852021:SRE852022 TBA852021:TBA852022 TKW852021:TKW852022 TUS852021:TUS852022 UEO852021:UEO852022 UOK852021:UOK852022 UYG852021:UYG852022 VIC852021:VIC852022 VRY852021:VRY852022 WBU852021:WBU852022 WLQ852021:WLQ852022 WVM852021:WVM852022 QTY983135:QTY983136 JA917557:JA917558 SW917557:SW917558 ACS917557:ACS917558 AMO917557:AMO917558 AWK917557:AWK917558 BGG917557:BGG917558 BQC917557:BQC917558 BZY917557:BZY917558 CJU917557:CJU917558 CTQ917557:CTQ917558 DDM917557:DDM917558 DNI917557:DNI917558 DXE917557:DXE917558 EHA917557:EHA917558 EQW917557:EQW917558 FAS917557:FAS917558 FKO917557:FKO917558 FUK917557:FUK917558 GEG917557:GEG917558 GOC917557:GOC917558 GXY917557:GXY917558 HHU917557:HHU917558 HRQ917557:HRQ917558 IBM917557:IBM917558 ILI917557:ILI917558 IVE917557:IVE917558 JFA917557:JFA917558 JOW917557:JOW917558 JYS917557:JYS917558 KIO917557:KIO917558 KSK917557:KSK917558 LCG917557:LCG917558 LMC917557:LMC917558 LVY917557:LVY917558 MFU917557:MFU917558 MPQ917557:MPQ917558 MZM917557:MZM917558 NJI917557:NJI917558 NTE917557:NTE917558 ODA917557:ODA917558 OMW917557:OMW917558 OWS917557:OWS917558 PGO917557:PGO917558 PQK917557:PQK917558 QAG917557:QAG917558 QKC917557:QKC917558 QTY917557:QTY917558 RDU917557:RDU917558 RNQ917557:RNQ917558 RXM917557:RXM917558 SHI917557:SHI917558 SRE917557:SRE917558 TBA917557:TBA917558 TKW917557:TKW917558 TUS917557:TUS917558 UEO917557:UEO917558 UOK917557:UOK917558 UYG917557:UYG917558 VIC917557:VIC917558 VRY917557:VRY917558 WBU917557:WBU917558 WLQ917557:WLQ917558 WVM917557:WVM917558 RDU983135:RDU983136 JA983093:JA983094 SW983093:SW983094 ACS983093:ACS983094 AMO983093:AMO983094 AWK983093:AWK983094 BGG983093:BGG983094 BQC983093:BQC983094 BZY983093:BZY983094 CJU983093:CJU983094 CTQ983093:CTQ983094 DDM983093:DDM983094 DNI983093:DNI983094 DXE983093:DXE983094 EHA983093:EHA983094 EQW983093:EQW983094 FAS983093:FAS983094 FKO983093:FKO983094 FUK983093:FUK983094 GEG983093:GEG983094 GOC983093:GOC983094 GXY983093:GXY983094 HHU983093:HHU983094 HRQ983093:HRQ983094 IBM983093:IBM983094 ILI983093:ILI983094 IVE983093:IVE983094 JFA983093:JFA983094 JOW983093:JOW983094 JYS983093:JYS983094 KIO983093:KIO983094 KSK983093:KSK983094 LCG983093:LCG983094 LMC983093:LMC983094 LVY983093:LVY983094 MFU983093:MFU983094 MPQ983093:MPQ983094 MZM983093:MZM983094 NJI983093:NJI983094 NTE983093:NTE983094 ODA983093:ODA983094 OMW983093:OMW983094 OWS983093:OWS983094 PGO983093:PGO983094 PQK983093:PQK983094 QAG983093:QAG983094 QKC983093:QKC983094 QTY983093:QTY983094 RDU983093:RDU983094 RNQ983093:RNQ983094 RXM983093:RXM983094 SHI983093:SHI983094 SRE983093:SRE983094 TBA983093:TBA983094 TKW983093:TKW983094 TUS983093:TUS983094 UEO983093:UEO983094 UOK983093:UOK983094 UYG983093:UYG983094 VIC983093:VIC983094 VRY983093:VRY983094 WBU983093:WBU983094 WLQ983093:WLQ983094 WVM983093:WVM983094 RNQ983135:RNQ983136 JA65631:JA65632 SW65631:SW65632 ACS65631:ACS65632 AMO65631:AMO65632 AWK65631:AWK65632 BGG65631:BGG65632 BQC65631:BQC65632 BZY65631:BZY65632 CJU65631:CJU65632 CTQ65631:CTQ65632 DDM65631:DDM65632 DNI65631:DNI65632 DXE65631:DXE65632 EHA65631:EHA65632 EQW65631:EQW65632 FAS65631:FAS65632 FKO65631:FKO65632 FUK65631:FUK65632 GEG65631:GEG65632 GOC65631:GOC65632 GXY65631:GXY65632 HHU65631:HHU65632 HRQ65631:HRQ65632 IBM65631:IBM65632 ILI65631:ILI65632 IVE65631:IVE65632 JFA65631:JFA65632 JOW65631:JOW65632 JYS65631:JYS65632 KIO65631:KIO65632 KSK65631:KSK65632 LCG65631:LCG65632 LMC65631:LMC65632 LVY65631:LVY65632 MFU65631:MFU65632 MPQ65631:MPQ65632 MZM65631:MZM65632 NJI65631:NJI65632 NTE65631:NTE65632 ODA65631:ODA65632 OMW65631:OMW65632 OWS65631:OWS65632 PGO65631:PGO65632 PQK65631:PQK65632 QAG65631:QAG65632 QKC65631:QKC65632 QTY65631:QTY65632 RDU65631:RDU65632 RNQ65631:RNQ65632 RXM65631:RXM65632 SHI65631:SHI65632 SRE65631:SRE65632 TBA65631:TBA65632 TKW65631:TKW65632 TUS65631:TUS65632 UEO65631:UEO65632 UOK65631:UOK65632 UYG65631:UYG65632 VIC65631:VIC65632 VRY65631:VRY65632 WBU65631:WBU65632 WLQ65631:WLQ65632 WVM65631:WVM65632 RXM983135:RXM983136 JA131167:JA131168 SW131167:SW131168 ACS131167:ACS131168 AMO131167:AMO131168 AWK131167:AWK131168 BGG131167:BGG131168 BQC131167:BQC131168 BZY131167:BZY131168 CJU131167:CJU131168 CTQ131167:CTQ131168 DDM131167:DDM131168 DNI131167:DNI131168 DXE131167:DXE131168 EHA131167:EHA131168 EQW131167:EQW131168 FAS131167:FAS131168 FKO131167:FKO131168 FUK131167:FUK131168 GEG131167:GEG131168 GOC131167:GOC131168 GXY131167:GXY131168 HHU131167:HHU131168 HRQ131167:HRQ131168 IBM131167:IBM131168 ILI131167:ILI131168 IVE131167:IVE131168 JFA131167:JFA131168 JOW131167:JOW131168 JYS131167:JYS131168 KIO131167:KIO131168 KSK131167:KSK131168 LCG131167:LCG131168 LMC131167:LMC131168 LVY131167:LVY131168 MFU131167:MFU131168 MPQ131167:MPQ131168 MZM131167:MZM131168 NJI131167:NJI131168 NTE131167:NTE131168 ODA131167:ODA131168 OMW131167:OMW131168 OWS131167:OWS131168 PGO131167:PGO131168 PQK131167:PQK131168 QAG131167:QAG131168 QKC131167:QKC131168 QTY131167:QTY131168 RDU131167:RDU131168 RNQ131167:RNQ131168 RXM131167:RXM131168 SHI131167:SHI131168 SRE131167:SRE131168 TBA131167:TBA131168 TKW131167:TKW131168 TUS131167:TUS131168 UEO131167:UEO131168 UOK131167:UOK131168 UYG131167:UYG131168 VIC131167:VIC131168 VRY131167:VRY131168 WBU131167:WBU131168 WLQ131167:WLQ131168 WVM131167:WVM131168 SHI983135:SHI983136 JA196703:JA196704 SW196703:SW196704 ACS196703:ACS196704 AMO196703:AMO196704 AWK196703:AWK196704 BGG196703:BGG196704 BQC196703:BQC196704 BZY196703:BZY196704 CJU196703:CJU196704 CTQ196703:CTQ196704 DDM196703:DDM196704 DNI196703:DNI196704 DXE196703:DXE196704 EHA196703:EHA196704 EQW196703:EQW196704 FAS196703:FAS196704 FKO196703:FKO196704 FUK196703:FUK196704 GEG196703:GEG196704 GOC196703:GOC196704 GXY196703:GXY196704 HHU196703:HHU196704 HRQ196703:HRQ196704 IBM196703:IBM196704 ILI196703:ILI196704 IVE196703:IVE196704 JFA196703:JFA196704 JOW196703:JOW196704 JYS196703:JYS196704 KIO196703:KIO196704 KSK196703:KSK196704 LCG196703:LCG196704 LMC196703:LMC196704 LVY196703:LVY196704 MFU196703:MFU196704 MPQ196703:MPQ196704 MZM196703:MZM196704 NJI196703:NJI196704 NTE196703:NTE196704 ODA196703:ODA196704 OMW196703:OMW196704 OWS196703:OWS196704 PGO196703:PGO196704 PQK196703:PQK196704 QAG196703:QAG196704 QKC196703:QKC196704 QTY196703:QTY196704 RDU196703:RDU196704 RNQ196703:RNQ196704 RXM196703:RXM196704 SHI196703:SHI196704 SRE196703:SRE196704 TBA196703:TBA196704 TKW196703:TKW196704 TUS196703:TUS196704 UEO196703:UEO196704 UOK196703:UOK196704 UYG196703:UYG196704 VIC196703:VIC196704 VRY196703:VRY196704 WBU196703:WBU196704 WLQ196703:WLQ196704 WVM196703:WVM196704 SRE983135:SRE983136 JA262239:JA262240 SW262239:SW262240 ACS262239:ACS262240 AMO262239:AMO262240 AWK262239:AWK262240 BGG262239:BGG262240 BQC262239:BQC262240 BZY262239:BZY262240 CJU262239:CJU262240 CTQ262239:CTQ262240 DDM262239:DDM262240 DNI262239:DNI262240 DXE262239:DXE262240 EHA262239:EHA262240 EQW262239:EQW262240 FAS262239:FAS262240 FKO262239:FKO262240 FUK262239:FUK262240 GEG262239:GEG262240 GOC262239:GOC262240 GXY262239:GXY262240 HHU262239:HHU262240 HRQ262239:HRQ262240 IBM262239:IBM262240 ILI262239:ILI262240 IVE262239:IVE262240 JFA262239:JFA262240 JOW262239:JOW262240 JYS262239:JYS262240 KIO262239:KIO262240 KSK262239:KSK262240 LCG262239:LCG262240 LMC262239:LMC262240 LVY262239:LVY262240 MFU262239:MFU262240 MPQ262239:MPQ262240 MZM262239:MZM262240 NJI262239:NJI262240 NTE262239:NTE262240 ODA262239:ODA262240 OMW262239:OMW262240 OWS262239:OWS262240 PGO262239:PGO262240 PQK262239:PQK262240 QAG262239:QAG262240 QKC262239:QKC262240 QTY262239:QTY262240 RDU262239:RDU262240 RNQ262239:RNQ262240 RXM262239:RXM262240 SHI262239:SHI262240 SRE262239:SRE262240 TBA262239:TBA262240 TKW262239:TKW262240 TUS262239:TUS262240 UEO262239:UEO262240 UOK262239:UOK262240 UYG262239:UYG262240 VIC262239:VIC262240 VRY262239:VRY262240 WBU262239:WBU262240 WLQ262239:WLQ262240 WVM262239:WVM262240 TBA983135:TBA983136 JA327775:JA327776 SW327775:SW327776 ACS327775:ACS327776 AMO327775:AMO327776 AWK327775:AWK327776 BGG327775:BGG327776 BQC327775:BQC327776 BZY327775:BZY327776 CJU327775:CJU327776 CTQ327775:CTQ327776 DDM327775:DDM327776 DNI327775:DNI327776 DXE327775:DXE327776 EHA327775:EHA327776 EQW327775:EQW327776 FAS327775:FAS327776 FKO327775:FKO327776 FUK327775:FUK327776 GEG327775:GEG327776 GOC327775:GOC327776 GXY327775:GXY327776 HHU327775:HHU327776 HRQ327775:HRQ327776 IBM327775:IBM327776 ILI327775:ILI327776 IVE327775:IVE327776 JFA327775:JFA327776 JOW327775:JOW327776 JYS327775:JYS327776 KIO327775:KIO327776 KSK327775:KSK327776 LCG327775:LCG327776 LMC327775:LMC327776 LVY327775:LVY327776 MFU327775:MFU327776 MPQ327775:MPQ327776 MZM327775:MZM327776 NJI327775:NJI327776 NTE327775:NTE327776 ODA327775:ODA327776 OMW327775:OMW327776 OWS327775:OWS327776 PGO327775:PGO327776 PQK327775:PQK327776 QAG327775:QAG327776 QKC327775:QKC327776 QTY327775:QTY327776 RDU327775:RDU327776 RNQ327775:RNQ327776 RXM327775:RXM327776 SHI327775:SHI327776 SRE327775:SRE327776 TBA327775:TBA327776 TKW327775:TKW327776 TUS327775:TUS327776 UEO327775:UEO327776 UOK327775:UOK327776 UYG327775:UYG327776 VIC327775:VIC327776 VRY327775:VRY327776 WBU327775:WBU327776 WLQ327775:WLQ327776 WVM327775:WVM327776 TKW983135:TKW983136 JA393311:JA393312 SW393311:SW393312 ACS393311:ACS393312 AMO393311:AMO393312 AWK393311:AWK393312 BGG393311:BGG393312 BQC393311:BQC393312 BZY393311:BZY393312 CJU393311:CJU393312 CTQ393311:CTQ393312 DDM393311:DDM393312 DNI393311:DNI393312 DXE393311:DXE393312 EHA393311:EHA393312 EQW393311:EQW393312 FAS393311:FAS393312 FKO393311:FKO393312 FUK393311:FUK393312 GEG393311:GEG393312 GOC393311:GOC393312 GXY393311:GXY393312 HHU393311:HHU393312 HRQ393311:HRQ393312 IBM393311:IBM393312 ILI393311:ILI393312 IVE393311:IVE393312 JFA393311:JFA393312 JOW393311:JOW393312 JYS393311:JYS393312 KIO393311:KIO393312 KSK393311:KSK393312 LCG393311:LCG393312 LMC393311:LMC393312 LVY393311:LVY393312 MFU393311:MFU393312 MPQ393311:MPQ393312 MZM393311:MZM393312 NJI393311:NJI393312 NTE393311:NTE393312 ODA393311:ODA393312 OMW393311:OMW393312 OWS393311:OWS393312 PGO393311:PGO393312 PQK393311:PQK393312 QAG393311:QAG393312 QKC393311:QKC393312 QTY393311:QTY393312 RDU393311:RDU393312 RNQ393311:RNQ393312 RXM393311:RXM393312 SHI393311:SHI393312 SRE393311:SRE393312 TBA393311:TBA393312 TKW393311:TKW393312 TUS393311:TUS393312 UEO393311:UEO393312 UOK393311:UOK393312 UYG393311:UYG393312 VIC393311:VIC393312 VRY393311:VRY393312 WBU393311:WBU393312 WLQ393311:WLQ393312 WVM393311:WVM393312 TUS983135:TUS983136 JA458847:JA458848 SW458847:SW458848 ACS458847:ACS458848 AMO458847:AMO458848 AWK458847:AWK458848 BGG458847:BGG458848 BQC458847:BQC458848 BZY458847:BZY458848 CJU458847:CJU458848 CTQ458847:CTQ458848 DDM458847:DDM458848 DNI458847:DNI458848 DXE458847:DXE458848 EHA458847:EHA458848 EQW458847:EQW458848 FAS458847:FAS458848 FKO458847:FKO458848 FUK458847:FUK458848 GEG458847:GEG458848 GOC458847:GOC458848 GXY458847:GXY458848 HHU458847:HHU458848 HRQ458847:HRQ458848 IBM458847:IBM458848 ILI458847:ILI458848 IVE458847:IVE458848 JFA458847:JFA458848 JOW458847:JOW458848 JYS458847:JYS458848 KIO458847:KIO458848 KSK458847:KSK458848 LCG458847:LCG458848 LMC458847:LMC458848 LVY458847:LVY458848 MFU458847:MFU458848 MPQ458847:MPQ458848 MZM458847:MZM458848 NJI458847:NJI458848 NTE458847:NTE458848 ODA458847:ODA458848 OMW458847:OMW458848 OWS458847:OWS458848 PGO458847:PGO458848 PQK458847:PQK458848 QAG458847:QAG458848 QKC458847:QKC458848 QTY458847:QTY458848 RDU458847:RDU458848 RNQ458847:RNQ458848 RXM458847:RXM458848 SHI458847:SHI458848 SRE458847:SRE458848 TBA458847:TBA458848 TKW458847:TKW458848 TUS458847:TUS458848 UEO458847:UEO458848 UOK458847:UOK458848 UYG458847:UYG458848 VIC458847:VIC458848 VRY458847:VRY458848 WBU458847:WBU458848 WLQ458847:WLQ458848 WVM458847:WVM458848 UEO983135:UEO983136 JA524383:JA524384 SW524383:SW524384 ACS524383:ACS524384 AMO524383:AMO524384 AWK524383:AWK524384 BGG524383:BGG524384 BQC524383:BQC524384 BZY524383:BZY524384 CJU524383:CJU524384 CTQ524383:CTQ524384 DDM524383:DDM524384 DNI524383:DNI524384 DXE524383:DXE524384 EHA524383:EHA524384 EQW524383:EQW524384 FAS524383:FAS524384 FKO524383:FKO524384 FUK524383:FUK524384 GEG524383:GEG524384 GOC524383:GOC524384 GXY524383:GXY524384 HHU524383:HHU524384 HRQ524383:HRQ524384 IBM524383:IBM524384 ILI524383:ILI524384 IVE524383:IVE524384 JFA524383:JFA524384 JOW524383:JOW524384 JYS524383:JYS524384 KIO524383:KIO524384 KSK524383:KSK524384 LCG524383:LCG524384 LMC524383:LMC524384 LVY524383:LVY524384 MFU524383:MFU524384 MPQ524383:MPQ524384 MZM524383:MZM524384 NJI524383:NJI524384 NTE524383:NTE524384 ODA524383:ODA524384 OMW524383:OMW524384 OWS524383:OWS524384 PGO524383:PGO524384 PQK524383:PQK524384 QAG524383:QAG524384 QKC524383:QKC524384 QTY524383:QTY524384 RDU524383:RDU524384 RNQ524383:RNQ524384 RXM524383:RXM524384 SHI524383:SHI524384 SRE524383:SRE524384 TBA524383:TBA524384 TKW524383:TKW524384 TUS524383:TUS524384 UEO524383:UEO524384 UOK524383:UOK524384 UYG524383:UYG524384 VIC524383:VIC524384 VRY524383:VRY524384 WBU524383:WBU524384 WLQ524383:WLQ524384 WVM524383:WVM524384 UOK983135:UOK983136 JA589919:JA589920 SW589919:SW589920 ACS589919:ACS589920 AMO589919:AMO589920 AWK589919:AWK589920 BGG589919:BGG589920 BQC589919:BQC589920 BZY589919:BZY589920 CJU589919:CJU589920 CTQ589919:CTQ589920 DDM589919:DDM589920 DNI589919:DNI589920 DXE589919:DXE589920 EHA589919:EHA589920 EQW589919:EQW589920 FAS589919:FAS589920 FKO589919:FKO589920 FUK589919:FUK589920 GEG589919:GEG589920 GOC589919:GOC589920 GXY589919:GXY589920 HHU589919:HHU589920 HRQ589919:HRQ589920 IBM589919:IBM589920 ILI589919:ILI589920 IVE589919:IVE589920 JFA589919:JFA589920 JOW589919:JOW589920 JYS589919:JYS589920 KIO589919:KIO589920 KSK589919:KSK589920 LCG589919:LCG589920 LMC589919:LMC589920 LVY589919:LVY589920 MFU589919:MFU589920 MPQ589919:MPQ589920 MZM589919:MZM589920 NJI589919:NJI589920 NTE589919:NTE589920 ODA589919:ODA589920 OMW589919:OMW589920 OWS589919:OWS589920 PGO589919:PGO589920 PQK589919:PQK589920 QAG589919:QAG589920 QKC589919:QKC589920 QTY589919:QTY589920 RDU589919:RDU589920 RNQ589919:RNQ589920 RXM589919:RXM589920 SHI589919:SHI589920 SRE589919:SRE589920 TBA589919:TBA589920 TKW589919:TKW589920 TUS589919:TUS589920 UEO589919:UEO589920 UOK589919:UOK589920 UYG589919:UYG589920 VIC589919:VIC589920 VRY589919:VRY589920 WBU589919:WBU589920 WLQ589919:WLQ589920 WVM589919:WVM589920 UYG983135:UYG983136 JA655455:JA655456 SW655455:SW655456 ACS655455:ACS655456 AMO655455:AMO655456 AWK655455:AWK655456 BGG655455:BGG655456 BQC655455:BQC655456 BZY655455:BZY655456 CJU655455:CJU655456 CTQ655455:CTQ655456 DDM655455:DDM655456 DNI655455:DNI655456 DXE655455:DXE655456 EHA655455:EHA655456 EQW655455:EQW655456 FAS655455:FAS655456 FKO655455:FKO655456 FUK655455:FUK655456 GEG655455:GEG655456 GOC655455:GOC655456 GXY655455:GXY655456 HHU655455:HHU655456 HRQ655455:HRQ655456 IBM655455:IBM655456 ILI655455:ILI655456 IVE655455:IVE655456 JFA655455:JFA655456 JOW655455:JOW655456 JYS655455:JYS655456 KIO655455:KIO655456 KSK655455:KSK655456 LCG655455:LCG655456 LMC655455:LMC655456 LVY655455:LVY655456 MFU655455:MFU655456 MPQ655455:MPQ655456 MZM655455:MZM655456 NJI655455:NJI655456 NTE655455:NTE655456 ODA655455:ODA655456 OMW655455:OMW655456 OWS655455:OWS655456 PGO655455:PGO655456 PQK655455:PQK655456 QAG655455:QAG655456 QKC655455:QKC655456 QTY655455:QTY655456 RDU655455:RDU655456 RNQ655455:RNQ655456 RXM655455:RXM655456 SHI655455:SHI655456 SRE655455:SRE655456 TBA655455:TBA655456 TKW655455:TKW655456 TUS655455:TUS655456 UEO655455:UEO655456 UOK655455:UOK655456 UYG655455:UYG655456 VIC655455:VIC655456 VRY655455:VRY655456 WBU655455:WBU655456 WLQ655455:WLQ655456 WVM655455:WVM655456 VIC983135:VIC983136 JA720991:JA720992 SW720991:SW720992 ACS720991:ACS720992 AMO720991:AMO720992 AWK720991:AWK720992 BGG720991:BGG720992 BQC720991:BQC720992 BZY720991:BZY720992 CJU720991:CJU720992 CTQ720991:CTQ720992 DDM720991:DDM720992 DNI720991:DNI720992 DXE720991:DXE720992 EHA720991:EHA720992 EQW720991:EQW720992 FAS720991:FAS720992 FKO720991:FKO720992 FUK720991:FUK720992 GEG720991:GEG720992 GOC720991:GOC720992 GXY720991:GXY720992 HHU720991:HHU720992 HRQ720991:HRQ720992 IBM720991:IBM720992 ILI720991:ILI720992 IVE720991:IVE720992 JFA720991:JFA720992 JOW720991:JOW720992 JYS720991:JYS720992 KIO720991:KIO720992 KSK720991:KSK720992 LCG720991:LCG720992 LMC720991:LMC720992 LVY720991:LVY720992 MFU720991:MFU720992 MPQ720991:MPQ720992 MZM720991:MZM720992 NJI720991:NJI720992 NTE720991:NTE720992 ODA720991:ODA720992 OMW720991:OMW720992 OWS720991:OWS720992 PGO720991:PGO720992 PQK720991:PQK720992 QAG720991:QAG720992 QKC720991:QKC720992 QTY720991:QTY720992 RDU720991:RDU720992 RNQ720991:RNQ720992 RXM720991:RXM720992 SHI720991:SHI720992 SRE720991:SRE720992 TBA720991:TBA720992 TKW720991:TKW720992 TUS720991:TUS720992 UEO720991:UEO720992 UOK720991:UOK720992 UYG720991:UYG720992 VIC720991:VIC720992 VRY720991:VRY720992 WBU720991:WBU720992 WLQ720991:WLQ720992 WVM720991:WVM720992 VRY983135:VRY983136 JA786527:JA786528 SW786527:SW786528 ACS786527:ACS786528 AMO786527:AMO786528 AWK786527:AWK786528 BGG786527:BGG786528 BQC786527:BQC786528 BZY786527:BZY786528 CJU786527:CJU786528 CTQ786527:CTQ786528 DDM786527:DDM786528 DNI786527:DNI786528 DXE786527:DXE786528 EHA786527:EHA786528 EQW786527:EQW786528 FAS786527:FAS786528 FKO786527:FKO786528 FUK786527:FUK786528 GEG786527:GEG786528 GOC786527:GOC786528 GXY786527:GXY786528 HHU786527:HHU786528 HRQ786527:HRQ786528 IBM786527:IBM786528 ILI786527:ILI786528 IVE786527:IVE786528 JFA786527:JFA786528 JOW786527:JOW786528 JYS786527:JYS786528 KIO786527:KIO786528 KSK786527:KSK786528 LCG786527:LCG786528 LMC786527:LMC786528 LVY786527:LVY786528 MFU786527:MFU786528 MPQ786527:MPQ786528 MZM786527:MZM786528 NJI786527:NJI786528 NTE786527:NTE786528 ODA786527:ODA786528 OMW786527:OMW786528 OWS786527:OWS786528 PGO786527:PGO786528 PQK786527:PQK786528 QAG786527:QAG786528 QKC786527:QKC786528 QTY786527:QTY786528 RDU786527:RDU786528 RNQ786527:RNQ786528 RXM786527:RXM786528 SHI786527:SHI786528 SRE786527:SRE786528 TBA786527:TBA786528 TKW786527:TKW786528 TUS786527:TUS786528 UEO786527:UEO786528 UOK786527:UOK786528 UYG786527:UYG786528 VIC786527:VIC786528 VRY786527:VRY786528 WBU786527:WBU786528 WLQ786527:WLQ786528 WVM786527:WVM786528 WBU983135:WBU983136 JA852063:JA852064 SW852063:SW852064 ACS852063:ACS852064 AMO852063:AMO852064 AWK852063:AWK852064 BGG852063:BGG852064 BQC852063:BQC852064 BZY852063:BZY852064 CJU852063:CJU852064 CTQ852063:CTQ852064 DDM852063:DDM852064 DNI852063:DNI852064 DXE852063:DXE852064 EHA852063:EHA852064 EQW852063:EQW852064 FAS852063:FAS852064 FKO852063:FKO852064 FUK852063:FUK852064 GEG852063:GEG852064 GOC852063:GOC852064 GXY852063:GXY852064 HHU852063:HHU852064 HRQ852063:HRQ852064 IBM852063:IBM852064 ILI852063:ILI852064 IVE852063:IVE852064 JFA852063:JFA852064 JOW852063:JOW852064 JYS852063:JYS852064 KIO852063:KIO852064 KSK852063:KSK852064 LCG852063:LCG852064 LMC852063:LMC852064 LVY852063:LVY852064 MFU852063:MFU852064 MPQ852063:MPQ852064 MZM852063:MZM852064 NJI852063:NJI852064 NTE852063:NTE852064 ODA852063:ODA852064 OMW852063:OMW852064 OWS852063:OWS852064 PGO852063:PGO852064 PQK852063:PQK852064 QAG852063:QAG852064 QKC852063:QKC852064 QTY852063:QTY852064 RDU852063:RDU852064 RNQ852063:RNQ852064 RXM852063:RXM852064 SHI852063:SHI852064 SRE852063:SRE852064 TBA852063:TBA852064 TKW852063:TKW852064 TUS852063:TUS852064 UEO852063:UEO852064 UOK852063:UOK852064 UYG852063:UYG852064 VIC852063:VIC852064 VRY852063:VRY852064 WBU852063:WBU852064 WLQ852063:WLQ852064 WVM852063:WVM852064 WLQ983135:WLQ983136 JA917599:JA917600 SW917599:SW917600 ACS917599:ACS917600 AMO917599:AMO917600 AWK917599:AWK917600 BGG917599:BGG917600 BQC917599:BQC917600 BZY917599:BZY917600 CJU917599:CJU917600 CTQ917599:CTQ917600 DDM917599:DDM917600 DNI917599:DNI917600 DXE917599:DXE917600 EHA917599:EHA917600 EQW917599:EQW917600 FAS917599:FAS917600 FKO917599:FKO917600 FUK917599:FUK917600 GEG917599:GEG917600 GOC917599:GOC917600 GXY917599:GXY917600 HHU917599:HHU917600 HRQ917599:HRQ917600 IBM917599:IBM917600 ILI917599:ILI917600 IVE917599:IVE917600 JFA917599:JFA917600 JOW917599:JOW917600 JYS917599:JYS917600 KIO917599:KIO917600 KSK917599:KSK917600 LCG917599:LCG917600 LMC917599:LMC917600 LVY917599:LVY917600 MFU917599:MFU917600 MPQ917599:MPQ917600 MZM917599:MZM917600 NJI917599:NJI917600 NTE917599:NTE917600 ODA917599:ODA917600 OMW917599:OMW917600 OWS917599:OWS917600 PGO917599:PGO917600 PQK917599:PQK917600 QAG917599:QAG917600 QKC917599:QKC917600 QTY917599:QTY917600 RDU917599:RDU917600 RNQ917599:RNQ917600 RXM917599:RXM917600 SHI917599:SHI917600 SRE917599:SRE917600 TBA917599:TBA917600 TKW917599:TKW917600 TUS917599:TUS917600 UEO917599:UEO917600 UOK917599:UOK917600 UYG917599:UYG917600 VIC917599:VIC917600 VRY917599:VRY917600 WBU917599:WBU917600 WLQ917599:WLQ917600 WVM917599:WVM917600 WVM983135:WVM983136 JA983135:JA983136 SW983135:SW983136 ACS983135:ACS983136 AMO983135:AMO983136 AWK983135:AWK983136 BGG983135:BGG983136 BQC983135:BQC983136 BZY983135:BZY983136 CJU983135:CJU983136 CTQ983135:CTQ983136 DDM983135:DDM983136 DNI983135:DNI983136 DXE983135:DXE983136 EHA983135:EHA983136 EQW983135:EQW983136 FAS983135:FAS983136 FKO983135:FKO983136 FUK983135:FUK983136 GEG983135:GEG983136 GOC983135:GOC983136 GXY983135:GXY983136 HHU983135:HHU983136 HRQ983135:HRQ983136 IBM983135:IBM983136 ILI983135:ILI983136 IVE983135:IVE983136 JFA983135:JFA983136 JOW983135:JOW983136 JYS983135:JYS983136 KIO983135:KIO983136 KSK983135:KSK983136 LCG983135:LCG983136 LMC983135:LMC983136" xr:uid="{00000000-0002-0000-0100-00000B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C65589:JD65590 SY65589:SZ65590 ACU65589:ACV65590 AMQ65589:AMR65590 AWM65589:AWN65590 BGI65589:BGJ65590 BQE65589:BQF65590 CAA65589:CAB65590 CJW65589:CJX65590 CTS65589:CTT65590 DDO65589:DDP65590 DNK65589:DNL65590 DXG65589:DXH65590 EHC65589:EHD65590 EQY65589:EQZ65590 FAU65589:FAV65590 FKQ65589:FKR65590 FUM65589:FUN65590 GEI65589:GEJ65590 GOE65589:GOF65590 GYA65589:GYB65590 HHW65589:HHX65590 HRS65589:HRT65590 IBO65589:IBP65590 ILK65589:ILL65590 IVG65589:IVH65590 JFC65589:JFD65590 JOY65589:JOZ65590 JYU65589:JYV65590 KIQ65589:KIR65590 KSM65589:KSN65590 LCI65589:LCJ65590 LME65589:LMF65590 LWA65589:LWB65590 MFW65589:MFX65590 MPS65589:MPT65590 MZO65589:MZP65590 NJK65589:NJL65590 NTG65589:NTH65590 ODC65589:ODD65590 OMY65589:OMZ65590 OWU65589:OWV65590 PGQ65589:PGR65590 PQM65589:PQN65590 QAI65589:QAJ65590 QKE65589:QKF65590 QUA65589:QUB65590 RDW65589:RDX65590 RNS65589:RNT65590 RXO65589:RXP65590 SHK65589:SHL65590 SRG65589:SRH65590 TBC65589:TBD65590 TKY65589:TKZ65590 TUU65589:TUV65590 UEQ65589:UER65590 UOM65589:UON65590 UYI65589:UYJ65590 VIE65589:VIF65590 VSA65589:VSB65590 WBW65589:WBX65590 WLS65589:WLT65590 WVO65589:WVP65590 JC131125:JD131126 SY131125:SZ131126 ACU131125:ACV131126 AMQ131125:AMR131126 AWM131125:AWN131126 BGI131125:BGJ131126 BQE131125:BQF131126 CAA131125:CAB131126 CJW131125:CJX131126 CTS131125:CTT131126 DDO131125:DDP131126 DNK131125:DNL131126 DXG131125:DXH131126 EHC131125:EHD131126 EQY131125:EQZ131126 FAU131125:FAV131126 FKQ131125:FKR131126 FUM131125:FUN131126 GEI131125:GEJ131126 GOE131125:GOF131126 GYA131125:GYB131126 HHW131125:HHX131126 HRS131125:HRT131126 IBO131125:IBP131126 ILK131125:ILL131126 IVG131125:IVH131126 JFC131125:JFD131126 JOY131125:JOZ131126 JYU131125:JYV131126 KIQ131125:KIR131126 KSM131125:KSN131126 LCI131125:LCJ131126 LME131125:LMF131126 LWA131125:LWB131126 MFW131125:MFX131126 MPS131125:MPT131126 MZO131125:MZP131126 NJK131125:NJL131126 NTG131125:NTH131126 ODC131125:ODD131126 OMY131125:OMZ131126 OWU131125:OWV131126 PGQ131125:PGR131126 PQM131125:PQN131126 QAI131125:QAJ131126 QKE131125:QKF131126 QUA131125:QUB131126 RDW131125:RDX131126 RNS131125:RNT131126 RXO131125:RXP131126 SHK131125:SHL131126 SRG131125:SRH131126 TBC131125:TBD131126 TKY131125:TKZ131126 TUU131125:TUV131126 UEQ131125:UER131126 UOM131125:UON131126 UYI131125:UYJ131126 VIE131125:VIF131126 VSA131125:VSB131126 WBW131125:WBX131126 WLS131125:WLT131126 WVO131125:WVP131126 JC196661:JD196662 SY196661:SZ196662 ACU196661:ACV196662 AMQ196661:AMR196662 AWM196661:AWN196662 BGI196661:BGJ196662 BQE196661:BQF196662 CAA196661:CAB196662 CJW196661:CJX196662 CTS196661:CTT196662 DDO196661:DDP196662 DNK196661:DNL196662 DXG196661:DXH196662 EHC196661:EHD196662 EQY196661:EQZ196662 FAU196661:FAV196662 FKQ196661:FKR196662 FUM196661:FUN196662 GEI196661:GEJ196662 GOE196661:GOF196662 GYA196661:GYB196662 HHW196661:HHX196662 HRS196661:HRT196662 IBO196661:IBP196662 ILK196661:ILL196662 IVG196661:IVH196662 JFC196661:JFD196662 JOY196661:JOZ196662 JYU196661:JYV196662 KIQ196661:KIR196662 KSM196661:KSN196662 LCI196661:LCJ196662 LME196661:LMF196662 LWA196661:LWB196662 MFW196661:MFX196662 MPS196661:MPT196662 MZO196661:MZP196662 NJK196661:NJL196662 NTG196661:NTH196662 ODC196661:ODD196662 OMY196661:OMZ196662 OWU196661:OWV196662 PGQ196661:PGR196662 PQM196661:PQN196662 QAI196661:QAJ196662 QKE196661:QKF196662 QUA196661:QUB196662 RDW196661:RDX196662 RNS196661:RNT196662 RXO196661:RXP196662 SHK196661:SHL196662 SRG196661:SRH196662 TBC196661:TBD196662 TKY196661:TKZ196662 TUU196661:TUV196662 UEQ196661:UER196662 UOM196661:UON196662 UYI196661:UYJ196662 VIE196661:VIF196662 VSA196661:VSB196662 WBW196661:WBX196662 WLS196661:WLT196662 WVO196661:WVP196662 JC262197:JD262198 SY262197:SZ262198 ACU262197:ACV262198 AMQ262197:AMR262198 AWM262197:AWN262198 BGI262197:BGJ262198 BQE262197:BQF262198 CAA262197:CAB262198 CJW262197:CJX262198 CTS262197:CTT262198 DDO262197:DDP262198 DNK262197:DNL262198 DXG262197:DXH262198 EHC262197:EHD262198 EQY262197:EQZ262198 FAU262197:FAV262198 FKQ262197:FKR262198 FUM262197:FUN262198 GEI262197:GEJ262198 GOE262197:GOF262198 GYA262197:GYB262198 HHW262197:HHX262198 HRS262197:HRT262198 IBO262197:IBP262198 ILK262197:ILL262198 IVG262197:IVH262198 JFC262197:JFD262198 JOY262197:JOZ262198 JYU262197:JYV262198 KIQ262197:KIR262198 KSM262197:KSN262198 LCI262197:LCJ262198 LME262197:LMF262198 LWA262197:LWB262198 MFW262197:MFX262198 MPS262197:MPT262198 MZO262197:MZP262198 NJK262197:NJL262198 NTG262197:NTH262198 ODC262197:ODD262198 OMY262197:OMZ262198 OWU262197:OWV262198 PGQ262197:PGR262198 PQM262197:PQN262198 QAI262197:QAJ262198 QKE262197:QKF262198 QUA262197:QUB262198 RDW262197:RDX262198 RNS262197:RNT262198 RXO262197:RXP262198 SHK262197:SHL262198 SRG262197:SRH262198 TBC262197:TBD262198 TKY262197:TKZ262198 TUU262197:TUV262198 UEQ262197:UER262198 UOM262197:UON262198 UYI262197:UYJ262198 VIE262197:VIF262198 VSA262197:VSB262198 WBW262197:WBX262198 WLS262197:WLT262198 WVO262197:WVP262198 JC327733:JD327734 SY327733:SZ327734 ACU327733:ACV327734 AMQ327733:AMR327734 AWM327733:AWN327734 BGI327733:BGJ327734 BQE327733:BQF327734 CAA327733:CAB327734 CJW327733:CJX327734 CTS327733:CTT327734 DDO327733:DDP327734 DNK327733:DNL327734 DXG327733:DXH327734 EHC327733:EHD327734 EQY327733:EQZ327734 FAU327733:FAV327734 FKQ327733:FKR327734 FUM327733:FUN327734 GEI327733:GEJ327734 GOE327733:GOF327734 GYA327733:GYB327734 HHW327733:HHX327734 HRS327733:HRT327734 IBO327733:IBP327734 ILK327733:ILL327734 IVG327733:IVH327734 JFC327733:JFD327734 JOY327733:JOZ327734 JYU327733:JYV327734 KIQ327733:KIR327734 KSM327733:KSN327734 LCI327733:LCJ327734 LME327733:LMF327734 LWA327733:LWB327734 MFW327733:MFX327734 MPS327733:MPT327734 MZO327733:MZP327734 NJK327733:NJL327734 NTG327733:NTH327734 ODC327733:ODD327734 OMY327733:OMZ327734 OWU327733:OWV327734 PGQ327733:PGR327734 PQM327733:PQN327734 QAI327733:QAJ327734 QKE327733:QKF327734 QUA327733:QUB327734 RDW327733:RDX327734 RNS327733:RNT327734 RXO327733:RXP327734 SHK327733:SHL327734 SRG327733:SRH327734 TBC327733:TBD327734 TKY327733:TKZ327734 TUU327733:TUV327734 UEQ327733:UER327734 UOM327733:UON327734 UYI327733:UYJ327734 VIE327733:VIF327734 VSA327733:VSB327734 WBW327733:WBX327734 WLS327733:WLT327734 WVO327733:WVP327734 JC393269:JD393270 SY393269:SZ393270 ACU393269:ACV393270 AMQ393269:AMR393270 AWM393269:AWN393270 BGI393269:BGJ393270 BQE393269:BQF393270 CAA393269:CAB393270 CJW393269:CJX393270 CTS393269:CTT393270 DDO393269:DDP393270 DNK393269:DNL393270 DXG393269:DXH393270 EHC393269:EHD393270 EQY393269:EQZ393270 FAU393269:FAV393270 FKQ393269:FKR393270 FUM393269:FUN393270 GEI393269:GEJ393270 GOE393269:GOF393270 GYA393269:GYB393270 HHW393269:HHX393270 HRS393269:HRT393270 IBO393269:IBP393270 ILK393269:ILL393270 IVG393269:IVH393270 JFC393269:JFD393270 JOY393269:JOZ393270 JYU393269:JYV393270 KIQ393269:KIR393270 KSM393269:KSN393270 LCI393269:LCJ393270 LME393269:LMF393270 LWA393269:LWB393270 MFW393269:MFX393270 MPS393269:MPT393270 MZO393269:MZP393270 NJK393269:NJL393270 NTG393269:NTH393270 ODC393269:ODD393270 OMY393269:OMZ393270 OWU393269:OWV393270 PGQ393269:PGR393270 PQM393269:PQN393270 QAI393269:QAJ393270 QKE393269:QKF393270 QUA393269:QUB393270 RDW393269:RDX393270 RNS393269:RNT393270 RXO393269:RXP393270 SHK393269:SHL393270 SRG393269:SRH393270 TBC393269:TBD393270 TKY393269:TKZ393270 TUU393269:TUV393270 UEQ393269:UER393270 UOM393269:UON393270 UYI393269:UYJ393270 VIE393269:VIF393270 VSA393269:VSB393270 WBW393269:WBX393270 WLS393269:WLT393270 WVO393269:WVP393270 JC458805:JD458806 SY458805:SZ458806 ACU458805:ACV458806 AMQ458805:AMR458806 AWM458805:AWN458806 BGI458805:BGJ458806 BQE458805:BQF458806 CAA458805:CAB458806 CJW458805:CJX458806 CTS458805:CTT458806 DDO458805:DDP458806 DNK458805:DNL458806 DXG458805:DXH458806 EHC458805:EHD458806 EQY458805:EQZ458806 FAU458805:FAV458806 FKQ458805:FKR458806 FUM458805:FUN458806 GEI458805:GEJ458806 GOE458805:GOF458806 GYA458805:GYB458806 HHW458805:HHX458806 HRS458805:HRT458806 IBO458805:IBP458806 ILK458805:ILL458806 IVG458805:IVH458806 JFC458805:JFD458806 JOY458805:JOZ458806 JYU458805:JYV458806 KIQ458805:KIR458806 KSM458805:KSN458806 LCI458805:LCJ458806 LME458805:LMF458806 LWA458805:LWB458806 MFW458805:MFX458806 MPS458805:MPT458806 MZO458805:MZP458806 NJK458805:NJL458806 NTG458805:NTH458806 ODC458805:ODD458806 OMY458805:OMZ458806 OWU458805:OWV458806 PGQ458805:PGR458806 PQM458805:PQN458806 QAI458805:QAJ458806 QKE458805:QKF458806 QUA458805:QUB458806 RDW458805:RDX458806 RNS458805:RNT458806 RXO458805:RXP458806 SHK458805:SHL458806 SRG458805:SRH458806 TBC458805:TBD458806 TKY458805:TKZ458806 TUU458805:TUV458806 UEQ458805:UER458806 UOM458805:UON458806 UYI458805:UYJ458806 VIE458805:VIF458806 VSA458805:VSB458806 WBW458805:WBX458806 WLS458805:WLT458806 WVO458805:WVP458806 JC524341:JD524342 SY524341:SZ524342 ACU524341:ACV524342 AMQ524341:AMR524342 AWM524341:AWN524342 BGI524341:BGJ524342 BQE524341:BQF524342 CAA524341:CAB524342 CJW524341:CJX524342 CTS524341:CTT524342 DDO524341:DDP524342 DNK524341:DNL524342 DXG524341:DXH524342 EHC524341:EHD524342 EQY524341:EQZ524342 FAU524341:FAV524342 FKQ524341:FKR524342 FUM524341:FUN524342 GEI524341:GEJ524342 GOE524341:GOF524342 GYA524341:GYB524342 HHW524341:HHX524342 HRS524341:HRT524342 IBO524341:IBP524342 ILK524341:ILL524342 IVG524341:IVH524342 JFC524341:JFD524342 JOY524341:JOZ524342 JYU524341:JYV524342 KIQ524341:KIR524342 KSM524341:KSN524342 LCI524341:LCJ524342 LME524341:LMF524342 LWA524341:LWB524342 MFW524341:MFX524342 MPS524341:MPT524342 MZO524341:MZP524342 NJK524341:NJL524342 NTG524341:NTH524342 ODC524341:ODD524342 OMY524341:OMZ524342 OWU524341:OWV524342 PGQ524341:PGR524342 PQM524341:PQN524342 QAI524341:QAJ524342 QKE524341:QKF524342 QUA524341:QUB524342 RDW524341:RDX524342 RNS524341:RNT524342 RXO524341:RXP524342 SHK524341:SHL524342 SRG524341:SRH524342 TBC524341:TBD524342 TKY524341:TKZ524342 TUU524341:TUV524342 UEQ524341:UER524342 UOM524341:UON524342 UYI524341:UYJ524342 VIE524341:VIF524342 VSA524341:VSB524342 WBW524341:WBX524342 WLS524341:WLT524342 WVO524341:WVP524342 JC589877:JD589878 SY589877:SZ589878 ACU589877:ACV589878 AMQ589877:AMR589878 AWM589877:AWN589878 BGI589877:BGJ589878 BQE589877:BQF589878 CAA589877:CAB589878 CJW589877:CJX589878 CTS589877:CTT589878 DDO589877:DDP589878 DNK589877:DNL589878 DXG589877:DXH589878 EHC589877:EHD589878 EQY589877:EQZ589878 FAU589877:FAV589878 FKQ589877:FKR589878 FUM589877:FUN589878 GEI589877:GEJ589878 GOE589877:GOF589878 GYA589877:GYB589878 HHW589877:HHX589878 HRS589877:HRT589878 IBO589877:IBP589878 ILK589877:ILL589878 IVG589877:IVH589878 JFC589877:JFD589878 JOY589877:JOZ589878 JYU589877:JYV589878 KIQ589877:KIR589878 KSM589877:KSN589878 LCI589877:LCJ589878 LME589877:LMF589878 LWA589877:LWB589878 MFW589877:MFX589878 MPS589877:MPT589878 MZO589877:MZP589878 NJK589877:NJL589878 NTG589877:NTH589878 ODC589877:ODD589878 OMY589877:OMZ589878 OWU589877:OWV589878 PGQ589877:PGR589878 PQM589877:PQN589878 QAI589877:QAJ589878 QKE589877:QKF589878 QUA589877:QUB589878 RDW589877:RDX589878 RNS589877:RNT589878 RXO589877:RXP589878 SHK589877:SHL589878 SRG589877:SRH589878 TBC589877:TBD589878 TKY589877:TKZ589878 TUU589877:TUV589878 UEQ589877:UER589878 UOM589877:UON589878 UYI589877:UYJ589878 VIE589877:VIF589878 VSA589877:VSB589878 WBW589877:WBX589878 WLS589877:WLT589878 WVO589877:WVP589878 JC655413:JD655414 SY655413:SZ655414 ACU655413:ACV655414 AMQ655413:AMR655414 AWM655413:AWN655414 BGI655413:BGJ655414 BQE655413:BQF655414 CAA655413:CAB655414 CJW655413:CJX655414 CTS655413:CTT655414 DDO655413:DDP655414 DNK655413:DNL655414 DXG655413:DXH655414 EHC655413:EHD655414 EQY655413:EQZ655414 FAU655413:FAV655414 FKQ655413:FKR655414 FUM655413:FUN655414 GEI655413:GEJ655414 GOE655413:GOF655414 GYA655413:GYB655414 HHW655413:HHX655414 HRS655413:HRT655414 IBO655413:IBP655414 ILK655413:ILL655414 IVG655413:IVH655414 JFC655413:JFD655414 JOY655413:JOZ655414 JYU655413:JYV655414 KIQ655413:KIR655414 KSM655413:KSN655414 LCI655413:LCJ655414 LME655413:LMF655414 LWA655413:LWB655414 MFW655413:MFX655414 MPS655413:MPT655414 MZO655413:MZP655414 NJK655413:NJL655414 NTG655413:NTH655414 ODC655413:ODD655414 OMY655413:OMZ655414 OWU655413:OWV655414 PGQ655413:PGR655414 PQM655413:PQN655414 QAI655413:QAJ655414 QKE655413:QKF655414 QUA655413:QUB655414 RDW655413:RDX655414 RNS655413:RNT655414 RXO655413:RXP655414 SHK655413:SHL655414 SRG655413:SRH655414 TBC655413:TBD655414 TKY655413:TKZ655414 TUU655413:TUV655414 UEQ655413:UER655414 UOM655413:UON655414 UYI655413:UYJ655414 VIE655413:VIF655414 VSA655413:VSB655414 WBW655413:WBX655414 WLS655413:WLT655414 WVO655413:WVP655414 JC720949:JD720950 SY720949:SZ720950 ACU720949:ACV720950 AMQ720949:AMR720950 AWM720949:AWN720950 BGI720949:BGJ720950 BQE720949:BQF720950 CAA720949:CAB720950 CJW720949:CJX720950 CTS720949:CTT720950 DDO720949:DDP720950 DNK720949:DNL720950 DXG720949:DXH720950 EHC720949:EHD720950 EQY720949:EQZ720950 FAU720949:FAV720950 FKQ720949:FKR720950 FUM720949:FUN720950 GEI720949:GEJ720950 GOE720949:GOF720950 GYA720949:GYB720950 HHW720949:HHX720950 HRS720949:HRT720950 IBO720949:IBP720950 ILK720949:ILL720950 IVG720949:IVH720950 JFC720949:JFD720950 JOY720949:JOZ720950 JYU720949:JYV720950 KIQ720949:KIR720950 KSM720949:KSN720950 LCI720949:LCJ720950 LME720949:LMF720950 LWA720949:LWB720950 MFW720949:MFX720950 MPS720949:MPT720950 MZO720949:MZP720950 NJK720949:NJL720950 NTG720949:NTH720950 ODC720949:ODD720950 OMY720949:OMZ720950 OWU720949:OWV720950 PGQ720949:PGR720950 PQM720949:PQN720950 QAI720949:QAJ720950 QKE720949:QKF720950 QUA720949:QUB720950 RDW720949:RDX720950 RNS720949:RNT720950 RXO720949:RXP720950 SHK720949:SHL720950 SRG720949:SRH720950 TBC720949:TBD720950 TKY720949:TKZ720950 TUU720949:TUV720950 UEQ720949:UER720950 UOM720949:UON720950 UYI720949:UYJ720950 VIE720949:VIF720950 VSA720949:VSB720950 WBW720949:WBX720950 WLS720949:WLT720950 WVO720949:WVP720950 JC786485:JD786486 SY786485:SZ786486 ACU786485:ACV786486 AMQ786485:AMR786486 AWM786485:AWN786486 BGI786485:BGJ786486 BQE786485:BQF786486 CAA786485:CAB786486 CJW786485:CJX786486 CTS786485:CTT786486 DDO786485:DDP786486 DNK786485:DNL786486 DXG786485:DXH786486 EHC786485:EHD786486 EQY786485:EQZ786486 FAU786485:FAV786486 FKQ786485:FKR786486 FUM786485:FUN786486 GEI786485:GEJ786486 GOE786485:GOF786486 GYA786485:GYB786486 HHW786485:HHX786486 HRS786485:HRT786486 IBO786485:IBP786486 ILK786485:ILL786486 IVG786485:IVH786486 JFC786485:JFD786486 JOY786485:JOZ786486 JYU786485:JYV786486 KIQ786485:KIR786486 KSM786485:KSN786486 LCI786485:LCJ786486 LME786485:LMF786486 LWA786485:LWB786486 MFW786485:MFX786486 MPS786485:MPT786486 MZO786485:MZP786486 NJK786485:NJL786486 NTG786485:NTH786486 ODC786485:ODD786486 OMY786485:OMZ786486 OWU786485:OWV786486 PGQ786485:PGR786486 PQM786485:PQN786486 QAI786485:QAJ786486 QKE786485:QKF786486 QUA786485:QUB786486 RDW786485:RDX786486 RNS786485:RNT786486 RXO786485:RXP786486 SHK786485:SHL786486 SRG786485:SRH786486 TBC786485:TBD786486 TKY786485:TKZ786486 TUU786485:TUV786486 UEQ786485:UER786486 UOM786485:UON786486 UYI786485:UYJ786486 VIE786485:VIF786486 VSA786485:VSB786486 WBW786485:WBX786486 WLS786485:WLT786486 WVO786485:WVP786486 JC852021:JD852022 SY852021:SZ852022 ACU852021:ACV852022 AMQ852021:AMR852022 AWM852021:AWN852022 BGI852021:BGJ852022 BQE852021:BQF852022 CAA852021:CAB852022 CJW852021:CJX852022 CTS852021:CTT852022 DDO852021:DDP852022 DNK852021:DNL852022 DXG852021:DXH852022 EHC852021:EHD852022 EQY852021:EQZ852022 FAU852021:FAV852022 FKQ852021:FKR852022 FUM852021:FUN852022 GEI852021:GEJ852022 GOE852021:GOF852022 GYA852021:GYB852022 HHW852021:HHX852022 HRS852021:HRT852022 IBO852021:IBP852022 ILK852021:ILL852022 IVG852021:IVH852022 JFC852021:JFD852022 JOY852021:JOZ852022 JYU852021:JYV852022 KIQ852021:KIR852022 KSM852021:KSN852022 LCI852021:LCJ852022 LME852021:LMF852022 LWA852021:LWB852022 MFW852021:MFX852022 MPS852021:MPT852022 MZO852021:MZP852022 NJK852021:NJL852022 NTG852021:NTH852022 ODC852021:ODD852022 OMY852021:OMZ852022 OWU852021:OWV852022 PGQ852021:PGR852022 PQM852021:PQN852022 QAI852021:QAJ852022 QKE852021:QKF852022 QUA852021:QUB852022 RDW852021:RDX852022 RNS852021:RNT852022 RXO852021:RXP852022 SHK852021:SHL852022 SRG852021:SRH852022 TBC852021:TBD852022 TKY852021:TKZ852022 TUU852021:TUV852022 UEQ852021:UER852022 UOM852021:UON852022 UYI852021:UYJ852022 VIE852021:VIF852022 VSA852021:VSB852022 WBW852021:WBX852022 WLS852021:WLT852022 WVO852021:WVP852022 JC917557:JD917558 SY917557:SZ917558 ACU917557:ACV917558 AMQ917557:AMR917558 AWM917557:AWN917558 BGI917557:BGJ917558 BQE917557:BQF917558 CAA917557:CAB917558 CJW917557:CJX917558 CTS917557:CTT917558 DDO917557:DDP917558 DNK917557:DNL917558 DXG917557:DXH917558 EHC917557:EHD917558 EQY917557:EQZ917558 FAU917557:FAV917558 FKQ917557:FKR917558 FUM917557:FUN917558 GEI917557:GEJ917558 GOE917557:GOF917558 GYA917557:GYB917558 HHW917557:HHX917558 HRS917557:HRT917558 IBO917557:IBP917558 ILK917557:ILL917558 IVG917557:IVH917558 JFC917557:JFD917558 JOY917557:JOZ917558 JYU917557:JYV917558 KIQ917557:KIR917558 KSM917557:KSN917558 LCI917557:LCJ917558 LME917557:LMF917558 LWA917557:LWB917558 MFW917557:MFX917558 MPS917557:MPT917558 MZO917557:MZP917558 NJK917557:NJL917558 NTG917557:NTH917558 ODC917557:ODD917558 OMY917557:OMZ917558 OWU917557:OWV917558 PGQ917557:PGR917558 PQM917557:PQN917558 QAI917557:QAJ917558 QKE917557:QKF917558 QUA917557:QUB917558 RDW917557:RDX917558 RNS917557:RNT917558 RXO917557:RXP917558 SHK917557:SHL917558 SRG917557:SRH917558 TBC917557:TBD917558 TKY917557:TKZ917558 TUU917557:TUV917558 UEQ917557:UER917558 UOM917557:UON917558 UYI917557:UYJ917558 VIE917557:VIF917558 VSA917557:VSB917558 WBW917557:WBX917558 WLS917557:WLT917558 WVO917557:WVP917558 JC983093:JD983094 SY983093:SZ983094 ACU983093:ACV983094 AMQ983093:AMR983094 AWM983093:AWN983094 BGI983093:BGJ983094 BQE983093:BQF983094 CAA983093:CAB983094 CJW983093:CJX983094 CTS983093:CTT983094 DDO983093:DDP983094 DNK983093:DNL983094 DXG983093:DXH983094 EHC983093:EHD983094 EQY983093:EQZ983094 FAU983093:FAV983094 FKQ983093:FKR983094 FUM983093:FUN983094 GEI983093:GEJ983094 GOE983093:GOF983094 GYA983093:GYB983094 HHW983093:HHX983094 HRS983093:HRT983094 IBO983093:IBP983094 ILK983093:ILL983094 IVG983093:IVH983094 JFC983093:JFD983094 JOY983093:JOZ983094 JYU983093:JYV983094 KIQ983093:KIR983094 KSM983093:KSN983094 LCI983093:LCJ983094 LME983093:LMF983094 LWA983093:LWB983094 MFW983093:MFX983094 MPS983093:MPT983094 MZO983093:MZP983094 NJK983093:NJL983094 NTG983093:NTH983094 ODC983093:ODD983094 OMY983093:OMZ983094 OWU983093:OWV983094 PGQ983093:PGR983094 PQM983093:PQN983094 QAI983093:QAJ983094 QKE983093:QKF983094 QUA983093:QUB983094 RDW983093:RDX983094 RNS983093:RNT983094 RXO983093:RXP983094 SHK983093:SHL983094 SRG983093:SRH983094 TBC983093:TBD983094 TKY983093:TKZ983094 TUU983093:TUV983094 UEQ983093:UER983094 UOM983093:UON983094 UYI983093:UYJ983094 VIE983093:VIF983094 VSA983093:VSB983094 WBW983093:WBX983094 WLS983093:WLT983094 WVO983093:WVP983094 JC65631:JD65632 SY65631:SZ65632 ACU65631:ACV65632 AMQ65631:AMR65632 AWM65631:AWN65632 BGI65631:BGJ65632 BQE65631:BQF65632 CAA65631:CAB65632 CJW65631:CJX65632 CTS65631:CTT65632 DDO65631:DDP65632 DNK65631:DNL65632 DXG65631:DXH65632 EHC65631:EHD65632 EQY65631:EQZ65632 FAU65631:FAV65632 FKQ65631:FKR65632 FUM65631:FUN65632 GEI65631:GEJ65632 GOE65631:GOF65632 GYA65631:GYB65632 HHW65631:HHX65632 HRS65631:HRT65632 IBO65631:IBP65632 ILK65631:ILL65632 IVG65631:IVH65632 JFC65631:JFD65632 JOY65631:JOZ65632 JYU65631:JYV65632 KIQ65631:KIR65632 KSM65631:KSN65632 LCI65631:LCJ65632 LME65631:LMF65632 LWA65631:LWB65632 MFW65631:MFX65632 MPS65631:MPT65632 MZO65631:MZP65632 NJK65631:NJL65632 NTG65631:NTH65632 ODC65631:ODD65632 OMY65631:OMZ65632 OWU65631:OWV65632 PGQ65631:PGR65632 PQM65631:PQN65632 QAI65631:QAJ65632 QKE65631:QKF65632 QUA65631:QUB65632 RDW65631:RDX65632 RNS65631:RNT65632 RXO65631:RXP65632 SHK65631:SHL65632 SRG65631:SRH65632 TBC65631:TBD65632 TKY65631:TKZ65632 TUU65631:TUV65632 UEQ65631:UER65632 UOM65631:UON65632 UYI65631:UYJ65632 VIE65631:VIF65632 VSA65631:VSB65632 WBW65631:WBX65632 WLS65631:WLT65632 WVO65631:WVP65632 JC131167:JD131168 SY131167:SZ131168 ACU131167:ACV131168 AMQ131167:AMR131168 AWM131167:AWN131168 BGI131167:BGJ131168 BQE131167:BQF131168 CAA131167:CAB131168 CJW131167:CJX131168 CTS131167:CTT131168 DDO131167:DDP131168 DNK131167:DNL131168 DXG131167:DXH131168 EHC131167:EHD131168 EQY131167:EQZ131168 FAU131167:FAV131168 FKQ131167:FKR131168 FUM131167:FUN131168 GEI131167:GEJ131168 GOE131167:GOF131168 GYA131167:GYB131168 HHW131167:HHX131168 HRS131167:HRT131168 IBO131167:IBP131168 ILK131167:ILL131168 IVG131167:IVH131168 JFC131167:JFD131168 JOY131167:JOZ131168 JYU131167:JYV131168 KIQ131167:KIR131168 KSM131167:KSN131168 LCI131167:LCJ131168 LME131167:LMF131168 LWA131167:LWB131168 MFW131167:MFX131168 MPS131167:MPT131168 MZO131167:MZP131168 NJK131167:NJL131168 NTG131167:NTH131168 ODC131167:ODD131168 OMY131167:OMZ131168 OWU131167:OWV131168 PGQ131167:PGR131168 PQM131167:PQN131168 QAI131167:QAJ131168 QKE131167:QKF131168 QUA131167:QUB131168 RDW131167:RDX131168 RNS131167:RNT131168 RXO131167:RXP131168 SHK131167:SHL131168 SRG131167:SRH131168 TBC131167:TBD131168 TKY131167:TKZ131168 TUU131167:TUV131168 UEQ131167:UER131168 UOM131167:UON131168 UYI131167:UYJ131168 VIE131167:VIF131168 VSA131167:VSB131168 WBW131167:WBX131168 WLS131167:WLT131168 WVO131167:WVP131168 JC196703:JD196704 SY196703:SZ196704 ACU196703:ACV196704 AMQ196703:AMR196704 AWM196703:AWN196704 BGI196703:BGJ196704 BQE196703:BQF196704 CAA196703:CAB196704 CJW196703:CJX196704 CTS196703:CTT196704 DDO196703:DDP196704 DNK196703:DNL196704 DXG196703:DXH196704 EHC196703:EHD196704 EQY196703:EQZ196704 FAU196703:FAV196704 FKQ196703:FKR196704 FUM196703:FUN196704 GEI196703:GEJ196704 GOE196703:GOF196704 GYA196703:GYB196704 HHW196703:HHX196704 HRS196703:HRT196704 IBO196703:IBP196704 ILK196703:ILL196704 IVG196703:IVH196704 JFC196703:JFD196704 JOY196703:JOZ196704 JYU196703:JYV196704 KIQ196703:KIR196704 KSM196703:KSN196704 LCI196703:LCJ196704 LME196703:LMF196704 LWA196703:LWB196704 MFW196703:MFX196704 MPS196703:MPT196704 MZO196703:MZP196704 NJK196703:NJL196704 NTG196703:NTH196704 ODC196703:ODD196704 OMY196703:OMZ196704 OWU196703:OWV196704 PGQ196703:PGR196704 PQM196703:PQN196704 QAI196703:QAJ196704 QKE196703:QKF196704 QUA196703:QUB196704 RDW196703:RDX196704 RNS196703:RNT196704 RXO196703:RXP196704 SHK196703:SHL196704 SRG196703:SRH196704 TBC196703:TBD196704 TKY196703:TKZ196704 TUU196703:TUV196704 UEQ196703:UER196704 UOM196703:UON196704 UYI196703:UYJ196704 VIE196703:VIF196704 VSA196703:VSB196704 WBW196703:WBX196704 WLS196703:WLT196704 WVO196703:WVP196704 JC262239:JD262240 SY262239:SZ262240 ACU262239:ACV262240 AMQ262239:AMR262240 AWM262239:AWN262240 BGI262239:BGJ262240 BQE262239:BQF262240 CAA262239:CAB262240 CJW262239:CJX262240 CTS262239:CTT262240 DDO262239:DDP262240 DNK262239:DNL262240 DXG262239:DXH262240 EHC262239:EHD262240 EQY262239:EQZ262240 FAU262239:FAV262240 FKQ262239:FKR262240 FUM262239:FUN262240 GEI262239:GEJ262240 GOE262239:GOF262240 GYA262239:GYB262240 HHW262239:HHX262240 HRS262239:HRT262240 IBO262239:IBP262240 ILK262239:ILL262240 IVG262239:IVH262240 JFC262239:JFD262240 JOY262239:JOZ262240 JYU262239:JYV262240 KIQ262239:KIR262240 KSM262239:KSN262240 LCI262239:LCJ262240 LME262239:LMF262240 LWA262239:LWB262240 MFW262239:MFX262240 MPS262239:MPT262240 MZO262239:MZP262240 NJK262239:NJL262240 NTG262239:NTH262240 ODC262239:ODD262240 OMY262239:OMZ262240 OWU262239:OWV262240 PGQ262239:PGR262240 PQM262239:PQN262240 QAI262239:QAJ262240 QKE262239:QKF262240 QUA262239:QUB262240 RDW262239:RDX262240 RNS262239:RNT262240 RXO262239:RXP262240 SHK262239:SHL262240 SRG262239:SRH262240 TBC262239:TBD262240 TKY262239:TKZ262240 TUU262239:TUV262240 UEQ262239:UER262240 UOM262239:UON262240 UYI262239:UYJ262240 VIE262239:VIF262240 VSA262239:VSB262240 WBW262239:WBX262240 WLS262239:WLT262240 WVO262239:WVP262240 JC327775:JD327776 SY327775:SZ327776 ACU327775:ACV327776 AMQ327775:AMR327776 AWM327775:AWN327776 BGI327775:BGJ327776 BQE327775:BQF327776 CAA327775:CAB327776 CJW327775:CJX327776 CTS327775:CTT327776 DDO327775:DDP327776 DNK327775:DNL327776 DXG327775:DXH327776 EHC327775:EHD327776 EQY327775:EQZ327776 FAU327775:FAV327776 FKQ327775:FKR327776 FUM327775:FUN327776 GEI327775:GEJ327776 GOE327775:GOF327776 GYA327775:GYB327776 HHW327775:HHX327776 HRS327775:HRT327776 IBO327775:IBP327776 ILK327775:ILL327776 IVG327775:IVH327776 JFC327775:JFD327776 JOY327775:JOZ327776 JYU327775:JYV327776 KIQ327775:KIR327776 KSM327775:KSN327776 LCI327775:LCJ327776 LME327775:LMF327776 LWA327775:LWB327776 MFW327775:MFX327776 MPS327775:MPT327776 MZO327775:MZP327776 NJK327775:NJL327776 NTG327775:NTH327776 ODC327775:ODD327776 OMY327775:OMZ327776 OWU327775:OWV327776 PGQ327775:PGR327776 PQM327775:PQN327776 QAI327775:QAJ327776 QKE327775:QKF327776 QUA327775:QUB327776 RDW327775:RDX327776 RNS327775:RNT327776 RXO327775:RXP327776 SHK327775:SHL327776 SRG327775:SRH327776 TBC327775:TBD327776 TKY327775:TKZ327776 TUU327775:TUV327776 UEQ327775:UER327776 UOM327775:UON327776 UYI327775:UYJ327776 VIE327775:VIF327776 VSA327775:VSB327776 WBW327775:WBX327776 WLS327775:WLT327776 WVO327775:WVP327776 JC393311:JD393312 SY393311:SZ393312 ACU393311:ACV393312 AMQ393311:AMR393312 AWM393311:AWN393312 BGI393311:BGJ393312 BQE393311:BQF393312 CAA393311:CAB393312 CJW393311:CJX393312 CTS393311:CTT393312 DDO393311:DDP393312 DNK393311:DNL393312 DXG393311:DXH393312 EHC393311:EHD393312 EQY393311:EQZ393312 FAU393311:FAV393312 FKQ393311:FKR393312 FUM393311:FUN393312 GEI393311:GEJ393312 GOE393311:GOF393312 GYA393311:GYB393312 HHW393311:HHX393312 HRS393311:HRT393312 IBO393311:IBP393312 ILK393311:ILL393312 IVG393311:IVH393312 JFC393311:JFD393312 JOY393311:JOZ393312 JYU393311:JYV393312 KIQ393311:KIR393312 KSM393311:KSN393312 LCI393311:LCJ393312 LME393311:LMF393312 LWA393311:LWB393312 MFW393311:MFX393312 MPS393311:MPT393312 MZO393311:MZP393312 NJK393311:NJL393312 NTG393311:NTH393312 ODC393311:ODD393312 OMY393311:OMZ393312 OWU393311:OWV393312 PGQ393311:PGR393312 PQM393311:PQN393312 QAI393311:QAJ393312 QKE393311:QKF393312 QUA393311:QUB393312 RDW393311:RDX393312 RNS393311:RNT393312 RXO393311:RXP393312 SHK393311:SHL393312 SRG393311:SRH393312 TBC393311:TBD393312 TKY393311:TKZ393312 TUU393311:TUV393312 UEQ393311:UER393312 UOM393311:UON393312 UYI393311:UYJ393312 VIE393311:VIF393312 VSA393311:VSB393312 WBW393311:WBX393312 WLS393311:WLT393312 WVO393311:WVP393312 JC458847:JD458848 SY458847:SZ458848 ACU458847:ACV458848 AMQ458847:AMR458848 AWM458847:AWN458848 BGI458847:BGJ458848 BQE458847:BQF458848 CAA458847:CAB458848 CJW458847:CJX458848 CTS458847:CTT458848 DDO458847:DDP458848 DNK458847:DNL458848 DXG458847:DXH458848 EHC458847:EHD458848 EQY458847:EQZ458848 FAU458847:FAV458848 FKQ458847:FKR458848 FUM458847:FUN458848 GEI458847:GEJ458848 GOE458847:GOF458848 GYA458847:GYB458848 HHW458847:HHX458848 HRS458847:HRT458848 IBO458847:IBP458848 ILK458847:ILL458848 IVG458847:IVH458848 JFC458847:JFD458848 JOY458847:JOZ458848 JYU458847:JYV458848 KIQ458847:KIR458848 KSM458847:KSN458848 LCI458847:LCJ458848 LME458847:LMF458848 LWA458847:LWB458848 MFW458847:MFX458848 MPS458847:MPT458848 MZO458847:MZP458848 NJK458847:NJL458848 NTG458847:NTH458848 ODC458847:ODD458848 OMY458847:OMZ458848 OWU458847:OWV458848 PGQ458847:PGR458848 PQM458847:PQN458848 QAI458847:QAJ458848 QKE458847:QKF458848 QUA458847:QUB458848 RDW458847:RDX458848 RNS458847:RNT458848 RXO458847:RXP458848 SHK458847:SHL458848 SRG458847:SRH458848 TBC458847:TBD458848 TKY458847:TKZ458848 TUU458847:TUV458848 UEQ458847:UER458848 UOM458847:UON458848 UYI458847:UYJ458848 VIE458847:VIF458848 VSA458847:VSB458848 WBW458847:WBX458848 WLS458847:WLT458848 WVO458847:WVP458848 JC524383:JD524384 SY524383:SZ524384 ACU524383:ACV524384 AMQ524383:AMR524384 AWM524383:AWN524384 BGI524383:BGJ524384 BQE524383:BQF524384 CAA524383:CAB524384 CJW524383:CJX524384 CTS524383:CTT524384 DDO524383:DDP524384 DNK524383:DNL524384 DXG524383:DXH524384 EHC524383:EHD524384 EQY524383:EQZ524384 FAU524383:FAV524384 FKQ524383:FKR524384 FUM524383:FUN524384 GEI524383:GEJ524384 GOE524383:GOF524384 GYA524383:GYB524384 HHW524383:HHX524384 HRS524383:HRT524384 IBO524383:IBP524384 ILK524383:ILL524384 IVG524383:IVH524384 JFC524383:JFD524384 JOY524383:JOZ524384 JYU524383:JYV524384 KIQ524383:KIR524384 KSM524383:KSN524384 LCI524383:LCJ524384 LME524383:LMF524384 LWA524383:LWB524384 MFW524383:MFX524384 MPS524383:MPT524384 MZO524383:MZP524384 NJK524383:NJL524384 NTG524383:NTH524384 ODC524383:ODD524384 OMY524383:OMZ524384 OWU524383:OWV524384 PGQ524383:PGR524384 PQM524383:PQN524384 QAI524383:QAJ524384 QKE524383:QKF524384 QUA524383:QUB524384 RDW524383:RDX524384 RNS524383:RNT524384 RXO524383:RXP524384 SHK524383:SHL524384 SRG524383:SRH524384 TBC524383:TBD524384 TKY524383:TKZ524384 TUU524383:TUV524384 UEQ524383:UER524384 UOM524383:UON524384 UYI524383:UYJ524384 VIE524383:VIF524384 VSA524383:VSB524384 WBW524383:WBX524384 WLS524383:WLT524384 WVO524383:WVP524384 JC589919:JD589920 SY589919:SZ589920 ACU589919:ACV589920 AMQ589919:AMR589920 AWM589919:AWN589920 BGI589919:BGJ589920 BQE589919:BQF589920 CAA589919:CAB589920 CJW589919:CJX589920 CTS589919:CTT589920 DDO589919:DDP589920 DNK589919:DNL589920 DXG589919:DXH589920 EHC589919:EHD589920 EQY589919:EQZ589920 FAU589919:FAV589920 FKQ589919:FKR589920 FUM589919:FUN589920 GEI589919:GEJ589920 GOE589919:GOF589920 GYA589919:GYB589920 HHW589919:HHX589920 HRS589919:HRT589920 IBO589919:IBP589920 ILK589919:ILL589920 IVG589919:IVH589920 JFC589919:JFD589920 JOY589919:JOZ589920 JYU589919:JYV589920 KIQ589919:KIR589920 KSM589919:KSN589920 LCI589919:LCJ589920 LME589919:LMF589920 LWA589919:LWB589920 MFW589919:MFX589920 MPS589919:MPT589920 MZO589919:MZP589920 NJK589919:NJL589920 NTG589919:NTH589920 ODC589919:ODD589920 OMY589919:OMZ589920 OWU589919:OWV589920 PGQ589919:PGR589920 PQM589919:PQN589920 QAI589919:QAJ589920 QKE589919:QKF589920 QUA589919:QUB589920 RDW589919:RDX589920 RNS589919:RNT589920 RXO589919:RXP589920 SHK589919:SHL589920 SRG589919:SRH589920 TBC589919:TBD589920 TKY589919:TKZ589920 TUU589919:TUV589920 UEQ589919:UER589920 UOM589919:UON589920 UYI589919:UYJ589920 VIE589919:VIF589920 VSA589919:VSB589920 WBW589919:WBX589920 WLS589919:WLT589920 WVO589919:WVP589920 JC655455:JD655456 SY655455:SZ655456 ACU655455:ACV655456 AMQ655455:AMR655456 AWM655455:AWN655456 BGI655455:BGJ655456 BQE655455:BQF655456 CAA655455:CAB655456 CJW655455:CJX655456 CTS655455:CTT655456 DDO655455:DDP655456 DNK655455:DNL655456 DXG655455:DXH655456 EHC655455:EHD655456 EQY655455:EQZ655456 FAU655455:FAV655456 FKQ655455:FKR655456 FUM655455:FUN655456 GEI655455:GEJ655456 GOE655455:GOF655456 GYA655455:GYB655456 HHW655455:HHX655456 HRS655455:HRT655456 IBO655455:IBP655456 ILK655455:ILL655456 IVG655455:IVH655456 JFC655455:JFD655456 JOY655455:JOZ655456 JYU655455:JYV655456 KIQ655455:KIR655456 KSM655455:KSN655456 LCI655455:LCJ655456 LME655455:LMF655456 LWA655455:LWB655456 MFW655455:MFX655456 MPS655455:MPT655456 MZO655455:MZP655456 NJK655455:NJL655456 NTG655455:NTH655456 ODC655455:ODD655456 OMY655455:OMZ655456 OWU655455:OWV655456 PGQ655455:PGR655456 PQM655455:PQN655456 QAI655455:QAJ655456 QKE655455:QKF655456 QUA655455:QUB655456 RDW655455:RDX655456 RNS655455:RNT655456 RXO655455:RXP655456 SHK655455:SHL655456 SRG655455:SRH655456 TBC655455:TBD655456 TKY655455:TKZ655456 TUU655455:TUV655456 UEQ655455:UER655456 UOM655455:UON655456 UYI655455:UYJ655456 VIE655455:VIF655456 VSA655455:VSB655456 WBW655455:WBX655456 WLS655455:WLT655456 WVO655455:WVP655456 JC720991:JD720992 SY720991:SZ720992 ACU720991:ACV720992 AMQ720991:AMR720992 AWM720991:AWN720992 BGI720991:BGJ720992 BQE720991:BQF720992 CAA720991:CAB720992 CJW720991:CJX720992 CTS720991:CTT720992 DDO720991:DDP720992 DNK720991:DNL720992 DXG720991:DXH720992 EHC720991:EHD720992 EQY720991:EQZ720992 FAU720991:FAV720992 FKQ720991:FKR720992 FUM720991:FUN720992 GEI720991:GEJ720992 GOE720991:GOF720992 GYA720991:GYB720992 HHW720991:HHX720992 HRS720991:HRT720992 IBO720991:IBP720992 ILK720991:ILL720992 IVG720991:IVH720992 JFC720991:JFD720992 JOY720991:JOZ720992 JYU720991:JYV720992 KIQ720991:KIR720992 KSM720991:KSN720992 LCI720991:LCJ720992 LME720991:LMF720992 LWA720991:LWB720992 MFW720991:MFX720992 MPS720991:MPT720992 MZO720991:MZP720992 NJK720991:NJL720992 NTG720991:NTH720992 ODC720991:ODD720992 OMY720991:OMZ720992 OWU720991:OWV720992 PGQ720991:PGR720992 PQM720991:PQN720992 QAI720991:QAJ720992 QKE720991:QKF720992 QUA720991:QUB720992 RDW720991:RDX720992 RNS720991:RNT720992 RXO720991:RXP720992 SHK720991:SHL720992 SRG720991:SRH720992 TBC720991:TBD720992 TKY720991:TKZ720992 TUU720991:TUV720992 UEQ720991:UER720992 UOM720991:UON720992 UYI720991:UYJ720992 VIE720991:VIF720992 VSA720991:VSB720992 WBW720991:WBX720992 WLS720991:WLT720992 WVO720991:WVP720992 JC786527:JD786528 SY786527:SZ786528 ACU786527:ACV786528 AMQ786527:AMR786528 AWM786527:AWN786528 BGI786527:BGJ786528 BQE786527:BQF786528 CAA786527:CAB786528 CJW786527:CJX786528 CTS786527:CTT786528 DDO786527:DDP786528 DNK786527:DNL786528 DXG786527:DXH786528 EHC786527:EHD786528 EQY786527:EQZ786528 FAU786527:FAV786528 FKQ786527:FKR786528 FUM786527:FUN786528 GEI786527:GEJ786528 GOE786527:GOF786528 GYA786527:GYB786528 HHW786527:HHX786528 HRS786527:HRT786528 IBO786527:IBP786528 ILK786527:ILL786528 IVG786527:IVH786528 JFC786527:JFD786528 JOY786527:JOZ786528 JYU786527:JYV786528 KIQ786527:KIR786528 KSM786527:KSN786528 LCI786527:LCJ786528 LME786527:LMF786528 LWA786527:LWB786528 MFW786527:MFX786528 MPS786527:MPT786528 MZO786527:MZP786528 NJK786527:NJL786528 NTG786527:NTH786528 ODC786527:ODD786528 OMY786527:OMZ786528 OWU786527:OWV786528 PGQ786527:PGR786528 PQM786527:PQN786528 QAI786527:QAJ786528 QKE786527:QKF786528 QUA786527:QUB786528 RDW786527:RDX786528 RNS786527:RNT786528 RXO786527:RXP786528 SHK786527:SHL786528 SRG786527:SRH786528 TBC786527:TBD786528 TKY786527:TKZ786528 TUU786527:TUV786528 UEQ786527:UER786528 UOM786527:UON786528 UYI786527:UYJ786528 VIE786527:VIF786528 VSA786527:VSB786528 WBW786527:WBX786528 WLS786527:WLT786528 WVO786527:WVP786528 JC852063:JD852064 SY852063:SZ852064 ACU852063:ACV852064 AMQ852063:AMR852064 AWM852063:AWN852064 BGI852063:BGJ852064 BQE852063:BQF852064 CAA852063:CAB852064 CJW852063:CJX852064 CTS852063:CTT852064 DDO852063:DDP852064 DNK852063:DNL852064 DXG852063:DXH852064 EHC852063:EHD852064 EQY852063:EQZ852064 FAU852063:FAV852064 FKQ852063:FKR852064 FUM852063:FUN852064 GEI852063:GEJ852064 GOE852063:GOF852064 GYA852063:GYB852064 HHW852063:HHX852064 HRS852063:HRT852064 IBO852063:IBP852064 ILK852063:ILL852064 IVG852063:IVH852064 JFC852063:JFD852064 JOY852063:JOZ852064 JYU852063:JYV852064 KIQ852063:KIR852064 KSM852063:KSN852064 LCI852063:LCJ852064 LME852063:LMF852064 LWA852063:LWB852064 MFW852063:MFX852064 MPS852063:MPT852064 MZO852063:MZP852064 NJK852063:NJL852064 NTG852063:NTH852064 ODC852063:ODD852064 OMY852063:OMZ852064 OWU852063:OWV852064 PGQ852063:PGR852064 PQM852063:PQN852064 QAI852063:QAJ852064 QKE852063:QKF852064 QUA852063:QUB852064 RDW852063:RDX852064 RNS852063:RNT852064 RXO852063:RXP852064 SHK852063:SHL852064 SRG852063:SRH852064 TBC852063:TBD852064 TKY852063:TKZ852064 TUU852063:TUV852064 UEQ852063:UER852064 UOM852063:UON852064 UYI852063:UYJ852064 VIE852063:VIF852064 VSA852063:VSB852064 WBW852063:WBX852064 WLS852063:WLT852064 WVO852063:WVP852064 JC917599:JD917600 SY917599:SZ917600 ACU917599:ACV917600 AMQ917599:AMR917600 AWM917599:AWN917600 BGI917599:BGJ917600 BQE917599:BQF917600 CAA917599:CAB917600 CJW917599:CJX917600 CTS917599:CTT917600 DDO917599:DDP917600 DNK917599:DNL917600 DXG917599:DXH917600 EHC917599:EHD917600 EQY917599:EQZ917600 FAU917599:FAV917600 FKQ917599:FKR917600 FUM917599:FUN917600 GEI917599:GEJ917600 GOE917599:GOF917600 GYA917599:GYB917600 HHW917599:HHX917600 HRS917599:HRT917600 IBO917599:IBP917600 ILK917599:ILL917600 IVG917599:IVH917600 JFC917599:JFD917600 JOY917599:JOZ917600 JYU917599:JYV917600 KIQ917599:KIR917600 KSM917599:KSN917600 LCI917599:LCJ917600 LME917599:LMF917600 LWA917599:LWB917600 MFW917599:MFX917600 MPS917599:MPT917600 MZO917599:MZP917600 NJK917599:NJL917600 NTG917599:NTH917600 ODC917599:ODD917600 OMY917599:OMZ917600 OWU917599:OWV917600 PGQ917599:PGR917600 PQM917599:PQN917600 QAI917599:QAJ917600 QKE917599:QKF917600 QUA917599:QUB917600 RDW917599:RDX917600 RNS917599:RNT917600 RXO917599:RXP917600 SHK917599:SHL917600 SRG917599:SRH917600 TBC917599:TBD917600 TKY917599:TKZ917600 TUU917599:TUV917600 UEQ917599:UER917600 UOM917599:UON917600 UYI917599:UYJ917600 VIE917599:VIF917600 VSA917599:VSB917600 WBW917599:WBX917600 WLS917599:WLT917600 WVO917599:WVP917600 JC983135:JD983136 SY983135:SZ983136 ACU983135:ACV983136 AMQ983135:AMR983136 AWM983135:AWN983136 BGI983135:BGJ983136 BQE983135:BQF983136 CAA983135:CAB983136 CJW983135:CJX983136 CTS983135:CTT983136 DDO983135:DDP983136 DNK983135:DNL983136 DXG983135:DXH983136 EHC983135:EHD983136 EQY983135:EQZ983136 FAU983135:FAV983136 FKQ983135:FKR983136 FUM983135:FUN983136 GEI983135:GEJ983136 GOE983135:GOF983136 GYA983135:GYB983136 HHW983135:HHX983136 HRS983135:HRT983136 IBO983135:IBP983136 ILK983135:ILL983136 IVG983135:IVH983136 JFC983135:JFD983136 JOY983135:JOZ983136 JYU983135:JYV983136 KIQ983135:KIR983136 KSM983135:KSN983136 LCI983135:LCJ983136 LME983135:LMF983136 LWA983135:LWB983136 MFW983135:MFX983136 MPS983135:MPT983136 MZO983135:MZP983136 NJK983135:NJL983136 NTG983135:NTH983136 ODC983135:ODD983136 OMY983135:OMZ983136 OWU983135:OWV983136 PGQ983135:PGR983136 PQM983135:PQN983136 QAI983135:QAJ983136 QKE983135:QKF983136 QUA983135:QUB983136 RDW983135:RDX983136 RNS983135:RNT983136 RXO983135:RXP983136 SHK983135:SHL983136 SRG983135:SRH983136 TBC983135:TBD983136 TKY983135:TKZ983136 TUU983135:TUV983136 UEQ983135:UER983136 UOM983135:UON983136 UYI983135:UYJ983136 VIE983135:VIF983136 VSA983135:VSB983136 WBW983135:WBX983136 WLS983135:WLT983136 WVO983135:WVP983136" xr:uid="{00000000-0002-0000-0100-00000C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WVL982856:WVM982856 RDT982856:RDU982856 IZ65352:JA65352 SV65352:SW65352 ACR65352:ACS65352 AMN65352:AMO65352 AWJ65352:AWK65352 BGF65352:BGG65352 BQB65352:BQC65352 BZX65352:BZY65352 CJT65352:CJU65352 CTP65352:CTQ65352 DDL65352:DDM65352 DNH65352:DNI65352 DXD65352:DXE65352 EGZ65352:EHA65352 EQV65352:EQW65352 FAR65352:FAS65352 FKN65352:FKO65352 FUJ65352:FUK65352 GEF65352:GEG65352 GOB65352:GOC65352 GXX65352:GXY65352 HHT65352:HHU65352 HRP65352:HRQ65352 IBL65352:IBM65352 ILH65352:ILI65352 IVD65352:IVE65352 JEZ65352:JFA65352 JOV65352:JOW65352 JYR65352:JYS65352 KIN65352:KIO65352 KSJ65352:KSK65352 LCF65352:LCG65352 LMB65352:LMC65352 LVX65352:LVY65352 MFT65352:MFU65352 MPP65352:MPQ65352 MZL65352:MZM65352 NJH65352:NJI65352 NTD65352:NTE65352 OCZ65352:ODA65352 OMV65352:OMW65352 OWR65352:OWS65352 PGN65352:PGO65352 PQJ65352:PQK65352 QAF65352:QAG65352 QKB65352:QKC65352 QTX65352:QTY65352 RDT65352:RDU65352 RNP65352:RNQ65352 RXL65352:RXM65352 SHH65352:SHI65352 SRD65352:SRE65352 TAZ65352:TBA65352 TKV65352:TKW65352 TUR65352:TUS65352 UEN65352:UEO65352 UOJ65352:UOK65352 UYF65352:UYG65352 VIB65352:VIC65352 VRX65352:VRY65352 WBT65352:WBU65352 WLP65352:WLQ65352 WVL65352:WVM65352 RNP982856:RNQ982856 IZ130888:JA130888 SV130888:SW130888 ACR130888:ACS130888 AMN130888:AMO130888 AWJ130888:AWK130888 BGF130888:BGG130888 BQB130888:BQC130888 BZX130888:BZY130888 CJT130888:CJU130888 CTP130888:CTQ130888 DDL130888:DDM130888 DNH130888:DNI130888 DXD130888:DXE130888 EGZ130888:EHA130888 EQV130888:EQW130888 FAR130888:FAS130888 FKN130888:FKO130888 FUJ130888:FUK130888 GEF130888:GEG130888 GOB130888:GOC130888 GXX130888:GXY130888 HHT130888:HHU130888 HRP130888:HRQ130888 IBL130888:IBM130888 ILH130888:ILI130888 IVD130888:IVE130888 JEZ130888:JFA130888 JOV130888:JOW130888 JYR130888:JYS130888 KIN130888:KIO130888 KSJ130888:KSK130888 LCF130888:LCG130888 LMB130888:LMC130888 LVX130888:LVY130888 MFT130888:MFU130888 MPP130888:MPQ130888 MZL130888:MZM130888 NJH130888:NJI130888 NTD130888:NTE130888 OCZ130888:ODA130888 OMV130888:OMW130888 OWR130888:OWS130888 PGN130888:PGO130888 PQJ130888:PQK130888 QAF130888:QAG130888 QKB130888:QKC130888 QTX130888:QTY130888 RDT130888:RDU130888 RNP130888:RNQ130888 RXL130888:RXM130888 SHH130888:SHI130888 SRD130888:SRE130888 TAZ130888:TBA130888 TKV130888:TKW130888 TUR130888:TUS130888 UEN130888:UEO130888 UOJ130888:UOK130888 UYF130888:UYG130888 VIB130888:VIC130888 VRX130888:VRY130888 WBT130888:WBU130888 WLP130888:WLQ130888 WVL130888:WVM130888 RXL982856:RXM982856 IZ196424:JA196424 SV196424:SW196424 ACR196424:ACS196424 AMN196424:AMO196424 AWJ196424:AWK196424 BGF196424:BGG196424 BQB196424:BQC196424 BZX196424:BZY196424 CJT196424:CJU196424 CTP196424:CTQ196424 DDL196424:DDM196424 DNH196424:DNI196424 DXD196424:DXE196424 EGZ196424:EHA196424 EQV196424:EQW196424 FAR196424:FAS196424 FKN196424:FKO196424 FUJ196424:FUK196424 GEF196424:GEG196424 GOB196424:GOC196424 GXX196424:GXY196424 HHT196424:HHU196424 HRP196424:HRQ196424 IBL196424:IBM196424 ILH196424:ILI196424 IVD196424:IVE196424 JEZ196424:JFA196424 JOV196424:JOW196424 JYR196424:JYS196424 KIN196424:KIO196424 KSJ196424:KSK196424 LCF196424:LCG196424 LMB196424:LMC196424 LVX196424:LVY196424 MFT196424:MFU196424 MPP196424:MPQ196424 MZL196424:MZM196424 NJH196424:NJI196424 NTD196424:NTE196424 OCZ196424:ODA196424 OMV196424:OMW196424 OWR196424:OWS196424 PGN196424:PGO196424 PQJ196424:PQK196424 QAF196424:QAG196424 QKB196424:QKC196424 QTX196424:QTY196424 RDT196424:RDU196424 RNP196424:RNQ196424 RXL196424:RXM196424 SHH196424:SHI196424 SRD196424:SRE196424 TAZ196424:TBA196424 TKV196424:TKW196424 TUR196424:TUS196424 UEN196424:UEO196424 UOJ196424:UOK196424 UYF196424:UYG196424 VIB196424:VIC196424 VRX196424:VRY196424 WBT196424:WBU196424 WLP196424:WLQ196424 WVL196424:WVM196424 SHH982856:SHI982856 IZ261960:JA261960 SV261960:SW261960 ACR261960:ACS261960 AMN261960:AMO261960 AWJ261960:AWK261960 BGF261960:BGG261960 BQB261960:BQC261960 BZX261960:BZY261960 CJT261960:CJU261960 CTP261960:CTQ261960 DDL261960:DDM261960 DNH261960:DNI261960 DXD261960:DXE261960 EGZ261960:EHA261960 EQV261960:EQW261960 FAR261960:FAS261960 FKN261960:FKO261960 FUJ261960:FUK261960 GEF261960:GEG261960 GOB261960:GOC261960 GXX261960:GXY261960 HHT261960:HHU261960 HRP261960:HRQ261960 IBL261960:IBM261960 ILH261960:ILI261960 IVD261960:IVE261960 JEZ261960:JFA261960 JOV261960:JOW261960 JYR261960:JYS261960 KIN261960:KIO261960 KSJ261960:KSK261960 LCF261960:LCG261960 LMB261960:LMC261960 LVX261960:LVY261960 MFT261960:MFU261960 MPP261960:MPQ261960 MZL261960:MZM261960 NJH261960:NJI261960 NTD261960:NTE261960 OCZ261960:ODA261960 OMV261960:OMW261960 OWR261960:OWS261960 PGN261960:PGO261960 PQJ261960:PQK261960 QAF261960:QAG261960 QKB261960:QKC261960 QTX261960:QTY261960 RDT261960:RDU261960 RNP261960:RNQ261960 RXL261960:RXM261960 SHH261960:SHI261960 SRD261960:SRE261960 TAZ261960:TBA261960 TKV261960:TKW261960 TUR261960:TUS261960 UEN261960:UEO261960 UOJ261960:UOK261960 UYF261960:UYG261960 VIB261960:VIC261960 VRX261960:VRY261960 WBT261960:WBU261960 WLP261960:WLQ261960 WVL261960:WVM261960 SRD982856:SRE982856 IZ327496:JA327496 SV327496:SW327496 ACR327496:ACS327496 AMN327496:AMO327496 AWJ327496:AWK327496 BGF327496:BGG327496 BQB327496:BQC327496 BZX327496:BZY327496 CJT327496:CJU327496 CTP327496:CTQ327496 DDL327496:DDM327496 DNH327496:DNI327496 DXD327496:DXE327496 EGZ327496:EHA327496 EQV327496:EQW327496 FAR327496:FAS327496 FKN327496:FKO327496 FUJ327496:FUK327496 GEF327496:GEG327496 GOB327496:GOC327496 GXX327496:GXY327496 HHT327496:HHU327496 HRP327496:HRQ327496 IBL327496:IBM327496 ILH327496:ILI327496 IVD327496:IVE327496 JEZ327496:JFA327496 JOV327496:JOW327496 JYR327496:JYS327496 KIN327496:KIO327496 KSJ327496:KSK327496 LCF327496:LCG327496 LMB327496:LMC327496 LVX327496:LVY327496 MFT327496:MFU327496 MPP327496:MPQ327496 MZL327496:MZM327496 NJH327496:NJI327496 NTD327496:NTE327496 OCZ327496:ODA327496 OMV327496:OMW327496 OWR327496:OWS327496 PGN327496:PGO327496 PQJ327496:PQK327496 QAF327496:QAG327496 QKB327496:QKC327496 QTX327496:QTY327496 RDT327496:RDU327496 RNP327496:RNQ327496 RXL327496:RXM327496 SHH327496:SHI327496 SRD327496:SRE327496 TAZ327496:TBA327496 TKV327496:TKW327496 TUR327496:TUS327496 UEN327496:UEO327496 UOJ327496:UOK327496 UYF327496:UYG327496 VIB327496:VIC327496 VRX327496:VRY327496 WBT327496:WBU327496 WLP327496:WLQ327496 WVL327496:WVM327496 TAZ982856:TBA982856 IZ393032:JA393032 SV393032:SW393032 ACR393032:ACS393032 AMN393032:AMO393032 AWJ393032:AWK393032 BGF393032:BGG393032 BQB393032:BQC393032 BZX393032:BZY393032 CJT393032:CJU393032 CTP393032:CTQ393032 DDL393032:DDM393032 DNH393032:DNI393032 DXD393032:DXE393032 EGZ393032:EHA393032 EQV393032:EQW393032 FAR393032:FAS393032 FKN393032:FKO393032 FUJ393032:FUK393032 GEF393032:GEG393032 GOB393032:GOC393032 GXX393032:GXY393032 HHT393032:HHU393032 HRP393032:HRQ393032 IBL393032:IBM393032 ILH393032:ILI393032 IVD393032:IVE393032 JEZ393032:JFA393032 JOV393032:JOW393032 JYR393032:JYS393032 KIN393032:KIO393032 KSJ393032:KSK393032 LCF393032:LCG393032 LMB393032:LMC393032 LVX393032:LVY393032 MFT393032:MFU393032 MPP393032:MPQ393032 MZL393032:MZM393032 NJH393032:NJI393032 NTD393032:NTE393032 OCZ393032:ODA393032 OMV393032:OMW393032 OWR393032:OWS393032 PGN393032:PGO393032 PQJ393032:PQK393032 QAF393032:QAG393032 QKB393032:QKC393032 QTX393032:QTY393032 RDT393032:RDU393032 RNP393032:RNQ393032 RXL393032:RXM393032 SHH393032:SHI393032 SRD393032:SRE393032 TAZ393032:TBA393032 TKV393032:TKW393032 TUR393032:TUS393032 UEN393032:UEO393032 UOJ393032:UOK393032 UYF393032:UYG393032 VIB393032:VIC393032 VRX393032:VRY393032 WBT393032:WBU393032 WLP393032:WLQ393032 WVL393032:WVM393032 TKV982856:TKW982856 IZ458568:JA458568 SV458568:SW458568 ACR458568:ACS458568 AMN458568:AMO458568 AWJ458568:AWK458568 BGF458568:BGG458568 BQB458568:BQC458568 BZX458568:BZY458568 CJT458568:CJU458568 CTP458568:CTQ458568 DDL458568:DDM458568 DNH458568:DNI458568 DXD458568:DXE458568 EGZ458568:EHA458568 EQV458568:EQW458568 FAR458568:FAS458568 FKN458568:FKO458568 FUJ458568:FUK458568 GEF458568:GEG458568 GOB458568:GOC458568 GXX458568:GXY458568 HHT458568:HHU458568 HRP458568:HRQ458568 IBL458568:IBM458568 ILH458568:ILI458568 IVD458568:IVE458568 JEZ458568:JFA458568 JOV458568:JOW458568 JYR458568:JYS458568 KIN458568:KIO458568 KSJ458568:KSK458568 LCF458568:LCG458568 LMB458568:LMC458568 LVX458568:LVY458568 MFT458568:MFU458568 MPP458568:MPQ458568 MZL458568:MZM458568 NJH458568:NJI458568 NTD458568:NTE458568 OCZ458568:ODA458568 OMV458568:OMW458568 OWR458568:OWS458568 PGN458568:PGO458568 PQJ458568:PQK458568 QAF458568:QAG458568 QKB458568:QKC458568 QTX458568:QTY458568 RDT458568:RDU458568 RNP458568:RNQ458568 RXL458568:RXM458568 SHH458568:SHI458568 SRD458568:SRE458568 TAZ458568:TBA458568 TKV458568:TKW458568 TUR458568:TUS458568 UEN458568:UEO458568 UOJ458568:UOK458568 UYF458568:UYG458568 VIB458568:VIC458568 VRX458568:VRY458568 WBT458568:WBU458568 WLP458568:WLQ458568 WVL458568:WVM458568 TUR982856:TUS982856 IZ524104:JA524104 SV524104:SW524104 ACR524104:ACS524104 AMN524104:AMO524104 AWJ524104:AWK524104 BGF524104:BGG524104 BQB524104:BQC524104 BZX524104:BZY524104 CJT524104:CJU524104 CTP524104:CTQ524104 DDL524104:DDM524104 DNH524104:DNI524104 DXD524104:DXE524104 EGZ524104:EHA524104 EQV524104:EQW524104 FAR524104:FAS524104 FKN524104:FKO524104 FUJ524104:FUK524104 GEF524104:GEG524104 GOB524104:GOC524104 GXX524104:GXY524104 HHT524104:HHU524104 HRP524104:HRQ524104 IBL524104:IBM524104 ILH524104:ILI524104 IVD524104:IVE524104 JEZ524104:JFA524104 JOV524104:JOW524104 JYR524104:JYS524104 KIN524104:KIO524104 KSJ524104:KSK524104 LCF524104:LCG524104 LMB524104:LMC524104 LVX524104:LVY524104 MFT524104:MFU524104 MPP524104:MPQ524104 MZL524104:MZM524104 NJH524104:NJI524104 NTD524104:NTE524104 OCZ524104:ODA524104 OMV524104:OMW524104 OWR524104:OWS524104 PGN524104:PGO524104 PQJ524104:PQK524104 QAF524104:QAG524104 QKB524104:QKC524104 QTX524104:QTY524104 RDT524104:RDU524104 RNP524104:RNQ524104 RXL524104:RXM524104 SHH524104:SHI524104 SRD524104:SRE524104 TAZ524104:TBA524104 TKV524104:TKW524104 TUR524104:TUS524104 UEN524104:UEO524104 UOJ524104:UOK524104 UYF524104:UYG524104 VIB524104:VIC524104 VRX524104:VRY524104 WBT524104:WBU524104 WLP524104:WLQ524104 WVL524104:WVM524104 UEN982856:UEO982856 IZ589640:JA589640 SV589640:SW589640 ACR589640:ACS589640 AMN589640:AMO589640 AWJ589640:AWK589640 BGF589640:BGG589640 BQB589640:BQC589640 BZX589640:BZY589640 CJT589640:CJU589640 CTP589640:CTQ589640 DDL589640:DDM589640 DNH589640:DNI589640 DXD589640:DXE589640 EGZ589640:EHA589640 EQV589640:EQW589640 FAR589640:FAS589640 FKN589640:FKO589640 FUJ589640:FUK589640 GEF589640:GEG589640 GOB589640:GOC589640 GXX589640:GXY589640 HHT589640:HHU589640 HRP589640:HRQ589640 IBL589640:IBM589640 ILH589640:ILI589640 IVD589640:IVE589640 JEZ589640:JFA589640 JOV589640:JOW589640 JYR589640:JYS589640 KIN589640:KIO589640 KSJ589640:KSK589640 LCF589640:LCG589640 LMB589640:LMC589640 LVX589640:LVY589640 MFT589640:MFU589640 MPP589640:MPQ589640 MZL589640:MZM589640 NJH589640:NJI589640 NTD589640:NTE589640 OCZ589640:ODA589640 OMV589640:OMW589640 OWR589640:OWS589640 PGN589640:PGO589640 PQJ589640:PQK589640 QAF589640:QAG589640 QKB589640:QKC589640 QTX589640:QTY589640 RDT589640:RDU589640 RNP589640:RNQ589640 RXL589640:RXM589640 SHH589640:SHI589640 SRD589640:SRE589640 TAZ589640:TBA589640 TKV589640:TKW589640 TUR589640:TUS589640 UEN589640:UEO589640 UOJ589640:UOK589640 UYF589640:UYG589640 VIB589640:VIC589640 VRX589640:VRY589640 WBT589640:WBU589640 WLP589640:WLQ589640 WVL589640:WVM589640 UOJ982856:UOK982856 IZ655176:JA655176 SV655176:SW655176 ACR655176:ACS655176 AMN655176:AMO655176 AWJ655176:AWK655176 BGF655176:BGG655176 BQB655176:BQC655176 BZX655176:BZY655176 CJT655176:CJU655176 CTP655176:CTQ655176 DDL655176:DDM655176 DNH655176:DNI655176 DXD655176:DXE655176 EGZ655176:EHA655176 EQV655176:EQW655176 FAR655176:FAS655176 FKN655176:FKO655176 FUJ655176:FUK655176 GEF655176:GEG655176 GOB655176:GOC655176 GXX655176:GXY655176 HHT655176:HHU655176 HRP655176:HRQ655176 IBL655176:IBM655176 ILH655176:ILI655176 IVD655176:IVE655176 JEZ655176:JFA655176 JOV655176:JOW655176 JYR655176:JYS655176 KIN655176:KIO655176 KSJ655176:KSK655176 LCF655176:LCG655176 LMB655176:LMC655176 LVX655176:LVY655176 MFT655176:MFU655176 MPP655176:MPQ655176 MZL655176:MZM655176 NJH655176:NJI655176 NTD655176:NTE655176 OCZ655176:ODA655176 OMV655176:OMW655176 OWR655176:OWS655176 PGN655176:PGO655176 PQJ655176:PQK655176 QAF655176:QAG655176 QKB655176:QKC655176 QTX655176:QTY655176 RDT655176:RDU655176 RNP655176:RNQ655176 RXL655176:RXM655176 SHH655176:SHI655176 SRD655176:SRE655176 TAZ655176:TBA655176 TKV655176:TKW655176 TUR655176:TUS655176 UEN655176:UEO655176 UOJ655176:UOK655176 UYF655176:UYG655176 VIB655176:VIC655176 VRX655176:VRY655176 WBT655176:WBU655176 WLP655176:WLQ655176 WVL655176:WVM655176 UYF982856:UYG982856 IZ720712:JA720712 SV720712:SW720712 ACR720712:ACS720712 AMN720712:AMO720712 AWJ720712:AWK720712 BGF720712:BGG720712 BQB720712:BQC720712 BZX720712:BZY720712 CJT720712:CJU720712 CTP720712:CTQ720712 DDL720712:DDM720712 DNH720712:DNI720712 DXD720712:DXE720712 EGZ720712:EHA720712 EQV720712:EQW720712 FAR720712:FAS720712 FKN720712:FKO720712 FUJ720712:FUK720712 GEF720712:GEG720712 GOB720712:GOC720712 GXX720712:GXY720712 HHT720712:HHU720712 HRP720712:HRQ720712 IBL720712:IBM720712 ILH720712:ILI720712 IVD720712:IVE720712 JEZ720712:JFA720712 JOV720712:JOW720712 JYR720712:JYS720712 KIN720712:KIO720712 KSJ720712:KSK720712 LCF720712:LCG720712 LMB720712:LMC720712 LVX720712:LVY720712 MFT720712:MFU720712 MPP720712:MPQ720712 MZL720712:MZM720712 NJH720712:NJI720712 NTD720712:NTE720712 OCZ720712:ODA720712 OMV720712:OMW720712 OWR720712:OWS720712 PGN720712:PGO720712 PQJ720712:PQK720712 QAF720712:QAG720712 QKB720712:QKC720712 QTX720712:QTY720712 RDT720712:RDU720712 RNP720712:RNQ720712 RXL720712:RXM720712 SHH720712:SHI720712 SRD720712:SRE720712 TAZ720712:TBA720712 TKV720712:TKW720712 TUR720712:TUS720712 UEN720712:UEO720712 UOJ720712:UOK720712 UYF720712:UYG720712 VIB720712:VIC720712 VRX720712:VRY720712 WBT720712:WBU720712 WLP720712:WLQ720712 WVL720712:WVM720712 VIB982856:VIC982856 IZ786248:JA786248 SV786248:SW786248 ACR786248:ACS786248 AMN786248:AMO786248 AWJ786248:AWK786248 BGF786248:BGG786248 BQB786248:BQC786248 BZX786248:BZY786248 CJT786248:CJU786248 CTP786248:CTQ786248 DDL786248:DDM786248 DNH786248:DNI786248 DXD786248:DXE786248 EGZ786248:EHA786248 EQV786248:EQW786248 FAR786248:FAS786248 FKN786248:FKO786248 FUJ786248:FUK786248 GEF786248:GEG786248 GOB786248:GOC786248 GXX786248:GXY786248 HHT786248:HHU786248 HRP786248:HRQ786248 IBL786248:IBM786248 ILH786248:ILI786248 IVD786248:IVE786248 JEZ786248:JFA786248 JOV786248:JOW786248 JYR786248:JYS786248 KIN786248:KIO786248 KSJ786248:KSK786248 LCF786248:LCG786248 LMB786248:LMC786248 LVX786248:LVY786248 MFT786248:MFU786248 MPP786248:MPQ786248 MZL786248:MZM786248 NJH786248:NJI786248 NTD786248:NTE786248 OCZ786248:ODA786248 OMV786248:OMW786248 OWR786248:OWS786248 PGN786248:PGO786248 PQJ786248:PQK786248 QAF786248:QAG786248 QKB786248:QKC786248 QTX786248:QTY786248 RDT786248:RDU786248 RNP786248:RNQ786248 RXL786248:RXM786248 SHH786248:SHI786248 SRD786248:SRE786248 TAZ786248:TBA786248 TKV786248:TKW786248 TUR786248:TUS786248 UEN786248:UEO786248 UOJ786248:UOK786248 UYF786248:UYG786248 VIB786248:VIC786248 VRX786248:VRY786248 WBT786248:WBU786248 WLP786248:WLQ786248 WVL786248:WVM786248 VRX982856:VRY982856 IZ851784:JA851784 SV851784:SW851784 ACR851784:ACS851784 AMN851784:AMO851784 AWJ851784:AWK851784 BGF851784:BGG851784 BQB851784:BQC851784 BZX851784:BZY851784 CJT851784:CJU851784 CTP851784:CTQ851784 DDL851784:DDM851784 DNH851784:DNI851784 DXD851784:DXE851784 EGZ851784:EHA851784 EQV851784:EQW851784 FAR851784:FAS851784 FKN851784:FKO851784 FUJ851784:FUK851784 GEF851784:GEG851784 GOB851784:GOC851784 GXX851784:GXY851784 HHT851784:HHU851784 HRP851784:HRQ851784 IBL851784:IBM851784 ILH851784:ILI851784 IVD851784:IVE851784 JEZ851784:JFA851784 JOV851784:JOW851784 JYR851784:JYS851784 KIN851784:KIO851784 KSJ851784:KSK851784 LCF851784:LCG851784 LMB851784:LMC851784 LVX851784:LVY851784 MFT851784:MFU851784 MPP851784:MPQ851784 MZL851784:MZM851784 NJH851784:NJI851784 NTD851784:NTE851784 OCZ851784:ODA851784 OMV851784:OMW851784 OWR851784:OWS851784 PGN851784:PGO851784 PQJ851784:PQK851784 QAF851784:QAG851784 QKB851784:QKC851784 QTX851784:QTY851784 RDT851784:RDU851784 RNP851784:RNQ851784 RXL851784:RXM851784 SHH851784:SHI851784 SRD851784:SRE851784 TAZ851784:TBA851784 TKV851784:TKW851784 TUR851784:TUS851784 UEN851784:UEO851784 UOJ851784:UOK851784 UYF851784:UYG851784 VIB851784:VIC851784 VRX851784:VRY851784 WBT851784:WBU851784 WLP851784:WLQ851784 WVL851784:WVM851784 WBT982856:WBU982856 IZ917320:JA917320 SV917320:SW917320 ACR917320:ACS917320 AMN917320:AMO917320 AWJ917320:AWK917320 BGF917320:BGG917320 BQB917320:BQC917320 BZX917320:BZY917320 CJT917320:CJU917320 CTP917320:CTQ917320 DDL917320:DDM917320 DNH917320:DNI917320 DXD917320:DXE917320 EGZ917320:EHA917320 EQV917320:EQW917320 FAR917320:FAS917320 FKN917320:FKO917320 FUJ917320:FUK917320 GEF917320:GEG917320 GOB917320:GOC917320 GXX917320:GXY917320 HHT917320:HHU917320 HRP917320:HRQ917320 IBL917320:IBM917320 ILH917320:ILI917320 IVD917320:IVE917320 JEZ917320:JFA917320 JOV917320:JOW917320 JYR917320:JYS917320 KIN917320:KIO917320 KSJ917320:KSK917320 LCF917320:LCG917320 LMB917320:LMC917320 LVX917320:LVY917320 MFT917320:MFU917320 MPP917320:MPQ917320 MZL917320:MZM917320 NJH917320:NJI917320 NTD917320:NTE917320 OCZ917320:ODA917320 OMV917320:OMW917320 OWR917320:OWS917320 PGN917320:PGO917320 PQJ917320:PQK917320 QAF917320:QAG917320 QKB917320:QKC917320 QTX917320:QTY917320 RDT917320:RDU917320 RNP917320:RNQ917320 RXL917320:RXM917320 SHH917320:SHI917320 SRD917320:SRE917320 TAZ917320:TBA917320 TKV917320:TKW917320 TUR917320:TUS917320 UEN917320:UEO917320 UOJ917320:UOK917320 UYF917320:UYG917320 VIB917320:VIC917320 VRX917320:VRY917320 WBT917320:WBU917320 WLP917320:WLQ917320 WVL917320:WVM917320 WLP982856:WLQ982856 IZ982856:JA982856 SV982856:SW982856 ACR982856:ACS982856 AMN982856:AMO982856 AWJ982856:AWK982856 BGF982856:BGG982856 BQB982856:BQC982856 BZX982856:BZY982856 CJT982856:CJU982856 CTP982856:CTQ982856 DDL982856:DDM982856 DNH982856:DNI982856 DXD982856:DXE982856 EGZ982856:EHA982856 EQV982856:EQW982856 FAR982856:FAS982856 FKN982856:FKO982856 FUJ982856:FUK982856 GEF982856:GEG982856 GOB982856:GOC982856 GXX982856:GXY982856 HHT982856:HHU982856 HRP982856:HRQ982856 IBL982856:IBM982856 ILH982856:ILI982856 IVD982856:IVE982856 JEZ982856:JFA982856 JOV982856:JOW982856 JYR982856:JYS982856 KIN982856:KIO982856 KSJ982856:KSK982856 LCF982856:LCG982856 LMB982856:LMC982856 LVX982856:LVY982856 MFT982856:MFU982856 MPP982856:MPQ982856 MZL982856:MZM982856 NJH982856:NJI982856 NTD982856:NTE982856 OCZ982856:ODA982856 OMV982856:OMW982856 OWR982856:OWS982856 PGN982856:PGO982856 PQJ982856:PQK982856 QAF982856:QAG982856 QKB982856:QKC982856 QTX982856:QTY982856" xr:uid="{00000000-0002-0000-0100-00000D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C65352:JD65352 SY65352:SZ65352 ACU65352:ACV65352 AMQ65352:AMR65352 AWM65352:AWN65352 BGI65352:BGJ65352 BQE65352:BQF65352 CAA65352:CAB65352 CJW65352:CJX65352 CTS65352:CTT65352 DDO65352:DDP65352 DNK65352:DNL65352 DXG65352:DXH65352 EHC65352:EHD65352 EQY65352:EQZ65352 FAU65352:FAV65352 FKQ65352:FKR65352 FUM65352:FUN65352 GEI65352:GEJ65352 GOE65352:GOF65352 GYA65352:GYB65352 HHW65352:HHX65352 HRS65352:HRT65352 IBO65352:IBP65352 ILK65352:ILL65352 IVG65352:IVH65352 JFC65352:JFD65352 JOY65352:JOZ65352 JYU65352:JYV65352 KIQ65352:KIR65352 KSM65352:KSN65352 LCI65352:LCJ65352 LME65352:LMF65352 LWA65352:LWB65352 MFW65352:MFX65352 MPS65352:MPT65352 MZO65352:MZP65352 NJK65352:NJL65352 NTG65352:NTH65352 ODC65352:ODD65352 OMY65352:OMZ65352 OWU65352:OWV65352 PGQ65352:PGR65352 PQM65352:PQN65352 QAI65352:QAJ65352 QKE65352:QKF65352 QUA65352:QUB65352 RDW65352:RDX65352 RNS65352:RNT65352 RXO65352:RXP65352 SHK65352:SHL65352 SRG65352:SRH65352 TBC65352:TBD65352 TKY65352:TKZ65352 TUU65352:TUV65352 UEQ65352:UER65352 UOM65352:UON65352 UYI65352:UYJ65352 VIE65352:VIF65352 VSA65352:VSB65352 WBW65352:WBX65352 WLS65352:WLT65352 WVO65352:WVP65352 JC130888:JD130888 SY130888:SZ130888 ACU130888:ACV130888 AMQ130888:AMR130888 AWM130888:AWN130888 BGI130888:BGJ130888 BQE130888:BQF130888 CAA130888:CAB130888 CJW130888:CJX130888 CTS130888:CTT130888 DDO130888:DDP130888 DNK130888:DNL130888 DXG130888:DXH130888 EHC130888:EHD130888 EQY130888:EQZ130888 FAU130888:FAV130888 FKQ130888:FKR130888 FUM130888:FUN130888 GEI130888:GEJ130888 GOE130888:GOF130888 GYA130888:GYB130888 HHW130888:HHX130888 HRS130888:HRT130888 IBO130888:IBP130888 ILK130888:ILL130888 IVG130888:IVH130888 JFC130888:JFD130888 JOY130888:JOZ130888 JYU130888:JYV130888 KIQ130888:KIR130888 KSM130888:KSN130888 LCI130888:LCJ130888 LME130888:LMF130888 LWA130888:LWB130888 MFW130888:MFX130888 MPS130888:MPT130888 MZO130888:MZP130888 NJK130888:NJL130888 NTG130888:NTH130888 ODC130888:ODD130888 OMY130888:OMZ130888 OWU130888:OWV130888 PGQ130888:PGR130888 PQM130888:PQN130888 QAI130888:QAJ130888 QKE130888:QKF130888 QUA130888:QUB130888 RDW130888:RDX130888 RNS130888:RNT130888 RXO130888:RXP130888 SHK130888:SHL130888 SRG130888:SRH130888 TBC130888:TBD130888 TKY130888:TKZ130888 TUU130888:TUV130888 UEQ130888:UER130888 UOM130888:UON130888 UYI130888:UYJ130888 VIE130888:VIF130888 VSA130888:VSB130888 WBW130888:WBX130888 WLS130888:WLT130888 WVO130888:WVP130888 JC196424:JD196424 SY196424:SZ196424 ACU196424:ACV196424 AMQ196424:AMR196424 AWM196424:AWN196424 BGI196424:BGJ196424 BQE196424:BQF196424 CAA196424:CAB196424 CJW196424:CJX196424 CTS196424:CTT196424 DDO196424:DDP196424 DNK196424:DNL196424 DXG196424:DXH196424 EHC196424:EHD196424 EQY196424:EQZ196424 FAU196424:FAV196424 FKQ196424:FKR196424 FUM196424:FUN196424 GEI196424:GEJ196424 GOE196424:GOF196424 GYA196424:GYB196424 HHW196424:HHX196424 HRS196424:HRT196424 IBO196424:IBP196424 ILK196424:ILL196424 IVG196424:IVH196424 JFC196424:JFD196424 JOY196424:JOZ196424 JYU196424:JYV196424 KIQ196424:KIR196424 KSM196424:KSN196424 LCI196424:LCJ196424 LME196424:LMF196424 LWA196424:LWB196424 MFW196424:MFX196424 MPS196424:MPT196424 MZO196424:MZP196424 NJK196424:NJL196424 NTG196424:NTH196424 ODC196424:ODD196424 OMY196424:OMZ196424 OWU196424:OWV196424 PGQ196424:PGR196424 PQM196424:PQN196424 QAI196424:QAJ196424 QKE196424:QKF196424 QUA196424:QUB196424 RDW196424:RDX196424 RNS196424:RNT196424 RXO196424:RXP196424 SHK196424:SHL196424 SRG196424:SRH196424 TBC196424:TBD196424 TKY196424:TKZ196424 TUU196424:TUV196424 UEQ196424:UER196424 UOM196424:UON196424 UYI196424:UYJ196424 VIE196424:VIF196424 VSA196424:VSB196424 WBW196424:WBX196424 WLS196424:WLT196424 WVO196424:WVP196424 JC261960:JD261960 SY261960:SZ261960 ACU261960:ACV261960 AMQ261960:AMR261960 AWM261960:AWN261960 BGI261960:BGJ261960 BQE261960:BQF261960 CAA261960:CAB261960 CJW261960:CJX261960 CTS261960:CTT261960 DDO261960:DDP261960 DNK261960:DNL261960 DXG261960:DXH261960 EHC261960:EHD261960 EQY261960:EQZ261960 FAU261960:FAV261960 FKQ261960:FKR261960 FUM261960:FUN261960 GEI261960:GEJ261960 GOE261960:GOF261960 GYA261960:GYB261960 HHW261960:HHX261960 HRS261960:HRT261960 IBO261960:IBP261960 ILK261960:ILL261960 IVG261960:IVH261960 JFC261960:JFD261960 JOY261960:JOZ261960 JYU261960:JYV261960 KIQ261960:KIR261960 KSM261960:KSN261960 LCI261960:LCJ261960 LME261960:LMF261960 LWA261960:LWB261960 MFW261960:MFX261960 MPS261960:MPT261960 MZO261960:MZP261960 NJK261960:NJL261960 NTG261960:NTH261960 ODC261960:ODD261960 OMY261960:OMZ261960 OWU261960:OWV261960 PGQ261960:PGR261960 PQM261960:PQN261960 QAI261960:QAJ261960 QKE261960:QKF261960 QUA261960:QUB261960 RDW261960:RDX261960 RNS261960:RNT261960 RXO261960:RXP261960 SHK261960:SHL261960 SRG261960:SRH261960 TBC261960:TBD261960 TKY261960:TKZ261960 TUU261960:TUV261960 UEQ261960:UER261960 UOM261960:UON261960 UYI261960:UYJ261960 VIE261960:VIF261960 VSA261960:VSB261960 WBW261960:WBX261960 WLS261960:WLT261960 WVO261960:WVP261960 JC327496:JD327496 SY327496:SZ327496 ACU327496:ACV327496 AMQ327496:AMR327496 AWM327496:AWN327496 BGI327496:BGJ327496 BQE327496:BQF327496 CAA327496:CAB327496 CJW327496:CJX327496 CTS327496:CTT327496 DDO327496:DDP327496 DNK327496:DNL327496 DXG327496:DXH327496 EHC327496:EHD327496 EQY327496:EQZ327496 FAU327496:FAV327496 FKQ327496:FKR327496 FUM327496:FUN327496 GEI327496:GEJ327496 GOE327496:GOF327496 GYA327496:GYB327496 HHW327496:HHX327496 HRS327496:HRT327496 IBO327496:IBP327496 ILK327496:ILL327496 IVG327496:IVH327496 JFC327496:JFD327496 JOY327496:JOZ327496 JYU327496:JYV327496 KIQ327496:KIR327496 KSM327496:KSN327496 LCI327496:LCJ327496 LME327496:LMF327496 LWA327496:LWB327496 MFW327496:MFX327496 MPS327496:MPT327496 MZO327496:MZP327496 NJK327496:NJL327496 NTG327496:NTH327496 ODC327496:ODD327496 OMY327496:OMZ327496 OWU327496:OWV327496 PGQ327496:PGR327496 PQM327496:PQN327496 QAI327496:QAJ327496 QKE327496:QKF327496 QUA327496:QUB327496 RDW327496:RDX327496 RNS327496:RNT327496 RXO327496:RXP327496 SHK327496:SHL327496 SRG327496:SRH327496 TBC327496:TBD327496 TKY327496:TKZ327496 TUU327496:TUV327496 UEQ327496:UER327496 UOM327496:UON327496 UYI327496:UYJ327496 VIE327496:VIF327496 VSA327496:VSB327496 WBW327496:WBX327496 WLS327496:WLT327496 WVO327496:WVP327496 JC393032:JD393032 SY393032:SZ393032 ACU393032:ACV393032 AMQ393032:AMR393032 AWM393032:AWN393032 BGI393032:BGJ393032 BQE393032:BQF393032 CAA393032:CAB393032 CJW393032:CJX393032 CTS393032:CTT393032 DDO393032:DDP393032 DNK393032:DNL393032 DXG393032:DXH393032 EHC393032:EHD393032 EQY393032:EQZ393032 FAU393032:FAV393032 FKQ393032:FKR393032 FUM393032:FUN393032 GEI393032:GEJ393032 GOE393032:GOF393032 GYA393032:GYB393032 HHW393032:HHX393032 HRS393032:HRT393032 IBO393032:IBP393032 ILK393032:ILL393032 IVG393032:IVH393032 JFC393032:JFD393032 JOY393032:JOZ393032 JYU393032:JYV393032 KIQ393032:KIR393032 KSM393032:KSN393032 LCI393032:LCJ393032 LME393032:LMF393032 LWA393032:LWB393032 MFW393032:MFX393032 MPS393032:MPT393032 MZO393032:MZP393032 NJK393032:NJL393032 NTG393032:NTH393032 ODC393032:ODD393032 OMY393032:OMZ393032 OWU393032:OWV393032 PGQ393032:PGR393032 PQM393032:PQN393032 QAI393032:QAJ393032 QKE393032:QKF393032 QUA393032:QUB393032 RDW393032:RDX393032 RNS393032:RNT393032 RXO393032:RXP393032 SHK393032:SHL393032 SRG393032:SRH393032 TBC393032:TBD393032 TKY393032:TKZ393032 TUU393032:TUV393032 UEQ393032:UER393032 UOM393032:UON393032 UYI393032:UYJ393032 VIE393032:VIF393032 VSA393032:VSB393032 WBW393032:WBX393032 WLS393032:WLT393032 WVO393032:WVP393032 JC458568:JD458568 SY458568:SZ458568 ACU458568:ACV458568 AMQ458568:AMR458568 AWM458568:AWN458568 BGI458568:BGJ458568 BQE458568:BQF458568 CAA458568:CAB458568 CJW458568:CJX458568 CTS458568:CTT458568 DDO458568:DDP458568 DNK458568:DNL458568 DXG458568:DXH458568 EHC458568:EHD458568 EQY458568:EQZ458568 FAU458568:FAV458568 FKQ458568:FKR458568 FUM458568:FUN458568 GEI458568:GEJ458568 GOE458568:GOF458568 GYA458568:GYB458568 HHW458568:HHX458568 HRS458568:HRT458568 IBO458568:IBP458568 ILK458568:ILL458568 IVG458568:IVH458568 JFC458568:JFD458568 JOY458568:JOZ458568 JYU458568:JYV458568 KIQ458568:KIR458568 KSM458568:KSN458568 LCI458568:LCJ458568 LME458568:LMF458568 LWA458568:LWB458568 MFW458568:MFX458568 MPS458568:MPT458568 MZO458568:MZP458568 NJK458568:NJL458568 NTG458568:NTH458568 ODC458568:ODD458568 OMY458568:OMZ458568 OWU458568:OWV458568 PGQ458568:PGR458568 PQM458568:PQN458568 QAI458568:QAJ458568 QKE458568:QKF458568 QUA458568:QUB458568 RDW458568:RDX458568 RNS458568:RNT458568 RXO458568:RXP458568 SHK458568:SHL458568 SRG458568:SRH458568 TBC458568:TBD458568 TKY458568:TKZ458568 TUU458568:TUV458568 UEQ458568:UER458568 UOM458568:UON458568 UYI458568:UYJ458568 VIE458568:VIF458568 VSA458568:VSB458568 WBW458568:WBX458568 WLS458568:WLT458568 WVO458568:WVP458568 JC524104:JD524104 SY524104:SZ524104 ACU524104:ACV524104 AMQ524104:AMR524104 AWM524104:AWN524104 BGI524104:BGJ524104 BQE524104:BQF524104 CAA524104:CAB524104 CJW524104:CJX524104 CTS524104:CTT524104 DDO524104:DDP524104 DNK524104:DNL524104 DXG524104:DXH524104 EHC524104:EHD524104 EQY524104:EQZ524104 FAU524104:FAV524104 FKQ524104:FKR524104 FUM524104:FUN524104 GEI524104:GEJ524104 GOE524104:GOF524104 GYA524104:GYB524104 HHW524104:HHX524104 HRS524104:HRT524104 IBO524104:IBP524104 ILK524104:ILL524104 IVG524104:IVH524104 JFC524104:JFD524104 JOY524104:JOZ524104 JYU524104:JYV524104 KIQ524104:KIR524104 KSM524104:KSN524104 LCI524104:LCJ524104 LME524104:LMF524104 LWA524104:LWB524104 MFW524104:MFX524104 MPS524104:MPT524104 MZO524104:MZP524104 NJK524104:NJL524104 NTG524104:NTH524104 ODC524104:ODD524104 OMY524104:OMZ524104 OWU524104:OWV524104 PGQ524104:PGR524104 PQM524104:PQN524104 QAI524104:QAJ524104 QKE524104:QKF524104 QUA524104:QUB524104 RDW524104:RDX524104 RNS524104:RNT524104 RXO524104:RXP524104 SHK524104:SHL524104 SRG524104:SRH524104 TBC524104:TBD524104 TKY524104:TKZ524104 TUU524104:TUV524104 UEQ524104:UER524104 UOM524104:UON524104 UYI524104:UYJ524104 VIE524104:VIF524104 VSA524104:VSB524104 WBW524104:WBX524104 WLS524104:WLT524104 WVO524104:WVP524104 JC589640:JD589640 SY589640:SZ589640 ACU589640:ACV589640 AMQ589640:AMR589640 AWM589640:AWN589640 BGI589640:BGJ589640 BQE589640:BQF589640 CAA589640:CAB589640 CJW589640:CJX589640 CTS589640:CTT589640 DDO589640:DDP589640 DNK589640:DNL589640 DXG589640:DXH589640 EHC589640:EHD589640 EQY589640:EQZ589640 FAU589640:FAV589640 FKQ589640:FKR589640 FUM589640:FUN589640 GEI589640:GEJ589640 GOE589640:GOF589640 GYA589640:GYB589640 HHW589640:HHX589640 HRS589640:HRT589640 IBO589640:IBP589640 ILK589640:ILL589640 IVG589640:IVH589640 JFC589640:JFD589640 JOY589640:JOZ589640 JYU589640:JYV589640 KIQ589640:KIR589640 KSM589640:KSN589640 LCI589640:LCJ589640 LME589640:LMF589640 LWA589640:LWB589640 MFW589640:MFX589640 MPS589640:MPT589640 MZO589640:MZP589640 NJK589640:NJL589640 NTG589640:NTH589640 ODC589640:ODD589640 OMY589640:OMZ589640 OWU589640:OWV589640 PGQ589640:PGR589640 PQM589640:PQN589640 QAI589640:QAJ589640 QKE589640:QKF589640 QUA589640:QUB589640 RDW589640:RDX589640 RNS589640:RNT589640 RXO589640:RXP589640 SHK589640:SHL589640 SRG589640:SRH589640 TBC589640:TBD589640 TKY589640:TKZ589640 TUU589640:TUV589640 UEQ589640:UER589640 UOM589640:UON589640 UYI589640:UYJ589640 VIE589640:VIF589640 VSA589640:VSB589640 WBW589640:WBX589640 WLS589640:WLT589640 WVO589640:WVP589640 JC655176:JD655176 SY655176:SZ655176 ACU655176:ACV655176 AMQ655176:AMR655176 AWM655176:AWN655176 BGI655176:BGJ655176 BQE655176:BQF655176 CAA655176:CAB655176 CJW655176:CJX655176 CTS655176:CTT655176 DDO655176:DDP655176 DNK655176:DNL655176 DXG655176:DXH655176 EHC655176:EHD655176 EQY655176:EQZ655176 FAU655176:FAV655176 FKQ655176:FKR655176 FUM655176:FUN655176 GEI655176:GEJ655176 GOE655176:GOF655176 GYA655176:GYB655176 HHW655176:HHX655176 HRS655176:HRT655176 IBO655176:IBP655176 ILK655176:ILL655176 IVG655176:IVH655176 JFC655176:JFD655176 JOY655176:JOZ655176 JYU655176:JYV655176 KIQ655176:KIR655176 KSM655176:KSN655176 LCI655176:LCJ655176 LME655176:LMF655176 LWA655176:LWB655176 MFW655176:MFX655176 MPS655176:MPT655176 MZO655176:MZP655176 NJK655176:NJL655176 NTG655176:NTH655176 ODC655176:ODD655176 OMY655176:OMZ655176 OWU655176:OWV655176 PGQ655176:PGR655176 PQM655176:PQN655176 QAI655176:QAJ655176 QKE655176:QKF655176 QUA655176:QUB655176 RDW655176:RDX655176 RNS655176:RNT655176 RXO655176:RXP655176 SHK655176:SHL655176 SRG655176:SRH655176 TBC655176:TBD655176 TKY655176:TKZ655176 TUU655176:TUV655176 UEQ655176:UER655176 UOM655176:UON655176 UYI655176:UYJ655176 VIE655176:VIF655176 VSA655176:VSB655176 WBW655176:WBX655176 WLS655176:WLT655176 WVO655176:WVP655176 JC720712:JD720712 SY720712:SZ720712 ACU720712:ACV720712 AMQ720712:AMR720712 AWM720712:AWN720712 BGI720712:BGJ720712 BQE720712:BQF720712 CAA720712:CAB720712 CJW720712:CJX720712 CTS720712:CTT720712 DDO720712:DDP720712 DNK720712:DNL720712 DXG720712:DXH720712 EHC720712:EHD720712 EQY720712:EQZ720712 FAU720712:FAV720712 FKQ720712:FKR720712 FUM720712:FUN720712 GEI720712:GEJ720712 GOE720712:GOF720712 GYA720712:GYB720712 HHW720712:HHX720712 HRS720712:HRT720712 IBO720712:IBP720712 ILK720712:ILL720712 IVG720712:IVH720712 JFC720712:JFD720712 JOY720712:JOZ720712 JYU720712:JYV720712 KIQ720712:KIR720712 KSM720712:KSN720712 LCI720712:LCJ720712 LME720712:LMF720712 LWA720712:LWB720712 MFW720712:MFX720712 MPS720712:MPT720712 MZO720712:MZP720712 NJK720712:NJL720712 NTG720712:NTH720712 ODC720712:ODD720712 OMY720712:OMZ720712 OWU720712:OWV720712 PGQ720712:PGR720712 PQM720712:PQN720712 QAI720712:QAJ720712 QKE720712:QKF720712 QUA720712:QUB720712 RDW720712:RDX720712 RNS720712:RNT720712 RXO720712:RXP720712 SHK720712:SHL720712 SRG720712:SRH720712 TBC720712:TBD720712 TKY720712:TKZ720712 TUU720712:TUV720712 UEQ720712:UER720712 UOM720712:UON720712 UYI720712:UYJ720712 VIE720712:VIF720712 VSA720712:VSB720712 WBW720712:WBX720712 WLS720712:WLT720712 WVO720712:WVP720712 JC786248:JD786248 SY786248:SZ786248 ACU786248:ACV786248 AMQ786248:AMR786248 AWM786248:AWN786248 BGI786248:BGJ786248 BQE786248:BQF786248 CAA786248:CAB786248 CJW786248:CJX786248 CTS786248:CTT786248 DDO786248:DDP786248 DNK786248:DNL786248 DXG786248:DXH786248 EHC786248:EHD786248 EQY786248:EQZ786248 FAU786248:FAV786248 FKQ786248:FKR786248 FUM786248:FUN786248 GEI786248:GEJ786248 GOE786248:GOF786248 GYA786248:GYB786248 HHW786248:HHX786248 HRS786248:HRT786248 IBO786248:IBP786248 ILK786248:ILL786248 IVG786248:IVH786248 JFC786248:JFD786248 JOY786248:JOZ786248 JYU786248:JYV786248 KIQ786248:KIR786248 KSM786248:KSN786248 LCI786248:LCJ786248 LME786248:LMF786248 LWA786248:LWB786248 MFW786248:MFX786248 MPS786248:MPT786248 MZO786248:MZP786248 NJK786248:NJL786248 NTG786248:NTH786248 ODC786248:ODD786248 OMY786248:OMZ786248 OWU786248:OWV786248 PGQ786248:PGR786248 PQM786248:PQN786248 QAI786248:QAJ786248 QKE786248:QKF786248 QUA786248:QUB786248 RDW786248:RDX786248 RNS786248:RNT786248 RXO786248:RXP786248 SHK786248:SHL786248 SRG786248:SRH786248 TBC786248:TBD786248 TKY786248:TKZ786248 TUU786248:TUV786248 UEQ786248:UER786248 UOM786248:UON786248 UYI786248:UYJ786248 VIE786248:VIF786248 VSA786248:VSB786248 WBW786248:WBX786248 WLS786248:WLT786248 WVO786248:WVP786248 JC851784:JD851784 SY851784:SZ851784 ACU851784:ACV851784 AMQ851784:AMR851784 AWM851784:AWN851784 BGI851784:BGJ851784 BQE851784:BQF851784 CAA851784:CAB851784 CJW851784:CJX851784 CTS851784:CTT851784 DDO851784:DDP851784 DNK851784:DNL851784 DXG851784:DXH851784 EHC851784:EHD851784 EQY851784:EQZ851784 FAU851784:FAV851784 FKQ851784:FKR851784 FUM851784:FUN851784 GEI851784:GEJ851784 GOE851784:GOF851784 GYA851784:GYB851784 HHW851784:HHX851784 HRS851784:HRT851784 IBO851784:IBP851784 ILK851784:ILL851784 IVG851784:IVH851784 JFC851784:JFD851784 JOY851784:JOZ851784 JYU851784:JYV851784 KIQ851784:KIR851784 KSM851784:KSN851784 LCI851784:LCJ851784 LME851784:LMF851784 LWA851784:LWB851784 MFW851784:MFX851784 MPS851784:MPT851784 MZO851784:MZP851784 NJK851784:NJL851784 NTG851784:NTH851784 ODC851784:ODD851784 OMY851784:OMZ851784 OWU851784:OWV851784 PGQ851784:PGR851784 PQM851784:PQN851784 QAI851784:QAJ851784 QKE851784:QKF851784 QUA851784:QUB851784 RDW851784:RDX851784 RNS851784:RNT851784 RXO851784:RXP851784 SHK851784:SHL851784 SRG851784:SRH851784 TBC851784:TBD851784 TKY851784:TKZ851784 TUU851784:TUV851784 UEQ851784:UER851784 UOM851784:UON851784 UYI851784:UYJ851784 VIE851784:VIF851784 VSA851784:VSB851784 WBW851784:WBX851784 WLS851784:WLT851784 WVO851784:WVP851784 JC917320:JD917320 SY917320:SZ917320 ACU917320:ACV917320 AMQ917320:AMR917320 AWM917320:AWN917320 BGI917320:BGJ917320 BQE917320:BQF917320 CAA917320:CAB917320 CJW917320:CJX917320 CTS917320:CTT917320 DDO917320:DDP917320 DNK917320:DNL917320 DXG917320:DXH917320 EHC917320:EHD917320 EQY917320:EQZ917320 FAU917320:FAV917320 FKQ917320:FKR917320 FUM917320:FUN917320 GEI917320:GEJ917320 GOE917320:GOF917320 GYA917320:GYB917320 HHW917320:HHX917320 HRS917320:HRT917320 IBO917320:IBP917320 ILK917320:ILL917320 IVG917320:IVH917320 JFC917320:JFD917320 JOY917320:JOZ917320 JYU917320:JYV917320 KIQ917320:KIR917320 KSM917320:KSN917320 LCI917320:LCJ917320 LME917320:LMF917320 LWA917320:LWB917320 MFW917320:MFX917320 MPS917320:MPT917320 MZO917320:MZP917320 NJK917320:NJL917320 NTG917320:NTH917320 ODC917320:ODD917320 OMY917320:OMZ917320 OWU917320:OWV917320 PGQ917320:PGR917320 PQM917320:PQN917320 QAI917320:QAJ917320 QKE917320:QKF917320 QUA917320:QUB917320 RDW917320:RDX917320 RNS917320:RNT917320 RXO917320:RXP917320 SHK917320:SHL917320 SRG917320:SRH917320 TBC917320:TBD917320 TKY917320:TKZ917320 TUU917320:TUV917320 UEQ917320:UER917320 UOM917320:UON917320 UYI917320:UYJ917320 VIE917320:VIF917320 VSA917320:VSB917320 WBW917320:WBX917320 WLS917320:WLT917320 WVO917320:WVP917320 JC982856:JD982856 SY982856:SZ982856 ACU982856:ACV982856 AMQ982856:AMR982856 AWM982856:AWN982856 BGI982856:BGJ982856 BQE982856:BQF982856 CAA982856:CAB982856 CJW982856:CJX982856 CTS982856:CTT982856 DDO982856:DDP982856 DNK982856:DNL982856 DXG982856:DXH982856 EHC982856:EHD982856 EQY982856:EQZ982856 FAU982856:FAV982856 FKQ982856:FKR982856 FUM982856:FUN982856 GEI982856:GEJ982856 GOE982856:GOF982856 GYA982856:GYB982856 HHW982856:HHX982856 HRS982856:HRT982856 IBO982856:IBP982856 ILK982856:ILL982856 IVG982856:IVH982856 JFC982856:JFD982856 JOY982856:JOZ982856 JYU982856:JYV982856 KIQ982856:KIR982856 KSM982856:KSN982856 LCI982856:LCJ982856 LME982856:LMF982856 LWA982856:LWB982856 MFW982856:MFX982856 MPS982856:MPT982856 MZO982856:MZP982856 NJK982856:NJL982856 NTG982856:NTH982856 ODC982856:ODD982856 OMY982856:OMZ982856 OWU982856:OWV982856 PGQ982856:PGR982856 PQM982856:PQN982856 QAI982856:QAJ982856 QKE982856:QKF982856 QUA982856:QUB982856 RDW982856:RDX982856 RNS982856:RNT982856 RXO982856:RXP982856 SHK982856:SHL982856 SRG982856:SRH982856 TBC982856:TBD982856 TKY982856:TKZ982856 TUU982856:TUV982856 UEQ982856:UER982856 UOM982856:UON982856 UYI982856:UYJ982856 VIE982856:VIF982856 VSA982856:VSB982856 WBW982856:WBX982856 WLS982856:WLT982856 WVO982856:WVP982856" xr:uid="{00000000-0002-0000-0100-00000E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RNP983207:RNQ983225 IZ65703:JA65721 SV65703:SW65721 ACR65703:ACS65721 AMN65703:AMO65721 AWJ65703:AWK65721 BGF65703:BGG65721 BQB65703:BQC65721 BZX65703:BZY65721 CJT65703:CJU65721 CTP65703:CTQ65721 DDL65703:DDM65721 DNH65703:DNI65721 DXD65703:DXE65721 EGZ65703:EHA65721 EQV65703:EQW65721 FAR65703:FAS65721 FKN65703:FKO65721 FUJ65703:FUK65721 GEF65703:GEG65721 GOB65703:GOC65721 GXX65703:GXY65721 HHT65703:HHU65721 HRP65703:HRQ65721 IBL65703:IBM65721 ILH65703:ILI65721 IVD65703:IVE65721 JEZ65703:JFA65721 JOV65703:JOW65721 JYR65703:JYS65721 KIN65703:KIO65721 KSJ65703:KSK65721 LCF65703:LCG65721 LMB65703:LMC65721 LVX65703:LVY65721 MFT65703:MFU65721 MPP65703:MPQ65721 MZL65703:MZM65721 NJH65703:NJI65721 NTD65703:NTE65721 OCZ65703:ODA65721 OMV65703:OMW65721 OWR65703:OWS65721 PGN65703:PGO65721 PQJ65703:PQK65721 QAF65703:QAG65721 QKB65703:QKC65721 QTX65703:QTY65721 RDT65703:RDU65721 RNP65703:RNQ65721 RXL65703:RXM65721 SHH65703:SHI65721 SRD65703:SRE65721 TAZ65703:TBA65721 TKV65703:TKW65721 TUR65703:TUS65721 UEN65703:UEO65721 UOJ65703:UOK65721 UYF65703:UYG65721 VIB65703:VIC65721 VRX65703:VRY65721 WBT65703:WBU65721 WLP65703:WLQ65721 WVL65703:WVM65721 RXL983207:RXM983225 IZ131239:JA131257 SV131239:SW131257 ACR131239:ACS131257 AMN131239:AMO131257 AWJ131239:AWK131257 BGF131239:BGG131257 BQB131239:BQC131257 BZX131239:BZY131257 CJT131239:CJU131257 CTP131239:CTQ131257 DDL131239:DDM131257 DNH131239:DNI131257 DXD131239:DXE131257 EGZ131239:EHA131257 EQV131239:EQW131257 FAR131239:FAS131257 FKN131239:FKO131257 FUJ131239:FUK131257 GEF131239:GEG131257 GOB131239:GOC131257 GXX131239:GXY131257 HHT131239:HHU131257 HRP131239:HRQ131257 IBL131239:IBM131257 ILH131239:ILI131257 IVD131239:IVE131257 JEZ131239:JFA131257 JOV131239:JOW131257 JYR131239:JYS131257 KIN131239:KIO131257 KSJ131239:KSK131257 LCF131239:LCG131257 LMB131239:LMC131257 LVX131239:LVY131257 MFT131239:MFU131257 MPP131239:MPQ131257 MZL131239:MZM131257 NJH131239:NJI131257 NTD131239:NTE131257 OCZ131239:ODA131257 OMV131239:OMW131257 OWR131239:OWS131257 PGN131239:PGO131257 PQJ131239:PQK131257 QAF131239:QAG131257 QKB131239:QKC131257 QTX131239:QTY131257 RDT131239:RDU131257 RNP131239:RNQ131257 RXL131239:RXM131257 SHH131239:SHI131257 SRD131239:SRE131257 TAZ131239:TBA131257 TKV131239:TKW131257 TUR131239:TUS131257 UEN131239:UEO131257 UOJ131239:UOK131257 UYF131239:UYG131257 VIB131239:VIC131257 VRX131239:VRY131257 WBT131239:WBU131257 WLP131239:WLQ131257 WVL131239:WVM131257 SHH983207:SHI983225 IZ196775:JA196793 SV196775:SW196793 ACR196775:ACS196793 AMN196775:AMO196793 AWJ196775:AWK196793 BGF196775:BGG196793 BQB196775:BQC196793 BZX196775:BZY196793 CJT196775:CJU196793 CTP196775:CTQ196793 DDL196775:DDM196793 DNH196775:DNI196793 DXD196775:DXE196793 EGZ196775:EHA196793 EQV196775:EQW196793 FAR196775:FAS196793 FKN196775:FKO196793 FUJ196775:FUK196793 GEF196775:GEG196793 GOB196775:GOC196793 GXX196775:GXY196793 HHT196775:HHU196793 HRP196775:HRQ196793 IBL196775:IBM196793 ILH196775:ILI196793 IVD196775:IVE196793 JEZ196775:JFA196793 JOV196775:JOW196793 JYR196775:JYS196793 KIN196775:KIO196793 KSJ196775:KSK196793 LCF196775:LCG196793 LMB196775:LMC196793 LVX196775:LVY196793 MFT196775:MFU196793 MPP196775:MPQ196793 MZL196775:MZM196793 NJH196775:NJI196793 NTD196775:NTE196793 OCZ196775:ODA196793 OMV196775:OMW196793 OWR196775:OWS196793 PGN196775:PGO196793 PQJ196775:PQK196793 QAF196775:QAG196793 QKB196775:QKC196793 QTX196775:QTY196793 RDT196775:RDU196793 RNP196775:RNQ196793 RXL196775:RXM196793 SHH196775:SHI196793 SRD196775:SRE196793 TAZ196775:TBA196793 TKV196775:TKW196793 TUR196775:TUS196793 UEN196775:UEO196793 UOJ196775:UOK196793 UYF196775:UYG196793 VIB196775:VIC196793 VRX196775:VRY196793 WBT196775:WBU196793 WLP196775:WLQ196793 WVL196775:WVM196793 SRD983207:SRE983225 IZ262311:JA262329 SV262311:SW262329 ACR262311:ACS262329 AMN262311:AMO262329 AWJ262311:AWK262329 BGF262311:BGG262329 BQB262311:BQC262329 BZX262311:BZY262329 CJT262311:CJU262329 CTP262311:CTQ262329 DDL262311:DDM262329 DNH262311:DNI262329 DXD262311:DXE262329 EGZ262311:EHA262329 EQV262311:EQW262329 FAR262311:FAS262329 FKN262311:FKO262329 FUJ262311:FUK262329 GEF262311:GEG262329 GOB262311:GOC262329 GXX262311:GXY262329 HHT262311:HHU262329 HRP262311:HRQ262329 IBL262311:IBM262329 ILH262311:ILI262329 IVD262311:IVE262329 JEZ262311:JFA262329 JOV262311:JOW262329 JYR262311:JYS262329 KIN262311:KIO262329 KSJ262311:KSK262329 LCF262311:LCG262329 LMB262311:LMC262329 LVX262311:LVY262329 MFT262311:MFU262329 MPP262311:MPQ262329 MZL262311:MZM262329 NJH262311:NJI262329 NTD262311:NTE262329 OCZ262311:ODA262329 OMV262311:OMW262329 OWR262311:OWS262329 PGN262311:PGO262329 PQJ262311:PQK262329 QAF262311:QAG262329 QKB262311:QKC262329 QTX262311:QTY262329 RDT262311:RDU262329 RNP262311:RNQ262329 RXL262311:RXM262329 SHH262311:SHI262329 SRD262311:SRE262329 TAZ262311:TBA262329 TKV262311:TKW262329 TUR262311:TUS262329 UEN262311:UEO262329 UOJ262311:UOK262329 UYF262311:UYG262329 VIB262311:VIC262329 VRX262311:VRY262329 WBT262311:WBU262329 WLP262311:WLQ262329 WVL262311:WVM262329 TAZ983207:TBA983225 IZ327847:JA327865 SV327847:SW327865 ACR327847:ACS327865 AMN327847:AMO327865 AWJ327847:AWK327865 BGF327847:BGG327865 BQB327847:BQC327865 BZX327847:BZY327865 CJT327847:CJU327865 CTP327847:CTQ327865 DDL327847:DDM327865 DNH327847:DNI327865 DXD327847:DXE327865 EGZ327847:EHA327865 EQV327847:EQW327865 FAR327847:FAS327865 FKN327847:FKO327865 FUJ327847:FUK327865 GEF327847:GEG327865 GOB327847:GOC327865 GXX327847:GXY327865 HHT327847:HHU327865 HRP327847:HRQ327865 IBL327847:IBM327865 ILH327847:ILI327865 IVD327847:IVE327865 JEZ327847:JFA327865 JOV327847:JOW327865 JYR327847:JYS327865 KIN327847:KIO327865 KSJ327847:KSK327865 LCF327847:LCG327865 LMB327847:LMC327865 LVX327847:LVY327865 MFT327847:MFU327865 MPP327847:MPQ327865 MZL327847:MZM327865 NJH327847:NJI327865 NTD327847:NTE327865 OCZ327847:ODA327865 OMV327847:OMW327865 OWR327847:OWS327865 PGN327847:PGO327865 PQJ327847:PQK327865 QAF327847:QAG327865 QKB327847:QKC327865 QTX327847:QTY327865 RDT327847:RDU327865 RNP327847:RNQ327865 RXL327847:RXM327865 SHH327847:SHI327865 SRD327847:SRE327865 TAZ327847:TBA327865 TKV327847:TKW327865 TUR327847:TUS327865 UEN327847:UEO327865 UOJ327847:UOK327865 UYF327847:UYG327865 VIB327847:VIC327865 VRX327847:VRY327865 WBT327847:WBU327865 WLP327847:WLQ327865 WVL327847:WVM327865 TKV983207:TKW983225 IZ393383:JA393401 SV393383:SW393401 ACR393383:ACS393401 AMN393383:AMO393401 AWJ393383:AWK393401 BGF393383:BGG393401 BQB393383:BQC393401 BZX393383:BZY393401 CJT393383:CJU393401 CTP393383:CTQ393401 DDL393383:DDM393401 DNH393383:DNI393401 DXD393383:DXE393401 EGZ393383:EHA393401 EQV393383:EQW393401 FAR393383:FAS393401 FKN393383:FKO393401 FUJ393383:FUK393401 GEF393383:GEG393401 GOB393383:GOC393401 GXX393383:GXY393401 HHT393383:HHU393401 HRP393383:HRQ393401 IBL393383:IBM393401 ILH393383:ILI393401 IVD393383:IVE393401 JEZ393383:JFA393401 JOV393383:JOW393401 JYR393383:JYS393401 KIN393383:KIO393401 KSJ393383:KSK393401 LCF393383:LCG393401 LMB393383:LMC393401 LVX393383:LVY393401 MFT393383:MFU393401 MPP393383:MPQ393401 MZL393383:MZM393401 NJH393383:NJI393401 NTD393383:NTE393401 OCZ393383:ODA393401 OMV393383:OMW393401 OWR393383:OWS393401 PGN393383:PGO393401 PQJ393383:PQK393401 QAF393383:QAG393401 QKB393383:QKC393401 QTX393383:QTY393401 RDT393383:RDU393401 RNP393383:RNQ393401 RXL393383:RXM393401 SHH393383:SHI393401 SRD393383:SRE393401 TAZ393383:TBA393401 TKV393383:TKW393401 TUR393383:TUS393401 UEN393383:UEO393401 UOJ393383:UOK393401 UYF393383:UYG393401 VIB393383:VIC393401 VRX393383:VRY393401 WBT393383:WBU393401 WLP393383:WLQ393401 WVL393383:WVM393401 TUR983207:TUS983225 IZ458919:JA458937 SV458919:SW458937 ACR458919:ACS458937 AMN458919:AMO458937 AWJ458919:AWK458937 BGF458919:BGG458937 BQB458919:BQC458937 BZX458919:BZY458937 CJT458919:CJU458937 CTP458919:CTQ458937 DDL458919:DDM458937 DNH458919:DNI458937 DXD458919:DXE458937 EGZ458919:EHA458937 EQV458919:EQW458937 FAR458919:FAS458937 FKN458919:FKO458937 FUJ458919:FUK458937 GEF458919:GEG458937 GOB458919:GOC458937 GXX458919:GXY458937 HHT458919:HHU458937 HRP458919:HRQ458937 IBL458919:IBM458937 ILH458919:ILI458937 IVD458919:IVE458937 JEZ458919:JFA458937 JOV458919:JOW458937 JYR458919:JYS458937 KIN458919:KIO458937 KSJ458919:KSK458937 LCF458919:LCG458937 LMB458919:LMC458937 LVX458919:LVY458937 MFT458919:MFU458937 MPP458919:MPQ458937 MZL458919:MZM458937 NJH458919:NJI458937 NTD458919:NTE458937 OCZ458919:ODA458937 OMV458919:OMW458937 OWR458919:OWS458937 PGN458919:PGO458937 PQJ458919:PQK458937 QAF458919:QAG458937 QKB458919:QKC458937 QTX458919:QTY458937 RDT458919:RDU458937 RNP458919:RNQ458937 RXL458919:RXM458937 SHH458919:SHI458937 SRD458919:SRE458937 TAZ458919:TBA458937 TKV458919:TKW458937 TUR458919:TUS458937 UEN458919:UEO458937 UOJ458919:UOK458937 UYF458919:UYG458937 VIB458919:VIC458937 VRX458919:VRY458937 WBT458919:WBU458937 WLP458919:WLQ458937 WVL458919:WVM458937 UEN983207:UEO983225 IZ524455:JA524473 SV524455:SW524473 ACR524455:ACS524473 AMN524455:AMO524473 AWJ524455:AWK524473 BGF524455:BGG524473 BQB524455:BQC524473 BZX524455:BZY524473 CJT524455:CJU524473 CTP524455:CTQ524473 DDL524455:DDM524473 DNH524455:DNI524473 DXD524455:DXE524473 EGZ524455:EHA524473 EQV524455:EQW524473 FAR524455:FAS524473 FKN524455:FKO524473 FUJ524455:FUK524473 GEF524455:GEG524473 GOB524455:GOC524473 GXX524455:GXY524473 HHT524455:HHU524473 HRP524455:HRQ524473 IBL524455:IBM524473 ILH524455:ILI524473 IVD524455:IVE524473 JEZ524455:JFA524473 JOV524455:JOW524473 JYR524455:JYS524473 KIN524455:KIO524473 KSJ524455:KSK524473 LCF524455:LCG524473 LMB524455:LMC524473 LVX524455:LVY524473 MFT524455:MFU524473 MPP524455:MPQ524473 MZL524455:MZM524473 NJH524455:NJI524473 NTD524455:NTE524473 OCZ524455:ODA524473 OMV524455:OMW524473 OWR524455:OWS524473 PGN524455:PGO524473 PQJ524455:PQK524473 QAF524455:QAG524473 QKB524455:QKC524473 QTX524455:QTY524473 RDT524455:RDU524473 RNP524455:RNQ524473 RXL524455:RXM524473 SHH524455:SHI524473 SRD524455:SRE524473 TAZ524455:TBA524473 TKV524455:TKW524473 TUR524455:TUS524473 UEN524455:UEO524473 UOJ524455:UOK524473 UYF524455:UYG524473 VIB524455:VIC524473 VRX524455:VRY524473 WBT524455:WBU524473 WLP524455:WLQ524473 WVL524455:WVM524473 UOJ983207:UOK983225 IZ589991:JA590009 SV589991:SW590009 ACR589991:ACS590009 AMN589991:AMO590009 AWJ589991:AWK590009 BGF589991:BGG590009 BQB589991:BQC590009 BZX589991:BZY590009 CJT589991:CJU590009 CTP589991:CTQ590009 DDL589991:DDM590009 DNH589991:DNI590009 DXD589991:DXE590009 EGZ589991:EHA590009 EQV589991:EQW590009 FAR589991:FAS590009 FKN589991:FKO590009 FUJ589991:FUK590009 GEF589991:GEG590009 GOB589991:GOC590009 GXX589991:GXY590009 HHT589991:HHU590009 HRP589991:HRQ590009 IBL589991:IBM590009 ILH589991:ILI590009 IVD589991:IVE590009 JEZ589991:JFA590009 JOV589991:JOW590009 JYR589991:JYS590009 KIN589991:KIO590009 KSJ589991:KSK590009 LCF589991:LCG590009 LMB589991:LMC590009 LVX589991:LVY590009 MFT589991:MFU590009 MPP589991:MPQ590009 MZL589991:MZM590009 NJH589991:NJI590009 NTD589991:NTE590009 OCZ589991:ODA590009 OMV589991:OMW590009 OWR589991:OWS590009 PGN589991:PGO590009 PQJ589991:PQK590009 QAF589991:QAG590009 QKB589991:QKC590009 QTX589991:QTY590009 RDT589991:RDU590009 RNP589991:RNQ590009 RXL589991:RXM590009 SHH589991:SHI590009 SRD589991:SRE590009 TAZ589991:TBA590009 TKV589991:TKW590009 TUR589991:TUS590009 UEN589991:UEO590009 UOJ589991:UOK590009 UYF589991:UYG590009 VIB589991:VIC590009 VRX589991:VRY590009 WBT589991:WBU590009 WLP589991:WLQ590009 WVL589991:WVM590009 UYF983207:UYG983225 IZ655527:JA655545 SV655527:SW655545 ACR655527:ACS655545 AMN655527:AMO655545 AWJ655527:AWK655545 BGF655527:BGG655545 BQB655527:BQC655545 BZX655527:BZY655545 CJT655527:CJU655545 CTP655527:CTQ655545 DDL655527:DDM655545 DNH655527:DNI655545 DXD655527:DXE655545 EGZ655527:EHA655545 EQV655527:EQW655545 FAR655527:FAS655545 FKN655527:FKO655545 FUJ655527:FUK655545 GEF655527:GEG655545 GOB655527:GOC655545 GXX655527:GXY655545 HHT655527:HHU655545 HRP655527:HRQ655545 IBL655527:IBM655545 ILH655527:ILI655545 IVD655527:IVE655545 JEZ655527:JFA655545 JOV655527:JOW655545 JYR655527:JYS655545 KIN655527:KIO655545 KSJ655527:KSK655545 LCF655527:LCG655545 LMB655527:LMC655545 LVX655527:LVY655545 MFT655527:MFU655545 MPP655527:MPQ655545 MZL655527:MZM655545 NJH655527:NJI655545 NTD655527:NTE655545 OCZ655527:ODA655545 OMV655527:OMW655545 OWR655527:OWS655545 PGN655527:PGO655545 PQJ655527:PQK655545 QAF655527:QAG655545 QKB655527:QKC655545 QTX655527:QTY655545 RDT655527:RDU655545 RNP655527:RNQ655545 RXL655527:RXM655545 SHH655527:SHI655545 SRD655527:SRE655545 TAZ655527:TBA655545 TKV655527:TKW655545 TUR655527:TUS655545 UEN655527:UEO655545 UOJ655527:UOK655545 UYF655527:UYG655545 VIB655527:VIC655545 VRX655527:VRY655545 WBT655527:WBU655545 WLP655527:WLQ655545 WVL655527:WVM655545 VIB983207:VIC983225 IZ721063:JA721081 SV721063:SW721081 ACR721063:ACS721081 AMN721063:AMO721081 AWJ721063:AWK721081 BGF721063:BGG721081 BQB721063:BQC721081 BZX721063:BZY721081 CJT721063:CJU721081 CTP721063:CTQ721081 DDL721063:DDM721081 DNH721063:DNI721081 DXD721063:DXE721081 EGZ721063:EHA721081 EQV721063:EQW721081 FAR721063:FAS721081 FKN721063:FKO721081 FUJ721063:FUK721081 GEF721063:GEG721081 GOB721063:GOC721081 GXX721063:GXY721081 HHT721063:HHU721081 HRP721063:HRQ721081 IBL721063:IBM721081 ILH721063:ILI721081 IVD721063:IVE721081 JEZ721063:JFA721081 JOV721063:JOW721081 JYR721063:JYS721081 KIN721063:KIO721081 KSJ721063:KSK721081 LCF721063:LCG721081 LMB721063:LMC721081 LVX721063:LVY721081 MFT721063:MFU721081 MPP721063:MPQ721081 MZL721063:MZM721081 NJH721063:NJI721081 NTD721063:NTE721081 OCZ721063:ODA721081 OMV721063:OMW721081 OWR721063:OWS721081 PGN721063:PGO721081 PQJ721063:PQK721081 QAF721063:QAG721081 QKB721063:QKC721081 QTX721063:QTY721081 RDT721063:RDU721081 RNP721063:RNQ721081 RXL721063:RXM721081 SHH721063:SHI721081 SRD721063:SRE721081 TAZ721063:TBA721081 TKV721063:TKW721081 TUR721063:TUS721081 UEN721063:UEO721081 UOJ721063:UOK721081 UYF721063:UYG721081 VIB721063:VIC721081 VRX721063:VRY721081 WBT721063:WBU721081 WLP721063:WLQ721081 WVL721063:WVM721081 VRX983207:VRY983225 IZ786599:JA786617 SV786599:SW786617 ACR786599:ACS786617 AMN786599:AMO786617 AWJ786599:AWK786617 BGF786599:BGG786617 BQB786599:BQC786617 BZX786599:BZY786617 CJT786599:CJU786617 CTP786599:CTQ786617 DDL786599:DDM786617 DNH786599:DNI786617 DXD786599:DXE786617 EGZ786599:EHA786617 EQV786599:EQW786617 FAR786599:FAS786617 FKN786599:FKO786617 FUJ786599:FUK786617 GEF786599:GEG786617 GOB786599:GOC786617 GXX786599:GXY786617 HHT786599:HHU786617 HRP786599:HRQ786617 IBL786599:IBM786617 ILH786599:ILI786617 IVD786599:IVE786617 JEZ786599:JFA786617 JOV786599:JOW786617 JYR786599:JYS786617 KIN786599:KIO786617 KSJ786599:KSK786617 LCF786599:LCG786617 LMB786599:LMC786617 LVX786599:LVY786617 MFT786599:MFU786617 MPP786599:MPQ786617 MZL786599:MZM786617 NJH786599:NJI786617 NTD786599:NTE786617 OCZ786599:ODA786617 OMV786599:OMW786617 OWR786599:OWS786617 PGN786599:PGO786617 PQJ786599:PQK786617 QAF786599:QAG786617 QKB786599:QKC786617 QTX786599:QTY786617 RDT786599:RDU786617 RNP786599:RNQ786617 RXL786599:RXM786617 SHH786599:SHI786617 SRD786599:SRE786617 TAZ786599:TBA786617 TKV786599:TKW786617 TUR786599:TUS786617 UEN786599:UEO786617 UOJ786599:UOK786617 UYF786599:UYG786617 VIB786599:VIC786617 VRX786599:VRY786617 WBT786599:WBU786617 WLP786599:WLQ786617 WVL786599:WVM786617 WBT983207:WBU983225 IZ852135:JA852153 SV852135:SW852153 ACR852135:ACS852153 AMN852135:AMO852153 AWJ852135:AWK852153 BGF852135:BGG852153 BQB852135:BQC852153 BZX852135:BZY852153 CJT852135:CJU852153 CTP852135:CTQ852153 DDL852135:DDM852153 DNH852135:DNI852153 DXD852135:DXE852153 EGZ852135:EHA852153 EQV852135:EQW852153 FAR852135:FAS852153 FKN852135:FKO852153 FUJ852135:FUK852153 GEF852135:GEG852153 GOB852135:GOC852153 GXX852135:GXY852153 HHT852135:HHU852153 HRP852135:HRQ852153 IBL852135:IBM852153 ILH852135:ILI852153 IVD852135:IVE852153 JEZ852135:JFA852153 JOV852135:JOW852153 JYR852135:JYS852153 KIN852135:KIO852153 KSJ852135:KSK852153 LCF852135:LCG852153 LMB852135:LMC852153 LVX852135:LVY852153 MFT852135:MFU852153 MPP852135:MPQ852153 MZL852135:MZM852153 NJH852135:NJI852153 NTD852135:NTE852153 OCZ852135:ODA852153 OMV852135:OMW852153 OWR852135:OWS852153 PGN852135:PGO852153 PQJ852135:PQK852153 QAF852135:QAG852153 QKB852135:QKC852153 QTX852135:QTY852153 RDT852135:RDU852153 RNP852135:RNQ852153 RXL852135:RXM852153 SHH852135:SHI852153 SRD852135:SRE852153 TAZ852135:TBA852153 TKV852135:TKW852153 TUR852135:TUS852153 UEN852135:UEO852153 UOJ852135:UOK852153 UYF852135:UYG852153 VIB852135:VIC852153 VRX852135:VRY852153 WBT852135:WBU852153 WLP852135:WLQ852153 WVL852135:WVM852153 WLP983207:WLQ983225 IZ917671:JA917689 SV917671:SW917689 ACR917671:ACS917689 AMN917671:AMO917689 AWJ917671:AWK917689 BGF917671:BGG917689 BQB917671:BQC917689 BZX917671:BZY917689 CJT917671:CJU917689 CTP917671:CTQ917689 DDL917671:DDM917689 DNH917671:DNI917689 DXD917671:DXE917689 EGZ917671:EHA917689 EQV917671:EQW917689 FAR917671:FAS917689 FKN917671:FKO917689 FUJ917671:FUK917689 GEF917671:GEG917689 GOB917671:GOC917689 GXX917671:GXY917689 HHT917671:HHU917689 HRP917671:HRQ917689 IBL917671:IBM917689 ILH917671:ILI917689 IVD917671:IVE917689 JEZ917671:JFA917689 JOV917671:JOW917689 JYR917671:JYS917689 KIN917671:KIO917689 KSJ917671:KSK917689 LCF917671:LCG917689 LMB917671:LMC917689 LVX917671:LVY917689 MFT917671:MFU917689 MPP917671:MPQ917689 MZL917671:MZM917689 NJH917671:NJI917689 NTD917671:NTE917689 OCZ917671:ODA917689 OMV917671:OMW917689 OWR917671:OWS917689 PGN917671:PGO917689 PQJ917671:PQK917689 QAF917671:QAG917689 QKB917671:QKC917689 QTX917671:QTY917689 RDT917671:RDU917689 RNP917671:RNQ917689 RXL917671:RXM917689 SHH917671:SHI917689 SRD917671:SRE917689 TAZ917671:TBA917689 TKV917671:TKW917689 TUR917671:TUS917689 UEN917671:UEO917689 UOJ917671:UOK917689 UYF917671:UYG917689 VIB917671:VIC917689 VRX917671:VRY917689 WBT917671:WBU917689 WLP917671:WLQ917689 WVL917671:WVM917689 WVL983207:WVM983225 IZ983207:JA983225 SV983207:SW983225 ACR983207:ACS983225 AMN983207:AMO983225 AWJ983207:AWK983225 BGF983207:BGG983225 BQB983207:BQC983225 BZX983207:BZY983225 CJT983207:CJU983225 CTP983207:CTQ983225 DDL983207:DDM983225 DNH983207:DNI983225 DXD983207:DXE983225 EGZ983207:EHA983225 EQV983207:EQW983225 FAR983207:FAS983225 FKN983207:FKO983225 FUJ983207:FUK983225 GEF983207:GEG983225 GOB983207:GOC983225 GXX983207:GXY983225 HHT983207:HHU983225 HRP983207:HRQ983225 IBL983207:IBM983225 ILH983207:ILI983225 IVD983207:IVE983225 JEZ983207:JFA983225 JOV983207:JOW983225 JYR983207:JYS983225 KIN983207:KIO983225 KSJ983207:KSK983225 LCF983207:LCG983225 LMB983207:LMC983225 LVX983207:LVY983225 MFT983207:MFU983225 MPP983207:MPQ983225 MZL983207:MZM983225 NJH983207:NJI983225 NTD983207:NTE983225 OCZ983207:ODA983225 OMV983207:OMW983225 OWR983207:OWS983225 PGN983207:PGO983225 PQJ983207:PQK983225 QAF983207:QAG983225 QKB983207:QKC983225 QTX983207:QTY983225 RDT983207:RDU983225" xr:uid="{00000000-0002-0000-0100-00000F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RNQ983201 JA65697 SW65697 ACS65697 AMO65697 AWK65697 BGG65697 BQC65697 BZY65697 CJU65697 CTQ65697 DDM65697 DNI65697 DXE65697 EHA65697 EQW65697 FAS65697 FKO65697 FUK65697 GEG65697 GOC65697 GXY65697 HHU65697 HRQ65697 IBM65697 ILI65697 IVE65697 JFA65697 JOW65697 JYS65697 KIO65697 KSK65697 LCG65697 LMC65697 LVY65697 MFU65697 MPQ65697 MZM65697 NJI65697 NTE65697 ODA65697 OMW65697 OWS65697 PGO65697 PQK65697 QAG65697 QKC65697 QTY65697 RDU65697 RNQ65697 RXM65697 SHI65697 SRE65697 TBA65697 TKW65697 TUS65697 UEO65697 UOK65697 UYG65697 VIC65697 VRY65697 WBU65697 WLQ65697 WVM65697 RXM983201 JA131233 SW131233 ACS131233 AMO131233 AWK131233 BGG131233 BQC131233 BZY131233 CJU131233 CTQ131233 DDM131233 DNI131233 DXE131233 EHA131233 EQW131233 FAS131233 FKO131233 FUK131233 GEG131233 GOC131233 GXY131233 HHU131233 HRQ131233 IBM131233 ILI131233 IVE131233 JFA131233 JOW131233 JYS131233 KIO131233 KSK131233 LCG131233 LMC131233 LVY131233 MFU131233 MPQ131233 MZM131233 NJI131233 NTE131233 ODA131233 OMW131233 OWS131233 PGO131233 PQK131233 QAG131233 QKC131233 QTY131233 RDU131233 RNQ131233 RXM131233 SHI131233 SRE131233 TBA131233 TKW131233 TUS131233 UEO131233 UOK131233 UYG131233 VIC131233 VRY131233 WBU131233 WLQ131233 WVM131233 SHI983201 JA196769 SW196769 ACS196769 AMO196769 AWK196769 BGG196769 BQC196769 BZY196769 CJU196769 CTQ196769 DDM196769 DNI196769 DXE196769 EHA196769 EQW196769 FAS196769 FKO196769 FUK196769 GEG196769 GOC196769 GXY196769 HHU196769 HRQ196769 IBM196769 ILI196769 IVE196769 JFA196769 JOW196769 JYS196769 KIO196769 KSK196769 LCG196769 LMC196769 LVY196769 MFU196769 MPQ196769 MZM196769 NJI196769 NTE196769 ODA196769 OMW196769 OWS196769 PGO196769 PQK196769 QAG196769 QKC196769 QTY196769 RDU196769 RNQ196769 RXM196769 SHI196769 SRE196769 TBA196769 TKW196769 TUS196769 UEO196769 UOK196769 UYG196769 VIC196769 VRY196769 WBU196769 WLQ196769 WVM196769 SRE983201 JA262305 SW262305 ACS262305 AMO262305 AWK262305 BGG262305 BQC262305 BZY262305 CJU262305 CTQ262305 DDM262305 DNI262305 DXE262305 EHA262305 EQW262305 FAS262305 FKO262305 FUK262305 GEG262305 GOC262305 GXY262305 HHU262305 HRQ262305 IBM262305 ILI262305 IVE262305 JFA262305 JOW262305 JYS262305 KIO262305 KSK262305 LCG262305 LMC262305 LVY262305 MFU262305 MPQ262305 MZM262305 NJI262305 NTE262305 ODA262305 OMW262305 OWS262305 PGO262305 PQK262305 QAG262305 QKC262305 QTY262305 RDU262305 RNQ262305 RXM262305 SHI262305 SRE262305 TBA262305 TKW262305 TUS262305 UEO262305 UOK262305 UYG262305 VIC262305 VRY262305 WBU262305 WLQ262305 WVM262305 TBA983201 JA327841 SW327841 ACS327841 AMO327841 AWK327841 BGG327841 BQC327841 BZY327841 CJU327841 CTQ327841 DDM327841 DNI327841 DXE327841 EHA327841 EQW327841 FAS327841 FKO327841 FUK327841 GEG327841 GOC327841 GXY327841 HHU327841 HRQ327841 IBM327841 ILI327841 IVE327841 JFA327841 JOW327841 JYS327841 KIO327841 KSK327841 LCG327841 LMC327841 LVY327841 MFU327841 MPQ327841 MZM327841 NJI327841 NTE327841 ODA327841 OMW327841 OWS327841 PGO327841 PQK327841 QAG327841 QKC327841 QTY327841 RDU327841 RNQ327841 RXM327841 SHI327841 SRE327841 TBA327841 TKW327841 TUS327841 UEO327841 UOK327841 UYG327841 VIC327841 VRY327841 WBU327841 WLQ327841 WVM327841 TKW983201 JA393377 SW393377 ACS393377 AMO393377 AWK393377 BGG393377 BQC393377 BZY393377 CJU393377 CTQ393377 DDM393377 DNI393377 DXE393377 EHA393377 EQW393377 FAS393377 FKO393377 FUK393377 GEG393377 GOC393377 GXY393377 HHU393377 HRQ393377 IBM393377 ILI393377 IVE393377 JFA393377 JOW393377 JYS393377 KIO393377 KSK393377 LCG393377 LMC393377 LVY393377 MFU393377 MPQ393377 MZM393377 NJI393377 NTE393377 ODA393377 OMW393377 OWS393377 PGO393377 PQK393377 QAG393377 QKC393377 QTY393377 RDU393377 RNQ393377 RXM393377 SHI393377 SRE393377 TBA393377 TKW393377 TUS393377 UEO393377 UOK393377 UYG393377 VIC393377 VRY393377 WBU393377 WLQ393377 WVM393377 TUS983201 JA458913 SW458913 ACS458913 AMO458913 AWK458913 BGG458913 BQC458913 BZY458913 CJU458913 CTQ458913 DDM458913 DNI458913 DXE458913 EHA458913 EQW458913 FAS458913 FKO458913 FUK458913 GEG458913 GOC458913 GXY458913 HHU458913 HRQ458913 IBM458913 ILI458913 IVE458913 JFA458913 JOW458913 JYS458913 KIO458913 KSK458913 LCG458913 LMC458913 LVY458913 MFU458913 MPQ458913 MZM458913 NJI458913 NTE458913 ODA458913 OMW458913 OWS458913 PGO458913 PQK458913 QAG458913 QKC458913 QTY458913 RDU458913 RNQ458913 RXM458913 SHI458913 SRE458913 TBA458913 TKW458913 TUS458913 UEO458913 UOK458913 UYG458913 VIC458913 VRY458913 WBU458913 WLQ458913 WVM458913 UEO983201 JA524449 SW524449 ACS524449 AMO524449 AWK524449 BGG524449 BQC524449 BZY524449 CJU524449 CTQ524449 DDM524449 DNI524449 DXE524449 EHA524449 EQW524449 FAS524449 FKO524449 FUK524449 GEG524449 GOC524449 GXY524449 HHU524449 HRQ524449 IBM524449 ILI524449 IVE524449 JFA524449 JOW524449 JYS524449 KIO524449 KSK524449 LCG524449 LMC524449 LVY524449 MFU524449 MPQ524449 MZM524449 NJI524449 NTE524449 ODA524449 OMW524449 OWS524449 PGO524449 PQK524449 QAG524449 QKC524449 QTY524449 RDU524449 RNQ524449 RXM524449 SHI524449 SRE524449 TBA524449 TKW524449 TUS524449 UEO524449 UOK524449 UYG524449 VIC524449 VRY524449 WBU524449 WLQ524449 WVM524449 UOK983201 JA589985 SW589985 ACS589985 AMO589985 AWK589985 BGG589985 BQC589985 BZY589985 CJU589985 CTQ589985 DDM589985 DNI589985 DXE589985 EHA589985 EQW589985 FAS589985 FKO589985 FUK589985 GEG589985 GOC589985 GXY589985 HHU589985 HRQ589985 IBM589985 ILI589985 IVE589985 JFA589985 JOW589985 JYS589985 KIO589985 KSK589985 LCG589985 LMC589985 LVY589985 MFU589985 MPQ589985 MZM589985 NJI589985 NTE589985 ODA589985 OMW589985 OWS589985 PGO589985 PQK589985 QAG589985 QKC589985 QTY589985 RDU589985 RNQ589985 RXM589985 SHI589985 SRE589985 TBA589985 TKW589985 TUS589985 UEO589985 UOK589985 UYG589985 VIC589985 VRY589985 WBU589985 WLQ589985 WVM589985 UYG983201 JA655521 SW655521 ACS655521 AMO655521 AWK655521 BGG655521 BQC655521 BZY655521 CJU655521 CTQ655521 DDM655521 DNI655521 DXE655521 EHA655521 EQW655521 FAS655521 FKO655521 FUK655521 GEG655521 GOC655521 GXY655521 HHU655521 HRQ655521 IBM655521 ILI655521 IVE655521 JFA655521 JOW655521 JYS655521 KIO655521 KSK655521 LCG655521 LMC655521 LVY655521 MFU655521 MPQ655521 MZM655521 NJI655521 NTE655521 ODA655521 OMW655521 OWS655521 PGO655521 PQK655521 QAG655521 QKC655521 QTY655521 RDU655521 RNQ655521 RXM655521 SHI655521 SRE655521 TBA655521 TKW655521 TUS655521 UEO655521 UOK655521 UYG655521 VIC655521 VRY655521 WBU655521 WLQ655521 WVM655521 VIC983201 JA721057 SW721057 ACS721057 AMO721057 AWK721057 BGG721057 BQC721057 BZY721057 CJU721057 CTQ721057 DDM721057 DNI721057 DXE721057 EHA721057 EQW721057 FAS721057 FKO721057 FUK721057 GEG721057 GOC721057 GXY721057 HHU721057 HRQ721057 IBM721057 ILI721057 IVE721057 JFA721057 JOW721057 JYS721057 KIO721057 KSK721057 LCG721057 LMC721057 LVY721057 MFU721057 MPQ721057 MZM721057 NJI721057 NTE721057 ODA721057 OMW721057 OWS721057 PGO721057 PQK721057 QAG721057 QKC721057 QTY721057 RDU721057 RNQ721057 RXM721057 SHI721057 SRE721057 TBA721057 TKW721057 TUS721057 UEO721057 UOK721057 UYG721057 VIC721057 VRY721057 WBU721057 WLQ721057 WVM721057 VRY983201 JA786593 SW786593 ACS786593 AMO786593 AWK786593 BGG786593 BQC786593 BZY786593 CJU786593 CTQ786593 DDM786593 DNI786593 DXE786593 EHA786593 EQW786593 FAS786593 FKO786593 FUK786593 GEG786593 GOC786593 GXY786593 HHU786593 HRQ786593 IBM786593 ILI786593 IVE786593 JFA786593 JOW786593 JYS786593 KIO786593 KSK786593 LCG786593 LMC786593 LVY786593 MFU786593 MPQ786593 MZM786593 NJI786593 NTE786593 ODA786593 OMW786593 OWS786593 PGO786593 PQK786593 QAG786593 QKC786593 QTY786593 RDU786593 RNQ786593 RXM786593 SHI786593 SRE786593 TBA786593 TKW786593 TUS786593 UEO786593 UOK786593 UYG786593 VIC786593 VRY786593 WBU786593 WLQ786593 WVM786593 WBU983201 JA852129 SW852129 ACS852129 AMO852129 AWK852129 BGG852129 BQC852129 BZY852129 CJU852129 CTQ852129 DDM852129 DNI852129 DXE852129 EHA852129 EQW852129 FAS852129 FKO852129 FUK852129 GEG852129 GOC852129 GXY852129 HHU852129 HRQ852129 IBM852129 ILI852129 IVE852129 JFA852129 JOW852129 JYS852129 KIO852129 KSK852129 LCG852129 LMC852129 LVY852129 MFU852129 MPQ852129 MZM852129 NJI852129 NTE852129 ODA852129 OMW852129 OWS852129 PGO852129 PQK852129 QAG852129 QKC852129 QTY852129 RDU852129 RNQ852129 RXM852129 SHI852129 SRE852129 TBA852129 TKW852129 TUS852129 UEO852129 UOK852129 UYG852129 VIC852129 VRY852129 WBU852129 WLQ852129 WVM852129 WLQ983201 JA917665 SW917665 ACS917665 AMO917665 AWK917665 BGG917665 BQC917665 BZY917665 CJU917665 CTQ917665 DDM917665 DNI917665 DXE917665 EHA917665 EQW917665 FAS917665 FKO917665 FUK917665 GEG917665 GOC917665 GXY917665 HHU917665 HRQ917665 IBM917665 ILI917665 IVE917665 JFA917665 JOW917665 JYS917665 KIO917665 KSK917665 LCG917665 LMC917665 LVY917665 MFU917665 MPQ917665 MZM917665 NJI917665 NTE917665 ODA917665 OMW917665 OWS917665 PGO917665 PQK917665 QAG917665 QKC917665 QTY917665 RDU917665 RNQ917665 RXM917665 SHI917665 SRE917665 TBA917665 TKW917665 TUS917665 UEO917665 UOK917665 UYG917665 VIC917665 VRY917665 WBU917665 WLQ917665 WVM917665 WVM983201 JA983201 SW983201 ACS983201 AMO983201 AWK983201 BGG983201 BQC983201 BZY983201 CJU983201 CTQ983201 DDM983201 DNI983201 DXE983201 EHA983201 EQW983201 FAS983201 FKO983201 FUK983201 GEG983201 GOC983201 GXY983201 HHU983201 HRQ983201 IBM983201 ILI983201 IVE983201 JFA983201 JOW983201 JYS983201 KIO983201 KSK983201 LCG983201 LMC983201 LVY983201 MFU983201 MPQ983201 MZM983201 NJI983201 NTE983201 ODA983201 OMW983201 OWS983201 PGO983201 PQK983201 QAG983201 QKC983201 QTY983201 RDU983201" xr:uid="{00000000-0002-0000-0100-00001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RNP983201 IZ65697 SV65697 ACR65697 AMN65697 AWJ65697 BGF65697 BQB65697 BZX65697 CJT65697 CTP65697 DDL65697 DNH65697 DXD65697 EGZ65697 EQV65697 FAR65697 FKN65697 FUJ65697 GEF65697 GOB65697 GXX65697 HHT65697 HRP65697 IBL65697 ILH65697 IVD65697 JEZ65697 JOV65697 JYR65697 KIN65697 KSJ65697 LCF65697 LMB65697 LVX65697 MFT65697 MPP65697 MZL65697 NJH65697 NTD65697 OCZ65697 OMV65697 OWR65697 PGN65697 PQJ65697 QAF65697 QKB65697 QTX65697 RDT65697 RNP65697 RXL65697 SHH65697 SRD65697 TAZ65697 TKV65697 TUR65697 UEN65697 UOJ65697 UYF65697 VIB65697 VRX65697 WBT65697 WLP65697 WVL65697 RXL983201 IZ131233 SV131233 ACR131233 AMN131233 AWJ131233 BGF131233 BQB131233 BZX131233 CJT131233 CTP131233 DDL131233 DNH131233 DXD131233 EGZ131233 EQV131233 FAR131233 FKN131233 FUJ131233 GEF131233 GOB131233 GXX131233 HHT131233 HRP131233 IBL131233 ILH131233 IVD131233 JEZ131233 JOV131233 JYR131233 KIN131233 KSJ131233 LCF131233 LMB131233 LVX131233 MFT131233 MPP131233 MZL131233 NJH131233 NTD131233 OCZ131233 OMV131233 OWR131233 PGN131233 PQJ131233 QAF131233 QKB131233 QTX131233 RDT131233 RNP131233 RXL131233 SHH131233 SRD131233 TAZ131233 TKV131233 TUR131233 UEN131233 UOJ131233 UYF131233 VIB131233 VRX131233 WBT131233 WLP131233 WVL131233 SHH983201 IZ196769 SV196769 ACR196769 AMN196769 AWJ196769 BGF196769 BQB196769 BZX196769 CJT196769 CTP196769 DDL196769 DNH196769 DXD196769 EGZ196769 EQV196769 FAR196769 FKN196769 FUJ196769 GEF196769 GOB196769 GXX196769 HHT196769 HRP196769 IBL196769 ILH196769 IVD196769 JEZ196769 JOV196769 JYR196769 KIN196769 KSJ196769 LCF196769 LMB196769 LVX196769 MFT196769 MPP196769 MZL196769 NJH196769 NTD196769 OCZ196769 OMV196769 OWR196769 PGN196769 PQJ196769 QAF196769 QKB196769 QTX196769 RDT196769 RNP196769 RXL196769 SHH196769 SRD196769 TAZ196769 TKV196769 TUR196769 UEN196769 UOJ196769 UYF196769 VIB196769 VRX196769 WBT196769 WLP196769 WVL196769 SRD983201 IZ262305 SV262305 ACR262305 AMN262305 AWJ262305 BGF262305 BQB262305 BZX262305 CJT262305 CTP262305 DDL262305 DNH262305 DXD262305 EGZ262305 EQV262305 FAR262305 FKN262305 FUJ262305 GEF262305 GOB262305 GXX262305 HHT262305 HRP262305 IBL262305 ILH262305 IVD262305 JEZ262305 JOV262305 JYR262305 KIN262305 KSJ262305 LCF262305 LMB262305 LVX262305 MFT262305 MPP262305 MZL262305 NJH262305 NTD262305 OCZ262305 OMV262305 OWR262305 PGN262305 PQJ262305 QAF262305 QKB262305 QTX262305 RDT262305 RNP262305 RXL262305 SHH262305 SRD262305 TAZ262305 TKV262305 TUR262305 UEN262305 UOJ262305 UYF262305 VIB262305 VRX262305 WBT262305 WLP262305 WVL262305 TAZ983201 IZ327841 SV327841 ACR327841 AMN327841 AWJ327841 BGF327841 BQB327841 BZX327841 CJT327841 CTP327841 DDL327841 DNH327841 DXD327841 EGZ327841 EQV327841 FAR327841 FKN327841 FUJ327841 GEF327841 GOB327841 GXX327841 HHT327841 HRP327841 IBL327841 ILH327841 IVD327841 JEZ327841 JOV327841 JYR327841 KIN327841 KSJ327841 LCF327841 LMB327841 LVX327841 MFT327841 MPP327841 MZL327841 NJH327841 NTD327841 OCZ327841 OMV327841 OWR327841 PGN327841 PQJ327841 QAF327841 QKB327841 QTX327841 RDT327841 RNP327841 RXL327841 SHH327841 SRD327841 TAZ327841 TKV327841 TUR327841 UEN327841 UOJ327841 UYF327841 VIB327841 VRX327841 WBT327841 WLP327841 WVL327841 TKV983201 IZ393377 SV393377 ACR393377 AMN393377 AWJ393377 BGF393377 BQB393377 BZX393377 CJT393377 CTP393377 DDL393377 DNH393377 DXD393377 EGZ393377 EQV393377 FAR393377 FKN393377 FUJ393377 GEF393377 GOB393377 GXX393377 HHT393377 HRP393377 IBL393377 ILH393377 IVD393377 JEZ393377 JOV393377 JYR393377 KIN393377 KSJ393377 LCF393377 LMB393377 LVX393377 MFT393377 MPP393377 MZL393377 NJH393377 NTD393377 OCZ393377 OMV393377 OWR393377 PGN393377 PQJ393377 QAF393377 QKB393377 QTX393377 RDT393377 RNP393377 RXL393377 SHH393377 SRD393377 TAZ393377 TKV393377 TUR393377 UEN393377 UOJ393377 UYF393377 VIB393377 VRX393377 WBT393377 WLP393377 WVL393377 TUR983201 IZ458913 SV458913 ACR458913 AMN458913 AWJ458913 BGF458913 BQB458913 BZX458913 CJT458913 CTP458913 DDL458913 DNH458913 DXD458913 EGZ458913 EQV458913 FAR458913 FKN458913 FUJ458913 GEF458913 GOB458913 GXX458913 HHT458913 HRP458913 IBL458913 ILH458913 IVD458913 JEZ458913 JOV458913 JYR458913 KIN458913 KSJ458913 LCF458913 LMB458913 LVX458913 MFT458913 MPP458913 MZL458913 NJH458913 NTD458913 OCZ458913 OMV458913 OWR458913 PGN458913 PQJ458913 QAF458913 QKB458913 QTX458913 RDT458913 RNP458913 RXL458913 SHH458913 SRD458913 TAZ458913 TKV458913 TUR458913 UEN458913 UOJ458913 UYF458913 VIB458913 VRX458913 WBT458913 WLP458913 WVL458913 UEN983201 IZ524449 SV524449 ACR524449 AMN524449 AWJ524449 BGF524449 BQB524449 BZX524449 CJT524449 CTP524449 DDL524449 DNH524449 DXD524449 EGZ524449 EQV524449 FAR524449 FKN524449 FUJ524449 GEF524449 GOB524449 GXX524449 HHT524449 HRP524449 IBL524449 ILH524449 IVD524449 JEZ524449 JOV524449 JYR524449 KIN524449 KSJ524449 LCF524449 LMB524449 LVX524449 MFT524449 MPP524449 MZL524449 NJH524449 NTD524449 OCZ524449 OMV524449 OWR524449 PGN524449 PQJ524449 QAF524449 QKB524449 QTX524449 RDT524449 RNP524449 RXL524449 SHH524449 SRD524449 TAZ524449 TKV524449 TUR524449 UEN524449 UOJ524449 UYF524449 VIB524449 VRX524449 WBT524449 WLP524449 WVL524449 UOJ983201 IZ589985 SV589985 ACR589985 AMN589985 AWJ589985 BGF589985 BQB589985 BZX589985 CJT589985 CTP589985 DDL589985 DNH589985 DXD589985 EGZ589985 EQV589985 FAR589985 FKN589985 FUJ589985 GEF589985 GOB589985 GXX589985 HHT589985 HRP589985 IBL589985 ILH589985 IVD589985 JEZ589985 JOV589985 JYR589985 KIN589985 KSJ589985 LCF589985 LMB589985 LVX589985 MFT589985 MPP589985 MZL589985 NJH589985 NTD589985 OCZ589985 OMV589985 OWR589985 PGN589985 PQJ589985 QAF589985 QKB589985 QTX589985 RDT589985 RNP589985 RXL589985 SHH589985 SRD589985 TAZ589985 TKV589985 TUR589985 UEN589985 UOJ589985 UYF589985 VIB589985 VRX589985 WBT589985 WLP589985 WVL589985 UYF983201 IZ655521 SV655521 ACR655521 AMN655521 AWJ655521 BGF655521 BQB655521 BZX655521 CJT655521 CTP655521 DDL655521 DNH655521 DXD655521 EGZ655521 EQV655521 FAR655521 FKN655521 FUJ655521 GEF655521 GOB655521 GXX655521 HHT655521 HRP655521 IBL655521 ILH655521 IVD655521 JEZ655521 JOV655521 JYR655521 KIN655521 KSJ655521 LCF655521 LMB655521 LVX655521 MFT655521 MPP655521 MZL655521 NJH655521 NTD655521 OCZ655521 OMV655521 OWR655521 PGN655521 PQJ655521 QAF655521 QKB655521 QTX655521 RDT655521 RNP655521 RXL655521 SHH655521 SRD655521 TAZ655521 TKV655521 TUR655521 UEN655521 UOJ655521 UYF655521 VIB655521 VRX655521 WBT655521 WLP655521 WVL655521 VIB983201 IZ721057 SV721057 ACR721057 AMN721057 AWJ721057 BGF721057 BQB721057 BZX721057 CJT721057 CTP721057 DDL721057 DNH721057 DXD721057 EGZ721057 EQV721057 FAR721057 FKN721057 FUJ721057 GEF721057 GOB721057 GXX721057 HHT721057 HRP721057 IBL721057 ILH721057 IVD721057 JEZ721057 JOV721057 JYR721057 KIN721057 KSJ721057 LCF721057 LMB721057 LVX721057 MFT721057 MPP721057 MZL721057 NJH721057 NTD721057 OCZ721057 OMV721057 OWR721057 PGN721057 PQJ721057 QAF721057 QKB721057 QTX721057 RDT721057 RNP721057 RXL721057 SHH721057 SRD721057 TAZ721057 TKV721057 TUR721057 UEN721057 UOJ721057 UYF721057 VIB721057 VRX721057 WBT721057 WLP721057 WVL721057 VRX983201 IZ786593 SV786593 ACR786593 AMN786593 AWJ786593 BGF786593 BQB786593 BZX786593 CJT786593 CTP786593 DDL786593 DNH786593 DXD786593 EGZ786593 EQV786593 FAR786593 FKN786593 FUJ786593 GEF786593 GOB786593 GXX786593 HHT786593 HRP786593 IBL786593 ILH786593 IVD786593 JEZ786593 JOV786593 JYR786593 KIN786593 KSJ786593 LCF786593 LMB786593 LVX786593 MFT786593 MPP786593 MZL786593 NJH786593 NTD786593 OCZ786593 OMV786593 OWR786593 PGN786593 PQJ786593 QAF786593 QKB786593 QTX786593 RDT786593 RNP786593 RXL786593 SHH786593 SRD786593 TAZ786593 TKV786593 TUR786593 UEN786593 UOJ786593 UYF786593 VIB786593 VRX786593 WBT786593 WLP786593 WVL786593 WBT983201 IZ852129 SV852129 ACR852129 AMN852129 AWJ852129 BGF852129 BQB852129 BZX852129 CJT852129 CTP852129 DDL852129 DNH852129 DXD852129 EGZ852129 EQV852129 FAR852129 FKN852129 FUJ852129 GEF852129 GOB852129 GXX852129 HHT852129 HRP852129 IBL852129 ILH852129 IVD852129 JEZ852129 JOV852129 JYR852129 KIN852129 KSJ852129 LCF852129 LMB852129 LVX852129 MFT852129 MPP852129 MZL852129 NJH852129 NTD852129 OCZ852129 OMV852129 OWR852129 PGN852129 PQJ852129 QAF852129 QKB852129 QTX852129 RDT852129 RNP852129 RXL852129 SHH852129 SRD852129 TAZ852129 TKV852129 TUR852129 UEN852129 UOJ852129 UYF852129 VIB852129 VRX852129 WBT852129 WLP852129 WVL852129 WLP983201 IZ917665 SV917665 ACR917665 AMN917665 AWJ917665 BGF917665 BQB917665 BZX917665 CJT917665 CTP917665 DDL917665 DNH917665 DXD917665 EGZ917665 EQV917665 FAR917665 FKN917665 FUJ917665 GEF917665 GOB917665 GXX917665 HHT917665 HRP917665 IBL917665 ILH917665 IVD917665 JEZ917665 JOV917665 JYR917665 KIN917665 KSJ917665 LCF917665 LMB917665 LVX917665 MFT917665 MPP917665 MZL917665 NJH917665 NTD917665 OCZ917665 OMV917665 OWR917665 PGN917665 PQJ917665 QAF917665 QKB917665 QTX917665 RDT917665 RNP917665 RXL917665 SHH917665 SRD917665 TAZ917665 TKV917665 TUR917665 UEN917665 UOJ917665 UYF917665 VIB917665 VRX917665 WBT917665 WLP917665 WVL917665 WVL983201 IZ983201 SV983201 ACR983201 AMN983201 AWJ983201 BGF983201 BQB983201 BZX983201 CJT983201 CTP983201 DDL983201 DNH983201 DXD983201 EGZ983201 EQV983201 FAR983201 FKN983201 FUJ983201 GEF983201 GOB983201 GXX983201 HHT983201 HRP983201 IBL983201 ILH983201 IVD983201 JEZ983201 JOV983201 JYR983201 KIN983201 KSJ983201 LCF983201 LMB983201 LVX983201 MFT983201 MPP983201 MZL983201 NJH983201 NTD983201 OCZ983201 OMV983201 OWR983201 PGN983201 PQJ983201 QAF983201 QKB983201 QTX983201 RDT983201" xr:uid="{00000000-0002-0000-0100-000011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RNP983202:RNQ983206 IZ65698:JA65702 SV65698:SW65702 ACR65698:ACS65702 AMN65698:AMO65702 AWJ65698:AWK65702 BGF65698:BGG65702 BQB65698:BQC65702 BZX65698:BZY65702 CJT65698:CJU65702 CTP65698:CTQ65702 DDL65698:DDM65702 DNH65698:DNI65702 DXD65698:DXE65702 EGZ65698:EHA65702 EQV65698:EQW65702 FAR65698:FAS65702 FKN65698:FKO65702 FUJ65698:FUK65702 GEF65698:GEG65702 GOB65698:GOC65702 GXX65698:GXY65702 HHT65698:HHU65702 HRP65698:HRQ65702 IBL65698:IBM65702 ILH65698:ILI65702 IVD65698:IVE65702 JEZ65698:JFA65702 JOV65698:JOW65702 JYR65698:JYS65702 KIN65698:KIO65702 KSJ65698:KSK65702 LCF65698:LCG65702 LMB65698:LMC65702 LVX65698:LVY65702 MFT65698:MFU65702 MPP65698:MPQ65702 MZL65698:MZM65702 NJH65698:NJI65702 NTD65698:NTE65702 OCZ65698:ODA65702 OMV65698:OMW65702 OWR65698:OWS65702 PGN65698:PGO65702 PQJ65698:PQK65702 QAF65698:QAG65702 QKB65698:QKC65702 QTX65698:QTY65702 RDT65698:RDU65702 RNP65698:RNQ65702 RXL65698:RXM65702 SHH65698:SHI65702 SRD65698:SRE65702 TAZ65698:TBA65702 TKV65698:TKW65702 TUR65698:TUS65702 UEN65698:UEO65702 UOJ65698:UOK65702 UYF65698:UYG65702 VIB65698:VIC65702 VRX65698:VRY65702 WBT65698:WBU65702 WLP65698:WLQ65702 WVL65698:WVM65702 RXL983202:RXM983206 IZ131234:JA131238 SV131234:SW131238 ACR131234:ACS131238 AMN131234:AMO131238 AWJ131234:AWK131238 BGF131234:BGG131238 BQB131234:BQC131238 BZX131234:BZY131238 CJT131234:CJU131238 CTP131234:CTQ131238 DDL131234:DDM131238 DNH131234:DNI131238 DXD131234:DXE131238 EGZ131234:EHA131238 EQV131234:EQW131238 FAR131234:FAS131238 FKN131234:FKO131238 FUJ131234:FUK131238 GEF131234:GEG131238 GOB131234:GOC131238 GXX131234:GXY131238 HHT131234:HHU131238 HRP131234:HRQ131238 IBL131234:IBM131238 ILH131234:ILI131238 IVD131234:IVE131238 JEZ131234:JFA131238 JOV131234:JOW131238 JYR131234:JYS131238 KIN131234:KIO131238 KSJ131234:KSK131238 LCF131234:LCG131238 LMB131234:LMC131238 LVX131234:LVY131238 MFT131234:MFU131238 MPP131234:MPQ131238 MZL131234:MZM131238 NJH131234:NJI131238 NTD131234:NTE131238 OCZ131234:ODA131238 OMV131234:OMW131238 OWR131234:OWS131238 PGN131234:PGO131238 PQJ131234:PQK131238 QAF131234:QAG131238 QKB131234:QKC131238 QTX131234:QTY131238 RDT131234:RDU131238 RNP131234:RNQ131238 RXL131234:RXM131238 SHH131234:SHI131238 SRD131234:SRE131238 TAZ131234:TBA131238 TKV131234:TKW131238 TUR131234:TUS131238 UEN131234:UEO131238 UOJ131234:UOK131238 UYF131234:UYG131238 VIB131234:VIC131238 VRX131234:VRY131238 WBT131234:WBU131238 WLP131234:WLQ131238 WVL131234:WVM131238 SHH983202:SHI983206 IZ196770:JA196774 SV196770:SW196774 ACR196770:ACS196774 AMN196770:AMO196774 AWJ196770:AWK196774 BGF196770:BGG196774 BQB196770:BQC196774 BZX196770:BZY196774 CJT196770:CJU196774 CTP196770:CTQ196774 DDL196770:DDM196774 DNH196770:DNI196774 DXD196770:DXE196774 EGZ196770:EHA196774 EQV196770:EQW196774 FAR196770:FAS196774 FKN196770:FKO196774 FUJ196770:FUK196774 GEF196770:GEG196774 GOB196770:GOC196774 GXX196770:GXY196774 HHT196770:HHU196774 HRP196770:HRQ196774 IBL196770:IBM196774 ILH196770:ILI196774 IVD196770:IVE196774 JEZ196770:JFA196774 JOV196770:JOW196774 JYR196770:JYS196774 KIN196770:KIO196774 KSJ196770:KSK196774 LCF196770:LCG196774 LMB196770:LMC196774 LVX196770:LVY196774 MFT196770:MFU196774 MPP196770:MPQ196774 MZL196770:MZM196774 NJH196770:NJI196774 NTD196770:NTE196774 OCZ196770:ODA196774 OMV196770:OMW196774 OWR196770:OWS196774 PGN196770:PGO196774 PQJ196770:PQK196774 QAF196770:QAG196774 QKB196770:QKC196774 QTX196770:QTY196774 RDT196770:RDU196774 RNP196770:RNQ196774 RXL196770:RXM196774 SHH196770:SHI196774 SRD196770:SRE196774 TAZ196770:TBA196774 TKV196770:TKW196774 TUR196770:TUS196774 UEN196770:UEO196774 UOJ196770:UOK196774 UYF196770:UYG196774 VIB196770:VIC196774 VRX196770:VRY196774 WBT196770:WBU196774 WLP196770:WLQ196774 WVL196770:WVM196774 SRD983202:SRE983206 IZ262306:JA262310 SV262306:SW262310 ACR262306:ACS262310 AMN262306:AMO262310 AWJ262306:AWK262310 BGF262306:BGG262310 BQB262306:BQC262310 BZX262306:BZY262310 CJT262306:CJU262310 CTP262306:CTQ262310 DDL262306:DDM262310 DNH262306:DNI262310 DXD262306:DXE262310 EGZ262306:EHA262310 EQV262306:EQW262310 FAR262306:FAS262310 FKN262306:FKO262310 FUJ262306:FUK262310 GEF262306:GEG262310 GOB262306:GOC262310 GXX262306:GXY262310 HHT262306:HHU262310 HRP262306:HRQ262310 IBL262306:IBM262310 ILH262306:ILI262310 IVD262306:IVE262310 JEZ262306:JFA262310 JOV262306:JOW262310 JYR262306:JYS262310 KIN262306:KIO262310 KSJ262306:KSK262310 LCF262306:LCG262310 LMB262306:LMC262310 LVX262306:LVY262310 MFT262306:MFU262310 MPP262306:MPQ262310 MZL262306:MZM262310 NJH262306:NJI262310 NTD262306:NTE262310 OCZ262306:ODA262310 OMV262306:OMW262310 OWR262306:OWS262310 PGN262306:PGO262310 PQJ262306:PQK262310 QAF262306:QAG262310 QKB262306:QKC262310 QTX262306:QTY262310 RDT262306:RDU262310 RNP262306:RNQ262310 RXL262306:RXM262310 SHH262306:SHI262310 SRD262306:SRE262310 TAZ262306:TBA262310 TKV262306:TKW262310 TUR262306:TUS262310 UEN262306:UEO262310 UOJ262306:UOK262310 UYF262306:UYG262310 VIB262306:VIC262310 VRX262306:VRY262310 WBT262306:WBU262310 WLP262306:WLQ262310 WVL262306:WVM262310 TAZ983202:TBA983206 IZ327842:JA327846 SV327842:SW327846 ACR327842:ACS327846 AMN327842:AMO327846 AWJ327842:AWK327846 BGF327842:BGG327846 BQB327842:BQC327846 BZX327842:BZY327846 CJT327842:CJU327846 CTP327842:CTQ327846 DDL327842:DDM327846 DNH327842:DNI327846 DXD327842:DXE327846 EGZ327842:EHA327846 EQV327842:EQW327846 FAR327842:FAS327846 FKN327842:FKO327846 FUJ327842:FUK327846 GEF327842:GEG327846 GOB327842:GOC327846 GXX327842:GXY327846 HHT327842:HHU327846 HRP327842:HRQ327846 IBL327842:IBM327846 ILH327842:ILI327846 IVD327842:IVE327846 JEZ327842:JFA327846 JOV327842:JOW327846 JYR327842:JYS327846 KIN327842:KIO327846 KSJ327842:KSK327846 LCF327842:LCG327846 LMB327842:LMC327846 LVX327842:LVY327846 MFT327842:MFU327846 MPP327842:MPQ327846 MZL327842:MZM327846 NJH327842:NJI327846 NTD327842:NTE327846 OCZ327842:ODA327846 OMV327842:OMW327846 OWR327842:OWS327846 PGN327842:PGO327846 PQJ327842:PQK327846 QAF327842:QAG327846 QKB327842:QKC327846 QTX327842:QTY327846 RDT327842:RDU327846 RNP327842:RNQ327846 RXL327842:RXM327846 SHH327842:SHI327846 SRD327842:SRE327846 TAZ327842:TBA327846 TKV327842:TKW327846 TUR327842:TUS327846 UEN327842:UEO327846 UOJ327842:UOK327846 UYF327842:UYG327846 VIB327842:VIC327846 VRX327842:VRY327846 WBT327842:WBU327846 WLP327842:WLQ327846 WVL327842:WVM327846 TKV983202:TKW983206 IZ393378:JA393382 SV393378:SW393382 ACR393378:ACS393382 AMN393378:AMO393382 AWJ393378:AWK393382 BGF393378:BGG393382 BQB393378:BQC393382 BZX393378:BZY393382 CJT393378:CJU393382 CTP393378:CTQ393382 DDL393378:DDM393382 DNH393378:DNI393382 DXD393378:DXE393382 EGZ393378:EHA393382 EQV393378:EQW393382 FAR393378:FAS393382 FKN393378:FKO393382 FUJ393378:FUK393382 GEF393378:GEG393382 GOB393378:GOC393382 GXX393378:GXY393382 HHT393378:HHU393382 HRP393378:HRQ393382 IBL393378:IBM393382 ILH393378:ILI393382 IVD393378:IVE393382 JEZ393378:JFA393382 JOV393378:JOW393382 JYR393378:JYS393382 KIN393378:KIO393382 KSJ393378:KSK393382 LCF393378:LCG393382 LMB393378:LMC393382 LVX393378:LVY393382 MFT393378:MFU393382 MPP393378:MPQ393382 MZL393378:MZM393382 NJH393378:NJI393382 NTD393378:NTE393382 OCZ393378:ODA393382 OMV393378:OMW393382 OWR393378:OWS393382 PGN393378:PGO393382 PQJ393378:PQK393382 QAF393378:QAG393382 QKB393378:QKC393382 QTX393378:QTY393382 RDT393378:RDU393382 RNP393378:RNQ393382 RXL393378:RXM393382 SHH393378:SHI393382 SRD393378:SRE393382 TAZ393378:TBA393382 TKV393378:TKW393382 TUR393378:TUS393382 UEN393378:UEO393382 UOJ393378:UOK393382 UYF393378:UYG393382 VIB393378:VIC393382 VRX393378:VRY393382 WBT393378:WBU393382 WLP393378:WLQ393382 WVL393378:WVM393382 TUR983202:TUS983206 IZ458914:JA458918 SV458914:SW458918 ACR458914:ACS458918 AMN458914:AMO458918 AWJ458914:AWK458918 BGF458914:BGG458918 BQB458914:BQC458918 BZX458914:BZY458918 CJT458914:CJU458918 CTP458914:CTQ458918 DDL458914:DDM458918 DNH458914:DNI458918 DXD458914:DXE458918 EGZ458914:EHA458918 EQV458914:EQW458918 FAR458914:FAS458918 FKN458914:FKO458918 FUJ458914:FUK458918 GEF458914:GEG458918 GOB458914:GOC458918 GXX458914:GXY458918 HHT458914:HHU458918 HRP458914:HRQ458918 IBL458914:IBM458918 ILH458914:ILI458918 IVD458914:IVE458918 JEZ458914:JFA458918 JOV458914:JOW458918 JYR458914:JYS458918 KIN458914:KIO458918 KSJ458914:KSK458918 LCF458914:LCG458918 LMB458914:LMC458918 LVX458914:LVY458918 MFT458914:MFU458918 MPP458914:MPQ458918 MZL458914:MZM458918 NJH458914:NJI458918 NTD458914:NTE458918 OCZ458914:ODA458918 OMV458914:OMW458918 OWR458914:OWS458918 PGN458914:PGO458918 PQJ458914:PQK458918 QAF458914:QAG458918 QKB458914:QKC458918 QTX458914:QTY458918 RDT458914:RDU458918 RNP458914:RNQ458918 RXL458914:RXM458918 SHH458914:SHI458918 SRD458914:SRE458918 TAZ458914:TBA458918 TKV458914:TKW458918 TUR458914:TUS458918 UEN458914:UEO458918 UOJ458914:UOK458918 UYF458914:UYG458918 VIB458914:VIC458918 VRX458914:VRY458918 WBT458914:WBU458918 WLP458914:WLQ458918 WVL458914:WVM458918 UEN983202:UEO983206 IZ524450:JA524454 SV524450:SW524454 ACR524450:ACS524454 AMN524450:AMO524454 AWJ524450:AWK524454 BGF524450:BGG524454 BQB524450:BQC524454 BZX524450:BZY524454 CJT524450:CJU524454 CTP524450:CTQ524454 DDL524450:DDM524454 DNH524450:DNI524454 DXD524450:DXE524454 EGZ524450:EHA524454 EQV524450:EQW524454 FAR524450:FAS524454 FKN524450:FKO524454 FUJ524450:FUK524454 GEF524450:GEG524454 GOB524450:GOC524454 GXX524450:GXY524454 HHT524450:HHU524454 HRP524450:HRQ524454 IBL524450:IBM524454 ILH524450:ILI524454 IVD524450:IVE524454 JEZ524450:JFA524454 JOV524450:JOW524454 JYR524450:JYS524454 KIN524450:KIO524454 KSJ524450:KSK524454 LCF524450:LCG524454 LMB524450:LMC524454 LVX524450:LVY524454 MFT524450:MFU524454 MPP524450:MPQ524454 MZL524450:MZM524454 NJH524450:NJI524454 NTD524450:NTE524454 OCZ524450:ODA524454 OMV524450:OMW524454 OWR524450:OWS524454 PGN524450:PGO524454 PQJ524450:PQK524454 QAF524450:QAG524454 QKB524450:QKC524454 QTX524450:QTY524454 RDT524450:RDU524454 RNP524450:RNQ524454 RXL524450:RXM524454 SHH524450:SHI524454 SRD524450:SRE524454 TAZ524450:TBA524454 TKV524450:TKW524454 TUR524450:TUS524454 UEN524450:UEO524454 UOJ524450:UOK524454 UYF524450:UYG524454 VIB524450:VIC524454 VRX524450:VRY524454 WBT524450:WBU524454 WLP524450:WLQ524454 WVL524450:WVM524454 UOJ983202:UOK983206 IZ589986:JA589990 SV589986:SW589990 ACR589986:ACS589990 AMN589986:AMO589990 AWJ589986:AWK589990 BGF589986:BGG589990 BQB589986:BQC589990 BZX589986:BZY589990 CJT589986:CJU589990 CTP589986:CTQ589990 DDL589986:DDM589990 DNH589986:DNI589990 DXD589986:DXE589990 EGZ589986:EHA589990 EQV589986:EQW589990 FAR589986:FAS589990 FKN589986:FKO589990 FUJ589986:FUK589990 GEF589986:GEG589990 GOB589986:GOC589990 GXX589986:GXY589990 HHT589986:HHU589990 HRP589986:HRQ589990 IBL589986:IBM589990 ILH589986:ILI589990 IVD589986:IVE589990 JEZ589986:JFA589990 JOV589986:JOW589990 JYR589986:JYS589990 KIN589986:KIO589990 KSJ589986:KSK589990 LCF589986:LCG589990 LMB589986:LMC589990 LVX589986:LVY589990 MFT589986:MFU589990 MPP589986:MPQ589990 MZL589986:MZM589990 NJH589986:NJI589990 NTD589986:NTE589990 OCZ589986:ODA589990 OMV589986:OMW589990 OWR589986:OWS589990 PGN589986:PGO589990 PQJ589986:PQK589990 QAF589986:QAG589990 QKB589986:QKC589990 QTX589986:QTY589990 RDT589986:RDU589990 RNP589986:RNQ589990 RXL589986:RXM589990 SHH589986:SHI589990 SRD589986:SRE589990 TAZ589986:TBA589990 TKV589986:TKW589990 TUR589986:TUS589990 UEN589986:UEO589990 UOJ589986:UOK589990 UYF589986:UYG589990 VIB589986:VIC589990 VRX589986:VRY589990 WBT589986:WBU589990 WLP589986:WLQ589990 WVL589986:WVM589990 UYF983202:UYG983206 IZ655522:JA655526 SV655522:SW655526 ACR655522:ACS655526 AMN655522:AMO655526 AWJ655522:AWK655526 BGF655522:BGG655526 BQB655522:BQC655526 BZX655522:BZY655526 CJT655522:CJU655526 CTP655522:CTQ655526 DDL655522:DDM655526 DNH655522:DNI655526 DXD655522:DXE655526 EGZ655522:EHA655526 EQV655522:EQW655526 FAR655522:FAS655526 FKN655522:FKO655526 FUJ655522:FUK655526 GEF655522:GEG655526 GOB655522:GOC655526 GXX655522:GXY655526 HHT655522:HHU655526 HRP655522:HRQ655526 IBL655522:IBM655526 ILH655522:ILI655526 IVD655522:IVE655526 JEZ655522:JFA655526 JOV655522:JOW655526 JYR655522:JYS655526 KIN655522:KIO655526 KSJ655522:KSK655526 LCF655522:LCG655526 LMB655522:LMC655526 LVX655522:LVY655526 MFT655522:MFU655526 MPP655522:MPQ655526 MZL655522:MZM655526 NJH655522:NJI655526 NTD655522:NTE655526 OCZ655522:ODA655526 OMV655522:OMW655526 OWR655522:OWS655526 PGN655522:PGO655526 PQJ655522:PQK655526 QAF655522:QAG655526 QKB655522:QKC655526 QTX655522:QTY655526 RDT655522:RDU655526 RNP655522:RNQ655526 RXL655522:RXM655526 SHH655522:SHI655526 SRD655522:SRE655526 TAZ655522:TBA655526 TKV655522:TKW655526 TUR655522:TUS655526 UEN655522:UEO655526 UOJ655522:UOK655526 UYF655522:UYG655526 VIB655522:VIC655526 VRX655522:VRY655526 WBT655522:WBU655526 WLP655522:WLQ655526 WVL655522:WVM655526 VIB983202:VIC983206 IZ721058:JA721062 SV721058:SW721062 ACR721058:ACS721062 AMN721058:AMO721062 AWJ721058:AWK721062 BGF721058:BGG721062 BQB721058:BQC721062 BZX721058:BZY721062 CJT721058:CJU721062 CTP721058:CTQ721062 DDL721058:DDM721062 DNH721058:DNI721062 DXD721058:DXE721062 EGZ721058:EHA721062 EQV721058:EQW721062 FAR721058:FAS721062 FKN721058:FKO721062 FUJ721058:FUK721062 GEF721058:GEG721062 GOB721058:GOC721062 GXX721058:GXY721062 HHT721058:HHU721062 HRP721058:HRQ721062 IBL721058:IBM721062 ILH721058:ILI721062 IVD721058:IVE721062 JEZ721058:JFA721062 JOV721058:JOW721062 JYR721058:JYS721062 KIN721058:KIO721062 KSJ721058:KSK721062 LCF721058:LCG721062 LMB721058:LMC721062 LVX721058:LVY721062 MFT721058:MFU721062 MPP721058:MPQ721062 MZL721058:MZM721062 NJH721058:NJI721062 NTD721058:NTE721062 OCZ721058:ODA721062 OMV721058:OMW721062 OWR721058:OWS721062 PGN721058:PGO721062 PQJ721058:PQK721062 QAF721058:QAG721062 QKB721058:QKC721062 QTX721058:QTY721062 RDT721058:RDU721062 RNP721058:RNQ721062 RXL721058:RXM721062 SHH721058:SHI721062 SRD721058:SRE721062 TAZ721058:TBA721062 TKV721058:TKW721062 TUR721058:TUS721062 UEN721058:UEO721062 UOJ721058:UOK721062 UYF721058:UYG721062 VIB721058:VIC721062 VRX721058:VRY721062 WBT721058:WBU721062 WLP721058:WLQ721062 WVL721058:WVM721062 VRX983202:VRY983206 IZ786594:JA786598 SV786594:SW786598 ACR786594:ACS786598 AMN786594:AMO786598 AWJ786594:AWK786598 BGF786594:BGG786598 BQB786594:BQC786598 BZX786594:BZY786598 CJT786594:CJU786598 CTP786594:CTQ786598 DDL786594:DDM786598 DNH786594:DNI786598 DXD786594:DXE786598 EGZ786594:EHA786598 EQV786594:EQW786598 FAR786594:FAS786598 FKN786594:FKO786598 FUJ786594:FUK786598 GEF786594:GEG786598 GOB786594:GOC786598 GXX786594:GXY786598 HHT786594:HHU786598 HRP786594:HRQ786598 IBL786594:IBM786598 ILH786594:ILI786598 IVD786594:IVE786598 JEZ786594:JFA786598 JOV786594:JOW786598 JYR786594:JYS786598 KIN786594:KIO786598 KSJ786594:KSK786598 LCF786594:LCG786598 LMB786594:LMC786598 LVX786594:LVY786598 MFT786594:MFU786598 MPP786594:MPQ786598 MZL786594:MZM786598 NJH786594:NJI786598 NTD786594:NTE786598 OCZ786594:ODA786598 OMV786594:OMW786598 OWR786594:OWS786598 PGN786594:PGO786598 PQJ786594:PQK786598 QAF786594:QAG786598 QKB786594:QKC786598 QTX786594:QTY786598 RDT786594:RDU786598 RNP786594:RNQ786598 RXL786594:RXM786598 SHH786594:SHI786598 SRD786594:SRE786598 TAZ786594:TBA786598 TKV786594:TKW786598 TUR786594:TUS786598 UEN786594:UEO786598 UOJ786594:UOK786598 UYF786594:UYG786598 VIB786594:VIC786598 VRX786594:VRY786598 WBT786594:WBU786598 WLP786594:WLQ786598 WVL786594:WVM786598 WBT983202:WBU983206 IZ852130:JA852134 SV852130:SW852134 ACR852130:ACS852134 AMN852130:AMO852134 AWJ852130:AWK852134 BGF852130:BGG852134 BQB852130:BQC852134 BZX852130:BZY852134 CJT852130:CJU852134 CTP852130:CTQ852134 DDL852130:DDM852134 DNH852130:DNI852134 DXD852130:DXE852134 EGZ852130:EHA852134 EQV852130:EQW852134 FAR852130:FAS852134 FKN852130:FKO852134 FUJ852130:FUK852134 GEF852130:GEG852134 GOB852130:GOC852134 GXX852130:GXY852134 HHT852130:HHU852134 HRP852130:HRQ852134 IBL852130:IBM852134 ILH852130:ILI852134 IVD852130:IVE852134 JEZ852130:JFA852134 JOV852130:JOW852134 JYR852130:JYS852134 KIN852130:KIO852134 KSJ852130:KSK852134 LCF852130:LCG852134 LMB852130:LMC852134 LVX852130:LVY852134 MFT852130:MFU852134 MPP852130:MPQ852134 MZL852130:MZM852134 NJH852130:NJI852134 NTD852130:NTE852134 OCZ852130:ODA852134 OMV852130:OMW852134 OWR852130:OWS852134 PGN852130:PGO852134 PQJ852130:PQK852134 QAF852130:QAG852134 QKB852130:QKC852134 QTX852130:QTY852134 RDT852130:RDU852134 RNP852130:RNQ852134 RXL852130:RXM852134 SHH852130:SHI852134 SRD852130:SRE852134 TAZ852130:TBA852134 TKV852130:TKW852134 TUR852130:TUS852134 UEN852130:UEO852134 UOJ852130:UOK852134 UYF852130:UYG852134 VIB852130:VIC852134 VRX852130:VRY852134 WBT852130:WBU852134 WLP852130:WLQ852134 WVL852130:WVM852134 WLP983202:WLQ983206 IZ917666:JA917670 SV917666:SW917670 ACR917666:ACS917670 AMN917666:AMO917670 AWJ917666:AWK917670 BGF917666:BGG917670 BQB917666:BQC917670 BZX917666:BZY917670 CJT917666:CJU917670 CTP917666:CTQ917670 DDL917666:DDM917670 DNH917666:DNI917670 DXD917666:DXE917670 EGZ917666:EHA917670 EQV917666:EQW917670 FAR917666:FAS917670 FKN917666:FKO917670 FUJ917666:FUK917670 GEF917666:GEG917670 GOB917666:GOC917670 GXX917666:GXY917670 HHT917666:HHU917670 HRP917666:HRQ917670 IBL917666:IBM917670 ILH917666:ILI917670 IVD917666:IVE917670 JEZ917666:JFA917670 JOV917666:JOW917670 JYR917666:JYS917670 KIN917666:KIO917670 KSJ917666:KSK917670 LCF917666:LCG917670 LMB917666:LMC917670 LVX917666:LVY917670 MFT917666:MFU917670 MPP917666:MPQ917670 MZL917666:MZM917670 NJH917666:NJI917670 NTD917666:NTE917670 OCZ917666:ODA917670 OMV917666:OMW917670 OWR917666:OWS917670 PGN917666:PGO917670 PQJ917666:PQK917670 QAF917666:QAG917670 QKB917666:QKC917670 QTX917666:QTY917670 RDT917666:RDU917670 RNP917666:RNQ917670 RXL917666:RXM917670 SHH917666:SHI917670 SRD917666:SRE917670 TAZ917666:TBA917670 TKV917666:TKW917670 TUR917666:TUS917670 UEN917666:UEO917670 UOJ917666:UOK917670 UYF917666:UYG917670 VIB917666:VIC917670 VRX917666:VRY917670 WBT917666:WBU917670 WLP917666:WLQ917670 WVL917666:WVM917670 WVL983202:WVM983206 IZ983202:JA983206 SV983202:SW983206 ACR983202:ACS983206 AMN983202:AMO983206 AWJ983202:AWK983206 BGF983202:BGG983206 BQB983202:BQC983206 BZX983202:BZY983206 CJT983202:CJU983206 CTP983202:CTQ983206 DDL983202:DDM983206 DNH983202:DNI983206 DXD983202:DXE983206 EGZ983202:EHA983206 EQV983202:EQW983206 FAR983202:FAS983206 FKN983202:FKO983206 FUJ983202:FUK983206 GEF983202:GEG983206 GOB983202:GOC983206 GXX983202:GXY983206 HHT983202:HHU983206 HRP983202:HRQ983206 IBL983202:IBM983206 ILH983202:ILI983206 IVD983202:IVE983206 JEZ983202:JFA983206 JOV983202:JOW983206 JYR983202:JYS983206 KIN983202:KIO983206 KSJ983202:KSK983206 LCF983202:LCG983206 LMB983202:LMC983206 LVX983202:LVY983206 MFT983202:MFU983206 MPP983202:MPQ983206 MZL983202:MZM983206 NJH983202:NJI983206 NTD983202:NTE983206 OCZ983202:ODA983206 OMV983202:OMW983206 OWR983202:OWS983206 PGN983202:PGO983206 PQJ983202:PQK983206 QAF983202:QAG983206 QKB983202:QKC983206 QTX983202:QTY983206 RDT983202:RDU983206" xr:uid="{00000000-0002-0000-0100-000012000000}">
      <formula1>0</formula1>
    </dataValidation>
    <dataValidation type="whole" operator="greaterThanOrEqual" allowBlank="1" showInputMessage="1" showErrorMessage="1" sqref="O1:O7 Q1:Q7 S1:S7 U1:U7 W1:W7 W10:W1048576 S10:S1048576 U10:U1048576 G1:M7 O10:O1048576 Q10:Q1048576 G10:M1048576" xr:uid="{7801E8B3-EA36-4DBC-A642-B2C2F82D169F}">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que 0" xr:uid="{00000000-0002-0000-0100-000015000000}">
          <x14:formula1>
            <xm:f>0</xm:f>
          </x14:formula1>
          <xm:sqref>IY65672:JE65690 SU65672:TA65690 ACQ65672:ACW65690 AMM65672:AMS65690 AWI65672:AWO65690 BGE65672:BGK65690 BQA65672:BQG65690 BZW65672:CAC65690 CJS65672:CJY65690 CTO65672:CTU65690 DDK65672:DDQ65690 DNG65672:DNM65690 DXC65672:DXI65690 EGY65672:EHE65690 EQU65672:ERA65690 FAQ65672:FAW65690 FKM65672:FKS65690 FUI65672:FUO65690 GEE65672:GEK65690 GOA65672:GOG65690 GXW65672:GYC65690 HHS65672:HHY65690 HRO65672:HRU65690 IBK65672:IBQ65690 ILG65672:ILM65690 IVC65672:IVI65690 JEY65672:JFE65690 JOU65672:JPA65690 JYQ65672:JYW65690 KIM65672:KIS65690 KSI65672:KSO65690 LCE65672:LCK65690 LMA65672:LMG65690 LVW65672:LWC65690 MFS65672:MFY65690 MPO65672:MPU65690 MZK65672:MZQ65690 NJG65672:NJM65690 NTC65672:NTI65690 OCY65672:ODE65690 OMU65672:ONA65690 OWQ65672:OWW65690 PGM65672:PGS65690 PQI65672:PQO65690 QAE65672:QAK65690 QKA65672:QKG65690 QTW65672:QUC65690 RDS65672:RDY65690 RNO65672:RNU65690 RXK65672:RXQ65690 SHG65672:SHM65690 SRC65672:SRI65690 TAY65672:TBE65690 TKU65672:TLA65690 TUQ65672:TUW65690 UEM65672:UES65690 UOI65672:UOO65690 UYE65672:UYK65690 VIA65672:VIG65690 VRW65672:VSC65690 WBS65672:WBY65690 WLO65672:WLU65690 WVK65672:WVQ65690 IY131208:JE131226 SU131208:TA131226 ACQ131208:ACW131226 AMM131208:AMS131226 AWI131208:AWO131226 BGE131208:BGK131226 BQA131208:BQG131226 BZW131208:CAC131226 CJS131208:CJY131226 CTO131208:CTU131226 DDK131208:DDQ131226 DNG131208:DNM131226 DXC131208:DXI131226 EGY131208:EHE131226 EQU131208:ERA131226 FAQ131208:FAW131226 FKM131208:FKS131226 FUI131208:FUO131226 GEE131208:GEK131226 GOA131208:GOG131226 GXW131208:GYC131226 HHS131208:HHY131226 HRO131208:HRU131226 IBK131208:IBQ131226 ILG131208:ILM131226 IVC131208:IVI131226 JEY131208:JFE131226 JOU131208:JPA131226 JYQ131208:JYW131226 KIM131208:KIS131226 KSI131208:KSO131226 LCE131208:LCK131226 LMA131208:LMG131226 LVW131208:LWC131226 MFS131208:MFY131226 MPO131208:MPU131226 MZK131208:MZQ131226 NJG131208:NJM131226 NTC131208:NTI131226 OCY131208:ODE131226 OMU131208:ONA131226 OWQ131208:OWW131226 PGM131208:PGS131226 PQI131208:PQO131226 QAE131208:QAK131226 QKA131208:QKG131226 QTW131208:QUC131226 RDS131208:RDY131226 RNO131208:RNU131226 RXK131208:RXQ131226 SHG131208:SHM131226 SRC131208:SRI131226 TAY131208:TBE131226 TKU131208:TLA131226 TUQ131208:TUW131226 UEM131208:UES131226 UOI131208:UOO131226 UYE131208:UYK131226 VIA131208:VIG131226 VRW131208:VSC131226 WBS131208:WBY131226 WLO131208:WLU131226 WVK131208:WVQ131226 IY196744:JE196762 SU196744:TA196762 ACQ196744:ACW196762 AMM196744:AMS196762 AWI196744:AWO196762 BGE196744:BGK196762 BQA196744:BQG196762 BZW196744:CAC196762 CJS196744:CJY196762 CTO196744:CTU196762 DDK196744:DDQ196762 DNG196744:DNM196762 DXC196744:DXI196762 EGY196744:EHE196762 EQU196744:ERA196762 FAQ196744:FAW196762 FKM196744:FKS196762 FUI196744:FUO196762 GEE196744:GEK196762 GOA196744:GOG196762 GXW196744:GYC196762 HHS196744:HHY196762 HRO196744:HRU196762 IBK196744:IBQ196762 ILG196744:ILM196762 IVC196744:IVI196762 JEY196744:JFE196762 JOU196744:JPA196762 JYQ196744:JYW196762 KIM196744:KIS196762 KSI196744:KSO196762 LCE196744:LCK196762 LMA196744:LMG196762 LVW196744:LWC196762 MFS196744:MFY196762 MPO196744:MPU196762 MZK196744:MZQ196762 NJG196744:NJM196762 NTC196744:NTI196762 OCY196744:ODE196762 OMU196744:ONA196762 OWQ196744:OWW196762 PGM196744:PGS196762 PQI196744:PQO196762 QAE196744:QAK196762 QKA196744:QKG196762 QTW196744:QUC196762 RDS196744:RDY196762 RNO196744:RNU196762 RXK196744:RXQ196762 SHG196744:SHM196762 SRC196744:SRI196762 TAY196744:TBE196762 TKU196744:TLA196762 TUQ196744:TUW196762 UEM196744:UES196762 UOI196744:UOO196762 UYE196744:UYK196762 VIA196744:VIG196762 VRW196744:VSC196762 WBS196744:WBY196762 WLO196744:WLU196762 WVK196744:WVQ196762 IY262280:JE262298 SU262280:TA262298 ACQ262280:ACW262298 AMM262280:AMS262298 AWI262280:AWO262298 BGE262280:BGK262298 BQA262280:BQG262298 BZW262280:CAC262298 CJS262280:CJY262298 CTO262280:CTU262298 DDK262280:DDQ262298 DNG262280:DNM262298 DXC262280:DXI262298 EGY262280:EHE262298 EQU262280:ERA262298 FAQ262280:FAW262298 FKM262280:FKS262298 FUI262280:FUO262298 GEE262280:GEK262298 GOA262280:GOG262298 GXW262280:GYC262298 HHS262280:HHY262298 HRO262280:HRU262298 IBK262280:IBQ262298 ILG262280:ILM262298 IVC262280:IVI262298 JEY262280:JFE262298 JOU262280:JPA262298 JYQ262280:JYW262298 KIM262280:KIS262298 KSI262280:KSO262298 LCE262280:LCK262298 LMA262280:LMG262298 LVW262280:LWC262298 MFS262280:MFY262298 MPO262280:MPU262298 MZK262280:MZQ262298 NJG262280:NJM262298 NTC262280:NTI262298 OCY262280:ODE262298 OMU262280:ONA262298 OWQ262280:OWW262298 PGM262280:PGS262298 PQI262280:PQO262298 QAE262280:QAK262298 QKA262280:QKG262298 QTW262280:QUC262298 RDS262280:RDY262298 RNO262280:RNU262298 RXK262280:RXQ262298 SHG262280:SHM262298 SRC262280:SRI262298 TAY262280:TBE262298 TKU262280:TLA262298 TUQ262280:TUW262298 UEM262280:UES262298 UOI262280:UOO262298 UYE262280:UYK262298 VIA262280:VIG262298 VRW262280:VSC262298 WBS262280:WBY262298 WLO262280:WLU262298 WVK262280:WVQ262298 IY327816:JE327834 SU327816:TA327834 ACQ327816:ACW327834 AMM327816:AMS327834 AWI327816:AWO327834 BGE327816:BGK327834 BQA327816:BQG327834 BZW327816:CAC327834 CJS327816:CJY327834 CTO327816:CTU327834 DDK327816:DDQ327834 DNG327816:DNM327834 DXC327816:DXI327834 EGY327816:EHE327834 EQU327816:ERA327834 FAQ327816:FAW327834 FKM327816:FKS327834 FUI327816:FUO327834 GEE327816:GEK327834 GOA327816:GOG327834 GXW327816:GYC327834 HHS327816:HHY327834 HRO327816:HRU327834 IBK327816:IBQ327834 ILG327816:ILM327834 IVC327816:IVI327834 JEY327816:JFE327834 JOU327816:JPA327834 JYQ327816:JYW327834 KIM327816:KIS327834 KSI327816:KSO327834 LCE327816:LCK327834 LMA327816:LMG327834 LVW327816:LWC327834 MFS327816:MFY327834 MPO327816:MPU327834 MZK327816:MZQ327834 NJG327816:NJM327834 NTC327816:NTI327834 OCY327816:ODE327834 OMU327816:ONA327834 OWQ327816:OWW327834 PGM327816:PGS327834 PQI327816:PQO327834 QAE327816:QAK327834 QKA327816:QKG327834 QTW327816:QUC327834 RDS327816:RDY327834 RNO327816:RNU327834 RXK327816:RXQ327834 SHG327816:SHM327834 SRC327816:SRI327834 TAY327816:TBE327834 TKU327816:TLA327834 TUQ327816:TUW327834 UEM327816:UES327834 UOI327816:UOO327834 UYE327816:UYK327834 VIA327816:VIG327834 VRW327816:VSC327834 WBS327816:WBY327834 WLO327816:WLU327834 WVK327816:WVQ327834 IY393352:JE393370 SU393352:TA393370 ACQ393352:ACW393370 AMM393352:AMS393370 AWI393352:AWO393370 BGE393352:BGK393370 BQA393352:BQG393370 BZW393352:CAC393370 CJS393352:CJY393370 CTO393352:CTU393370 DDK393352:DDQ393370 DNG393352:DNM393370 DXC393352:DXI393370 EGY393352:EHE393370 EQU393352:ERA393370 FAQ393352:FAW393370 FKM393352:FKS393370 FUI393352:FUO393370 GEE393352:GEK393370 GOA393352:GOG393370 GXW393352:GYC393370 HHS393352:HHY393370 HRO393352:HRU393370 IBK393352:IBQ393370 ILG393352:ILM393370 IVC393352:IVI393370 JEY393352:JFE393370 JOU393352:JPA393370 JYQ393352:JYW393370 KIM393352:KIS393370 KSI393352:KSO393370 LCE393352:LCK393370 LMA393352:LMG393370 LVW393352:LWC393370 MFS393352:MFY393370 MPO393352:MPU393370 MZK393352:MZQ393370 NJG393352:NJM393370 NTC393352:NTI393370 OCY393352:ODE393370 OMU393352:ONA393370 OWQ393352:OWW393370 PGM393352:PGS393370 PQI393352:PQO393370 QAE393352:QAK393370 QKA393352:QKG393370 QTW393352:QUC393370 RDS393352:RDY393370 RNO393352:RNU393370 RXK393352:RXQ393370 SHG393352:SHM393370 SRC393352:SRI393370 TAY393352:TBE393370 TKU393352:TLA393370 TUQ393352:TUW393370 UEM393352:UES393370 UOI393352:UOO393370 UYE393352:UYK393370 VIA393352:VIG393370 VRW393352:VSC393370 WBS393352:WBY393370 WLO393352:WLU393370 WVK393352:WVQ393370 IY458888:JE458906 SU458888:TA458906 ACQ458888:ACW458906 AMM458888:AMS458906 AWI458888:AWO458906 BGE458888:BGK458906 BQA458888:BQG458906 BZW458888:CAC458906 CJS458888:CJY458906 CTO458888:CTU458906 DDK458888:DDQ458906 DNG458888:DNM458906 DXC458888:DXI458906 EGY458888:EHE458906 EQU458888:ERA458906 FAQ458888:FAW458906 FKM458888:FKS458906 FUI458888:FUO458906 GEE458888:GEK458906 GOA458888:GOG458906 GXW458888:GYC458906 HHS458888:HHY458906 HRO458888:HRU458906 IBK458888:IBQ458906 ILG458888:ILM458906 IVC458888:IVI458906 JEY458888:JFE458906 JOU458888:JPA458906 JYQ458888:JYW458906 KIM458888:KIS458906 KSI458888:KSO458906 LCE458888:LCK458906 LMA458888:LMG458906 LVW458888:LWC458906 MFS458888:MFY458906 MPO458888:MPU458906 MZK458888:MZQ458906 NJG458888:NJM458906 NTC458888:NTI458906 OCY458888:ODE458906 OMU458888:ONA458906 OWQ458888:OWW458906 PGM458888:PGS458906 PQI458888:PQO458906 QAE458888:QAK458906 QKA458888:QKG458906 QTW458888:QUC458906 RDS458888:RDY458906 RNO458888:RNU458906 RXK458888:RXQ458906 SHG458888:SHM458906 SRC458888:SRI458906 TAY458888:TBE458906 TKU458888:TLA458906 TUQ458888:TUW458906 UEM458888:UES458906 UOI458888:UOO458906 UYE458888:UYK458906 VIA458888:VIG458906 VRW458888:VSC458906 WBS458888:WBY458906 WLO458888:WLU458906 WVK458888:WVQ458906 IY524424:JE524442 SU524424:TA524442 ACQ524424:ACW524442 AMM524424:AMS524442 AWI524424:AWO524442 BGE524424:BGK524442 BQA524424:BQG524442 BZW524424:CAC524442 CJS524424:CJY524442 CTO524424:CTU524442 DDK524424:DDQ524442 DNG524424:DNM524442 DXC524424:DXI524442 EGY524424:EHE524442 EQU524424:ERA524442 FAQ524424:FAW524442 FKM524424:FKS524442 FUI524424:FUO524442 GEE524424:GEK524442 GOA524424:GOG524442 GXW524424:GYC524442 HHS524424:HHY524442 HRO524424:HRU524442 IBK524424:IBQ524442 ILG524424:ILM524442 IVC524424:IVI524442 JEY524424:JFE524442 JOU524424:JPA524442 JYQ524424:JYW524442 KIM524424:KIS524442 KSI524424:KSO524442 LCE524424:LCK524442 LMA524424:LMG524442 LVW524424:LWC524442 MFS524424:MFY524442 MPO524424:MPU524442 MZK524424:MZQ524442 NJG524424:NJM524442 NTC524424:NTI524442 OCY524424:ODE524442 OMU524424:ONA524442 OWQ524424:OWW524442 PGM524424:PGS524442 PQI524424:PQO524442 QAE524424:QAK524442 QKA524424:QKG524442 QTW524424:QUC524442 RDS524424:RDY524442 RNO524424:RNU524442 RXK524424:RXQ524442 SHG524424:SHM524442 SRC524424:SRI524442 TAY524424:TBE524442 TKU524424:TLA524442 TUQ524424:TUW524442 UEM524424:UES524442 UOI524424:UOO524442 UYE524424:UYK524442 VIA524424:VIG524442 VRW524424:VSC524442 WBS524424:WBY524442 WLO524424:WLU524442 WVK524424:WVQ524442 IY589960:JE589978 SU589960:TA589978 ACQ589960:ACW589978 AMM589960:AMS589978 AWI589960:AWO589978 BGE589960:BGK589978 BQA589960:BQG589978 BZW589960:CAC589978 CJS589960:CJY589978 CTO589960:CTU589978 DDK589960:DDQ589978 DNG589960:DNM589978 DXC589960:DXI589978 EGY589960:EHE589978 EQU589960:ERA589978 FAQ589960:FAW589978 FKM589960:FKS589978 FUI589960:FUO589978 GEE589960:GEK589978 GOA589960:GOG589978 GXW589960:GYC589978 HHS589960:HHY589978 HRO589960:HRU589978 IBK589960:IBQ589978 ILG589960:ILM589978 IVC589960:IVI589978 JEY589960:JFE589978 JOU589960:JPA589978 JYQ589960:JYW589978 KIM589960:KIS589978 KSI589960:KSO589978 LCE589960:LCK589978 LMA589960:LMG589978 LVW589960:LWC589978 MFS589960:MFY589978 MPO589960:MPU589978 MZK589960:MZQ589978 NJG589960:NJM589978 NTC589960:NTI589978 OCY589960:ODE589978 OMU589960:ONA589978 OWQ589960:OWW589978 PGM589960:PGS589978 PQI589960:PQO589978 QAE589960:QAK589978 QKA589960:QKG589978 QTW589960:QUC589978 RDS589960:RDY589978 RNO589960:RNU589978 RXK589960:RXQ589978 SHG589960:SHM589978 SRC589960:SRI589978 TAY589960:TBE589978 TKU589960:TLA589978 TUQ589960:TUW589978 UEM589960:UES589978 UOI589960:UOO589978 UYE589960:UYK589978 VIA589960:VIG589978 VRW589960:VSC589978 WBS589960:WBY589978 WLO589960:WLU589978 WVK589960:WVQ589978 IY655496:JE655514 SU655496:TA655514 ACQ655496:ACW655514 AMM655496:AMS655514 AWI655496:AWO655514 BGE655496:BGK655514 BQA655496:BQG655514 BZW655496:CAC655514 CJS655496:CJY655514 CTO655496:CTU655514 DDK655496:DDQ655514 DNG655496:DNM655514 DXC655496:DXI655514 EGY655496:EHE655514 EQU655496:ERA655514 FAQ655496:FAW655514 FKM655496:FKS655514 FUI655496:FUO655514 GEE655496:GEK655514 GOA655496:GOG655514 GXW655496:GYC655514 HHS655496:HHY655514 HRO655496:HRU655514 IBK655496:IBQ655514 ILG655496:ILM655514 IVC655496:IVI655514 JEY655496:JFE655514 JOU655496:JPA655514 JYQ655496:JYW655514 KIM655496:KIS655514 KSI655496:KSO655514 LCE655496:LCK655514 LMA655496:LMG655514 LVW655496:LWC655514 MFS655496:MFY655514 MPO655496:MPU655514 MZK655496:MZQ655514 NJG655496:NJM655514 NTC655496:NTI655514 OCY655496:ODE655514 OMU655496:ONA655514 OWQ655496:OWW655514 PGM655496:PGS655514 PQI655496:PQO655514 QAE655496:QAK655514 QKA655496:QKG655514 QTW655496:QUC655514 RDS655496:RDY655514 RNO655496:RNU655514 RXK655496:RXQ655514 SHG655496:SHM655514 SRC655496:SRI655514 TAY655496:TBE655514 TKU655496:TLA655514 TUQ655496:TUW655514 UEM655496:UES655514 UOI655496:UOO655514 UYE655496:UYK655514 VIA655496:VIG655514 VRW655496:VSC655514 WBS655496:WBY655514 WLO655496:WLU655514 WVK655496:WVQ655514 IY721032:JE721050 SU721032:TA721050 ACQ721032:ACW721050 AMM721032:AMS721050 AWI721032:AWO721050 BGE721032:BGK721050 BQA721032:BQG721050 BZW721032:CAC721050 CJS721032:CJY721050 CTO721032:CTU721050 DDK721032:DDQ721050 DNG721032:DNM721050 DXC721032:DXI721050 EGY721032:EHE721050 EQU721032:ERA721050 FAQ721032:FAW721050 FKM721032:FKS721050 FUI721032:FUO721050 GEE721032:GEK721050 GOA721032:GOG721050 GXW721032:GYC721050 HHS721032:HHY721050 HRO721032:HRU721050 IBK721032:IBQ721050 ILG721032:ILM721050 IVC721032:IVI721050 JEY721032:JFE721050 JOU721032:JPA721050 JYQ721032:JYW721050 KIM721032:KIS721050 KSI721032:KSO721050 LCE721032:LCK721050 LMA721032:LMG721050 LVW721032:LWC721050 MFS721032:MFY721050 MPO721032:MPU721050 MZK721032:MZQ721050 NJG721032:NJM721050 NTC721032:NTI721050 OCY721032:ODE721050 OMU721032:ONA721050 OWQ721032:OWW721050 PGM721032:PGS721050 PQI721032:PQO721050 QAE721032:QAK721050 QKA721032:QKG721050 QTW721032:QUC721050 RDS721032:RDY721050 RNO721032:RNU721050 RXK721032:RXQ721050 SHG721032:SHM721050 SRC721032:SRI721050 TAY721032:TBE721050 TKU721032:TLA721050 TUQ721032:TUW721050 UEM721032:UES721050 UOI721032:UOO721050 UYE721032:UYK721050 VIA721032:VIG721050 VRW721032:VSC721050 WBS721032:WBY721050 WLO721032:WLU721050 WVK721032:WVQ721050 IY786568:JE786586 SU786568:TA786586 ACQ786568:ACW786586 AMM786568:AMS786586 AWI786568:AWO786586 BGE786568:BGK786586 BQA786568:BQG786586 BZW786568:CAC786586 CJS786568:CJY786586 CTO786568:CTU786586 DDK786568:DDQ786586 DNG786568:DNM786586 DXC786568:DXI786586 EGY786568:EHE786586 EQU786568:ERA786586 FAQ786568:FAW786586 FKM786568:FKS786586 FUI786568:FUO786586 GEE786568:GEK786586 GOA786568:GOG786586 GXW786568:GYC786586 HHS786568:HHY786586 HRO786568:HRU786586 IBK786568:IBQ786586 ILG786568:ILM786586 IVC786568:IVI786586 JEY786568:JFE786586 JOU786568:JPA786586 JYQ786568:JYW786586 KIM786568:KIS786586 KSI786568:KSO786586 LCE786568:LCK786586 LMA786568:LMG786586 LVW786568:LWC786586 MFS786568:MFY786586 MPO786568:MPU786586 MZK786568:MZQ786586 NJG786568:NJM786586 NTC786568:NTI786586 OCY786568:ODE786586 OMU786568:ONA786586 OWQ786568:OWW786586 PGM786568:PGS786586 PQI786568:PQO786586 QAE786568:QAK786586 QKA786568:QKG786586 QTW786568:QUC786586 RDS786568:RDY786586 RNO786568:RNU786586 RXK786568:RXQ786586 SHG786568:SHM786586 SRC786568:SRI786586 TAY786568:TBE786586 TKU786568:TLA786586 TUQ786568:TUW786586 UEM786568:UES786586 UOI786568:UOO786586 UYE786568:UYK786586 VIA786568:VIG786586 VRW786568:VSC786586 WBS786568:WBY786586 WLO786568:WLU786586 WVK786568:WVQ786586 IY852104:JE852122 SU852104:TA852122 ACQ852104:ACW852122 AMM852104:AMS852122 AWI852104:AWO852122 BGE852104:BGK852122 BQA852104:BQG852122 BZW852104:CAC852122 CJS852104:CJY852122 CTO852104:CTU852122 DDK852104:DDQ852122 DNG852104:DNM852122 DXC852104:DXI852122 EGY852104:EHE852122 EQU852104:ERA852122 FAQ852104:FAW852122 FKM852104:FKS852122 FUI852104:FUO852122 GEE852104:GEK852122 GOA852104:GOG852122 GXW852104:GYC852122 HHS852104:HHY852122 HRO852104:HRU852122 IBK852104:IBQ852122 ILG852104:ILM852122 IVC852104:IVI852122 JEY852104:JFE852122 JOU852104:JPA852122 JYQ852104:JYW852122 KIM852104:KIS852122 KSI852104:KSO852122 LCE852104:LCK852122 LMA852104:LMG852122 LVW852104:LWC852122 MFS852104:MFY852122 MPO852104:MPU852122 MZK852104:MZQ852122 NJG852104:NJM852122 NTC852104:NTI852122 OCY852104:ODE852122 OMU852104:ONA852122 OWQ852104:OWW852122 PGM852104:PGS852122 PQI852104:PQO852122 QAE852104:QAK852122 QKA852104:QKG852122 QTW852104:QUC852122 RDS852104:RDY852122 RNO852104:RNU852122 RXK852104:RXQ852122 SHG852104:SHM852122 SRC852104:SRI852122 TAY852104:TBE852122 TKU852104:TLA852122 TUQ852104:TUW852122 UEM852104:UES852122 UOI852104:UOO852122 UYE852104:UYK852122 VIA852104:VIG852122 VRW852104:VSC852122 WBS852104:WBY852122 WLO852104:WLU852122 WVK852104:WVQ852122 IY917640:JE917658 SU917640:TA917658 ACQ917640:ACW917658 AMM917640:AMS917658 AWI917640:AWO917658 BGE917640:BGK917658 BQA917640:BQG917658 BZW917640:CAC917658 CJS917640:CJY917658 CTO917640:CTU917658 DDK917640:DDQ917658 DNG917640:DNM917658 DXC917640:DXI917658 EGY917640:EHE917658 EQU917640:ERA917658 FAQ917640:FAW917658 FKM917640:FKS917658 FUI917640:FUO917658 GEE917640:GEK917658 GOA917640:GOG917658 GXW917640:GYC917658 HHS917640:HHY917658 HRO917640:HRU917658 IBK917640:IBQ917658 ILG917640:ILM917658 IVC917640:IVI917658 JEY917640:JFE917658 JOU917640:JPA917658 JYQ917640:JYW917658 KIM917640:KIS917658 KSI917640:KSO917658 LCE917640:LCK917658 LMA917640:LMG917658 LVW917640:LWC917658 MFS917640:MFY917658 MPO917640:MPU917658 MZK917640:MZQ917658 NJG917640:NJM917658 NTC917640:NTI917658 OCY917640:ODE917658 OMU917640:ONA917658 OWQ917640:OWW917658 PGM917640:PGS917658 PQI917640:PQO917658 QAE917640:QAK917658 QKA917640:QKG917658 QTW917640:QUC917658 RDS917640:RDY917658 RNO917640:RNU917658 RXK917640:RXQ917658 SHG917640:SHM917658 SRC917640:SRI917658 TAY917640:TBE917658 TKU917640:TLA917658 TUQ917640:TUW917658 UEM917640:UES917658 UOI917640:UOO917658 UYE917640:UYK917658 VIA917640:VIG917658 VRW917640:VSC917658 WBS917640:WBY917658 WLO917640:WLU917658 WVK917640:WVQ917658 IY983176:JE983194 SU983176:TA983194 ACQ983176:ACW983194 AMM983176:AMS983194 AWI983176:AWO983194 BGE983176:BGK983194 BQA983176:BQG983194 BZW983176:CAC983194 CJS983176:CJY983194 CTO983176:CTU983194 DDK983176:DDQ983194 DNG983176:DNM983194 DXC983176:DXI983194 EGY983176:EHE983194 EQU983176:ERA983194 FAQ983176:FAW983194 FKM983176:FKS983194 FUI983176:FUO983194 GEE983176:GEK983194 GOA983176:GOG983194 GXW983176:GYC983194 HHS983176:HHY983194 HRO983176:HRU983194 IBK983176:IBQ983194 ILG983176:ILM983194 IVC983176:IVI983194 JEY983176:JFE983194 JOU983176:JPA983194 JYQ983176:JYW983194 KIM983176:KIS983194 KSI983176:KSO983194 LCE983176:LCK983194 LMA983176:LMG983194 LVW983176:LWC983194 MFS983176:MFY983194 MPO983176:MPU983194 MZK983176:MZQ983194 NJG983176:NJM983194 NTC983176:NTI983194 OCY983176:ODE983194 OMU983176:ONA983194 OWQ983176:OWW983194 PGM983176:PGS983194 PQI983176:PQO983194 QAE983176:QAK983194 QKA983176:QKG983194 QTW983176:QUC983194 RDS983176:RDY983194 RNO983176:RNU983194 RXK983176:RXQ983194 SHG983176:SHM983194 SRC983176:SRI983194 TAY983176:TBE983194 TKU983176:TLA983194 TUQ983176:TUW983194 UEM983176:UES983194 UOI983176:UOO983194 UYE983176:UYK983194 VIA983176:VIG983194 VRW983176:VSC983194 WBS983176:WBY983194 WLO983176:WLU983194 WVK983176:WVQ983194 IVD917664:IVE917664 IY65508:JA65509 SU65508:SW65509 ACQ65508:ACS65509 AMM65508:AMO65509 AWI65508:AWK65509 BGE65508:BGG65509 BQA65508:BQC65509 BZW65508:BZY65509 CJS65508:CJU65509 CTO65508:CTQ65509 DDK65508:DDM65509 DNG65508:DNI65509 DXC65508:DXE65509 EGY65508:EHA65509 EQU65508:EQW65509 FAQ65508:FAS65509 FKM65508:FKO65509 FUI65508:FUK65509 GEE65508:GEG65509 GOA65508:GOC65509 GXW65508:GXY65509 HHS65508:HHU65509 HRO65508:HRQ65509 IBK65508:IBM65509 ILG65508:ILI65509 IVC65508:IVE65509 JEY65508:JFA65509 JOU65508:JOW65509 JYQ65508:JYS65509 KIM65508:KIO65509 KSI65508:KSK65509 LCE65508:LCG65509 LMA65508:LMC65509 LVW65508:LVY65509 MFS65508:MFU65509 MPO65508:MPQ65509 MZK65508:MZM65509 NJG65508:NJI65509 NTC65508:NTE65509 OCY65508:ODA65509 OMU65508:OMW65509 OWQ65508:OWS65509 PGM65508:PGO65509 PQI65508:PQK65509 QAE65508:QAG65509 QKA65508:QKC65509 QTW65508:QTY65509 RDS65508:RDU65509 RNO65508:RNQ65509 RXK65508:RXM65509 SHG65508:SHI65509 SRC65508:SRE65509 TAY65508:TBA65509 TKU65508:TKW65509 TUQ65508:TUS65509 UEM65508:UEO65509 UOI65508:UOK65509 UYE65508:UYG65509 VIA65508:VIC65509 VRW65508:VRY65509 WBS65508:WBU65509 WLO65508:WLQ65509 WVK65508:WVM65509 JEZ917664:JFA917664 IY131044:JA131045 SU131044:SW131045 ACQ131044:ACS131045 AMM131044:AMO131045 AWI131044:AWK131045 BGE131044:BGG131045 BQA131044:BQC131045 BZW131044:BZY131045 CJS131044:CJU131045 CTO131044:CTQ131045 DDK131044:DDM131045 DNG131044:DNI131045 DXC131044:DXE131045 EGY131044:EHA131045 EQU131044:EQW131045 FAQ131044:FAS131045 FKM131044:FKO131045 FUI131044:FUK131045 GEE131044:GEG131045 GOA131044:GOC131045 GXW131044:GXY131045 HHS131044:HHU131045 HRO131044:HRQ131045 IBK131044:IBM131045 ILG131044:ILI131045 IVC131044:IVE131045 JEY131044:JFA131045 JOU131044:JOW131045 JYQ131044:JYS131045 KIM131044:KIO131045 KSI131044:KSK131045 LCE131044:LCG131045 LMA131044:LMC131045 LVW131044:LVY131045 MFS131044:MFU131045 MPO131044:MPQ131045 MZK131044:MZM131045 NJG131044:NJI131045 NTC131044:NTE131045 OCY131044:ODA131045 OMU131044:OMW131045 OWQ131044:OWS131045 PGM131044:PGO131045 PQI131044:PQK131045 QAE131044:QAG131045 QKA131044:QKC131045 QTW131044:QTY131045 RDS131044:RDU131045 RNO131044:RNQ131045 RXK131044:RXM131045 SHG131044:SHI131045 SRC131044:SRE131045 TAY131044:TBA131045 TKU131044:TKW131045 TUQ131044:TUS131045 UEM131044:UEO131045 UOI131044:UOK131045 UYE131044:UYG131045 VIA131044:VIC131045 VRW131044:VRY131045 WBS131044:WBU131045 WLO131044:WLQ131045 WVK131044:WVM131045 JOV917664:JOW917664 IY196580:JA196581 SU196580:SW196581 ACQ196580:ACS196581 AMM196580:AMO196581 AWI196580:AWK196581 BGE196580:BGG196581 BQA196580:BQC196581 BZW196580:BZY196581 CJS196580:CJU196581 CTO196580:CTQ196581 DDK196580:DDM196581 DNG196580:DNI196581 DXC196580:DXE196581 EGY196580:EHA196581 EQU196580:EQW196581 FAQ196580:FAS196581 FKM196580:FKO196581 FUI196580:FUK196581 GEE196580:GEG196581 GOA196580:GOC196581 GXW196580:GXY196581 HHS196580:HHU196581 HRO196580:HRQ196581 IBK196580:IBM196581 ILG196580:ILI196581 IVC196580:IVE196581 JEY196580:JFA196581 JOU196580:JOW196581 JYQ196580:JYS196581 KIM196580:KIO196581 KSI196580:KSK196581 LCE196580:LCG196581 LMA196580:LMC196581 LVW196580:LVY196581 MFS196580:MFU196581 MPO196580:MPQ196581 MZK196580:MZM196581 NJG196580:NJI196581 NTC196580:NTE196581 OCY196580:ODA196581 OMU196580:OMW196581 OWQ196580:OWS196581 PGM196580:PGO196581 PQI196580:PQK196581 QAE196580:QAG196581 QKA196580:QKC196581 QTW196580:QTY196581 RDS196580:RDU196581 RNO196580:RNQ196581 RXK196580:RXM196581 SHG196580:SHI196581 SRC196580:SRE196581 TAY196580:TBA196581 TKU196580:TKW196581 TUQ196580:TUS196581 UEM196580:UEO196581 UOI196580:UOK196581 UYE196580:UYG196581 VIA196580:VIC196581 VRW196580:VRY196581 WBS196580:WBU196581 WLO196580:WLQ196581 WVK196580:WVM196581 JYR917664:JYS917664 IY262116:JA262117 SU262116:SW262117 ACQ262116:ACS262117 AMM262116:AMO262117 AWI262116:AWK262117 BGE262116:BGG262117 BQA262116:BQC262117 BZW262116:BZY262117 CJS262116:CJU262117 CTO262116:CTQ262117 DDK262116:DDM262117 DNG262116:DNI262117 DXC262116:DXE262117 EGY262116:EHA262117 EQU262116:EQW262117 FAQ262116:FAS262117 FKM262116:FKO262117 FUI262116:FUK262117 GEE262116:GEG262117 GOA262116:GOC262117 GXW262116:GXY262117 HHS262116:HHU262117 HRO262116:HRQ262117 IBK262116:IBM262117 ILG262116:ILI262117 IVC262116:IVE262117 JEY262116:JFA262117 JOU262116:JOW262117 JYQ262116:JYS262117 KIM262116:KIO262117 KSI262116:KSK262117 LCE262116:LCG262117 LMA262116:LMC262117 LVW262116:LVY262117 MFS262116:MFU262117 MPO262116:MPQ262117 MZK262116:MZM262117 NJG262116:NJI262117 NTC262116:NTE262117 OCY262116:ODA262117 OMU262116:OMW262117 OWQ262116:OWS262117 PGM262116:PGO262117 PQI262116:PQK262117 QAE262116:QAG262117 QKA262116:QKC262117 QTW262116:QTY262117 RDS262116:RDU262117 RNO262116:RNQ262117 RXK262116:RXM262117 SHG262116:SHI262117 SRC262116:SRE262117 TAY262116:TBA262117 TKU262116:TKW262117 TUQ262116:TUS262117 UEM262116:UEO262117 UOI262116:UOK262117 UYE262116:UYG262117 VIA262116:VIC262117 VRW262116:VRY262117 WBS262116:WBU262117 WLO262116:WLQ262117 WVK262116:WVM262117 KIN917664:KIO917664 IY327652:JA327653 SU327652:SW327653 ACQ327652:ACS327653 AMM327652:AMO327653 AWI327652:AWK327653 BGE327652:BGG327653 BQA327652:BQC327653 BZW327652:BZY327653 CJS327652:CJU327653 CTO327652:CTQ327653 DDK327652:DDM327653 DNG327652:DNI327653 DXC327652:DXE327653 EGY327652:EHA327653 EQU327652:EQW327653 FAQ327652:FAS327653 FKM327652:FKO327653 FUI327652:FUK327653 GEE327652:GEG327653 GOA327652:GOC327653 GXW327652:GXY327653 HHS327652:HHU327653 HRO327652:HRQ327653 IBK327652:IBM327653 ILG327652:ILI327653 IVC327652:IVE327653 JEY327652:JFA327653 JOU327652:JOW327653 JYQ327652:JYS327653 KIM327652:KIO327653 KSI327652:KSK327653 LCE327652:LCG327653 LMA327652:LMC327653 LVW327652:LVY327653 MFS327652:MFU327653 MPO327652:MPQ327653 MZK327652:MZM327653 NJG327652:NJI327653 NTC327652:NTE327653 OCY327652:ODA327653 OMU327652:OMW327653 OWQ327652:OWS327653 PGM327652:PGO327653 PQI327652:PQK327653 QAE327652:QAG327653 QKA327652:QKC327653 QTW327652:QTY327653 RDS327652:RDU327653 RNO327652:RNQ327653 RXK327652:RXM327653 SHG327652:SHI327653 SRC327652:SRE327653 TAY327652:TBA327653 TKU327652:TKW327653 TUQ327652:TUS327653 UEM327652:UEO327653 UOI327652:UOK327653 UYE327652:UYG327653 VIA327652:VIC327653 VRW327652:VRY327653 WBS327652:WBU327653 WLO327652:WLQ327653 WVK327652:WVM327653 KSJ917664:KSK917664 IY393188:JA393189 SU393188:SW393189 ACQ393188:ACS393189 AMM393188:AMO393189 AWI393188:AWK393189 BGE393188:BGG393189 BQA393188:BQC393189 BZW393188:BZY393189 CJS393188:CJU393189 CTO393188:CTQ393189 DDK393188:DDM393189 DNG393188:DNI393189 DXC393188:DXE393189 EGY393188:EHA393189 EQU393188:EQW393189 FAQ393188:FAS393189 FKM393188:FKO393189 FUI393188:FUK393189 GEE393188:GEG393189 GOA393188:GOC393189 GXW393188:GXY393189 HHS393188:HHU393189 HRO393188:HRQ393189 IBK393188:IBM393189 ILG393188:ILI393189 IVC393188:IVE393189 JEY393188:JFA393189 JOU393188:JOW393189 JYQ393188:JYS393189 KIM393188:KIO393189 KSI393188:KSK393189 LCE393188:LCG393189 LMA393188:LMC393189 LVW393188:LVY393189 MFS393188:MFU393189 MPO393188:MPQ393189 MZK393188:MZM393189 NJG393188:NJI393189 NTC393188:NTE393189 OCY393188:ODA393189 OMU393188:OMW393189 OWQ393188:OWS393189 PGM393188:PGO393189 PQI393188:PQK393189 QAE393188:QAG393189 QKA393188:QKC393189 QTW393188:QTY393189 RDS393188:RDU393189 RNO393188:RNQ393189 RXK393188:RXM393189 SHG393188:SHI393189 SRC393188:SRE393189 TAY393188:TBA393189 TKU393188:TKW393189 TUQ393188:TUS393189 UEM393188:UEO393189 UOI393188:UOK393189 UYE393188:UYG393189 VIA393188:VIC393189 VRW393188:VRY393189 WBS393188:WBU393189 WLO393188:WLQ393189 WVK393188:WVM393189 LCF917664:LCG917664 IY458724:JA458725 SU458724:SW458725 ACQ458724:ACS458725 AMM458724:AMO458725 AWI458724:AWK458725 BGE458724:BGG458725 BQA458724:BQC458725 BZW458724:BZY458725 CJS458724:CJU458725 CTO458724:CTQ458725 DDK458724:DDM458725 DNG458724:DNI458725 DXC458724:DXE458725 EGY458724:EHA458725 EQU458724:EQW458725 FAQ458724:FAS458725 FKM458724:FKO458725 FUI458724:FUK458725 GEE458724:GEG458725 GOA458724:GOC458725 GXW458724:GXY458725 HHS458724:HHU458725 HRO458724:HRQ458725 IBK458724:IBM458725 ILG458724:ILI458725 IVC458724:IVE458725 JEY458724:JFA458725 JOU458724:JOW458725 JYQ458724:JYS458725 KIM458724:KIO458725 KSI458724:KSK458725 LCE458724:LCG458725 LMA458724:LMC458725 LVW458724:LVY458725 MFS458724:MFU458725 MPO458724:MPQ458725 MZK458724:MZM458725 NJG458724:NJI458725 NTC458724:NTE458725 OCY458724:ODA458725 OMU458724:OMW458725 OWQ458724:OWS458725 PGM458724:PGO458725 PQI458724:PQK458725 QAE458724:QAG458725 QKA458724:QKC458725 QTW458724:QTY458725 RDS458724:RDU458725 RNO458724:RNQ458725 RXK458724:RXM458725 SHG458724:SHI458725 SRC458724:SRE458725 TAY458724:TBA458725 TKU458724:TKW458725 TUQ458724:TUS458725 UEM458724:UEO458725 UOI458724:UOK458725 UYE458724:UYG458725 VIA458724:VIC458725 VRW458724:VRY458725 WBS458724:WBU458725 WLO458724:WLQ458725 WVK458724:WVM458725 LMB917664:LMC917664 IY524260:JA524261 SU524260:SW524261 ACQ524260:ACS524261 AMM524260:AMO524261 AWI524260:AWK524261 BGE524260:BGG524261 BQA524260:BQC524261 BZW524260:BZY524261 CJS524260:CJU524261 CTO524260:CTQ524261 DDK524260:DDM524261 DNG524260:DNI524261 DXC524260:DXE524261 EGY524260:EHA524261 EQU524260:EQW524261 FAQ524260:FAS524261 FKM524260:FKO524261 FUI524260:FUK524261 GEE524260:GEG524261 GOA524260:GOC524261 GXW524260:GXY524261 HHS524260:HHU524261 HRO524260:HRQ524261 IBK524260:IBM524261 ILG524260:ILI524261 IVC524260:IVE524261 JEY524260:JFA524261 JOU524260:JOW524261 JYQ524260:JYS524261 KIM524260:KIO524261 KSI524260:KSK524261 LCE524260:LCG524261 LMA524260:LMC524261 LVW524260:LVY524261 MFS524260:MFU524261 MPO524260:MPQ524261 MZK524260:MZM524261 NJG524260:NJI524261 NTC524260:NTE524261 OCY524260:ODA524261 OMU524260:OMW524261 OWQ524260:OWS524261 PGM524260:PGO524261 PQI524260:PQK524261 QAE524260:QAG524261 QKA524260:QKC524261 QTW524260:QTY524261 RDS524260:RDU524261 RNO524260:RNQ524261 RXK524260:RXM524261 SHG524260:SHI524261 SRC524260:SRE524261 TAY524260:TBA524261 TKU524260:TKW524261 TUQ524260:TUS524261 UEM524260:UEO524261 UOI524260:UOK524261 UYE524260:UYG524261 VIA524260:VIC524261 VRW524260:VRY524261 WBS524260:WBU524261 WLO524260:WLQ524261 WVK524260:WVM524261 LVX917664:LVY917664 IY589796:JA589797 SU589796:SW589797 ACQ589796:ACS589797 AMM589796:AMO589797 AWI589796:AWK589797 BGE589796:BGG589797 BQA589796:BQC589797 BZW589796:BZY589797 CJS589796:CJU589797 CTO589796:CTQ589797 DDK589796:DDM589797 DNG589796:DNI589797 DXC589796:DXE589797 EGY589796:EHA589797 EQU589796:EQW589797 FAQ589796:FAS589797 FKM589796:FKO589797 FUI589796:FUK589797 GEE589796:GEG589797 GOA589796:GOC589797 GXW589796:GXY589797 HHS589796:HHU589797 HRO589796:HRQ589797 IBK589796:IBM589797 ILG589796:ILI589797 IVC589796:IVE589797 JEY589796:JFA589797 JOU589796:JOW589797 JYQ589796:JYS589797 KIM589796:KIO589797 KSI589796:KSK589797 LCE589796:LCG589797 LMA589796:LMC589797 LVW589796:LVY589797 MFS589796:MFU589797 MPO589796:MPQ589797 MZK589796:MZM589797 NJG589796:NJI589797 NTC589796:NTE589797 OCY589796:ODA589797 OMU589796:OMW589797 OWQ589796:OWS589797 PGM589796:PGO589797 PQI589796:PQK589797 QAE589796:QAG589797 QKA589796:QKC589797 QTW589796:QTY589797 RDS589796:RDU589797 RNO589796:RNQ589797 RXK589796:RXM589797 SHG589796:SHI589797 SRC589796:SRE589797 TAY589796:TBA589797 TKU589796:TKW589797 TUQ589796:TUS589797 UEM589796:UEO589797 UOI589796:UOK589797 UYE589796:UYG589797 VIA589796:VIC589797 VRW589796:VRY589797 WBS589796:WBU589797 WLO589796:WLQ589797 WVK589796:WVM589797 MFT917664:MFU917664 IY655332:JA655333 SU655332:SW655333 ACQ655332:ACS655333 AMM655332:AMO655333 AWI655332:AWK655333 BGE655332:BGG655333 BQA655332:BQC655333 BZW655332:BZY655333 CJS655332:CJU655333 CTO655332:CTQ655333 DDK655332:DDM655333 DNG655332:DNI655333 DXC655332:DXE655333 EGY655332:EHA655333 EQU655332:EQW655333 FAQ655332:FAS655333 FKM655332:FKO655333 FUI655332:FUK655333 GEE655332:GEG655333 GOA655332:GOC655333 GXW655332:GXY655333 HHS655332:HHU655333 HRO655332:HRQ655333 IBK655332:IBM655333 ILG655332:ILI655333 IVC655332:IVE655333 JEY655332:JFA655333 JOU655332:JOW655333 JYQ655332:JYS655333 KIM655332:KIO655333 KSI655332:KSK655333 LCE655332:LCG655333 LMA655332:LMC655333 LVW655332:LVY655333 MFS655332:MFU655333 MPO655332:MPQ655333 MZK655332:MZM655333 NJG655332:NJI655333 NTC655332:NTE655333 OCY655332:ODA655333 OMU655332:OMW655333 OWQ655332:OWS655333 PGM655332:PGO655333 PQI655332:PQK655333 QAE655332:QAG655333 QKA655332:QKC655333 QTW655332:QTY655333 RDS655332:RDU655333 RNO655332:RNQ655333 RXK655332:RXM655333 SHG655332:SHI655333 SRC655332:SRE655333 TAY655332:TBA655333 TKU655332:TKW655333 TUQ655332:TUS655333 UEM655332:UEO655333 UOI655332:UOK655333 UYE655332:UYG655333 VIA655332:VIC655333 VRW655332:VRY655333 WBS655332:WBU655333 WLO655332:WLQ655333 WVK655332:WVM655333 MPP917664:MPQ917664 IY720868:JA720869 SU720868:SW720869 ACQ720868:ACS720869 AMM720868:AMO720869 AWI720868:AWK720869 BGE720868:BGG720869 BQA720868:BQC720869 BZW720868:BZY720869 CJS720868:CJU720869 CTO720868:CTQ720869 DDK720868:DDM720869 DNG720868:DNI720869 DXC720868:DXE720869 EGY720868:EHA720869 EQU720868:EQW720869 FAQ720868:FAS720869 FKM720868:FKO720869 FUI720868:FUK720869 GEE720868:GEG720869 GOA720868:GOC720869 GXW720868:GXY720869 HHS720868:HHU720869 HRO720868:HRQ720869 IBK720868:IBM720869 ILG720868:ILI720869 IVC720868:IVE720869 JEY720868:JFA720869 JOU720868:JOW720869 JYQ720868:JYS720869 KIM720868:KIO720869 KSI720868:KSK720869 LCE720868:LCG720869 LMA720868:LMC720869 LVW720868:LVY720869 MFS720868:MFU720869 MPO720868:MPQ720869 MZK720868:MZM720869 NJG720868:NJI720869 NTC720868:NTE720869 OCY720868:ODA720869 OMU720868:OMW720869 OWQ720868:OWS720869 PGM720868:PGO720869 PQI720868:PQK720869 QAE720868:QAG720869 QKA720868:QKC720869 QTW720868:QTY720869 RDS720868:RDU720869 RNO720868:RNQ720869 RXK720868:RXM720869 SHG720868:SHI720869 SRC720868:SRE720869 TAY720868:TBA720869 TKU720868:TKW720869 TUQ720868:TUS720869 UEM720868:UEO720869 UOI720868:UOK720869 UYE720868:UYG720869 VIA720868:VIC720869 VRW720868:VRY720869 WBS720868:WBU720869 WLO720868:WLQ720869 WVK720868:WVM720869 MZL917664:MZM917664 IY786404:JA786405 SU786404:SW786405 ACQ786404:ACS786405 AMM786404:AMO786405 AWI786404:AWK786405 BGE786404:BGG786405 BQA786404:BQC786405 BZW786404:BZY786405 CJS786404:CJU786405 CTO786404:CTQ786405 DDK786404:DDM786405 DNG786404:DNI786405 DXC786404:DXE786405 EGY786404:EHA786405 EQU786404:EQW786405 FAQ786404:FAS786405 FKM786404:FKO786405 FUI786404:FUK786405 GEE786404:GEG786405 GOA786404:GOC786405 GXW786404:GXY786405 HHS786404:HHU786405 HRO786404:HRQ786405 IBK786404:IBM786405 ILG786404:ILI786405 IVC786404:IVE786405 JEY786404:JFA786405 JOU786404:JOW786405 JYQ786404:JYS786405 KIM786404:KIO786405 KSI786404:KSK786405 LCE786404:LCG786405 LMA786404:LMC786405 LVW786404:LVY786405 MFS786404:MFU786405 MPO786404:MPQ786405 MZK786404:MZM786405 NJG786404:NJI786405 NTC786404:NTE786405 OCY786404:ODA786405 OMU786404:OMW786405 OWQ786404:OWS786405 PGM786404:PGO786405 PQI786404:PQK786405 QAE786404:QAG786405 QKA786404:QKC786405 QTW786404:QTY786405 RDS786404:RDU786405 RNO786404:RNQ786405 RXK786404:RXM786405 SHG786404:SHI786405 SRC786404:SRE786405 TAY786404:TBA786405 TKU786404:TKW786405 TUQ786404:TUS786405 UEM786404:UEO786405 UOI786404:UOK786405 UYE786404:UYG786405 VIA786404:VIC786405 VRW786404:VRY786405 WBS786404:WBU786405 WLO786404:WLQ786405 WVK786404:WVM786405 NJH917664:NJI917664 IY851940:JA851941 SU851940:SW851941 ACQ851940:ACS851941 AMM851940:AMO851941 AWI851940:AWK851941 BGE851940:BGG851941 BQA851940:BQC851941 BZW851940:BZY851941 CJS851940:CJU851941 CTO851940:CTQ851941 DDK851940:DDM851941 DNG851940:DNI851941 DXC851940:DXE851941 EGY851940:EHA851941 EQU851940:EQW851941 FAQ851940:FAS851941 FKM851940:FKO851941 FUI851940:FUK851941 GEE851940:GEG851941 GOA851940:GOC851941 GXW851940:GXY851941 HHS851940:HHU851941 HRO851940:HRQ851941 IBK851940:IBM851941 ILG851940:ILI851941 IVC851940:IVE851941 JEY851940:JFA851941 JOU851940:JOW851941 JYQ851940:JYS851941 KIM851940:KIO851941 KSI851940:KSK851941 LCE851940:LCG851941 LMA851940:LMC851941 LVW851940:LVY851941 MFS851940:MFU851941 MPO851940:MPQ851941 MZK851940:MZM851941 NJG851940:NJI851941 NTC851940:NTE851941 OCY851940:ODA851941 OMU851940:OMW851941 OWQ851940:OWS851941 PGM851940:PGO851941 PQI851940:PQK851941 QAE851940:QAG851941 QKA851940:QKC851941 QTW851940:QTY851941 RDS851940:RDU851941 RNO851940:RNQ851941 RXK851940:RXM851941 SHG851940:SHI851941 SRC851940:SRE851941 TAY851940:TBA851941 TKU851940:TKW851941 TUQ851940:TUS851941 UEM851940:UEO851941 UOI851940:UOK851941 UYE851940:UYG851941 VIA851940:VIC851941 VRW851940:VRY851941 WBS851940:WBU851941 WLO851940:WLQ851941 WVK851940:WVM851941 NTD917664:NTE917664 IY917476:JA917477 SU917476:SW917477 ACQ917476:ACS917477 AMM917476:AMO917477 AWI917476:AWK917477 BGE917476:BGG917477 BQA917476:BQC917477 BZW917476:BZY917477 CJS917476:CJU917477 CTO917476:CTQ917477 DDK917476:DDM917477 DNG917476:DNI917477 DXC917476:DXE917477 EGY917476:EHA917477 EQU917476:EQW917477 FAQ917476:FAS917477 FKM917476:FKO917477 FUI917476:FUK917477 GEE917476:GEG917477 GOA917476:GOC917477 GXW917476:GXY917477 HHS917476:HHU917477 HRO917476:HRQ917477 IBK917476:IBM917477 ILG917476:ILI917477 IVC917476:IVE917477 JEY917476:JFA917477 JOU917476:JOW917477 JYQ917476:JYS917477 KIM917476:KIO917477 KSI917476:KSK917477 LCE917476:LCG917477 LMA917476:LMC917477 LVW917476:LVY917477 MFS917476:MFU917477 MPO917476:MPQ917477 MZK917476:MZM917477 NJG917476:NJI917477 NTC917476:NTE917477 OCY917476:ODA917477 OMU917476:OMW917477 OWQ917476:OWS917477 PGM917476:PGO917477 PQI917476:PQK917477 QAE917476:QAG917477 QKA917476:QKC917477 QTW917476:QTY917477 RDS917476:RDU917477 RNO917476:RNQ917477 RXK917476:RXM917477 SHG917476:SHI917477 SRC917476:SRE917477 TAY917476:TBA917477 TKU917476:TKW917477 TUQ917476:TUS917477 UEM917476:UEO917477 UOI917476:UOK917477 UYE917476:UYG917477 VIA917476:VIC917477 VRW917476:VRY917477 WBS917476:WBU917477 WLO917476:WLQ917477 WVK917476:WVM917477 OCZ917664:ODA917664 IY983012:JA983013 SU983012:SW983013 ACQ983012:ACS983013 AMM983012:AMO983013 AWI983012:AWK983013 BGE983012:BGG983013 BQA983012:BQC983013 BZW983012:BZY983013 CJS983012:CJU983013 CTO983012:CTQ983013 DDK983012:DDM983013 DNG983012:DNI983013 DXC983012:DXE983013 EGY983012:EHA983013 EQU983012:EQW983013 FAQ983012:FAS983013 FKM983012:FKO983013 FUI983012:FUK983013 GEE983012:GEG983013 GOA983012:GOC983013 GXW983012:GXY983013 HHS983012:HHU983013 HRO983012:HRQ983013 IBK983012:IBM983013 ILG983012:ILI983013 IVC983012:IVE983013 JEY983012:JFA983013 JOU983012:JOW983013 JYQ983012:JYS983013 KIM983012:KIO983013 KSI983012:KSK983013 LCE983012:LCG983013 LMA983012:LMC983013 LVW983012:LVY983013 MFS983012:MFU983013 MPO983012:MPQ983013 MZK983012:MZM983013 NJG983012:NJI983013 NTC983012:NTE983013 OCY983012:ODA983013 OMU983012:OMW983013 OWQ983012:OWS983013 PGM983012:PGO983013 PQI983012:PQK983013 QAE983012:QAG983013 QKA983012:QKC983013 QTW983012:QTY983013 RDS983012:RDU983013 RNO983012:RNQ983013 RXK983012:RXM983013 SHG983012:SHI983013 SRC983012:SRE983013 TAY983012:TBA983013 TKU983012:TKW983013 TUQ983012:TUS983013 UEM983012:UEO983013 UOI983012:UOK983013 UYE983012:UYG983013 VIA983012:VIC983013 VRW983012:VRY983013 WBS983012:WBU983013 WLO983012:WLQ983013 WVK983012:WVM983013 OMV917664:OMW917664 JE65692 TA65692 ACW65692 AMS65692 AWO65692 BGK65692 BQG65692 CAC65692 CJY65692 CTU65692 DDQ65692 DNM65692 DXI65692 EHE65692 ERA65692 FAW65692 FKS65692 FUO65692 GEK65692 GOG65692 GYC65692 HHY65692 HRU65692 IBQ65692 ILM65692 IVI65692 JFE65692 JPA65692 JYW65692 KIS65692 KSO65692 LCK65692 LMG65692 LWC65692 MFY65692 MPU65692 MZQ65692 NJM65692 NTI65692 ODE65692 ONA65692 OWW65692 PGS65692 PQO65692 QAK65692 QKG65692 QUC65692 RDY65692 RNU65692 RXQ65692 SHM65692 SRI65692 TBE65692 TLA65692 TUW65692 UES65692 UOO65692 UYK65692 VIG65692 VSC65692 WBY65692 WLU65692 WVQ65692 OWR917664:OWS917664 JE131228 TA131228 ACW131228 AMS131228 AWO131228 BGK131228 BQG131228 CAC131228 CJY131228 CTU131228 DDQ131228 DNM131228 DXI131228 EHE131228 ERA131228 FAW131228 FKS131228 FUO131228 GEK131228 GOG131228 GYC131228 HHY131228 HRU131228 IBQ131228 ILM131228 IVI131228 JFE131228 JPA131228 JYW131228 KIS131228 KSO131228 LCK131228 LMG131228 LWC131228 MFY131228 MPU131228 MZQ131228 NJM131228 NTI131228 ODE131228 ONA131228 OWW131228 PGS131228 PQO131228 QAK131228 QKG131228 QUC131228 RDY131228 RNU131228 RXQ131228 SHM131228 SRI131228 TBE131228 TLA131228 TUW131228 UES131228 UOO131228 UYK131228 VIG131228 VSC131228 WBY131228 WLU131228 WVQ131228 PGN917664:PGO917664 JE196764 TA196764 ACW196764 AMS196764 AWO196764 BGK196764 BQG196764 CAC196764 CJY196764 CTU196764 DDQ196764 DNM196764 DXI196764 EHE196764 ERA196764 FAW196764 FKS196764 FUO196764 GEK196764 GOG196764 GYC196764 HHY196764 HRU196764 IBQ196764 ILM196764 IVI196764 JFE196764 JPA196764 JYW196764 KIS196764 KSO196764 LCK196764 LMG196764 LWC196764 MFY196764 MPU196764 MZQ196764 NJM196764 NTI196764 ODE196764 ONA196764 OWW196764 PGS196764 PQO196764 QAK196764 QKG196764 QUC196764 RDY196764 RNU196764 RXQ196764 SHM196764 SRI196764 TBE196764 TLA196764 TUW196764 UES196764 UOO196764 UYK196764 VIG196764 VSC196764 WBY196764 WLU196764 WVQ196764 PQJ917664:PQK917664 JE262300 TA262300 ACW262300 AMS262300 AWO262300 BGK262300 BQG262300 CAC262300 CJY262300 CTU262300 DDQ262300 DNM262300 DXI262300 EHE262300 ERA262300 FAW262300 FKS262300 FUO262300 GEK262300 GOG262300 GYC262300 HHY262300 HRU262300 IBQ262300 ILM262300 IVI262300 JFE262300 JPA262300 JYW262300 KIS262300 KSO262300 LCK262300 LMG262300 LWC262300 MFY262300 MPU262300 MZQ262300 NJM262300 NTI262300 ODE262300 ONA262300 OWW262300 PGS262300 PQO262300 QAK262300 QKG262300 QUC262300 RDY262300 RNU262300 RXQ262300 SHM262300 SRI262300 TBE262300 TLA262300 TUW262300 UES262300 UOO262300 UYK262300 VIG262300 VSC262300 WBY262300 WLU262300 WVQ262300 QAF917664:QAG917664 JE327836 TA327836 ACW327836 AMS327836 AWO327836 BGK327836 BQG327836 CAC327836 CJY327836 CTU327836 DDQ327836 DNM327836 DXI327836 EHE327836 ERA327836 FAW327836 FKS327836 FUO327836 GEK327836 GOG327836 GYC327836 HHY327836 HRU327836 IBQ327836 ILM327836 IVI327836 JFE327836 JPA327836 JYW327836 KIS327836 KSO327836 LCK327836 LMG327836 LWC327836 MFY327836 MPU327836 MZQ327836 NJM327836 NTI327836 ODE327836 ONA327836 OWW327836 PGS327836 PQO327836 QAK327836 QKG327836 QUC327836 RDY327836 RNU327836 RXQ327836 SHM327836 SRI327836 TBE327836 TLA327836 TUW327836 UES327836 UOO327836 UYK327836 VIG327836 VSC327836 WBY327836 WLU327836 WVQ327836 QKB917664:QKC917664 JE393372 TA393372 ACW393372 AMS393372 AWO393372 BGK393372 BQG393372 CAC393372 CJY393372 CTU393372 DDQ393372 DNM393372 DXI393372 EHE393372 ERA393372 FAW393372 FKS393372 FUO393372 GEK393372 GOG393372 GYC393372 HHY393372 HRU393372 IBQ393372 ILM393372 IVI393372 JFE393372 JPA393372 JYW393372 KIS393372 KSO393372 LCK393372 LMG393372 LWC393372 MFY393372 MPU393372 MZQ393372 NJM393372 NTI393372 ODE393372 ONA393372 OWW393372 PGS393372 PQO393372 QAK393372 QKG393372 QUC393372 RDY393372 RNU393372 RXQ393372 SHM393372 SRI393372 TBE393372 TLA393372 TUW393372 UES393372 UOO393372 UYK393372 VIG393372 VSC393372 WBY393372 WLU393372 WVQ393372 QTX917664:QTY917664 JE458908 TA458908 ACW458908 AMS458908 AWO458908 BGK458908 BQG458908 CAC458908 CJY458908 CTU458908 DDQ458908 DNM458908 DXI458908 EHE458908 ERA458908 FAW458908 FKS458908 FUO458908 GEK458908 GOG458908 GYC458908 HHY458908 HRU458908 IBQ458908 ILM458908 IVI458908 JFE458908 JPA458908 JYW458908 KIS458908 KSO458908 LCK458908 LMG458908 LWC458908 MFY458908 MPU458908 MZQ458908 NJM458908 NTI458908 ODE458908 ONA458908 OWW458908 PGS458908 PQO458908 QAK458908 QKG458908 QUC458908 RDY458908 RNU458908 RXQ458908 SHM458908 SRI458908 TBE458908 TLA458908 TUW458908 UES458908 UOO458908 UYK458908 VIG458908 VSC458908 WBY458908 WLU458908 WVQ458908 RDT917664:RDU917664 JE524444 TA524444 ACW524444 AMS524444 AWO524444 BGK524444 BQG524444 CAC524444 CJY524444 CTU524444 DDQ524444 DNM524444 DXI524444 EHE524444 ERA524444 FAW524444 FKS524444 FUO524444 GEK524444 GOG524444 GYC524444 HHY524444 HRU524444 IBQ524444 ILM524444 IVI524444 JFE524444 JPA524444 JYW524444 KIS524444 KSO524444 LCK524444 LMG524444 LWC524444 MFY524444 MPU524444 MZQ524444 NJM524444 NTI524444 ODE524444 ONA524444 OWW524444 PGS524444 PQO524444 QAK524444 QKG524444 QUC524444 RDY524444 RNU524444 RXQ524444 SHM524444 SRI524444 TBE524444 TLA524444 TUW524444 UES524444 UOO524444 UYK524444 VIG524444 VSC524444 WBY524444 WLU524444 WVQ524444 RNP917664:RNQ917664 JE589980 TA589980 ACW589980 AMS589980 AWO589980 BGK589980 BQG589980 CAC589980 CJY589980 CTU589980 DDQ589980 DNM589980 DXI589980 EHE589980 ERA589980 FAW589980 FKS589980 FUO589980 GEK589980 GOG589980 GYC589980 HHY589980 HRU589980 IBQ589980 ILM589980 IVI589980 JFE589980 JPA589980 JYW589980 KIS589980 KSO589980 LCK589980 LMG589980 LWC589980 MFY589980 MPU589980 MZQ589980 NJM589980 NTI589980 ODE589980 ONA589980 OWW589980 PGS589980 PQO589980 QAK589980 QKG589980 QUC589980 RDY589980 RNU589980 RXQ589980 SHM589980 SRI589980 TBE589980 TLA589980 TUW589980 UES589980 UOO589980 UYK589980 VIG589980 VSC589980 WBY589980 WLU589980 WVQ589980 RXL917664:RXM917664 JE655516 TA655516 ACW655516 AMS655516 AWO655516 BGK655516 BQG655516 CAC655516 CJY655516 CTU655516 DDQ655516 DNM655516 DXI655516 EHE655516 ERA655516 FAW655516 FKS655516 FUO655516 GEK655516 GOG655516 GYC655516 HHY655516 HRU655516 IBQ655516 ILM655516 IVI655516 JFE655516 JPA655516 JYW655516 KIS655516 KSO655516 LCK655516 LMG655516 LWC655516 MFY655516 MPU655516 MZQ655516 NJM655516 NTI655516 ODE655516 ONA655516 OWW655516 PGS655516 PQO655516 QAK655516 QKG655516 QUC655516 RDY655516 RNU655516 RXQ655516 SHM655516 SRI655516 TBE655516 TLA655516 TUW655516 UES655516 UOO655516 UYK655516 VIG655516 VSC655516 WBY655516 WLU655516 WVQ655516 SHH917664:SHI917664 JE721052 TA721052 ACW721052 AMS721052 AWO721052 BGK721052 BQG721052 CAC721052 CJY721052 CTU721052 DDQ721052 DNM721052 DXI721052 EHE721052 ERA721052 FAW721052 FKS721052 FUO721052 GEK721052 GOG721052 GYC721052 HHY721052 HRU721052 IBQ721052 ILM721052 IVI721052 JFE721052 JPA721052 JYW721052 KIS721052 KSO721052 LCK721052 LMG721052 LWC721052 MFY721052 MPU721052 MZQ721052 NJM721052 NTI721052 ODE721052 ONA721052 OWW721052 PGS721052 PQO721052 QAK721052 QKG721052 QUC721052 RDY721052 RNU721052 RXQ721052 SHM721052 SRI721052 TBE721052 TLA721052 TUW721052 UES721052 UOO721052 UYK721052 VIG721052 VSC721052 WBY721052 WLU721052 WVQ721052 SRD917664:SRE917664 JE786588 TA786588 ACW786588 AMS786588 AWO786588 BGK786588 BQG786588 CAC786588 CJY786588 CTU786588 DDQ786588 DNM786588 DXI786588 EHE786588 ERA786588 FAW786588 FKS786588 FUO786588 GEK786588 GOG786588 GYC786588 HHY786588 HRU786588 IBQ786588 ILM786588 IVI786588 JFE786588 JPA786588 JYW786588 KIS786588 KSO786588 LCK786588 LMG786588 LWC786588 MFY786588 MPU786588 MZQ786588 NJM786588 NTI786588 ODE786588 ONA786588 OWW786588 PGS786588 PQO786588 QAK786588 QKG786588 QUC786588 RDY786588 RNU786588 RXQ786588 SHM786588 SRI786588 TBE786588 TLA786588 TUW786588 UES786588 UOO786588 UYK786588 VIG786588 VSC786588 WBY786588 WLU786588 WVQ786588 TAZ917664:TBA917664 JE852124 TA852124 ACW852124 AMS852124 AWO852124 BGK852124 BQG852124 CAC852124 CJY852124 CTU852124 DDQ852124 DNM852124 DXI852124 EHE852124 ERA852124 FAW852124 FKS852124 FUO852124 GEK852124 GOG852124 GYC852124 HHY852124 HRU852124 IBQ852124 ILM852124 IVI852124 JFE852124 JPA852124 JYW852124 KIS852124 KSO852124 LCK852124 LMG852124 LWC852124 MFY852124 MPU852124 MZQ852124 NJM852124 NTI852124 ODE852124 ONA852124 OWW852124 PGS852124 PQO852124 QAK852124 QKG852124 QUC852124 RDY852124 RNU852124 RXQ852124 SHM852124 SRI852124 TBE852124 TLA852124 TUW852124 UES852124 UOO852124 UYK852124 VIG852124 VSC852124 WBY852124 WLU852124 WVQ852124 TKV917664:TKW917664 JE917660 TA917660 ACW917660 AMS917660 AWO917660 BGK917660 BQG917660 CAC917660 CJY917660 CTU917660 DDQ917660 DNM917660 DXI917660 EHE917660 ERA917660 FAW917660 FKS917660 FUO917660 GEK917660 GOG917660 GYC917660 HHY917660 HRU917660 IBQ917660 ILM917660 IVI917660 JFE917660 JPA917660 JYW917660 KIS917660 KSO917660 LCK917660 LMG917660 LWC917660 MFY917660 MPU917660 MZQ917660 NJM917660 NTI917660 ODE917660 ONA917660 OWW917660 PGS917660 PQO917660 QAK917660 QKG917660 QUC917660 RDY917660 RNU917660 RXQ917660 SHM917660 SRI917660 TBE917660 TLA917660 TUW917660 UES917660 UOO917660 UYK917660 VIG917660 VSC917660 WBY917660 WLU917660 WVQ917660 TUR917664:TUS917664 JE983196 TA983196 ACW983196 AMS983196 AWO983196 BGK983196 BQG983196 CAC983196 CJY983196 CTU983196 DDQ983196 DNM983196 DXI983196 EHE983196 ERA983196 FAW983196 FKS983196 FUO983196 GEK983196 GOG983196 GYC983196 HHY983196 HRU983196 IBQ983196 ILM983196 IVI983196 JFE983196 JPA983196 JYW983196 KIS983196 KSO983196 LCK983196 LMG983196 LWC983196 MFY983196 MPU983196 MZQ983196 NJM983196 NTI983196 ODE983196 ONA983196 OWW983196 PGS983196 PQO983196 QAK983196 QKG983196 QUC983196 RDY983196 RNU983196 RXQ983196 SHM983196 SRI983196 TBE983196 TLA983196 TUW983196 UES983196 UOO983196 UYK983196 VIG983196 VSC983196 WBY983196 WLU983196 WVQ983196 IY65694:JE65694 SU65694:TA65694 ACQ65694:ACW65694 AMM65694:AMS65694 AWI65694:AWO65694 BGE65694:BGK65694 BQA65694:BQG65694 BZW65694:CAC65694 CJS65694:CJY65694 CTO65694:CTU65694 DDK65694:DDQ65694 DNG65694:DNM65694 DXC65694:DXI65694 EGY65694:EHE65694 EQU65694:ERA65694 FAQ65694:FAW65694 FKM65694:FKS65694 FUI65694:FUO65694 GEE65694:GEK65694 GOA65694:GOG65694 GXW65694:GYC65694 HHS65694:HHY65694 HRO65694:HRU65694 IBK65694:IBQ65694 ILG65694:ILM65694 IVC65694:IVI65694 JEY65694:JFE65694 JOU65694:JPA65694 JYQ65694:JYW65694 KIM65694:KIS65694 KSI65694:KSO65694 LCE65694:LCK65694 LMA65694:LMG65694 LVW65694:LWC65694 MFS65694:MFY65694 MPO65694:MPU65694 MZK65694:MZQ65694 NJG65694:NJM65694 NTC65694:NTI65694 OCY65694:ODE65694 OMU65694:ONA65694 OWQ65694:OWW65694 PGM65694:PGS65694 PQI65694:PQO65694 QAE65694:QAK65694 QKA65694:QKG65694 QTW65694:QUC65694 RDS65694:RDY65694 RNO65694:RNU65694 RXK65694:RXQ65694 SHG65694:SHM65694 SRC65694:SRI65694 TAY65694:TBE65694 TKU65694:TLA65694 TUQ65694:TUW65694 UEM65694:UES65694 UOI65694:UOO65694 UYE65694:UYK65694 VIA65694:VIG65694 VRW65694:VSC65694 WBS65694:WBY65694 WLO65694:WLU65694 WVK65694:WVQ65694 IY131230:JE131230 SU131230:TA131230 ACQ131230:ACW131230 AMM131230:AMS131230 AWI131230:AWO131230 BGE131230:BGK131230 BQA131230:BQG131230 BZW131230:CAC131230 CJS131230:CJY131230 CTO131230:CTU131230 DDK131230:DDQ131230 DNG131230:DNM131230 DXC131230:DXI131230 EGY131230:EHE131230 EQU131230:ERA131230 FAQ131230:FAW131230 FKM131230:FKS131230 FUI131230:FUO131230 GEE131230:GEK131230 GOA131230:GOG131230 GXW131230:GYC131230 HHS131230:HHY131230 HRO131230:HRU131230 IBK131230:IBQ131230 ILG131230:ILM131230 IVC131230:IVI131230 JEY131230:JFE131230 JOU131230:JPA131230 JYQ131230:JYW131230 KIM131230:KIS131230 KSI131230:KSO131230 LCE131230:LCK131230 LMA131230:LMG131230 LVW131230:LWC131230 MFS131230:MFY131230 MPO131230:MPU131230 MZK131230:MZQ131230 NJG131230:NJM131230 NTC131230:NTI131230 OCY131230:ODE131230 OMU131230:ONA131230 OWQ131230:OWW131230 PGM131230:PGS131230 PQI131230:PQO131230 QAE131230:QAK131230 QKA131230:QKG131230 QTW131230:QUC131230 RDS131230:RDY131230 RNO131230:RNU131230 RXK131230:RXQ131230 SHG131230:SHM131230 SRC131230:SRI131230 TAY131230:TBE131230 TKU131230:TLA131230 TUQ131230:TUW131230 UEM131230:UES131230 UOI131230:UOO131230 UYE131230:UYK131230 VIA131230:VIG131230 VRW131230:VSC131230 WBS131230:WBY131230 WLO131230:WLU131230 WVK131230:WVQ131230 IY196766:JE196766 SU196766:TA196766 ACQ196766:ACW196766 AMM196766:AMS196766 AWI196766:AWO196766 BGE196766:BGK196766 BQA196766:BQG196766 BZW196766:CAC196766 CJS196766:CJY196766 CTO196766:CTU196766 DDK196766:DDQ196766 DNG196766:DNM196766 DXC196766:DXI196766 EGY196766:EHE196766 EQU196766:ERA196766 FAQ196766:FAW196766 FKM196766:FKS196766 FUI196766:FUO196766 GEE196766:GEK196766 GOA196766:GOG196766 GXW196766:GYC196766 HHS196766:HHY196766 HRO196766:HRU196766 IBK196766:IBQ196766 ILG196766:ILM196766 IVC196766:IVI196766 JEY196766:JFE196766 JOU196766:JPA196766 JYQ196766:JYW196766 KIM196766:KIS196766 KSI196766:KSO196766 LCE196766:LCK196766 LMA196766:LMG196766 LVW196766:LWC196766 MFS196766:MFY196766 MPO196766:MPU196766 MZK196766:MZQ196766 NJG196766:NJM196766 NTC196766:NTI196766 OCY196766:ODE196766 OMU196766:ONA196766 OWQ196766:OWW196766 PGM196766:PGS196766 PQI196766:PQO196766 QAE196766:QAK196766 QKA196766:QKG196766 QTW196766:QUC196766 RDS196766:RDY196766 RNO196766:RNU196766 RXK196766:RXQ196766 SHG196766:SHM196766 SRC196766:SRI196766 TAY196766:TBE196766 TKU196766:TLA196766 TUQ196766:TUW196766 UEM196766:UES196766 UOI196766:UOO196766 UYE196766:UYK196766 VIA196766:VIG196766 VRW196766:VSC196766 WBS196766:WBY196766 WLO196766:WLU196766 WVK196766:WVQ196766 IY262302:JE262302 SU262302:TA262302 ACQ262302:ACW262302 AMM262302:AMS262302 AWI262302:AWO262302 BGE262302:BGK262302 BQA262302:BQG262302 BZW262302:CAC262302 CJS262302:CJY262302 CTO262302:CTU262302 DDK262302:DDQ262302 DNG262302:DNM262302 DXC262302:DXI262302 EGY262302:EHE262302 EQU262302:ERA262302 FAQ262302:FAW262302 FKM262302:FKS262302 FUI262302:FUO262302 GEE262302:GEK262302 GOA262302:GOG262302 GXW262302:GYC262302 HHS262302:HHY262302 HRO262302:HRU262302 IBK262302:IBQ262302 ILG262302:ILM262302 IVC262302:IVI262302 JEY262302:JFE262302 JOU262302:JPA262302 JYQ262302:JYW262302 KIM262302:KIS262302 KSI262302:KSO262302 LCE262302:LCK262302 LMA262302:LMG262302 LVW262302:LWC262302 MFS262302:MFY262302 MPO262302:MPU262302 MZK262302:MZQ262302 NJG262302:NJM262302 NTC262302:NTI262302 OCY262302:ODE262302 OMU262302:ONA262302 OWQ262302:OWW262302 PGM262302:PGS262302 PQI262302:PQO262302 QAE262302:QAK262302 QKA262302:QKG262302 QTW262302:QUC262302 RDS262302:RDY262302 RNO262302:RNU262302 RXK262302:RXQ262302 SHG262302:SHM262302 SRC262302:SRI262302 TAY262302:TBE262302 TKU262302:TLA262302 TUQ262302:TUW262302 UEM262302:UES262302 UOI262302:UOO262302 UYE262302:UYK262302 VIA262302:VIG262302 VRW262302:VSC262302 WBS262302:WBY262302 WLO262302:WLU262302 WVK262302:WVQ262302 IY327838:JE327838 SU327838:TA327838 ACQ327838:ACW327838 AMM327838:AMS327838 AWI327838:AWO327838 BGE327838:BGK327838 BQA327838:BQG327838 BZW327838:CAC327838 CJS327838:CJY327838 CTO327838:CTU327838 DDK327838:DDQ327838 DNG327838:DNM327838 DXC327838:DXI327838 EGY327838:EHE327838 EQU327838:ERA327838 FAQ327838:FAW327838 FKM327838:FKS327838 FUI327838:FUO327838 GEE327838:GEK327838 GOA327838:GOG327838 GXW327838:GYC327838 HHS327838:HHY327838 HRO327838:HRU327838 IBK327838:IBQ327838 ILG327838:ILM327838 IVC327838:IVI327838 JEY327838:JFE327838 JOU327838:JPA327838 JYQ327838:JYW327838 KIM327838:KIS327838 KSI327838:KSO327838 LCE327838:LCK327838 LMA327838:LMG327838 LVW327838:LWC327838 MFS327838:MFY327838 MPO327838:MPU327838 MZK327838:MZQ327838 NJG327838:NJM327838 NTC327838:NTI327838 OCY327838:ODE327838 OMU327838:ONA327838 OWQ327838:OWW327838 PGM327838:PGS327838 PQI327838:PQO327838 QAE327838:QAK327838 QKA327838:QKG327838 QTW327838:QUC327838 RDS327838:RDY327838 RNO327838:RNU327838 RXK327838:RXQ327838 SHG327838:SHM327838 SRC327838:SRI327838 TAY327838:TBE327838 TKU327838:TLA327838 TUQ327838:TUW327838 UEM327838:UES327838 UOI327838:UOO327838 UYE327838:UYK327838 VIA327838:VIG327838 VRW327838:VSC327838 WBS327838:WBY327838 WLO327838:WLU327838 WVK327838:WVQ327838 IY393374:JE393374 SU393374:TA393374 ACQ393374:ACW393374 AMM393374:AMS393374 AWI393374:AWO393374 BGE393374:BGK393374 BQA393374:BQG393374 BZW393374:CAC393374 CJS393374:CJY393374 CTO393374:CTU393374 DDK393374:DDQ393374 DNG393374:DNM393374 DXC393374:DXI393374 EGY393374:EHE393374 EQU393374:ERA393374 FAQ393374:FAW393374 FKM393374:FKS393374 FUI393374:FUO393374 GEE393374:GEK393374 GOA393374:GOG393374 GXW393374:GYC393374 HHS393374:HHY393374 HRO393374:HRU393374 IBK393374:IBQ393374 ILG393374:ILM393374 IVC393374:IVI393374 JEY393374:JFE393374 JOU393374:JPA393374 JYQ393374:JYW393374 KIM393374:KIS393374 KSI393374:KSO393374 LCE393374:LCK393374 LMA393374:LMG393374 LVW393374:LWC393374 MFS393374:MFY393374 MPO393374:MPU393374 MZK393374:MZQ393374 NJG393374:NJM393374 NTC393374:NTI393374 OCY393374:ODE393374 OMU393374:ONA393374 OWQ393374:OWW393374 PGM393374:PGS393374 PQI393374:PQO393374 QAE393374:QAK393374 QKA393374:QKG393374 QTW393374:QUC393374 RDS393374:RDY393374 RNO393374:RNU393374 RXK393374:RXQ393374 SHG393374:SHM393374 SRC393374:SRI393374 TAY393374:TBE393374 TKU393374:TLA393374 TUQ393374:TUW393374 UEM393374:UES393374 UOI393374:UOO393374 UYE393374:UYK393374 VIA393374:VIG393374 VRW393374:VSC393374 WBS393374:WBY393374 WLO393374:WLU393374 WVK393374:WVQ393374 IY458910:JE458910 SU458910:TA458910 ACQ458910:ACW458910 AMM458910:AMS458910 AWI458910:AWO458910 BGE458910:BGK458910 BQA458910:BQG458910 BZW458910:CAC458910 CJS458910:CJY458910 CTO458910:CTU458910 DDK458910:DDQ458910 DNG458910:DNM458910 DXC458910:DXI458910 EGY458910:EHE458910 EQU458910:ERA458910 FAQ458910:FAW458910 FKM458910:FKS458910 FUI458910:FUO458910 GEE458910:GEK458910 GOA458910:GOG458910 GXW458910:GYC458910 HHS458910:HHY458910 HRO458910:HRU458910 IBK458910:IBQ458910 ILG458910:ILM458910 IVC458910:IVI458910 JEY458910:JFE458910 JOU458910:JPA458910 JYQ458910:JYW458910 KIM458910:KIS458910 KSI458910:KSO458910 LCE458910:LCK458910 LMA458910:LMG458910 LVW458910:LWC458910 MFS458910:MFY458910 MPO458910:MPU458910 MZK458910:MZQ458910 NJG458910:NJM458910 NTC458910:NTI458910 OCY458910:ODE458910 OMU458910:ONA458910 OWQ458910:OWW458910 PGM458910:PGS458910 PQI458910:PQO458910 QAE458910:QAK458910 QKA458910:QKG458910 QTW458910:QUC458910 RDS458910:RDY458910 RNO458910:RNU458910 RXK458910:RXQ458910 SHG458910:SHM458910 SRC458910:SRI458910 TAY458910:TBE458910 TKU458910:TLA458910 TUQ458910:TUW458910 UEM458910:UES458910 UOI458910:UOO458910 UYE458910:UYK458910 VIA458910:VIG458910 VRW458910:VSC458910 WBS458910:WBY458910 WLO458910:WLU458910 WVK458910:WVQ458910 IY524446:JE524446 SU524446:TA524446 ACQ524446:ACW524446 AMM524446:AMS524446 AWI524446:AWO524446 BGE524446:BGK524446 BQA524446:BQG524446 BZW524446:CAC524446 CJS524446:CJY524446 CTO524446:CTU524446 DDK524446:DDQ524446 DNG524446:DNM524446 DXC524446:DXI524446 EGY524446:EHE524446 EQU524446:ERA524446 FAQ524446:FAW524446 FKM524446:FKS524446 FUI524446:FUO524446 GEE524446:GEK524446 GOA524446:GOG524446 GXW524446:GYC524446 HHS524446:HHY524446 HRO524446:HRU524446 IBK524446:IBQ524446 ILG524446:ILM524446 IVC524446:IVI524446 JEY524446:JFE524446 JOU524446:JPA524446 JYQ524446:JYW524446 KIM524446:KIS524446 KSI524446:KSO524446 LCE524446:LCK524446 LMA524446:LMG524446 LVW524446:LWC524446 MFS524446:MFY524446 MPO524446:MPU524446 MZK524446:MZQ524446 NJG524446:NJM524446 NTC524446:NTI524446 OCY524446:ODE524446 OMU524446:ONA524446 OWQ524446:OWW524446 PGM524446:PGS524446 PQI524446:PQO524446 QAE524446:QAK524446 QKA524446:QKG524446 QTW524446:QUC524446 RDS524446:RDY524446 RNO524446:RNU524446 RXK524446:RXQ524446 SHG524446:SHM524446 SRC524446:SRI524446 TAY524446:TBE524446 TKU524446:TLA524446 TUQ524446:TUW524446 UEM524446:UES524446 UOI524446:UOO524446 UYE524446:UYK524446 VIA524446:VIG524446 VRW524446:VSC524446 WBS524446:WBY524446 WLO524446:WLU524446 WVK524446:WVQ524446 IY589982:JE589982 SU589982:TA589982 ACQ589982:ACW589982 AMM589982:AMS589982 AWI589982:AWO589982 BGE589982:BGK589982 BQA589982:BQG589982 BZW589982:CAC589982 CJS589982:CJY589982 CTO589982:CTU589982 DDK589982:DDQ589982 DNG589982:DNM589982 DXC589982:DXI589982 EGY589982:EHE589982 EQU589982:ERA589982 FAQ589982:FAW589982 FKM589982:FKS589982 FUI589982:FUO589982 GEE589982:GEK589982 GOA589982:GOG589982 GXW589982:GYC589982 HHS589982:HHY589982 HRO589982:HRU589982 IBK589982:IBQ589982 ILG589982:ILM589982 IVC589982:IVI589982 JEY589982:JFE589982 JOU589982:JPA589982 JYQ589982:JYW589982 KIM589982:KIS589982 KSI589982:KSO589982 LCE589982:LCK589982 LMA589982:LMG589982 LVW589982:LWC589982 MFS589982:MFY589982 MPO589982:MPU589982 MZK589982:MZQ589982 NJG589982:NJM589982 NTC589982:NTI589982 OCY589982:ODE589982 OMU589982:ONA589982 OWQ589982:OWW589982 PGM589982:PGS589982 PQI589982:PQO589982 QAE589982:QAK589982 QKA589982:QKG589982 QTW589982:QUC589982 RDS589982:RDY589982 RNO589982:RNU589982 RXK589982:RXQ589982 SHG589982:SHM589982 SRC589982:SRI589982 TAY589982:TBE589982 TKU589982:TLA589982 TUQ589982:TUW589982 UEM589982:UES589982 UOI589982:UOO589982 UYE589982:UYK589982 VIA589982:VIG589982 VRW589982:VSC589982 WBS589982:WBY589982 WLO589982:WLU589982 WVK589982:WVQ589982 IY655518:JE655518 SU655518:TA655518 ACQ655518:ACW655518 AMM655518:AMS655518 AWI655518:AWO655518 BGE655518:BGK655518 BQA655518:BQG655518 BZW655518:CAC655518 CJS655518:CJY655518 CTO655518:CTU655518 DDK655518:DDQ655518 DNG655518:DNM655518 DXC655518:DXI655518 EGY655518:EHE655518 EQU655518:ERA655518 FAQ655518:FAW655518 FKM655518:FKS655518 FUI655518:FUO655518 GEE655518:GEK655518 GOA655518:GOG655518 GXW655518:GYC655518 HHS655518:HHY655518 HRO655518:HRU655518 IBK655518:IBQ655518 ILG655518:ILM655518 IVC655518:IVI655518 JEY655518:JFE655518 JOU655518:JPA655518 JYQ655518:JYW655518 KIM655518:KIS655518 KSI655518:KSO655518 LCE655518:LCK655518 LMA655518:LMG655518 LVW655518:LWC655518 MFS655518:MFY655518 MPO655518:MPU655518 MZK655518:MZQ655518 NJG655518:NJM655518 NTC655518:NTI655518 OCY655518:ODE655518 OMU655518:ONA655518 OWQ655518:OWW655518 PGM655518:PGS655518 PQI655518:PQO655518 QAE655518:QAK655518 QKA655518:QKG655518 QTW655518:QUC655518 RDS655518:RDY655518 RNO655518:RNU655518 RXK655518:RXQ655518 SHG655518:SHM655518 SRC655518:SRI655518 TAY655518:TBE655518 TKU655518:TLA655518 TUQ655518:TUW655518 UEM655518:UES655518 UOI655518:UOO655518 UYE655518:UYK655518 VIA655518:VIG655518 VRW655518:VSC655518 WBS655518:WBY655518 WLO655518:WLU655518 WVK655518:WVQ655518 IY721054:JE721054 SU721054:TA721054 ACQ721054:ACW721054 AMM721054:AMS721054 AWI721054:AWO721054 BGE721054:BGK721054 BQA721054:BQG721054 BZW721054:CAC721054 CJS721054:CJY721054 CTO721054:CTU721054 DDK721054:DDQ721054 DNG721054:DNM721054 DXC721054:DXI721054 EGY721054:EHE721054 EQU721054:ERA721054 FAQ721054:FAW721054 FKM721054:FKS721054 FUI721054:FUO721054 GEE721054:GEK721054 GOA721054:GOG721054 GXW721054:GYC721054 HHS721054:HHY721054 HRO721054:HRU721054 IBK721054:IBQ721054 ILG721054:ILM721054 IVC721054:IVI721054 JEY721054:JFE721054 JOU721054:JPA721054 JYQ721054:JYW721054 KIM721054:KIS721054 KSI721054:KSO721054 LCE721054:LCK721054 LMA721054:LMG721054 LVW721054:LWC721054 MFS721054:MFY721054 MPO721054:MPU721054 MZK721054:MZQ721054 NJG721054:NJM721054 NTC721054:NTI721054 OCY721054:ODE721054 OMU721054:ONA721054 OWQ721054:OWW721054 PGM721054:PGS721054 PQI721054:PQO721054 QAE721054:QAK721054 QKA721054:QKG721054 QTW721054:QUC721054 RDS721054:RDY721054 RNO721054:RNU721054 RXK721054:RXQ721054 SHG721054:SHM721054 SRC721054:SRI721054 TAY721054:TBE721054 TKU721054:TLA721054 TUQ721054:TUW721054 UEM721054:UES721054 UOI721054:UOO721054 UYE721054:UYK721054 VIA721054:VIG721054 VRW721054:VSC721054 WBS721054:WBY721054 WLO721054:WLU721054 WVK721054:WVQ721054 IY786590:JE786590 SU786590:TA786590 ACQ786590:ACW786590 AMM786590:AMS786590 AWI786590:AWO786590 BGE786590:BGK786590 BQA786590:BQG786590 BZW786590:CAC786590 CJS786590:CJY786590 CTO786590:CTU786590 DDK786590:DDQ786590 DNG786590:DNM786590 DXC786590:DXI786590 EGY786590:EHE786590 EQU786590:ERA786590 FAQ786590:FAW786590 FKM786590:FKS786590 FUI786590:FUO786590 GEE786590:GEK786590 GOA786590:GOG786590 GXW786590:GYC786590 HHS786590:HHY786590 HRO786590:HRU786590 IBK786590:IBQ786590 ILG786590:ILM786590 IVC786590:IVI786590 JEY786590:JFE786590 JOU786590:JPA786590 JYQ786590:JYW786590 KIM786590:KIS786590 KSI786590:KSO786590 LCE786590:LCK786590 LMA786590:LMG786590 LVW786590:LWC786590 MFS786590:MFY786590 MPO786590:MPU786590 MZK786590:MZQ786590 NJG786590:NJM786590 NTC786590:NTI786590 OCY786590:ODE786590 OMU786590:ONA786590 OWQ786590:OWW786590 PGM786590:PGS786590 PQI786590:PQO786590 QAE786590:QAK786590 QKA786590:QKG786590 QTW786590:QUC786590 RDS786590:RDY786590 RNO786590:RNU786590 RXK786590:RXQ786590 SHG786590:SHM786590 SRC786590:SRI786590 TAY786590:TBE786590 TKU786590:TLA786590 TUQ786590:TUW786590 UEM786590:UES786590 UOI786590:UOO786590 UYE786590:UYK786590 VIA786590:VIG786590 VRW786590:VSC786590 WBS786590:WBY786590 WLO786590:WLU786590 WVK786590:WVQ786590 IY852126:JE852126 SU852126:TA852126 ACQ852126:ACW852126 AMM852126:AMS852126 AWI852126:AWO852126 BGE852126:BGK852126 BQA852126:BQG852126 BZW852126:CAC852126 CJS852126:CJY852126 CTO852126:CTU852126 DDK852126:DDQ852126 DNG852126:DNM852126 DXC852126:DXI852126 EGY852126:EHE852126 EQU852126:ERA852126 FAQ852126:FAW852126 FKM852126:FKS852126 FUI852126:FUO852126 GEE852126:GEK852126 GOA852126:GOG852126 GXW852126:GYC852126 HHS852126:HHY852126 HRO852126:HRU852126 IBK852126:IBQ852126 ILG852126:ILM852126 IVC852126:IVI852126 JEY852126:JFE852126 JOU852126:JPA852126 JYQ852126:JYW852126 KIM852126:KIS852126 KSI852126:KSO852126 LCE852126:LCK852126 LMA852126:LMG852126 LVW852126:LWC852126 MFS852126:MFY852126 MPO852126:MPU852126 MZK852126:MZQ852126 NJG852126:NJM852126 NTC852126:NTI852126 OCY852126:ODE852126 OMU852126:ONA852126 OWQ852126:OWW852126 PGM852126:PGS852126 PQI852126:PQO852126 QAE852126:QAK852126 QKA852126:QKG852126 QTW852126:QUC852126 RDS852126:RDY852126 RNO852126:RNU852126 RXK852126:RXQ852126 SHG852126:SHM852126 SRC852126:SRI852126 TAY852126:TBE852126 TKU852126:TLA852126 TUQ852126:TUW852126 UEM852126:UES852126 UOI852126:UOO852126 UYE852126:UYK852126 VIA852126:VIG852126 VRW852126:VSC852126 WBS852126:WBY852126 WLO852126:WLU852126 WVK852126:WVQ852126 IY917662:JE917662 SU917662:TA917662 ACQ917662:ACW917662 AMM917662:AMS917662 AWI917662:AWO917662 BGE917662:BGK917662 BQA917662:BQG917662 BZW917662:CAC917662 CJS917662:CJY917662 CTO917662:CTU917662 DDK917662:DDQ917662 DNG917662:DNM917662 DXC917662:DXI917662 EGY917662:EHE917662 EQU917662:ERA917662 FAQ917662:FAW917662 FKM917662:FKS917662 FUI917662:FUO917662 GEE917662:GEK917662 GOA917662:GOG917662 GXW917662:GYC917662 HHS917662:HHY917662 HRO917662:HRU917662 IBK917662:IBQ917662 ILG917662:ILM917662 IVC917662:IVI917662 JEY917662:JFE917662 JOU917662:JPA917662 JYQ917662:JYW917662 KIM917662:KIS917662 KSI917662:KSO917662 LCE917662:LCK917662 LMA917662:LMG917662 LVW917662:LWC917662 MFS917662:MFY917662 MPO917662:MPU917662 MZK917662:MZQ917662 NJG917662:NJM917662 NTC917662:NTI917662 OCY917662:ODE917662 OMU917662:ONA917662 OWQ917662:OWW917662 PGM917662:PGS917662 PQI917662:PQO917662 QAE917662:QAK917662 QKA917662:QKG917662 QTW917662:QUC917662 RDS917662:RDY917662 RNO917662:RNU917662 RXK917662:RXQ917662 SHG917662:SHM917662 SRC917662:SRI917662 TAY917662:TBE917662 TKU917662:TLA917662 TUQ917662:TUW917662 UEM917662:UES917662 UOI917662:UOO917662 UYE917662:UYK917662 VIA917662:VIG917662 VRW917662:VSC917662 WBS917662:WBY917662 WLO917662:WLU917662 WVK917662:WVQ917662 IY983198:JE983198 SU983198:TA983198 ACQ983198:ACW983198 AMM983198:AMS983198 AWI983198:AWO983198 BGE983198:BGK983198 BQA983198:BQG983198 BZW983198:CAC983198 CJS983198:CJY983198 CTO983198:CTU983198 DDK983198:DDQ983198 DNG983198:DNM983198 DXC983198:DXI983198 EGY983198:EHE983198 EQU983198:ERA983198 FAQ983198:FAW983198 FKM983198:FKS983198 FUI983198:FUO983198 GEE983198:GEK983198 GOA983198:GOG983198 GXW983198:GYC983198 HHS983198:HHY983198 HRO983198:HRU983198 IBK983198:IBQ983198 ILG983198:ILM983198 IVC983198:IVI983198 JEY983198:JFE983198 JOU983198:JPA983198 JYQ983198:JYW983198 KIM983198:KIS983198 KSI983198:KSO983198 LCE983198:LCK983198 LMA983198:LMG983198 LVW983198:LWC983198 MFS983198:MFY983198 MPO983198:MPU983198 MZK983198:MZQ983198 NJG983198:NJM983198 NTC983198:NTI983198 OCY983198:ODE983198 OMU983198:ONA983198 OWQ983198:OWW983198 PGM983198:PGS983198 PQI983198:PQO983198 QAE983198:QAK983198 QKA983198:QKG983198 QTW983198:QUC983198 RDS983198:RDY983198 RNO983198:RNU983198 RXK983198:RXQ983198 SHG983198:SHM983198 SRC983198:SRI983198 TAY983198:TBE983198 TKU983198:TLA983198 TUQ983198:TUW983198 UEM983198:UES983198 UOI983198:UOO983198 UYE983198:UYK983198 VIA983198:VIG983198 VRW983198:VSC983198 WBS983198:WBY983198 WLO983198:WLU983198 WVK983198:WVQ983198 JC65727:JE65727 SY65727:TA65727 ACU65727:ACW65727 AMQ65727:AMS65727 AWM65727:AWO65727 BGI65727:BGK65727 BQE65727:BQG65727 CAA65727:CAC65727 CJW65727:CJY65727 CTS65727:CTU65727 DDO65727:DDQ65727 DNK65727:DNM65727 DXG65727:DXI65727 EHC65727:EHE65727 EQY65727:ERA65727 FAU65727:FAW65727 FKQ65727:FKS65727 FUM65727:FUO65727 GEI65727:GEK65727 GOE65727:GOG65727 GYA65727:GYC65727 HHW65727:HHY65727 HRS65727:HRU65727 IBO65727:IBQ65727 ILK65727:ILM65727 IVG65727:IVI65727 JFC65727:JFE65727 JOY65727:JPA65727 JYU65727:JYW65727 KIQ65727:KIS65727 KSM65727:KSO65727 LCI65727:LCK65727 LME65727:LMG65727 LWA65727:LWC65727 MFW65727:MFY65727 MPS65727:MPU65727 MZO65727:MZQ65727 NJK65727:NJM65727 NTG65727:NTI65727 ODC65727:ODE65727 OMY65727:ONA65727 OWU65727:OWW65727 PGQ65727:PGS65727 PQM65727:PQO65727 QAI65727:QAK65727 QKE65727:QKG65727 QUA65727:QUC65727 RDW65727:RDY65727 RNS65727:RNU65727 RXO65727:RXQ65727 SHK65727:SHM65727 SRG65727:SRI65727 TBC65727:TBE65727 TKY65727:TLA65727 TUU65727:TUW65727 UEQ65727:UES65727 UOM65727:UOO65727 UYI65727:UYK65727 VIE65727:VIG65727 VSA65727:VSC65727 WBW65727:WBY65727 WLS65727:WLU65727 WVO65727:WVQ65727 JC131263:JE131263 SY131263:TA131263 ACU131263:ACW131263 AMQ131263:AMS131263 AWM131263:AWO131263 BGI131263:BGK131263 BQE131263:BQG131263 CAA131263:CAC131263 CJW131263:CJY131263 CTS131263:CTU131263 DDO131263:DDQ131263 DNK131263:DNM131263 DXG131263:DXI131263 EHC131263:EHE131263 EQY131263:ERA131263 FAU131263:FAW131263 FKQ131263:FKS131263 FUM131263:FUO131263 GEI131263:GEK131263 GOE131263:GOG131263 GYA131263:GYC131263 HHW131263:HHY131263 HRS131263:HRU131263 IBO131263:IBQ131263 ILK131263:ILM131263 IVG131263:IVI131263 JFC131263:JFE131263 JOY131263:JPA131263 JYU131263:JYW131263 KIQ131263:KIS131263 KSM131263:KSO131263 LCI131263:LCK131263 LME131263:LMG131263 LWA131263:LWC131263 MFW131263:MFY131263 MPS131263:MPU131263 MZO131263:MZQ131263 NJK131263:NJM131263 NTG131263:NTI131263 ODC131263:ODE131263 OMY131263:ONA131263 OWU131263:OWW131263 PGQ131263:PGS131263 PQM131263:PQO131263 QAI131263:QAK131263 QKE131263:QKG131263 QUA131263:QUC131263 RDW131263:RDY131263 RNS131263:RNU131263 RXO131263:RXQ131263 SHK131263:SHM131263 SRG131263:SRI131263 TBC131263:TBE131263 TKY131263:TLA131263 TUU131263:TUW131263 UEQ131263:UES131263 UOM131263:UOO131263 UYI131263:UYK131263 VIE131263:VIG131263 VSA131263:VSC131263 WBW131263:WBY131263 WLS131263:WLU131263 WVO131263:WVQ131263 JC196799:JE196799 SY196799:TA196799 ACU196799:ACW196799 AMQ196799:AMS196799 AWM196799:AWO196799 BGI196799:BGK196799 BQE196799:BQG196799 CAA196799:CAC196799 CJW196799:CJY196799 CTS196799:CTU196799 DDO196799:DDQ196799 DNK196799:DNM196799 DXG196799:DXI196799 EHC196799:EHE196799 EQY196799:ERA196799 FAU196799:FAW196799 FKQ196799:FKS196799 FUM196799:FUO196799 GEI196799:GEK196799 GOE196799:GOG196799 GYA196799:GYC196799 HHW196799:HHY196799 HRS196799:HRU196799 IBO196799:IBQ196799 ILK196799:ILM196799 IVG196799:IVI196799 JFC196799:JFE196799 JOY196799:JPA196799 JYU196799:JYW196799 KIQ196799:KIS196799 KSM196799:KSO196799 LCI196799:LCK196799 LME196799:LMG196799 LWA196799:LWC196799 MFW196799:MFY196799 MPS196799:MPU196799 MZO196799:MZQ196799 NJK196799:NJM196799 NTG196799:NTI196799 ODC196799:ODE196799 OMY196799:ONA196799 OWU196799:OWW196799 PGQ196799:PGS196799 PQM196799:PQO196799 QAI196799:QAK196799 QKE196799:QKG196799 QUA196799:QUC196799 RDW196799:RDY196799 RNS196799:RNU196799 RXO196799:RXQ196799 SHK196799:SHM196799 SRG196799:SRI196799 TBC196799:TBE196799 TKY196799:TLA196799 TUU196799:TUW196799 UEQ196799:UES196799 UOM196799:UOO196799 UYI196799:UYK196799 VIE196799:VIG196799 VSA196799:VSC196799 WBW196799:WBY196799 WLS196799:WLU196799 WVO196799:WVQ196799 JC262335:JE262335 SY262335:TA262335 ACU262335:ACW262335 AMQ262335:AMS262335 AWM262335:AWO262335 BGI262335:BGK262335 BQE262335:BQG262335 CAA262335:CAC262335 CJW262335:CJY262335 CTS262335:CTU262335 DDO262335:DDQ262335 DNK262335:DNM262335 DXG262335:DXI262335 EHC262335:EHE262335 EQY262335:ERA262335 FAU262335:FAW262335 FKQ262335:FKS262335 FUM262335:FUO262335 GEI262335:GEK262335 GOE262335:GOG262335 GYA262335:GYC262335 HHW262335:HHY262335 HRS262335:HRU262335 IBO262335:IBQ262335 ILK262335:ILM262335 IVG262335:IVI262335 JFC262335:JFE262335 JOY262335:JPA262335 JYU262335:JYW262335 KIQ262335:KIS262335 KSM262335:KSO262335 LCI262335:LCK262335 LME262335:LMG262335 LWA262335:LWC262335 MFW262335:MFY262335 MPS262335:MPU262335 MZO262335:MZQ262335 NJK262335:NJM262335 NTG262335:NTI262335 ODC262335:ODE262335 OMY262335:ONA262335 OWU262335:OWW262335 PGQ262335:PGS262335 PQM262335:PQO262335 QAI262335:QAK262335 QKE262335:QKG262335 QUA262335:QUC262335 RDW262335:RDY262335 RNS262335:RNU262335 RXO262335:RXQ262335 SHK262335:SHM262335 SRG262335:SRI262335 TBC262335:TBE262335 TKY262335:TLA262335 TUU262335:TUW262335 UEQ262335:UES262335 UOM262335:UOO262335 UYI262335:UYK262335 VIE262335:VIG262335 VSA262335:VSC262335 WBW262335:WBY262335 WLS262335:WLU262335 WVO262335:WVQ262335 JC327871:JE327871 SY327871:TA327871 ACU327871:ACW327871 AMQ327871:AMS327871 AWM327871:AWO327871 BGI327871:BGK327871 BQE327871:BQG327871 CAA327871:CAC327871 CJW327871:CJY327871 CTS327871:CTU327871 DDO327871:DDQ327871 DNK327871:DNM327871 DXG327871:DXI327871 EHC327871:EHE327871 EQY327871:ERA327871 FAU327871:FAW327871 FKQ327871:FKS327871 FUM327871:FUO327871 GEI327871:GEK327871 GOE327871:GOG327871 GYA327871:GYC327871 HHW327871:HHY327871 HRS327871:HRU327871 IBO327871:IBQ327871 ILK327871:ILM327871 IVG327871:IVI327871 JFC327871:JFE327871 JOY327871:JPA327871 JYU327871:JYW327871 KIQ327871:KIS327871 KSM327871:KSO327871 LCI327871:LCK327871 LME327871:LMG327871 LWA327871:LWC327871 MFW327871:MFY327871 MPS327871:MPU327871 MZO327871:MZQ327871 NJK327871:NJM327871 NTG327871:NTI327871 ODC327871:ODE327871 OMY327871:ONA327871 OWU327871:OWW327871 PGQ327871:PGS327871 PQM327871:PQO327871 QAI327871:QAK327871 QKE327871:QKG327871 QUA327871:QUC327871 RDW327871:RDY327871 RNS327871:RNU327871 RXO327871:RXQ327871 SHK327871:SHM327871 SRG327871:SRI327871 TBC327871:TBE327871 TKY327871:TLA327871 TUU327871:TUW327871 UEQ327871:UES327871 UOM327871:UOO327871 UYI327871:UYK327871 VIE327871:VIG327871 VSA327871:VSC327871 WBW327871:WBY327871 WLS327871:WLU327871 WVO327871:WVQ327871 JC393407:JE393407 SY393407:TA393407 ACU393407:ACW393407 AMQ393407:AMS393407 AWM393407:AWO393407 BGI393407:BGK393407 BQE393407:BQG393407 CAA393407:CAC393407 CJW393407:CJY393407 CTS393407:CTU393407 DDO393407:DDQ393407 DNK393407:DNM393407 DXG393407:DXI393407 EHC393407:EHE393407 EQY393407:ERA393407 FAU393407:FAW393407 FKQ393407:FKS393407 FUM393407:FUO393407 GEI393407:GEK393407 GOE393407:GOG393407 GYA393407:GYC393407 HHW393407:HHY393407 HRS393407:HRU393407 IBO393407:IBQ393407 ILK393407:ILM393407 IVG393407:IVI393407 JFC393407:JFE393407 JOY393407:JPA393407 JYU393407:JYW393407 KIQ393407:KIS393407 KSM393407:KSO393407 LCI393407:LCK393407 LME393407:LMG393407 LWA393407:LWC393407 MFW393407:MFY393407 MPS393407:MPU393407 MZO393407:MZQ393407 NJK393407:NJM393407 NTG393407:NTI393407 ODC393407:ODE393407 OMY393407:ONA393407 OWU393407:OWW393407 PGQ393407:PGS393407 PQM393407:PQO393407 QAI393407:QAK393407 QKE393407:QKG393407 QUA393407:QUC393407 RDW393407:RDY393407 RNS393407:RNU393407 RXO393407:RXQ393407 SHK393407:SHM393407 SRG393407:SRI393407 TBC393407:TBE393407 TKY393407:TLA393407 TUU393407:TUW393407 UEQ393407:UES393407 UOM393407:UOO393407 UYI393407:UYK393407 VIE393407:VIG393407 VSA393407:VSC393407 WBW393407:WBY393407 WLS393407:WLU393407 WVO393407:WVQ393407 JC458943:JE458943 SY458943:TA458943 ACU458943:ACW458943 AMQ458943:AMS458943 AWM458943:AWO458943 BGI458943:BGK458943 BQE458943:BQG458943 CAA458943:CAC458943 CJW458943:CJY458943 CTS458943:CTU458943 DDO458943:DDQ458943 DNK458943:DNM458943 DXG458943:DXI458943 EHC458943:EHE458943 EQY458943:ERA458943 FAU458943:FAW458943 FKQ458943:FKS458943 FUM458943:FUO458943 GEI458943:GEK458943 GOE458943:GOG458943 GYA458943:GYC458943 HHW458943:HHY458943 HRS458943:HRU458943 IBO458943:IBQ458943 ILK458943:ILM458943 IVG458943:IVI458943 JFC458943:JFE458943 JOY458943:JPA458943 JYU458943:JYW458943 KIQ458943:KIS458943 KSM458943:KSO458943 LCI458943:LCK458943 LME458943:LMG458943 LWA458943:LWC458943 MFW458943:MFY458943 MPS458943:MPU458943 MZO458943:MZQ458943 NJK458943:NJM458943 NTG458943:NTI458943 ODC458943:ODE458943 OMY458943:ONA458943 OWU458943:OWW458943 PGQ458943:PGS458943 PQM458943:PQO458943 QAI458943:QAK458943 QKE458943:QKG458943 QUA458943:QUC458943 RDW458943:RDY458943 RNS458943:RNU458943 RXO458943:RXQ458943 SHK458943:SHM458943 SRG458943:SRI458943 TBC458943:TBE458943 TKY458943:TLA458943 TUU458943:TUW458943 UEQ458943:UES458943 UOM458943:UOO458943 UYI458943:UYK458943 VIE458943:VIG458943 VSA458943:VSC458943 WBW458943:WBY458943 WLS458943:WLU458943 WVO458943:WVQ458943 JC524479:JE524479 SY524479:TA524479 ACU524479:ACW524479 AMQ524479:AMS524479 AWM524479:AWO524479 BGI524479:BGK524479 BQE524479:BQG524479 CAA524479:CAC524479 CJW524479:CJY524479 CTS524479:CTU524479 DDO524479:DDQ524479 DNK524479:DNM524479 DXG524479:DXI524479 EHC524479:EHE524479 EQY524479:ERA524479 FAU524479:FAW524479 FKQ524479:FKS524479 FUM524479:FUO524479 GEI524479:GEK524479 GOE524479:GOG524479 GYA524479:GYC524479 HHW524479:HHY524479 HRS524479:HRU524479 IBO524479:IBQ524479 ILK524479:ILM524479 IVG524479:IVI524479 JFC524479:JFE524479 JOY524479:JPA524479 JYU524479:JYW524479 KIQ524479:KIS524479 KSM524479:KSO524479 LCI524479:LCK524479 LME524479:LMG524479 LWA524479:LWC524479 MFW524479:MFY524479 MPS524479:MPU524479 MZO524479:MZQ524479 NJK524479:NJM524479 NTG524479:NTI524479 ODC524479:ODE524479 OMY524479:ONA524479 OWU524479:OWW524479 PGQ524479:PGS524479 PQM524479:PQO524479 QAI524479:QAK524479 QKE524479:QKG524479 QUA524479:QUC524479 RDW524479:RDY524479 RNS524479:RNU524479 RXO524479:RXQ524479 SHK524479:SHM524479 SRG524479:SRI524479 TBC524479:TBE524479 TKY524479:TLA524479 TUU524479:TUW524479 UEQ524479:UES524479 UOM524479:UOO524479 UYI524479:UYK524479 VIE524479:VIG524479 VSA524479:VSC524479 WBW524479:WBY524479 WLS524479:WLU524479 WVO524479:WVQ524479 JC590015:JE590015 SY590015:TA590015 ACU590015:ACW590015 AMQ590015:AMS590015 AWM590015:AWO590015 BGI590015:BGK590015 BQE590015:BQG590015 CAA590015:CAC590015 CJW590015:CJY590015 CTS590015:CTU590015 DDO590015:DDQ590015 DNK590015:DNM590015 DXG590015:DXI590015 EHC590015:EHE590015 EQY590015:ERA590015 FAU590015:FAW590015 FKQ590015:FKS590015 FUM590015:FUO590015 GEI590015:GEK590015 GOE590015:GOG590015 GYA590015:GYC590015 HHW590015:HHY590015 HRS590015:HRU590015 IBO590015:IBQ590015 ILK590015:ILM590015 IVG590015:IVI590015 JFC590015:JFE590015 JOY590015:JPA590015 JYU590015:JYW590015 KIQ590015:KIS590015 KSM590015:KSO590015 LCI590015:LCK590015 LME590015:LMG590015 LWA590015:LWC590015 MFW590015:MFY590015 MPS590015:MPU590015 MZO590015:MZQ590015 NJK590015:NJM590015 NTG590015:NTI590015 ODC590015:ODE590015 OMY590015:ONA590015 OWU590015:OWW590015 PGQ590015:PGS590015 PQM590015:PQO590015 QAI590015:QAK590015 QKE590015:QKG590015 QUA590015:QUC590015 RDW590015:RDY590015 RNS590015:RNU590015 RXO590015:RXQ590015 SHK590015:SHM590015 SRG590015:SRI590015 TBC590015:TBE590015 TKY590015:TLA590015 TUU590015:TUW590015 UEQ590015:UES590015 UOM590015:UOO590015 UYI590015:UYK590015 VIE590015:VIG590015 VSA590015:VSC590015 WBW590015:WBY590015 WLS590015:WLU590015 WVO590015:WVQ590015 JC655551:JE655551 SY655551:TA655551 ACU655551:ACW655551 AMQ655551:AMS655551 AWM655551:AWO655551 BGI655551:BGK655551 BQE655551:BQG655551 CAA655551:CAC655551 CJW655551:CJY655551 CTS655551:CTU655551 DDO655551:DDQ655551 DNK655551:DNM655551 DXG655551:DXI655551 EHC655551:EHE655551 EQY655551:ERA655551 FAU655551:FAW655551 FKQ655551:FKS655551 FUM655551:FUO655551 GEI655551:GEK655551 GOE655551:GOG655551 GYA655551:GYC655551 HHW655551:HHY655551 HRS655551:HRU655551 IBO655551:IBQ655551 ILK655551:ILM655551 IVG655551:IVI655551 JFC655551:JFE655551 JOY655551:JPA655551 JYU655551:JYW655551 KIQ655551:KIS655551 KSM655551:KSO655551 LCI655551:LCK655551 LME655551:LMG655551 LWA655551:LWC655551 MFW655551:MFY655551 MPS655551:MPU655551 MZO655551:MZQ655551 NJK655551:NJM655551 NTG655551:NTI655551 ODC655551:ODE655551 OMY655551:ONA655551 OWU655551:OWW655551 PGQ655551:PGS655551 PQM655551:PQO655551 QAI655551:QAK655551 QKE655551:QKG655551 QUA655551:QUC655551 RDW655551:RDY655551 RNS655551:RNU655551 RXO655551:RXQ655551 SHK655551:SHM655551 SRG655551:SRI655551 TBC655551:TBE655551 TKY655551:TLA655551 TUU655551:TUW655551 UEQ655551:UES655551 UOM655551:UOO655551 UYI655551:UYK655551 VIE655551:VIG655551 VSA655551:VSC655551 WBW655551:WBY655551 WLS655551:WLU655551 WVO655551:WVQ655551 JC721087:JE721087 SY721087:TA721087 ACU721087:ACW721087 AMQ721087:AMS721087 AWM721087:AWO721087 BGI721087:BGK721087 BQE721087:BQG721087 CAA721087:CAC721087 CJW721087:CJY721087 CTS721087:CTU721087 DDO721087:DDQ721087 DNK721087:DNM721087 DXG721087:DXI721087 EHC721087:EHE721087 EQY721087:ERA721087 FAU721087:FAW721087 FKQ721087:FKS721087 FUM721087:FUO721087 GEI721087:GEK721087 GOE721087:GOG721087 GYA721087:GYC721087 HHW721087:HHY721087 HRS721087:HRU721087 IBO721087:IBQ721087 ILK721087:ILM721087 IVG721087:IVI721087 JFC721087:JFE721087 JOY721087:JPA721087 JYU721087:JYW721087 KIQ721087:KIS721087 KSM721087:KSO721087 LCI721087:LCK721087 LME721087:LMG721087 LWA721087:LWC721087 MFW721087:MFY721087 MPS721087:MPU721087 MZO721087:MZQ721087 NJK721087:NJM721087 NTG721087:NTI721087 ODC721087:ODE721087 OMY721087:ONA721087 OWU721087:OWW721087 PGQ721087:PGS721087 PQM721087:PQO721087 QAI721087:QAK721087 QKE721087:QKG721087 QUA721087:QUC721087 RDW721087:RDY721087 RNS721087:RNU721087 RXO721087:RXQ721087 SHK721087:SHM721087 SRG721087:SRI721087 TBC721087:TBE721087 TKY721087:TLA721087 TUU721087:TUW721087 UEQ721087:UES721087 UOM721087:UOO721087 UYI721087:UYK721087 VIE721087:VIG721087 VSA721087:VSC721087 WBW721087:WBY721087 WLS721087:WLU721087 WVO721087:WVQ721087 JC786623:JE786623 SY786623:TA786623 ACU786623:ACW786623 AMQ786623:AMS786623 AWM786623:AWO786623 BGI786623:BGK786623 BQE786623:BQG786623 CAA786623:CAC786623 CJW786623:CJY786623 CTS786623:CTU786623 DDO786623:DDQ786623 DNK786623:DNM786623 DXG786623:DXI786623 EHC786623:EHE786623 EQY786623:ERA786623 FAU786623:FAW786623 FKQ786623:FKS786623 FUM786623:FUO786623 GEI786623:GEK786623 GOE786623:GOG786623 GYA786623:GYC786623 HHW786623:HHY786623 HRS786623:HRU786623 IBO786623:IBQ786623 ILK786623:ILM786623 IVG786623:IVI786623 JFC786623:JFE786623 JOY786623:JPA786623 JYU786623:JYW786623 KIQ786623:KIS786623 KSM786623:KSO786623 LCI786623:LCK786623 LME786623:LMG786623 LWA786623:LWC786623 MFW786623:MFY786623 MPS786623:MPU786623 MZO786623:MZQ786623 NJK786623:NJM786623 NTG786623:NTI786623 ODC786623:ODE786623 OMY786623:ONA786623 OWU786623:OWW786623 PGQ786623:PGS786623 PQM786623:PQO786623 QAI786623:QAK786623 QKE786623:QKG786623 QUA786623:QUC786623 RDW786623:RDY786623 RNS786623:RNU786623 RXO786623:RXQ786623 SHK786623:SHM786623 SRG786623:SRI786623 TBC786623:TBE786623 TKY786623:TLA786623 TUU786623:TUW786623 UEQ786623:UES786623 UOM786623:UOO786623 UYI786623:UYK786623 VIE786623:VIG786623 VSA786623:VSC786623 WBW786623:WBY786623 WLS786623:WLU786623 WVO786623:WVQ786623 JC852159:JE852159 SY852159:TA852159 ACU852159:ACW852159 AMQ852159:AMS852159 AWM852159:AWO852159 BGI852159:BGK852159 BQE852159:BQG852159 CAA852159:CAC852159 CJW852159:CJY852159 CTS852159:CTU852159 DDO852159:DDQ852159 DNK852159:DNM852159 DXG852159:DXI852159 EHC852159:EHE852159 EQY852159:ERA852159 FAU852159:FAW852159 FKQ852159:FKS852159 FUM852159:FUO852159 GEI852159:GEK852159 GOE852159:GOG852159 GYA852159:GYC852159 HHW852159:HHY852159 HRS852159:HRU852159 IBO852159:IBQ852159 ILK852159:ILM852159 IVG852159:IVI852159 JFC852159:JFE852159 JOY852159:JPA852159 JYU852159:JYW852159 KIQ852159:KIS852159 KSM852159:KSO852159 LCI852159:LCK852159 LME852159:LMG852159 LWA852159:LWC852159 MFW852159:MFY852159 MPS852159:MPU852159 MZO852159:MZQ852159 NJK852159:NJM852159 NTG852159:NTI852159 ODC852159:ODE852159 OMY852159:ONA852159 OWU852159:OWW852159 PGQ852159:PGS852159 PQM852159:PQO852159 QAI852159:QAK852159 QKE852159:QKG852159 QUA852159:QUC852159 RDW852159:RDY852159 RNS852159:RNU852159 RXO852159:RXQ852159 SHK852159:SHM852159 SRG852159:SRI852159 TBC852159:TBE852159 TKY852159:TLA852159 TUU852159:TUW852159 UEQ852159:UES852159 UOM852159:UOO852159 UYI852159:UYK852159 VIE852159:VIG852159 VSA852159:VSC852159 WBW852159:WBY852159 WLS852159:WLU852159 WVO852159:WVQ852159 JC917695:JE917695 SY917695:TA917695 ACU917695:ACW917695 AMQ917695:AMS917695 AWM917695:AWO917695 BGI917695:BGK917695 BQE917695:BQG917695 CAA917695:CAC917695 CJW917695:CJY917695 CTS917695:CTU917695 DDO917695:DDQ917695 DNK917695:DNM917695 DXG917695:DXI917695 EHC917695:EHE917695 EQY917695:ERA917695 FAU917695:FAW917695 FKQ917695:FKS917695 FUM917695:FUO917695 GEI917695:GEK917695 GOE917695:GOG917695 GYA917695:GYC917695 HHW917695:HHY917695 HRS917695:HRU917695 IBO917695:IBQ917695 ILK917695:ILM917695 IVG917695:IVI917695 JFC917695:JFE917695 JOY917695:JPA917695 JYU917695:JYW917695 KIQ917695:KIS917695 KSM917695:KSO917695 LCI917695:LCK917695 LME917695:LMG917695 LWA917695:LWC917695 MFW917695:MFY917695 MPS917695:MPU917695 MZO917695:MZQ917695 NJK917695:NJM917695 NTG917695:NTI917695 ODC917695:ODE917695 OMY917695:ONA917695 OWU917695:OWW917695 PGQ917695:PGS917695 PQM917695:PQO917695 QAI917695:QAK917695 QKE917695:QKG917695 QUA917695:QUC917695 RDW917695:RDY917695 RNS917695:RNU917695 RXO917695:RXQ917695 SHK917695:SHM917695 SRG917695:SRI917695 TBC917695:TBE917695 TKY917695:TLA917695 TUU917695:TUW917695 UEQ917695:UES917695 UOM917695:UOO917695 UYI917695:UYK917695 VIE917695:VIG917695 VSA917695:VSC917695 WBW917695:WBY917695 WLS917695:WLU917695 WVO917695:WVQ917695 JC983231:JE983231 SY983231:TA983231 ACU983231:ACW983231 AMQ983231:AMS983231 AWM983231:AWO983231 BGI983231:BGK983231 BQE983231:BQG983231 CAA983231:CAC983231 CJW983231:CJY983231 CTS983231:CTU983231 DDO983231:DDQ983231 DNK983231:DNM983231 DXG983231:DXI983231 EHC983231:EHE983231 EQY983231:ERA983231 FAU983231:FAW983231 FKQ983231:FKS983231 FUM983231:FUO983231 GEI983231:GEK983231 GOE983231:GOG983231 GYA983231:GYC983231 HHW983231:HHY983231 HRS983231:HRU983231 IBO983231:IBQ983231 ILK983231:ILM983231 IVG983231:IVI983231 JFC983231:JFE983231 JOY983231:JPA983231 JYU983231:JYW983231 KIQ983231:KIS983231 KSM983231:KSO983231 LCI983231:LCK983231 LME983231:LMG983231 LWA983231:LWC983231 MFW983231:MFY983231 MPS983231:MPU983231 MZO983231:MZQ983231 NJK983231:NJM983231 NTG983231:NTI983231 ODC983231:ODE983231 OMY983231:ONA983231 OWU983231:OWW983231 PGQ983231:PGS983231 PQM983231:PQO983231 QAI983231:QAK983231 QKE983231:QKG983231 QUA983231:QUC983231 RDW983231:RDY983231 RNS983231:RNU983231 RXO983231:RXQ983231 SHK983231:SHM983231 SRG983231:SRI983231 TBC983231:TBE983231 TKY983231:TLA983231 TUU983231:TUW983231 UEQ983231:UES983231 UOM983231:UOO983231 UYI983231:UYK983231 VIE983231:VIG983231 VSA983231:VSC983231 WBW983231:WBY983231 WLS983231:WLU983231 WVO983231:WVQ983231 JE65728:JE65729 TA65728:TA65729 ACW65728:ACW65729 AMS65728:AMS65729 AWO65728:AWO65729 BGK65728:BGK65729 BQG65728:BQG65729 CAC65728:CAC65729 CJY65728:CJY65729 CTU65728:CTU65729 DDQ65728:DDQ65729 DNM65728:DNM65729 DXI65728:DXI65729 EHE65728:EHE65729 ERA65728:ERA65729 FAW65728:FAW65729 FKS65728:FKS65729 FUO65728:FUO65729 GEK65728:GEK65729 GOG65728:GOG65729 GYC65728:GYC65729 HHY65728:HHY65729 HRU65728:HRU65729 IBQ65728:IBQ65729 ILM65728:ILM65729 IVI65728:IVI65729 JFE65728:JFE65729 JPA65728:JPA65729 JYW65728:JYW65729 KIS65728:KIS65729 KSO65728:KSO65729 LCK65728:LCK65729 LMG65728:LMG65729 LWC65728:LWC65729 MFY65728:MFY65729 MPU65728:MPU65729 MZQ65728:MZQ65729 NJM65728:NJM65729 NTI65728:NTI65729 ODE65728:ODE65729 ONA65728:ONA65729 OWW65728:OWW65729 PGS65728:PGS65729 PQO65728:PQO65729 QAK65728:QAK65729 QKG65728:QKG65729 QUC65728:QUC65729 RDY65728:RDY65729 RNU65728:RNU65729 RXQ65728:RXQ65729 SHM65728:SHM65729 SRI65728:SRI65729 TBE65728:TBE65729 TLA65728:TLA65729 TUW65728:TUW65729 UES65728:UES65729 UOO65728:UOO65729 UYK65728:UYK65729 VIG65728:VIG65729 VSC65728:VSC65729 WBY65728:WBY65729 WLU65728:WLU65729 WVQ65728:WVQ65729 JE131264:JE131265 TA131264:TA131265 ACW131264:ACW131265 AMS131264:AMS131265 AWO131264:AWO131265 BGK131264:BGK131265 BQG131264:BQG131265 CAC131264:CAC131265 CJY131264:CJY131265 CTU131264:CTU131265 DDQ131264:DDQ131265 DNM131264:DNM131265 DXI131264:DXI131265 EHE131264:EHE131265 ERA131264:ERA131265 FAW131264:FAW131265 FKS131264:FKS131265 FUO131264:FUO131265 GEK131264:GEK131265 GOG131264:GOG131265 GYC131264:GYC131265 HHY131264:HHY131265 HRU131264:HRU131265 IBQ131264:IBQ131265 ILM131264:ILM131265 IVI131264:IVI131265 JFE131264:JFE131265 JPA131264:JPA131265 JYW131264:JYW131265 KIS131264:KIS131265 KSO131264:KSO131265 LCK131264:LCK131265 LMG131264:LMG131265 LWC131264:LWC131265 MFY131264:MFY131265 MPU131264:MPU131265 MZQ131264:MZQ131265 NJM131264:NJM131265 NTI131264:NTI131265 ODE131264:ODE131265 ONA131264:ONA131265 OWW131264:OWW131265 PGS131264:PGS131265 PQO131264:PQO131265 QAK131264:QAK131265 QKG131264:QKG131265 QUC131264:QUC131265 RDY131264:RDY131265 RNU131264:RNU131265 RXQ131264:RXQ131265 SHM131264:SHM131265 SRI131264:SRI131265 TBE131264:TBE131265 TLA131264:TLA131265 TUW131264:TUW131265 UES131264:UES131265 UOO131264:UOO131265 UYK131264:UYK131265 VIG131264:VIG131265 VSC131264:VSC131265 WBY131264:WBY131265 WLU131264:WLU131265 WVQ131264:WVQ131265 JE196800:JE196801 TA196800:TA196801 ACW196800:ACW196801 AMS196800:AMS196801 AWO196800:AWO196801 BGK196800:BGK196801 BQG196800:BQG196801 CAC196800:CAC196801 CJY196800:CJY196801 CTU196800:CTU196801 DDQ196800:DDQ196801 DNM196800:DNM196801 DXI196800:DXI196801 EHE196800:EHE196801 ERA196800:ERA196801 FAW196800:FAW196801 FKS196800:FKS196801 FUO196800:FUO196801 GEK196800:GEK196801 GOG196800:GOG196801 GYC196800:GYC196801 HHY196800:HHY196801 HRU196800:HRU196801 IBQ196800:IBQ196801 ILM196800:ILM196801 IVI196800:IVI196801 JFE196800:JFE196801 JPA196800:JPA196801 JYW196800:JYW196801 KIS196800:KIS196801 KSO196800:KSO196801 LCK196800:LCK196801 LMG196800:LMG196801 LWC196800:LWC196801 MFY196800:MFY196801 MPU196800:MPU196801 MZQ196800:MZQ196801 NJM196800:NJM196801 NTI196800:NTI196801 ODE196800:ODE196801 ONA196800:ONA196801 OWW196800:OWW196801 PGS196800:PGS196801 PQO196800:PQO196801 QAK196800:QAK196801 QKG196800:QKG196801 QUC196800:QUC196801 RDY196800:RDY196801 RNU196800:RNU196801 RXQ196800:RXQ196801 SHM196800:SHM196801 SRI196800:SRI196801 TBE196800:TBE196801 TLA196800:TLA196801 TUW196800:TUW196801 UES196800:UES196801 UOO196800:UOO196801 UYK196800:UYK196801 VIG196800:VIG196801 VSC196800:VSC196801 WBY196800:WBY196801 WLU196800:WLU196801 WVQ196800:WVQ196801 JE262336:JE262337 TA262336:TA262337 ACW262336:ACW262337 AMS262336:AMS262337 AWO262336:AWO262337 BGK262336:BGK262337 BQG262336:BQG262337 CAC262336:CAC262337 CJY262336:CJY262337 CTU262336:CTU262337 DDQ262336:DDQ262337 DNM262336:DNM262337 DXI262336:DXI262337 EHE262336:EHE262337 ERA262336:ERA262337 FAW262336:FAW262337 FKS262336:FKS262337 FUO262336:FUO262337 GEK262336:GEK262337 GOG262336:GOG262337 GYC262336:GYC262337 HHY262336:HHY262337 HRU262336:HRU262337 IBQ262336:IBQ262337 ILM262336:ILM262337 IVI262336:IVI262337 JFE262336:JFE262337 JPA262336:JPA262337 JYW262336:JYW262337 KIS262336:KIS262337 KSO262336:KSO262337 LCK262336:LCK262337 LMG262336:LMG262337 LWC262336:LWC262337 MFY262336:MFY262337 MPU262336:MPU262337 MZQ262336:MZQ262337 NJM262336:NJM262337 NTI262336:NTI262337 ODE262336:ODE262337 ONA262336:ONA262337 OWW262336:OWW262337 PGS262336:PGS262337 PQO262336:PQO262337 QAK262336:QAK262337 QKG262336:QKG262337 QUC262336:QUC262337 RDY262336:RDY262337 RNU262336:RNU262337 RXQ262336:RXQ262337 SHM262336:SHM262337 SRI262336:SRI262337 TBE262336:TBE262337 TLA262336:TLA262337 TUW262336:TUW262337 UES262336:UES262337 UOO262336:UOO262337 UYK262336:UYK262337 VIG262336:VIG262337 VSC262336:VSC262337 WBY262336:WBY262337 WLU262336:WLU262337 WVQ262336:WVQ262337 JE327872:JE327873 TA327872:TA327873 ACW327872:ACW327873 AMS327872:AMS327873 AWO327872:AWO327873 BGK327872:BGK327873 BQG327872:BQG327873 CAC327872:CAC327873 CJY327872:CJY327873 CTU327872:CTU327873 DDQ327872:DDQ327873 DNM327872:DNM327873 DXI327872:DXI327873 EHE327872:EHE327873 ERA327872:ERA327873 FAW327872:FAW327873 FKS327872:FKS327873 FUO327872:FUO327873 GEK327872:GEK327873 GOG327872:GOG327873 GYC327872:GYC327873 HHY327872:HHY327873 HRU327872:HRU327873 IBQ327872:IBQ327873 ILM327872:ILM327873 IVI327872:IVI327873 JFE327872:JFE327873 JPA327872:JPA327873 JYW327872:JYW327873 KIS327872:KIS327873 KSO327872:KSO327873 LCK327872:LCK327873 LMG327872:LMG327873 LWC327872:LWC327873 MFY327872:MFY327873 MPU327872:MPU327873 MZQ327872:MZQ327873 NJM327872:NJM327873 NTI327872:NTI327873 ODE327872:ODE327873 ONA327872:ONA327873 OWW327872:OWW327873 PGS327872:PGS327873 PQO327872:PQO327873 QAK327872:QAK327873 QKG327872:QKG327873 QUC327872:QUC327873 RDY327872:RDY327873 RNU327872:RNU327873 RXQ327872:RXQ327873 SHM327872:SHM327873 SRI327872:SRI327873 TBE327872:TBE327873 TLA327872:TLA327873 TUW327872:TUW327873 UES327872:UES327873 UOO327872:UOO327873 UYK327872:UYK327873 VIG327872:VIG327873 VSC327872:VSC327873 WBY327872:WBY327873 WLU327872:WLU327873 WVQ327872:WVQ327873 JE393408:JE393409 TA393408:TA393409 ACW393408:ACW393409 AMS393408:AMS393409 AWO393408:AWO393409 BGK393408:BGK393409 BQG393408:BQG393409 CAC393408:CAC393409 CJY393408:CJY393409 CTU393408:CTU393409 DDQ393408:DDQ393409 DNM393408:DNM393409 DXI393408:DXI393409 EHE393408:EHE393409 ERA393408:ERA393409 FAW393408:FAW393409 FKS393408:FKS393409 FUO393408:FUO393409 GEK393408:GEK393409 GOG393408:GOG393409 GYC393408:GYC393409 HHY393408:HHY393409 HRU393408:HRU393409 IBQ393408:IBQ393409 ILM393408:ILM393409 IVI393408:IVI393409 JFE393408:JFE393409 JPA393408:JPA393409 JYW393408:JYW393409 KIS393408:KIS393409 KSO393408:KSO393409 LCK393408:LCK393409 LMG393408:LMG393409 LWC393408:LWC393409 MFY393408:MFY393409 MPU393408:MPU393409 MZQ393408:MZQ393409 NJM393408:NJM393409 NTI393408:NTI393409 ODE393408:ODE393409 ONA393408:ONA393409 OWW393408:OWW393409 PGS393408:PGS393409 PQO393408:PQO393409 QAK393408:QAK393409 QKG393408:QKG393409 QUC393408:QUC393409 RDY393408:RDY393409 RNU393408:RNU393409 RXQ393408:RXQ393409 SHM393408:SHM393409 SRI393408:SRI393409 TBE393408:TBE393409 TLA393408:TLA393409 TUW393408:TUW393409 UES393408:UES393409 UOO393408:UOO393409 UYK393408:UYK393409 VIG393408:VIG393409 VSC393408:VSC393409 WBY393408:WBY393409 WLU393408:WLU393409 WVQ393408:WVQ393409 JE458944:JE458945 TA458944:TA458945 ACW458944:ACW458945 AMS458944:AMS458945 AWO458944:AWO458945 BGK458944:BGK458945 BQG458944:BQG458945 CAC458944:CAC458945 CJY458944:CJY458945 CTU458944:CTU458945 DDQ458944:DDQ458945 DNM458944:DNM458945 DXI458944:DXI458945 EHE458944:EHE458945 ERA458944:ERA458945 FAW458944:FAW458945 FKS458944:FKS458945 FUO458944:FUO458945 GEK458944:GEK458945 GOG458944:GOG458945 GYC458944:GYC458945 HHY458944:HHY458945 HRU458944:HRU458945 IBQ458944:IBQ458945 ILM458944:ILM458945 IVI458944:IVI458945 JFE458944:JFE458945 JPA458944:JPA458945 JYW458944:JYW458945 KIS458944:KIS458945 KSO458944:KSO458945 LCK458944:LCK458945 LMG458944:LMG458945 LWC458944:LWC458945 MFY458944:MFY458945 MPU458944:MPU458945 MZQ458944:MZQ458945 NJM458944:NJM458945 NTI458944:NTI458945 ODE458944:ODE458945 ONA458944:ONA458945 OWW458944:OWW458945 PGS458944:PGS458945 PQO458944:PQO458945 QAK458944:QAK458945 QKG458944:QKG458945 QUC458944:QUC458945 RDY458944:RDY458945 RNU458944:RNU458945 RXQ458944:RXQ458945 SHM458944:SHM458945 SRI458944:SRI458945 TBE458944:TBE458945 TLA458944:TLA458945 TUW458944:TUW458945 UES458944:UES458945 UOO458944:UOO458945 UYK458944:UYK458945 VIG458944:VIG458945 VSC458944:VSC458945 WBY458944:WBY458945 WLU458944:WLU458945 WVQ458944:WVQ458945 JE524480:JE524481 TA524480:TA524481 ACW524480:ACW524481 AMS524480:AMS524481 AWO524480:AWO524481 BGK524480:BGK524481 BQG524480:BQG524481 CAC524480:CAC524481 CJY524480:CJY524481 CTU524480:CTU524481 DDQ524480:DDQ524481 DNM524480:DNM524481 DXI524480:DXI524481 EHE524480:EHE524481 ERA524480:ERA524481 FAW524480:FAW524481 FKS524480:FKS524481 FUO524480:FUO524481 GEK524480:GEK524481 GOG524480:GOG524481 GYC524480:GYC524481 HHY524480:HHY524481 HRU524480:HRU524481 IBQ524480:IBQ524481 ILM524480:ILM524481 IVI524480:IVI524481 JFE524480:JFE524481 JPA524480:JPA524481 JYW524480:JYW524481 KIS524480:KIS524481 KSO524480:KSO524481 LCK524480:LCK524481 LMG524480:LMG524481 LWC524480:LWC524481 MFY524480:MFY524481 MPU524480:MPU524481 MZQ524480:MZQ524481 NJM524480:NJM524481 NTI524480:NTI524481 ODE524480:ODE524481 ONA524480:ONA524481 OWW524480:OWW524481 PGS524480:PGS524481 PQO524480:PQO524481 QAK524480:QAK524481 QKG524480:QKG524481 QUC524480:QUC524481 RDY524480:RDY524481 RNU524480:RNU524481 RXQ524480:RXQ524481 SHM524480:SHM524481 SRI524480:SRI524481 TBE524480:TBE524481 TLA524480:TLA524481 TUW524480:TUW524481 UES524480:UES524481 UOO524480:UOO524481 UYK524480:UYK524481 VIG524480:VIG524481 VSC524480:VSC524481 WBY524480:WBY524481 WLU524480:WLU524481 WVQ524480:WVQ524481 JE590016:JE590017 TA590016:TA590017 ACW590016:ACW590017 AMS590016:AMS590017 AWO590016:AWO590017 BGK590016:BGK590017 BQG590016:BQG590017 CAC590016:CAC590017 CJY590016:CJY590017 CTU590016:CTU590017 DDQ590016:DDQ590017 DNM590016:DNM590017 DXI590016:DXI590017 EHE590016:EHE590017 ERA590016:ERA590017 FAW590016:FAW590017 FKS590016:FKS590017 FUO590016:FUO590017 GEK590016:GEK590017 GOG590016:GOG590017 GYC590016:GYC590017 HHY590016:HHY590017 HRU590016:HRU590017 IBQ590016:IBQ590017 ILM590016:ILM590017 IVI590016:IVI590017 JFE590016:JFE590017 JPA590016:JPA590017 JYW590016:JYW590017 KIS590016:KIS590017 KSO590016:KSO590017 LCK590016:LCK590017 LMG590016:LMG590017 LWC590016:LWC590017 MFY590016:MFY590017 MPU590016:MPU590017 MZQ590016:MZQ590017 NJM590016:NJM590017 NTI590016:NTI590017 ODE590016:ODE590017 ONA590016:ONA590017 OWW590016:OWW590017 PGS590016:PGS590017 PQO590016:PQO590017 QAK590016:QAK590017 QKG590016:QKG590017 QUC590016:QUC590017 RDY590016:RDY590017 RNU590016:RNU590017 RXQ590016:RXQ590017 SHM590016:SHM590017 SRI590016:SRI590017 TBE590016:TBE590017 TLA590016:TLA590017 TUW590016:TUW590017 UES590016:UES590017 UOO590016:UOO590017 UYK590016:UYK590017 VIG590016:VIG590017 VSC590016:VSC590017 WBY590016:WBY590017 WLU590016:WLU590017 WVQ590016:WVQ590017 JE655552:JE655553 TA655552:TA655553 ACW655552:ACW655553 AMS655552:AMS655553 AWO655552:AWO655553 BGK655552:BGK655553 BQG655552:BQG655553 CAC655552:CAC655553 CJY655552:CJY655553 CTU655552:CTU655553 DDQ655552:DDQ655553 DNM655552:DNM655553 DXI655552:DXI655553 EHE655552:EHE655553 ERA655552:ERA655553 FAW655552:FAW655553 FKS655552:FKS655553 FUO655552:FUO655553 GEK655552:GEK655553 GOG655552:GOG655553 GYC655552:GYC655553 HHY655552:HHY655553 HRU655552:HRU655553 IBQ655552:IBQ655553 ILM655552:ILM655553 IVI655552:IVI655553 JFE655552:JFE655553 JPA655552:JPA655553 JYW655552:JYW655553 KIS655552:KIS655553 KSO655552:KSO655553 LCK655552:LCK655553 LMG655552:LMG655553 LWC655552:LWC655553 MFY655552:MFY655553 MPU655552:MPU655553 MZQ655552:MZQ655553 NJM655552:NJM655553 NTI655552:NTI655553 ODE655552:ODE655553 ONA655552:ONA655553 OWW655552:OWW655553 PGS655552:PGS655553 PQO655552:PQO655553 QAK655552:QAK655553 QKG655552:QKG655553 QUC655552:QUC655553 RDY655552:RDY655553 RNU655552:RNU655553 RXQ655552:RXQ655553 SHM655552:SHM655553 SRI655552:SRI655553 TBE655552:TBE655553 TLA655552:TLA655553 TUW655552:TUW655553 UES655552:UES655553 UOO655552:UOO655553 UYK655552:UYK655553 VIG655552:VIG655553 VSC655552:VSC655553 WBY655552:WBY655553 WLU655552:WLU655553 WVQ655552:WVQ655553 JE721088:JE721089 TA721088:TA721089 ACW721088:ACW721089 AMS721088:AMS721089 AWO721088:AWO721089 BGK721088:BGK721089 BQG721088:BQG721089 CAC721088:CAC721089 CJY721088:CJY721089 CTU721088:CTU721089 DDQ721088:DDQ721089 DNM721088:DNM721089 DXI721088:DXI721089 EHE721088:EHE721089 ERA721088:ERA721089 FAW721088:FAW721089 FKS721088:FKS721089 FUO721088:FUO721089 GEK721088:GEK721089 GOG721088:GOG721089 GYC721088:GYC721089 HHY721088:HHY721089 HRU721088:HRU721089 IBQ721088:IBQ721089 ILM721088:ILM721089 IVI721088:IVI721089 JFE721088:JFE721089 JPA721088:JPA721089 JYW721088:JYW721089 KIS721088:KIS721089 KSO721088:KSO721089 LCK721088:LCK721089 LMG721088:LMG721089 LWC721088:LWC721089 MFY721088:MFY721089 MPU721088:MPU721089 MZQ721088:MZQ721089 NJM721088:NJM721089 NTI721088:NTI721089 ODE721088:ODE721089 ONA721088:ONA721089 OWW721088:OWW721089 PGS721088:PGS721089 PQO721088:PQO721089 QAK721088:QAK721089 QKG721088:QKG721089 QUC721088:QUC721089 RDY721088:RDY721089 RNU721088:RNU721089 RXQ721088:RXQ721089 SHM721088:SHM721089 SRI721088:SRI721089 TBE721088:TBE721089 TLA721088:TLA721089 TUW721088:TUW721089 UES721088:UES721089 UOO721088:UOO721089 UYK721088:UYK721089 VIG721088:VIG721089 VSC721088:VSC721089 WBY721088:WBY721089 WLU721088:WLU721089 WVQ721088:WVQ721089 JE786624:JE786625 TA786624:TA786625 ACW786624:ACW786625 AMS786624:AMS786625 AWO786624:AWO786625 BGK786624:BGK786625 BQG786624:BQG786625 CAC786624:CAC786625 CJY786624:CJY786625 CTU786624:CTU786625 DDQ786624:DDQ786625 DNM786624:DNM786625 DXI786624:DXI786625 EHE786624:EHE786625 ERA786624:ERA786625 FAW786624:FAW786625 FKS786624:FKS786625 FUO786624:FUO786625 GEK786624:GEK786625 GOG786624:GOG786625 GYC786624:GYC786625 HHY786624:HHY786625 HRU786624:HRU786625 IBQ786624:IBQ786625 ILM786624:ILM786625 IVI786624:IVI786625 JFE786624:JFE786625 JPA786624:JPA786625 JYW786624:JYW786625 KIS786624:KIS786625 KSO786624:KSO786625 LCK786624:LCK786625 LMG786624:LMG786625 LWC786624:LWC786625 MFY786624:MFY786625 MPU786624:MPU786625 MZQ786624:MZQ786625 NJM786624:NJM786625 NTI786624:NTI786625 ODE786624:ODE786625 ONA786624:ONA786625 OWW786624:OWW786625 PGS786624:PGS786625 PQO786624:PQO786625 QAK786624:QAK786625 QKG786624:QKG786625 QUC786624:QUC786625 RDY786624:RDY786625 RNU786624:RNU786625 RXQ786624:RXQ786625 SHM786624:SHM786625 SRI786624:SRI786625 TBE786624:TBE786625 TLA786624:TLA786625 TUW786624:TUW786625 UES786624:UES786625 UOO786624:UOO786625 UYK786624:UYK786625 VIG786624:VIG786625 VSC786624:VSC786625 WBY786624:WBY786625 WLU786624:WLU786625 WVQ786624:WVQ786625 JE852160:JE852161 TA852160:TA852161 ACW852160:ACW852161 AMS852160:AMS852161 AWO852160:AWO852161 BGK852160:BGK852161 BQG852160:BQG852161 CAC852160:CAC852161 CJY852160:CJY852161 CTU852160:CTU852161 DDQ852160:DDQ852161 DNM852160:DNM852161 DXI852160:DXI852161 EHE852160:EHE852161 ERA852160:ERA852161 FAW852160:FAW852161 FKS852160:FKS852161 FUO852160:FUO852161 GEK852160:GEK852161 GOG852160:GOG852161 GYC852160:GYC852161 HHY852160:HHY852161 HRU852160:HRU852161 IBQ852160:IBQ852161 ILM852160:ILM852161 IVI852160:IVI852161 JFE852160:JFE852161 JPA852160:JPA852161 JYW852160:JYW852161 KIS852160:KIS852161 KSO852160:KSO852161 LCK852160:LCK852161 LMG852160:LMG852161 LWC852160:LWC852161 MFY852160:MFY852161 MPU852160:MPU852161 MZQ852160:MZQ852161 NJM852160:NJM852161 NTI852160:NTI852161 ODE852160:ODE852161 ONA852160:ONA852161 OWW852160:OWW852161 PGS852160:PGS852161 PQO852160:PQO852161 QAK852160:QAK852161 QKG852160:QKG852161 QUC852160:QUC852161 RDY852160:RDY852161 RNU852160:RNU852161 RXQ852160:RXQ852161 SHM852160:SHM852161 SRI852160:SRI852161 TBE852160:TBE852161 TLA852160:TLA852161 TUW852160:TUW852161 UES852160:UES852161 UOO852160:UOO852161 UYK852160:UYK852161 VIG852160:VIG852161 VSC852160:VSC852161 WBY852160:WBY852161 WLU852160:WLU852161 WVQ852160:WVQ852161 JE917696:JE917697 TA917696:TA917697 ACW917696:ACW917697 AMS917696:AMS917697 AWO917696:AWO917697 BGK917696:BGK917697 BQG917696:BQG917697 CAC917696:CAC917697 CJY917696:CJY917697 CTU917696:CTU917697 DDQ917696:DDQ917697 DNM917696:DNM917697 DXI917696:DXI917697 EHE917696:EHE917697 ERA917696:ERA917697 FAW917696:FAW917697 FKS917696:FKS917697 FUO917696:FUO917697 GEK917696:GEK917697 GOG917696:GOG917697 GYC917696:GYC917697 HHY917696:HHY917697 HRU917696:HRU917697 IBQ917696:IBQ917697 ILM917696:ILM917697 IVI917696:IVI917697 JFE917696:JFE917697 JPA917696:JPA917697 JYW917696:JYW917697 KIS917696:KIS917697 KSO917696:KSO917697 LCK917696:LCK917697 LMG917696:LMG917697 LWC917696:LWC917697 MFY917696:MFY917697 MPU917696:MPU917697 MZQ917696:MZQ917697 NJM917696:NJM917697 NTI917696:NTI917697 ODE917696:ODE917697 ONA917696:ONA917697 OWW917696:OWW917697 PGS917696:PGS917697 PQO917696:PQO917697 QAK917696:QAK917697 QKG917696:QKG917697 QUC917696:QUC917697 RDY917696:RDY917697 RNU917696:RNU917697 RXQ917696:RXQ917697 SHM917696:SHM917697 SRI917696:SRI917697 TBE917696:TBE917697 TLA917696:TLA917697 TUW917696:TUW917697 UES917696:UES917697 UOO917696:UOO917697 UYK917696:UYK917697 VIG917696:VIG917697 VSC917696:VSC917697 WBY917696:WBY917697 WLU917696:WLU917697 WVQ917696:WVQ917697 JE983232:JE983233 TA983232:TA983233 ACW983232:ACW983233 AMS983232:AMS983233 AWO983232:AWO983233 BGK983232:BGK983233 BQG983232:BQG983233 CAC983232:CAC983233 CJY983232:CJY983233 CTU983232:CTU983233 DDQ983232:DDQ983233 DNM983232:DNM983233 DXI983232:DXI983233 EHE983232:EHE983233 ERA983232:ERA983233 FAW983232:FAW983233 FKS983232:FKS983233 FUO983232:FUO983233 GEK983232:GEK983233 GOG983232:GOG983233 GYC983232:GYC983233 HHY983232:HHY983233 HRU983232:HRU983233 IBQ983232:IBQ983233 ILM983232:ILM983233 IVI983232:IVI983233 JFE983232:JFE983233 JPA983232:JPA983233 JYW983232:JYW983233 KIS983232:KIS983233 KSO983232:KSO983233 LCK983232:LCK983233 LMG983232:LMG983233 LWC983232:LWC983233 MFY983232:MFY983233 MPU983232:MPU983233 MZQ983232:MZQ983233 NJM983232:NJM983233 NTI983232:NTI983233 ODE983232:ODE983233 ONA983232:ONA983233 OWW983232:OWW983233 PGS983232:PGS983233 PQO983232:PQO983233 QAK983232:QAK983233 QKG983232:QKG983233 QUC983232:QUC983233 RDY983232:RDY983233 RNU983232:RNU983233 RXQ983232:RXQ983233 SHM983232:SHM983233 SRI983232:SRI983233 TBE983232:TBE983233 TLA983232:TLA983233 TUW983232:TUW983233 UES983232:UES983233 UOO983232:UOO983233 UYK983232:UYK983233 VIG983232:VIG983233 VSC983232:VSC983233 WBY983232:WBY983233 WLU983232:WLU983233 WVQ983232:WVQ983233 UEN917664:UEO917664 IY65726:JB65727 SU65726:SX65727 ACQ65726:ACT65727 AMM65726:AMP65727 AWI65726:AWL65727 BGE65726:BGH65727 BQA65726:BQD65727 BZW65726:BZZ65727 CJS65726:CJV65727 CTO65726:CTR65727 DDK65726:DDN65727 DNG65726:DNJ65727 DXC65726:DXF65727 EGY65726:EHB65727 EQU65726:EQX65727 FAQ65726:FAT65727 FKM65726:FKP65727 FUI65726:FUL65727 GEE65726:GEH65727 GOA65726:GOD65727 GXW65726:GXZ65727 HHS65726:HHV65727 HRO65726:HRR65727 IBK65726:IBN65727 ILG65726:ILJ65727 IVC65726:IVF65727 JEY65726:JFB65727 JOU65726:JOX65727 JYQ65726:JYT65727 KIM65726:KIP65727 KSI65726:KSL65727 LCE65726:LCH65727 LMA65726:LMD65727 LVW65726:LVZ65727 MFS65726:MFV65727 MPO65726:MPR65727 MZK65726:MZN65727 NJG65726:NJJ65727 NTC65726:NTF65727 OCY65726:ODB65727 OMU65726:OMX65727 OWQ65726:OWT65727 PGM65726:PGP65727 PQI65726:PQL65727 QAE65726:QAH65727 QKA65726:QKD65727 QTW65726:QTZ65727 RDS65726:RDV65727 RNO65726:RNR65727 RXK65726:RXN65727 SHG65726:SHJ65727 SRC65726:SRF65727 TAY65726:TBB65727 TKU65726:TKX65727 TUQ65726:TUT65727 UEM65726:UEP65727 UOI65726:UOL65727 UYE65726:UYH65727 VIA65726:VID65727 VRW65726:VRZ65727 WBS65726:WBV65727 WLO65726:WLR65727 WVK65726:WVN65727 UOJ917664:UOK917664 IY131262:JB131263 SU131262:SX131263 ACQ131262:ACT131263 AMM131262:AMP131263 AWI131262:AWL131263 BGE131262:BGH131263 BQA131262:BQD131263 BZW131262:BZZ131263 CJS131262:CJV131263 CTO131262:CTR131263 DDK131262:DDN131263 DNG131262:DNJ131263 DXC131262:DXF131263 EGY131262:EHB131263 EQU131262:EQX131263 FAQ131262:FAT131263 FKM131262:FKP131263 FUI131262:FUL131263 GEE131262:GEH131263 GOA131262:GOD131263 GXW131262:GXZ131263 HHS131262:HHV131263 HRO131262:HRR131263 IBK131262:IBN131263 ILG131262:ILJ131263 IVC131262:IVF131263 JEY131262:JFB131263 JOU131262:JOX131263 JYQ131262:JYT131263 KIM131262:KIP131263 KSI131262:KSL131263 LCE131262:LCH131263 LMA131262:LMD131263 LVW131262:LVZ131263 MFS131262:MFV131263 MPO131262:MPR131263 MZK131262:MZN131263 NJG131262:NJJ131263 NTC131262:NTF131263 OCY131262:ODB131263 OMU131262:OMX131263 OWQ131262:OWT131263 PGM131262:PGP131263 PQI131262:PQL131263 QAE131262:QAH131263 QKA131262:QKD131263 QTW131262:QTZ131263 RDS131262:RDV131263 RNO131262:RNR131263 RXK131262:RXN131263 SHG131262:SHJ131263 SRC131262:SRF131263 TAY131262:TBB131263 TKU131262:TKX131263 TUQ131262:TUT131263 UEM131262:UEP131263 UOI131262:UOL131263 UYE131262:UYH131263 VIA131262:VID131263 VRW131262:VRZ131263 WBS131262:WBV131263 WLO131262:WLR131263 WVK131262:WVN131263 UYF917664:UYG917664 IY196798:JB196799 SU196798:SX196799 ACQ196798:ACT196799 AMM196798:AMP196799 AWI196798:AWL196799 BGE196798:BGH196799 BQA196798:BQD196799 BZW196798:BZZ196799 CJS196798:CJV196799 CTO196798:CTR196799 DDK196798:DDN196799 DNG196798:DNJ196799 DXC196798:DXF196799 EGY196798:EHB196799 EQU196798:EQX196799 FAQ196798:FAT196799 FKM196798:FKP196799 FUI196798:FUL196799 GEE196798:GEH196799 GOA196798:GOD196799 GXW196798:GXZ196799 HHS196798:HHV196799 HRO196798:HRR196799 IBK196798:IBN196799 ILG196798:ILJ196799 IVC196798:IVF196799 JEY196798:JFB196799 JOU196798:JOX196799 JYQ196798:JYT196799 KIM196798:KIP196799 KSI196798:KSL196799 LCE196798:LCH196799 LMA196798:LMD196799 LVW196798:LVZ196799 MFS196798:MFV196799 MPO196798:MPR196799 MZK196798:MZN196799 NJG196798:NJJ196799 NTC196798:NTF196799 OCY196798:ODB196799 OMU196798:OMX196799 OWQ196798:OWT196799 PGM196798:PGP196799 PQI196798:PQL196799 QAE196798:QAH196799 QKA196798:QKD196799 QTW196798:QTZ196799 RDS196798:RDV196799 RNO196798:RNR196799 RXK196798:RXN196799 SHG196798:SHJ196799 SRC196798:SRF196799 TAY196798:TBB196799 TKU196798:TKX196799 TUQ196798:TUT196799 UEM196798:UEP196799 UOI196798:UOL196799 UYE196798:UYH196799 VIA196798:VID196799 VRW196798:VRZ196799 WBS196798:WBV196799 WLO196798:WLR196799 WVK196798:WVN196799 VIB917664:VIC917664 IY262334:JB262335 SU262334:SX262335 ACQ262334:ACT262335 AMM262334:AMP262335 AWI262334:AWL262335 BGE262334:BGH262335 BQA262334:BQD262335 BZW262334:BZZ262335 CJS262334:CJV262335 CTO262334:CTR262335 DDK262334:DDN262335 DNG262334:DNJ262335 DXC262334:DXF262335 EGY262334:EHB262335 EQU262334:EQX262335 FAQ262334:FAT262335 FKM262334:FKP262335 FUI262334:FUL262335 GEE262334:GEH262335 GOA262334:GOD262335 GXW262334:GXZ262335 HHS262334:HHV262335 HRO262334:HRR262335 IBK262334:IBN262335 ILG262334:ILJ262335 IVC262334:IVF262335 JEY262334:JFB262335 JOU262334:JOX262335 JYQ262334:JYT262335 KIM262334:KIP262335 KSI262334:KSL262335 LCE262334:LCH262335 LMA262334:LMD262335 LVW262334:LVZ262335 MFS262334:MFV262335 MPO262334:MPR262335 MZK262334:MZN262335 NJG262334:NJJ262335 NTC262334:NTF262335 OCY262334:ODB262335 OMU262334:OMX262335 OWQ262334:OWT262335 PGM262334:PGP262335 PQI262334:PQL262335 QAE262334:QAH262335 QKA262334:QKD262335 QTW262334:QTZ262335 RDS262334:RDV262335 RNO262334:RNR262335 RXK262334:RXN262335 SHG262334:SHJ262335 SRC262334:SRF262335 TAY262334:TBB262335 TKU262334:TKX262335 TUQ262334:TUT262335 UEM262334:UEP262335 UOI262334:UOL262335 UYE262334:UYH262335 VIA262334:VID262335 VRW262334:VRZ262335 WBS262334:WBV262335 WLO262334:WLR262335 WVK262334:WVN262335 VRX917664:VRY917664 IY327870:JB327871 SU327870:SX327871 ACQ327870:ACT327871 AMM327870:AMP327871 AWI327870:AWL327871 BGE327870:BGH327871 BQA327870:BQD327871 BZW327870:BZZ327871 CJS327870:CJV327871 CTO327870:CTR327871 DDK327870:DDN327871 DNG327870:DNJ327871 DXC327870:DXF327871 EGY327870:EHB327871 EQU327870:EQX327871 FAQ327870:FAT327871 FKM327870:FKP327871 FUI327870:FUL327871 GEE327870:GEH327871 GOA327870:GOD327871 GXW327870:GXZ327871 HHS327870:HHV327871 HRO327870:HRR327871 IBK327870:IBN327871 ILG327870:ILJ327871 IVC327870:IVF327871 JEY327870:JFB327871 JOU327870:JOX327871 JYQ327870:JYT327871 KIM327870:KIP327871 KSI327870:KSL327871 LCE327870:LCH327871 LMA327870:LMD327871 LVW327870:LVZ327871 MFS327870:MFV327871 MPO327870:MPR327871 MZK327870:MZN327871 NJG327870:NJJ327871 NTC327870:NTF327871 OCY327870:ODB327871 OMU327870:OMX327871 OWQ327870:OWT327871 PGM327870:PGP327871 PQI327870:PQL327871 QAE327870:QAH327871 QKA327870:QKD327871 QTW327870:QTZ327871 RDS327870:RDV327871 RNO327870:RNR327871 RXK327870:RXN327871 SHG327870:SHJ327871 SRC327870:SRF327871 TAY327870:TBB327871 TKU327870:TKX327871 TUQ327870:TUT327871 UEM327870:UEP327871 UOI327870:UOL327871 UYE327870:UYH327871 VIA327870:VID327871 VRW327870:VRZ327871 WBS327870:WBV327871 WLO327870:WLR327871 WVK327870:WVN327871 WBT917664:WBU917664 IY393406:JB393407 SU393406:SX393407 ACQ393406:ACT393407 AMM393406:AMP393407 AWI393406:AWL393407 BGE393406:BGH393407 BQA393406:BQD393407 BZW393406:BZZ393407 CJS393406:CJV393407 CTO393406:CTR393407 DDK393406:DDN393407 DNG393406:DNJ393407 DXC393406:DXF393407 EGY393406:EHB393407 EQU393406:EQX393407 FAQ393406:FAT393407 FKM393406:FKP393407 FUI393406:FUL393407 GEE393406:GEH393407 GOA393406:GOD393407 GXW393406:GXZ393407 HHS393406:HHV393407 HRO393406:HRR393407 IBK393406:IBN393407 ILG393406:ILJ393407 IVC393406:IVF393407 JEY393406:JFB393407 JOU393406:JOX393407 JYQ393406:JYT393407 KIM393406:KIP393407 KSI393406:KSL393407 LCE393406:LCH393407 LMA393406:LMD393407 LVW393406:LVZ393407 MFS393406:MFV393407 MPO393406:MPR393407 MZK393406:MZN393407 NJG393406:NJJ393407 NTC393406:NTF393407 OCY393406:ODB393407 OMU393406:OMX393407 OWQ393406:OWT393407 PGM393406:PGP393407 PQI393406:PQL393407 QAE393406:QAH393407 QKA393406:QKD393407 QTW393406:QTZ393407 RDS393406:RDV393407 RNO393406:RNR393407 RXK393406:RXN393407 SHG393406:SHJ393407 SRC393406:SRF393407 TAY393406:TBB393407 TKU393406:TKX393407 TUQ393406:TUT393407 UEM393406:UEP393407 UOI393406:UOL393407 UYE393406:UYH393407 VIA393406:VID393407 VRW393406:VRZ393407 WBS393406:WBV393407 WLO393406:WLR393407 WVK393406:WVN393407 WLP917664:WLQ917664 IY458942:JB458943 SU458942:SX458943 ACQ458942:ACT458943 AMM458942:AMP458943 AWI458942:AWL458943 BGE458942:BGH458943 BQA458942:BQD458943 BZW458942:BZZ458943 CJS458942:CJV458943 CTO458942:CTR458943 DDK458942:DDN458943 DNG458942:DNJ458943 DXC458942:DXF458943 EGY458942:EHB458943 EQU458942:EQX458943 FAQ458942:FAT458943 FKM458942:FKP458943 FUI458942:FUL458943 GEE458942:GEH458943 GOA458942:GOD458943 GXW458942:GXZ458943 HHS458942:HHV458943 HRO458942:HRR458943 IBK458942:IBN458943 ILG458942:ILJ458943 IVC458942:IVF458943 JEY458942:JFB458943 JOU458942:JOX458943 JYQ458942:JYT458943 KIM458942:KIP458943 KSI458942:KSL458943 LCE458942:LCH458943 LMA458942:LMD458943 LVW458942:LVZ458943 MFS458942:MFV458943 MPO458942:MPR458943 MZK458942:MZN458943 NJG458942:NJJ458943 NTC458942:NTF458943 OCY458942:ODB458943 OMU458942:OMX458943 OWQ458942:OWT458943 PGM458942:PGP458943 PQI458942:PQL458943 QAE458942:QAH458943 QKA458942:QKD458943 QTW458942:QTZ458943 RDS458942:RDV458943 RNO458942:RNR458943 RXK458942:RXN458943 SHG458942:SHJ458943 SRC458942:SRF458943 TAY458942:TBB458943 TKU458942:TKX458943 TUQ458942:TUT458943 UEM458942:UEP458943 UOI458942:UOL458943 UYE458942:UYH458943 VIA458942:VID458943 VRW458942:VRZ458943 WBS458942:WBV458943 WLO458942:WLR458943 WVK458942:WVN458943 WVL917664:WVM917664 IY524478:JB524479 SU524478:SX524479 ACQ524478:ACT524479 AMM524478:AMP524479 AWI524478:AWL524479 BGE524478:BGH524479 BQA524478:BQD524479 BZW524478:BZZ524479 CJS524478:CJV524479 CTO524478:CTR524479 DDK524478:DDN524479 DNG524478:DNJ524479 DXC524478:DXF524479 EGY524478:EHB524479 EQU524478:EQX524479 FAQ524478:FAT524479 FKM524478:FKP524479 FUI524478:FUL524479 GEE524478:GEH524479 GOA524478:GOD524479 GXW524478:GXZ524479 HHS524478:HHV524479 HRO524478:HRR524479 IBK524478:IBN524479 ILG524478:ILJ524479 IVC524478:IVF524479 JEY524478:JFB524479 JOU524478:JOX524479 JYQ524478:JYT524479 KIM524478:KIP524479 KSI524478:KSL524479 LCE524478:LCH524479 LMA524478:LMD524479 LVW524478:LVZ524479 MFS524478:MFV524479 MPO524478:MPR524479 MZK524478:MZN524479 NJG524478:NJJ524479 NTC524478:NTF524479 OCY524478:ODB524479 OMU524478:OMX524479 OWQ524478:OWT524479 PGM524478:PGP524479 PQI524478:PQL524479 QAE524478:QAH524479 QKA524478:QKD524479 QTW524478:QTZ524479 RDS524478:RDV524479 RNO524478:RNR524479 RXK524478:RXN524479 SHG524478:SHJ524479 SRC524478:SRF524479 TAY524478:TBB524479 TKU524478:TKX524479 TUQ524478:TUT524479 UEM524478:UEP524479 UOI524478:UOL524479 UYE524478:UYH524479 VIA524478:VID524479 VRW524478:VRZ524479 WBS524478:WBV524479 WLO524478:WLR524479 WVK524478:WVN524479 WLN144:WLT144 IY590014:JB590015 SU590014:SX590015 ACQ590014:ACT590015 AMM590014:AMP590015 AWI590014:AWL590015 BGE590014:BGH590015 BQA590014:BQD590015 BZW590014:BZZ590015 CJS590014:CJV590015 CTO590014:CTR590015 DDK590014:DDN590015 DNG590014:DNJ590015 DXC590014:DXF590015 EGY590014:EHB590015 EQU590014:EQX590015 FAQ590014:FAT590015 FKM590014:FKP590015 FUI590014:FUL590015 GEE590014:GEH590015 GOA590014:GOD590015 GXW590014:GXZ590015 HHS590014:HHV590015 HRO590014:HRR590015 IBK590014:IBN590015 ILG590014:ILJ590015 IVC590014:IVF590015 JEY590014:JFB590015 JOU590014:JOX590015 JYQ590014:JYT590015 KIM590014:KIP590015 KSI590014:KSL590015 LCE590014:LCH590015 LMA590014:LMD590015 LVW590014:LVZ590015 MFS590014:MFV590015 MPO590014:MPR590015 MZK590014:MZN590015 NJG590014:NJJ590015 NTC590014:NTF590015 OCY590014:ODB590015 OMU590014:OMX590015 OWQ590014:OWT590015 PGM590014:PGP590015 PQI590014:PQL590015 QAE590014:QAH590015 QKA590014:QKD590015 QTW590014:QTZ590015 RDS590014:RDV590015 RNO590014:RNR590015 RXK590014:RXN590015 SHG590014:SHJ590015 SRC590014:SRF590015 TAY590014:TBB590015 TKU590014:TKX590015 TUQ590014:TUT590015 UEM590014:UEP590015 UOI590014:UOL590015 UYE590014:UYH590015 VIA590014:VID590015 VRW590014:VRZ590015 WBS590014:WBV590015 WLO590014:WLR590015 WVK590014:WVN590015 IZ983200:JA983200 IY655550:JB655551 SU655550:SX655551 ACQ655550:ACT655551 AMM655550:AMP655551 AWI655550:AWL655551 BGE655550:BGH655551 BQA655550:BQD655551 BZW655550:BZZ655551 CJS655550:CJV655551 CTO655550:CTR655551 DDK655550:DDN655551 DNG655550:DNJ655551 DXC655550:DXF655551 EGY655550:EHB655551 EQU655550:EQX655551 FAQ655550:FAT655551 FKM655550:FKP655551 FUI655550:FUL655551 GEE655550:GEH655551 GOA655550:GOD655551 GXW655550:GXZ655551 HHS655550:HHV655551 HRO655550:HRR655551 IBK655550:IBN655551 ILG655550:ILJ655551 IVC655550:IVF655551 JEY655550:JFB655551 JOU655550:JOX655551 JYQ655550:JYT655551 KIM655550:KIP655551 KSI655550:KSL655551 LCE655550:LCH655551 LMA655550:LMD655551 LVW655550:LVZ655551 MFS655550:MFV655551 MPO655550:MPR655551 MZK655550:MZN655551 NJG655550:NJJ655551 NTC655550:NTF655551 OCY655550:ODB655551 OMU655550:OMX655551 OWQ655550:OWT655551 PGM655550:PGP655551 PQI655550:PQL655551 QAE655550:QAH655551 QKA655550:QKD655551 QTW655550:QTZ655551 RDS655550:RDV655551 RNO655550:RNR655551 RXK655550:RXN655551 SHG655550:SHJ655551 SRC655550:SRF655551 TAY655550:TBB655551 TKU655550:TKX655551 TUQ655550:TUT655551 UEM655550:UEP655551 UOI655550:UOL655551 UYE655550:UYH655551 VIA655550:VID655551 VRW655550:VRZ655551 WBS655550:WBV655551 WLO655550:WLR655551 WVK655550:WVN655551 SV983200:SW983200 IY721086:JB721087 SU721086:SX721087 ACQ721086:ACT721087 AMM721086:AMP721087 AWI721086:AWL721087 BGE721086:BGH721087 BQA721086:BQD721087 BZW721086:BZZ721087 CJS721086:CJV721087 CTO721086:CTR721087 DDK721086:DDN721087 DNG721086:DNJ721087 DXC721086:DXF721087 EGY721086:EHB721087 EQU721086:EQX721087 FAQ721086:FAT721087 FKM721086:FKP721087 FUI721086:FUL721087 GEE721086:GEH721087 GOA721086:GOD721087 GXW721086:GXZ721087 HHS721086:HHV721087 HRO721086:HRR721087 IBK721086:IBN721087 ILG721086:ILJ721087 IVC721086:IVF721087 JEY721086:JFB721087 JOU721086:JOX721087 JYQ721086:JYT721087 KIM721086:KIP721087 KSI721086:KSL721087 LCE721086:LCH721087 LMA721086:LMD721087 LVW721086:LVZ721087 MFS721086:MFV721087 MPO721086:MPR721087 MZK721086:MZN721087 NJG721086:NJJ721087 NTC721086:NTF721087 OCY721086:ODB721087 OMU721086:OMX721087 OWQ721086:OWT721087 PGM721086:PGP721087 PQI721086:PQL721087 QAE721086:QAH721087 QKA721086:QKD721087 QTW721086:QTZ721087 RDS721086:RDV721087 RNO721086:RNR721087 RXK721086:RXN721087 SHG721086:SHJ721087 SRC721086:SRF721087 TAY721086:TBB721087 TKU721086:TKX721087 TUQ721086:TUT721087 UEM721086:UEP721087 UOI721086:UOL721087 UYE721086:UYH721087 VIA721086:VID721087 VRW721086:VRZ721087 WBS721086:WBV721087 WLO721086:WLR721087 WVK721086:WVN721087 ACR983200:ACS983200 IY786622:JB786623 SU786622:SX786623 ACQ786622:ACT786623 AMM786622:AMP786623 AWI786622:AWL786623 BGE786622:BGH786623 BQA786622:BQD786623 BZW786622:BZZ786623 CJS786622:CJV786623 CTO786622:CTR786623 DDK786622:DDN786623 DNG786622:DNJ786623 DXC786622:DXF786623 EGY786622:EHB786623 EQU786622:EQX786623 FAQ786622:FAT786623 FKM786622:FKP786623 FUI786622:FUL786623 GEE786622:GEH786623 GOA786622:GOD786623 GXW786622:GXZ786623 HHS786622:HHV786623 HRO786622:HRR786623 IBK786622:IBN786623 ILG786622:ILJ786623 IVC786622:IVF786623 JEY786622:JFB786623 JOU786622:JOX786623 JYQ786622:JYT786623 KIM786622:KIP786623 KSI786622:KSL786623 LCE786622:LCH786623 LMA786622:LMD786623 LVW786622:LVZ786623 MFS786622:MFV786623 MPO786622:MPR786623 MZK786622:MZN786623 NJG786622:NJJ786623 NTC786622:NTF786623 OCY786622:ODB786623 OMU786622:OMX786623 OWQ786622:OWT786623 PGM786622:PGP786623 PQI786622:PQL786623 QAE786622:QAH786623 QKA786622:QKD786623 QTW786622:QTZ786623 RDS786622:RDV786623 RNO786622:RNR786623 RXK786622:RXN786623 SHG786622:SHJ786623 SRC786622:SRF786623 TAY786622:TBB786623 TKU786622:TKX786623 TUQ786622:TUT786623 UEM786622:UEP786623 UOI786622:UOL786623 UYE786622:UYH786623 VIA786622:VID786623 VRW786622:VRZ786623 WBS786622:WBV786623 WLO786622:WLR786623 WVK786622:WVN786623 AMN983200:AMO983200 IY852158:JB852159 SU852158:SX852159 ACQ852158:ACT852159 AMM852158:AMP852159 AWI852158:AWL852159 BGE852158:BGH852159 BQA852158:BQD852159 BZW852158:BZZ852159 CJS852158:CJV852159 CTO852158:CTR852159 DDK852158:DDN852159 DNG852158:DNJ852159 DXC852158:DXF852159 EGY852158:EHB852159 EQU852158:EQX852159 FAQ852158:FAT852159 FKM852158:FKP852159 FUI852158:FUL852159 GEE852158:GEH852159 GOA852158:GOD852159 GXW852158:GXZ852159 HHS852158:HHV852159 HRO852158:HRR852159 IBK852158:IBN852159 ILG852158:ILJ852159 IVC852158:IVF852159 JEY852158:JFB852159 JOU852158:JOX852159 JYQ852158:JYT852159 KIM852158:KIP852159 KSI852158:KSL852159 LCE852158:LCH852159 LMA852158:LMD852159 LVW852158:LVZ852159 MFS852158:MFV852159 MPO852158:MPR852159 MZK852158:MZN852159 NJG852158:NJJ852159 NTC852158:NTF852159 OCY852158:ODB852159 OMU852158:OMX852159 OWQ852158:OWT852159 PGM852158:PGP852159 PQI852158:PQL852159 QAE852158:QAH852159 QKA852158:QKD852159 QTW852158:QTZ852159 RDS852158:RDV852159 RNO852158:RNR852159 RXK852158:RXN852159 SHG852158:SHJ852159 SRC852158:SRF852159 TAY852158:TBB852159 TKU852158:TKX852159 TUQ852158:TUT852159 UEM852158:UEP852159 UOI852158:UOL852159 UYE852158:UYH852159 VIA852158:VID852159 VRW852158:VRZ852159 WBS852158:WBV852159 WLO852158:WLR852159 WVK852158:WVN852159 AWJ983200:AWK983200 IY917694:JB917695 SU917694:SX917695 ACQ917694:ACT917695 AMM917694:AMP917695 AWI917694:AWL917695 BGE917694:BGH917695 BQA917694:BQD917695 BZW917694:BZZ917695 CJS917694:CJV917695 CTO917694:CTR917695 DDK917694:DDN917695 DNG917694:DNJ917695 DXC917694:DXF917695 EGY917694:EHB917695 EQU917694:EQX917695 FAQ917694:FAT917695 FKM917694:FKP917695 FUI917694:FUL917695 GEE917694:GEH917695 GOA917694:GOD917695 GXW917694:GXZ917695 HHS917694:HHV917695 HRO917694:HRR917695 IBK917694:IBN917695 ILG917694:ILJ917695 IVC917694:IVF917695 JEY917694:JFB917695 JOU917694:JOX917695 JYQ917694:JYT917695 KIM917694:KIP917695 KSI917694:KSL917695 LCE917694:LCH917695 LMA917694:LMD917695 LVW917694:LVZ917695 MFS917694:MFV917695 MPO917694:MPR917695 MZK917694:MZN917695 NJG917694:NJJ917695 NTC917694:NTF917695 OCY917694:ODB917695 OMU917694:OMX917695 OWQ917694:OWT917695 PGM917694:PGP917695 PQI917694:PQL917695 QAE917694:QAH917695 QKA917694:QKD917695 QTW917694:QTZ917695 RDS917694:RDV917695 RNO917694:RNR917695 RXK917694:RXN917695 SHG917694:SHJ917695 SRC917694:SRF917695 TAY917694:TBB917695 TKU917694:TKX917695 TUQ917694:TUT917695 UEM917694:UEP917695 UOI917694:UOL917695 UYE917694:UYH917695 VIA917694:VID917695 VRW917694:VRZ917695 WBS917694:WBV917695 WLO917694:WLR917695 WVK917694:WVN917695 BGF983200:BGG983200 IY983230:JB983231 SU983230:SX983231 ACQ983230:ACT983231 AMM983230:AMP983231 AWI983230:AWL983231 BGE983230:BGH983231 BQA983230:BQD983231 BZW983230:BZZ983231 CJS983230:CJV983231 CTO983230:CTR983231 DDK983230:DDN983231 DNG983230:DNJ983231 DXC983230:DXF983231 EGY983230:EHB983231 EQU983230:EQX983231 FAQ983230:FAT983231 FKM983230:FKP983231 FUI983230:FUL983231 GEE983230:GEH983231 GOA983230:GOD983231 GXW983230:GXZ983231 HHS983230:HHV983231 HRO983230:HRR983231 IBK983230:IBN983231 ILG983230:ILJ983231 IVC983230:IVF983231 JEY983230:JFB983231 JOU983230:JOX983231 JYQ983230:JYT983231 KIM983230:KIP983231 KSI983230:KSL983231 LCE983230:LCH983231 LMA983230:LMD983231 LVW983230:LVZ983231 MFS983230:MFV983231 MPO983230:MPR983231 MZK983230:MZN983231 NJG983230:NJJ983231 NTC983230:NTF983231 OCY983230:ODB983231 OMU983230:OMX983231 OWQ983230:OWT983231 PGM983230:PGP983231 PQI983230:PQL983231 QAE983230:QAH983231 QKA983230:QKD983231 QTW983230:QTZ983231 RDS983230:RDV983231 RNO983230:RNR983231 RXK983230:RXN983231 SHG983230:SHJ983231 SRC983230:SRF983231 TAY983230:TBB983231 TKU983230:TKX983231 TUQ983230:TUT983231 UEM983230:UEP983231 UOI983230:UOL983231 UYE983230:UYH983231 VIA983230:VID983231 VRW983230:VRZ983231 WBS983230:WBV983231 WLO983230:WLR983231 WVK983230:WVN983231 BQB983200:BQC983200 IY65696:IY65697 SU65696:SU65697 ACQ65696:ACQ65697 AMM65696:AMM65697 AWI65696:AWI65697 BGE65696:BGE65697 BQA65696:BQA65697 BZW65696:BZW65697 CJS65696:CJS65697 CTO65696:CTO65697 DDK65696:DDK65697 DNG65696:DNG65697 DXC65696:DXC65697 EGY65696:EGY65697 EQU65696:EQU65697 FAQ65696:FAQ65697 FKM65696:FKM65697 FUI65696:FUI65697 GEE65696:GEE65697 GOA65696:GOA65697 GXW65696:GXW65697 HHS65696:HHS65697 HRO65696:HRO65697 IBK65696:IBK65697 ILG65696:ILG65697 IVC65696:IVC65697 JEY65696:JEY65697 JOU65696:JOU65697 JYQ65696:JYQ65697 KIM65696:KIM65697 KSI65696:KSI65697 LCE65696:LCE65697 LMA65696:LMA65697 LVW65696:LVW65697 MFS65696:MFS65697 MPO65696:MPO65697 MZK65696:MZK65697 NJG65696:NJG65697 NTC65696:NTC65697 OCY65696:OCY65697 OMU65696:OMU65697 OWQ65696:OWQ65697 PGM65696:PGM65697 PQI65696:PQI65697 QAE65696:QAE65697 QKA65696:QKA65697 QTW65696:QTW65697 RDS65696:RDS65697 RNO65696:RNO65697 RXK65696:RXK65697 SHG65696:SHG65697 SRC65696:SRC65697 TAY65696:TAY65697 TKU65696:TKU65697 TUQ65696:TUQ65697 UEM65696:UEM65697 UOI65696:UOI65697 UYE65696:UYE65697 VIA65696:VIA65697 VRW65696:VRW65697 WBS65696:WBS65697 WLO65696:WLO65697 WVK65696:WVK65697 BZX983200:BZY983200 IY131232:IY131233 SU131232:SU131233 ACQ131232:ACQ131233 AMM131232:AMM131233 AWI131232:AWI131233 BGE131232:BGE131233 BQA131232:BQA131233 BZW131232:BZW131233 CJS131232:CJS131233 CTO131232:CTO131233 DDK131232:DDK131233 DNG131232:DNG131233 DXC131232:DXC131233 EGY131232:EGY131233 EQU131232:EQU131233 FAQ131232:FAQ131233 FKM131232:FKM131233 FUI131232:FUI131233 GEE131232:GEE131233 GOA131232:GOA131233 GXW131232:GXW131233 HHS131232:HHS131233 HRO131232:HRO131233 IBK131232:IBK131233 ILG131232:ILG131233 IVC131232:IVC131233 JEY131232:JEY131233 JOU131232:JOU131233 JYQ131232:JYQ131233 KIM131232:KIM131233 KSI131232:KSI131233 LCE131232:LCE131233 LMA131232:LMA131233 LVW131232:LVW131233 MFS131232:MFS131233 MPO131232:MPO131233 MZK131232:MZK131233 NJG131232:NJG131233 NTC131232:NTC131233 OCY131232:OCY131233 OMU131232:OMU131233 OWQ131232:OWQ131233 PGM131232:PGM131233 PQI131232:PQI131233 QAE131232:QAE131233 QKA131232:QKA131233 QTW131232:QTW131233 RDS131232:RDS131233 RNO131232:RNO131233 RXK131232:RXK131233 SHG131232:SHG131233 SRC131232:SRC131233 TAY131232:TAY131233 TKU131232:TKU131233 TUQ131232:TUQ131233 UEM131232:UEM131233 UOI131232:UOI131233 UYE131232:UYE131233 VIA131232:VIA131233 VRW131232:VRW131233 WBS131232:WBS131233 WLO131232:WLO131233 WVK131232:WVK131233 CJT983200:CJU983200 IY196768:IY196769 SU196768:SU196769 ACQ196768:ACQ196769 AMM196768:AMM196769 AWI196768:AWI196769 BGE196768:BGE196769 BQA196768:BQA196769 BZW196768:BZW196769 CJS196768:CJS196769 CTO196768:CTO196769 DDK196768:DDK196769 DNG196768:DNG196769 DXC196768:DXC196769 EGY196768:EGY196769 EQU196768:EQU196769 FAQ196768:FAQ196769 FKM196768:FKM196769 FUI196768:FUI196769 GEE196768:GEE196769 GOA196768:GOA196769 GXW196768:GXW196769 HHS196768:HHS196769 HRO196768:HRO196769 IBK196768:IBK196769 ILG196768:ILG196769 IVC196768:IVC196769 JEY196768:JEY196769 JOU196768:JOU196769 JYQ196768:JYQ196769 KIM196768:KIM196769 KSI196768:KSI196769 LCE196768:LCE196769 LMA196768:LMA196769 LVW196768:LVW196769 MFS196768:MFS196769 MPO196768:MPO196769 MZK196768:MZK196769 NJG196768:NJG196769 NTC196768:NTC196769 OCY196768:OCY196769 OMU196768:OMU196769 OWQ196768:OWQ196769 PGM196768:PGM196769 PQI196768:PQI196769 QAE196768:QAE196769 QKA196768:QKA196769 QTW196768:QTW196769 RDS196768:RDS196769 RNO196768:RNO196769 RXK196768:RXK196769 SHG196768:SHG196769 SRC196768:SRC196769 TAY196768:TAY196769 TKU196768:TKU196769 TUQ196768:TUQ196769 UEM196768:UEM196769 UOI196768:UOI196769 UYE196768:UYE196769 VIA196768:VIA196769 VRW196768:VRW196769 WBS196768:WBS196769 WLO196768:WLO196769 WVK196768:WVK196769 CTP983200:CTQ983200 IY262304:IY262305 SU262304:SU262305 ACQ262304:ACQ262305 AMM262304:AMM262305 AWI262304:AWI262305 BGE262304:BGE262305 BQA262304:BQA262305 BZW262304:BZW262305 CJS262304:CJS262305 CTO262304:CTO262305 DDK262304:DDK262305 DNG262304:DNG262305 DXC262304:DXC262305 EGY262304:EGY262305 EQU262304:EQU262305 FAQ262304:FAQ262305 FKM262304:FKM262305 FUI262304:FUI262305 GEE262304:GEE262305 GOA262304:GOA262305 GXW262304:GXW262305 HHS262304:HHS262305 HRO262304:HRO262305 IBK262304:IBK262305 ILG262304:ILG262305 IVC262304:IVC262305 JEY262304:JEY262305 JOU262304:JOU262305 JYQ262304:JYQ262305 KIM262304:KIM262305 KSI262304:KSI262305 LCE262304:LCE262305 LMA262304:LMA262305 LVW262304:LVW262305 MFS262304:MFS262305 MPO262304:MPO262305 MZK262304:MZK262305 NJG262304:NJG262305 NTC262304:NTC262305 OCY262304:OCY262305 OMU262304:OMU262305 OWQ262304:OWQ262305 PGM262304:PGM262305 PQI262304:PQI262305 QAE262304:QAE262305 QKA262304:QKA262305 QTW262304:QTW262305 RDS262304:RDS262305 RNO262304:RNO262305 RXK262304:RXK262305 SHG262304:SHG262305 SRC262304:SRC262305 TAY262304:TAY262305 TKU262304:TKU262305 TUQ262304:TUQ262305 UEM262304:UEM262305 UOI262304:UOI262305 UYE262304:UYE262305 VIA262304:VIA262305 VRW262304:VRW262305 WBS262304:WBS262305 WLO262304:WLO262305 WVK262304:WVK262305 DDL983200:DDM983200 IY327840:IY327841 SU327840:SU327841 ACQ327840:ACQ327841 AMM327840:AMM327841 AWI327840:AWI327841 BGE327840:BGE327841 BQA327840:BQA327841 BZW327840:BZW327841 CJS327840:CJS327841 CTO327840:CTO327841 DDK327840:DDK327841 DNG327840:DNG327841 DXC327840:DXC327841 EGY327840:EGY327841 EQU327840:EQU327841 FAQ327840:FAQ327841 FKM327840:FKM327841 FUI327840:FUI327841 GEE327840:GEE327841 GOA327840:GOA327841 GXW327840:GXW327841 HHS327840:HHS327841 HRO327840:HRO327841 IBK327840:IBK327841 ILG327840:ILG327841 IVC327840:IVC327841 JEY327840:JEY327841 JOU327840:JOU327841 JYQ327840:JYQ327841 KIM327840:KIM327841 KSI327840:KSI327841 LCE327840:LCE327841 LMA327840:LMA327841 LVW327840:LVW327841 MFS327840:MFS327841 MPO327840:MPO327841 MZK327840:MZK327841 NJG327840:NJG327841 NTC327840:NTC327841 OCY327840:OCY327841 OMU327840:OMU327841 OWQ327840:OWQ327841 PGM327840:PGM327841 PQI327840:PQI327841 QAE327840:QAE327841 QKA327840:QKA327841 QTW327840:QTW327841 RDS327840:RDS327841 RNO327840:RNO327841 RXK327840:RXK327841 SHG327840:SHG327841 SRC327840:SRC327841 TAY327840:TAY327841 TKU327840:TKU327841 TUQ327840:TUQ327841 UEM327840:UEM327841 UOI327840:UOI327841 UYE327840:UYE327841 VIA327840:VIA327841 VRW327840:VRW327841 WBS327840:WBS327841 WLO327840:WLO327841 WVK327840:WVK327841 DNH983200:DNI983200 IY393376:IY393377 SU393376:SU393377 ACQ393376:ACQ393377 AMM393376:AMM393377 AWI393376:AWI393377 BGE393376:BGE393377 BQA393376:BQA393377 BZW393376:BZW393377 CJS393376:CJS393377 CTO393376:CTO393377 DDK393376:DDK393377 DNG393376:DNG393377 DXC393376:DXC393377 EGY393376:EGY393377 EQU393376:EQU393377 FAQ393376:FAQ393377 FKM393376:FKM393377 FUI393376:FUI393377 GEE393376:GEE393377 GOA393376:GOA393377 GXW393376:GXW393377 HHS393376:HHS393377 HRO393376:HRO393377 IBK393376:IBK393377 ILG393376:ILG393377 IVC393376:IVC393377 JEY393376:JEY393377 JOU393376:JOU393377 JYQ393376:JYQ393377 KIM393376:KIM393377 KSI393376:KSI393377 LCE393376:LCE393377 LMA393376:LMA393377 LVW393376:LVW393377 MFS393376:MFS393377 MPO393376:MPO393377 MZK393376:MZK393377 NJG393376:NJG393377 NTC393376:NTC393377 OCY393376:OCY393377 OMU393376:OMU393377 OWQ393376:OWQ393377 PGM393376:PGM393377 PQI393376:PQI393377 QAE393376:QAE393377 QKA393376:QKA393377 QTW393376:QTW393377 RDS393376:RDS393377 RNO393376:RNO393377 RXK393376:RXK393377 SHG393376:SHG393377 SRC393376:SRC393377 TAY393376:TAY393377 TKU393376:TKU393377 TUQ393376:TUQ393377 UEM393376:UEM393377 UOI393376:UOI393377 UYE393376:UYE393377 VIA393376:VIA393377 VRW393376:VRW393377 WBS393376:WBS393377 WLO393376:WLO393377 WVK393376:WVK393377 DXD983200:DXE983200 IY458912:IY458913 SU458912:SU458913 ACQ458912:ACQ458913 AMM458912:AMM458913 AWI458912:AWI458913 BGE458912:BGE458913 BQA458912:BQA458913 BZW458912:BZW458913 CJS458912:CJS458913 CTO458912:CTO458913 DDK458912:DDK458913 DNG458912:DNG458913 DXC458912:DXC458913 EGY458912:EGY458913 EQU458912:EQU458913 FAQ458912:FAQ458913 FKM458912:FKM458913 FUI458912:FUI458913 GEE458912:GEE458913 GOA458912:GOA458913 GXW458912:GXW458913 HHS458912:HHS458913 HRO458912:HRO458913 IBK458912:IBK458913 ILG458912:ILG458913 IVC458912:IVC458913 JEY458912:JEY458913 JOU458912:JOU458913 JYQ458912:JYQ458913 KIM458912:KIM458913 KSI458912:KSI458913 LCE458912:LCE458913 LMA458912:LMA458913 LVW458912:LVW458913 MFS458912:MFS458913 MPO458912:MPO458913 MZK458912:MZK458913 NJG458912:NJG458913 NTC458912:NTC458913 OCY458912:OCY458913 OMU458912:OMU458913 OWQ458912:OWQ458913 PGM458912:PGM458913 PQI458912:PQI458913 QAE458912:QAE458913 QKA458912:QKA458913 QTW458912:QTW458913 RDS458912:RDS458913 RNO458912:RNO458913 RXK458912:RXK458913 SHG458912:SHG458913 SRC458912:SRC458913 TAY458912:TAY458913 TKU458912:TKU458913 TUQ458912:TUQ458913 UEM458912:UEM458913 UOI458912:UOI458913 UYE458912:UYE458913 VIA458912:VIA458913 VRW458912:VRW458913 WBS458912:WBS458913 WLO458912:WLO458913 WVK458912:WVK458913 EGZ983200:EHA983200 IY524448:IY524449 SU524448:SU524449 ACQ524448:ACQ524449 AMM524448:AMM524449 AWI524448:AWI524449 BGE524448:BGE524449 BQA524448:BQA524449 BZW524448:BZW524449 CJS524448:CJS524449 CTO524448:CTO524449 DDK524448:DDK524449 DNG524448:DNG524449 DXC524448:DXC524449 EGY524448:EGY524449 EQU524448:EQU524449 FAQ524448:FAQ524449 FKM524448:FKM524449 FUI524448:FUI524449 GEE524448:GEE524449 GOA524448:GOA524449 GXW524448:GXW524449 HHS524448:HHS524449 HRO524448:HRO524449 IBK524448:IBK524449 ILG524448:ILG524449 IVC524448:IVC524449 JEY524448:JEY524449 JOU524448:JOU524449 JYQ524448:JYQ524449 KIM524448:KIM524449 KSI524448:KSI524449 LCE524448:LCE524449 LMA524448:LMA524449 LVW524448:LVW524449 MFS524448:MFS524449 MPO524448:MPO524449 MZK524448:MZK524449 NJG524448:NJG524449 NTC524448:NTC524449 OCY524448:OCY524449 OMU524448:OMU524449 OWQ524448:OWQ524449 PGM524448:PGM524449 PQI524448:PQI524449 QAE524448:QAE524449 QKA524448:QKA524449 QTW524448:QTW524449 RDS524448:RDS524449 RNO524448:RNO524449 RXK524448:RXK524449 SHG524448:SHG524449 SRC524448:SRC524449 TAY524448:TAY524449 TKU524448:TKU524449 TUQ524448:TUQ524449 UEM524448:UEM524449 UOI524448:UOI524449 UYE524448:UYE524449 VIA524448:VIA524449 VRW524448:VRW524449 WBS524448:WBS524449 WLO524448:WLO524449 WVK524448:WVK524449 EQV983200:EQW983200 IY589984:IY589985 SU589984:SU589985 ACQ589984:ACQ589985 AMM589984:AMM589985 AWI589984:AWI589985 BGE589984:BGE589985 BQA589984:BQA589985 BZW589984:BZW589985 CJS589984:CJS589985 CTO589984:CTO589985 DDK589984:DDK589985 DNG589984:DNG589985 DXC589984:DXC589985 EGY589984:EGY589985 EQU589984:EQU589985 FAQ589984:FAQ589985 FKM589984:FKM589985 FUI589984:FUI589985 GEE589984:GEE589985 GOA589984:GOA589985 GXW589984:GXW589985 HHS589984:HHS589985 HRO589984:HRO589985 IBK589984:IBK589985 ILG589984:ILG589985 IVC589984:IVC589985 JEY589984:JEY589985 JOU589984:JOU589985 JYQ589984:JYQ589985 KIM589984:KIM589985 KSI589984:KSI589985 LCE589984:LCE589985 LMA589984:LMA589985 LVW589984:LVW589985 MFS589984:MFS589985 MPO589984:MPO589985 MZK589984:MZK589985 NJG589984:NJG589985 NTC589984:NTC589985 OCY589984:OCY589985 OMU589984:OMU589985 OWQ589984:OWQ589985 PGM589984:PGM589985 PQI589984:PQI589985 QAE589984:QAE589985 QKA589984:QKA589985 QTW589984:QTW589985 RDS589984:RDS589985 RNO589984:RNO589985 RXK589984:RXK589985 SHG589984:SHG589985 SRC589984:SRC589985 TAY589984:TAY589985 TKU589984:TKU589985 TUQ589984:TUQ589985 UEM589984:UEM589985 UOI589984:UOI589985 UYE589984:UYE589985 VIA589984:VIA589985 VRW589984:VRW589985 WBS589984:WBS589985 WLO589984:WLO589985 WVK589984:WVK589985 FAR983200:FAS983200 IY655520:IY655521 SU655520:SU655521 ACQ655520:ACQ655521 AMM655520:AMM655521 AWI655520:AWI655521 BGE655520:BGE655521 BQA655520:BQA655521 BZW655520:BZW655521 CJS655520:CJS655521 CTO655520:CTO655521 DDK655520:DDK655521 DNG655520:DNG655521 DXC655520:DXC655521 EGY655520:EGY655521 EQU655520:EQU655521 FAQ655520:FAQ655521 FKM655520:FKM655521 FUI655520:FUI655521 GEE655520:GEE655521 GOA655520:GOA655521 GXW655520:GXW655521 HHS655520:HHS655521 HRO655520:HRO655521 IBK655520:IBK655521 ILG655520:ILG655521 IVC655520:IVC655521 JEY655520:JEY655521 JOU655520:JOU655521 JYQ655520:JYQ655521 KIM655520:KIM655521 KSI655520:KSI655521 LCE655520:LCE655521 LMA655520:LMA655521 LVW655520:LVW655521 MFS655520:MFS655521 MPO655520:MPO655521 MZK655520:MZK655521 NJG655520:NJG655521 NTC655520:NTC655521 OCY655520:OCY655521 OMU655520:OMU655521 OWQ655520:OWQ655521 PGM655520:PGM655521 PQI655520:PQI655521 QAE655520:QAE655521 QKA655520:QKA655521 QTW655520:QTW655521 RDS655520:RDS655521 RNO655520:RNO655521 RXK655520:RXK655521 SHG655520:SHG655521 SRC655520:SRC655521 TAY655520:TAY655521 TKU655520:TKU655521 TUQ655520:TUQ655521 UEM655520:UEM655521 UOI655520:UOI655521 UYE655520:UYE655521 VIA655520:VIA655521 VRW655520:VRW655521 WBS655520:WBS655521 WLO655520:WLO655521 WVK655520:WVK655521 FKN983200:FKO983200 IY721056:IY721057 SU721056:SU721057 ACQ721056:ACQ721057 AMM721056:AMM721057 AWI721056:AWI721057 BGE721056:BGE721057 BQA721056:BQA721057 BZW721056:BZW721057 CJS721056:CJS721057 CTO721056:CTO721057 DDK721056:DDK721057 DNG721056:DNG721057 DXC721056:DXC721057 EGY721056:EGY721057 EQU721056:EQU721057 FAQ721056:FAQ721057 FKM721056:FKM721057 FUI721056:FUI721057 GEE721056:GEE721057 GOA721056:GOA721057 GXW721056:GXW721057 HHS721056:HHS721057 HRO721056:HRO721057 IBK721056:IBK721057 ILG721056:ILG721057 IVC721056:IVC721057 JEY721056:JEY721057 JOU721056:JOU721057 JYQ721056:JYQ721057 KIM721056:KIM721057 KSI721056:KSI721057 LCE721056:LCE721057 LMA721056:LMA721057 LVW721056:LVW721057 MFS721056:MFS721057 MPO721056:MPO721057 MZK721056:MZK721057 NJG721056:NJG721057 NTC721056:NTC721057 OCY721056:OCY721057 OMU721056:OMU721057 OWQ721056:OWQ721057 PGM721056:PGM721057 PQI721056:PQI721057 QAE721056:QAE721057 QKA721056:QKA721057 QTW721056:QTW721057 RDS721056:RDS721057 RNO721056:RNO721057 RXK721056:RXK721057 SHG721056:SHG721057 SRC721056:SRC721057 TAY721056:TAY721057 TKU721056:TKU721057 TUQ721056:TUQ721057 UEM721056:UEM721057 UOI721056:UOI721057 UYE721056:UYE721057 VIA721056:VIA721057 VRW721056:VRW721057 WBS721056:WBS721057 WLO721056:WLO721057 WVK721056:WVK721057 FUJ983200:FUK983200 IY786592:IY786593 SU786592:SU786593 ACQ786592:ACQ786593 AMM786592:AMM786593 AWI786592:AWI786593 BGE786592:BGE786593 BQA786592:BQA786593 BZW786592:BZW786593 CJS786592:CJS786593 CTO786592:CTO786593 DDK786592:DDK786593 DNG786592:DNG786593 DXC786592:DXC786593 EGY786592:EGY786593 EQU786592:EQU786593 FAQ786592:FAQ786593 FKM786592:FKM786593 FUI786592:FUI786593 GEE786592:GEE786593 GOA786592:GOA786593 GXW786592:GXW786593 HHS786592:HHS786593 HRO786592:HRO786593 IBK786592:IBK786593 ILG786592:ILG786593 IVC786592:IVC786593 JEY786592:JEY786593 JOU786592:JOU786593 JYQ786592:JYQ786593 KIM786592:KIM786593 KSI786592:KSI786593 LCE786592:LCE786593 LMA786592:LMA786593 LVW786592:LVW786593 MFS786592:MFS786593 MPO786592:MPO786593 MZK786592:MZK786593 NJG786592:NJG786593 NTC786592:NTC786593 OCY786592:OCY786593 OMU786592:OMU786593 OWQ786592:OWQ786593 PGM786592:PGM786593 PQI786592:PQI786593 QAE786592:QAE786593 QKA786592:QKA786593 QTW786592:QTW786593 RDS786592:RDS786593 RNO786592:RNO786593 RXK786592:RXK786593 SHG786592:SHG786593 SRC786592:SRC786593 TAY786592:TAY786593 TKU786592:TKU786593 TUQ786592:TUQ786593 UEM786592:UEM786593 UOI786592:UOI786593 UYE786592:UYE786593 VIA786592:VIA786593 VRW786592:VRW786593 WBS786592:WBS786593 WLO786592:WLO786593 WVK786592:WVK786593 GEF983200:GEG983200 IY852128:IY852129 SU852128:SU852129 ACQ852128:ACQ852129 AMM852128:AMM852129 AWI852128:AWI852129 BGE852128:BGE852129 BQA852128:BQA852129 BZW852128:BZW852129 CJS852128:CJS852129 CTO852128:CTO852129 DDK852128:DDK852129 DNG852128:DNG852129 DXC852128:DXC852129 EGY852128:EGY852129 EQU852128:EQU852129 FAQ852128:FAQ852129 FKM852128:FKM852129 FUI852128:FUI852129 GEE852128:GEE852129 GOA852128:GOA852129 GXW852128:GXW852129 HHS852128:HHS852129 HRO852128:HRO852129 IBK852128:IBK852129 ILG852128:ILG852129 IVC852128:IVC852129 JEY852128:JEY852129 JOU852128:JOU852129 JYQ852128:JYQ852129 KIM852128:KIM852129 KSI852128:KSI852129 LCE852128:LCE852129 LMA852128:LMA852129 LVW852128:LVW852129 MFS852128:MFS852129 MPO852128:MPO852129 MZK852128:MZK852129 NJG852128:NJG852129 NTC852128:NTC852129 OCY852128:OCY852129 OMU852128:OMU852129 OWQ852128:OWQ852129 PGM852128:PGM852129 PQI852128:PQI852129 QAE852128:QAE852129 QKA852128:QKA852129 QTW852128:QTW852129 RDS852128:RDS852129 RNO852128:RNO852129 RXK852128:RXK852129 SHG852128:SHG852129 SRC852128:SRC852129 TAY852128:TAY852129 TKU852128:TKU852129 TUQ852128:TUQ852129 UEM852128:UEM852129 UOI852128:UOI852129 UYE852128:UYE852129 VIA852128:VIA852129 VRW852128:VRW852129 WBS852128:WBS852129 WLO852128:WLO852129 WVK852128:WVK852129 GOB983200:GOC983200 IY917664:IY917665 SU917664:SU917665 ACQ917664:ACQ917665 AMM917664:AMM917665 AWI917664:AWI917665 BGE917664:BGE917665 BQA917664:BQA917665 BZW917664:BZW917665 CJS917664:CJS917665 CTO917664:CTO917665 DDK917664:DDK917665 DNG917664:DNG917665 DXC917664:DXC917665 EGY917664:EGY917665 EQU917664:EQU917665 FAQ917664:FAQ917665 FKM917664:FKM917665 FUI917664:FUI917665 GEE917664:GEE917665 GOA917664:GOA917665 GXW917664:GXW917665 HHS917664:HHS917665 HRO917664:HRO917665 IBK917664:IBK917665 ILG917664:ILG917665 IVC917664:IVC917665 JEY917664:JEY917665 JOU917664:JOU917665 JYQ917664:JYQ917665 KIM917664:KIM917665 KSI917664:KSI917665 LCE917664:LCE917665 LMA917664:LMA917665 LVW917664:LVW917665 MFS917664:MFS917665 MPO917664:MPO917665 MZK917664:MZK917665 NJG917664:NJG917665 NTC917664:NTC917665 OCY917664:OCY917665 OMU917664:OMU917665 OWQ917664:OWQ917665 PGM917664:PGM917665 PQI917664:PQI917665 QAE917664:QAE917665 QKA917664:QKA917665 QTW917664:QTW917665 RDS917664:RDS917665 RNO917664:RNO917665 RXK917664:RXK917665 SHG917664:SHG917665 SRC917664:SRC917665 TAY917664:TAY917665 TKU917664:TKU917665 TUQ917664:TUQ917665 UEM917664:UEM917665 UOI917664:UOI917665 UYE917664:UYE917665 VIA917664:VIA917665 VRW917664:VRW917665 WBS917664:WBS917665 WLO917664:WLO917665 WVK917664:WVK917665 GXX983200:GXY983200 IY983200:IY983201 SU983200:SU983201 ACQ983200:ACQ983201 AMM983200:AMM983201 AWI983200:AWI983201 BGE983200:BGE983201 BQA983200:BQA983201 BZW983200:BZW983201 CJS983200:CJS983201 CTO983200:CTO983201 DDK983200:DDK983201 DNG983200:DNG983201 DXC983200:DXC983201 EGY983200:EGY983201 EQU983200:EQU983201 FAQ983200:FAQ983201 FKM983200:FKM983201 FUI983200:FUI983201 GEE983200:GEE983201 GOA983200:GOA983201 GXW983200:GXW983201 HHS983200:HHS983201 HRO983200:HRO983201 IBK983200:IBK983201 ILG983200:ILG983201 IVC983200:IVC983201 JEY983200:JEY983201 JOU983200:JOU983201 JYQ983200:JYQ983201 KIM983200:KIM983201 KSI983200:KSI983201 LCE983200:LCE983201 LMA983200:LMA983201 LVW983200:LVW983201 MFS983200:MFS983201 MPO983200:MPO983201 MZK983200:MZK983201 NJG983200:NJG983201 NTC983200:NTC983201 OCY983200:OCY983201 OMU983200:OMU983201 OWQ983200:OWQ983201 PGM983200:PGM983201 PQI983200:PQI983201 QAE983200:QAE983201 QKA983200:QKA983201 QTW983200:QTW983201 RDS983200:RDS983201 RNO983200:RNO983201 RXK983200:RXK983201 SHG983200:SHG983201 SRC983200:SRC983201 TAY983200:TAY983201 TKU983200:TKU983201 TUQ983200:TUQ983201 UEM983200:UEM983201 UOI983200:UOI983201 UYE983200:UYE983201 VIA983200:VIA983201 VRW983200:VRW983201 WBS983200:WBS983201 WLO983200:WLO983201 WVK983200:WVK983201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HHT983200:HHU983200 IY65512:IY65669 SU65512:SU65669 ACQ65512:ACQ65669 AMM65512:AMM65669 AWI65512:AWI65669 BGE65512:BGE65669 BQA65512:BQA65669 BZW65512:BZW65669 CJS65512:CJS65669 CTO65512:CTO65669 DDK65512:DDK65669 DNG65512:DNG65669 DXC65512:DXC65669 EGY65512:EGY65669 EQU65512:EQU65669 FAQ65512:FAQ65669 FKM65512:FKM65669 FUI65512:FUI65669 GEE65512:GEE65669 GOA65512:GOA65669 GXW65512:GXW65669 HHS65512:HHS65669 HRO65512:HRO65669 IBK65512:IBK65669 ILG65512:ILG65669 IVC65512:IVC65669 JEY65512:JEY65669 JOU65512:JOU65669 JYQ65512:JYQ65669 KIM65512:KIM65669 KSI65512:KSI65669 LCE65512:LCE65669 LMA65512:LMA65669 LVW65512:LVW65669 MFS65512:MFS65669 MPO65512:MPO65669 MZK65512:MZK65669 NJG65512:NJG65669 NTC65512:NTC65669 OCY65512:OCY65669 OMU65512:OMU65669 OWQ65512:OWQ65669 PGM65512:PGM65669 PQI65512:PQI65669 QAE65512:QAE65669 QKA65512:QKA65669 QTW65512:QTW65669 RDS65512:RDS65669 RNO65512:RNO65669 RXK65512:RXK65669 SHG65512:SHG65669 SRC65512:SRC65669 TAY65512:TAY65669 TKU65512:TKU65669 TUQ65512:TUQ65669 UEM65512:UEM65669 UOI65512:UOI65669 UYE65512:UYE65669 VIA65512:VIA65669 VRW65512:VRW65669 WBS65512:WBS65669 WLO65512:WLO65669 WVK65512:WVK65669 HRP983200:HRQ983200 IY131048:IY131205 SU131048:SU131205 ACQ131048:ACQ131205 AMM131048:AMM131205 AWI131048:AWI131205 BGE131048:BGE131205 BQA131048:BQA131205 BZW131048:BZW131205 CJS131048:CJS131205 CTO131048:CTO131205 DDK131048:DDK131205 DNG131048:DNG131205 DXC131048:DXC131205 EGY131048:EGY131205 EQU131048:EQU131205 FAQ131048:FAQ131205 FKM131048:FKM131205 FUI131048:FUI131205 GEE131048:GEE131205 GOA131048:GOA131205 GXW131048:GXW131205 HHS131048:HHS131205 HRO131048:HRO131205 IBK131048:IBK131205 ILG131048:ILG131205 IVC131048:IVC131205 JEY131048:JEY131205 JOU131048:JOU131205 JYQ131048:JYQ131205 KIM131048:KIM131205 KSI131048:KSI131205 LCE131048:LCE131205 LMA131048:LMA131205 LVW131048:LVW131205 MFS131048:MFS131205 MPO131048:MPO131205 MZK131048:MZK131205 NJG131048:NJG131205 NTC131048:NTC131205 OCY131048:OCY131205 OMU131048:OMU131205 OWQ131048:OWQ131205 PGM131048:PGM131205 PQI131048:PQI131205 QAE131048:QAE131205 QKA131048:QKA131205 QTW131048:QTW131205 RDS131048:RDS131205 RNO131048:RNO131205 RXK131048:RXK131205 SHG131048:SHG131205 SRC131048:SRC131205 TAY131048:TAY131205 TKU131048:TKU131205 TUQ131048:TUQ131205 UEM131048:UEM131205 UOI131048:UOI131205 UYE131048:UYE131205 VIA131048:VIA131205 VRW131048:VRW131205 WBS131048:WBS131205 WLO131048:WLO131205 WVK131048:WVK131205 IBL983200:IBM983200 IY196584:IY196741 SU196584:SU196741 ACQ196584:ACQ196741 AMM196584:AMM196741 AWI196584:AWI196741 BGE196584:BGE196741 BQA196584:BQA196741 BZW196584:BZW196741 CJS196584:CJS196741 CTO196584:CTO196741 DDK196584:DDK196741 DNG196584:DNG196741 DXC196584:DXC196741 EGY196584:EGY196741 EQU196584:EQU196741 FAQ196584:FAQ196741 FKM196584:FKM196741 FUI196584:FUI196741 GEE196584:GEE196741 GOA196584:GOA196741 GXW196584:GXW196741 HHS196584:HHS196741 HRO196584:HRO196741 IBK196584:IBK196741 ILG196584:ILG196741 IVC196584:IVC196741 JEY196584:JEY196741 JOU196584:JOU196741 JYQ196584:JYQ196741 KIM196584:KIM196741 KSI196584:KSI196741 LCE196584:LCE196741 LMA196584:LMA196741 LVW196584:LVW196741 MFS196584:MFS196741 MPO196584:MPO196741 MZK196584:MZK196741 NJG196584:NJG196741 NTC196584:NTC196741 OCY196584:OCY196741 OMU196584:OMU196741 OWQ196584:OWQ196741 PGM196584:PGM196741 PQI196584:PQI196741 QAE196584:QAE196741 QKA196584:QKA196741 QTW196584:QTW196741 RDS196584:RDS196741 RNO196584:RNO196741 RXK196584:RXK196741 SHG196584:SHG196741 SRC196584:SRC196741 TAY196584:TAY196741 TKU196584:TKU196741 TUQ196584:TUQ196741 UEM196584:UEM196741 UOI196584:UOI196741 UYE196584:UYE196741 VIA196584:VIA196741 VRW196584:VRW196741 WBS196584:WBS196741 WLO196584:WLO196741 WVK196584:WVK196741 ILH983200:ILI983200 IY262120:IY262277 SU262120:SU262277 ACQ262120:ACQ262277 AMM262120:AMM262277 AWI262120:AWI262277 BGE262120:BGE262277 BQA262120:BQA262277 BZW262120:BZW262277 CJS262120:CJS262277 CTO262120:CTO262277 DDK262120:DDK262277 DNG262120:DNG262277 DXC262120:DXC262277 EGY262120:EGY262277 EQU262120:EQU262277 FAQ262120:FAQ262277 FKM262120:FKM262277 FUI262120:FUI262277 GEE262120:GEE262277 GOA262120:GOA262277 GXW262120:GXW262277 HHS262120:HHS262277 HRO262120:HRO262277 IBK262120:IBK262277 ILG262120:ILG262277 IVC262120:IVC262277 JEY262120:JEY262277 JOU262120:JOU262277 JYQ262120:JYQ262277 KIM262120:KIM262277 KSI262120:KSI262277 LCE262120:LCE262277 LMA262120:LMA262277 LVW262120:LVW262277 MFS262120:MFS262277 MPO262120:MPO262277 MZK262120:MZK262277 NJG262120:NJG262277 NTC262120:NTC262277 OCY262120:OCY262277 OMU262120:OMU262277 OWQ262120:OWQ262277 PGM262120:PGM262277 PQI262120:PQI262277 QAE262120:QAE262277 QKA262120:QKA262277 QTW262120:QTW262277 RDS262120:RDS262277 RNO262120:RNO262277 RXK262120:RXK262277 SHG262120:SHG262277 SRC262120:SRC262277 TAY262120:TAY262277 TKU262120:TKU262277 TUQ262120:TUQ262277 UEM262120:UEM262277 UOI262120:UOI262277 UYE262120:UYE262277 VIA262120:VIA262277 VRW262120:VRW262277 WBS262120:WBS262277 WLO262120:WLO262277 WVK262120:WVK262277 IVD983200:IVE983200 IY327656:IY327813 SU327656:SU327813 ACQ327656:ACQ327813 AMM327656:AMM327813 AWI327656:AWI327813 BGE327656:BGE327813 BQA327656:BQA327813 BZW327656:BZW327813 CJS327656:CJS327813 CTO327656:CTO327813 DDK327656:DDK327813 DNG327656:DNG327813 DXC327656:DXC327813 EGY327656:EGY327813 EQU327656:EQU327813 FAQ327656:FAQ327813 FKM327656:FKM327813 FUI327656:FUI327813 GEE327656:GEE327813 GOA327656:GOA327813 GXW327656:GXW327813 HHS327656:HHS327813 HRO327656:HRO327813 IBK327656:IBK327813 ILG327656:ILG327813 IVC327656:IVC327813 JEY327656:JEY327813 JOU327656:JOU327813 JYQ327656:JYQ327813 KIM327656:KIM327813 KSI327656:KSI327813 LCE327656:LCE327813 LMA327656:LMA327813 LVW327656:LVW327813 MFS327656:MFS327813 MPO327656:MPO327813 MZK327656:MZK327813 NJG327656:NJG327813 NTC327656:NTC327813 OCY327656:OCY327813 OMU327656:OMU327813 OWQ327656:OWQ327813 PGM327656:PGM327813 PQI327656:PQI327813 QAE327656:QAE327813 QKA327656:QKA327813 QTW327656:QTW327813 RDS327656:RDS327813 RNO327656:RNO327813 RXK327656:RXK327813 SHG327656:SHG327813 SRC327656:SRC327813 TAY327656:TAY327813 TKU327656:TKU327813 TUQ327656:TUQ327813 UEM327656:UEM327813 UOI327656:UOI327813 UYE327656:UYE327813 VIA327656:VIA327813 VRW327656:VRW327813 WBS327656:WBS327813 WLO327656:WLO327813 WVK327656:WVK327813 JEZ983200:JFA983200 IY393192:IY393349 SU393192:SU393349 ACQ393192:ACQ393349 AMM393192:AMM393349 AWI393192:AWI393349 BGE393192:BGE393349 BQA393192:BQA393349 BZW393192:BZW393349 CJS393192:CJS393349 CTO393192:CTO393349 DDK393192:DDK393349 DNG393192:DNG393349 DXC393192:DXC393349 EGY393192:EGY393349 EQU393192:EQU393349 FAQ393192:FAQ393349 FKM393192:FKM393349 FUI393192:FUI393349 GEE393192:GEE393349 GOA393192:GOA393349 GXW393192:GXW393349 HHS393192:HHS393349 HRO393192:HRO393349 IBK393192:IBK393349 ILG393192:ILG393349 IVC393192:IVC393349 JEY393192:JEY393349 JOU393192:JOU393349 JYQ393192:JYQ393349 KIM393192:KIM393349 KSI393192:KSI393349 LCE393192:LCE393349 LMA393192:LMA393349 LVW393192:LVW393349 MFS393192:MFS393349 MPO393192:MPO393349 MZK393192:MZK393349 NJG393192:NJG393349 NTC393192:NTC393349 OCY393192:OCY393349 OMU393192:OMU393349 OWQ393192:OWQ393349 PGM393192:PGM393349 PQI393192:PQI393349 QAE393192:QAE393349 QKA393192:QKA393349 QTW393192:QTW393349 RDS393192:RDS393349 RNO393192:RNO393349 RXK393192:RXK393349 SHG393192:SHG393349 SRC393192:SRC393349 TAY393192:TAY393349 TKU393192:TKU393349 TUQ393192:TUQ393349 UEM393192:UEM393349 UOI393192:UOI393349 UYE393192:UYE393349 VIA393192:VIA393349 VRW393192:VRW393349 WBS393192:WBS393349 WLO393192:WLO393349 WVK393192:WVK393349 JOV983200:JOW983200 IY458728:IY458885 SU458728:SU458885 ACQ458728:ACQ458885 AMM458728:AMM458885 AWI458728:AWI458885 BGE458728:BGE458885 BQA458728:BQA458885 BZW458728:BZW458885 CJS458728:CJS458885 CTO458728:CTO458885 DDK458728:DDK458885 DNG458728:DNG458885 DXC458728:DXC458885 EGY458728:EGY458885 EQU458728:EQU458885 FAQ458728:FAQ458885 FKM458728:FKM458885 FUI458728:FUI458885 GEE458728:GEE458885 GOA458728:GOA458885 GXW458728:GXW458885 HHS458728:HHS458885 HRO458728:HRO458885 IBK458728:IBK458885 ILG458728:ILG458885 IVC458728:IVC458885 JEY458728:JEY458885 JOU458728:JOU458885 JYQ458728:JYQ458885 KIM458728:KIM458885 KSI458728:KSI458885 LCE458728:LCE458885 LMA458728:LMA458885 LVW458728:LVW458885 MFS458728:MFS458885 MPO458728:MPO458885 MZK458728:MZK458885 NJG458728:NJG458885 NTC458728:NTC458885 OCY458728:OCY458885 OMU458728:OMU458885 OWQ458728:OWQ458885 PGM458728:PGM458885 PQI458728:PQI458885 QAE458728:QAE458885 QKA458728:QKA458885 QTW458728:QTW458885 RDS458728:RDS458885 RNO458728:RNO458885 RXK458728:RXK458885 SHG458728:SHG458885 SRC458728:SRC458885 TAY458728:TAY458885 TKU458728:TKU458885 TUQ458728:TUQ458885 UEM458728:UEM458885 UOI458728:UOI458885 UYE458728:UYE458885 VIA458728:VIA458885 VRW458728:VRW458885 WBS458728:WBS458885 WLO458728:WLO458885 WVK458728:WVK458885 JYR983200:JYS983200 IY524264:IY524421 SU524264:SU524421 ACQ524264:ACQ524421 AMM524264:AMM524421 AWI524264:AWI524421 BGE524264:BGE524421 BQA524264:BQA524421 BZW524264:BZW524421 CJS524264:CJS524421 CTO524264:CTO524421 DDK524264:DDK524421 DNG524264:DNG524421 DXC524264:DXC524421 EGY524264:EGY524421 EQU524264:EQU524421 FAQ524264:FAQ524421 FKM524264:FKM524421 FUI524264:FUI524421 GEE524264:GEE524421 GOA524264:GOA524421 GXW524264:GXW524421 HHS524264:HHS524421 HRO524264:HRO524421 IBK524264:IBK524421 ILG524264:ILG524421 IVC524264:IVC524421 JEY524264:JEY524421 JOU524264:JOU524421 JYQ524264:JYQ524421 KIM524264:KIM524421 KSI524264:KSI524421 LCE524264:LCE524421 LMA524264:LMA524421 LVW524264:LVW524421 MFS524264:MFS524421 MPO524264:MPO524421 MZK524264:MZK524421 NJG524264:NJG524421 NTC524264:NTC524421 OCY524264:OCY524421 OMU524264:OMU524421 OWQ524264:OWQ524421 PGM524264:PGM524421 PQI524264:PQI524421 QAE524264:QAE524421 QKA524264:QKA524421 QTW524264:QTW524421 RDS524264:RDS524421 RNO524264:RNO524421 RXK524264:RXK524421 SHG524264:SHG524421 SRC524264:SRC524421 TAY524264:TAY524421 TKU524264:TKU524421 TUQ524264:TUQ524421 UEM524264:UEM524421 UOI524264:UOI524421 UYE524264:UYE524421 VIA524264:VIA524421 VRW524264:VRW524421 WBS524264:WBS524421 WLO524264:WLO524421 WVK524264:WVK524421 KIN983200:KIO983200 IY589800:IY589957 SU589800:SU589957 ACQ589800:ACQ589957 AMM589800:AMM589957 AWI589800:AWI589957 BGE589800:BGE589957 BQA589800:BQA589957 BZW589800:BZW589957 CJS589800:CJS589957 CTO589800:CTO589957 DDK589800:DDK589957 DNG589800:DNG589957 DXC589800:DXC589957 EGY589800:EGY589957 EQU589800:EQU589957 FAQ589800:FAQ589957 FKM589800:FKM589957 FUI589800:FUI589957 GEE589800:GEE589957 GOA589800:GOA589957 GXW589800:GXW589957 HHS589800:HHS589957 HRO589800:HRO589957 IBK589800:IBK589957 ILG589800:ILG589957 IVC589800:IVC589957 JEY589800:JEY589957 JOU589800:JOU589957 JYQ589800:JYQ589957 KIM589800:KIM589957 KSI589800:KSI589957 LCE589800:LCE589957 LMA589800:LMA589957 LVW589800:LVW589957 MFS589800:MFS589957 MPO589800:MPO589957 MZK589800:MZK589957 NJG589800:NJG589957 NTC589800:NTC589957 OCY589800:OCY589957 OMU589800:OMU589957 OWQ589800:OWQ589957 PGM589800:PGM589957 PQI589800:PQI589957 QAE589800:QAE589957 QKA589800:QKA589957 QTW589800:QTW589957 RDS589800:RDS589957 RNO589800:RNO589957 RXK589800:RXK589957 SHG589800:SHG589957 SRC589800:SRC589957 TAY589800:TAY589957 TKU589800:TKU589957 TUQ589800:TUQ589957 UEM589800:UEM589957 UOI589800:UOI589957 UYE589800:UYE589957 VIA589800:VIA589957 VRW589800:VRW589957 WBS589800:WBS589957 WLO589800:WLO589957 WVK589800:WVK589957 KSJ983200:KSK983200 IY655336:IY655493 SU655336:SU655493 ACQ655336:ACQ655493 AMM655336:AMM655493 AWI655336:AWI655493 BGE655336:BGE655493 BQA655336:BQA655493 BZW655336:BZW655493 CJS655336:CJS655493 CTO655336:CTO655493 DDK655336:DDK655493 DNG655336:DNG655493 DXC655336:DXC655493 EGY655336:EGY655493 EQU655336:EQU655493 FAQ655336:FAQ655493 FKM655336:FKM655493 FUI655336:FUI655493 GEE655336:GEE655493 GOA655336:GOA655493 GXW655336:GXW655493 HHS655336:HHS655493 HRO655336:HRO655493 IBK655336:IBK655493 ILG655336:ILG655493 IVC655336:IVC655493 JEY655336:JEY655493 JOU655336:JOU655493 JYQ655336:JYQ655493 KIM655336:KIM655493 KSI655336:KSI655493 LCE655336:LCE655493 LMA655336:LMA655493 LVW655336:LVW655493 MFS655336:MFS655493 MPO655336:MPO655493 MZK655336:MZK655493 NJG655336:NJG655493 NTC655336:NTC655493 OCY655336:OCY655493 OMU655336:OMU655493 OWQ655336:OWQ655493 PGM655336:PGM655493 PQI655336:PQI655493 QAE655336:QAE655493 QKA655336:QKA655493 QTW655336:QTW655493 RDS655336:RDS655493 RNO655336:RNO655493 RXK655336:RXK655493 SHG655336:SHG655493 SRC655336:SRC655493 TAY655336:TAY655493 TKU655336:TKU655493 TUQ655336:TUQ655493 UEM655336:UEM655493 UOI655336:UOI655493 UYE655336:UYE655493 VIA655336:VIA655493 VRW655336:VRW655493 WBS655336:WBS655493 WLO655336:WLO655493 WVK655336:WVK655493 LCF983200:LCG983200 IY720872:IY721029 SU720872:SU721029 ACQ720872:ACQ721029 AMM720872:AMM721029 AWI720872:AWI721029 BGE720872:BGE721029 BQA720872:BQA721029 BZW720872:BZW721029 CJS720872:CJS721029 CTO720872:CTO721029 DDK720872:DDK721029 DNG720872:DNG721029 DXC720872:DXC721029 EGY720872:EGY721029 EQU720872:EQU721029 FAQ720872:FAQ721029 FKM720872:FKM721029 FUI720872:FUI721029 GEE720872:GEE721029 GOA720872:GOA721029 GXW720872:GXW721029 HHS720872:HHS721029 HRO720872:HRO721029 IBK720872:IBK721029 ILG720872:ILG721029 IVC720872:IVC721029 JEY720872:JEY721029 JOU720872:JOU721029 JYQ720872:JYQ721029 KIM720872:KIM721029 KSI720872:KSI721029 LCE720872:LCE721029 LMA720872:LMA721029 LVW720872:LVW721029 MFS720872:MFS721029 MPO720872:MPO721029 MZK720872:MZK721029 NJG720872:NJG721029 NTC720872:NTC721029 OCY720872:OCY721029 OMU720872:OMU721029 OWQ720872:OWQ721029 PGM720872:PGM721029 PQI720872:PQI721029 QAE720872:QAE721029 QKA720872:QKA721029 QTW720872:QTW721029 RDS720872:RDS721029 RNO720872:RNO721029 RXK720872:RXK721029 SHG720872:SHG721029 SRC720872:SRC721029 TAY720872:TAY721029 TKU720872:TKU721029 TUQ720872:TUQ721029 UEM720872:UEM721029 UOI720872:UOI721029 UYE720872:UYE721029 VIA720872:VIA721029 VRW720872:VRW721029 WBS720872:WBS721029 WLO720872:WLO721029 WVK720872:WVK721029 LMB983200:LMC983200 IY786408:IY786565 SU786408:SU786565 ACQ786408:ACQ786565 AMM786408:AMM786565 AWI786408:AWI786565 BGE786408:BGE786565 BQA786408:BQA786565 BZW786408:BZW786565 CJS786408:CJS786565 CTO786408:CTO786565 DDK786408:DDK786565 DNG786408:DNG786565 DXC786408:DXC786565 EGY786408:EGY786565 EQU786408:EQU786565 FAQ786408:FAQ786565 FKM786408:FKM786565 FUI786408:FUI786565 GEE786408:GEE786565 GOA786408:GOA786565 GXW786408:GXW786565 HHS786408:HHS786565 HRO786408:HRO786565 IBK786408:IBK786565 ILG786408:ILG786565 IVC786408:IVC786565 JEY786408:JEY786565 JOU786408:JOU786565 JYQ786408:JYQ786565 KIM786408:KIM786565 KSI786408:KSI786565 LCE786408:LCE786565 LMA786408:LMA786565 LVW786408:LVW786565 MFS786408:MFS786565 MPO786408:MPO786565 MZK786408:MZK786565 NJG786408:NJG786565 NTC786408:NTC786565 OCY786408:OCY786565 OMU786408:OMU786565 OWQ786408:OWQ786565 PGM786408:PGM786565 PQI786408:PQI786565 QAE786408:QAE786565 QKA786408:QKA786565 QTW786408:QTW786565 RDS786408:RDS786565 RNO786408:RNO786565 RXK786408:RXK786565 SHG786408:SHG786565 SRC786408:SRC786565 TAY786408:TAY786565 TKU786408:TKU786565 TUQ786408:TUQ786565 UEM786408:UEM786565 UOI786408:UOI786565 UYE786408:UYE786565 VIA786408:VIA786565 VRW786408:VRW786565 WBS786408:WBS786565 WLO786408:WLO786565 WVK786408:WVK786565 LVX983200:LVY983200 IY851944:IY852101 SU851944:SU852101 ACQ851944:ACQ852101 AMM851944:AMM852101 AWI851944:AWI852101 BGE851944:BGE852101 BQA851944:BQA852101 BZW851944:BZW852101 CJS851944:CJS852101 CTO851944:CTO852101 DDK851944:DDK852101 DNG851944:DNG852101 DXC851944:DXC852101 EGY851944:EGY852101 EQU851944:EQU852101 FAQ851944:FAQ852101 FKM851944:FKM852101 FUI851944:FUI852101 GEE851944:GEE852101 GOA851944:GOA852101 GXW851944:GXW852101 HHS851944:HHS852101 HRO851944:HRO852101 IBK851944:IBK852101 ILG851944:ILG852101 IVC851944:IVC852101 JEY851944:JEY852101 JOU851944:JOU852101 JYQ851944:JYQ852101 KIM851944:KIM852101 KSI851944:KSI852101 LCE851944:LCE852101 LMA851944:LMA852101 LVW851944:LVW852101 MFS851944:MFS852101 MPO851944:MPO852101 MZK851944:MZK852101 NJG851944:NJG852101 NTC851944:NTC852101 OCY851944:OCY852101 OMU851944:OMU852101 OWQ851944:OWQ852101 PGM851944:PGM852101 PQI851944:PQI852101 QAE851944:QAE852101 QKA851944:QKA852101 QTW851944:QTW852101 RDS851944:RDS852101 RNO851944:RNO852101 RXK851944:RXK852101 SHG851944:SHG852101 SRC851944:SRC852101 TAY851944:TAY852101 TKU851944:TKU852101 TUQ851944:TUQ852101 UEM851944:UEM852101 UOI851944:UOI852101 UYE851944:UYE852101 VIA851944:VIA852101 VRW851944:VRW852101 WBS851944:WBS852101 WLO851944:WLO852101 WVK851944:WVK852101 MFT983200:MFU983200 IY917480:IY917637 SU917480:SU917637 ACQ917480:ACQ917637 AMM917480:AMM917637 AWI917480:AWI917637 BGE917480:BGE917637 BQA917480:BQA917637 BZW917480:BZW917637 CJS917480:CJS917637 CTO917480:CTO917637 DDK917480:DDK917637 DNG917480:DNG917637 DXC917480:DXC917637 EGY917480:EGY917637 EQU917480:EQU917637 FAQ917480:FAQ917637 FKM917480:FKM917637 FUI917480:FUI917637 GEE917480:GEE917637 GOA917480:GOA917637 GXW917480:GXW917637 HHS917480:HHS917637 HRO917480:HRO917637 IBK917480:IBK917637 ILG917480:ILG917637 IVC917480:IVC917637 JEY917480:JEY917637 JOU917480:JOU917637 JYQ917480:JYQ917637 KIM917480:KIM917637 KSI917480:KSI917637 LCE917480:LCE917637 LMA917480:LMA917637 LVW917480:LVW917637 MFS917480:MFS917637 MPO917480:MPO917637 MZK917480:MZK917637 NJG917480:NJG917637 NTC917480:NTC917637 OCY917480:OCY917637 OMU917480:OMU917637 OWQ917480:OWQ917637 PGM917480:PGM917637 PQI917480:PQI917637 QAE917480:QAE917637 QKA917480:QKA917637 QTW917480:QTW917637 RDS917480:RDS917637 RNO917480:RNO917637 RXK917480:RXK917637 SHG917480:SHG917637 SRC917480:SRC917637 TAY917480:TAY917637 TKU917480:TKU917637 TUQ917480:TUQ917637 UEM917480:UEM917637 UOI917480:UOI917637 UYE917480:UYE917637 VIA917480:VIA917637 VRW917480:VRW917637 WBS917480:WBS917637 WLO917480:WLO917637 WVK917480:WVK917637 MPP983200:MPQ983200 IY983016:IY983173 SU983016:SU983173 ACQ983016:ACQ983173 AMM983016:AMM983173 AWI983016:AWI983173 BGE983016:BGE983173 BQA983016:BQA983173 BZW983016:BZW983173 CJS983016:CJS983173 CTO983016:CTO983173 DDK983016:DDK983173 DNG983016:DNG983173 DXC983016:DXC983173 EGY983016:EGY983173 EQU983016:EQU983173 FAQ983016:FAQ983173 FKM983016:FKM983173 FUI983016:FUI983173 GEE983016:GEE983173 GOA983016:GOA983173 GXW983016:GXW983173 HHS983016:HHS983173 HRO983016:HRO983173 IBK983016:IBK983173 ILG983016:ILG983173 IVC983016:IVC983173 JEY983016:JEY983173 JOU983016:JOU983173 JYQ983016:JYQ983173 KIM983016:KIM983173 KSI983016:KSI983173 LCE983016:LCE983173 LMA983016:LMA983173 LVW983016:LVW983173 MFS983016:MFS983173 MPO983016:MPO983173 MZK983016:MZK983173 NJG983016:NJG983173 NTC983016:NTC983173 OCY983016:OCY983173 OMU983016:OMU983173 OWQ983016:OWQ983173 PGM983016:PGM983173 PQI983016:PQI983173 QAE983016:QAE983173 QKA983016:QKA983173 QTW983016:QTW983173 RDS983016:RDS983173 RNO983016:RNO983173 RXK983016:RXK983173 SHG983016:SHG983173 SRC983016:SRC983173 TAY983016:TAY983173 TKU983016:TKU983173 TUQ983016:TUQ983173 UEM983016:UEM983173 UOI983016:UOI983173 UYE983016:UYE983173 VIA983016:VIA983173 VRW983016:VRW983173 WBS983016:WBS983173 WLO983016:WLO983173 WVK983016:WVK983173 JB65671 SX65671 ACT65671 AMP65671 AWL65671 BGH65671 BQD65671 BZZ65671 CJV65671 CTR65671 DDN65671 DNJ65671 DXF65671 EHB65671 EQX65671 FAT65671 FKP65671 FUL65671 GEH65671 GOD65671 GXZ65671 HHV65671 HRR65671 IBN65671 ILJ65671 IVF65671 JFB65671 JOX65671 JYT65671 KIP65671 KSL65671 LCH65671 LMD65671 LVZ65671 MFV65671 MPR65671 MZN65671 NJJ65671 NTF65671 ODB65671 OMX65671 OWT65671 PGP65671 PQL65671 QAH65671 QKD65671 QTZ65671 RDV65671 RNR65671 RXN65671 SHJ65671 SRF65671 TBB65671 TKX65671 TUT65671 UEP65671 UOL65671 UYH65671 VID65671 VRZ65671 WBV65671 WLR65671 WVN65671 JB131207 SX131207 ACT131207 AMP131207 AWL131207 BGH131207 BQD131207 BZZ131207 CJV131207 CTR131207 DDN131207 DNJ131207 DXF131207 EHB131207 EQX131207 FAT131207 FKP131207 FUL131207 GEH131207 GOD131207 GXZ131207 HHV131207 HRR131207 IBN131207 ILJ131207 IVF131207 JFB131207 JOX131207 JYT131207 KIP131207 KSL131207 LCH131207 LMD131207 LVZ131207 MFV131207 MPR131207 MZN131207 NJJ131207 NTF131207 ODB131207 OMX131207 OWT131207 PGP131207 PQL131207 QAH131207 QKD131207 QTZ131207 RDV131207 RNR131207 RXN131207 SHJ131207 SRF131207 TBB131207 TKX131207 TUT131207 UEP131207 UOL131207 UYH131207 VID131207 VRZ131207 WBV131207 WLR131207 WVN131207 JB196743 SX196743 ACT196743 AMP196743 AWL196743 BGH196743 BQD196743 BZZ196743 CJV196743 CTR196743 DDN196743 DNJ196743 DXF196743 EHB196743 EQX196743 FAT196743 FKP196743 FUL196743 GEH196743 GOD196743 GXZ196743 HHV196743 HRR196743 IBN196743 ILJ196743 IVF196743 JFB196743 JOX196743 JYT196743 KIP196743 KSL196743 LCH196743 LMD196743 LVZ196743 MFV196743 MPR196743 MZN196743 NJJ196743 NTF196743 ODB196743 OMX196743 OWT196743 PGP196743 PQL196743 QAH196743 QKD196743 QTZ196743 RDV196743 RNR196743 RXN196743 SHJ196743 SRF196743 TBB196743 TKX196743 TUT196743 UEP196743 UOL196743 UYH196743 VID196743 VRZ196743 WBV196743 WLR196743 WVN196743 JB262279 SX262279 ACT262279 AMP262279 AWL262279 BGH262279 BQD262279 BZZ262279 CJV262279 CTR262279 DDN262279 DNJ262279 DXF262279 EHB262279 EQX262279 FAT262279 FKP262279 FUL262279 GEH262279 GOD262279 GXZ262279 HHV262279 HRR262279 IBN262279 ILJ262279 IVF262279 JFB262279 JOX262279 JYT262279 KIP262279 KSL262279 LCH262279 LMD262279 LVZ262279 MFV262279 MPR262279 MZN262279 NJJ262279 NTF262279 ODB262279 OMX262279 OWT262279 PGP262279 PQL262279 QAH262279 QKD262279 QTZ262279 RDV262279 RNR262279 RXN262279 SHJ262279 SRF262279 TBB262279 TKX262279 TUT262279 UEP262279 UOL262279 UYH262279 VID262279 VRZ262279 WBV262279 WLR262279 WVN262279 JB327815 SX327815 ACT327815 AMP327815 AWL327815 BGH327815 BQD327815 BZZ327815 CJV327815 CTR327815 DDN327815 DNJ327815 DXF327815 EHB327815 EQX327815 FAT327815 FKP327815 FUL327815 GEH327815 GOD327815 GXZ327815 HHV327815 HRR327815 IBN327815 ILJ327815 IVF327815 JFB327815 JOX327815 JYT327815 KIP327815 KSL327815 LCH327815 LMD327815 LVZ327815 MFV327815 MPR327815 MZN327815 NJJ327815 NTF327815 ODB327815 OMX327815 OWT327815 PGP327815 PQL327815 QAH327815 QKD327815 QTZ327815 RDV327815 RNR327815 RXN327815 SHJ327815 SRF327815 TBB327815 TKX327815 TUT327815 UEP327815 UOL327815 UYH327815 VID327815 VRZ327815 WBV327815 WLR327815 WVN327815 JB393351 SX393351 ACT393351 AMP393351 AWL393351 BGH393351 BQD393351 BZZ393351 CJV393351 CTR393351 DDN393351 DNJ393351 DXF393351 EHB393351 EQX393351 FAT393351 FKP393351 FUL393351 GEH393351 GOD393351 GXZ393351 HHV393351 HRR393351 IBN393351 ILJ393351 IVF393351 JFB393351 JOX393351 JYT393351 KIP393351 KSL393351 LCH393351 LMD393351 LVZ393351 MFV393351 MPR393351 MZN393351 NJJ393351 NTF393351 ODB393351 OMX393351 OWT393351 PGP393351 PQL393351 QAH393351 QKD393351 QTZ393351 RDV393351 RNR393351 RXN393351 SHJ393351 SRF393351 TBB393351 TKX393351 TUT393351 UEP393351 UOL393351 UYH393351 VID393351 VRZ393351 WBV393351 WLR393351 WVN393351 JB458887 SX458887 ACT458887 AMP458887 AWL458887 BGH458887 BQD458887 BZZ458887 CJV458887 CTR458887 DDN458887 DNJ458887 DXF458887 EHB458887 EQX458887 FAT458887 FKP458887 FUL458887 GEH458887 GOD458887 GXZ458887 HHV458887 HRR458887 IBN458887 ILJ458887 IVF458887 JFB458887 JOX458887 JYT458887 KIP458887 KSL458887 LCH458887 LMD458887 LVZ458887 MFV458887 MPR458887 MZN458887 NJJ458887 NTF458887 ODB458887 OMX458887 OWT458887 PGP458887 PQL458887 QAH458887 QKD458887 QTZ458887 RDV458887 RNR458887 RXN458887 SHJ458887 SRF458887 TBB458887 TKX458887 TUT458887 UEP458887 UOL458887 UYH458887 VID458887 VRZ458887 WBV458887 WLR458887 WVN458887 JB524423 SX524423 ACT524423 AMP524423 AWL524423 BGH524423 BQD524423 BZZ524423 CJV524423 CTR524423 DDN524423 DNJ524423 DXF524423 EHB524423 EQX524423 FAT524423 FKP524423 FUL524423 GEH524423 GOD524423 GXZ524423 HHV524423 HRR524423 IBN524423 ILJ524423 IVF524423 JFB524423 JOX524423 JYT524423 KIP524423 KSL524423 LCH524423 LMD524423 LVZ524423 MFV524423 MPR524423 MZN524423 NJJ524423 NTF524423 ODB524423 OMX524423 OWT524423 PGP524423 PQL524423 QAH524423 QKD524423 QTZ524423 RDV524423 RNR524423 RXN524423 SHJ524423 SRF524423 TBB524423 TKX524423 TUT524423 UEP524423 UOL524423 UYH524423 VID524423 VRZ524423 WBV524423 WLR524423 WVN524423 JB589959 SX589959 ACT589959 AMP589959 AWL589959 BGH589959 BQD589959 BZZ589959 CJV589959 CTR589959 DDN589959 DNJ589959 DXF589959 EHB589959 EQX589959 FAT589959 FKP589959 FUL589959 GEH589959 GOD589959 GXZ589959 HHV589959 HRR589959 IBN589959 ILJ589959 IVF589959 JFB589959 JOX589959 JYT589959 KIP589959 KSL589959 LCH589959 LMD589959 LVZ589959 MFV589959 MPR589959 MZN589959 NJJ589959 NTF589959 ODB589959 OMX589959 OWT589959 PGP589959 PQL589959 QAH589959 QKD589959 QTZ589959 RDV589959 RNR589959 RXN589959 SHJ589959 SRF589959 TBB589959 TKX589959 TUT589959 UEP589959 UOL589959 UYH589959 VID589959 VRZ589959 WBV589959 WLR589959 WVN589959 JB655495 SX655495 ACT655495 AMP655495 AWL655495 BGH655495 BQD655495 BZZ655495 CJV655495 CTR655495 DDN655495 DNJ655495 DXF655495 EHB655495 EQX655495 FAT655495 FKP655495 FUL655495 GEH655495 GOD655495 GXZ655495 HHV655495 HRR655495 IBN655495 ILJ655495 IVF655495 JFB655495 JOX655495 JYT655495 KIP655495 KSL655495 LCH655495 LMD655495 LVZ655495 MFV655495 MPR655495 MZN655495 NJJ655495 NTF655495 ODB655495 OMX655495 OWT655495 PGP655495 PQL655495 QAH655495 QKD655495 QTZ655495 RDV655495 RNR655495 RXN655495 SHJ655495 SRF655495 TBB655495 TKX655495 TUT655495 UEP655495 UOL655495 UYH655495 VID655495 VRZ655495 WBV655495 WLR655495 WVN655495 JB721031 SX721031 ACT721031 AMP721031 AWL721031 BGH721031 BQD721031 BZZ721031 CJV721031 CTR721031 DDN721031 DNJ721031 DXF721031 EHB721031 EQX721031 FAT721031 FKP721031 FUL721031 GEH721031 GOD721031 GXZ721031 HHV721031 HRR721031 IBN721031 ILJ721031 IVF721031 JFB721031 JOX721031 JYT721031 KIP721031 KSL721031 LCH721031 LMD721031 LVZ721031 MFV721031 MPR721031 MZN721031 NJJ721031 NTF721031 ODB721031 OMX721031 OWT721031 PGP721031 PQL721031 QAH721031 QKD721031 QTZ721031 RDV721031 RNR721031 RXN721031 SHJ721031 SRF721031 TBB721031 TKX721031 TUT721031 UEP721031 UOL721031 UYH721031 VID721031 VRZ721031 WBV721031 WLR721031 WVN721031 JB786567 SX786567 ACT786567 AMP786567 AWL786567 BGH786567 BQD786567 BZZ786567 CJV786567 CTR786567 DDN786567 DNJ786567 DXF786567 EHB786567 EQX786567 FAT786567 FKP786567 FUL786567 GEH786567 GOD786567 GXZ786567 HHV786567 HRR786567 IBN786567 ILJ786567 IVF786567 JFB786567 JOX786567 JYT786567 KIP786567 KSL786567 LCH786567 LMD786567 LVZ786567 MFV786567 MPR786567 MZN786567 NJJ786567 NTF786567 ODB786567 OMX786567 OWT786567 PGP786567 PQL786567 QAH786567 QKD786567 QTZ786567 RDV786567 RNR786567 RXN786567 SHJ786567 SRF786567 TBB786567 TKX786567 TUT786567 UEP786567 UOL786567 UYH786567 VID786567 VRZ786567 WBV786567 WLR786567 WVN786567 JB852103 SX852103 ACT852103 AMP852103 AWL852103 BGH852103 BQD852103 BZZ852103 CJV852103 CTR852103 DDN852103 DNJ852103 DXF852103 EHB852103 EQX852103 FAT852103 FKP852103 FUL852103 GEH852103 GOD852103 GXZ852103 HHV852103 HRR852103 IBN852103 ILJ852103 IVF852103 JFB852103 JOX852103 JYT852103 KIP852103 KSL852103 LCH852103 LMD852103 LVZ852103 MFV852103 MPR852103 MZN852103 NJJ852103 NTF852103 ODB852103 OMX852103 OWT852103 PGP852103 PQL852103 QAH852103 QKD852103 QTZ852103 RDV852103 RNR852103 RXN852103 SHJ852103 SRF852103 TBB852103 TKX852103 TUT852103 UEP852103 UOL852103 UYH852103 VID852103 VRZ852103 WBV852103 WLR852103 WVN852103 JB917639 SX917639 ACT917639 AMP917639 AWL917639 BGH917639 BQD917639 BZZ917639 CJV917639 CTR917639 DDN917639 DNJ917639 DXF917639 EHB917639 EQX917639 FAT917639 FKP917639 FUL917639 GEH917639 GOD917639 GXZ917639 HHV917639 HRR917639 IBN917639 ILJ917639 IVF917639 JFB917639 JOX917639 JYT917639 KIP917639 KSL917639 LCH917639 LMD917639 LVZ917639 MFV917639 MPR917639 MZN917639 NJJ917639 NTF917639 ODB917639 OMX917639 OWT917639 PGP917639 PQL917639 QAH917639 QKD917639 QTZ917639 RDV917639 RNR917639 RXN917639 SHJ917639 SRF917639 TBB917639 TKX917639 TUT917639 UEP917639 UOL917639 UYH917639 VID917639 VRZ917639 WBV917639 WLR917639 WVN917639 JB983175 SX983175 ACT983175 AMP983175 AWL983175 BGH983175 BQD983175 BZZ983175 CJV983175 CTR983175 DDN983175 DNJ983175 DXF983175 EHB983175 EQX983175 FAT983175 FKP983175 FUL983175 GEH983175 GOD983175 GXZ983175 HHV983175 HRR983175 IBN983175 ILJ983175 IVF983175 JFB983175 JOX983175 JYT983175 KIP983175 KSL983175 LCH983175 LMD983175 LVZ983175 MFV983175 MPR983175 MZN983175 NJJ983175 NTF983175 ODB983175 OMX983175 OWT983175 PGP983175 PQL983175 QAH983175 QKD983175 QTZ983175 RDV983175 RNR983175 RXN983175 SHJ983175 SRF983175 TBB983175 TKX983175 TUT983175 UEP983175 UOL983175 UYH983175 VID983175 VRZ983175 WBV983175 WLR983175 WVN983175 MZL983200:MZM983200 IZ65512:JA65588 SV65512:SW65588 ACR65512:ACS65588 AMN65512:AMO65588 AWJ65512:AWK65588 BGF65512:BGG65588 BQB65512:BQC65588 BZX65512:BZY65588 CJT65512:CJU65588 CTP65512:CTQ65588 DDL65512:DDM65588 DNH65512:DNI65588 DXD65512:DXE65588 EGZ65512:EHA65588 EQV65512:EQW65588 FAR65512:FAS65588 FKN65512:FKO65588 FUJ65512:FUK65588 GEF65512:GEG65588 GOB65512:GOC65588 GXX65512:GXY65588 HHT65512:HHU65588 HRP65512:HRQ65588 IBL65512:IBM65588 ILH65512:ILI65588 IVD65512:IVE65588 JEZ65512:JFA65588 JOV65512:JOW65588 JYR65512:JYS65588 KIN65512:KIO65588 KSJ65512:KSK65588 LCF65512:LCG65588 LMB65512:LMC65588 LVX65512:LVY65588 MFT65512:MFU65588 MPP65512:MPQ65588 MZL65512:MZM65588 NJH65512:NJI65588 NTD65512:NTE65588 OCZ65512:ODA65588 OMV65512:OMW65588 OWR65512:OWS65588 PGN65512:PGO65588 PQJ65512:PQK65588 QAF65512:QAG65588 QKB65512:QKC65588 QTX65512:QTY65588 RDT65512:RDU65588 RNP65512:RNQ65588 RXL65512:RXM65588 SHH65512:SHI65588 SRD65512:SRE65588 TAZ65512:TBA65588 TKV65512:TKW65588 TUR65512:TUS65588 UEN65512:UEO65588 UOJ65512:UOK65588 UYF65512:UYG65588 VIB65512:VIC65588 VRX65512:VRY65588 WBT65512:WBU65588 WLP65512:WLQ65588 WVL65512:WVM65588 NJH983200:NJI983200 IZ131048:JA131124 SV131048:SW131124 ACR131048:ACS131124 AMN131048:AMO131124 AWJ131048:AWK131124 BGF131048:BGG131124 BQB131048:BQC131124 BZX131048:BZY131124 CJT131048:CJU131124 CTP131048:CTQ131124 DDL131048:DDM131124 DNH131048:DNI131124 DXD131048:DXE131124 EGZ131048:EHA131124 EQV131048:EQW131124 FAR131048:FAS131124 FKN131048:FKO131124 FUJ131048:FUK131124 GEF131048:GEG131124 GOB131048:GOC131124 GXX131048:GXY131124 HHT131048:HHU131124 HRP131048:HRQ131124 IBL131048:IBM131124 ILH131048:ILI131124 IVD131048:IVE131124 JEZ131048:JFA131124 JOV131048:JOW131124 JYR131048:JYS131124 KIN131048:KIO131124 KSJ131048:KSK131124 LCF131048:LCG131124 LMB131048:LMC131124 LVX131048:LVY131124 MFT131048:MFU131124 MPP131048:MPQ131124 MZL131048:MZM131124 NJH131048:NJI131124 NTD131048:NTE131124 OCZ131048:ODA131124 OMV131048:OMW131124 OWR131048:OWS131124 PGN131048:PGO131124 PQJ131048:PQK131124 QAF131048:QAG131124 QKB131048:QKC131124 QTX131048:QTY131124 RDT131048:RDU131124 RNP131048:RNQ131124 RXL131048:RXM131124 SHH131048:SHI131124 SRD131048:SRE131124 TAZ131048:TBA131124 TKV131048:TKW131124 TUR131048:TUS131124 UEN131048:UEO131124 UOJ131048:UOK131124 UYF131048:UYG131124 VIB131048:VIC131124 VRX131048:VRY131124 WBT131048:WBU131124 WLP131048:WLQ131124 WVL131048:WVM131124 NTD983200:NTE983200 IZ196584:JA196660 SV196584:SW196660 ACR196584:ACS196660 AMN196584:AMO196660 AWJ196584:AWK196660 BGF196584:BGG196660 BQB196584:BQC196660 BZX196584:BZY196660 CJT196584:CJU196660 CTP196584:CTQ196660 DDL196584:DDM196660 DNH196584:DNI196660 DXD196584:DXE196660 EGZ196584:EHA196660 EQV196584:EQW196660 FAR196584:FAS196660 FKN196584:FKO196660 FUJ196584:FUK196660 GEF196584:GEG196660 GOB196584:GOC196660 GXX196584:GXY196660 HHT196584:HHU196660 HRP196584:HRQ196660 IBL196584:IBM196660 ILH196584:ILI196660 IVD196584:IVE196660 JEZ196584:JFA196660 JOV196584:JOW196660 JYR196584:JYS196660 KIN196584:KIO196660 KSJ196584:KSK196660 LCF196584:LCG196660 LMB196584:LMC196660 LVX196584:LVY196660 MFT196584:MFU196660 MPP196584:MPQ196660 MZL196584:MZM196660 NJH196584:NJI196660 NTD196584:NTE196660 OCZ196584:ODA196660 OMV196584:OMW196660 OWR196584:OWS196660 PGN196584:PGO196660 PQJ196584:PQK196660 QAF196584:QAG196660 QKB196584:QKC196660 QTX196584:QTY196660 RDT196584:RDU196660 RNP196584:RNQ196660 RXL196584:RXM196660 SHH196584:SHI196660 SRD196584:SRE196660 TAZ196584:TBA196660 TKV196584:TKW196660 TUR196584:TUS196660 UEN196584:UEO196660 UOJ196584:UOK196660 UYF196584:UYG196660 VIB196584:VIC196660 VRX196584:VRY196660 WBT196584:WBU196660 WLP196584:WLQ196660 WVL196584:WVM196660 OCZ983200:ODA983200 IZ262120:JA262196 SV262120:SW262196 ACR262120:ACS262196 AMN262120:AMO262196 AWJ262120:AWK262196 BGF262120:BGG262196 BQB262120:BQC262196 BZX262120:BZY262196 CJT262120:CJU262196 CTP262120:CTQ262196 DDL262120:DDM262196 DNH262120:DNI262196 DXD262120:DXE262196 EGZ262120:EHA262196 EQV262120:EQW262196 FAR262120:FAS262196 FKN262120:FKO262196 FUJ262120:FUK262196 GEF262120:GEG262196 GOB262120:GOC262196 GXX262120:GXY262196 HHT262120:HHU262196 HRP262120:HRQ262196 IBL262120:IBM262196 ILH262120:ILI262196 IVD262120:IVE262196 JEZ262120:JFA262196 JOV262120:JOW262196 JYR262120:JYS262196 KIN262120:KIO262196 KSJ262120:KSK262196 LCF262120:LCG262196 LMB262120:LMC262196 LVX262120:LVY262196 MFT262120:MFU262196 MPP262120:MPQ262196 MZL262120:MZM262196 NJH262120:NJI262196 NTD262120:NTE262196 OCZ262120:ODA262196 OMV262120:OMW262196 OWR262120:OWS262196 PGN262120:PGO262196 PQJ262120:PQK262196 QAF262120:QAG262196 QKB262120:QKC262196 QTX262120:QTY262196 RDT262120:RDU262196 RNP262120:RNQ262196 RXL262120:RXM262196 SHH262120:SHI262196 SRD262120:SRE262196 TAZ262120:TBA262196 TKV262120:TKW262196 TUR262120:TUS262196 UEN262120:UEO262196 UOJ262120:UOK262196 UYF262120:UYG262196 VIB262120:VIC262196 VRX262120:VRY262196 WBT262120:WBU262196 WLP262120:WLQ262196 WVL262120:WVM262196 OMV983200:OMW983200 IZ327656:JA327732 SV327656:SW327732 ACR327656:ACS327732 AMN327656:AMO327732 AWJ327656:AWK327732 BGF327656:BGG327732 BQB327656:BQC327732 BZX327656:BZY327732 CJT327656:CJU327732 CTP327656:CTQ327732 DDL327656:DDM327732 DNH327656:DNI327732 DXD327656:DXE327732 EGZ327656:EHA327732 EQV327656:EQW327732 FAR327656:FAS327732 FKN327656:FKO327732 FUJ327656:FUK327732 GEF327656:GEG327732 GOB327656:GOC327732 GXX327656:GXY327732 HHT327656:HHU327732 HRP327656:HRQ327732 IBL327656:IBM327732 ILH327656:ILI327732 IVD327656:IVE327732 JEZ327656:JFA327732 JOV327656:JOW327732 JYR327656:JYS327732 KIN327656:KIO327732 KSJ327656:KSK327732 LCF327656:LCG327732 LMB327656:LMC327732 LVX327656:LVY327732 MFT327656:MFU327732 MPP327656:MPQ327732 MZL327656:MZM327732 NJH327656:NJI327732 NTD327656:NTE327732 OCZ327656:ODA327732 OMV327656:OMW327732 OWR327656:OWS327732 PGN327656:PGO327732 PQJ327656:PQK327732 QAF327656:QAG327732 QKB327656:QKC327732 QTX327656:QTY327732 RDT327656:RDU327732 RNP327656:RNQ327732 RXL327656:RXM327732 SHH327656:SHI327732 SRD327656:SRE327732 TAZ327656:TBA327732 TKV327656:TKW327732 TUR327656:TUS327732 UEN327656:UEO327732 UOJ327656:UOK327732 UYF327656:UYG327732 VIB327656:VIC327732 VRX327656:VRY327732 WBT327656:WBU327732 WLP327656:WLQ327732 WVL327656:WVM327732 OWR983200:OWS983200 IZ393192:JA393268 SV393192:SW393268 ACR393192:ACS393268 AMN393192:AMO393268 AWJ393192:AWK393268 BGF393192:BGG393268 BQB393192:BQC393268 BZX393192:BZY393268 CJT393192:CJU393268 CTP393192:CTQ393268 DDL393192:DDM393268 DNH393192:DNI393268 DXD393192:DXE393268 EGZ393192:EHA393268 EQV393192:EQW393268 FAR393192:FAS393268 FKN393192:FKO393268 FUJ393192:FUK393268 GEF393192:GEG393268 GOB393192:GOC393268 GXX393192:GXY393268 HHT393192:HHU393268 HRP393192:HRQ393268 IBL393192:IBM393268 ILH393192:ILI393268 IVD393192:IVE393268 JEZ393192:JFA393268 JOV393192:JOW393268 JYR393192:JYS393268 KIN393192:KIO393268 KSJ393192:KSK393268 LCF393192:LCG393268 LMB393192:LMC393268 LVX393192:LVY393268 MFT393192:MFU393268 MPP393192:MPQ393268 MZL393192:MZM393268 NJH393192:NJI393268 NTD393192:NTE393268 OCZ393192:ODA393268 OMV393192:OMW393268 OWR393192:OWS393268 PGN393192:PGO393268 PQJ393192:PQK393268 QAF393192:QAG393268 QKB393192:QKC393268 QTX393192:QTY393268 RDT393192:RDU393268 RNP393192:RNQ393268 RXL393192:RXM393268 SHH393192:SHI393268 SRD393192:SRE393268 TAZ393192:TBA393268 TKV393192:TKW393268 TUR393192:TUS393268 UEN393192:UEO393268 UOJ393192:UOK393268 UYF393192:UYG393268 VIB393192:VIC393268 VRX393192:VRY393268 WBT393192:WBU393268 WLP393192:WLQ393268 WVL393192:WVM393268 PGN983200:PGO983200 IZ458728:JA458804 SV458728:SW458804 ACR458728:ACS458804 AMN458728:AMO458804 AWJ458728:AWK458804 BGF458728:BGG458804 BQB458728:BQC458804 BZX458728:BZY458804 CJT458728:CJU458804 CTP458728:CTQ458804 DDL458728:DDM458804 DNH458728:DNI458804 DXD458728:DXE458804 EGZ458728:EHA458804 EQV458728:EQW458804 FAR458728:FAS458804 FKN458728:FKO458804 FUJ458728:FUK458804 GEF458728:GEG458804 GOB458728:GOC458804 GXX458728:GXY458804 HHT458728:HHU458804 HRP458728:HRQ458804 IBL458728:IBM458804 ILH458728:ILI458804 IVD458728:IVE458804 JEZ458728:JFA458804 JOV458728:JOW458804 JYR458728:JYS458804 KIN458728:KIO458804 KSJ458728:KSK458804 LCF458728:LCG458804 LMB458728:LMC458804 LVX458728:LVY458804 MFT458728:MFU458804 MPP458728:MPQ458804 MZL458728:MZM458804 NJH458728:NJI458804 NTD458728:NTE458804 OCZ458728:ODA458804 OMV458728:OMW458804 OWR458728:OWS458804 PGN458728:PGO458804 PQJ458728:PQK458804 QAF458728:QAG458804 QKB458728:QKC458804 QTX458728:QTY458804 RDT458728:RDU458804 RNP458728:RNQ458804 RXL458728:RXM458804 SHH458728:SHI458804 SRD458728:SRE458804 TAZ458728:TBA458804 TKV458728:TKW458804 TUR458728:TUS458804 UEN458728:UEO458804 UOJ458728:UOK458804 UYF458728:UYG458804 VIB458728:VIC458804 VRX458728:VRY458804 WBT458728:WBU458804 WLP458728:WLQ458804 WVL458728:WVM458804 PQJ983200:PQK983200 IZ524264:JA524340 SV524264:SW524340 ACR524264:ACS524340 AMN524264:AMO524340 AWJ524264:AWK524340 BGF524264:BGG524340 BQB524264:BQC524340 BZX524264:BZY524340 CJT524264:CJU524340 CTP524264:CTQ524340 DDL524264:DDM524340 DNH524264:DNI524340 DXD524264:DXE524340 EGZ524264:EHA524340 EQV524264:EQW524340 FAR524264:FAS524340 FKN524264:FKO524340 FUJ524264:FUK524340 GEF524264:GEG524340 GOB524264:GOC524340 GXX524264:GXY524340 HHT524264:HHU524340 HRP524264:HRQ524340 IBL524264:IBM524340 ILH524264:ILI524340 IVD524264:IVE524340 JEZ524264:JFA524340 JOV524264:JOW524340 JYR524264:JYS524340 KIN524264:KIO524340 KSJ524264:KSK524340 LCF524264:LCG524340 LMB524264:LMC524340 LVX524264:LVY524340 MFT524264:MFU524340 MPP524264:MPQ524340 MZL524264:MZM524340 NJH524264:NJI524340 NTD524264:NTE524340 OCZ524264:ODA524340 OMV524264:OMW524340 OWR524264:OWS524340 PGN524264:PGO524340 PQJ524264:PQK524340 QAF524264:QAG524340 QKB524264:QKC524340 QTX524264:QTY524340 RDT524264:RDU524340 RNP524264:RNQ524340 RXL524264:RXM524340 SHH524264:SHI524340 SRD524264:SRE524340 TAZ524264:TBA524340 TKV524264:TKW524340 TUR524264:TUS524340 UEN524264:UEO524340 UOJ524264:UOK524340 UYF524264:UYG524340 VIB524264:VIC524340 VRX524264:VRY524340 WBT524264:WBU524340 WLP524264:WLQ524340 WVL524264:WVM524340 QAF983200:QAG983200 IZ589800:JA589876 SV589800:SW589876 ACR589800:ACS589876 AMN589800:AMO589876 AWJ589800:AWK589876 BGF589800:BGG589876 BQB589800:BQC589876 BZX589800:BZY589876 CJT589800:CJU589876 CTP589800:CTQ589876 DDL589800:DDM589876 DNH589800:DNI589876 DXD589800:DXE589876 EGZ589800:EHA589876 EQV589800:EQW589876 FAR589800:FAS589876 FKN589800:FKO589876 FUJ589800:FUK589876 GEF589800:GEG589876 GOB589800:GOC589876 GXX589800:GXY589876 HHT589800:HHU589876 HRP589800:HRQ589876 IBL589800:IBM589876 ILH589800:ILI589876 IVD589800:IVE589876 JEZ589800:JFA589876 JOV589800:JOW589876 JYR589800:JYS589876 KIN589800:KIO589876 KSJ589800:KSK589876 LCF589800:LCG589876 LMB589800:LMC589876 LVX589800:LVY589876 MFT589800:MFU589876 MPP589800:MPQ589876 MZL589800:MZM589876 NJH589800:NJI589876 NTD589800:NTE589876 OCZ589800:ODA589876 OMV589800:OMW589876 OWR589800:OWS589876 PGN589800:PGO589876 PQJ589800:PQK589876 QAF589800:QAG589876 QKB589800:QKC589876 QTX589800:QTY589876 RDT589800:RDU589876 RNP589800:RNQ589876 RXL589800:RXM589876 SHH589800:SHI589876 SRD589800:SRE589876 TAZ589800:TBA589876 TKV589800:TKW589876 TUR589800:TUS589876 UEN589800:UEO589876 UOJ589800:UOK589876 UYF589800:UYG589876 VIB589800:VIC589876 VRX589800:VRY589876 WBT589800:WBU589876 WLP589800:WLQ589876 WVL589800:WVM589876 QKB983200:QKC983200 IZ655336:JA655412 SV655336:SW655412 ACR655336:ACS655412 AMN655336:AMO655412 AWJ655336:AWK655412 BGF655336:BGG655412 BQB655336:BQC655412 BZX655336:BZY655412 CJT655336:CJU655412 CTP655336:CTQ655412 DDL655336:DDM655412 DNH655336:DNI655412 DXD655336:DXE655412 EGZ655336:EHA655412 EQV655336:EQW655412 FAR655336:FAS655412 FKN655336:FKO655412 FUJ655336:FUK655412 GEF655336:GEG655412 GOB655336:GOC655412 GXX655336:GXY655412 HHT655336:HHU655412 HRP655336:HRQ655412 IBL655336:IBM655412 ILH655336:ILI655412 IVD655336:IVE655412 JEZ655336:JFA655412 JOV655336:JOW655412 JYR655336:JYS655412 KIN655336:KIO655412 KSJ655336:KSK655412 LCF655336:LCG655412 LMB655336:LMC655412 LVX655336:LVY655412 MFT655336:MFU655412 MPP655336:MPQ655412 MZL655336:MZM655412 NJH655336:NJI655412 NTD655336:NTE655412 OCZ655336:ODA655412 OMV655336:OMW655412 OWR655336:OWS655412 PGN655336:PGO655412 PQJ655336:PQK655412 QAF655336:QAG655412 QKB655336:QKC655412 QTX655336:QTY655412 RDT655336:RDU655412 RNP655336:RNQ655412 RXL655336:RXM655412 SHH655336:SHI655412 SRD655336:SRE655412 TAZ655336:TBA655412 TKV655336:TKW655412 TUR655336:TUS655412 UEN655336:UEO655412 UOJ655336:UOK655412 UYF655336:UYG655412 VIB655336:VIC655412 VRX655336:VRY655412 WBT655336:WBU655412 WLP655336:WLQ655412 WVL655336:WVM655412 QTX983200:QTY983200 IZ720872:JA720948 SV720872:SW720948 ACR720872:ACS720948 AMN720872:AMO720948 AWJ720872:AWK720948 BGF720872:BGG720948 BQB720872:BQC720948 BZX720872:BZY720948 CJT720872:CJU720948 CTP720872:CTQ720948 DDL720872:DDM720948 DNH720872:DNI720948 DXD720872:DXE720948 EGZ720872:EHA720948 EQV720872:EQW720948 FAR720872:FAS720948 FKN720872:FKO720948 FUJ720872:FUK720948 GEF720872:GEG720948 GOB720872:GOC720948 GXX720872:GXY720948 HHT720872:HHU720948 HRP720872:HRQ720948 IBL720872:IBM720948 ILH720872:ILI720948 IVD720872:IVE720948 JEZ720872:JFA720948 JOV720872:JOW720948 JYR720872:JYS720948 KIN720872:KIO720948 KSJ720872:KSK720948 LCF720872:LCG720948 LMB720872:LMC720948 LVX720872:LVY720948 MFT720872:MFU720948 MPP720872:MPQ720948 MZL720872:MZM720948 NJH720872:NJI720948 NTD720872:NTE720948 OCZ720872:ODA720948 OMV720872:OMW720948 OWR720872:OWS720948 PGN720872:PGO720948 PQJ720872:PQK720948 QAF720872:QAG720948 QKB720872:QKC720948 QTX720872:QTY720948 RDT720872:RDU720948 RNP720872:RNQ720948 RXL720872:RXM720948 SHH720872:SHI720948 SRD720872:SRE720948 TAZ720872:TBA720948 TKV720872:TKW720948 TUR720872:TUS720948 UEN720872:UEO720948 UOJ720872:UOK720948 UYF720872:UYG720948 VIB720872:VIC720948 VRX720872:VRY720948 WBT720872:WBU720948 WLP720872:WLQ720948 WVL720872:WVM720948 RDT983200:RDU983200 IZ786408:JA786484 SV786408:SW786484 ACR786408:ACS786484 AMN786408:AMO786484 AWJ786408:AWK786484 BGF786408:BGG786484 BQB786408:BQC786484 BZX786408:BZY786484 CJT786408:CJU786484 CTP786408:CTQ786484 DDL786408:DDM786484 DNH786408:DNI786484 DXD786408:DXE786484 EGZ786408:EHA786484 EQV786408:EQW786484 FAR786408:FAS786484 FKN786408:FKO786484 FUJ786408:FUK786484 GEF786408:GEG786484 GOB786408:GOC786484 GXX786408:GXY786484 HHT786408:HHU786484 HRP786408:HRQ786484 IBL786408:IBM786484 ILH786408:ILI786484 IVD786408:IVE786484 JEZ786408:JFA786484 JOV786408:JOW786484 JYR786408:JYS786484 KIN786408:KIO786484 KSJ786408:KSK786484 LCF786408:LCG786484 LMB786408:LMC786484 LVX786408:LVY786484 MFT786408:MFU786484 MPP786408:MPQ786484 MZL786408:MZM786484 NJH786408:NJI786484 NTD786408:NTE786484 OCZ786408:ODA786484 OMV786408:OMW786484 OWR786408:OWS786484 PGN786408:PGO786484 PQJ786408:PQK786484 QAF786408:QAG786484 QKB786408:QKC786484 QTX786408:QTY786484 RDT786408:RDU786484 RNP786408:RNQ786484 RXL786408:RXM786484 SHH786408:SHI786484 SRD786408:SRE786484 TAZ786408:TBA786484 TKV786408:TKW786484 TUR786408:TUS786484 UEN786408:UEO786484 UOJ786408:UOK786484 UYF786408:UYG786484 VIB786408:VIC786484 VRX786408:VRY786484 WBT786408:WBU786484 WLP786408:WLQ786484 WVL786408:WVM786484 RNP983200:RNQ983200 IZ851944:JA852020 SV851944:SW852020 ACR851944:ACS852020 AMN851944:AMO852020 AWJ851944:AWK852020 BGF851944:BGG852020 BQB851944:BQC852020 BZX851944:BZY852020 CJT851944:CJU852020 CTP851944:CTQ852020 DDL851944:DDM852020 DNH851944:DNI852020 DXD851944:DXE852020 EGZ851944:EHA852020 EQV851944:EQW852020 FAR851944:FAS852020 FKN851944:FKO852020 FUJ851944:FUK852020 GEF851944:GEG852020 GOB851944:GOC852020 GXX851944:GXY852020 HHT851944:HHU852020 HRP851944:HRQ852020 IBL851944:IBM852020 ILH851944:ILI852020 IVD851944:IVE852020 JEZ851944:JFA852020 JOV851944:JOW852020 JYR851944:JYS852020 KIN851944:KIO852020 KSJ851944:KSK852020 LCF851944:LCG852020 LMB851944:LMC852020 LVX851944:LVY852020 MFT851944:MFU852020 MPP851944:MPQ852020 MZL851944:MZM852020 NJH851944:NJI852020 NTD851944:NTE852020 OCZ851944:ODA852020 OMV851944:OMW852020 OWR851944:OWS852020 PGN851944:PGO852020 PQJ851944:PQK852020 QAF851944:QAG852020 QKB851944:QKC852020 QTX851944:QTY852020 RDT851944:RDU852020 RNP851944:RNQ852020 RXL851944:RXM852020 SHH851944:SHI852020 SRD851944:SRE852020 TAZ851944:TBA852020 TKV851944:TKW852020 TUR851944:TUS852020 UEN851944:UEO852020 UOJ851944:UOK852020 UYF851944:UYG852020 VIB851944:VIC852020 VRX851944:VRY852020 WBT851944:WBU852020 WLP851944:WLQ852020 WVL851944:WVM852020 RXL983200:RXM983200 IZ917480:JA917556 SV917480:SW917556 ACR917480:ACS917556 AMN917480:AMO917556 AWJ917480:AWK917556 BGF917480:BGG917556 BQB917480:BQC917556 BZX917480:BZY917556 CJT917480:CJU917556 CTP917480:CTQ917556 DDL917480:DDM917556 DNH917480:DNI917556 DXD917480:DXE917556 EGZ917480:EHA917556 EQV917480:EQW917556 FAR917480:FAS917556 FKN917480:FKO917556 FUJ917480:FUK917556 GEF917480:GEG917556 GOB917480:GOC917556 GXX917480:GXY917556 HHT917480:HHU917556 HRP917480:HRQ917556 IBL917480:IBM917556 ILH917480:ILI917556 IVD917480:IVE917556 JEZ917480:JFA917556 JOV917480:JOW917556 JYR917480:JYS917556 KIN917480:KIO917556 KSJ917480:KSK917556 LCF917480:LCG917556 LMB917480:LMC917556 LVX917480:LVY917556 MFT917480:MFU917556 MPP917480:MPQ917556 MZL917480:MZM917556 NJH917480:NJI917556 NTD917480:NTE917556 OCZ917480:ODA917556 OMV917480:OMW917556 OWR917480:OWS917556 PGN917480:PGO917556 PQJ917480:PQK917556 QAF917480:QAG917556 QKB917480:QKC917556 QTX917480:QTY917556 RDT917480:RDU917556 RNP917480:RNQ917556 RXL917480:RXM917556 SHH917480:SHI917556 SRD917480:SRE917556 TAZ917480:TBA917556 TKV917480:TKW917556 TUR917480:TUS917556 UEN917480:UEO917556 UOJ917480:UOK917556 UYF917480:UYG917556 VIB917480:VIC917556 VRX917480:VRY917556 WBT917480:WBU917556 WLP917480:WLQ917556 WVL917480:WVM917556 SHH983200:SHI983200 IZ983016:JA983092 SV983016:SW983092 ACR983016:ACS983092 AMN983016:AMO983092 AWJ983016:AWK983092 BGF983016:BGG983092 BQB983016:BQC983092 BZX983016:BZY983092 CJT983016:CJU983092 CTP983016:CTQ983092 DDL983016:DDM983092 DNH983016:DNI983092 DXD983016:DXE983092 EGZ983016:EHA983092 EQV983016:EQW983092 FAR983016:FAS983092 FKN983016:FKO983092 FUJ983016:FUK983092 GEF983016:GEG983092 GOB983016:GOC983092 GXX983016:GXY983092 HHT983016:HHU983092 HRP983016:HRQ983092 IBL983016:IBM983092 ILH983016:ILI983092 IVD983016:IVE983092 JEZ983016:JFA983092 JOV983016:JOW983092 JYR983016:JYS983092 KIN983016:KIO983092 KSJ983016:KSK983092 LCF983016:LCG983092 LMB983016:LMC983092 LVX983016:LVY983092 MFT983016:MFU983092 MPP983016:MPQ983092 MZL983016:MZM983092 NJH983016:NJI983092 NTD983016:NTE983092 OCZ983016:ODA983092 OMV983016:OMW983092 OWR983016:OWS983092 PGN983016:PGO983092 PQJ983016:PQK983092 QAF983016:QAG983092 QKB983016:QKC983092 QTX983016:QTY983092 RDT983016:RDU983092 RNP983016:RNQ983092 RXL983016:RXM983092 SHH983016:SHI983092 SRD983016:SRE983092 TAZ983016:TBA983092 TKV983016:TKW983092 TUR983016:TUS983092 UEN983016:UEO983092 UOJ983016:UOK983092 UYF983016:UYG983092 VIB983016:VIC983092 VRX983016:VRY983092 WBT983016:WBU983092 WLP983016:WLQ983092 WVL983016:WVM983092 SRD983200:SRE983200 JA65633:JA65669 SW65633:SW65669 ACS65633:ACS65669 AMO65633:AMO65669 AWK65633:AWK65669 BGG65633:BGG65669 BQC65633:BQC65669 BZY65633:BZY65669 CJU65633:CJU65669 CTQ65633:CTQ65669 DDM65633:DDM65669 DNI65633:DNI65669 DXE65633:DXE65669 EHA65633:EHA65669 EQW65633:EQW65669 FAS65633:FAS65669 FKO65633:FKO65669 FUK65633:FUK65669 GEG65633:GEG65669 GOC65633:GOC65669 GXY65633:GXY65669 HHU65633:HHU65669 HRQ65633:HRQ65669 IBM65633:IBM65669 ILI65633:ILI65669 IVE65633:IVE65669 JFA65633:JFA65669 JOW65633:JOW65669 JYS65633:JYS65669 KIO65633:KIO65669 KSK65633:KSK65669 LCG65633:LCG65669 LMC65633:LMC65669 LVY65633:LVY65669 MFU65633:MFU65669 MPQ65633:MPQ65669 MZM65633:MZM65669 NJI65633:NJI65669 NTE65633:NTE65669 ODA65633:ODA65669 OMW65633:OMW65669 OWS65633:OWS65669 PGO65633:PGO65669 PQK65633:PQK65669 QAG65633:QAG65669 QKC65633:QKC65669 QTY65633:QTY65669 RDU65633:RDU65669 RNQ65633:RNQ65669 RXM65633:RXM65669 SHI65633:SHI65669 SRE65633:SRE65669 TBA65633:TBA65669 TKW65633:TKW65669 TUS65633:TUS65669 UEO65633:UEO65669 UOK65633:UOK65669 UYG65633:UYG65669 VIC65633:VIC65669 VRY65633:VRY65669 WBU65633:WBU65669 WLQ65633:WLQ65669 WVM65633:WVM65669 TAZ983200:TBA983200 JA131169:JA131205 SW131169:SW131205 ACS131169:ACS131205 AMO131169:AMO131205 AWK131169:AWK131205 BGG131169:BGG131205 BQC131169:BQC131205 BZY131169:BZY131205 CJU131169:CJU131205 CTQ131169:CTQ131205 DDM131169:DDM131205 DNI131169:DNI131205 DXE131169:DXE131205 EHA131169:EHA131205 EQW131169:EQW131205 FAS131169:FAS131205 FKO131169:FKO131205 FUK131169:FUK131205 GEG131169:GEG131205 GOC131169:GOC131205 GXY131169:GXY131205 HHU131169:HHU131205 HRQ131169:HRQ131205 IBM131169:IBM131205 ILI131169:ILI131205 IVE131169:IVE131205 JFA131169:JFA131205 JOW131169:JOW131205 JYS131169:JYS131205 KIO131169:KIO131205 KSK131169:KSK131205 LCG131169:LCG131205 LMC131169:LMC131205 LVY131169:LVY131205 MFU131169:MFU131205 MPQ131169:MPQ131205 MZM131169:MZM131205 NJI131169:NJI131205 NTE131169:NTE131205 ODA131169:ODA131205 OMW131169:OMW131205 OWS131169:OWS131205 PGO131169:PGO131205 PQK131169:PQK131205 QAG131169:QAG131205 QKC131169:QKC131205 QTY131169:QTY131205 RDU131169:RDU131205 RNQ131169:RNQ131205 RXM131169:RXM131205 SHI131169:SHI131205 SRE131169:SRE131205 TBA131169:TBA131205 TKW131169:TKW131205 TUS131169:TUS131205 UEO131169:UEO131205 UOK131169:UOK131205 UYG131169:UYG131205 VIC131169:VIC131205 VRY131169:VRY131205 WBU131169:WBU131205 WLQ131169:WLQ131205 WVM131169:WVM131205 TKV983200:TKW983200 JA196705:JA196741 SW196705:SW196741 ACS196705:ACS196741 AMO196705:AMO196741 AWK196705:AWK196741 BGG196705:BGG196741 BQC196705:BQC196741 BZY196705:BZY196741 CJU196705:CJU196741 CTQ196705:CTQ196741 DDM196705:DDM196741 DNI196705:DNI196741 DXE196705:DXE196741 EHA196705:EHA196741 EQW196705:EQW196741 FAS196705:FAS196741 FKO196705:FKO196741 FUK196705:FUK196741 GEG196705:GEG196741 GOC196705:GOC196741 GXY196705:GXY196741 HHU196705:HHU196741 HRQ196705:HRQ196741 IBM196705:IBM196741 ILI196705:ILI196741 IVE196705:IVE196741 JFA196705:JFA196741 JOW196705:JOW196741 JYS196705:JYS196741 KIO196705:KIO196741 KSK196705:KSK196741 LCG196705:LCG196741 LMC196705:LMC196741 LVY196705:LVY196741 MFU196705:MFU196741 MPQ196705:MPQ196741 MZM196705:MZM196741 NJI196705:NJI196741 NTE196705:NTE196741 ODA196705:ODA196741 OMW196705:OMW196741 OWS196705:OWS196741 PGO196705:PGO196741 PQK196705:PQK196741 QAG196705:QAG196741 QKC196705:QKC196741 QTY196705:QTY196741 RDU196705:RDU196741 RNQ196705:RNQ196741 RXM196705:RXM196741 SHI196705:SHI196741 SRE196705:SRE196741 TBA196705:TBA196741 TKW196705:TKW196741 TUS196705:TUS196741 UEO196705:UEO196741 UOK196705:UOK196741 UYG196705:UYG196741 VIC196705:VIC196741 VRY196705:VRY196741 WBU196705:WBU196741 WLQ196705:WLQ196741 WVM196705:WVM196741 TUR983200:TUS983200 JA262241:JA262277 SW262241:SW262277 ACS262241:ACS262277 AMO262241:AMO262277 AWK262241:AWK262277 BGG262241:BGG262277 BQC262241:BQC262277 BZY262241:BZY262277 CJU262241:CJU262277 CTQ262241:CTQ262277 DDM262241:DDM262277 DNI262241:DNI262277 DXE262241:DXE262277 EHA262241:EHA262277 EQW262241:EQW262277 FAS262241:FAS262277 FKO262241:FKO262277 FUK262241:FUK262277 GEG262241:GEG262277 GOC262241:GOC262277 GXY262241:GXY262277 HHU262241:HHU262277 HRQ262241:HRQ262277 IBM262241:IBM262277 ILI262241:ILI262277 IVE262241:IVE262277 JFA262241:JFA262277 JOW262241:JOW262277 JYS262241:JYS262277 KIO262241:KIO262277 KSK262241:KSK262277 LCG262241:LCG262277 LMC262241:LMC262277 LVY262241:LVY262277 MFU262241:MFU262277 MPQ262241:MPQ262277 MZM262241:MZM262277 NJI262241:NJI262277 NTE262241:NTE262277 ODA262241:ODA262277 OMW262241:OMW262277 OWS262241:OWS262277 PGO262241:PGO262277 PQK262241:PQK262277 QAG262241:QAG262277 QKC262241:QKC262277 QTY262241:QTY262277 RDU262241:RDU262277 RNQ262241:RNQ262277 RXM262241:RXM262277 SHI262241:SHI262277 SRE262241:SRE262277 TBA262241:TBA262277 TKW262241:TKW262277 TUS262241:TUS262277 UEO262241:UEO262277 UOK262241:UOK262277 UYG262241:UYG262277 VIC262241:VIC262277 VRY262241:VRY262277 WBU262241:WBU262277 WLQ262241:WLQ262277 WVM262241:WVM262277 UEN983200:UEO983200 JA327777:JA327813 SW327777:SW327813 ACS327777:ACS327813 AMO327777:AMO327813 AWK327777:AWK327813 BGG327777:BGG327813 BQC327777:BQC327813 BZY327777:BZY327813 CJU327777:CJU327813 CTQ327777:CTQ327813 DDM327777:DDM327813 DNI327777:DNI327813 DXE327777:DXE327813 EHA327777:EHA327813 EQW327777:EQW327813 FAS327777:FAS327813 FKO327777:FKO327813 FUK327777:FUK327813 GEG327777:GEG327813 GOC327777:GOC327813 GXY327777:GXY327813 HHU327777:HHU327813 HRQ327777:HRQ327813 IBM327777:IBM327813 ILI327777:ILI327813 IVE327777:IVE327813 JFA327777:JFA327813 JOW327777:JOW327813 JYS327777:JYS327813 KIO327777:KIO327813 KSK327777:KSK327813 LCG327777:LCG327813 LMC327777:LMC327813 LVY327777:LVY327813 MFU327777:MFU327813 MPQ327777:MPQ327813 MZM327777:MZM327813 NJI327777:NJI327813 NTE327777:NTE327813 ODA327777:ODA327813 OMW327777:OMW327813 OWS327777:OWS327813 PGO327777:PGO327813 PQK327777:PQK327813 QAG327777:QAG327813 QKC327777:QKC327813 QTY327777:QTY327813 RDU327777:RDU327813 RNQ327777:RNQ327813 RXM327777:RXM327813 SHI327777:SHI327813 SRE327777:SRE327813 TBA327777:TBA327813 TKW327777:TKW327813 TUS327777:TUS327813 UEO327777:UEO327813 UOK327777:UOK327813 UYG327777:UYG327813 VIC327777:VIC327813 VRY327777:VRY327813 WBU327777:WBU327813 WLQ327777:WLQ327813 WVM327777:WVM327813 UOJ983200:UOK983200 JA393313:JA393349 SW393313:SW393349 ACS393313:ACS393349 AMO393313:AMO393349 AWK393313:AWK393349 BGG393313:BGG393349 BQC393313:BQC393349 BZY393313:BZY393349 CJU393313:CJU393349 CTQ393313:CTQ393349 DDM393313:DDM393349 DNI393313:DNI393349 DXE393313:DXE393349 EHA393313:EHA393349 EQW393313:EQW393349 FAS393313:FAS393349 FKO393313:FKO393349 FUK393313:FUK393349 GEG393313:GEG393349 GOC393313:GOC393349 GXY393313:GXY393349 HHU393313:HHU393349 HRQ393313:HRQ393349 IBM393313:IBM393349 ILI393313:ILI393349 IVE393313:IVE393349 JFA393313:JFA393349 JOW393313:JOW393349 JYS393313:JYS393349 KIO393313:KIO393349 KSK393313:KSK393349 LCG393313:LCG393349 LMC393313:LMC393349 LVY393313:LVY393349 MFU393313:MFU393349 MPQ393313:MPQ393349 MZM393313:MZM393349 NJI393313:NJI393349 NTE393313:NTE393349 ODA393313:ODA393349 OMW393313:OMW393349 OWS393313:OWS393349 PGO393313:PGO393349 PQK393313:PQK393349 QAG393313:QAG393349 QKC393313:QKC393349 QTY393313:QTY393349 RDU393313:RDU393349 RNQ393313:RNQ393349 RXM393313:RXM393349 SHI393313:SHI393349 SRE393313:SRE393349 TBA393313:TBA393349 TKW393313:TKW393349 TUS393313:TUS393349 UEO393313:UEO393349 UOK393313:UOK393349 UYG393313:UYG393349 VIC393313:VIC393349 VRY393313:VRY393349 WBU393313:WBU393349 WLQ393313:WLQ393349 WVM393313:WVM393349 UYF983200:UYG983200 JA458849:JA458885 SW458849:SW458885 ACS458849:ACS458885 AMO458849:AMO458885 AWK458849:AWK458885 BGG458849:BGG458885 BQC458849:BQC458885 BZY458849:BZY458885 CJU458849:CJU458885 CTQ458849:CTQ458885 DDM458849:DDM458885 DNI458849:DNI458885 DXE458849:DXE458885 EHA458849:EHA458885 EQW458849:EQW458885 FAS458849:FAS458885 FKO458849:FKO458885 FUK458849:FUK458885 GEG458849:GEG458885 GOC458849:GOC458885 GXY458849:GXY458885 HHU458849:HHU458885 HRQ458849:HRQ458885 IBM458849:IBM458885 ILI458849:ILI458885 IVE458849:IVE458885 JFA458849:JFA458885 JOW458849:JOW458885 JYS458849:JYS458885 KIO458849:KIO458885 KSK458849:KSK458885 LCG458849:LCG458885 LMC458849:LMC458885 LVY458849:LVY458885 MFU458849:MFU458885 MPQ458849:MPQ458885 MZM458849:MZM458885 NJI458849:NJI458885 NTE458849:NTE458885 ODA458849:ODA458885 OMW458849:OMW458885 OWS458849:OWS458885 PGO458849:PGO458885 PQK458849:PQK458885 QAG458849:QAG458885 QKC458849:QKC458885 QTY458849:QTY458885 RDU458849:RDU458885 RNQ458849:RNQ458885 RXM458849:RXM458885 SHI458849:SHI458885 SRE458849:SRE458885 TBA458849:TBA458885 TKW458849:TKW458885 TUS458849:TUS458885 UEO458849:UEO458885 UOK458849:UOK458885 UYG458849:UYG458885 VIC458849:VIC458885 VRY458849:VRY458885 WBU458849:WBU458885 WLQ458849:WLQ458885 WVM458849:WVM458885 VIB983200:VIC983200 JA524385:JA524421 SW524385:SW524421 ACS524385:ACS524421 AMO524385:AMO524421 AWK524385:AWK524421 BGG524385:BGG524421 BQC524385:BQC524421 BZY524385:BZY524421 CJU524385:CJU524421 CTQ524385:CTQ524421 DDM524385:DDM524421 DNI524385:DNI524421 DXE524385:DXE524421 EHA524385:EHA524421 EQW524385:EQW524421 FAS524385:FAS524421 FKO524385:FKO524421 FUK524385:FUK524421 GEG524385:GEG524421 GOC524385:GOC524421 GXY524385:GXY524421 HHU524385:HHU524421 HRQ524385:HRQ524421 IBM524385:IBM524421 ILI524385:ILI524421 IVE524385:IVE524421 JFA524385:JFA524421 JOW524385:JOW524421 JYS524385:JYS524421 KIO524385:KIO524421 KSK524385:KSK524421 LCG524385:LCG524421 LMC524385:LMC524421 LVY524385:LVY524421 MFU524385:MFU524421 MPQ524385:MPQ524421 MZM524385:MZM524421 NJI524385:NJI524421 NTE524385:NTE524421 ODA524385:ODA524421 OMW524385:OMW524421 OWS524385:OWS524421 PGO524385:PGO524421 PQK524385:PQK524421 QAG524385:QAG524421 QKC524385:QKC524421 QTY524385:QTY524421 RDU524385:RDU524421 RNQ524385:RNQ524421 RXM524385:RXM524421 SHI524385:SHI524421 SRE524385:SRE524421 TBA524385:TBA524421 TKW524385:TKW524421 TUS524385:TUS524421 UEO524385:UEO524421 UOK524385:UOK524421 UYG524385:UYG524421 VIC524385:VIC524421 VRY524385:VRY524421 WBU524385:WBU524421 WLQ524385:WLQ524421 WVM524385:WVM524421 VRX983200:VRY983200 JA589921:JA589957 SW589921:SW589957 ACS589921:ACS589957 AMO589921:AMO589957 AWK589921:AWK589957 BGG589921:BGG589957 BQC589921:BQC589957 BZY589921:BZY589957 CJU589921:CJU589957 CTQ589921:CTQ589957 DDM589921:DDM589957 DNI589921:DNI589957 DXE589921:DXE589957 EHA589921:EHA589957 EQW589921:EQW589957 FAS589921:FAS589957 FKO589921:FKO589957 FUK589921:FUK589957 GEG589921:GEG589957 GOC589921:GOC589957 GXY589921:GXY589957 HHU589921:HHU589957 HRQ589921:HRQ589957 IBM589921:IBM589957 ILI589921:ILI589957 IVE589921:IVE589957 JFA589921:JFA589957 JOW589921:JOW589957 JYS589921:JYS589957 KIO589921:KIO589957 KSK589921:KSK589957 LCG589921:LCG589957 LMC589921:LMC589957 LVY589921:LVY589957 MFU589921:MFU589957 MPQ589921:MPQ589957 MZM589921:MZM589957 NJI589921:NJI589957 NTE589921:NTE589957 ODA589921:ODA589957 OMW589921:OMW589957 OWS589921:OWS589957 PGO589921:PGO589957 PQK589921:PQK589957 QAG589921:QAG589957 QKC589921:QKC589957 QTY589921:QTY589957 RDU589921:RDU589957 RNQ589921:RNQ589957 RXM589921:RXM589957 SHI589921:SHI589957 SRE589921:SRE589957 TBA589921:TBA589957 TKW589921:TKW589957 TUS589921:TUS589957 UEO589921:UEO589957 UOK589921:UOK589957 UYG589921:UYG589957 VIC589921:VIC589957 VRY589921:VRY589957 WBU589921:WBU589957 WLQ589921:WLQ589957 WVM589921:WVM589957 WBT983200:WBU983200 JA655457:JA655493 SW655457:SW655493 ACS655457:ACS655493 AMO655457:AMO655493 AWK655457:AWK655493 BGG655457:BGG655493 BQC655457:BQC655493 BZY655457:BZY655493 CJU655457:CJU655493 CTQ655457:CTQ655493 DDM655457:DDM655493 DNI655457:DNI655493 DXE655457:DXE655493 EHA655457:EHA655493 EQW655457:EQW655493 FAS655457:FAS655493 FKO655457:FKO655493 FUK655457:FUK655493 GEG655457:GEG655493 GOC655457:GOC655493 GXY655457:GXY655493 HHU655457:HHU655493 HRQ655457:HRQ655493 IBM655457:IBM655493 ILI655457:ILI655493 IVE655457:IVE655493 JFA655457:JFA655493 JOW655457:JOW655493 JYS655457:JYS655493 KIO655457:KIO655493 KSK655457:KSK655493 LCG655457:LCG655493 LMC655457:LMC655493 LVY655457:LVY655493 MFU655457:MFU655493 MPQ655457:MPQ655493 MZM655457:MZM655493 NJI655457:NJI655493 NTE655457:NTE655493 ODA655457:ODA655493 OMW655457:OMW655493 OWS655457:OWS655493 PGO655457:PGO655493 PQK655457:PQK655493 QAG655457:QAG655493 QKC655457:QKC655493 QTY655457:QTY655493 RDU655457:RDU655493 RNQ655457:RNQ655493 RXM655457:RXM655493 SHI655457:SHI655493 SRE655457:SRE655493 TBA655457:TBA655493 TKW655457:TKW655493 TUS655457:TUS655493 UEO655457:UEO655493 UOK655457:UOK655493 UYG655457:UYG655493 VIC655457:VIC655493 VRY655457:VRY655493 WBU655457:WBU655493 WLQ655457:WLQ655493 WVM655457:WVM655493 WLP983200:WLQ983200 JA720993:JA721029 SW720993:SW721029 ACS720993:ACS721029 AMO720993:AMO721029 AWK720993:AWK721029 BGG720993:BGG721029 BQC720993:BQC721029 BZY720993:BZY721029 CJU720993:CJU721029 CTQ720993:CTQ721029 DDM720993:DDM721029 DNI720993:DNI721029 DXE720993:DXE721029 EHA720993:EHA721029 EQW720993:EQW721029 FAS720993:FAS721029 FKO720993:FKO721029 FUK720993:FUK721029 GEG720993:GEG721029 GOC720993:GOC721029 GXY720993:GXY721029 HHU720993:HHU721029 HRQ720993:HRQ721029 IBM720993:IBM721029 ILI720993:ILI721029 IVE720993:IVE721029 JFA720993:JFA721029 JOW720993:JOW721029 JYS720993:JYS721029 KIO720993:KIO721029 KSK720993:KSK721029 LCG720993:LCG721029 LMC720993:LMC721029 LVY720993:LVY721029 MFU720993:MFU721029 MPQ720993:MPQ721029 MZM720993:MZM721029 NJI720993:NJI721029 NTE720993:NTE721029 ODA720993:ODA721029 OMW720993:OMW721029 OWS720993:OWS721029 PGO720993:PGO721029 PQK720993:PQK721029 QAG720993:QAG721029 QKC720993:QKC721029 QTY720993:QTY721029 RDU720993:RDU721029 RNQ720993:RNQ721029 RXM720993:RXM721029 SHI720993:SHI721029 SRE720993:SRE721029 TBA720993:TBA721029 TKW720993:TKW721029 TUS720993:TUS721029 UEO720993:UEO721029 UOK720993:UOK721029 UYG720993:UYG721029 VIC720993:VIC721029 VRY720993:VRY721029 WBU720993:WBU721029 WLQ720993:WLQ721029 WVM720993:WVM721029 WVL983200:WVM983200 JA786529:JA786565 SW786529:SW786565 ACS786529:ACS786565 AMO786529:AMO786565 AWK786529:AWK786565 BGG786529:BGG786565 BQC786529:BQC786565 BZY786529:BZY786565 CJU786529:CJU786565 CTQ786529:CTQ786565 DDM786529:DDM786565 DNI786529:DNI786565 DXE786529:DXE786565 EHA786529:EHA786565 EQW786529:EQW786565 FAS786529:FAS786565 FKO786529:FKO786565 FUK786529:FUK786565 GEG786529:GEG786565 GOC786529:GOC786565 GXY786529:GXY786565 HHU786529:HHU786565 HRQ786529:HRQ786565 IBM786529:IBM786565 ILI786529:ILI786565 IVE786529:IVE786565 JFA786529:JFA786565 JOW786529:JOW786565 JYS786529:JYS786565 KIO786529:KIO786565 KSK786529:KSK786565 LCG786529:LCG786565 LMC786529:LMC786565 LVY786529:LVY786565 MFU786529:MFU786565 MPQ786529:MPQ786565 MZM786529:MZM786565 NJI786529:NJI786565 NTE786529:NTE786565 ODA786529:ODA786565 OMW786529:OMW786565 OWS786529:OWS786565 PGO786529:PGO786565 PQK786529:PQK786565 QAG786529:QAG786565 QKC786529:QKC786565 QTY786529:QTY786565 RDU786529:RDU786565 RNQ786529:RNQ786565 RXM786529:RXM786565 SHI786529:SHI786565 SRE786529:SRE786565 TBA786529:TBA786565 TKW786529:TKW786565 TUS786529:TUS786565 UEO786529:UEO786565 UOK786529:UOK786565 UYG786529:UYG786565 VIC786529:VIC786565 VRY786529:VRY786565 WBU786529:WBU786565 WLQ786529:WLQ786565 WVM786529:WVM786565 WBR144:WBX144 JA852065:JA852101 SW852065:SW852101 ACS852065:ACS852101 AMO852065:AMO852101 AWK852065:AWK852101 BGG852065:BGG852101 BQC852065:BQC852101 BZY852065:BZY852101 CJU852065:CJU852101 CTQ852065:CTQ852101 DDM852065:DDM852101 DNI852065:DNI852101 DXE852065:DXE852101 EHA852065:EHA852101 EQW852065:EQW852101 FAS852065:FAS852101 FKO852065:FKO852101 FUK852065:FUK852101 GEG852065:GEG852101 GOC852065:GOC852101 GXY852065:GXY852101 HHU852065:HHU852101 HRQ852065:HRQ852101 IBM852065:IBM852101 ILI852065:ILI852101 IVE852065:IVE852101 JFA852065:JFA852101 JOW852065:JOW852101 JYS852065:JYS852101 KIO852065:KIO852101 KSK852065:KSK852101 LCG852065:LCG852101 LMC852065:LMC852101 LVY852065:LVY852101 MFU852065:MFU852101 MPQ852065:MPQ852101 MZM852065:MZM852101 NJI852065:NJI852101 NTE852065:NTE852101 ODA852065:ODA852101 OMW852065:OMW852101 OWS852065:OWS852101 PGO852065:PGO852101 PQK852065:PQK852101 QAG852065:QAG852101 QKC852065:QKC852101 QTY852065:QTY852101 RDU852065:RDU852101 RNQ852065:RNQ852101 RXM852065:RXM852101 SHI852065:SHI852101 SRE852065:SRE852101 TBA852065:TBA852101 TKW852065:TKW852101 TUS852065:TUS852101 UEO852065:UEO852101 UOK852065:UOK852101 UYG852065:UYG852101 VIC852065:VIC852101 VRY852065:VRY852101 WBU852065:WBU852101 WLQ852065:WLQ852101 WVM852065:WVM852101 VRV144:VSB144 JA917601:JA917637 SW917601:SW917637 ACS917601:ACS917637 AMO917601:AMO917637 AWK917601:AWK917637 BGG917601:BGG917637 BQC917601:BQC917637 BZY917601:BZY917637 CJU917601:CJU917637 CTQ917601:CTQ917637 DDM917601:DDM917637 DNI917601:DNI917637 DXE917601:DXE917637 EHA917601:EHA917637 EQW917601:EQW917637 FAS917601:FAS917637 FKO917601:FKO917637 FUK917601:FUK917637 GEG917601:GEG917637 GOC917601:GOC917637 GXY917601:GXY917637 HHU917601:HHU917637 HRQ917601:HRQ917637 IBM917601:IBM917637 ILI917601:ILI917637 IVE917601:IVE917637 JFA917601:JFA917637 JOW917601:JOW917637 JYS917601:JYS917637 KIO917601:KIO917637 KSK917601:KSK917637 LCG917601:LCG917637 LMC917601:LMC917637 LVY917601:LVY917637 MFU917601:MFU917637 MPQ917601:MPQ917637 MZM917601:MZM917637 NJI917601:NJI917637 NTE917601:NTE917637 ODA917601:ODA917637 OMW917601:OMW917637 OWS917601:OWS917637 PGO917601:PGO917637 PQK917601:PQK917637 QAG917601:QAG917637 QKC917601:QKC917637 QTY917601:QTY917637 RDU917601:RDU917637 RNQ917601:RNQ917637 RXM917601:RXM917637 SHI917601:SHI917637 SRE917601:SRE917637 TBA917601:TBA917637 TKW917601:TKW917637 TUS917601:TUS917637 UEO917601:UEO917637 UOK917601:UOK917637 UYG917601:UYG917637 VIC917601:VIC917637 VRY917601:VRY917637 WBU917601:WBU917637 WLQ917601:WLQ917637 WVM917601:WVM917637 VHZ144:VIF144 JA983137:JA983173 SW983137:SW983173 ACS983137:ACS983173 AMO983137:AMO983173 AWK983137:AWK983173 BGG983137:BGG983173 BQC983137:BQC983173 BZY983137:BZY983173 CJU983137:CJU983173 CTQ983137:CTQ983173 DDM983137:DDM983173 DNI983137:DNI983173 DXE983137:DXE983173 EHA983137:EHA983173 EQW983137:EQW983173 FAS983137:FAS983173 FKO983137:FKO983173 FUK983137:FUK983173 GEG983137:GEG983173 GOC983137:GOC983173 GXY983137:GXY983173 HHU983137:HHU983173 HRQ983137:HRQ983173 IBM983137:IBM983173 ILI983137:ILI983173 IVE983137:IVE983173 JFA983137:JFA983173 JOW983137:JOW983173 JYS983137:JYS983173 KIO983137:KIO983173 KSK983137:KSK983173 LCG983137:LCG983173 LMC983137:LMC983173 LVY983137:LVY983173 MFU983137:MFU983173 MPQ983137:MPQ983173 MZM983137:MZM983173 NJI983137:NJI983173 NTE983137:NTE983173 ODA983137:ODA983173 OMW983137:OMW983173 OWS983137:OWS983173 PGO983137:PGO983173 PQK983137:PQK983173 QAG983137:QAG983173 QKC983137:QKC983173 QTY983137:QTY983173 RDU983137:RDU983173 RNQ983137:RNQ983173 RXM983137:RXM983173 SHI983137:SHI983173 SRE983137:SRE983173 TBA983137:TBA983173 TKW983137:TKW983173 TUS983137:TUS983173 UEO983137:UEO983173 UOK983137:UOK983173 UYG983137:UYG983173 VIC983137:VIC983173 VRY983137:VRY983173 WBU983137:WBU983173 WLQ983137:WLQ983173 WVM983137:WVM983173 JC65507:JD65588 SY65507:SZ65588 ACU65507:ACV65588 AMQ65507:AMR65588 AWM65507:AWN65588 BGI65507:BGJ65588 BQE65507:BQF65588 CAA65507:CAB65588 CJW65507:CJX65588 CTS65507:CTT65588 DDO65507:DDP65588 DNK65507:DNL65588 DXG65507:DXH65588 EHC65507:EHD65588 EQY65507:EQZ65588 FAU65507:FAV65588 FKQ65507:FKR65588 FUM65507:FUN65588 GEI65507:GEJ65588 GOE65507:GOF65588 GYA65507:GYB65588 HHW65507:HHX65588 HRS65507:HRT65588 IBO65507:IBP65588 ILK65507:ILL65588 IVG65507:IVH65588 JFC65507:JFD65588 JOY65507:JOZ65588 JYU65507:JYV65588 KIQ65507:KIR65588 KSM65507:KSN65588 LCI65507:LCJ65588 LME65507:LMF65588 LWA65507:LWB65588 MFW65507:MFX65588 MPS65507:MPT65588 MZO65507:MZP65588 NJK65507:NJL65588 NTG65507:NTH65588 ODC65507:ODD65588 OMY65507:OMZ65588 OWU65507:OWV65588 PGQ65507:PGR65588 PQM65507:PQN65588 QAI65507:QAJ65588 QKE65507:QKF65588 QUA65507:QUB65588 RDW65507:RDX65588 RNS65507:RNT65588 RXO65507:RXP65588 SHK65507:SHL65588 SRG65507:SRH65588 TBC65507:TBD65588 TKY65507:TKZ65588 TUU65507:TUV65588 UEQ65507:UER65588 UOM65507:UON65588 UYI65507:UYJ65588 VIE65507:VIF65588 VSA65507:VSB65588 WBW65507:WBX65588 WLS65507:WLT65588 WVO65507:WVP65588 JC131043:JD131124 SY131043:SZ131124 ACU131043:ACV131124 AMQ131043:AMR131124 AWM131043:AWN131124 BGI131043:BGJ131124 BQE131043:BQF131124 CAA131043:CAB131124 CJW131043:CJX131124 CTS131043:CTT131124 DDO131043:DDP131124 DNK131043:DNL131124 DXG131043:DXH131124 EHC131043:EHD131124 EQY131043:EQZ131124 FAU131043:FAV131124 FKQ131043:FKR131124 FUM131043:FUN131124 GEI131043:GEJ131124 GOE131043:GOF131124 GYA131043:GYB131124 HHW131043:HHX131124 HRS131043:HRT131124 IBO131043:IBP131124 ILK131043:ILL131124 IVG131043:IVH131124 JFC131043:JFD131124 JOY131043:JOZ131124 JYU131043:JYV131124 KIQ131043:KIR131124 KSM131043:KSN131124 LCI131043:LCJ131124 LME131043:LMF131124 LWA131043:LWB131124 MFW131043:MFX131124 MPS131043:MPT131124 MZO131043:MZP131124 NJK131043:NJL131124 NTG131043:NTH131124 ODC131043:ODD131124 OMY131043:OMZ131124 OWU131043:OWV131124 PGQ131043:PGR131124 PQM131043:PQN131124 QAI131043:QAJ131124 QKE131043:QKF131124 QUA131043:QUB131124 RDW131043:RDX131124 RNS131043:RNT131124 RXO131043:RXP131124 SHK131043:SHL131124 SRG131043:SRH131124 TBC131043:TBD131124 TKY131043:TKZ131124 TUU131043:TUV131124 UEQ131043:UER131124 UOM131043:UON131124 UYI131043:UYJ131124 VIE131043:VIF131124 VSA131043:VSB131124 WBW131043:WBX131124 WLS131043:WLT131124 WVO131043:WVP131124 JC196579:JD196660 SY196579:SZ196660 ACU196579:ACV196660 AMQ196579:AMR196660 AWM196579:AWN196660 BGI196579:BGJ196660 BQE196579:BQF196660 CAA196579:CAB196660 CJW196579:CJX196660 CTS196579:CTT196660 DDO196579:DDP196660 DNK196579:DNL196660 DXG196579:DXH196660 EHC196579:EHD196660 EQY196579:EQZ196660 FAU196579:FAV196660 FKQ196579:FKR196660 FUM196579:FUN196660 GEI196579:GEJ196660 GOE196579:GOF196660 GYA196579:GYB196660 HHW196579:HHX196660 HRS196579:HRT196660 IBO196579:IBP196660 ILK196579:ILL196660 IVG196579:IVH196660 JFC196579:JFD196660 JOY196579:JOZ196660 JYU196579:JYV196660 KIQ196579:KIR196660 KSM196579:KSN196660 LCI196579:LCJ196660 LME196579:LMF196660 LWA196579:LWB196660 MFW196579:MFX196660 MPS196579:MPT196660 MZO196579:MZP196660 NJK196579:NJL196660 NTG196579:NTH196660 ODC196579:ODD196660 OMY196579:OMZ196660 OWU196579:OWV196660 PGQ196579:PGR196660 PQM196579:PQN196660 QAI196579:QAJ196660 QKE196579:QKF196660 QUA196579:QUB196660 RDW196579:RDX196660 RNS196579:RNT196660 RXO196579:RXP196660 SHK196579:SHL196660 SRG196579:SRH196660 TBC196579:TBD196660 TKY196579:TKZ196660 TUU196579:TUV196660 UEQ196579:UER196660 UOM196579:UON196660 UYI196579:UYJ196660 VIE196579:VIF196660 VSA196579:VSB196660 WBW196579:WBX196660 WLS196579:WLT196660 WVO196579:WVP196660 JC262115:JD262196 SY262115:SZ262196 ACU262115:ACV262196 AMQ262115:AMR262196 AWM262115:AWN262196 BGI262115:BGJ262196 BQE262115:BQF262196 CAA262115:CAB262196 CJW262115:CJX262196 CTS262115:CTT262196 DDO262115:DDP262196 DNK262115:DNL262196 DXG262115:DXH262196 EHC262115:EHD262196 EQY262115:EQZ262196 FAU262115:FAV262196 FKQ262115:FKR262196 FUM262115:FUN262196 GEI262115:GEJ262196 GOE262115:GOF262196 GYA262115:GYB262196 HHW262115:HHX262196 HRS262115:HRT262196 IBO262115:IBP262196 ILK262115:ILL262196 IVG262115:IVH262196 JFC262115:JFD262196 JOY262115:JOZ262196 JYU262115:JYV262196 KIQ262115:KIR262196 KSM262115:KSN262196 LCI262115:LCJ262196 LME262115:LMF262196 LWA262115:LWB262196 MFW262115:MFX262196 MPS262115:MPT262196 MZO262115:MZP262196 NJK262115:NJL262196 NTG262115:NTH262196 ODC262115:ODD262196 OMY262115:OMZ262196 OWU262115:OWV262196 PGQ262115:PGR262196 PQM262115:PQN262196 QAI262115:QAJ262196 QKE262115:QKF262196 QUA262115:QUB262196 RDW262115:RDX262196 RNS262115:RNT262196 RXO262115:RXP262196 SHK262115:SHL262196 SRG262115:SRH262196 TBC262115:TBD262196 TKY262115:TKZ262196 TUU262115:TUV262196 UEQ262115:UER262196 UOM262115:UON262196 UYI262115:UYJ262196 VIE262115:VIF262196 VSA262115:VSB262196 WBW262115:WBX262196 WLS262115:WLT262196 WVO262115:WVP262196 JC327651:JD327732 SY327651:SZ327732 ACU327651:ACV327732 AMQ327651:AMR327732 AWM327651:AWN327732 BGI327651:BGJ327732 BQE327651:BQF327732 CAA327651:CAB327732 CJW327651:CJX327732 CTS327651:CTT327732 DDO327651:DDP327732 DNK327651:DNL327732 DXG327651:DXH327732 EHC327651:EHD327732 EQY327651:EQZ327732 FAU327651:FAV327732 FKQ327651:FKR327732 FUM327651:FUN327732 GEI327651:GEJ327732 GOE327651:GOF327732 GYA327651:GYB327732 HHW327651:HHX327732 HRS327651:HRT327732 IBO327651:IBP327732 ILK327651:ILL327732 IVG327651:IVH327732 JFC327651:JFD327732 JOY327651:JOZ327732 JYU327651:JYV327732 KIQ327651:KIR327732 KSM327651:KSN327732 LCI327651:LCJ327732 LME327651:LMF327732 LWA327651:LWB327732 MFW327651:MFX327732 MPS327651:MPT327732 MZO327651:MZP327732 NJK327651:NJL327732 NTG327651:NTH327732 ODC327651:ODD327732 OMY327651:OMZ327732 OWU327651:OWV327732 PGQ327651:PGR327732 PQM327651:PQN327732 QAI327651:QAJ327732 QKE327651:QKF327732 QUA327651:QUB327732 RDW327651:RDX327732 RNS327651:RNT327732 RXO327651:RXP327732 SHK327651:SHL327732 SRG327651:SRH327732 TBC327651:TBD327732 TKY327651:TKZ327732 TUU327651:TUV327732 UEQ327651:UER327732 UOM327651:UON327732 UYI327651:UYJ327732 VIE327651:VIF327732 VSA327651:VSB327732 WBW327651:WBX327732 WLS327651:WLT327732 WVO327651:WVP327732 JC393187:JD393268 SY393187:SZ393268 ACU393187:ACV393268 AMQ393187:AMR393268 AWM393187:AWN393268 BGI393187:BGJ393268 BQE393187:BQF393268 CAA393187:CAB393268 CJW393187:CJX393268 CTS393187:CTT393268 DDO393187:DDP393268 DNK393187:DNL393268 DXG393187:DXH393268 EHC393187:EHD393268 EQY393187:EQZ393268 FAU393187:FAV393268 FKQ393187:FKR393268 FUM393187:FUN393268 GEI393187:GEJ393268 GOE393187:GOF393268 GYA393187:GYB393268 HHW393187:HHX393268 HRS393187:HRT393268 IBO393187:IBP393268 ILK393187:ILL393268 IVG393187:IVH393268 JFC393187:JFD393268 JOY393187:JOZ393268 JYU393187:JYV393268 KIQ393187:KIR393268 KSM393187:KSN393268 LCI393187:LCJ393268 LME393187:LMF393268 LWA393187:LWB393268 MFW393187:MFX393268 MPS393187:MPT393268 MZO393187:MZP393268 NJK393187:NJL393268 NTG393187:NTH393268 ODC393187:ODD393268 OMY393187:OMZ393268 OWU393187:OWV393268 PGQ393187:PGR393268 PQM393187:PQN393268 QAI393187:QAJ393268 QKE393187:QKF393268 QUA393187:QUB393268 RDW393187:RDX393268 RNS393187:RNT393268 RXO393187:RXP393268 SHK393187:SHL393268 SRG393187:SRH393268 TBC393187:TBD393268 TKY393187:TKZ393268 TUU393187:TUV393268 UEQ393187:UER393268 UOM393187:UON393268 UYI393187:UYJ393268 VIE393187:VIF393268 VSA393187:VSB393268 WBW393187:WBX393268 WLS393187:WLT393268 WVO393187:WVP393268 JC458723:JD458804 SY458723:SZ458804 ACU458723:ACV458804 AMQ458723:AMR458804 AWM458723:AWN458804 BGI458723:BGJ458804 BQE458723:BQF458804 CAA458723:CAB458804 CJW458723:CJX458804 CTS458723:CTT458804 DDO458723:DDP458804 DNK458723:DNL458804 DXG458723:DXH458804 EHC458723:EHD458804 EQY458723:EQZ458804 FAU458723:FAV458804 FKQ458723:FKR458804 FUM458723:FUN458804 GEI458723:GEJ458804 GOE458723:GOF458804 GYA458723:GYB458804 HHW458723:HHX458804 HRS458723:HRT458804 IBO458723:IBP458804 ILK458723:ILL458804 IVG458723:IVH458804 JFC458723:JFD458804 JOY458723:JOZ458804 JYU458723:JYV458804 KIQ458723:KIR458804 KSM458723:KSN458804 LCI458723:LCJ458804 LME458723:LMF458804 LWA458723:LWB458804 MFW458723:MFX458804 MPS458723:MPT458804 MZO458723:MZP458804 NJK458723:NJL458804 NTG458723:NTH458804 ODC458723:ODD458804 OMY458723:OMZ458804 OWU458723:OWV458804 PGQ458723:PGR458804 PQM458723:PQN458804 QAI458723:QAJ458804 QKE458723:QKF458804 QUA458723:QUB458804 RDW458723:RDX458804 RNS458723:RNT458804 RXO458723:RXP458804 SHK458723:SHL458804 SRG458723:SRH458804 TBC458723:TBD458804 TKY458723:TKZ458804 TUU458723:TUV458804 UEQ458723:UER458804 UOM458723:UON458804 UYI458723:UYJ458804 VIE458723:VIF458804 VSA458723:VSB458804 WBW458723:WBX458804 WLS458723:WLT458804 WVO458723:WVP458804 JC524259:JD524340 SY524259:SZ524340 ACU524259:ACV524340 AMQ524259:AMR524340 AWM524259:AWN524340 BGI524259:BGJ524340 BQE524259:BQF524340 CAA524259:CAB524340 CJW524259:CJX524340 CTS524259:CTT524340 DDO524259:DDP524340 DNK524259:DNL524340 DXG524259:DXH524340 EHC524259:EHD524340 EQY524259:EQZ524340 FAU524259:FAV524340 FKQ524259:FKR524340 FUM524259:FUN524340 GEI524259:GEJ524340 GOE524259:GOF524340 GYA524259:GYB524340 HHW524259:HHX524340 HRS524259:HRT524340 IBO524259:IBP524340 ILK524259:ILL524340 IVG524259:IVH524340 JFC524259:JFD524340 JOY524259:JOZ524340 JYU524259:JYV524340 KIQ524259:KIR524340 KSM524259:KSN524340 LCI524259:LCJ524340 LME524259:LMF524340 LWA524259:LWB524340 MFW524259:MFX524340 MPS524259:MPT524340 MZO524259:MZP524340 NJK524259:NJL524340 NTG524259:NTH524340 ODC524259:ODD524340 OMY524259:OMZ524340 OWU524259:OWV524340 PGQ524259:PGR524340 PQM524259:PQN524340 QAI524259:QAJ524340 QKE524259:QKF524340 QUA524259:QUB524340 RDW524259:RDX524340 RNS524259:RNT524340 RXO524259:RXP524340 SHK524259:SHL524340 SRG524259:SRH524340 TBC524259:TBD524340 TKY524259:TKZ524340 TUU524259:TUV524340 UEQ524259:UER524340 UOM524259:UON524340 UYI524259:UYJ524340 VIE524259:VIF524340 VSA524259:VSB524340 WBW524259:WBX524340 WLS524259:WLT524340 WVO524259:WVP524340 JC589795:JD589876 SY589795:SZ589876 ACU589795:ACV589876 AMQ589795:AMR589876 AWM589795:AWN589876 BGI589795:BGJ589876 BQE589795:BQF589876 CAA589795:CAB589876 CJW589795:CJX589876 CTS589795:CTT589876 DDO589795:DDP589876 DNK589795:DNL589876 DXG589795:DXH589876 EHC589795:EHD589876 EQY589795:EQZ589876 FAU589795:FAV589876 FKQ589795:FKR589876 FUM589795:FUN589876 GEI589795:GEJ589876 GOE589795:GOF589876 GYA589795:GYB589876 HHW589795:HHX589876 HRS589795:HRT589876 IBO589795:IBP589876 ILK589795:ILL589876 IVG589795:IVH589876 JFC589795:JFD589876 JOY589795:JOZ589876 JYU589795:JYV589876 KIQ589795:KIR589876 KSM589795:KSN589876 LCI589795:LCJ589876 LME589795:LMF589876 LWA589795:LWB589876 MFW589795:MFX589876 MPS589795:MPT589876 MZO589795:MZP589876 NJK589795:NJL589876 NTG589795:NTH589876 ODC589795:ODD589876 OMY589795:OMZ589876 OWU589795:OWV589876 PGQ589795:PGR589876 PQM589795:PQN589876 QAI589795:QAJ589876 QKE589795:QKF589876 QUA589795:QUB589876 RDW589795:RDX589876 RNS589795:RNT589876 RXO589795:RXP589876 SHK589795:SHL589876 SRG589795:SRH589876 TBC589795:TBD589876 TKY589795:TKZ589876 TUU589795:TUV589876 UEQ589795:UER589876 UOM589795:UON589876 UYI589795:UYJ589876 VIE589795:VIF589876 VSA589795:VSB589876 WBW589795:WBX589876 WLS589795:WLT589876 WVO589795:WVP589876 JC655331:JD655412 SY655331:SZ655412 ACU655331:ACV655412 AMQ655331:AMR655412 AWM655331:AWN655412 BGI655331:BGJ655412 BQE655331:BQF655412 CAA655331:CAB655412 CJW655331:CJX655412 CTS655331:CTT655412 DDO655331:DDP655412 DNK655331:DNL655412 DXG655331:DXH655412 EHC655331:EHD655412 EQY655331:EQZ655412 FAU655331:FAV655412 FKQ655331:FKR655412 FUM655331:FUN655412 GEI655331:GEJ655412 GOE655331:GOF655412 GYA655331:GYB655412 HHW655331:HHX655412 HRS655331:HRT655412 IBO655331:IBP655412 ILK655331:ILL655412 IVG655331:IVH655412 JFC655331:JFD655412 JOY655331:JOZ655412 JYU655331:JYV655412 KIQ655331:KIR655412 KSM655331:KSN655412 LCI655331:LCJ655412 LME655331:LMF655412 LWA655331:LWB655412 MFW655331:MFX655412 MPS655331:MPT655412 MZO655331:MZP655412 NJK655331:NJL655412 NTG655331:NTH655412 ODC655331:ODD655412 OMY655331:OMZ655412 OWU655331:OWV655412 PGQ655331:PGR655412 PQM655331:PQN655412 QAI655331:QAJ655412 QKE655331:QKF655412 QUA655331:QUB655412 RDW655331:RDX655412 RNS655331:RNT655412 RXO655331:RXP655412 SHK655331:SHL655412 SRG655331:SRH655412 TBC655331:TBD655412 TKY655331:TKZ655412 TUU655331:TUV655412 UEQ655331:UER655412 UOM655331:UON655412 UYI655331:UYJ655412 VIE655331:VIF655412 VSA655331:VSB655412 WBW655331:WBX655412 WLS655331:WLT655412 WVO655331:WVP655412 JC720867:JD720948 SY720867:SZ720948 ACU720867:ACV720948 AMQ720867:AMR720948 AWM720867:AWN720948 BGI720867:BGJ720948 BQE720867:BQF720948 CAA720867:CAB720948 CJW720867:CJX720948 CTS720867:CTT720948 DDO720867:DDP720948 DNK720867:DNL720948 DXG720867:DXH720948 EHC720867:EHD720948 EQY720867:EQZ720948 FAU720867:FAV720948 FKQ720867:FKR720948 FUM720867:FUN720948 GEI720867:GEJ720948 GOE720867:GOF720948 GYA720867:GYB720948 HHW720867:HHX720948 HRS720867:HRT720948 IBO720867:IBP720948 ILK720867:ILL720948 IVG720867:IVH720948 JFC720867:JFD720948 JOY720867:JOZ720948 JYU720867:JYV720948 KIQ720867:KIR720948 KSM720867:KSN720948 LCI720867:LCJ720948 LME720867:LMF720948 LWA720867:LWB720948 MFW720867:MFX720948 MPS720867:MPT720948 MZO720867:MZP720948 NJK720867:NJL720948 NTG720867:NTH720948 ODC720867:ODD720948 OMY720867:OMZ720948 OWU720867:OWV720948 PGQ720867:PGR720948 PQM720867:PQN720948 QAI720867:QAJ720948 QKE720867:QKF720948 QUA720867:QUB720948 RDW720867:RDX720948 RNS720867:RNT720948 RXO720867:RXP720948 SHK720867:SHL720948 SRG720867:SRH720948 TBC720867:TBD720948 TKY720867:TKZ720948 TUU720867:TUV720948 UEQ720867:UER720948 UOM720867:UON720948 UYI720867:UYJ720948 VIE720867:VIF720948 VSA720867:VSB720948 WBW720867:WBX720948 WLS720867:WLT720948 WVO720867:WVP720948 JC786403:JD786484 SY786403:SZ786484 ACU786403:ACV786484 AMQ786403:AMR786484 AWM786403:AWN786484 BGI786403:BGJ786484 BQE786403:BQF786484 CAA786403:CAB786484 CJW786403:CJX786484 CTS786403:CTT786484 DDO786403:DDP786484 DNK786403:DNL786484 DXG786403:DXH786484 EHC786403:EHD786484 EQY786403:EQZ786484 FAU786403:FAV786484 FKQ786403:FKR786484 FUM786403:FUN786484 GEI786403:GEJ786484 GOE786403:GOF786484 GYA786403:GYB786484 HHW786403:HHX786484 HRS786403:HRT786484 IBO786403:IBP786484 ILK786403:ILL786484 IVG786403:IVH786484 JFC786403:JFD786484 JOY786403:JOZ786484 JYU786403:JYV786484 KIQ786403:KIR786484 KSM786403:KSN786484 LCI786403:LCJ786484 LME786403:LMF786484 LWA786403:LWB786484 MFW786403:MFX786484 MPS786403:MPT786484 MZO786403:MZP786484 NJK786403:NJL786484 NTG786403:NTH786484 ODC786403:ODD786484 OMY786403:OMZ786484 OWU786403:OWV786484 PGQ786403:PGR786484 PQM786403:PQN786484 QAI786403:QAJ786484 QKE786403:QKF786484 QUA786403:QUB786484 RDW786403:RDX786484 RNS786403:RNT786484 RXO786403:RXP786484 SHK786403:SHL786484 SRG786403:SRH786484 TBC786403:TBD786484 TKY786403:TKZ786484 TUU786403:TUV786484 UEQ786403:UER786484 UOM786403:UON786484 UYI786403:UYJ786484 VIE786403:VIF786484 VSA786403:VSB786484 WBW786403:WBX786484 WLS786403:WLT786484 WVO786403:WVP786484 JC851939:JD852020 SY851939:SZ852020 ACU851939:ACV852020 AMQ851939:AMR852020 AWM851939:AWN852020 BGI851939:BGJ852020 BQE851939:BQF852020 CAA851939:CAB852020 CJW851939:CJX852020 CTS851939:CTT852020 DDO851939:DDP852020 DNK851939:DNL852020 DXG851939:DXH852020 EHC851939:EHD852020 EQY851939:EQZ852020 FAU851939:FAV852020 FKQ851939:FKR852020 FUM851939:FUN852020 GEI851939:GEJ852020 GOE851939:GOF852020 GYA851939:GYB852020 HHW851939:HHX852020 HRS851939:HRT852020 IBO851939:IBP852020 ILK851939:ILL852020 IVG851939:IVH852020 JFC851939:JFD852020 JOY851939:JOZ852020 JYU851939:JYV852020 KIQ851939:KIR852020 KSM851939:KSN852020 LCI851939:LCJ852020 LME851939:LMF852020 LWA851939:LWB852020 MFW851939:MFX852020 MPS851939:MPT852020 MZO851939:MZP852020 NJK851939:NJL852020 NTG851939:NTH852020 ODC851939:ODD852020 OMY851939:OMZ852020 OWU851939:OWV852020 PGQ851939:PGR852020 PQM851939:PQN852020 QAI851939:QAJ852020 QKE851939:QKF852020 QUA851939:QUB852020 RDW851939:RDX852020 RNS851939:RNT852020 RXO851939:RXP852020 SHK851939:SHL852020 SRG851939:SRH852020 TBC851939:TBD852020 TKY851939:TKZ852020 TUU851939:TUV852020 UEQ851939:UER852020 UOM851939:UON852020 UYI851939:UYJ852020 VIE851939:VIF852020 VSA851939:VSB852020 WBW851939:WBX852020 WLS851939:WLT852020 WVO851939:WVP852020 JC917475:JD917556 SY917475:SZ917556 ACU917475:ACV917556 AMQ917475:AMR917556 AWM917475:AWN917556 BGI917475:BGJ917556 BQE917475:BQF917556 CAA917475:CAB917556 CJW917475:CJX917556 CTS917475:CTT917556 DDO917475:DDP917556 DNK917475:DNL917556 DXG917475:DXH917556 EHC917475:EHD917556 EQY917475:EQZ917556 FAU917475:FAV917556 FKQ917475:FKR917556 FUM917475:FUN917556 GEI917475:GEJ917556 GOE917475:GOF917556 GYA917475:GYB917556 HHW917475:HHX917556 HRS917475:HRT917556 IBO917475:IBP917556 ILK917475:ILL917556 IVG917475:IVH917556 JFC917475:JFD917556 JOY917475:JOZ917556 JYU917475:JYV917556 KIQ917475:KIR917556 KSM917475:KSN917556 LCI917475:LCJ917556 LME917475:LMF917556 LWA917475:LWB917556 MFW917475:MFX917556 MPS917475:MPT917556 MZO917475:MZP917556 NJK917475:NJL917556 NTG917475:NTH917556 ODC917475:ODD917556 OMY917475:OMZ917556 OWU917475:OWV917556 PGQ917475:PGR917556 PQM917475:PQN917556 QAI917475:QAJ917556 QKE917475:QKF917556 QUA917475:QUB917556 RDW917475:RDX917556 RNS917475:RNT917556 RXO917475:RXP917556 SHK917475:SHL917556 SRG917475:SRH917556 TBC917475:TBD917556 TKY917475:TKZ917556 TUU917475:TUV917556 UEQ917475:UER917556 UOM917475:UON917556 UYI917475:UYJ917556 VIE917475:VIF917556 VSA917475:VSB917556 WBW917475:WBX917556 WLS917475:WLT917556 WVO917475:WVP917556 JC983011:JD983092 SY983011:SZ983092 ACU983011:ACV983092 AMQ983011:AMR983092 AWM983011:AWN983092 BGI983011:BGJ983092 BQE983011:BQF983092 CAA983011:CAB983092 CJW983011:CJX983092 CTS983011:CTT983092 DDO983011:DDP983092 DNK983011:DNL983092 DXG983011:DXH983092 EHC983011:EHD983092 EQY983011:EQZ983092 FAU983011:FAV983092 FKQ983011:FKR983092 FUM983011:FUN983092 GEI983011:GEJ983092 GOE983011:GOF983092 GYA983011:GYB983092 HHW983011:HHX983092 HRS983011:HRT983092 IBO983011:IBP983092 ILK983011:ILL983092 IVG983011:IVH983092 JFC983011:JFD983092 JOY983011:JOZ983092 JYU983011:JYV983092 KIQ983011:KIR983092 KSM983011:KSN983092 LCI983011:LCJ983092 LME983011:LMF983092 LWA983011:LWB983092 MFW983011:MFX983092 MPS983011:MPT983092 MZO983011:MZP983092 NJK983011:NJL983092 NTG983011:NTH983092 ODC983011:ODD983092 OMY983011:OMZ983092 OWU983011:OWV983092 PGQ983011:PGR983092 PQM983011:PQN983092 QAI983011:QAJ983092 QKE983011:QKF983092 QUA983011:QUB983092 RDW983011:RDX983092 RNS983011:RNT983092 RXO983011:RXP983092 SHK983011:SHL983092 SRG983011:SRH983092 TBC983011:TBD983092 TKY983011:TKZ983092 TUU983011:TUV983092 UEQ983011:UER983092 UOM983011:UON983092 UYI983011:UYJ983092 VIE983011:VIF983092 VSA983011:VSB983092 WBW983011:WBX983092 WLS983011:WLT983092 WVO983011:WVP983092 UYD144:UYJ144 IZ65589:IZ65669 SV65589:SV65669 ACR65589:ACR65669 AMN65589:AMN65669 AWJ65589:AWJ65669 BGF65589:BGF65669 BQB65589:BQB65669 BZX65589:BZX65669 CJT65589:CJT65669 CTP65589:CTP65669 DDL65589:DDL65669 DNH65589:DNH65669 DXD65589:DXD65669 EGZ65589:EGZ65669 EQV65589:EQV65669 FAR65589:FAR65669 FKN65589:FKN65669 FUJ65589:FUJ65669 GEF65589:GEF65669 GOB65589:GOB65669 GXX65589:GXX65669 HHT65589:HHT65669 HRP65589:HRP65669 IBL65589:IBL65669 ILH65589:ILH65669 IVD65589:IVD65669 JEZ65589:JEZ65669 JOV65589:JOV65669 JYR65589:JYR65669 KIN65589:KIN65669 KSJ65589:KSJ65669 LCF65589:LCF65669 LMB65589:LMB65669 LVX65589:LVX65669 MFT65589:MFT65669 MPP65589:MPP65669 MZL65589:MZL65669 NJH65589:NJH65669 NTD65589:NTD65669 OCZ65589:OCZ65669 OMV65589:OMV65669 OWR65589:OWR65669 PGN65589:PGN65669 PQJ65589:PQJ65669 QAF65589:QAF65669 QKB65589:QKB65669 QTX65589:QTX65669 RDT65589:RDT65669 RNP65589:RNP65669 RXL65589:RXL65669 SHH65589:SHH65669 SRD65589:SRD65669 TAZ65589:TAZ65669 TKV65589:TKV65669 TUR65589:TUR65669 UEN65589:UEN65669 UOJ65589:UOJ65669 UYF65589:UYF65669 VIB65589:VIB65669 VRX65589:VRX65669 WBT65589:WBT65669 WLP65589:WLP65669 WVL65589:WVL65669 UOH144:UON144 IZ131125:IZ131205 SV131125:SV131205 ACR131125:ACR131205 AMN131125:AMN131205 AWJ131125:AWJ131205 BGF131125:BGF131205 BQB131125:BQB131205 BZX131125:BZX131205 CJT131125:CJT131205 CTP131125:CTP131205 DDL131125:DDL131205 DNH131125:DNH131205 DXD131125:DXD131205 EGZ131125:EGZ131205 EQV131125:EQV131205 FAR131125:FAR131205 FKN131125:FKN131205 FUJ131125:FUJ131205 GEF131125:GEF131205 GOB131125:GOB131205 GXX131125:GXX131205 HHT131125:HHT131205 HRP131125:HRP131205 IBL131125:IBL131205 ILH131125:ILH131205 IVD131125:IVD131205 JEZ131125:JEZ131205 JOV131125:JOV131205 JYR131125:JYR131205 KIN131125:KIN131205 KSJ131125:KSJ131205 LCF131125:LCF131205 LMB131125:LMB131205 LVX131125:LVX131205 MFT131125:MFT131205 MPP131125:MPP131205 MZL131125:MZL131205 NJH131125:NJH131205 NTD131125:NTD131205 OCZ131125:OCZ131205 OMV131125:OMV131205 OWR131125:OWR131205 PGN131125:PGN131205 PQJ131125:PQJ131205 QAF131125:QAF131205 QKB131125:QKB131205 QTX131125:QTX131205 RDT131125:RDT131205 RNP131125:RNP131205 RXL131125:RXL131205 SHH131125:SHH131205 SRD131125:SRD131205 TAZ131125:TAZ131205 TKV131125:TKV131205 TUR131125:TUR131205 UEN131125:UEN131205 UOJ131125:UOJ131205 UYF131125:UYF131205 VIB131125:VIB131205 VRX131125:VRX131205 WBT131125:WBT131205 WLP131125:WLP131205 WVL131125:WVL131205 UEL144:UER144 IZ196661:IZ196741 SV196661:SV196741 ACR196661:ACR196741 AMN196661:AMN196741 AWJ196661:AWJ196741 BGF196661:BGF196741 BQB196661:BQB196741 BZX196661:BZX196741 CJT196661:CJT196741 CTP196661:CTP196741 DDL196661:DDL196741 DNH196661:DNH196741 DXD196661:DXD196741 EGZ196661:EGZ196741 EQV196661:EQV196741 FAR196661:FAR196741 FKN196661:FKN196741 FUJ196661:FUJ196741 GEF196661:GEF196741 GOB196661:GOB196741 GXX196661:GXX196741 HHT196661:HHT196741 HRP196661:HRP196741 IBL196661:IBL196741 ILH196661:ILH196741 IVD196661:IVD196741 JEZ196661:JEZ196741 JOV196661:JOV196741 JYR196661:JYR196741 KIN196661:KIN196741 KSJ196661:KSJ196741 LCF196661:LCF196741 LMB196661:LMB196741 LVX196661:LVX196741 MFT196661:MFT196741 MPP196661:MPP196741 MZL196661:MZL196741 NJH196661:NJH196741 NTD196661:NTD196741 OCZ196661:OCZ196741 OMV196661:OMV196741 OWR196661:OWR196741 PGN196661:PGN196741 PQJ196661:PQJ196741 QAF196661:QAF196741 QKB196661:QKB196741 QTX196661:QTX196741 RDT196661:RDT196741 RNP196661:RNP196741 RXL196661:RXL196741 SHH196661:SHH196741 SRD196661:SRD196741 TAZ196661:TAZ196741 TKV196661:TKV196741 TUR196661:TUR196741 UEN196661:UEN196741 UOJ196661:UOJ196741 UYF196661:UYF196741 VIB196661:VIB196741 VRX196661:VRX196741 WBT196661:WBT196741 WLP196661:WLP196741 WVL196661:WVL196741 TUP144:TUV144 IZ262197:IZ262277 SV262197:SV262277 ACR262197:ACR262277 AMN262197:AMN262277 AWJ262197:AWJ262277 BGF262197:BGF262277 BQB262197:BQB262277 BZX262197:BZX262277 CJT262197:CJT262277 CTP262197:CTP262277 DDL262197:DDL262277 DNH262197:DNH262277 DXD262197:DXD262277 EGZ262197:EGZ262277 EQV262197:EQV262277 FAR262197:FAR262277 FKN262197:FKN262277 FUJ262197:FUJ262277 GEF262197:GEF262277 GOB262197:GOB262277 GXX262197:GXX262277 HHT262197:HHT262277 HRP262197:HRP262277 IBL262197:IBL262277 ILH262197:ILH262277 IVD262197:IVD262277 JEZ262197:JEZ262277 JOV262197:JOV262277 JYR262197:JYR262277 KIN262197:KIN262277 KSJ262197:KSJ262277 LCF262197:LCF262277 LMB262197:LMB262277 LVX262197:LVX262277 MFT262197:MFT262277 MPP262197:MPP262277 MZL262197:MZL262277 NJH262197:NJH262277 NTD262197:NTD262277 OCZ262197:OCZ262277 OMV262197:OMV262277 OWR262197:OWR262277 PGN262197:PGN262277 PQJ262197:PQJ262277 QAF262197:QAF262277 QKB262197:QKB262277 QTX262197:QTX262277 RDT262197:RDT262277 RNP262197:RNP262277 RXL262197:RXL262277 SHH262197:SHH262277 SRD262197:SRD262277 TAZ262197:TAZ262277 TKV262197:TKV262277 TUR262197:TUR262277 UEN262197:UEN262277 UOJ262197:UOJ262277 UYF262197:UYF262277 VIB262197:VIB262277 VRX262197:VRX262277 WBT262197:WBT262277 WLP262197:WLP262277 WVL262197:WVL262277 TKT144:TKZ144 IZ327733:IZ327813 SV327733:SV327813 ACR327733:ACR327813 AMN327733:AMN327813 AWJ327733:AWJ327813 BGF327733:BGF327813 BQB327733:BQB327813 BZX327733:BZX327813 CJT327733:CJT327813 CTP327733:CTP327813 DDL327733:DDL327813 DNH327733:DNH327813 DXD327733:DXD327813 EGZ327733:EGZ327813 EQV327733:EQV327813 FAR327733:FAR327813 FKN327733:FKN327813 FUJ327733:FUJ327813 GEF327733:GEF327813 GOB327733:GOB327813 GXX327733:GXX327813 HHT327733:HHT327813 HRP327733:HRP327813 IBL327733:IBL327813 ILH327733:ILH327813 IVD327733:IVD327813 JEZ327733:JEZ327813 JOV327733:JOV327813 JYR327733:JYR327813 KIN327733:KIN327813 KSJ327733:KSJ327813 LCF327733:LCF327813 LMB327733:LMB327813 LVX327733:LVX327813 MFT327733:MFT327813 MPP327733:MPP327813 MZL327733:MZL327813 NJH327733:NJH327813 NTD327733:NTD327813 OCZ327733:OCZ327813 OMV327733:OMV327813 OWR327733:OWR327813 PGN327733:PGN327813 PQJ327733:PQJ327813 QAF327733:QAF327813 QKB327733:QKB327813 QTX327733:QTX327813 RDT327733:RDT327813 RNP327733:RNP327813 RXL327733:RXL327813 SHH327733:SHH327813 SRD327733:SRD327813 TAZ327733:TAZ327813 TKV327733:TKV327813 TUR327733:TUR327813 UEN327733:UEN327813 UOJ327733:UOJ327813 UYF327733:UYF327813 VIB327733:VIB327813 VRX327733:VRX327813 WBT327733:WBT327813 WLP327733:WLP327813 WVL327733:WVL327813 TAX144:TBD144 IZ393269:IZ393349 SV393269:SV393349 ACR393269:ACR393349 AMN393269:AMN393349 AWJ393269:AWJ393349 BGF393269:BGF393349 BQB393269:BQB393349 BZX393269:BZX393349 CJT393269:CJT393349 CTP393269:CTP393349 DDL393269:DDL393349 DNH393269:DNH393349 DXD393269:DXD393349 EGZ393269:EGZ393349 EQV393269:EQV393349 FAR393269:FAR393349 FKN393269:FKN393349 FUJ393269:FUJ393349 GEF393269:GEF393349 GOB393269:GOB393349 GXX393269:GXX393349 HHT393269:HHT393349 HRP393269:HRP393349 IBL393269:IBL393349 ILH393269:ILH393349 IVD393269:IVD393349 JEZ393269:JEZ393349 JOV393269:JOV393349 JYR393269:JYR393349 KIN393269:KIN393349 KSJ393269:KSJ393349 LCF393269:LCF393349 LMB393269:LMB393349 LVX393269:LVX393349 MFT393269:MFT393349 MPP393269:MPP393349 MZL393269:MZL393349 NJH393269:NJH393349 NTD393269:NTD393349 OCZ393269:OCZ393349 OMV393269:OMV393349 OWR393269:OWR393349 PGN393269:PGN393349 PQJ393269:PQJ393349 QAF393269:QAF393349 QKB393269:QKB393349 QTX393269:QTX393349 RDT393269:RDT393349 RNP393269:RNP393349 RXL393269:RXL393349 SHH393269:SHH393349 SRD393269:SRD393349 TAZ393269:TAZ393349 TKV393269:TKV393349 TUR393269:TUR393349 UEN393269:UEN393349 UOJ393269:UOJ393349 UYF393269:UYF393349 VIB393269:VIB393349 VRX393269:VRX393349 WBT393269:WBT393349 WLP393269:WLP393349 WVL393269:WVL393349 SRB144:SRH144 IZ458805:IZ458885 SV458805:SV458885 ACR458805:ACR458885 AMN458805:AMN458885 AWJ458805:AWJ458885 BGF458805:BGF458885 BQB458805:BQB458885 BZX458805:BZX458885 CJT458805:CJT458885 CTP458805:CTP458885 DDL458805:DDL458885 DNH458805:DNH458885 DXD458805:DXD458885 EGZ458805:EGZ458885 EQV458805:EQV458885 FAR458805:FAR458885 FKN458805:FKN458885 FUJ458805:FUJ458885 GEF458805:GEF458885 GOB458805:GOB458885 GXX458805:GXX458885 HHT458805:HHT458885 HRP458805:HRP458885 IBL458805:IBL458885 ILH458805:ILH458885 IVD458805:IVD458885 JEZ458805:JEZ458885 JOV458805:JOV458885 JYR458805:JYR458885 KIN458805:KIN458885 KSJ458805:KSJ458885 LCF458805:LCF458885 LMB458805:LMB458885 LVX458805:LVX458885 MFT458805:MFT458885 MPP458805:MPP458885 MZL458805:MZL458885 NJH458805:NJH458885 NTD458805:NTD458885 OCZ458805:OCZ458885 OMV458805:OMV458885 OWR458805:OWR458885 PGN458805:PGN458885 PQJ458805:PQJ458885 QAF458805:QAF458885 QKB458805:QKB458885 QTX458805:QTX458885 RDT458805:RDT458885 RNP458805:RNP458885 RXL458805:RXL458885 SHH458805:SHH458885 SRD458805:SRD458885 TAZ458805:TAZ458885 TKV458805:TKV458885 TUR458805:TUR458885 UEN458805:UEN458885 UOJ458805:UOJ458885 UYF458805:UYF458885 VIB458805:VIB458885 VRX458805:VRX458885 WBT458805:WBT458885 WLP458805:WLP458885 WVL458805:WVL458885 SHF144:SHL144 IZ524341:IZ524421 SV524341:SV524421 ACR524341:ACR524421 AMN524341:AMN524421 AWJ524341:AWJ524421 BGF524341:BGF524421 BQB524341:BQB524421 BZX524341:BZX524421 CJT524341:CJT524421 CTP524341:CTP524421 DDL524341:DDL524421 DNH524341:DNH524421 DXD524341:DXD524421 EGZ524341:EGZ524421 EQV524341:EQV524421 FAR524341:FAR524421 FKN524341:FKN524421 FUJ524341:FUJ524421 GEF524341:GEF524421 GOB524341:GOB524421 GXX524341:GXX524421 HHT524341:HHT524421 HRP524341:HRP524421 IBL524341:IBL524421 ILH524341:ILH524421 IVD524341:IVD524421 JEZ524341:JEZ524421 JOV524341:JOV524421 JYR524341:JYR524421 KIN524341:KIN524421 KSJ524341:KSJ524421 LCF524341:LCF524421 LMB524341:LMB524421 LVX524341:LVX524421 MFT524341:MFT524421 MPP524341:MPP524421 MZL524341:MZL524421 NJH524341:NJH524421 NTD524341:NTD524421 OCZ524341:OCZ524421 OMV524341:OMV524421 OWR524341:OWR524421 PGN524341:PGN524421 PQJ524341:PQJ524421 QAF524341:QAF524421 QKB524341:QKB524421 QTX524341:QTX524421 RDT524341:RDT524421 RNP524341:RNP524421 RXL524341:RXL524421 SHH524341:SHH524421 SRD524341:SRD524421 TAZ524341:TAZ524421 TKV524341:TKV524421 TUR524341:TUR524421 UEN524341:UEN524421 UOJ524341:UOJ524421 UYF524341:UYF524421 VIB524341:VIB524421 VRX524341:VRX524421 WBT524341:WBT524421 WLP524341:WLP524421 WVL524341:WVL524421 RXJ144:RXP144 IZ589877:IZ589957 SV589877:SV589957 ACR589877:ACR589957 AMN589877:AMN589957 AWJ589877:AWJ589957 BGF589877:BGF589957 BQB589877:BQB589957 BZX589877:BZX589957 CJT589877:CJT589957 CTP589877:CTP589957 DDL589877:DDL589957 DNH589877:DNH589957 DXD589877:DXD589957 EGZ589877:EGZ589957 EQV589877:EQV589957 FAR589877:FAR589957 FKN589877:FKN589957 FUJ589877:FUJ589957 GEF589877:GEF589957 GOB589877:GOB589957 GXX589877:GXX589957 HHT589877:HHT589957 HRP589877:HRP589957 IBL589877:IBL589957 ILH589877:ILH589957 IVD589877:IVD589957 JEZ589877:JEZ589957 JOV589877:JOV589957 JYR589877:JYR589957 KIN589877:KIN589957 KSJ589877:KSJ589957 LCF589877:LCF589957 LMB589877:LMB589957 LVX589877:LVX589957 MFT589877:MFT589957 MPP589877:MPP589957 MZL589877:MZL589957 NJH589877:NJH589957 NTD589877:NTD589957 OCZ589877:OCZ589957 OMV589877:OMV589957 OWR589877:OWR589957 PGN589877:PGN589957 PQJ589877:PQJ589957 QAF589877:QAF589957 QKB589877:QKB589957 QTX589877:QTX589957 RDT589877:RDT589957 RNP589877:RNP589957 RXL589877:RXL589957 SHH589877:SHH589957 SRD589877:SRD589957 TAZ589877:TAZ589957 TKV589877:TKV589957 TUR589877:TUR589957 UEN589877:UEN589957 UOJ589877:UOJ589957 UYF589877:UYF589957 VIB589877:VIB589957 VRX589877:VRX589957 WBT589877:WBT589957 WLP589877:WLP589957 WVL589877:WVL589957 RNN144:RNT144 IZ655413:IZ655493 SV655413:SV655493 ACR655413:ACR655493 AMN655413:AMN655493 AWJ655413:AWJ655493 BGF655413:BGF655493 BQB655413:BQB655493 BZX655413:BZX655493 CJT655413:CJT655493 CTP655413:CTP655493 DDL655413:DDL655493 DNH655413:DNH655493 DXD655413:DXD655493 EGZ655413:EGZ655493 EQV655413:EQV655493 FAR655413:FAR655493 FKN655413:FKN655493 FUJ655413:FUJ655493 GEF655413:GEF655493 GOB655413:GOB655493 GXX655413:GXX655493 HHT655413:HHT655493 HRP655413:HRP655493 IBL655413:IBL655493 ILH655413:ILH655493 IVD655413:IVD655493 JEZ655413:JEZ655493 JOV655413:JOV655493 JYR655413:JYR655493 KIN655413:KIN655493 KSJ655413:KSJ655493 LCF655413:LCF655493 LMB655413:LMB655493 LVX655413:LVX655493 MFT655413:MFT655493 MPP655413:MPP655493 MZL655413:MZL655493 NJH655413:NJH655493 NTD655413:NTD655493 OCZ655413:OCZ655493 OMV655413:OMV655493 OWR655413:OWR655493 PGN655413:PGN655493 PQJ655413:PQJ655493 QAF655413:QAF655493 QKB655413:QKB655493 QTX655413:QTX655493 RDT655413:RDT655493 RNP655413:RNP655493 RXL655413:RXL655493 SHH655413:SHH655493 SRD655413:SRD655493 TAZ655413:TAZ655493 TKV655413:TKV655493 TUR655413:TUR655493 UEN655413:UEN655493 UOJ655413:UOJ655493 UYF655413:UYF655493 VIB655413:VIB655493 VRX655413:VRX655493 WBT655413:WBT655493 WLP655413:WLP655493 WVL655413:WVL655493 RDR144:RDX144 IZ720949:IZ721029 SV720949:SV721029 ACR720949:ACR721029 AMN720949:AMN721029 AWJ720949:AWJ721029 BGF720949:BGF721029 BQB720949:BQB721029 BZX720949:BZX721029 CJT720949:CJT721029 CTP720949:CTP721029 DDL720949:DDL721029 DNH720949:DNH721029 DXD720949:DXD721029 EGZ720949:EGZ721029 EQV720949:EQV721029 FAR720949:FAR721029 FKN720949:FKN721029 FUJ720949:FUJ721029 GEF720949:GEF721029 GOB720949:GOB721029 GXX720949:GXX721029 HHT720949:HHT721029 HRP720949:HRP721029 IBL720949:IBL721029 ILH720949:ILH721029 IVD720949:IVD721029 JEZ720949:JEZ721029 JOV720949:JOV721029 JYR720949:JYR721029 KIN720949:KIN721029 KSJ720949:KSJ721029 LCF720949:LCF721029 LMB720949:LMB721029 LVX720949:LVX721029 MFT720949:MFT721029 MPP720949:MPP721029 MZL720949:MZL721029 NJH720949:NJH721029 NTD720949:NTD721029 OCZ720949:OCZ721029 OMV720949:OMV721029 OWR720949:OWR721029 PGN720949:PGN721029 PQJ720949:PQJ721029 QAF720949:QAF721029 QKB720949:QKB721029 QTX720949:QTX721029 RDT720949:RDT721029 RNP720949:RNP721029 RXL720949:RXL721029 SHH720949:SHH721029 SRD720949:SRD721029 TAZ720949:TAZ721029 TKV720949:TKV721029 TUR720949:TUR721029 UEN720949:UEN721029 UOJ720949:UOJ721029 UYF720949:UYF721029 VIB720949:VIB721029 VRX720949:VRX721029 WBT720949:WBT721029 WLP720949:WLP721029 WVL720949:WVL721029 QTV144:QUB144 IZ786485:IZ786565 SV786485:SV786565 ACR786485:ACR786565 AMN786485:AMN786565 AWJ786485:AWJ786565 BGF786485:BGF786565 BQB786485:BQB786565 BZX786485:BZX786565 CJT786485:CJT786565 CTP786485:CTP786565 DDL786485:DDL786565 DNH786485:DNH786565 DXD786485:DXD786565 EGZ786485:EGZ786565 EQV786485:EQV786565 FAR786485:FAR786565 FKN786485:FKN786565 FUJ786485:FUJ786565 GEF786485:GEF786565 GOB786485:GOB786565 GXX786485:GXX786565 HHT786485:HHT786565 HRP786485:HRP786565 IBL786485:IBL786565 ILH786485:ILH786565 IVD786485:IVD786565 JEZ786485:JEZ786565 JOV786485:JOV786565 JYR786485:JYR786565 KIN786485:KIN786565 KSJ786485:KSJ786565 LCF786485:LCF786565 LMB786485:LMB786565 LVX786485:LVX786565 MFT786485:MFT786565 MPP786485:MPP786565 MZL786485:MZL786565 NJH786485:NJH786565 NTD786485:NTD786565 OCZ786485:OCZ786565 OMV786485:OMV786565 OWR786485:OWR786565 PGN786485:PGN786565 PQJ786485:PQJ786565 QAF786485:QAF786565 QKB786485:QKB786565 QTX786485:QTX786565 RDT786485:RDT786565 RNP786485:RNP786565 RXL786485:RXL786565 SHH786485:SHH786565 SRD786485:SRD786565 TAZ786485:TAZ786565 TKV786485:TKV786565 TUR786485:TUR786565 UEN786485:UEN786565 UOJ786485:UOJ786565 UYF786485:UYF786565 VIB786485:VIB786565 VRX786485:VRX786565 WBT786485:WBT786565 WLP786485:WLP786565 WVL786485:WVL786565 QJZ144:QKF144 IZ852021:IZ852101 SV852021:SV852101 ACR852021:ACR852101 AMN852021:AMN852101 AWJ852021:AWJ852101 BGF852021:BGF852101 BQB852021:BQB852101 BZX852021:BZX852101 CJT852021:CJT852101 CTP852021:CTP852101 DDL852021:DDL852101 DNH852021:DNH852101 DXD852021:DXD852101 EGZ852021:EGZ852101 EQV852021:EQV852101 FAR852021:FAR852101 FKN852021:FKN852101 FUJ852021:FUJ852101 GEF852021:GEF852101 GOB852021:GOB852101 GXX852021:GXX852101 HHT852021:HHT852101 HRP852021:HRP852101 IBL852021:IBL852101 ILH852021:ILH852101 IVD852021:IVD852101 JEZ852021:JEZ852101 JOV852021:JOV852101 JYR852021:JYR852101 KIN852021:KIN852101 KSJ852021:KSJ852101 LCF852021:LCF852101 LMB852021:LMB852101 LVX852021:LVX852101 MFT852021:MFT852101 MPP852021:MPP852101 MZL852021:MZL852101 NJH852021:NJH852101 NTD852021:NTD852101 OCZ852021:OCZ852101 OMV852021:OMV852101 OWR852021:OWR852101 PGN852021:PGN852101 PQJ852021:PQJ852101 QAF852021:QAF852101 QKB852021:QKB852101 QTX852021:QTX852101 RDT852021:RDT852101 RNP852021:RNP852101 RXL852021:RXL852101 SHH852021:SHH852101 SRD852021:SRD852101 TAZ852021:TAZ852101 TKV852021:TKV852101 TUR852021:TUR852101 UEN852021:UEN852101 UOJ852021:UOJ852101 UYF852021:UYF852101 VIB852021:VIB852101 VRX852021:VRX852101 WBT852021:WBT852101 WLP852021:WLP852101 WVL852021:WVL852101 QAD144:QAJ144 IZ917557:IZ917637 SV917557:SV917637 ACR917557:ACR917637 AMN917557:AMN917637 AWJ917557:AWJ917637 BGF917557:BGF917637 BQB917557:BQB917637 BZX917557:BZX917637 CJT917557:CJT917637 CTP917557:CTP917637 DDL917557:DDL917637 DNH917557:DNH917637 DXD917557:DXD917637 EGZ917557:EGZ917637 EQV917557:EQV917637 FAR917557:FAR917637 FKN917557:FKN917637 FUJ917557:FUJ917637 GEF917557:GEF917637 GOB917557:GOB917637 GXX917557:GXX917637 HHT917557:HHT917637 HRP917557:HRP917637 IBL917557:IBL917637 ILH917557:ILH917637 IVD917557:IVD917637 JEZ917557:JEZ917637 JOV917557:JOV917637 JYR917557:JYR917637 KIN917557:KIN917637 KSJ917557:KSJ917637 LCF917557:LCF917637 LMB917557:LMB917637 LVX917557:LVX917637 MFT917557:MFT917637 MPP917557:MPP917637 MZL917557:MZL917637 NJH917557:NJH917637 NTD917557:NTD917637 OCZ917557:OCZ917637 OMV917557:OMV917637 OWR917557:OWR917637 PGN917557:PGN917637 PQJ917557:PQJ917637 QAF917557:QAF917637 QKB917557:QKB917637 QTX917557:QTX917637 RDT917557:RDT917637 RNP917557:RNP917637 RXL917557:RXL917637 SHH917557:SHH917637 SRD917557:SRD917637 TAZ917557:TAZ917637 TKV917557:TKV917637 TUR917557:TUR917637 UEN917557:UEN917637 UOJ917557:UOJ917637 UYF917557:UYF917637 VIB917557:VIB917637 VRX917557:VRX917637 WBT917557:WBT917637 WLP917557:WLP917637 WVL917557:WVL917637 PQH144:PQN144 IZ983093:IZ983173 SV983093:SV983173 ACR983093:ACR983173 AMN983093:AMN983173 AWJ983093:AWJ983173 BGF983093:BGF983173 BQB983093:BQB983173 BZX983093:BZX983173 CJT983093:CJT983173 CTP983093:CTP983173 DDL983093:DDL983173 DNH983093:DNH983173 DXD983093:DXD983173 EGZ983093:EGZ983173 EQV983093:EQV983173 FAR983093:FAR983173 FKN983093:FKN983173 FUJ983093:FUJ983173 GEF983093:GEF983173 GOB983093:GOB983173 GXX983093:GXX983173 HHT983093:HHT983173 HRP983093:HRP983173 IBL983093:IBL983173 ILH983093:ILH983173 IVD983093:IVD983173 JEZ983093:JEZ983173 JOV983093:JOV983173 JYR983093:JYR983173 KIN983093:KIN983173 KSJ983093:KSJ983173 LCF983093:LCF983173 LMB983093:LMB983173 LVX983093:LVX983173 MFT983093:MFT983173 MPP983093:MPP983173 MZL983093:MZL983173 NJH983093:NJH983173 NTD983093:NTD983173 OCZ983093:OCZ983173 OMV983093:OMV983173 OWR983093:OWR983173 PGN983093:PGN983173 PQJ983093:PQJ983173 QAF983093:QAF983173 QKB983093:QKB983173 QTX983093:QTX983173 RDT983093:RDT983173 RNP983093:RNP983173 RXL983093:RXL983173 SHH983093:SHH983173 SRD983093:SRD983173 TAZ983093:TAZ983173 TKV983093:TKV983173 TUR983093:TUR983173 UEN983093:UEN983173 UOJ983093:UOJ983173 UYF983093:UYF983173 VIB983093:VIB983173 VRX983093:VRX983173 WBT983093:WBT983173 WLP983093:WLP983173 WVL983093:WVL983173 PGL144:PGR144 JA65591:JA65630 SW65591:SW65630 ACS65591:ACS65630 AMO65591:AMO65630 AWK65591:AWK65630 BGG65591:BGG65630 BQC65591:BQC65630 BZY65591:BZY65630 CJU65591:CJU65630 CTQ65591:CTQ65630 DDM65591:DDM65630 DNI65591:DNI65630 DXE65591:DXE65630 EHA65591:EHA65630 EQW65591:EQW65630 FAS65591:FAS65630 FKO65591:FKO65630 FUK65591:FUK65630 GEG65591:GEG65630 GOC65591:GOC65630 GXY65591:GXY65630 HHU65591:HHU65630 HRQ65591:HRQ65630 IBM65591:IBM65630 ILI65591:ILI65630 IVE65591:IVE65630 JFA65591:JFA65630 JOW65591:JOW65630 JYS65591:JYS65630 KIO65591:KIO65630 KSK65591:KSK65630 LCG65591:LCG65630 LMC65591:LMC65630 LVY65591:LVY65630 MFU65591:MFU65630 MPQ65591:MPQ65630 MZM65591:MZM65630 NJI65591:NJI65630 NTE65591:NTE65630 ODA65591:ODA65630 OMW65591:OMW65630 OWS65591:OWS65630 PGO65591:PGO65630 PQK65591:PQK65630 QAG65591:QAG65630 QKC65591:QKC65630 QTY65591:QTY65630 RDU65591:RDU65630 RNQ65591:RNQ65630 RXM65591:RXM65630 SHI65591:SHI65630 SRE65591:SRE65630 TBA65591:TBA65630 TKW65591:TKW65630 TUS65591:TUS65630 UEO65591:UEO65630 UOK65591:UOK65630 UYG65591:UYG65630 VIC65591:VIC65630 VRY65591:VRY65630 WBU65591:WBU65630 WLQ65591:WLQ65630 WVM65591:WVM65630 OWP144:OWV144 JA131127:JA131166 SW131127:SW131166 ACS131127:ACS131166 AMO131127:AMO131166 AWK131127:AWK131166 BGG131127:BGG131166 BQC131127:BQC131166 BZY131127:BZY131166 CJU131127:CJU131166 CTQ131127:CTQ131166 DDM131127:DDM131166 DNI131127:DNI131166 DXE131127:DXE131166 EHA131127:EHA131166 EQW131127:EQW131166 FAS131127:FAS131166 FKO131127:FKO131166 FUK131127:FUK131166 GEG131127:GEG131166 GOC131127:GOC131166 GXY131127:GXY131166 HHU131127:HHU131166 HRQ131127:HRQ131166 IBM131127:IBM131166 ILI131127:ILI131166 IVE131127:IVE131166 JFA131127:JFA131166 JOW131127:JOW131166 JYS131127:JYS131166 KIO131127:KIO131166 KSK131127:KSK131166 LCG131127:LCG131166 LMC131127:LMC131166 LVY131127:LVY131166 MFU131127:MFU131166 MPQ131127:MPQ131166 MZM131127:MZM131166 NJI131127:NJI131166 NTE131127:NTE131166 ODA131127:ODA131166 OMW131127:OMW131166 OWS131127:OWS131166 PGO131127:PGO131166 PQK131127:PQK131166 QAG131127:QAG131166 QKC131127:QKC131166 QTY131127:QTY131166 RDU131127:RDU131166 RNQ131127:RNQ131166 RXM131127:RXM131166 SHI131127:SHI131166 SRE131127:SRE131166 TBA131127:TBA131166 TKW131127:TKW131166 TUS131127:TUS131166 UEO131127:UEO131166 UOK131127:UOK131166 UYG131127:UYG131166 VIC131127:VIC131166 VRY131127:VRY131166 WBU131127:WBU131166 WLQ131127:WLQ131166 WVM131127:WVM131166 OMT144:OMZ144 JA196663:JA196702 SW196663:SW196702 ACS196663:ACS196702 AMO196663:AMO196702 AWK196663:AWK196702 BGG196663:BGG196702 BQC196663:BQC196702 BZY196663:BZY196702 CJU196663:CJU196702 CTQ196663:CTQ196702 DDM196663:DDM196702 DNI196663:DNI196702 DXE196663:DXE196702 EHA196663:EHA196702 EQW196663:EQW196702 FAS196663:FAS196702 FKO196663:FKO196702 FUK196663:FUK196702 GEG196663:GEG196702 GOC196663:GOC196702 GXY196663:GXY196702 HHU196663:HHU196702 HRQ196663:HRQ196702 IBM196663:IBM196702 ILI196663:ILI196702 IVE196663:IVE196702 JFA196663:JFA196702 JOW196663:JOW196702 JYS196663:JYS196702 KIO196663:KIO196702 KSK196663:KSK196702 LCG196663:LCG196702 LMC196663:LMC196702 LVY196663:LVY196702 MFU196663:MFU196702 MPQ196663:MPQ196702 MZM196663:MZM196702 NJI196663:NJI196702 NTE196663:NTE196702 ODA196663:ODA196702 OMW196663:OMW196702 OWS196663:OWS196702 PGO196663:PGO196702 PQK196663:PQK196702 QAG196663:QAG196702 QKC196663:QKC196702 QTY196663:QTY196702 RDU196663:RDU196702 RNQ196663:RNQ196702 RXM196663:RXM196702 SHI196663:SHI196702 SRE196663:SRE196702 TBA196663:TBA196702 TKW196663:TKW196702 TUS196663:TUS196702 UEO196663:UEO196702 UOK196663:UOK196702 UYG196663:UYG196702 VIC196663:VIC196702 VRY196663:VRY196702 WBU196663:WBU196702 WLQ196663:WLQ196702 WVM196663:WVM196702 OCX144:ODD144 JA262199:JA262238 SW262199:SW262238 ACS262199:ACS262238 AMO262199:AMO262238 AWK262199:AWK262238 BGG262199:BGG262238 BQC262199:BQC262238 BZY262199:BZY262238 CJU262199:CJU262238 CTQ262199:CTQ262238 DDM262199:DDM262238 DNI262199:DNI262238 DXE262199:DXE262238 EHA262199:EHA262238 EQW262199:EQW262238 FAS262199:FAS262238 FKO262199:FKO262238 FUK262199:FUK262238 GEG262199:GEG262238 GOC262199:GOC262238 GXY262199:GXY262238 HHU262199:HHU262238 HRQ262199:HRQ262238 IBM262199:IBM262238 ILI262199:ILI262238 IVE262199:IVE262238 JFA262199:JFA262238 JOW262199:JOW262238 JYS262199:JYS262238 KIO262199:KIO262238 KSK262199:KSK262238 LCG262199:LCG262238 LMC262199:LMC262238 LVY262199:LVY262238 MFU262199:MFU262238 MPQ262199:MPQ262238 MZM262199:MZM262238 NJI262199:NJI262238 NTE262199:NTE262238 ODA262199:ODA262238 OMW262199:OMW262238 OWS262199:OWS262238 PGO262199:PGO262238 PQK262199:PQK262238 QAG262199:QAG262238 QKC262199:QKC262238 QTY262199:QTY262238 RDU262199:RDU262238 RNQ262199:RNQ262238 RXM262199:RXM262238 SHI262199:SHI262238 SRE262199:SRE262238 TBA262199:TBA262238 TKW262199:TKW262238 TUS262199:TUS262238 UEO262199:UEO262238 UOK262199:UOK262238 UYG262199:UYG262238 VIC262199:VIC262238 VRY262199:VRY262238 WBU262199:WBU262238 WLQ262199:WLQ262238 WVM262199:WVM262238 NTB144:NTH144 JA327735:JA327774 SW327735:SW327774 ACS327735:ACS327774 AMO327735:AMO327774 AWK327735:AWK327774 BGG327735:BGG327774 BQC327735:BQC327774 BZY327735:BZY327774 CJU327735:CJU327774 CTQ327735:CTQ327774 DDM327735:DDM327774 DNI327735:DNI327774 DXE327735:DXE327774 EHA327735:EHA327774 EQW327735:EQW327774 FAS327735:FAS327774 FKO327735:FKO327774 FUK327735:FUK327774 GEG327735:GEG327774 GOC327735:GOC327774 GXY327735:GXY327774 HHU327735:HHU327774 HRQ327735:HRQ327774 IBM327735:IBM327774 ILI327735:ILI327774 IVE327735:IVE327774 JFA327735:JFA327774 JOW327735:JOW327774 JYS327735:JYS327774 KIO327735:KIO327774 KSK327735:KSK327774 LCG327735:LCG327774 LMC327735:LMC327774 LVY327735:LVY327774 MFU327735:MFU327774 MPQ327735:MPQ327774 MZM327735:MZM327774 NJI327735:NJI327774 NTE327735:NTE327774 ODA327735:ODA327774 OMW327735:OMW327774 OWS327735:OWS327774 PGO327735:PGO327774 PQK327735:PQK327774 QAG327735:QAG327774 QKC327735:QKC327774 QTY327735:QTY327774 RDU327735:RDU327774 RNQ327735:RNQ327774 RXM327735:RXM327774 SHI327735:SHI327774 SRE327735:SRE327774 TBA327735:TBA327774 TKW327735:TKW327774 TUS327735:TUS327774 UEO327735:UEO327774 UOK327735:UOK327774 UYG327735:UYG327774 VIC327735:VIC327774 VRY327735:VRY327774 WBU327735:WBU327774 WLQ327735:WLQ327774 WVM327735:WVM327774 NJF144:NJL144 JA393271:JA393310 SW393271:SW393310 ACS393271:ACS393310 AMO393271:AMO393310 AWK393271:AWK393310 BGG393271:BGG393310 BQC393271:BQC393310 BZY393271:BZY393310 CJU393271:CJU393310 CTQ393271:CTQ393310 DDM393271:DDM393310 DNI393271:DNI393310 DXE393271:DXE393310 EHA393271:EHA393310 EQW393271:EQW393310 FAS393271:FAS393310 FKO393271:FKO393310 FUK393271:FUK393310 GEG393271:GEG393310 GOC393271:GOC393310 GXY393271:GXY393310 HHU393271:HHU393310 HRQ393271:HRQ393310 IBM393271:IBM393310 ILI393271:ILI393310 IVE393271:IVE393310 JFA393271:JFA393310 JOW393271:JOW393310 JYS393271:JYS393310 KIO393271:KIO393310 KSK393271:KSK393310 LCG393271:LCG393310 LMC393271:LMC393310 LVY393271:LVY393310 MFU393271:MFU393310 MPQ393271:MPQ393310 MZM393271:MZM393310 NJI393271:NJI393310 NTE393271:NTE393310 ODA393271:ODA393310 OMW393271:OMW393310 OWS393271:OWS393310 PGO393271:PGO393310 PQK393271:PQK393310 QAG393271:QAG393310 QKC393271:QKC393310 QTY393271:QTY393310 RDU393271:RDU393310 RNQ393271:RNQ393310 RXM393271:RXM393310 SHI393271:SHI393310 SRE393271:SRE393310 TBA393271:TBA393310 TKW393271:TKW393310 TUS393271:TUS393310 UEO393271:UEO393310 UOK393271:UOK393310 UYG393271:UYG393310 VIC393271:VIC393310 VRY393271:VRY393310 WBU393271:WBU393310 WLQ393271:WLQ393310 WVM393271:WVM393310 MZJ144:MZP144 JA458807:JA458846 SW458807:SW458846 ACS458807:ACS458846 AMO458807:AMO458846 AWK458807:AWK458846 BGG458807:BGG458846 BQC458807:BQC458846 BZY458807:BZY458846 CJU458807:CJU458846 CTQ458807:CTQ458846 DDM458807:DDM458846 DNI458807:DNI458846 DXE458807:DXE458846 EHA458807:EHA458846 EQW458807:EQW458846 FAS458807:FAS458846 FKO458807:FKO458846 FUK458807:FUK458846 GEG458807:GEG458846 GOC458807:GOC458846 GXY458807:GXY458846 HHU458807:HHU458846 HRQ458807:HRQ458846 IBM458807:IBM458846 ILI458807:ILI458846 IVE458807:IVE458846 JFA458807:JFA458846 JOW458807:JOW458846 JYS458807:JYS458846 KIO458807:KIO458846 KSK458807:KSK458846 LCG458807:LCG458846 LMC458807:LMC458846 LVY458807:LVY458846 MFU458807:MFU458846 MPQ458807:MPQ458846 MZM458807:MZM458846 NJI458807:NJI458846 NTE458807:NTE458846 ODA458807:ODA458846 OMW458807:OMW458846 OWS458807:OWS458846 PGO458807:PGO458846 PQK458807:PQK458846 QAG458807:QAG458846 QKC458807:QKC458846 QTY458807:QTY458846 RDU458807:RDU458846 RNQ458807:RNQ458846 RXM458807:RXM458846 SHI458807:SHI458846 SRE458807:SRE458846 TBA458807:TBA458846 TKW458807:TKW458846 TUS458807:TUS458846 UEO458807:UEO458846 UOK458807:UOK458846 UYG458807:UYG458846 VIC458807:VIC458846 VRY458807:VRY458846 WBU458807:WBU458846 WLQ458807:WLQ458846 WVM458807:WVM458846 MPN144:MPT144 JA524343:JA524382 SW524343:SW524382 ACS524343:ACS524382 AMO524343:AMO524382 AWK524343:AWK524382 BGG524343:BGG524382 BQC524343:BQC524382 BZY524343:BZY524382 CJU524343:CJU524382 CTQ524343:CTQ524382 DDM524343:DDM524382 DNI524343:DNI524382 DXE524343:DXE524382 EHA524343:EHA524382 EQW524343:EQW524382 FAS524343:FAS524382 FKO524343:FKO524382 FUK524343:FUK524382 GEG524343:GEG524382 GOC524343:GOC524382 GXY524343:GXY524382 HHU524343:HHU524382 HRQ524343:HRQ524382 IBM524343:IBM524382 ILI524343:ILI524382 IVE524343:IVE524382 JFA524343:JFA524382 JOW524343:JOW524382 JYS524343:JYS524382 KIO524343:KIO524382 KSK524343:KSK524382 LCG524343:LCG524382 LMC524343:LMC524382 LVY524343:LVY524382 MFU524343:MFU524382 MPQ524343:MPQ524382 MZM524343:MZM524382 NJI524343:NJI524382 NTE524343:NTE524382 ODA524343:ODA524382 OMW524343:OMW524382 OWS524343:OWS524382 PGO524343:PGO524382 PQK524343:PQK524382 QAG524343:QAG524382 QKC524343:QKC524382 QTY524343:QTY524382 RDU524343:RDU524382 RNQ524343:RNQ524382 RXM524343:RXM524382 SHI524343:SHI524382 SRE524343:SRE524382 TBA524343:TBA524382 TKW524343:TKW524382 TUS524343:TUS524382 UEO524343:UEO524382 UOK524343:UOK524382 UYG524343:UYG524382 VIC524343:VIC524382 VRY524343:VRY524382 WBU524343:WBU524382 WLQ524343:WLQ524382 WVM524343:WVM524382 MFR144:MFX144 JA589879:JA589918 SW589879:SW589918 ACS589879:ACS589918 AMO589879:AMO589918 AWK589879:AWK589918 BGG589879:BGG589918 BQC589879:BQC589918 BZY589879:BZY589918 CJU589879:CJU589918 CTQ589879:CTQ589918 DDM589879:DDM589918 DNI589879:DNI589918 DXE589879:DXE589918 EHA589879:EHA589918 EQW589879:EQW589918 FAS589879:FAS589918 FKO589879:FKO589918 FUK589879:FUK589918 GEG589879:GEG589918 GOC589879:GOC589918 GXY589879:GXY589918 HHU589879:HHU589918 HRQ589879:HRQ589918 IBM589879:IBM589918 ILI589879:ILI589918 IVE589879:IVE589918 JFA589879:JFA589918 JOW589879:JOW589918 JYS589879:JYS589918 KIO589879:KIO589918 KSK589879:KSK589918 LCG589879:LCG589918 LMC589879:LMC589918 LVY589879:LVY589918 MFU589879:MFU589918 MPQ589879:MPQ589918 MZM589879:MZM589918 NJI589879:NJI589918 NTE589879:NTE589918 ODA589879:ODA589918 OMW589879:OMW589918 OWS589879:OWS589918 PGO589879:PGO589918 PQK589879:PQK589918 QAG589879:QAG589918 QKC589879:QKC589918 QTY589879:QTY589918 RDU589879:RDU589918 RNQ589879:RNQ589918 RXM589879:RXM589918 SHI589879:SHI589918 SRE589879:SRE589918 TBA589879:TBA589918 TKW589879:TKW589918 TUS589879:TUS589918 UEO589879:UEO589918 UOK589879:UOK589918 UYG589879:UYG589918 VIC589879:VIC589918 VRY589879:VRY589918 WBU589879:WBU589918 WLQ589879:WLQ589918 WVM589879:WVM589918 LVV144:LWB144 JA655415:JA655454 SW655415:SW655454 ACS655415:ACS655454 AMO655415:AMO655454 AWK655415:AWK655454 BGG655415:BGG655454 BQC655415:BQC655454 BZY655415:BZY655454 CJU655415:CJU655454 CTQ655415:CTQ655454 DDM655415:DDM655454 DNI655415:DNI655454 DXE655415:DXE655454 EHA655415:EHA655454 EQW655415:EQW655454 FAS655415:FAS655454 FKO655415:FKO655454 FUK655415:FUK655454 GEG655415:GEG655454 GOC655415:GOC655454 GXY655415:GXY655454 HHU655415:HHU655454 HRQ655415:HRQ655454 IBM655415:IBM655454 ILI655415:ILI655454 IVE655415:IVE655454 JFA655415:JFA655454 JOW655415:JOW655454 JYS655415:JYS655454 KIO655415:KIO655454 KSK655415:KSK655454 LCG655415:LCG655454 LMC655415:LMC655454 LVY655415:LVY655454 MFU655415:MFU655454 MPQ655415:MPQ655454 MZM655415:MZM655454 NJI655415:NJI655454 NTE655415:NTE655454 ODA655415:ODA655454 OMW655415:OMW655454 OWS655415:OWS655454 PGO655415:PGO655454 PQK655415:PQK655454 QAG655415:QAG655454 QKC655415:QKC655454 QTY655415:QTY655454 RDU655415:RDU655454 RNQ655415:RNQ655454 RXM655415:RXM655454 SHI655415:SHI655454 SRE655415:SRE655454 TBA655415:TBA655454 TKW655415:TKW655454 TUS655415:TUS655454 UEO655415:UEO655454 UOK655415:UOK655454 UYG655415:UYG655454 VIC655415:VIC655454 VRY655415:VRY655454 WBU655415:WBU655454 WLQ655415:WLQ655454 WVM655415:WVM655454 LLZ144:LMF144 JA720951:JA720990 SW720951:SW720990 ACS720951:ACS720990 AMO720951:AMO720990 AWK720951:AWK720990 BGG720951:BGG720990 BQC720951:BQC720990 BZY720951:BZY720990 CJU720951:CJU720990 CTQ720951:CTQ720990 DDM720951:DDM720990 DNI720951:DNI720990 DXE720951:DXE720990 EHA720951:EHA720990 EQW720951:EQW720990 FAS720951:FAS720990 FKO720951:FKO720990 FUK720951:FUK720990 GEG720951:GEG720990 GOC720951:GOC720990 GXY720951:GXY720990 HHU720951:HHU720990 HRQ720951:HRQ720990 IBM720951:IBM720990 ILI720951:ILI720990 IVE720951:IVE720990 JFA720951:JFA720990 JOW720951:JOW720990 JYS720951:JYS720990 KIO720951:KIO720990 KSK720951:KSK720990 LCG720951:LCG720990 LMC720951:LMC720990 LVY720951:LVY720990 MFU720951:MFU720990 MPQ720951:MPQ720990 MZM720951:MZM720990 NJI720951:NJI720990 NTE720951:NTE720990 ODA720951:ODA720990 OMW720951:OMW720990 OWS720951:OWS720990 PGO720951:PGO720990 PQK720951:PQK720990 QAG720951:QAG720990 QKC720951:QKC720990 QTY720951:QTY720990 RDU720951:RDU720990 RNQ720951:RNQ720990 RXM720951:RXM720990 SHI720951:SHI720990 SRE720951:SRE720990 TBA720951:TBA720990 TKW720951:TKW720990 TUS720951:TUS720990 UEO720951:UEO720990 UOK720951:UOK720990 UYG720951:UYG720990 VIC720951:VIC720990 VRY720951:VRY720990 WBU720951:WBU720990 WLQ720951:WLQ720990 WVM720951:WVM720990 LCD144:LCJ144 JA786487:JA786526 SW786487:SW786526 ACS786487:ACS786526 AMO786487:AMO786526 AWK786487:AWK786526 BGG786487:BGG786526 BQC786487:BQC786526 BZY786487:BZY786526 CJU786487:CJU786526 CTQ786487:CTQ786526 DDM786487:DDM786526 DNI786487:DNI786526 DXE786487:DXE786526 EHA786487:EHA786526 EQW786487:EQW786526 FAS786487:FAS786526 FKO786487:FKO786526 FUK786487:FUK786526 GEG786487:GEG786526 GOC786487:GOC786526 GXY786487:GXY786526 HHU786487:HHU786526 HRQ786487:HRQ786526 IBM786487:IBM786526 ILI786487:ILI786526 IVE786487:IVE786526 JFA786487:JFA786526 JOW786487:JOW786526 JYS786487:JYS786526 KIO786487:KIO786526 KSK786487:KSK786526 LCG786487:LCG786526 LMC786487:LMC786526 LVY786487:LVY786526 MFU786487:MFU786526 MPQ786487:MPQ786526 MZM786487:MZM786526 NJI786487:NJI786526 NTE786487:NTE786526 ODA786487:ODA786526 OMW786487:OMW786526 OWS786487:OWS786526 PGO786487:PGO786526 PQK786487:PQK786526 QAG786487:QAG786526 QKC786487:QKC786526 QTY786487:QTY786526 RDU786487:RDU786526 RNQ786487:RNQ786526 RXM786487:RXM786526 SHI786487:SHI786526 SRE786487:SRE786526 TBA786487:TBA786526 TKW786487:TKW786526 TUS786487:TUS786526 UEO786487:UEO786526 UOK786487:UOK786526 UYG786487:UYG786526 VIC786487:VIC786526 VRY786487:VRY786526 WBU786487:WBU786526 WLQ786487:WLQ786526 WVM786487:WVM786526 KSH144:KSN144 JA852023:JA852062 SW852023:SW852062 ACS852023:ACS852062 AMO852023:AMO852062 AWK852023:AWK852062 BGG852023:BGG852062 BQC852023:BQC852062 BZY852023:BZY852062 CJU852023:CJU852062 CTQ852023:CTQ852062 DDM852023:DDM852062 DNI852023:DNI852062 DXE852023:DXE852062 EHA852023:EHA852062 EQW852023:EQW852062 FAS852023:FAS852062 FKO852023:FKO852062 FUK852023:FUK852062 GEG852023:GEG852062 GOC852023:GOC852062 GXY852023:GXY852062 HHU852023:HHU852062 HRQ852023:HRQ852062 IBM852023:IBM852062 ILI852023:ILI852062 IVE852023:IVE852062 JFA852023:JFA852062 JOW852023:JOW852062 JYS852023:JYS852062 KIO852023:KIO852062 KSK852023:KSK852062 LCG852023:LCG852062 LMC852023:LMC852062 LVY852023:LVY852062 MFU852023:MFU852062 MPQ852023:MPQ852062 MZM852023:MZM852062 NJI852023:NJI852062 NTE852023:NTE852062 ODA852023:ODA852062 OMW852023:OMW852062 OWS852023:OWS852062 PGO852023:PGO852062 PQK852023:PQK852062 QAG852023:QAG852062 QKC852023:QKC852062 QTY852023:QTY852062 RDU852023:RDU852062 RNQ852023:RNQ852062 RXM852023:RXM852062 SHI852023:SHI852062 SRE852023:SRE852062 TBA852023:TBA852062 TKW852023:TKW852062 TUS852023:TUS852062 UEO852023:UEO852062 UOK852023:UOK852062 UYG852023:UYG852062 VIC852023:VIC852062 VRY852023:VRY852062 WBU852023:WBU852062 WLQ852023:WLQ852062 WVM852023:WVM852062 KIL144:KIR144 JA917559:JA917598 SW917559:SW917598 ACS917559:ACS917598 AMO917559:AMO917598 AWK917559:AWK917598 BGG917559:BGG917598 BQC917559:BQC917598 BZY917559:BZY917598 CJU917559:CJU917598 CTQ917559:CTQ917598 DDM917559:DDM917598 DNI917559:DNI917598 DXE917559:DXE917598 EHA917559:EHA917598 EQW917559:EQW917598 FAS917559:FAS917598 FKO917559:FKO917598 FUK917559:FUK917598 GEG917559:GEG917598 GOC917559:GOC917598 GXY917559:GXY917598 HHU917559:HHU917598 HRQ917559:HRQ917598 IBM917559:IBM917598 ILI917559:ILI917598 IVE917559:IVE917598 JFA917559:JFA917598 JOW917559:JOW917598 JYS917559:JYS917598 KIO917559:KIO917598 KSK917559:KSK917598 LCG917559:LCG917598 LMC917559:LMC917598 LVY917559:LVY917598 MFU917559:MFU917598 MPQ917559:MPQ917598 MZM917559:MZM917598 NJI917559:NJI917598 NTE917559:NTE917598 ODA917559:ODA917598 OMW917559:OMW917598 OWS917559:OWS917598 PGO917559:PGO917598 PQK917559:PQK917598 QAG917559:QAG917598 QKC917559:QKC917598 QTY917559:QTY917598 RDU917559:RDU917598 RNQ917559:RNQ917598 RXM917559:RXM917598 SHI917559:SHI917598 SRE917559:SRE917598 TBA917559:TBA917598 TKW917559:TKW917598 TUS917559:TUS917598 UEO917559:UEO917598 UOK917559:UOK917598 UYG917559:UYG917598 VIC917559:VIC917598 VRY917559:VRY917598 WBU917559:WBU917598 WLQ917559:WLQ917598 WVM917559:WVM917598 JYP144:JYV144 JA983095:JA983134 SW983095:SW983134 ACS983095:ACS983134 AMO983095:AMO983134 AWK983095:AWK983134 BGG983095:BGG983134 BQC983095:BQC983134 BZY983095:BZY983134 CJU983095:CJU983134 CTQ983095:CTQ983134 DDM983095:DDM983134 DNI983095:DNI983134 DXE983095:DXE983134 EHA983095:EHA983134 EQW983095:EQW983134 FAS983095:FAS983134 FKO983095:FKO983134 FUK983095:FUK983134 GEG983095:GEG983134 GOC983095:GOC983134 GXY983095:GXY983134 HHU983095:HHU983134 HRQ983095:HRQ983134 IBM983095:IBM983134 ILI983095:ILI983134 IVE983095:IVE983134 JFA983095:JFA983134 JOW983095:JOW983134 JYS983095:JYS983134 KIO983095:KIO983134 KSK983095:KSK983134 LCG983095:LCG983134 LMC983095:LMC983134 LVY983095:LVY983134 MFU983095:MFU983134 MPQ983095:MPQ983134 MZM983095:MZM983134 NJI983095:NJI983134 NTE983095:NTE983134 ODA983095:ODA983134 OMW983095:OMW983134 OWS983095:OWS983134 PGO983095:PGO983134 PQK983095:PQK983134 QAG983095:QAG983134 QKC983095:QKC983134 QTY983095:QTY983134 RDU983095:RDU983134 RNQ983095:RNQ983134 RXM983095:RXM983134 SHI983095:SHI983134 SRE983095:SRE983134 TBA983095:TBA983134 TKW983095:TKW983134 TUS983095:TUS983134 UEO983095:UEO983134 UOK983095:UOK983134 UYG983095:UYG983134 VIC983095:VIC983134 VRY983095:VRY983134 WBU983095:WBU983134 WLQ983095:WLQ983134 WVM983095:WVM983134 JC65633:JD65669 SY65633:SZ65669 ACU65633:ACV65669 AMQ65633:AMR65669 AWM65633:AWN65669 BGI65633:BGJ65669 BQE65633:BQF65669 CAA65633:CAB65669 CJW65633:CJX65669 CTS65633:CTT65669 DDO65633:DDP65669 DNK65633:DNL65669 DXG65633:DXH65669 EHC65633:EHD65669 EQY65633:EQZ65669 FAU65633:FAV65669 FKQ65633:FKR65669 FUM65633:FUN65669 GEI65633:GEJ65669 GOE65633:GOF65669 GYA65633:GYB65669 HHW65633:HHX65669 HRS65633:HRT65669 IBO65633:IBP65669 ILK65633:ILL65669 IVG65633:IVH65669 JFC65633:JFD65669 JOY65633:JOZ65669 JYU65633:JYV65669 KIQ65633:KIR65669 KSM65633:KSN65669 LCI65633:LCJ65669 LME65633:LMF65669 LWA65633:LWB65669 MFW65633:MFX65669 MPS65633:MPT65669 MZO65633:MZP65669 NJK65633:NJL65669 NTG65633:NTH65669 ODC65633:ODD65669 OMY65633:OMZ65669 OWU65633:OWV65669 PGQ65633:PGR65669 PQM65633:PQN65669 QAI65633:QAJ65669 QKE65633:QKF65669 QUA65633:QUB65669 RDW65633:RDX65669 RNS65633:RNT65669 RXO65633:RXP65669 SHK65633:SHL65669 SRG65633:SRH65669 TBC65633:TBD65669 TKY65633:TKZ65669 TUU65633:TUV65669 UEQ65633:UER65669 UOM65633:UON65669 UYI65633:UYJ65669 VIE65633:VIF65669 VSA65633:VSB65669 WBW65633:WBX65669 WLS65633:WLT65669 WVO65633:WVP65669 JC131169:JD131205 SY131169:SZ131205 ACU131169:ACV131205 AMQ131169:AMR131205 AWM131169:AWN131205 BGI131169:BGJ131205 BQE131169:BQF131205 CAA131169:CAB131205 CJW131169:CJX131205 CTS131169:CTT131205 DDO131169:DDP131205 DNK131169:DNL131205 DXG131169:DXH131205 EHC131169:EHD131205 EQY131169:EQZ131205 FAU131169:FAV131205 FKQ131169:FKR131205 FUM131169:FUN131205 GEI131169:GEJ131205 GOE131169:GOF131205 GYA131169:GYB131205 HHW131169:HHX131205 HRS131169:HRT131205 IBO131169:IBP131205 ILK131169:ILL131205 IVG131169:IVH131205 JFC131169:JFD131205 JOY131169:JOZ131205 JYU131169:JYV131205 KIQ131169:KIR131205 KSM131169:KSN131205 LCI131169:LCJ131205 LME131169:LMF131205 LWA131169:LWB131205 MFW131169:MFX131205 MPS131169:MPT131205 MZO131169:MZP131205 NJK131169:NJL131205 NTG131169:NTH131205 ODC131169:ODD131205 OMY131169:OMZ131205 OWU131169:OWV131205 PGQ131169:PGR131205 PQM131169:PQN131205 QAI131169:QAJ131205 QKE131169:QKF131205 QUA131169:QUB131205 RDW131169:RDX131205 RNS131169:RNT131205 RXO131169:RXP131205 SHK131169:SHL131205 SRG131169:SRH131205 TBC131169:TBD131205 TKY131169:TKZ131205 TUU131169:TUV131205 UEQ131169:UER131205 UOM131169:UON131205 UYI131169:UYJ131205 VIE131169:VIF131205 VSA131169:VSB131205 WBW131169:WBX131205 WLS131169:WLT131205 WVO131169:WVP131205 JC196705:JD196741 SY196705:SZ196741 ACU196705:ACV196741 AMQ196705:AMR196741 AWM196705:AWN196741 BGI196705:BGJ196741 BQE196705:BQF196741 CAA196705:CAB196741 CJW196705:CJX196741 CTS196705:CTT196741 DDO196705:DDP196741 DNK196705:DNL196741 DXG196705:DXH196741 EHC196705:EHD196741 EQY196705:EQZ196741 FAU196705:FAV196741 FKQ196705:FKR196741 FUM196705:FUN196741 GEI196705:GEJ196741 GOE196705:GOF196741 GYA196705:GYB196741 HHW196705:HHX196741 HRS196705:HRT196741 IBO196705:IBP196741 ILK196705:ILL196741 IVG196705:IVH196741 JFC196705:JFD196741 JOY196705:JOZ196741 JYU196705:JYV196741 KIQ196705:KIR196741 KSM196705:KSN196741 LCI196705:LCJ196741 LME196705:LMF196741 LWA196705:LWB196741 MFW196705:MFX196741 MPS196705:MPT196741 MZO196705:MZP196741 NJK196705:NJL196741 NTG196705:NTH196741 ODC196705:ODD196741 OMY196705:OMZ196741 OWU196705:OWV196741 PGQ196705:PGR196741 PQM196705:PQN196741 QAI196705:QAJ196741 QKE196705:QKF196741 QUA196705:QUB196741 RDW196705:RDX196741 RNS196705:RNT196741 RXO196705:RXP196741 SHK196705:SHL196741 SRG196705:SRH196741 TBC196705:TBD196741 TKY196705:TKZ196741 TUU196705:TUV196741 UEQ196705:UER196741 UOM196705:UON196741 UYI196705:UYJ196741 VIE196705:VIF196741 VSA196705:VSB196741 WBW196705:WBX196741 WLS196705:WLT196741 WVO196705:WVP196741 JC262241:JD262277 SY262241:SZ262277 ACU262241:ACV262277 AMQ262241:AMR262277 AWM262241:AWN262277 BGI262241:BGJ262277 BQE262241:BQF262277 CAA262241:CAB262277 CJW262241:CJX262277 CTS262241:CTT262277 DDO262241:DDP262277 DNK262241:DNL262277 DXG262241:DXH262277 EHC262241:EHD262277 EQY262241:EQZ262277 FAU262241:FAV262277 FKQ262241:FKR262277 FUM262241:FUN262277 GEI262241:GEJ262277 GOE262241:GOF262277 GYA262241:GYB262277 HHW262241:HHX262277 HRS262241:HRT262277 IBO262241:IBP262277 ILK262241:ILL262277 IVG262241:IVH262277 JFC262241:JFD262277 JOY262241:JOZ262277 JYU262241:JYV262277 KIQ262241:KIR262277 KSM262241:KSN262277 LCI262241:LCJ262277 LME262241:LMF262277 LWA262241:LWB262277 MFW262241:MFX262277 MPS262241:MPT262277 MZO262241:MZP262277 NJK262241:NJL262277 NTG262241:NTH262277 ODC262241:ODD262277 OMY262241:OMZ262277 OWU262241:OWV262277 PGQ262241:PGR262277 PQM262241:PQN262277 QAI262241:QAJ262277 QKE262241:QKF262277 QUA262241:QUB262277 RDW262241:RDX262277 RNS262241:RNT262277 RXO262241:RXP262277 SHK262241:SHL262277 SRG262241:SRH262277 TBC262241:TBD262277 TKY262241:TKZ262277 TUU262241:TUV262277 UEQ262241:UER262277 UOM262241:UON262277 UYI262241:UYJ262277 VIE262241:VIF262277 VSA262241:VSB262277 WBW262241:WBX262277 WLS262241:WLT262277 WVO262241:WVP262277 JC327777:JD327813 SY327777:SZ327813 ACU327777:ACV327813 AMQ327777:AMR327813 AWM327777:AWN327813 BGI327777:BGJ327813 BQE327777:BQF327813 CAA327777:CAB327813 CJW327777:CJX327813 CTS327777:CTT327813 DDO327777:DDP327813 DNK327777:DNL327813 DXG327777:DXH327813 EHC327777:EHD327813 EQY327777:EQZ327813 FAU327777:FAV327813 FKQ327777:FKR327813 FUM327777:FUN327813 GEI327777:GEJ327813 GOE327777:GOF327813 GYA327777:GYB327813 HHW327777:HHX327813 HRS327777:HRT327813 IBO327777:IBP327813 ILK327777:ILL327813 IVG327777:IVH327813 JFC327777:JFD327813 JOY327777:JOZ327813 JYU327777:JYV327813 KIQ327777:KIR327813 KSM327777:KSN327813 LCI327777:LCJ327813 LME327777:LMF327813 LWA327777:LWB327813 MFW327777:MFX327813 MPS327777:MPT327813 MZO327777:MZP327813 NJK327777:NJL327813 NTG327777:NTH327813 ODC327777:ODD327813 OMY327777:OMZ327813 OWU327777:OWV327813 PGQ327777:PGR327813 PQM327777:PQN327813 QAI327777:QAJ327813 QKE327777:QKF327813 QUA327777:QUB327813 RDW327777:RDX327813 RNS327777:RNT327813 RXO327777:RXP327813 SHK327777:SHL327813 SRG327777:SRH327813 TBC327777:TBD327813 TKY327777:TKZ327813 TUU327777:TUV327813 UEQ327777:UER327813 UOM327777:UON327813 UYI327777:UYJ327813 VIE327777:VIF327813 VSA327777:VSB327813 WBW327777:WBX327813 WLS327777:WLT327813 WVO327777:WVP327813 JC393313:JD393349 SY393313:SZ393349 ACU393313:ACV393349 AMQ393313:AMR393349 AWM393313:AWN393349 BGI393313:BGJ393349 BQE393313:BQF393349 CAA393313:CAB393349 CJW393313:CJX393349 CTS393313:CTT393349 DDO393313:DDP393349 DNK393313:DNL393349 DXG393313:DXH393349 EHC393313:EHD393349 EQY393313:EQZ393349 FAU393313:FAV393349 FKQ393313:FKR393349 FUM393313:FUN393349 GEI393313:GEJ393349 GOE393313:GOF393349 GYA393313:GYB393349 HHW393313:HHX393349 HRS393313:HRT393349 IBO393313:IBP393349 ILK393313:ILL393349 IVG393313:IVH393349 JFC393313:JFD393349 JOY393313:JOZ393349 JYU393313:JYV393349 KIQ393313:KIR393349 KSM393313:KSN393349 LCI393313:LCJ393349 LME393313:LMF393349 LWA393313:LWB393349 MFW393313:MFX393349 MPS393313:MPT393349 MZO393313:MZP393349 NJK393313:NJL393349 NTG393313:NTH393349 ODC393313:ODD393349 OMY393313:OMZ393349 OWU393313:OWV393349 PGQ393313:PGR393349 PQM393313:PQN393349 QAI393313:QAJ393349 QKE393313:QKF393349 QUA393313:QUB393349 RDW393313:RDX393349 RNS393313:RNT393349 RXO393313:RXP393349 SHK393313:SHL393349 SRG393313:SRH393349 TBC393313:TBD393349 TKY393313:TKZ393349 TUU393313:TUV393349 UEQ393313:UER393349 UOM393313:UON393349 UYI393313:UYJ393349 VIE393313:VIF393349 VSA393313:VSB393349 WBW393313:WBX393349 WLS393313:WLT393349 WVO393313:WVP393349 JC458849:JD458885 SY458849:SZ458885 ACU458849:ACV458885 AMQ458849:AMR458885 AWM458849:AWN458885 BGI458849:BGJ458885 BQE458849:BQF458885 CAA458849:CAB458885 CJW458849:CJX458885 CTS458849:CTT458885 DDO458849:DDP458885 DNK458849:DNL458885 DXG458849:DXH458885 EHC458849:EHD458885 EQY458849:EQZ458885 FAU458849:FAV458885 FKQ458849:FKR458885 FUM458849:FUN458885 GEI458849:GEJ458885 GOE458849:GOF458885 GYA458849:GYB458885 HHW458849:HHX458885 HRS458849:HRT458885 IBO458849:IBP458885 ILK458849:ILL458885 IVG458849:IVH458885 JFC458849:JFD458885 JOY458849:JOZ458885 JYU458849:JYV458885 KIQ458849:KIR458885 KSM458849:KSN458885 LCI458849:LCJ458885 LME458849:LMF458885 LWA458849:LWB458885 MFW458849:MFX458885 MPS458849:MPT458885 MZO458849:MZP458885 NJK458849:NJL458885 NTG458849:NTH458885 ODC458849:ODD458885 OMY458849:OMZ458885 OWU458849:OWV458885 PGQ458849:PGR458885 PQM458849:PQN458885 QAI458849:QAJ458885 QKE458849:QKF458885 QUA458849:QUB458885 RDW458849:RDX458885 RNS458849:RNT458885 RXO458849:RXP458885 SHK458849:SHL458885 SRG458849:SRH458885 TBC458849:TBD458885 TKY458849:TKZ458885 TUU458849:TUV458885 UEQ458849:UER458885 UOM458849:UON458885 UYI458849:UYJ458885 VIE458849:VIF458885 VSA458849:VSB458885 WBW458849:WBX458885 WLS458849:WLT458885 WVO458849:WVP458885 JC524385:JD524421 SY524385:SZ524421 ACU524385:ACV524421 AMQ524385:AMR524421 AWM524385:AWN524421 BGI524385:BGJ524421 BQE524385:BQF524421 CAA524385:CAB524421 CJW524385:CJX524421 CTS524385:CTT524421 DDO524385:DDP524421 DNK524385:DNL524421 DXG524385:DXH524421 EHC524385:EHD524421 EQY524385:EQZ524421 FAU524385:FAV524421 FKQ524385:FKR524421 FUM524385:FUN524421 GEI524385:GEJ524421 GOE524385:GOF524421 GYA524385:GYB524421 HHW524385:HHX524421 HRS524385:HRT524421 IBO524385:IBP524421 ILK524385:ILL524421 IVG524385:IVH524421 JFC524385:JFD524421 JOY524385:JOZ524421 JYU524385:JYV524421 KIQ524385:KIR524421 KSM524385:KSN524421 LCI524385:LCJ524421 LME524385:LMF524421 LWA524385:LWB524421 MFW524385:MFX524421 MPS524385:MPT524421 MZO524385:MZP524421 NJK524385:NJL524421 NTG524385:NTH524421 ODC524385:ODD524421 OMY524385:OMZ524421 OWU524385:OWV524421 PGQ524385:PGR524421 PQM524385:PQN524421 QAI524385:QAJ524421 QKE524385:QKF524421 QUA524385:QUB524421 RDW524385:RDX524421 RNS524385:RNT524421 RXO524385:RXP524421 SHK524385:SHL524421 SRG524385:SRH524421 TBC524385:TBD524421 TKY524385:TKZ524421 TUU524385:TUV524421 UEQ524385:UER524421 UOM524385:UON524421 UYI524385:UYJ524421 VIE524385:VIF524421 VSA524385:VSB524421 WBW524385:WBX524421 WLS524385:WLT524421 WVO524385:WVP524421 JC589921:JD589957 SY589921:SZ589957 ACU589921:ACV589957 AMQ589921:AMR589957 AWM589921:AWN589957 BGI589921:BGJ589957 BQE589921:BQF589957 CAA589921:CAB589957 CJW589921:CJX589957 CTS589921:CTT589957 DDO589921:DDP589957 DNK589921:DNL589957 DXG589921:DXH589957 EHC589921:EHD589957 EQY589921:EQZ589957 FAU589921:FAV589957 FKQ589921:FKR589957 FUM589921:FUN589957 GEI589921:GEJ589957 GOE589921:GOF589957 GYA589921:GYB589957 HHW589921:HHX589957 HRS589921:HRT589957 IBO589921:IBP589957 ILK589921:ILL589957 IVG589921:IVH589957 JFC589921:JFD589957 JOY589921:JOZ589957 JYU589921:JYV589957 KIQ589921:KIR589957 KSM589921:KSN589957 LCI589921:LCJ589957 LME589921:LMF589957 LWA589921:LWB589957 MFW589921:MFX589957 MPS589921:MPT589957 MZO589921:MZP589957 NJK589921:NJL589957 NTG589921:NTH589957 ODC589921:ODD589957 OMY589921:OMZ589957 OWU589921:OWV589957 PGQ589921:PGR589957 PQM589921:PQN589957 QAI589921:QAJ589957 QKE589921:QKF589957 QUA589921:QUB589957 RDW589921:RDX589957 RNS589921:RNT589957 RXO589921:RXP589957 SHK589921:SHL589957 SRG589921:SRH589957 TBC589921:TBD589957 TKY589921:TKZ589957 TUU589921:TUV589957 UEQ589921:UER589957 UOM589921:UON589957 UYI589921:UYJ589957 VIE589921:VIF589957 VSA589921:VSB589957 WBW589921:WBX589957 WLS589921:WLT589957 WVO589921:WVP589957 JC655457:JD655493 SY655457:SZ655493 ACU655457:ACV655493 AMQ655457:AMR655493 AWM655457:AWN655493 BGI655457:BGJ655493 BQE655457:BQF655493 CAA655457:CAB655493 CJW655457:CJX655493 CTS655457:CTT655493 DDO655457:DDP655493 DNK655457:DNL655493 DXG655457:DXH655493 EHC655457:EHD655493 EQY655457:EQZ655493 FAU655457:FAV655493 FKQ655457:FKR655493 FUM655457:FUN655493 GEI655457:GEJ655493 GOE655457:GOF655493 GYA655457:GYB655493 HHW655457:HHX655493 HRS655457:HRT655493 IBO655457:IBP655493 ILK655457:ILL655493 IVG655457:IVH655493 JFC655457:JFD655493 JOY655457:JOZ655493 JYU655457:JYV655493 KIQ655457:KIR655493 KSM655457:KSN655493 LCI655457:LCJ655493 LME655457:LMF655493 LWA655457:LWB655493 MFW655457:MFX655493 MPS655457:MPT655493 MZO655457:MZP655493 NJK655457:NJL655493 NTG655457:NTH655493 ODC655457:ODD655493 OMY655457:OMZ655493 OWU655457:OWV655493 PGQ655457:PGR655493 PQM655457:PQN655493 QAI655457:QAJ655493 QKE655457:QKF655493 QUA655457:QUB655493 RDW655457:RDX655493 RNS655457:RNT655493 RXO655457:RXP655493 SHK655457:SHL655493 SRG655457:SRH655493 TBC655457:TBD655493 TKY655457:TKZ655493 TUU655457:TUV655493 UEQ655457:UER655493 UOM655457:UON655493 UYI655457:UYJ655493 VIE655457:VIF655493 VSA655457:VSB655493 WBW655457:WBX655493 WLS655457:WLT655493 WVO655457:WVP655493 JC720993:JD721029 SY720993:SZ721029 ACU720993:ACV721029 AMQ720993:AMR721029 AWM720993:AWN721029 BGI720993:BGJ721029 BQE720993:BQF721029 CAA720993:CAB721029 CJW720993:CJX721029 CTS720993:CTT721029 DDO720993:DDP721029 DNK720993:DNL721029 DXG720993:DXH721029 EHC720993:EHD721029 EQY720993:EQZ721029 FAU720993:FAV721029 FKQ720993:FKR721029 FUM720993:FUN721029 GEI720993:GEJ721029 GOE720993:GOF721029 GYA720993:GYB721029 HHW720993:HHX721029 HRS720993:HRT721029 IBO720993:IBP721029 ILK720993:ILL721029 IVG720993:IVH721029 JFC720993:JFD721029 JOY720993:JOZ721029 JYU720993:JYV721029 KIQ720993:KIR721029 KSM720993:KSN721029 LCI720993:LCJ721029 LME720993:LMF721029 LWA720993:LWB721029 MFW720993:MFX721029 MPS720993:MPT721029 MZO720993:MZP721029 NJK720993:NJL721029 NTG720993:NTH721029 ODC720993:ODD721029 OMY720993:OMZ721029 OWU720993:OWV721029 PGQ720993:PGR721029 PQM720993:PQN721029 QAI720993:QAJ721029 QKE720993:QKF721029 QUA720993:QUB721029 RDW720993:RDX721029 RNS720993:RNT721029 RXO720993:RXP721029 SHK720993:SHL721029 SRG720993:SRH721029 TBC720993:TBD721029 TKY720993:TKZ721029 TUU720993:TUV721029 UEQ720993:UER721029 UOM720993:UON721029 UYI720993:UYJ721029 VIE720993:VIF721029 VSA720993:VSB721029 WBW720993:WBX721029 WLS720993:WLT721029 WVO720993:WVP721029 JC786529:JD786565 SY786529:SZ786565 ACU786529:ACV786565 AMQ786529:AMR786565 AWM786529:AWN786565 BGI786529:BGJ786565 BQE786529:BQF786565 CAA786529:CAB786565 CJW786529:CJX786565 CTS786529:CTT786565 DDO786529:DDP786565 DNK786529:DNL786565 DXG786529:DXH786565 EHC786529:EHD786565 EQY786529:EQZ786565 FAU786529:FAV786565 FKQ786529:FKR786565 FUM786529:FUN786565 GEI786529:GEJ786565 GOE786529:GOF786565 GYA786529:GYB786565 HHW786529:HHX786565 HRS786529:HRT786565 IBO786529:IBP786565 ILK786529:ILL786565 IVG786529:IVH786565 JFC786529:JFD786565 JOY786529:JOZ786565 JYU786529:JYV786565 KIQ786529:KIR786565 KSM786529:KSN786565 LCI786529:LCJ786565 LME786529:LMF786565 LWA786529:LWB786565 MFW786529:MFX786565 MPS786529:MPT786565 MZO786529:MZP786565 NJK786529:NJL786565 NTG786529:NTH786565 ODC786529:ODD786565 OMY786529:OMZ786565 OWU786529:OWV786565 PGQ786529:PGR786565 PQM786529:PQN786565 QAI786529:QAJ786565 QKE786529:QKF786565 QUA786529:QUB786565 RDW786529:RDX786565 RNS786529:RNT786565 RXO786529:RXP786565 SHK786529:SHL786565 SRG786529:SRH786565 TBC786529:TBD786565 TKY786529:TKZ786565 TUU786529:TUV786565 UEQ786529:UER786565 UOM786529:UON786565 UYI786529:UYJ786565 VIE786529:VIF786565 VSA786529:VSB786565 WBW786529:WBX786565 WLS786529:WLT786565 WVO786529:WVP786565 JC852065:JD852101 SY852065:SZ852101 ACU852065:ACV852101 AMQ852065:AMR852101 AWM852065:AWN852101 BGI852065:BGJ852101 BQE852065:BQF852101 CAA852065:CAB852101 CJW852065:CJX852101 CTS852065:CTT852101 DDO852065:DDP852101 DNK852065:DNL852101 DXG852065:DXH852101 EHC852065:EHD852101 EQY852065:EQZ852101 FAU852065:FAV852101 FKQ852065:FKR852101 FUM852065:FUN852101 GEI852065:GEJ852101 GOE852065:GOF852101 GYA852065:GYB852101 HHW852065:HHX852101 HRS852065:HRT852101 IBO852065:IBP852101 ILK852065:ILL852101 IVG852065:IVH852101 JFC852065:JFD852101 JOY852065:JOZ852101 JYU852065:JYV852101 KIQ852065:KIR852101 KSM852065:KSN852101 LCI852065:LCJ852101 LME852065:LMF852101 LWA852065:LWB852101 MFW852065:MFX852101 MPS852065:MPT852101 MZO852065:MZP852101 NJK852065:NJL852101 NTG852065:NTH852101 ODC852065:ODD852101 OMY852065:OMZ852101 OWU852065:OWV852101 PGQ852065:PGR852101 PQM852065:PQN852101 QAI852065:QAJ852101 QKE852065:QKF852101 QUA852065:QUB852101 RDW852065:RDX852101 RNS852065:RNT852101 RXO852065:RXP852101 SHK852065:SHL852101 SRG852065:SRH852101 TBC852065:TBD852101 TKY852065:TKZ852101 TUU852065:TUV852101 UEQ852065:UER852101 UOM852065:UON852101 UYI852065:UYJ852101 VIE852065:VIF852101 VSA852065:VSB852101 WBW852065:WBX852101 WLS852065:WLT852101 WVO852065:WVP852101 JC917601:JD917637 SY917601:SZ917637 ACU917601:ACV917637 AMQ917601:AMR917637 AWM917601:AWN917637 BGI917601:BGJ917637 BQE917601:BQF917637 CAA917601:CAB917637 CJW917601:CJX917637 CTS917601:CTT917637 DDO917601:DDP917637 DNK917601:DNL917637 DXG917601:DXH917637 EHC917601:EHD917637 EQY917601:EQZ917637 FAU917601:FAV917637 FKQ917601:FKR917637 FUM917601:FUN917637 GEI917601:GEJ917637 GOE917601:GOF917637 GYA917601:GYB917637 HHW917601:HHX917637 HRS917601:HRT917637 IBO917601:IBP917637 ILK917601:ILL917637 IVG917601:IVH917637 JFC917601:JFD917637 JOY917601:JOZ917637 JYU917601:JYV917637 KIQ917601:KIR917637 KSM917601:KSN917637 LCI917601:LCJ917637 LME917601:LMF917637 LWA917601:LWB917637 MFW917601:MFX917637 MPS917601:MPT917637 MZO917601:MZP917637 NJK917601:NJL917637 NTG917601:NTH917637 ODC917601:ODD917637 OMY917601:OMZ917637 OWU917601:OWV917637 PGQ917601:PGR917637 PQM917601:PQN917637 QAI917601:QAJ917637 QKE917601:QKF917637 QUA917601:QUB917637 RDW917601:RDX917637 RNS917601:RNT917637 RXO917601:RXP917637 SHK917601:SHL917637 SRG917601:SRH917637 TBC917601:TBD917637 TKY917601:TKZ917637 TUU917601:TUV917637 UEQ917601:UER917637 UOM917601:UON917637 UYI917601:UYJ917637 VIE917601:VIF917637 VSA917601:VSB917637 WBW917601:WBX917637 WLS917601:WLT917637 WVO917601:WVP917637 JC983137:JD983173 SY983137:SZ983173 ACU983137:ACV983173 AMQ983137:AMR983173 AWM983137:AWN983173 BGI983137:BGJ983173 BQE983137:BQF983173 CAA983137:CAB983173 CJW983137:CJX983173 CTS983137:CTT983173 DDO983137:DDP983173 DNK983137:DNL983173 DXG983137:DXH983173 EHC983137:EHD983173 EQY983137:EQZ983173 FAU983137:FAV983173 FKQ983137:FKR983173 FUM983137:FUN983173 GEI983137:GEJ983173 GOE983137:GOF983173 GYA983137:GYB983173 HHW983137:HHX983173 HRS983137:HRT983173 IBO983137:IBP983173 ILK983137:ILL983173 IVG983137:IVH983173 JFC983137:JFD983173 JOY983137:JOZ983173 JYU983137:JYV983173 KIQ983137:KIR983173 KSM983137:KSN983173 LCI983137:LCJ983173 LME983137:LMF983173 LWA983137:LWB983173 MFW983137:MFX983173 MPS983137:MPT983173 MZO983137:MZP983173 NJK983137:NJL983173 NTG983137:NTH983173 ODC983137:ODD983173 OMY983137:OMZ983173 OWU983137:OWV983173 PGQ983137:PGR983173 PQM983137:PQN983173 QAI983137:QAJ983173 QKE983137:QKF983173 QUA983137:QUB983173 RDW983137:RDX983173 RNS983137:RNT983173 RXO983137:RXP983173 SHK983137:SHL983173 SRG983137:SRH983173 TBC983137:TBD983173 TKY983137:TKZ983173 TUU983137:TUV983173 UEQ983137:UER983173 UOM983137:UON983173 UYI983137:UYJ983173 VIE983137:VIF983173 VSA983137:VSB983173 WBW983137:WBX983173 WLS983137:WLT983173 WVO983137:WVP983173 JC65591:JD65630 SY65591:SZ65630 ACU65591:ACV65630 AMQ65591:AMR65630 AWM65591:AWN65630 BGI65591:BGJ65630 BQE65591:BQF65630 CAA65591:CAB65630 CJW65591:CJX65630 CTS65591:CTT65630 DDO65591:DDP65630 DNK65591:DNL65630 DXG65591:DXH65630 EHC65591:EHD65630 EQY65591:EQZ65630 FAU65591:FAV65630 FKQ65591:FKR65630 FUM65591:FUN65630 GEI65591:GEJ65630 GOE65591:GOF65630 GYA65591:GYB65630 HHW65591:HHX65630 HRS65591:HRT65630 IBO65591:IBP65630 ILK65591:ILL65630 IVG65591:IVH65630 JFC65591:JFD65630 JOY65591:JOZ65630 JYU65591:JYV65630 KIQ65591:KIR65630 KSM65591:KSN65630 LCI65591:LCJ65630 LME65591:LMF65630 LWA65591:LWB65630 MFW65591:MFX65630 MPS65591:MPT65630 MZO65591:MZP65630 NJK65591:NJL65630 NTG65591:NTH65630 ODC65591:ODD65630 OMY65591:OMZ65630 OWU65591:OWV65630 PGQ65591:PGR65630 PQM65591:PQN65630 QAI65591:QAJ65630 QKE65591:QKF65630 QUA65591:QUB65630 RDW65591:RDX65630 RNS65591:RNT65630 RXO65591:RXP65630 SHK65591:SHL65630 SRG65591:SRH65630 TBC65591:TBD65630 TKY65591:TKZ65630 TUU65591:TUV65630 UEQ65591:UER65630 UOM65591:UON65630 UYI65591:UYJ65630 VIE65591:VIF65630 VSA65591:VSB65630 WBW65591:WBX65630 WLS65591:WLT65630 WVO65591:WVP65630 JC131127:JD131166 SY131127:SZ131166 ACU131127:ACV131166 AMQ131127:AMR131166 AWM131127:AWN131166 BGI131127:BGJ131166 BQE131127:BQF131166 CAA131127:CAB131166 CJW131127:CJX131166 CTS131127:CTT131166 DDO131127:DDP131166 DNK131127:DNL131166 DXG131127:DXH131166 EHC131127:EHD131166 EQY131127:EQZ131166 FAU131127:FAV131166 FKQ131127:FKR131166 FUM131127:FUN131166 GEI131127:GEJ131166 GOE131127:GOF131166 GYA131127:GYB131166 HHW131127:HHX131166 HRS131127:HRT131166 IBO131127:IBP131166 ILK131127:ILL131166 IVG131127:IVH131166 JFC131127:JFD131166 JOY131127:JOZ131166 JYU131127:JYV131166 KIQ131127:KIR131166 KSM131127:KSN131166 LCI131127:LCJ131166 LME131127:LMF131166 LWA131127:LWB131166 MFW131127:MFX131166 MPS131127:MPT131166 MZO131127:MZP131166 NJK131127:NJL131166 NTG131127:NTH131166 ODC131127:ODD131166 OMY131127:OMZ131166 OWU131127:OWV131166 PGQ131127:PGR131166 PQM131127:PQN131166 QAI131127:QAJ131166 QKE131127:QKF131166 QUA131127:QUB131166 RDW131127:RDX131166 RNS131127:RNT131166 RXO131127:RXP131166 SHK131127:SHL131166 SRG131127:SRH131166 TBC131127:TBD131166 TKY131127:TKZ131166 TUU131127:TUV131166 UEQ131127:UER131166 UOM131127:UON131166 UYI131127:UYJ131166 VIE131127:VIF131166 VSA131127:VSB131166 WBW131127:WBX131166 WLS131127:WLT131166 WVO131127:WVP131166 JC196663:JD196702 SY196663:SZ196702 ACU196663:ACV196702 AMQ196663:AMR196702 AWM196663:AWN196702 BGI196663:BGJ196702 BQE196663:BQF196702 CAA196663:CAB196702 CJW196663:CJX196702 CTS196663:CTT196702 DDO196663:DDP196702 DNK196663:DNL196702 DXG196663:DXH196702 EHC196663:EHD196702 EQY196663:EQZ196702 FAU196663:FAV196702 FKQ196663:FKR196702 FUM196663:FUN196702 GEI196663:GEJ196702 GOE196663:GOF196702 GYA196663:GYB196702 HHW196663:HHX196702 HRS196663:HRT196702 IBO196663:IBP196702 ILK196663:ILL196702 IVG196663:IVH196702 JFC196663:JFD196702 JOY196663:JOZ196702 JYU196663:JYV196702 KIQ196663:KIR196702 KSM196663:KSN196702 LCI196663:LCJ196702 LME196663:LMF196702 LWA196663:LWB196702 MFW196663:MFX196702 MPS196663:MPT196702 MZO196663:MZP196702 NJK196663:NJL196702 NTG196663:NTH196702 ODC196663:ODD196702 OMY196663:OMZ196702 OWU196663:OWV196702 PGQ196663:PGR196702 PQM196663:PQN196702 QAI196663:QAJ196702 QKE196663:QKF196702 QUA196663:QUB196702 RDW196663:RDX196702 RNS196663:RNT196702 RXO196663:RXP196702 SHK196663:SHL196702 SRG196663:SRH196702 TBC196663:TBD196702 TKY196663:TKZ196702 TUU196663:TUV196702 UEQ196663:UER196702 UOM196663:UON196702 UYI196663:UYJ196702 VIE196663:VIF196702 VSA196663:VSB196702 WBW196663:WBX196702 WLS196663:WLT196702 WVO196663:WVP196702 JC262199:JD262238 SY262199:SZ262238 ACU262199:ACV262238 AMQ262199:AMR262238 AWM262199:AWN262238 BGI262199:BGJ262238 BQE262199:BQF262238 CAA262199:CAB262238 CJW262199:CJX262238 CTS262199:CTT262238 DDO262199:DDP262238 DNK262199:DNL262238 DXG262199:DXH262238 EHC262199:EHD262238 EQY262199:EQZ262238 FAU262199:FAV262238 FKQ262199:FKR262238 FUM262199:FUN262238 GEI262199:GEJ262238 GOE262199:GOF262238 GYA262199:GYB262238 HHW262199:HHX262238 HRS262199:HRT262238 IBO262199:IBP262238 ILK262199:ILL262238 IVG262199:IVH262238 JFC262199:JFD262238 JOY262199:JOZ262238 JYU262199:JYV262238 KIQ262199:KIR262238 KSM262199:KSN262238 LCI262199:LCJ262238 LME262199:LMF262238 LWA262199:LWB262238 MFW262199:MFX262238 MPS262199:MPT262238 MZO262199:MZP262238 NJK262199:NJL262238 NTG262199:NTH262238 ODC262199:ODD262238 OMY262199:OMZ262238 OWU262199:OWV262238 PGQ262199:PGR262238 PQM262199:PQN262238 QAI262199:QAJ262238 QKE262199:QKF262238 QUA262199:QUB262238 RDW262199:RDX262238 RNS262199:RNT262238 RXO262199:RXP262238 SHK262199:SHL262238 SRG262199:SRH262238 TBC262199:TBD262238 TKY262199:TKZ262238 TUU262199:TUV262238 UEQ262199:UER262238 UOM262199:UON262238 UYI262199:UYJ262238 VIE262199:VIF262238 VSA262199:VSB262238 WBW262199:WBX262238 WLS262199:WLT262238 WVO262199:WVP262238 JC327735:JD327774 SY327735:SZ327774 ACU327735:ACV327774 AMQ327735:AMR327774 AWM327735:AWN327774 BGI327735:BGJ327774 BQE327735:BQF327774 CAA327735:CAB327774 CJW327735:CJX327774 CTS327735:CTT327774 DDO327735:DDP327774 DNK327735:DNL327774 DXG327735:DXH327774 EHC327735:EHD327774 EQY327735:EQZ327774 FAU327735:FAV327774 FKQ327735:FKR327774 FUM327735:FUN327774 GEI327735:GEJ327774 GOE327735:GOF327774 GYA327735:GYB327774 HHW327735:HHX327774 HRS327735:HRT327774 IBO327735:IBP327774 ILK327735:ILL327774 IVG327735:IVH327774 JFC327735:JFD327774 JOY327735:JOZ327774 JYU327735:JYV327774 KIQ327735:KIR327774 KSM327735:KSN327774 LCI327735:LCJ327774 LME327735:LMF327774 LWA327735:LWB327774 MFW327735:MFX327774 MPS327735:MPT327774 MZO327735:MZP327774 NJK327735:NJL327774 NTG327735:NTH327774 ODC327735:ODD327774 OMY327735:OMZ327774 OWU327735:OWV327774 PGQ327735:PGR327774 PQM327735:PQN327774 QAI327735:QAJ327774 QKE327735:QKF327774 QUA327735:QUB327774 RDW327735:RDX327774 RNS327735:RNT327774 RXO327735:RXP327774 SHK327735:SHL327774 SRG327735:SRH327774 TBC327735:TBD327774 TKY327735:TKZ327774 TUU327735:TUV327774 UEQ327735:UER327774 UOM327735:UON327774 UYI327735:UYJ327774 VIE327735:VIF327774 VSA327735:VSB327774 WBW327735:WBX327774 WLS327735:WLT327774 WVO327735:WVP327774 JC393271:JD393310 SY393271:SZ393310 ACU393271:ACV393310 AMQ393271:AMR393310 AWM393271:AWN393310 BGI393271:BGJ393310 BQE393271:BQF393310 CAA393271:CAB393310 CJW393271:CJX393310 CTS393271:CTT393310 DDO393271:DDP393310 DNK393271:DNL393310 DXG393271:DXH393310 EHC393271:EHD393310 EQY393271:EQZ393310 FAU393271:FAV393310 FKQ393271:FKR393310 FUM393271:FUN393310 GEI393271:GEJ393310 GOE393271:GOF393310 GYA393271:GYB393310 HHW393271:HHX393310 HRS393271:HRT393310 IBO393271:IBP393310 ILK393271:ILL393310 IVG393271:IVH393310 JFC393271:JFD393310 JOY393271:JOZ393310 JYU393271:JYV393310 KIQ393271:KIR393310 KSM393271:KSN393310 LCI393271:LCJ393310 LME393271:LMF393310 LWA393271:LWB393310 MFW393271:MFX393310 MPS393271:MPT393310 MZO393271:MZP393310 NJK393271:NJL393310 NTG393271:NTH393310 ODC393271:ODD393310 OMY393271:OMZ393310 OWU393271:OWV393310 PGQ393271:PGR393310 PQM393271:PQN393310 QAI393271:QAJ393310 QKE393271:QKF393310 QUA393271:QUB393310 RDW393271:RDX393310 RNS393271:RNT393310 RXO393271:RXP393310 SHK393271:SHL393310 SRG393271:SRH393310 TBC393271:TBD393310 TKY393271:TKZ393310 TUU393271:TUV393310 UEQ393271:UER393310 UOM393271:UON393310 UYI393271:UYJ393310 VIE393271:VIF393310 VSA393271:VSB393310 WBW393271:WBX393310 WLS393271:WLT393310 WVO393271:WVP393310 JC458807:JD458846 SY458807:SZ458846 ACU458807:ACV458846 AMQ458807:AMR458846 AWM458807:AWN458846 BGI458807:BGJ458846 BQE458807:BQF458846 CAA458807:CAB458846 CJW458807:CJX458846 CTS458807:CTT458846 DDO458807:DDP458846 DNK458807:DNL458846 DXG458807:DXH458846 EHC458807:EHD458846 EQY458807:EQZ458846 FAU458807:FAV458846 FKQ458807:FKR458846 FUM458807:FUN458846 GEI458807:GEJ458846 GOE458807:GOF458846 GYA458807:GYB458846 HHW458807:HHX458846 HRS458807:HRT458846 IBO458807:IBP458846 ILK458807:ILL458846 IVG458807:IVH458846 JFC458807:JFD458846 JOY458807:JOZ458846 JYU458807:JYV458846 KIQ458807:KIR458846 KSM458807:KSN458846 LCI458807:LCJ458846 LME458807:LMF458846 LWA458807:LWB458846 MFW458807:MFX458846 MPS458807:MPT458846 MZO458807:MZP458846 NJK458807:NJL458846 NTG458807:NTH458846 ODC458807:ODD458846 OMY458807:OMZ458846 OWU458807:OWV458846 PGQ458807:PGR458846 PQM458807:PQN458846 QAI458807:QAJ458846 QKE458807:QKF458846 QUA458807:QUB458846 RDW458807:RDX458846 RNS458807:RNT458846 RXO458807:RXP458846 SHK458807:SHL458846 SRG458807:SRH458846 TBC458807:TBD458846 TKY458807:TKZ458846 TUU458807:TUV458846 UEQ458807:UER458846 UOM458807:UON458846 UYI458807:UYJ458846 VIE458807:VIF458846 VSA458807:VSB458846 WBW458807:WBX458846 WLS458807:WLT458846 WVO458807:WVP458846 JC524343:JD524382 SY524343:SZ524382 ACU524343:ACV524382 AMQ524343:AMR524382 AWM524343:AWN524382 BGI524343:BGJ524382 BQE524343:BQF524382 CAA524343:CAB524382 CJW524343:CJX524382 CTS524343:CTT524382 DDO524343:DDP524382 DNK524343:DNL524382 DXG524343:DXH524382 EHC524343:EHD524382 EQY524343:EQZ524382 FAU524343:FAV524382 FKQ524343:FKR524382 FUM524343:FUN524382 GEI524343:GEJ524382 GOE524343:GOF524382 GYA524343:GYB524382 HHW524343:HHX524382 HRS524343:HRT524382 IBO524343:IBP524382 ILK524343:ILL524382 IVG524343:IVH524382 JFC524343:JFD524382 JOY524343:JOZ524382 JYU524343:JYV524382 KIQ524343:KIR524382 KSM524343:KSN524382 LCI524343:LCJ524382 LME524343:LMF524382 LWA524343:LWB524382 MFW524343:MFX524382 MPS524343:MPT524382 MZO524343:MZP524382 NJK524343:NJL524382 NTG524343:NTH524382 ODC524343:ODD524382 OMY524343:OMZ524382 OWU524343:OWV524382 PGQ524343:PGR524382 PQM524343:PQN524382 QAI524343:QAJ524382 QKE524343:QKF524382 QUA524343:QUB524382 RDW524343:RDX524382 RNS524343:RNT524382 RXO524343:RXP524382 SHK524343:SHL524382 SRG524343:SRH524382 TBC524343:TBD524382 TKY524343:TKZ524382 TUU524343:TUV524382 UEQ524343:UER524382 UOM524343:UON524382 UYI524343:UYJ524382 VIE524343:VIF524382 VSA524343:VSB524382 WBW524343:WBX524382 WLS524343:WLT524382 WVO524343:WVP524382 JC589879:JD589918 SY589879:SZ589918 ACU589879:ACV589918 AMQ589879:AMR589918 AWM589879:AWN589918 BGI589879:BGJ589918 BQE589879:BQF589918 CAA589879:CAB589918 CJW589879:CJX589918 CTS589879:CTT589918 DDO589879:DDP589918 DNK589879:DNL589918 DXG589879:DXH589918 EHC589879:EHD589918 EQY589879:EQZ589918 FAU589879:FAV589918 FKQ589879:FKR589918 FUM589879:FUN589918 GEI589879:GEJ589918 GOE589879:GOF589918 GYA589879:GYB589918 HHW589879:HHX589918 HRS589879:HRT589918 IBO589879:IBP589918 ILK589879:ILL589918 IVG589879:IVH589918 JFC589879:JFD589918 JOY589879:JOZ589918 JYU589879:JYV589918 KIQ589879:KIR589918 KSM589879:KSN589918 LCI589879:LCJ589918 LME589879:LMF589918 LWA589879:LWB589918 MFW589879:MFX589918 MPS589879:MPT589918 MZO589879:MZP589918 NJK589879:NJL589918 NTG589879:NTH589918 ODC589879:ODD589918 OMY589879:OMZ589918 OWU589879:OWV589918 PGQ589879:PGR589918 PQM589879:PQN589918 QAI589879:QAJ589918 QKE589879:QKF589918 QUA589879:QUB589918 RDW589879:RDX589918 RNS589879:RNT589918 RXO589879:RXP589918 SHK589879:SHL589918 SRG589879:SRH589918 TBC589879:TBD589918 TKY589879:TKZ589918 TUU589879:TUV589918 UEQ589879:UER589918 UOM589879:UON589918 UYI589879:UYJ589918 VIE589879:VIF589918 VSA589879:VSB589918 WBW589879:WBX589918 WLS589879:WLT589918 WVO589879:WVP589918 JC655415:JD655454 SY655415:SZ655454 ACU655415:ACV655454 AMQ655415:AMR655454 AWM655415:AWN655454 BGI655415:BGJ655454 BQE655415:BQF655454 CAA655415:CAB655454 CJW655415:CJX655454 CTS655415:CTT655454 DDO655415:DDP655454 DNK655415:DNL655454 DXG655415:DXH655454 EHC655415:EHD655454 EQY655415:EQZ655454 FAU655415:FAV655454 FKQ655415:FKR655454 FUM655415:FUN655454 GEI655415:GEJ655454 GOE655415:GOF655454 GYA655415:GYB655454 HHW655415:HHX655454 HRS655415:HRT655454 IBO655415:IBP655454 ILK655415:ILL655454 IVG655415:IVH655454 JFC655415:JFD655454 JOY655415:JOZ655454 JYU655415:JYV655454 KIQ655415:KIR655454 KSM655415:KSN655454 LCI655415:LCJ655454 LME655415:LMF655454 LWA655415:LWB655454 MFW655415:MFX655454 MPS655415:MPT655454 MZO655415:MZP655454 NJK655415:NJL655454 NTG655415:NTH655454 ODC655415:ODD655454 OMY655415:OMZ655454 OWU655415:OWV655454 PGQ655415:PGR655454 PQM655415:PQN655454 QAI655415:QAJ655454 QKE655415:QKF655454 QUA655415:QUB655454 RDW655415:RDX655454 RNS655415:RNT655454 RXO655415:RXP655454 SHK655415:SHL655454 SRG655415:SRH655454 TBC655415:TBD655454 TKY655415:TKZ655454 TUU655415:TUV655454 UEQ655415:UER655454 UOM655415:UON655454 UYI655415:UYJ655454 VIE655415:VIF655454 VSA655415:VSB655454 WBW655415:WBX655454 WLS655415:WLT655454 WVO655415:WVP655454 JC720951:JD720990 SY720951:SZ720990 ACU720951:ACV720990 AMQ720951:AMR720990 AWM720951:AWN720990 BGI720951:BGJ720990 BQE720951:BQF720990 CAA720951:CAB720990 CJW720951:CJX720990 CTS720951:CTT720990 DDO720951:DDP720990 DNK720951:DNL720990 DXG720951:DXH720990 EHC720951:EHD720990 EQY720951:EQZ720990 FAU720951:FAV720990 FKQ720951:FKR720990 FUM720951:FUN720990 GEI720951:GEJ720990 GOE720951:GOF720990 GYA720951:GYB720990 HHW720951:HHX720990 HRS720951:HRT720990 IBO720951:IBP720990 ILK720951:ILL720990 IVG720951:IVH720990 JFC720951:JFD720990 JOY720951:JOZ720990 JYU720951:JYV720990 KIQ720951:KIR720990 KSM720951:KSN720990 LCI720951:LCJ720990 LME720951:LMF720990 LWA720951:LWB720990 MFW720951:MFX720990 MPS720951:MPT720990 MZO720951:MZP720990 NJK720951:NJL720990 NTG720951:NTH720990 ODC720951:ODD720990 OMY720951:OMZ720990 OWU720951:OWV720990 PGQ720951:PGR720990 PQM720951:PQN720990 QAI720951:QAJ720990 QKE720951:QKF720990 QUA720951:QUB720990 RDW720951:RDX720990 RNS720951:RNT720990 RXO720951:RXP720990 SHK720951:SHL720990 SRG720951:SRH720990 TBC720951:TBD720990 TKY720951:TKZ720990 TUU720951:TUV720990 UEQ720951:UER720990 UOM720951:UON720990 UYI720951:UYJ720990 VIE720951:VIF720990 VSA720951:VSB720990 WBW720951:WBX720990 WLS720951:WLT720990 WVO720951:WVP720990 JC786487:JD786526 SY786487:SZ786526 ACU786487:ACV786526 AMQ786487:AMR786526 AWM786487:AWN786526 BGI786487:BGJ786526 BQE786487:BQF786526 CAA786487:CAB786526 CJW786487:CJX786526 CTS786487:CTT786526 DDO786487:DDP786526 DNK786487:DNL786526 DXG786487:DXH786526 EHC786487:EHD786526 EQY786487:EQZ786526 FAU786487:FAV786526 FKQ786487:FKR786526 FUM786487:FUN786526 GEI786487:GEJ786526 GOE786487:GOF786526 GYA786487:GYB786526 HHW786487:HHX786526 HRS786487:HRT786526 IBO786487:IBP786526 ILK786487:ILL786526 IVG786487:IVH786526 JFC786487:JFD786526 JOY786487:JOZ786526 JYU786487:JYV786526 KIQ786487:KIR786526 KSM786487:KSN786526 LCI786487:LCJ786526 LME786487:LMF786526 LWA786487:LWB786526 MFW786487:MFX786526 MPS786487:MPT786526 MZO786487:MZP786526 NJK786487:NJL786526 NTG786487:NTH786526 ODC786487:ODD786526 OMY786487:OMZ786526 OWU786487:OWV786526 PGQ786487:PGR786526 PQM786487:PQN786526 QAI786487:QAJ786526 QKE786487:QKF786526 QUA786487:QUB786526 RDW786487:RDX786526 RNS786487:RNT786526 RXO786487:RXP786526 SHK786487:SHL786526 SRG786487:SRH786526 TBC786487:TBD786526 TKY786487:TKZ786526 TUU786487:TUV786526 UEQ786487:UER786526 UOM786487:UON786526 UYI786487:UYJ786526 VIE786487:VIF786526 VSA786487:VSB786526 WBW786487:WBX786526 WLS786487:WLT786526 WVO786487:WVP786526 JC852023:JD852062 SY852023:SZ852062 ACU852023:ACV852062 AMQ852023:AMR852062 AWM852023:AWN852062 BGI852023:BGJ852062 BQE852023:BQF852062 CAA852023:CAB852062 CJW852023:CJX852062 CTS852023:CTT852062 DDO852023:DDP852062 DNK852023:DNL852062 DXG852023:DXH852062 EHC852023:EHD852062 EQY852023:EQZ852062 FAU852023:FAV852062 FKQ852023:FKR852062 FUM852023:FUN852062 GEI852023:GEJ852062 GOE852023:GOF852062 GYA852023:GYB852062 HHW852023:HHX852062 HRS852023:HRT852062 IBO852023:IBP852062 ILK852023:ILL852062 IVG852023:IVH852062 JFC852023:JFD852062 JOY852023:JOZ852062 JYU852023:JYV852062 KIQ852023:KIR852062 KSM852023:KSN852062 LCI852023:LCJ852062 LME852023:LMF852062 LWA852023:LWB852062 MFW852023:MFX852062 MPS852023:MPT852062 MZO852023:MZP852062 NJK852023:NJL852062 NTG852023:NTH852062 ODC852023:ODD852062 OMY852023:OMZ852062 OWU852023:OWV852062 PGQ852023:PGR852062 PQM852023:PQN852062 QAI852023:QAJ852062 QKE852023:QKF852062 QUA852023:QUB852062 RDW852023:RDX852062 RNS852023:RNT852062 RXO852023:RXP852062 SHK852023:SHL852062 SRG852023:SRH852062 TBC852023:TBD852062 TKY852023:TKZ852062 TUU852023:TUV852062 UEQ852023:UER852062 UOM852023:UON852062 UYI852023:UYJ852062 VIE852023:VIF852062 VSA852023:VSB852062 WBW852023:WBX852062 WLS852023:WLT852062 WVO852023:WVP852062 JC917559:JD917598 SY917559:SZ917598 ACU917559:ACV917598 AMQ917559:AMR917598 AWM917559:AWN917598 BGI917559:BGJ917598 BQE917559:BQF917598 CAA917559:CAB917598 CJW917559:CJX917598 CTS917559:CTT917598 DDO917559:DDP917598 DNK917559:DNL917598 DXG917559:DXH917598 EHC917559:EHD917598 EQY917559:EQZ917598 FAU917559:FAV917598 FKQ917559:FKR917598 FUM917559:FUN917598 GEI917559:GEJ917598 GOE917559:GOF917598 GYA917559:GYB917598 HHW917559:HHX917598 HRS917559:HRT917598 IBO917559:IBP917598 ILK917559:ILL917598 IVG917559:IVH917598 JFC917559:JFD917598 JOY917559:JOZ917598 JYU917559:JYV917598 KIQ917559:KIR917598 KSM917559:KSN917598 LCI917559:LCJ917598 LME917559:LMF917598 LWA917559:LWB917598 MFW917559:MFX917598 MPS917559:MPT917598 MZO917559:MZP917598 NJK917559:NJL917598 NTG917559:NTH917598 ODC917559:ODD917598 OMY917559:OMZ917598 OWU917559:OWV917598 PGQ917559:PGR917598 PQM917559:PQN917598 QAI917559:QAJ917598 QKE917559:QKF917598 QUA917559:QUB917598 RDW917559:RDX917598 RNS917559:RNT917598 RXO917559:RXP917598 SHK917559:SHL917598 SRG917559:SRH917598 TBC917559:TBD917598 TKY917559:TKZ917598 TUU917559:TUV917598 UEQ917559:UER917598 UOM917559:UON917598 UYI917559:UYJ917598 VIE917559:VIF917598 VSA917559:VSB917598 WBW917559:WBX917598 WLS917559:WLT917598 WVO917559:WVP917598 JC983095:JD983134 SY983095:SZ983134 ACU983095:ACV983134 AMQ983095:AMR983134 AWM983095:AWN983134 BGI983095:BGJ983134 BQE983095:BQF983134 CAA983095:CAB983134 CJW983095:CJX983134 CTS983095:CTT983134 DDO983095:DDP983134 DNK983095:DNL983134 DXG983095:DXH983134 EHC983095:EHD983134 EQY983095:EQZ983134 FAU983095:FAV983134 FKQ983095:FKR983134 FUM983095:FUN983134 GEI983095:GEJ983134 GOE983095:GOF983134 GYA983095:GYB983134 HHW983095:HHX983134 HRS983095:HRT983134 IBO983095:IBP983134 ILK983095:ILL983134 IVG983095:IVH983134 JFC983095:JFD983134 JOY983095:JOZ983134 JYU983095:JYV983134 KIQ983095:KIR983134 KSM983095:KSN983134 LCI983095:LCJ983134 LME983095:LMF983134 LWA983095:LWB983134 MFW983095:MFX983134 MPS983095:MPT983134 MZO983095:MZP983134 NJK983095:NJL983134 NTG983095:NTH983134 ODC983095:ODD983134 OMY983095:OMZ983134 OWU983095:OWV983134 PGQ983095:PGR983134 PQM983095:PQN983134 QAI983095:QAJ983134 QKE983095:QKF983134 QUA983095:QUB983134 RDW983095:RDX983134 RNS983095:RNT983134 RXO983095:RXP983134 SHK983095:SHL983134 SRG983095:SRH983134 TBC983095:TBD983134 TKY983095:TKZ983134 TUU983095:TUV983134 UEQ983095:UER983134 UOM983095:UON983134 UYI983095:UYJ983134 VIE983095:VIF983134 VSA983095:VSB983134 WBW983095:WBX983134 WLS983095:WLT983134 WVO983095:WVP983134 JOT144:JOZ144 JE65507:JE65669 TA65507:TA65669 ACW65507:ACW65669 AMS65507:AMS65669 AWO65507:AWO65669 BGK65507:BGK65669 BQG65507:BQG65669 CAC65507:CAC65669 CJY65507:CJY65669 CTU65507:CTU65669 DDQ65507:DDQ65669 DNM65507:DNM65669 DXI65507:DXI65669 EHE65507:EHE65669 ERA65507:ERA65669 FAW65507:FAW65669 FKS65507:FKS65669 FUO65507:FUO65669 GEK65507:GEK65669 GOG65507:GOG65669 GYC65507:GYC65669 HHY65507:HHY65669 HRU65507:HRU65669 IBQ65507:IBQ65669 ILM65507:ILM65669 IVI65507:IVI65669 JFE65507:JFE65669 JPA65507:JPA65669 JYW65507:JYW65669 KIS65507:KIS65669 KSO65507:KSO65669 LCK65507:LCK65669 LMG65507:LMG65669 LWC65507:LWC65669 MFY65507:MFY65669 MPU65507:MPU65669 MZQ65507:MZQ65669 NJM65507:NJM65669 NTI65507:NTI65669 ODE65507:ODE65669 ONA65507:ONA65669 OWW65507:OWW65669 PGS65507:PGS65669 PQO65507:PQO65669 QAK65507:QAK65669 QKG65507:QKG65669 QUC65507:QUC65669 RDY65507:RDY65669 RNU65507:RNU65669 RXQ65507:RXQ65669 SHM65507:SHM65669 SRI65507:SRI65669 TBE65507:TBE65669 TLA65507:TLA65669 TUW65507:TUW65669 UES65507:UES65669 UOO65507:UOO65669 UYK65507:UYK65669 VIG65507:VIG65669 VSC65507:VSC65669 WBY65507:WBY65669 WLU65507:WLU65669 WVQ65507:WVQ65669 JEX144:JFD144 JE131043:JE131205 TA131043:TA131205 ACW131043:ACW131205 AMS131043:AMS131205 AWO131043:AWO131205 BGK131043:BGK131205 BQG131043:BQG131205 CAC131043:CAC131205 CJY131043:CJY131205 CTU131043:CTU131205 DDQ131043:DDQ131205 DNM131043:DNM131205 DXI131043:DXI131205 EHE131043:EHE131205 ERA131043:ERA131205 FAW131043:FAW131205 FKS131043:FKS131205 FUO131043:FUO131205 GEK131043:GEK131205 GOG131043:GOG131205 GYC131043:GYC131205 HHY131043:HHY131205 HRU131043:HRU131205 IBQ131043:IBQ131205 ILM131043:ILM131205 IVI131043:IVI131205 JFE131043:JFE131205 JPA131043:JPA131205 JYW131043:JYW131205 KIS131043:KIS131205 KSO131043:KSO131205 LCK131043:LCK131205 LMG131043:LMG131205 LWC131043:LWC131205 MFY131043:MFY131205 MPU131043:MPU131205 MZQ131043:MZQ131205 NJM131043:NJM131205 NTI131043:NTI131205 ODE131043:ODE131205 ONA131043:ONA131205 OWW131043:OWW131205 PGS131043:PGS131205 PQO131043:PQO131205 QAK131043:QAK131205 QKG131043:QKG131205 QUC131043:QUC131205 RDY131043:RDY131205 RNU131043:RNU131205 RXQ131043:RXQ131205 SHM131043:SHM131205 SRI131043:SRI131205 TBE131043:TBE131205 TLA131043:TLA131205 TUW131043:TUW131205 UES131043:UES131205 UOO131043:UOO131205 UYK131043:UYK131205 VIG131043:VIG131205 VSC131043:VSC131205 WBY131043:WBY131205 WLU131043:WLU131205 WVQ131043:WVQ131205 IVB144:IVH144 JE196579:JE196741 TA196579:TA196741 ACW196579:ACW196741 AMS196579:AMS196741 AWO196579:AWO196741 BGK196579:BGK196741 BQG196579:BQG196741 CAC196579:CAC196741 CJY196579:CJY196741 CTU196579:CTU196741 DDQ196579:DDQ196741 DNM196579:DNM196741 DXI196579:DXI196741 EHE196579:EHE196741 ERA196579:ERA196741 FAW196579:FAW196741 FKS196579:FKS196741 FUO196579:FUO196741 GEK196579:GEK196741 GOG196579:GOG196741 GYC196579:GYC196741 HHY196579:HHY196741 HRU196579:HRU196741 IBQ196579:IBQ196741 ILM196579:ILM196741 IVI196579:IVI196741 JFE196579:JFE196741 JPA196579:JPA196741 JYW196579:JYW196741 KIS196579:KIS196741 KSO196579:KSO196741 LCK196579:LCK196741 LMG196579:LMG196741 LWC196579:LWC196741 MFY196579:MFY196741 MPU196579:MPU196741 MZQ196579:MZQ196741 NJM196579:NJM196741 NTI196579:NTI196741 ODE196579:ODE196741 ONA196579:ONA196741 OWW196579:OWW196741 PGS196579:PGS196741 PQO196579:PQO196741 QAK196579:QAK196741 QKG196579:QKG196741 QUC196579:QUC196741 RDY196579:RDY196741 RNU196579:RNU196741 RXQ196579:RXQ196741 SHM196579:SHM196741 SRI196579:SRI196741 TBE196579:TBE196741 TLA196579:TLA196741 TUW196579:TUW196741 UES196579:UES196741 UOO196579:UOO196741 UYK196579:UYK196741 VIG196579:VIG196741 VSC196579:VSC196741 WBY196579:WBY196741 WLU196579:WLU196741 WVQ196579:WVQ196741 ILF144:ILL144 JE262115:JE262277 TA262115:TA262277 ACW262115:ACW262277 AMS262115:AMS262277 AWO262115:AWO262277 BGK262115:BGK262277 BQG262115:BQG262277 CAC262115:CAC262277 CJY262115:CJY262277 CTU262115:CTU262277 DDQ262115:DDQ262277 DNM262115:DNM262277 DXI262115:DXI262277 EHE262115:EHE262277 ERA262115:ERA262277 FAW262115:FAW262277 FKS262115:FKS262277 FUO262115:FUO262277 GEK262115:GEK262277 GOG262115:GOG262277 GYC262115:GYC262277 HHY262115:HHY262277 HRU262115:HRU262277 IBQ262115:IBQ262277 ILM262115:ILM262277 IVI262115:IVI262277 JFE262115:JFE262277 JPA262115:JPA262277 JYW262115:JYW262277 KIS262115:KIS262277 KSO262115:KSO262277 LCK262115:LCK262277 LMG262115:LMG262277 LWC262115:LWC262277 MFY262115:MFY262277 MPU262115:MPU262277 MZQ262115:MZQ262277 NJM262115:NJM262277 NTI262115:NTI262277 ODE262115:ODE262277 ONA262115:ONA262277 OWW262115:OWW262277 PGS262115:PGS262277 PQO262115:PQO262277 QAK262115:QAK262277 QKG262115:QKG262277 QUC262115:QUC262277 RDY262115:RDY262277 RNU262115:RNU262277 RXQ262115:RXQ262277 SHM262115:SHM262277 SRI262115:SRI262277 TBE262115:TBE262277 TLA262115:TLA262277 TUW262115:TUW262277 UES262115:UES262277 UOO262115:UOO262277 UYK262115:UYK262277 VIG262115:VIG262277 VSC262115:VSC262277 WBY262115:WBY262277 WLU262115:WLU262277 WVQ262115:WVQ262277 IBJ144:IBP144 JE327651:JE327813 TA327651:TA327813 ACW327651:ACW327813 AMS327651:AMS327813 AWO327651:AWO327813 BGK327651:BGK327813 BQG327651:BQG327813 CAC327651:CAC327813 CJY327651:CJY327813 CTU327651:CTU327813 DDQ327651:DDQ327813 DNM327651:DNM327813 DXI327651:DXI327813 EHE327651:EHE327813 ERA327651:ERA327813 FAW327651:FAW327813 FKS327651:FKS327813 FUO327651:FUO327813 GEK327651:GEK327813 GOG327651:GOG327813 GYC327651:GYC327813 HHY327651:HHY327813 HRU327651:HRU327813 IBQ327651:IBQ327813 ILM327651:ILM327813 IVI327651:IVI327813 JFE327651:JFE327813 JPA327651:JPA327813 JYW327651:JYW327813 KIS327651:KIS327813 KSO327651:KSO327813 LCK327651:LCK327813 LMG327651:LMG327813 LWC327651:LWC327813 MFY327651:MFY327813 MPU327651:MPU327813 MZQ327651:MZQ327813 NJM327651:NJM327813 NTI327651:NTI327813 ODE327651:ODE327813 ONA327651:ONA327813 OWW327651:OWW327813 PGS327651:PGS327813 PQO327651:PQO327813 QAK327651:QAK327813 QKG327651:QKG327813 QUC327651:QUC327813 RDY327651:RDY327813 RNU327651:RNU327813 RXQ327651:RXQ327813 SHM327651:SHM327813 SRI327651:SRI327813 TBE327651:TBE327813 TLA327651:TLA327813 TUW327651:TUW327813 UES327651:UES327813 UOO327651:UOO327813 UYK327651:UYK327813 VIG327651:VIG327813 VSC327651:VSC327813 WBY327651:WBY327813 WLU327651:WLU327813 WVQ327651:WVQ327813 HRN144:HRT144 JE393187:JE393349 TA393187:TA393349 ACW393187:ACW393349 AMS393187:AMS393349 AWO393187:AWO393349 BGK393187:BGK393349 BQG393187:BQG393349 CAC393187:CAC393349 CJY393187:CJY393349 CTU393187:CTU393349 DDQ393187:DDQ393349 DNM393187:DNM393349 DXI393187:DXI393349 EHE393187:EHE393349 ERA393187:ERA393349 FAW393187:FAW393349 FKS393187:FKS393349 FUO393187:FUO393349 GEK393187:GEK393349 GOG393187:GOG393349 GYC393187:GYC393349 HHY393187:HHY393349 HRU393187:HRU393349 IBQ393187:IBQ393349 ILM393187:ILM393349 IVI393187:IVI393349 JFE393187:JFE393349 JPA393187:JPA393349 JYW393187:JYW393349 KIS393187:KIS393349 KSO393187:KSO393349 LCK393187:LCK393349 LMG393187:LMG393349 LWC393187:LWC393349 MFY393187:MFY393349 MPU393187:MPU393349 MZQ393187:MZQ393349 NJM393187:NJM393349 NTI393187:NTI393349 ODE393187:ODE393349 ONA393187:ONA393349 OWW393187:OWW393349 PGS393187:PGS393349 PQO393187:PQO393349 QAK393187:QAK393349 QKG393187:QKG393349 QUC393187:QUC393349 RDY393187:RDY393349 RNU393187:RNU393349 RXQ393187:RXQ393349 SHM393187:SHM393349 SRI393187:SRI393349 TBE393187:TBE393349 TLA393187:TLA393349 TUW393187:TUW393349 UES393187:UES393349 UOO393187:UOO393349 UYK393187:UYK393349 VIG393187:VIG393349 VSC393187:VSC393349 WBY393187:WBY393349 WLU393187:WLU393349 WVQ393187:WVQ393349 HHR144:HHX144 JE458723:JE458885 TA458723:TA458885 ACW458723:ACW458885 AMS458723:AMS458885 AWO458723:AWO458885 BGK458723:BGK458885 BQG458723:BQG458885 CAC458723:CAC458885 CJY458723:CJY458885 CTU458723:CTU458885 DDQ458723:DDQ458885 DNM458723:DNM458885 DXI458723:DXI458885 EHE458723:EHE458885 ERA458723:ERA458885 FAW458723:FAW458885 FKS458723:FKS458885 FUO458723:FUO458885 GEK458723:GEK458885 GOG458723:GOG458885 GYC458723:GYC458885 HHY458723:HHY458885 HRU458723:HRU458885 IBQ458723:IBQ458885 ILM458723:ILM458885 IVI458723:IVI458885 JFE458723:JFE458885 JPA458723:JPA458885 JYW458723:JYW458885 KIS458723:KIS458885 KSO458723:KSO458885 LCK458723:LCK458885 LMG458723:LMG458885 LWC458723:LWC458885 MFY458723:MFY458885 MPU458723:MPU458885 MZQ458723:MZQ458885 NJM458723:NJM458885 NTI458723:NTI458885 ODE458723:ODE458885 ONA458723:ONA458885 OWW458723:OWW458885 PGS458723:PGS458885 PQO458723:PQO458885 QAK458723:QAK458885 QKG458723:QKG458885 QUC458723:QUC458885 RDY458723:RDY458885 RNU458723:RNU458885 RXQ458723:RXQ458885 SHM458723:SHM458885 SRI458723:SRI458885 TBE458723:TBE458885 TLA458723:TLA458885 TUW458723:TUW458885 UES458723:UES458885 UOO458723:UOO458885 UYK458723:UYK458885 VIG458723:VIG458885 VSC458723:VSC458885 WBY458723:WBY458885 WLU458723:WLU458885 WVQ458723:WVQ458885 GXV144:GYB144 JE524259:JE524421 TA524259:TA524421 ACW524259:ACW524421 AMS524259:AMS524421 AWO524259:AWO524421 BGK524259:BGK524421 BQG524259:BQG524421 CAC524259:CAC524421 CJY524259:CJY524421 CTU524259:CTU524421 DDQ524259:DDQ524421 DNM524259:DNM524421 DXI524259:DXI524421 EHE524259:EHE524421 ERA524259:ERA524421 FAW524259:FAW524421 FKS524259:FKS524421 FUO524259:FUO524421 GEK524259:GEK524421 GOG524259:GOG524421 GYC524259:GYC524421 HHY524259:HHY524421 HRU524259:HRU524421 IBQ524259:IBQ524421 ILM524259:ILM524421 IVI524259:IVI524421 JFE524259:JFE524421 JPA524259:JPA524421 JYW524259:JYW524421 KIS524259:KIS524421 KSO524259:KSO524421 LCK524259:LCK524421 LMG524259:LMG524421 LWC524259:LWC524421 MFY524259:MFY524421 MPU524259:MPU524421 MZQ524259:MZQ524421 NJM524259:NJM524421 NTI524259:NTI524421 ODE524259:ODE524421 ONA524259:ONA524421 OWW524259:OWW524421 PGS524259:PGS524421 PQO524259:PQO524421 QAK524259:QAK524421 QKG524259:QKG524421 QUC524259:QUC524421 RDY524259:RDY524421 RNU524259:RNU524421 RXQ524259:RXQ524421 SHM524259:SHM524421 SRI524259:SRI524421 TBE524259:TBE524421 TLA524259:TLA524421 TUW524259:TUW524421 UES524259:UES524421 UOO524259:UOO524421 UYK524259:UYK524421 VIG524259:VIG524421 VSC524259:VSC524421 WBY524259:WBY524421 WLU524259:WLU524421 WVQ524259:WVQ524421 GNZ144:GOF144 JE589795:JE589957 TA589795:TA589957 ACW589795:ACW589957 AMS589795:AMS589957 AWO589795:AWO589957 BGK589795:BGK589957 BQG589795:BQG589957 CAC589795:CAC589957 CJY589795:CJY589957 CTU589795:CTU589957 DDQ589795:DDQ589957 DNM589795:DNM589957 DXI589795:DXI589957 EHE589795:EHE589957 ERA589795:ERA589957 FAW589795:FAW589957 FKS589795:FKS589957 FUO589795:FUO589957 GEK589795:GEK589957 GOG589795:GOG589957 GYC589795:GYC589957 HHY589795:HHY589957 HRU589795:HRU589957 IBQ589795:IBQ589957 ILM589795:ILM589957 IVI589795:IVI589957 JFE589795:JFE589957 JPA589795:JPA589957 JYW589795:JYW589957 KIS589795:KIS589957 KSO589795:KSO589957 LCK589795:LCK589957 LMG589795:LMG589957 LWC589795:LWC589957 MFY589795:MFY589957 MPU589795:MPU589957 MZQ589795:MZQ589957 NJM589795:NJM589957 NTI589795:NTI589957 ODE589795:ODE589957 ONA589795:ONA589957 OWW589795:OWW589957 PGS589795:PGS589957 PQO589795:PQO589957 QAK589795:QAK589957 QKG589795:QKG589957 QUC589795:QUC589957 RDY589795:RDY589957 RNU589795:RNU589957 RXQ589795:RXQ589957 SHM589795:SHM589957 SRI589795:SRI589957 TBE589795:TBE589957 TLA589795:TLA589957 TUW589795:TUW589957 UES589795:UES589957 UOO589795:UOO589957 UYK589795:UYK589957 VIG589795:VIG589957 VSC589795:VSC589957 WBY589795:WBY589957 WLU589795:WLU589957 WVQ589795:WVQ589957 GED144:GEJ144 JE655331:JE655493 TA655331:TA655493 ACW655331:ACW655493 AMS655331:AMS655493 AWO655331:AWO655493 BGK655331:BGK655493 BQG655331:BQG655493 CAC655331:CAC655493 CJY655331:CJY655493 CTU655331:CTU655493 DDQ655331:DDQ655493 DNM655331:DNM655493 DXI655331:DXI655493 EHE655331:EHE655493 ERA655331:ERA655493 FAW655331:FAW655493 FKS655331:FKS655493 FUO655331:FUO655493 GEK655331:GEK655493 GOG655331:GOG655493 GYC655331:GYC655493 HHY655331:HHY655493 HRU655331:HRU655493 IBQ655331:IBQ655493 ILM655331:ILM655493 IVI655331:IVI655493 JFE655331:JFE655493 JPA655331:JPA655493 JYW655331:JYW655493 KIS655331:KIS655493 KSO655331:KSO655493 LCK655331:LCK655493 LMG655331:LMG655493 LWC655331:LWC655493 MFY655331:MFY655493 MPU655331:MPU655493 MZQ655331:MZQ655493 NJM655331:NJM655493 NTI655331:NTI655493 ODE655331:ODE655493 ONA655331:ONA655493 OWW655331:OWW655493 PGS655331:PGS655493 PQO655331:PQO655493 QAK655331:QAK655493 QKG655331:QKG655493 QUC655331:QUC655493 RDY655331:RDY655493 RNU655331:RNU655493 RXQ655331:RXQ655493 SHM655331:SHM655493 SRI655331:SRI655493 TBE655331:TBE655493 TLA655331:TLA655493 TUW655331:TUW655493 UES655331:UES655493 UOO655331:UOO655493 UYK655331:UYK655493 VIG655331:VIG655493 VSC655331:VSC655493 WBY655331:WBY655493 WLU655331:WLU655493 WVQ655331:WVQ655493 FUH144:FUN144 JE720867:JE721029 TA720867:TA721029 ACW720867:ACW721029 AMS720867:AMS721029 AWO720867:AWO721029 BGK720867:BGK721029 BQG720867:BQG721029 CAC720867:CAC721029 CJY720867:CJY721029 CTU720867:CTU721029 DDQ720867:DDQ721029 DNM720867:DNM721029 DXI720867:DXI721029 EHE720867:EHE721029 ERA720867:ERA721029 FAW720867:FAW721029 FKS720867:FKS721029 FUO720867:FUO721029 GEK720867:GEK721029 GOG720867:GOG721029 GYC720867:GYC721029 HHY720867:HHY721029 HRU720867:HRU721029 IBQ720867:IBQ721029 ILM720867:ILM721029 IVI720867:IVI721029 JFE720867:JFE721029 JPA720867:JPA721029 JYW720867:JYW721029 KIS720867:KIS721029 KSO720867:KSO721029 LCK720867:LCK721029 LMG720867:LMG721029 LWC720867:LWC721029 MFY720867:MFY721029 MPU720867:MPU721029 MZQ720867:MZQ721029 NJM720867:NJM721029 NTI720867:NTI721029 ODE720867:ODE721029 ONA720867:ONA721029 OWW720867:OWW721029 PGS720867:PGS721029 PQO720867:PQO721029 QAK720867:QAK721029 QKG720867:QKG721029 QUC720867:QUC721029 RDY720867:RDY721029 RNU720867:RNU721029 RXQ720867:RXQ721029 SHM720867:SHM721029 SRI720867:SRI721029 TBE720867:TBE721029 TLA720867:TLA721029 TUW720867:TUW721029 UES720867:UES721029 UOO720867:UOO721029 UYK720867:UYK721029 VIG720867:VIG721029 VSC720867:VSC721029 WBY720867:WBY721029 WLU720867:WLU721029 WVQ720867:WVQ721029 FKL144:FKR144 JE786403:JE786565 TA786403:TA786565 ACW786403:ACW786565 AMS786403:AMS786565 AWO786403:AWO786565 BGK786403:BGK786565 BQG786403:BQG786565 CAC786403:CAC786565 CJY786403:CJY786565 CTU786403:CTU786565 DDQ786403:DDQ786565 DNM786403:DNM786565 DXI786403:DXI786565 EHE786403:EHE786565 ERA786403:ERA786565 FAW786403:FAW786565 FKS786403:FKS786565 FUO786403:FUO786565 GEK786403:GEK786565 GOG786403:GOG786565 GYC786403:GYC786565 HHY786403:HHY786565 HRU786403:HRU786565 IBQ786403:IBQ786565 ILM786403:ILM786565 IVI786403:IVI786565 JFE786403:JFE786565 JPA786403:JPA786565 JYW786403:JYW786565 KIS786403:KIS786565 KSO786403:KSO786565 LCK786403:LCK786565 LMG786403:LMG786565 LWC786403:LWC786565 MFY786403:MFY786565 MPU786403:MPU786565 MZQ786403:MZQ786565 NJM786403:NJM786565 NTI786403:NTI786565 ODE786403:ODE786565 ONA786403:ONA786565 OWW786403:OWW786565 PGS786403:PGS786565 PQO786403:PQO786565 QAK786403:QAK786565 QKG786403:QKG786565 QUC786403:QUC786565 RDY786403:RDY786565 RNU786403:RNU786565 RXQ786403:RXQ786565 SHM786403:SHM786565 SRI786403:SRI786565 TBE786403:TBE786565 TLA786403:TLA786565 TUW786403:TUW786565 UES786403:UES786565 UOO786403:UOO786565 UYK786403:UYK786565 VIG786403:VIG786565 VSC786403:VSC786565 WBY786403:WBY786565 WLU786403:WLU786565 WVQ786403:WVQ786565 FAP144:FAV144 JE851939:JE852101 TA851939:TA852101 ACW851939:ACW852101 AMS851939:AMS852101 AWO851939:AWO852101 BGK851939:BGK852101 BQG851939:BQG852101 CAC851939:CAC852101 CJY851939:CJY852101 CTU851939:CTU852101 DDQ851939:DDQ852101 DNM851939:DNM852101 DXI851939:DXI852101 EHE851939:EHE852101 ERA851939:ERA852101 FAW851939:FAW852101 FKS851939:FKS852101 FUO851939:FUO852101 GEK851939:GEK852101 GOG851939:GOG852101 GYC851939:GYC852101 HHY851939:HHY852101 HRU851939:HRU852101 IBQ851939:IBQ852101 ILM851939:ILM852101 IVI851939:IVI852101 JFE851939:JFE852101 JPA851939:JPA852101 JYW851939:JYW852101 KIS851939:KIS852101 KSO851939:KSO852101 LCK851939:LCK852101 LMG851939:LMG852101 LWC851939:LWC852101 MFY851939:MFY852101 MPU851939:MPU852101 MZQ851939:MZQ852101 NJM851939:NJM852101 NTI851939:NTI852101 ODE851939:ODE852101 ONA851939:ONA852101 OWW851939:OWW852101 PGS851939:PGS852101 PQO851939:PQO852101 QAK851939:QAK852101 QKG851939:QKG852101 QUC851939:QUC852101 RDY851939:RDY852101 RNU851939:RNU852101 RXQ851939:RXQ852101 SHM851939:SHM852101 SRI851939:SRI852101 TBE851939:TBE852101 TLA851939:TLA852101 TUW851939:TUW852101 UES851939:UES852101 UOO851939:UOO852101 UYK851939:UYK852101 VIG851939:VIG852101 VSC851939:VSC852101 WBY851939:WBY852101 WLU851939:WLU852101 WVQ851939:WVQ852101 EQT144:EQZ144 JE917475:JE917637 TA917475:TA917637 ACW917475:ACW917637 AMS917475:AMS917637 AWO917475:AWO917637 BGK917475:BGK917637 BQG917475:BQG917637 CAC917475:CAC917637 CJY917475:CJY917637 CTU917475:CTU917637 DDQ917475:DDQ917637 DNM917475:DNM917637 DXI917475:DXI917637 EHE917475:EHE917637 ERA917475:ERA917637 FAW917475:FAW917637 FKS917475:FKS917637 FUO917475:FUO917637 GEK917475:GEK917637 GOG917475:GOG917637 GYC917475:GYC917637 HHY917475:HHY917637 HRU917475:HRU917637 IBQ917475:IBQ917637 ILM917475:ILM917637 IVI917475:IVI917637 JFE917475:JFE917637 JPA917475:JPA917637 JYW917475:JYW917637 KIS917475:KIS917637 KSO917475:KSO917637 LCK917475:LCK917637 LMG917475:LMG917637 LWC917475:LWC917637 MFY917475:MFY917637 MPU917475:MPU917637 MZQ917475:MZQ917637 NJM917475:NJM917637 NTI917475:NTI917637 ODE917475:ODE917637 ONA917475:ONA917637 OWW917475:OWW917637 PGS917475:PGS917637 PQO917475:PQO917637 QAK917475:QAK917637 QKG917475:QKG917637 QUC917475:QUC917637 RDY917475:RDY917637 RNU917475:RNU917637 RXQ917475:RXQ917637 SHM917475:SHM917637 SRI917475:SRI917637 TBE917475:TBE917637 TLA917475:TLA917637 TUW917475:TUW917637 UES917475:UES917637 UOO917475:UOO917637 UYK917475:UYK917637 VIG917475:VIG917637 VSC917475:VSC917637 WBY917475:WBY917637 WLU917475:WLU917637 WVQ917475:WVQ917637 EGX144:EHD144 JE983011:JE983173 TA983011:TA983173 ACW983011:ACW983173 AMS983011:AMS983173 AWO983011:AWO983173 BGK983011:BGK983173 BQG983011:BQG983173 CAC983011:CAC983173 CJY983011:CJY983173 CTU983011:CTU983173 DDQ983011:DDQ983173 DNM983011:DNM983173 DXI983011:DXI983173 EHE983011:EHE983173 ERA983011:ERA983173 FAW983011:FAW983173 FKS983011:FKS983173 FUO983011:FUO983173 GEK983011:GEK983173 GOG983011:GOG983173 GYC983011:GYC983173 HHY983011:HHY983173 HRU983011:HRU983173 IBQ983011:IBQ983173 ILM983011:ILM983173 IVI983011:IVI983173 JFE983011:JFE983173 JPA983011:JPA983173 JYW983011:JYW983173 KIS983011:KIS983173 KSO983011:KSO983173 LCK983011:LCK983173 LMG983011:LMG983173 LWC983011:LWC983173 MFY983011:MFY983173 MPU983011:MPU983173 MZQ983011:MZQ983173 NJM983011:NJM983173 NTI983011:NTI983173 ODE983011:ODE983173 ONA983011:ONA983173 OWW983011:OWW983173 PGS983011:PGS983173 PQO983011:PQO983173 QAK983011:QAK983173 QKG983011:QKG983173 QUC983011:QUC983173 RDY983011:RDY983173 RNU983011:RNU983173 RXQ983011:RXQ983173 SHM983011:SHM983173 SRI983011:SRI983173 TBE983011:TBE983173 TLA983011:TLA983173 TUW983011:TUW983173 UES983011:UES983173 UOO983011:UOO983173 UYK983011:UYK983173 VIG983011:VIG983173 VSC983011:VSC983173 WBY983011:WBY983173 WLU983011:WLU983173 WVQ983011:WVQ983173 JB65507:JB65669 SX65507:SX65669 ACT65507:ACT65669 AMP65507:AMP65669 AWL65507:AWL65669 BGH65507:BGH65669 BQD65507:BQD65669 BZZ65507:BZZ65669 CJV65507:CJV65669 CTR65507:CTR65669 DDN65507:DDN65669 DNJ65507:DNJ65669 DXF65507:DXF65669 EHB65507:EHB65669 EQX65507:EQX65669 FAT65507:FAT65669 FKP65507:FKP65669 FUL65507:FUL65669 GEH65507:GEH65669 GOD65507:GOD65669 GXZ65507:GXZ65669 HHV65507:HHV65669 HRR65507:HRR65669 IBN65507:IBN65669 ILJ65507:ILJ65669 IVF65507:IVF65669 JFB65507:JFB65669 JOX65507:JOX65669 JYT65507:JYT65669 KIP65507:KIP65669 KSL65507:KSL65669 LCH65507:LCH65669 LMD65507:LMD65669 LVZ65507:LVZ65669 MFV65507:MFV65669 MPR65507:MPR65669 MZN65507:MZN65669 NJJ65507:NJJ65669 NTF65507:NTF65669 ODB65507:ODB65669 OMX65507:OMX65669 OWT65507:OWT65669 PGP65507:PGP65669 PQL65507:PQL65669 QAH65507:QAH65669 QKD65507:QKD65669 QTZ65507:QTZ65669 RDV65507:RDV65669 RNR65507:RNR65669 RXN65507:RXN65669 SHJ65507:SHJ65669 SRF65507:SRF65669 TBB65507:TBB65669 TKX65507:TKX65669 TUT65507:TUT65669 UEP65507:UEP65669 UOL65507:UOL65669 UYH65507:UYH65669 VID65507:VID65669 VRZ65507:VRZ65669 WBV65507:WBV65669 WLR65507:WLR65669 WVN65507:WVN65669 JB131043:JB131205 SX131043:SX131205 ACT131043:ACT131205 AMP131043:AMP131205 AWL131043:AWL131205 BGH131043:BGH131205 BQD131043:BQD131205 BZZ131043:BZZ131205 CJV131043:CJV131205 CTR131043:CTR131205 DDN131043:DDN131205 DNJ131043:DNJ131205 DXF131043:DXF131205 EHB131043:EHB131205 EQX131043:EQX131205 FAT131043:FAT131205 FKP131043:FKP131205 FUL131043:FUL131205 GEH131043:GEH131205 GOD131043:GOD131205 GXZ131043:GXZ131205 HHV131043:HHV131205 HRR131043:HRR131205 IBN131043:IBN131205 ILJ131043:ILJ131205 IVF131043:IVF131205 JFB131043:JFB131205 JOX131043:JOX131205 JYT131043:JYT131205 KIP131043:KIP131205 KSL131043:KSL131205 LCH131043:LCH131205 LMD131043:LMD131205 LVZ131043:LVZ131205 MFV131043:MFV131205 MPR131043:MPR131205 MZN131043:MZN131205 NJJ131043:NJJ131205 NTF131043:NTF131205 ODB131043:ODB131205 OMX131043:OMX131205 OWT131043:OWT131205 PGP131043:PGP131205 PQL131043:PQL131205 QAH131043:QAH131205 QKD131043:QKD131205 QTZ131043:QTZ131205 RDV131043:RDV131205 RNR131043:RNR131205 RXN131043:RXN131205 SHJ131043:SHJ131205 SRF131043:SRF131205 TBB131043:TBB131205 TKX131043:TKX131205 TUT131043:TUT131205 UEP131043:UEP131205 UOL131043:UOL131205 UYH131043:UYH131205 VID131043:VID131205 VRZ131043:VRZ131205 WBV131043:WBV131205 WLR131043:WLR131205 WVN131043:WVN131205 JB196579:JB196741 SX196579:SX196741 ACT196579:ACT196741 AMP196579:AMP196741 AWL196579:AWL196741 BGH196579:BGH196741 BQD196579:BQD196741 BZZ196579:BZZ196741 CJV196579:CJV196741 CTR196579:CTR196741 DDN196579:DDN196741 DNJ196579:DNJ196741 DXF196579:DXF196741 EHB196579:EHB196741 EQX196579:EQX196741 FAT196579:FAT196741 FKP196579:FKP196741 FUL196579:FUL196741 GEH196579:GEH196741 GOD196579:GOD196741 GXZ196579:GXZ196741 HHV196579:HHV196741 HRR196579:HRR196741 IBN196579:IBN196741 ILJ196579:ILJ196741 IVF196579:IVF196741 JFB196579:JFB196741 JOX196579:JOX196741 JYT196579:JYT196741 KIP196579:KIP196741 KSL196579:KSL196741 LCH196579:LCH196741 LMD196579:LMD196741 LVZ196579:LVZ196741 MFV196579:MFV196741 MPR196579:MPR196741 MZN196579:MZN196741 NJJ196579:NJJ196741 NTF196579:NTF196741 ODB196579:ODB196741 OMX196579:OMX196741 OWT196579:OWT196741 PGP196579:PGP196741 PQL196579:PQL196741 QAH196579:QAH196741 QKD196579:QKD196741 QTZ196579:QTZ196741 RDV196579:RDV196741 RNR196579:RNR196741 RXN196579:RXN196741 SHJ196579:SHJ196741 SRF196579:SRF196741 TBB196579:TBB196741 TKX196579:TKX196741 TUT196579:TUT196741 UEP196579:UEP196741 UOL196579:UOL196741 UYH196579:UYH196741 VID196579:VID196741 VRZ196579:VRZ196741 WBV196579:WBV196741 WLR196579:WLR196741 WVN196579:WVN196741 JB262115:JB262277 SX262115:SX262277 ACT262115:ACT262277 AMP262115:AMP262277 AWL262115:AWL262277 BGH262115:BGH262277 BQD262115:BQD262277 BZZ262115:BZZ262277 CJV262115:CJV262277 CTR262115:CTR262277 DDN262115:DDN262277 DNJ262115:DNJ262277 DXF262115:DXF262277 EHB262115:EHB262277 EQX262115:EQX262277 FAT262115:FAT262277 FKP262115:FKP262277 FUL262115:FUL262277 GEH262115:GEH262277 GOD262115:GOD262277 GXZ262115:GXZ262277 HHV262115:HHV262277 HRR262115:HRR262277 IBN262115:IBN262277 ILJ262115:ILJ262277 IVF262115:IVF262277 JFB262115:JFB262277 JOX262115:JOX262277 JYT262115:JYT262277 KIP262115:KIP262277 KSL262115:KSL262277 LCH262115:LCH262277 LMD262115:LMD262277 LVZ262115:LVZ262277 MFV262115:MFV262277 MPR262115:MPR262277 MZN262115:MZN262277 NJJ262115:NJJ262277 NTF262115:NTF262277 ODB262115:ODB262277 OMX262115:OMX262277 OWT262115:OWT262277 PGP262115:PGP262277 PQL262115:PQL262277 QAH262115:QAH262277 QKD262115:QKD262277 QTZ262115:QTZ262277 RDV262115:RDV262277 RNR262115:RNR262277 RXN262115:RXN262277 SHJ262115:SHJ262277 SRF262115:SRF262277 TBB262115:TBB262277 TKX262115:TKX262277 TUT262115:TUT262277 UEP262115:UEP262277 UOL262115:UOL262277 UYH262115:UYH262277 VID262115:VID262277 VRZ262115:VRZ262277 WBV262115:WBV262277 WLR262115:WLR262277 WVN262115:WVN262277 JB327651:JB327813 SX327651:SX327813 ACT327651:ACT327813 AMP327651:AMP327813 AWL327651:AWL327813 BGH327651:BGH327813 BQD327651:BQD327813 BZZ327651:BZZ327813 CJV327651:CJV327813 CTR327651:CTR327813 DDN327651:DDN327813 DNJ327651:DNJ327813 DXF327651:DXF327813 EHB327651:EHB327813 EQX327651:EQX327813 FAT327651:FAT327813 FKP327651:FKP327813 FUL327651:FUL327813 GEH327651:GEH327813 GOD327651:GOD327813 GXZ327651:GXZ327813 HHV327651:HHV327813 HRR327651:HRR327813 IBN327651:IBN327813 ILJ327651:ILJ327813 IVF327651:IVF327813 JFB327651:JFB327813 JOX327651:JOX327813 JYT327651:JYT327813 KIP327651:KIP327813 KSL327651:KSL327813 LCH327651:LCH327813 LMD327651:LMD327813 LVZ327651:LVZ327813 MFV327651:MFV327813 MPR327651:MPR327813 MZN327651:MZN327813 NJJ327651:NJJ327813 NTF327651:NTF327813 ODB327651:ODB327813 OMX327651:OMX327813 OWT327651:OWT327813 PGP327651:PGP327813 PQL327651:PQL327813 QAH327651:QAH327813 QKD327651:QKD327813 QTZ327651:QTZ327813 RDV327651:RDV327813 RNR327651:RNR327813 RXN327651:RXN327813 SHJ327651:SHJ327813 SRF327651:SRF327813 TBB327651:TBB327813 TKX327651:TKX327813 TUT327651:TUT327813 UEP327651:UEP327813 UOL327651:UOL327813 UYH327651:UYH327813 VID327651:VID327813 VRZ327651:VRZ327813 WBV327651:WBV327813 WLR327651:WLR327813 WVN327651:WVN327813 JB393187:JB393349 SX393187:SX393349 ACT393187:ACT393349 AMP393187:AMP393349 AWL393187:AWL393349 BGH393187:BGH393349 BQD393187:BQD393349 BZZ393187:BZZ393349 CJV393187:CJV393349 CTR393187:CTR393349 DDN393187:DDN393349 DNJ393187:DNJ393349 DXF393187:DXF393349 EHB393187:EHB393349 EQX393187:EQX393349 FAT393187:FAT393349 FKP393187:FKP393349 FUL393187:FUL393349 GEH393187:GEH393349 GOD393187:GOD393349 GXZ393187:GXZ393349 HHV393187:HHV393349 HRR393187:HRR393349 IBN393187:IBN393349 ILJ393187:ILJ393349 IVF393187:IVF393349 JFB393187:JFB393349 JOX393187:JOX393349 JYT393187:JYT393349 KIP393187:KIP393349 KSL393187:KSL393349 LCH393187:LCH393349 LMD393187:LMD393349 LVZ393187:LVZ393349 MFV393187:MFV393349 MPR393187:MPR393349 MZN393187:MZN393349 NJJ393187:NJJ393349 NTF393187:NTF393349 ODB393187:ODB393349 OMX393187:OMX393349 OWT393187:OWT393349 PGP393187:PGP393349 PQL393187:PQL393349 QAH393187:QAH393349 QKD393187:QKD393349 QTZ393187:QTZ393349 RDV393187:RDV393349 RNR393187:RNR393349 RXN393187:RXN393349 SHJ393187:SHJ393349 SRF393187:SRF393349 TBB393187:TBB393349 TKX393187:TKX393349 TUT393187:TUT393349 UEP393187:UEP393349 UOL393187:UOL393349 UYH393187:UYH393349 VID393187:VID393349 VRZ393187:VRZ393349 WBV393187:WBV393349 WLR393187:WLR393349 WVN393187:WVN393349 JB458723:JB458885 SX458723:SX458885 ACT458723:ACT458885 AMP458723:AMP458885 AWL458723:AWL458885 BGH458723:BGH458885 BQD458723:BQD458885 BZZ458723:BZZ458885 CJV458723:CJV458885 CTR458723:CTR458885 DDN458723:DDN458885 DNJ458723:DNJ458885 DXF458723:DXF458885 EHB458723:EHB458885 EQX458723:EQX458885 FAT458723:FAT458885 FKP458723:FKP458885 FUL458723:FUL458885 GEH458723:GEH458885 GOD458723:GOD458885 GXZ458723:GXZ458885 HHV458723:HHV458885 HRR458723:HRR458885 IBN458723:IBN458885 ILJ458723:ILJ458885 IVF458723:IVF458885 JFB458723:JFB458885 JOX458723:JOX458885 JYT458723:JYT458885 KIP458723:KIP458885 KSL458723:KSL458885 LCH458723:LCH458885 LMD458723:LMD458885 LVZ458723:LVZ458885 MFV458723:MFV458885 MPR458723:MPR458885 MZN458723:MZN458885 NJJ458723:NJJ458885 NTF458723:NTF458885 ODB458723:ODB458885 OMX458723:OMX458885 OWT458723:OWT458885 PGP458723:PGP458885 PQL458723:PQL458885 QAH458723:QAH458885 QKD458723:QKD458885 QTZ458723:QTZ458885 RDV458723:RDV458885 RNR458723:RNR458885 RXN458723:RXN458885 SHJ458723:SHJ458885 SRF458723:SRF458885 TBB458723:TBB458885 TKX458723:TKX458885 TUT458723:TUT458885 UEP458723:UEP458885 UOL458723:UOL458885 UYH458723:UYH458885 VID458723:VID458885 VRZ458723:VRZ458885 WBV458723:WBV458885 WLR458723:WLR458885 WVN458723:WVN458885 JB524259:JB524421 SX524259:SX524421 ACT524259:ACT524421 AMP524259:AMP524421 AWL524259:AWL524421 BGH524259:BGH524421 BQD524259:BQD524421 BZZ524259:BZZ524421 CJV524259:CJV524421 CTR524259:CTR524421 DDN524259:DDN524421 DNJ524259:DNJ524421 DXF524259:DXF524421 EHB524259:EHB524421 EQX524259:EQX524421 FAT524259:FAT524421 FKP524259:FKP524421 FUL524259:FUL524421 GEH524259:GEH524421 GOD524259:GOD524421 GXZ524259:GXZ524421 HHV524259:HHV524421 HRR524259:HRR524421 IBN524259:IBN524421 ILJ524259:ILJ524421 IVF524259:IVF524421 JFB524259:JFB524421 JOX524259:JOX524421 JYT524259:JYT524421 KIP524259:KIP524421 KSL524259:KSL524421 LCH524259:LCH524421 LMD524259:LMD524421 LVZ524259:LVZ524421 MFV524259:MFV524421 MPR524259:MPR524421 MZN524259:MZN524421 NJJ524259:NJJ524421 NTF524259:NTF524421 ODB524259:ODB524421 OMX524259:OMX524421 OWT524259:OWT524421 PGP524259:PGP524421 PQL524259:PQL524421 QAH524259:QAH524421 QKD524259:QKD524421 QTZ524259:QTZ524421 RDV524259:RDV524421 RNR524259:RNR524421 RXN524259:RXN524421 SHJ524259:SHJ524421 SRF524259:SRF524421 TBB524259:TBB524421 TKX524259:TKX524421 TUT524259:TUT524421 UEP524259:UEP524421 UOL524259:UOL524421 UYH524259:UYH524421 VID524259:VID524421 VRZ524259:VRZ524421 WBV524259:WBV524421 WLR524259:WLR524421 WVN524259:WVN524421 JB589795:JB589957 SX589795:SX589957 ACT589795:ACT589957 AMP589795:AMP589957 AWL589795:AWL589957 BGH589795:BGH589957 BQD589795:BQD589957 BZZ589795:BZZ589957 CJV589795:CJV589957 CTR589795:CTR589957 DDN589795:DDN589957 DNJ589795:DNJ589957 DXF589795:DXF589957 EHB589795:EHB589957 EQX589795:EQX589957 FAT589795:FAT589957 FKP589795:FKP589957 FUL589795:FUL589957 GEH589795:GEH589957 GOD589795:GOD589957 GXZ589795:GXZ589957 HHV589795:HHV589957 HRR589795:HRR589957 IBN589795:IBN589957 ILJ589795:ILJ589957 IVF589795:IVF589957 JFB589795:JFB589957 JOX589795:JOX589957 JYT589795:JYT589957 KIP589795:KIP589957 KSL589795:KSL589957 LCH589795:LCH589957 LMD589795:LMD589957 LVZ589795:LVZ589957 MFV589795:MFV589957 MPR589795:MPR589957 MZN589795:MZN589957 NJJ589795:NJJ589957 NTF589795:NTF589957 ODB589795:ODB589957 OMX589795:OMX589957 OWT589795:OWT589957 PGP589795:PGP589957 PQL589795:PQL589957 QAH589795:QAH589957 QKD589795:QKD589957 QTZ589795:QTZ589957 RDV589795:RDV589957 RNR589795:RNR589957 RXN589795:RXN589957 SHJ589795:SHJ589957 SRF589795:SRF589957 TBB589795:TBB589957 TKX589795:TKX589957 TUT589795:TUT589957 UEP589795:UEP589957 UOL589795:UOL589957 UYH589795:UYH589957 VID589795:VID589957 VRZ589795:VRZ589957 WBV589795:WBV589957 WLR589795:WLR589957 WVN589795:WVN589957 JB655331:JB655493 SX655331:SX655493 ACT655331:ACT655493 AMP655331:AMP655493 AWL655331:AWL655493 BGH655331:BGH655493 BQD655331:BQD655493 BZZ655331:BZZ655493 CJV655331:CJV655493 CTR655331:CTR655493 DDN655331:DDN655493 DNJ655331:DNJ655493 DXF655331:DXF655493 EHB655331:EHB655493 EQX655331:EQX655493 FAT655331:FAT655493 FKP655331:FKP655493 FUL655331:FUL655493 GEH655331:GEH655493 GOD655331:GOD655493 GXZ655331:GXZ655493 HHV655331:HHV655493 HRR655331:HRR655493 IBN655331:IBN655493 ILJ655331:ILJ655493 IVF655331:IVF655493 JFB655331:JFB655493 JOX655331:JOX655493 JYT655331:JYT655493 KIP655331:KIP655493 KSL655331:KSL655493 LCH655331:LCH655493 LMD655331:LMD655493 LVZ655331:LVZ655493 MFV655331:MFV655493 MPR655331:MPR655493 MZN655331:MZN655493 NJJ655331:NJJ655493 NTF655331:NTF655493 ODB655331:ODB655493 OMX655331:OMX655493 OWT655331:OWT655493 PGP655331:PGP655493 PQL655331:PQL655493 QAH655331:QAH655493 QKD655331:QKD655493 QTZ655331:QTZ655493 RDV655331:RDV655493 RNR655331:RNR655493 RXN655331:RXN655493 SHJ655331:SHJ655493 SRF655331:SRF655493 TBB655331:TBB655493 TKX655331:TKX655493 TUT655331:TUT655493 UEP655331:UEP655493 UOL655331:UOL655493 UYH655331:UYH655493 VID655331:VID655493 VRZ655331:VRZ655493 WBV655331:WBV655493 WLR655331:WLR655493 WVN655331:WVN655493 JB720867:JB721029 SX720867:SX721029 ACT720867:ACT721029 AMP720867:AMP721029 AWL720867:AWL721029 BGH720867:BGH721029 BQD720867:BQD721029 BZZ720867:BZZ721029 CJV720867:CJV721029 CTR720867:CTR721029 DDN720867:DDN721029 DNJ720867:DNJ721029 DXF720867:DXF721029 EHB720867:EHB721029 EQX720867:EQX721029 FAT720867:FAT721029 FKP720867:FKP721029 FUL720867:FUL721029 GEH720867:GEH721029 GOD720867:GOD721029 GXZ720867:GXZ721029 HHV720867:HHV721029 HRR720867:HRR721029 IBN720867:IBN721029 ILJ720867:ILJ721029 IVF720867:IVF721029 JFB720867:JFB721029 JOX720867:JOX721029 JYT720867:JYT721029 KIP720867:KIP721029 KSL720867:KSL721029 LCH720867:LCH721029 LMD720867:LMD721029 LVZ720867:LVZ721029 MFV720867:MFV721029 MPR720867:MPR721029 MZN720867:MZN721029 NJJ720867:NJJ721029 NTF720867:NTF721029 ODB720867:ODB721029 OMX720867:OMX721029 OWT720867:OWT721029 PGP720867:PGP721029 PQL720867:PQL721029 QAH720867:QAH721029 QKD720867:QKD721029 QTZ720867:QTZ721029 RDV720867:RDV721029 RNR720867:RNR721029 RXN720867:RXN721029 SHJ720867:SHJ721029 SRF720867:SRF721029 TBB720867:TBB721029 TKX720867:TKX721029 TUT720867:TUT721029 UEP720867:UEP721029 UOL720867:UOL721029 UYH720867:UYH721029 VID720867:VID721029 VRZ720867:VRZ721029 WBV720867:WBV721029 WLR720867:WLR721029 WVN720867:WVN721029 JB786403:JB786565 SX786403:SX786565 ACT786403:ACT786565 AMP786403:AMP786565 AWL786403:AWL786565 BGH786403:BGH786565 BQD786403:BQD786565 BZZ786403:BZZ786565 CJV786403:CJV786565 CTR786403:CTR786565 DDN786403:DDN786565 DNJ786403:DNJ786565 DXF786403:DXF786565 EHB786403:EHB786565 EQX786403:EQX786565 FAT786403:FAT786565 FKP786403:FKP786565 FUL786403:FUL786565 GEH786403:GEH786565 GOD786403:GOD786565 GXZ786403:GXZ786565 HHV786403:HHV786565 HRR786403:HRR786565 IBN786403:IBN786565 ILJ786403:ILJ786565 IVF786403:IVF786565 JFB786403:JFB786565 JOX786403:JOX786565 JYT786403:JYT786565 KIP786403:KIP786565 KSL786403:KSL786565 LCH786403:LCH786565 LMD786403:LMD786565 LVZ786403:LVZ786565 MFV786403:MFV786565 MPR786403:MPR786565 MZN786403:MZN786565 NJJ786403:NJJ786565 NTF786403:NTF786565 ODB786403:ODB786565 OMX786403:OMX786565 OWT786403:OWT786565 PGP786403:PGP786565 PQL786403:PQL786565 QAH786403:QAH786565 QKD786403:QKD786565 QTZ786403:QTZ786565 RDV786403:RDV786565 RNR786403:RNR786565 RXN786403:RXN786565 SHJ786403:SHJ786565 SRF786403:SRF786565 TBB786403:TBB786565 TKX786403:TKX786565 TUT786403:TUT786565 UEP786403:UEP786565 UOL786403:UOL786565 UYH786403:UYH786565 VID786403:VID786565 VRZ786403:VRZ786565 WBV786403:WBV786565 WLR786403:WLR786565 WVN786403:WVN786565 JB851939:JB852101 SX851939:SX852101 ACT851939:ACT852101 AMP851939:AMP852101 AWL851939:AWL852101 BGH851939:BGH852101 BQD851939:BQD852101 BZZ851939:BZZ852101 CJV851939:CJV852101 CTR851939:CTR852101 DDN851939:DDN852101 DNJ851939:DNJ852101 DXF851939:DXF852101 EHB851939:EHB852101 EQX851939:EQX852101 FAT851939:FAT852101 FKP851939:FKP852101 FUL851939:FUL852101 GEH851939:GEH852101 GOD851939:GOD852101 GXZ851939:GXZ852101 HHV851939:HHV852101 HRR851939:HRR852101 IBN851939:IBN852101 ILJ851939:ILJ852101 IVF851939:IVF852101 JFB851939:JFB852101 JOX851939:JOX852101 JYT851939:JYT852101 KIP851939:KIP852101 KSL851939:KSL852101 LCH851939:LCH852101 LMD851939:LMD852101 LVZ851939:LVZ852101 MFV851939:MFV852101 MPR851939:MPR852101 MZN851939:MZN852101 NJJ851939:NJJ852101 NTF851939:NTF852101 ODB851939:ODB852101 OMX851939:OMX852101 OWT851939:OWT852101 PGP851939:PGP852101 PQL851939:PQL852101 QAH851939:QAH852101 QKD851939:QKD852101 QTZ851939:QTZ852101 RDV851939:RDV852101 RNR851939:RNR852101 RXN851939:RXN852101 SHJ851939:SHJ852101 SRF851939:SRF852101 TBB851939:TBB852101 TKX851939:TKX852101 TUT851939:TUT852101 UEP851939:UEP852101 UOL851939:UOL852101 UYH851939:UYH852101 VID851939:VID852101 VRZ851939:VRZ852101 WBV851939:WBV852101 WLR851939:WLR852101 WVN851939:WVN852101 JB917475:JB917637 SX917475:SX917637 ACT917475:ACT917637 AMP917475:AMP917637 AWL917475:AWL917637 BGH917475:BGH917637 BQD917475:BQD917637 BZZ917475:BZZ917637 CJV917475:CJV917637 CTR917475:CTR917637 DDN917475:DDN917637 DNJ917475:DNJ917637 DXF917475:DXF917637 EHB917475:EHB917637 EQX917475:EQX917637 FAT917475:FAT917637 FKP917475:FKP917637 FUL917475:FUL917637 GEH917475:GEH917637 GOD917475:GOD917637 GXZ917475:GXZ917637 HHV917475:HHV917637 HRR917475:HRR917637 IBN917475:IBN917637 ILJ917475:ILJ917637 IVF917475:IVF917637 JFB917475:JFB917637 JOX917475:JOX917637 JYT917475:JYT917637 KIP917475:KIP917637 KSL917475:KSL917637 LCH917475:LCH917637 LMD917475:LMD917637 LVZ917475:LVZ917637 MFV917475:MFV917637 MPR917475:MPR917637 MZN917475:MZN917637 NJJ917475:NJJ917637 NTF917475:NTF917637 ODB917475:ODB917637 OMX917475:OMX917637 OWT917475:OWT917637 PGP917475:PGP917637 PQL917475:PQL917637 QAH917475:QAH917637 QKD917475:QKD917637 QTZ917475:QTZ917637 RDV917475:RDV917637 RNR917475:RNR917637 RXN917475:RXN917637 SHJ917475:SHJ917637 SRF917475:SRF917637 TBB917475:TBB917637 TKX917475:TKX917637 TUT917475:TUT917637 UEP917475:UEP917637 UOL917475:UOL917637 UYH917475:UYH917637 VID917475:VID917637 VRZ917475:VRZ917637 WBV917475:WBV917637 WLR917475:WLR917637 WVN917475:WVN917637 JB983011:JB983173 SX983011:SX983173 ACT983011:ACT983173 AMP983011:AMP983173 AWL983011:AWL983173 BGH983011:BGH983173 BQD983011:BQD983173 BZZ983011:BZZ983173 CJV983011:CJV983173 CTR983011:CTR983173 DDN983011:DDN983173 DNJ983011:DNJ983173 DXF983011:DXF983173 EHB983011:EHB983173 EQX983011:EQX983173 FAT983011:FAT983173 FKP983011:FKP983173 FUL983011:FUL983173 GEH983011:GEH983173 GOD983011:GOD983173 GXZ983011:GXZ983173 HHV983011:HHV983173 HRR983011:HRR983173 IBN983011:IBN983173 ILJ983011:ILJ983173 IVF983011:IVF983173 JFB983011:JFB983173 JOX983011:JOX983173 JYT983011:JYT983173 KIP983011:KIP983173 KSL983011:KSL983173 LCH983011:LCH983173 LMD983011:LMD983173 LVZ983011:LVZ983173 MFV983011:MFV983173 MPR983011:MPR983173 MZN983011:MZN983173 NJJ983011:NJJ983173 NTF983011:NTF983173 ODB983011:ODB983173 OMX983011:OMX983173 OWT983011:OWT983173 PGP983011:PGP983173 PQL983011:PQL983173 QAH983011:QAH983173 QKD983011:QKD983173 QTZ983011:QTZ983173 RDV983011:RDV983173 RNR983011:RNR983173 RXN983011:RXN983173 SHJ983011:SHJ983173 SRF983011:SRF983173 TBB983011:TBB983173 TKX983011:TKX983173 TUT983011:TUT983173 UEP983011:UEP983173 UOL983011:UOL983173 UYH983011:UYH983173 VID983011:VID983173 VRZ983011:VRZ983173 WBV983011:WBV983173 WLR983011:WLR983173 WVN983011:WVN983173 JB65704:JB65721 SX65704:SX65721 ACT65704:ACT65721 AMP65704:AMP65721 AWL65704:AWL65721 BGH65704:BGH65721 BQD65704:BQD65721 BZZ65704:BZZ65721 CJV65704:CJV65721 CTR65704:CTR65721 DDN65704:DDN65721 DNJ65704:DNJ65721 DXF65704:DXF65721 EHB65704:EHB65721 EQX65704:EQX65721 FAT65704:FAT65721 FKP65704:FKP65721 FUL65704:FUL65721 GEH65704:GEH65721 GOD65704:GOD65721 GXZ65704:GXZ65721 HHV65704:HHV65721 HRR65704:HRR65721 IBN65704:IBN65721 ILJ65704:ILJ65721 IVF65704:IVF65721 JFB65704:JFB65721 JOX65704:JOX65721 JYT65704:JYT65721 KIP65704:KIP65721 KSL65704:KSL65721 LCH65704:LCH65721 LMD65704:LMD65721 LVZ65704:LVZ65721 MFV65704:MFV65721 MPR65704:MPR65721 MZN65704:MZN65721 NJJ65704:NJJ65721 NTF65704:NTF65721 ODB65704:ODB65721 OMX65704:OMX65721 OWT65704:OWT65721 PGP65704:PGP65721 PQL65704:PQL65721 QAH65704:QAH65721 QKD65704:QKD65721 QTZ65704:QTZ65721 RDV65704:RDV65721 RNR65704:RNR65721 RXN65704:RXN65721 SHJ65704:SHJ65721 SRF65704:SRF65721 TBB65704:TBB65721 TKX65704:TKX65721 TUT65704:TUT65721 UEP65704:UEP65721 UOL65704:UOL65721 UYH65704:UYH65721 VID65704:VID65721 VRZ65704:VRZ65721 WBV65704:WBV65721 WLR65704:WLR65721 WVN65704:WVN65721 JB131240:JB131257 SX131240:SX131257 ACT131240:ACT131257 AMP131240:AMP131257 AWL131240:AWL131257 BGH131240:BGH131257 BQD131240:BQD131257 BZZ131240:BZZ131257 CJV131240:CJV131257 CTR131240:CTR131257 DDN131240:DDN131257 DNJ131240:DNJ131257 DXF131240:DXF131257 EHB131240:EHB131257 EQX131240:EQX131257 FAT131240:FAT131257 FKP131240:FKP131257 FUL131240:FUL131257 GEH131240:GEH131257 GOD131240:GOD131257 GXZ131240:GXZ131257 HHV131240:HHV131257 HRR131240:HRR131257 IBN131240:IBN131257 ILJ131240:ILJ131257 IVF131240:IVF131257 JFB131240:JFB131257 JOX131240:JOX131257 JYT131240:JYT131257 KIP131240:KIP131257 KSL131240:KSL131257 LCH131240:LCH131257 LMD131240:LMD131257 LVZ131240:LVZ131257 MFV131240:MFV131257 MPR131240:MPR131257 MZN131240:MZN131257 NJJ131240:NJJ131257 NTF131240:NTF131257 ODB131240:ODB131257 OMX131240:OMX131257 OWT131240:OWT131257 PGP131240:PGP131257 PQL131240:PQL131257 QAH131240:QAH131257 QKD131240:QKD131257 QTZ131240:QTZ131257 RDV131240:RDV131257 RNR131240:RNR131257 RXN131240:RXN131257 SHJ131240:SHJ131257 SRF131240:SRF131257 TBB131240:TBB131257 TKX131240:TKX131257 TUT131240:TUT131257 UEP131240:UEP131257 UOL131240:UOL131257 UYH131240:UYH131257 VID131240:VID131257 VRZ131240:VRZ131257 WBV131240:WBV131257 WLR131240:WLR131257 WVN131240:WVN131257 JB196776:JB196793 SX196776:SX196793 ACT196776:ACT196793 AMP196776:AMP196793 AWL196776:AWL196793 BGH196776:BGH196793 BQD196776:BQD196793 BZZ196776:BZZ196793 CJV196776:CJV196793 CTR196776:CTR196793 DDN196776:DDN196793 DNJ196776:DNJ196793 DXF196776:DXF196793 EHB196776:EHB196793 EQX196776:EQX196793 FAT196776:FAT196793 FKP196776:FKP196793 FUL196776:FUL196793 GEH196776:GEH196793 GOD196776:GOD196793 GXZ196776:GXZ196793 HHV196776:HHV196793 HRR196776:HRR196793 IBN196776:IBN196793 ILJ196776:ILJ196793 IVF196776:IVF196793 JFB196776:JFB196793 JOX196776:JOX196793 JYT196776:JYT196793 KIP196776:KIP196793 KSL196776:KSL196793 LCH196776:LCH196793 LMD196776:LMD196793 LVZ196776:LVZ196793 MFV196776:MFV196793 MPR196776:MPR196793 MZN196776:MZN196793 NJJ196776:NJJ196793 NTF196776:NTF196793 ODB196776:ODB196793 OMX196776:OMX196793 OWT196776:OWT196793 PGP196776:PGP196793 PQL196776:PQL196793 QAH196776:QAH196793 QKD196776:QKD196793 QTZ196776:QTZ196793 RDV196776:RDV196793 RNR196776:RNR196793 RXN196776:RXN196793 SHJ196776:SHJ196793 SRF196776:SRF196793 TBB196776:TBB196793 TKX196776:TKX196793 TUT196776:TUT196793 UEP196776:UEP196793 UOL196776:UOL196793 UYH196776:UYH196793 VID196776:VID196793 VRZ196776:VRZ196793 WBV196776:WBV196793 WLR196776:WLR196793 WVN196776:WVN196793 JB262312:JB262329 SX262312:SX262329 ACT262312:ACT262329 AMP262312:AMP262329 AWL262312:AWL262329 BGH262312:BGH262329 BQD262312:BQD262329 BZZ262312:BZZ262329 CJV262312:CJV262329 CTR262312:CTR262329 DDN262312:DDN262329 DNJ262312:DNJ262329 DXF262312:DXF262329 EHB262312:EHB262329 EQX262312:EQX262329 FAT262312:FAT262329 FKP262312:FKP262329 FUL262312:FUL262329 GEH262312:GEH262329 GOD262312:GOD262329 GXZ262312:GXZ262329 HHV262312:HHV262329 HRR262312:HRR262329 IBN262312:IBN262329 ILJ262312:ILJ262329 IVF262312:IVF262329 JFB262312:JFB262329 JOX262312:JOX262329 JYT262312:JYT262329 KIP262312:KIP262329 KSL262312:KSL262329 LCH262312:LCH262329 LMD262312:LMD262329 LVZ262312:LVZ262329 MFV262312:MFV262329 MPR262312:MPR262329 MZN262312:MZN262329 NJJ262312:NJJ262329 NTF262312:NTF262329 ODB262312:ODB262329 OMX262312:OMX262329 OWT262312:OWT262329 PGP262312:PGP262329 PQL262312:PQL262329 QAH262312:QAH262329 QKD262312:QKD262329 QTZ262312:QTZ262329 RDV262312:RDV262329 RNR262312:RNR262329 RXN262312:RXN262329 SHJ262312:SHJ262329 SRF262312:SRF262329 TBB262312:TBB262329 TKX262312:TKX262329 TUT262312:TUT262329 UEP262312:UEP262329 UOL262312:UOL262329 UYH262312:UYH262329 VID262312:VID262329 VRZ262312:VRZ262329 WBV262312:WBV262329 WLR262312:WLR262329 WVN262312:WVN262329 JB327848:JB327865 SX327848:SX327865 ACT327848:ACT327865 AMP327848:AMP327865 AWL327848:AWL327865 BGH327848:BGH327865 BQD327848:BQD327865 BZZ327848:BZZ327865 CJV327848:CJV327865 CTR327848:CTR327865 DDN327848:DDN327865 DNJ327848:DNJ327865 DXF327848:DXF327865 EHB327848:EHB327865 EQX327848:EQX327865 FAT327848:FAT327865 FKP327848:FKP327865 FUL327848:FUL327865 GEH327848:GEH327865 GOD327848:GOD327865 GXZ327848:GXZ327865 HHV327848:HHV327865 HRR327848:HRR327865 IBN327848:IBN327865 ILJ327848:ILJ327865 IVF327848:IVF327865 JFB327848:JFB327865 JOX327848:JOX327865 JYT327848:JYT327865 KIP327848:KIP327865 KSL327848:KSL327865 LCH327848:LCH327865 LMD327848:LMD327865 LVZ327848:LVZ327865 MFV327848:MFV327865 MPR327848:MPR327865 MZN327848:MZN327865 NJJ327848:NJJ327865 NTF327848:NTF327865 ODB327848:ODB327865 OMX327848:OMX327865 OWT327848:OWT327865 PGP327848:PGP327865 PQL327848:PQL327865 QAH327848:QAH327865 QKD327848:QKD327865 QTZ327848:QTZ327865 RDV327848:RDV327865 RNR327848:RNR327865 RXN327848:RXN327865 SHJ327848:SHJ327865 SRF327848:SRF327865 TBB327848:TBB327865 TKX327848:TKX327865 TUT327848:TUT327865 UEP327848:UEP327865 UOL327848:UOL327865 UYH327848:UYH327865 VID327848:VID327865 VRZ327848:VRZ327865 WBV327848:WBV327865 WLR327848:WLR327865 WVN327848:WVN327865 JB393384:JB393401 SX393384:SX393401 ACT393384:ACT393401 AMP393384:AMP393401 AWL393384:AWL393401 BGH393384:BGH393401 BQD393384:BQD393401 BZZ393384:BZZ393401 CJV393384:CJV393401 CTR393384:CTR393401 DDN393384:DDN393401 DNJ393384:DNJ393401 DXF393384:DXF393401 EHB393384:EHB393401 EQX393384:EQX393401 FAT393384:FAT393401 FKP393384:FKP393401 FUL393384:FUL393401 GEH393384:GEH393401 GOD393384:GOD393401 GXZ393384:GXZ393401 HHV393384:HHV393401 HRR393384:HRR393401 IBN393384:IBN393401 ILJ393384:ILJ393401 IVF393384:IVF393401 JFB393384:JFB393401 JOX393384:JOX393401 JYT393384:JYT393401 KIP393384:KIP393401 KSL393384:KSL393401 LCH393384:LCH393401 LMD393384:LMD393401 LVZ393384:LVZ393401 MFV393384:MFV393401 MPR393384:MPR393401 MZN393384:MZN393401 NJJ393384:NJJ393401 NTF393384:NTF393401 ODB393384:ODB393401 OMX393384:OMX393401 OWT393384:OWT393401 PGP393384:PGP393401 PQL393384:PQL393401 QAH393384:QAH393401 QKD393384:QKD393401 QTZ393384:QTZ393401 RDV393384:RDV393401 RNR393384:RNR393401 RXN393384:RXN393401 SHJ393384:SHJ393401 SRF393384:SRF393401 TBB393384:TBB393401 TKX393384:TKX393401 TUT393384:TUT393401 UEP393384:UEP393401 UOL393384:UOL393401 UYH393384:UYH393401 VID393384:VID393401 VRZ393384:VRZ393401 WBV393384:WBV393401 WLR393384:WLR393401 WVN393384:WVN393401 JB458920:JB458937 SX458920:SX458937 ACT458920:ACT458937 AMP458920:AMP458937 AWL458920:AWL458937 BGH458920:BGH458937 BQD458920:BQD458937 BZZ458920:BZZ458937 CJV458920:CJV458937 CTR458920:CTR458937 DDN458920:DDN458937 DNJ458920:DNJ458937 DXF458920:DXF458937 EHB458920:EHB458937 EQX458920:EQX458937 FAT458920:FAT458937 FKP458920:FKP458937 FUL458920:FUL458937 GEH458920:GEH458937 GOD458920:GOD458937 GXZ458920:GXZ458937 HHV458920:HHV458937 HRR458920:HRR458937 IBN458920:IBN458937 ILJ458920:ILJ458937 IVF458920:IVF458937 JFB458920:JFB458937 JOX458920:JOX458937 JYT458920:JYT458937 KIP458920:KIP458937 KSL458920:KSL458937 LCH458920:LCH458937 LMD458920:LMD458937 LVZ458920:LVZ458937 MFV458920:MFV458937 MPR458920:MPR458937 MZN458920:MZN458937 NJJ458920:NJJ458937 NTF458920:NTF458937 ODB458920:ODB458937 OMX458920:OMX458937 OWT458920:OWT458937 PGP458920:PGP458937 PQL458920:PQL458937 QAH458920:QAH458937 QKD458920:QKD458937 QTZ458920:QTZ458937 RDV458920:RDV458937 RNR458920:RNR458937 RXN458920:RXN458937 SHJ458920:SHJ458937 SRF458920:SRF458937 TBB458920:TBB458937 TKX458920:TKX458937 TUT458920:TUT458937 UEP458920:UEP458937 UOL458920:UOL458937 UYH458920:UYH458937 VID458920:VID458937 VRZ458920:VRZ458937 WBV458920:WBV458937 WLR458920:WLR458937 WVN458920:WVN458937 JB524456:JB524473 SX524456:SX524473 ACT524456:ACT524473 AMP524456:AMP524473 AWL524456:AWL524473 BGH524456:BGH524473 BQD524456:BQD524473 BZZ524456:BZZ524473 CJV524456:CJV524473 CTR524456:CTR524473 DDN524456:DDN524473 DNJ524456:DNJ524473 DXF524456:DXF524473 EHB524456:EHB524473 EQX524456:EQX524473 FAT524456:FAT524473 FKP524456:FKP524473 FUL524456:FUL524473 GEH524456:GEH524473 GOD524456:GOD524473 GXZ524456:GXZ524473 HHV524456:HHV524473 HRR524456:HRR524473 IBN524456:IBN524473 ILJ524456:ILJ524473 IVF524456:IVF524473 JFB524456:JFB524473 JOX524456:JOX524473 JYT524456:JYT524473 KIP524456:KIP524473 KSL524456:KSL524473 LCH524456:LCH524473 LMD524456:LMD524473 LVZ524456:LVZ524473 MFV524456:MFV524473 MPR524456:MPR524473 MZN524456:MZN524473 NJJ524456:NJJ524473 NTF524456:NTF524473 ODB524456:ODB524473 OMX524456:OMX524473 OWT524456:OWT524473 PGP524456:PGP524473 PQL524456:PQL524473 QAH524456:QAH524473 QKD524456:QKD524473 QTZ524456:QTZ524473 RDV524456:RDV524473 RNR524456:RNR524473 RXN524456:RXN524473 SHJ524456:SHJ524473 SRF524456:SRF524473 TBB524456:TBB524473 TKX524456:TKX524473 TUT524456:TUT524473 UEP524456:UEP524473 UOL524456:UOL524473 UYH524456:UYH524473 VID524456:VID524473 VRZ524456:VRZ524473 WBV524456:WBV524473 WLR524456:WLR524473 WVN524456:WVN524473 JB589992:JB590009 SX589992:SX590009 ACT589992:ACT590009 AMP589992:AMP590009 AWL589992:AWL590009 BGH589992:BGH590009 BQD589992:BQD590009 BZZ589992:BZZ590009 CJV589992:CJV590009 CTR589992:CTR590009 DDN589992:DDN590009 DNJ589992:DNJ590009 DXF589992:DXF590009 EHB589992:EHB590009 EQX589992:EQX590009 FAT589992:FAT590009 FKP589992:FKP590009 FUL589992:FUL590009 GEH589992:GEH590009 GOD589992:GOD590009 GXZ589992:GXZ590009 HHV589992:HHV590009 HRR589992:HRR590009 IBN589992:IBN590009 ILJ589992:ILJ590009 IVF589992:IVF590009 JFB589992:JFB590009 JOX589992:JOX590009 JYT589992:JYT590009 KIP589992:KIP590009 KSL589992:KSL590009 LCH589992:LCH590009 LMD589992:LMD590009 LVZ589992:LVZ590009 MFV589992:MFV590009 MPR589992:MPR590009 MZN589992:MZN590009 NJJ589992:NJJ590009 NTF589992:NTF590009 ODB589992:ODB590009 OMX589992:OMX590009 OWT589992:OWT590009 PGP589992:PGP590009 PQL589992:PQL590009 QAH589992:QAH590009 QKD589992:QKD590009 QTZ589992:QTZ590009 RDV589992:RDV590009 RNR589992:RNR590009 RXN589992:RXN590009 SHJ589992:SHJ590009 SRF589992:SRF590009 TBB589992:TBB590009 TKX589992:TKX590009 TUT589992:TUT590009 UEP589992:UEP590009 UOL589992:UOL590009 UYH589992:UYH590009 VID589992:VID590009 VRZ589992:VRZ590009 WBV589992:WBV590009 WLR589992:WLR590009 WVN589992:WVN590009 JB655528:JB655545 SX655528:SX655545 ACT655528:ACT655545 AMP655528:AMP655545 AWL655528:AWL655545 BGH655528:BGH655545 BQD655528:BQD655545 BZZ655528:BZZ655545 CJV655528:CJV655545 CTR655528:CTR655545 DDN655528:DDN655545 DNJ655528:DNJ655545 DXF655528:DXF655545 EHB655528:EHB655545 EQX655528:EQX655545 FAT655528:FAT655545 FKP655528:FKP655545 FUL655528:FUL655545 GEH655528:GEH655545 GOD655528:GOD655545 GXZ655528:GXZ655545 HHV655528:HHV655545 HRR655528:HRR655545 IBN655528:IBN655545 ILJ655528:ILJ655545 IVF655528:IVF655545 JFB655528:JFB655545 JOX655528:JOX655545 JYT655528:JYT655545 KIP655528:KIP655545 KSL655528:KSL655545 LCH655528:LCH655545 LMD655528:LMD655545 LVZ655528:LVZ655545 MFV655528:MFV655545 MPR655528:MPR655545 MZN655528:MZN655545 NJJ655528:NJJ655545 NTF655528:NTF655545 ODB655528:ODB655545 OMX655528:OMX655545 OWT655528:OWT655545 PGP655528:PGP655545 PQL655528:PQL655545 QAH655528:QAH655545 QKD655528:QKD655545 QTZ655528:QTZ655545 RDV655528:RDV655545 RNR655528:RNR655545 RXN655528:RXN655545 SHJ655528:SHJ655545 SRF655528:SRF655545 TBB655528:TBB655545 TKX655528:TKX655545 TUT655528:TUT655545 UEP655528:UEP655545 UOL655528:UOL655545 UYH655528:UYH655545 VID655528:VID655545 VRZ655528:VRZ655545 WBV655528:WBV655545 WLR655528:WLR655545 WVN655528:WVN655545 JB721064:JB721081 SX721064:SX721081 ACT721064:ACT721081 AMP721064:AMP721081 AWL721064:AWL721081 BGH721064:BGH721081 BQD721064:BQD721081 BZZ721064:BZZ721081 CJV721064:CJV721081 CTR721064:CTR721081 DDN721064:DDN721081 DNJ721064:DNJ721081 DXF721064:DXF721081 EHB721064:EHB721081 EQX721064:EQX721081 FAT721064:FAT721081 FKP721064:FKP721081 FUL721064:FUL721081 GEH721064:GEH721081 GOD721064:GOD721081 GXZ721064:GXZ721081 HHV721064:HHV721081 HRR721064:HRR721081 IBN721064:IBN721081 ILJ721064:ILJ721081 IVF721064:IVF721081 JFB721064:JFB721081 JOX721064:JOX721081 JYT721064:JYT721081 KIP721064:KIP721081 KSL721064:KSL721081 LCH721064:LCH721081 LMD721064:LMD721081 LVZ721064:LVZ721081 MFV721064:MFV721081 MPR721064:MPR721081 MZN721064:MZN721081 NJJ721064:NJJ721081 NTF721064:NTF721081 ODB721064:ODB721081 OMX721064:OMX721081 OWT721064:OWT721081 PGP721064:PGP721081 PQL721064:PQL721081 QAH721064:QAH721081 QKD721064:QKD721081 QTZ721064:QTZ721081 RDV721064:RDV721081 RNR721064:RNR721081 RXN721064:RXN721081 SHJ721064:SHJ721081 SRF721064:SRF721081 TBB721064:TBB721081 TKX721064:TKX721081 TUT721064:TUT721081 UEP721064:UEP721081 UOL721064:UOL721081 UYH721064:UYH721081 VID721064:VID721081 VRZ721064:VRZ721081 WBV721064:WBV721081 WLR721064:WLR721081 WVN721064:WVN721081 JB786600:JB786617 SX786600:SX786617 ACT786600:ACT786617 AMP786600:AMP786617 AWL786600:AWL786617 BGH786600:BGH786617 BQD786600:BQD786617 BZZ786600:BZZ786617 CJV786600:CJV786617 CTR786600:CTR786617 DDN786600:DDN786617 DNJ786600:DNJ786617 DXF786600:DXF786617 EHB786600:EHB786617 EQX786600:EQX786617 FAT786600:FAT786617 FKP786600:FKP786617 FUL786600:FUL786617 GEH786600:GEH786617 GOD786600:GOD786617 GXZ786600:GXZ786617 HHV786600:HHV786617 HRR786600:HRR786617 IBN786600:IBN786617 ILJ786600:ILJ786617 IVF786600:IVF786617 JFB786600:JFB786617 JOX786600:JOX786617 JYT786600:JYT786617 KIP786600:KIP786617 KSL786600:KSL786617 LCH786600:LCH786617 LMD786600:LMD786617 LVZ786600:LVZ786617 MFV786600:MFV786617 MPR786600:MPR786617 MZN786600:MZN786617 NJJ786600:NJJ786617 NTF786600:NTF786617 ODB786600:ODB786617 OMX786600:OMX786617 OWT786600:OWT786617 PGP786600:PGP786617 PQL786600:PQL786617 QAH786600:QAH786617 QKD786600:QKD786617 QTZ786600:QTZ786617 RDV786600:RDV786617 RNR786600:RNR786617 RXN786600:RXN786617 SHJ786600:SHJ786617 SRF786600:SRF786617 TBB786600:TBB786617 TKX786600:TKX786617 TUT786600:TUT786617 UEP786600:UEP786617 UOL786600:UOL786617 UYH786600:UYH786617 VID786600:VID786617 VRZ786600:VRZ786617 WBV786600:WBV786617 WLR786600:WLR786617 WVN786600:WVN786617 JB852136:JB852153 SX852136:SX852153 ACT852136:ACT852153 AMP852136:AMP852153 AWL852136:AWL852153 BGH852136:BGH852153 BQD852136:BQD852153 BZZ852136:BZZ852153 CJV852136:CJV852153 CTR852136:CTR852153 DDN852136:DDN852153 DNJ852136:DNJ852153 DXF852136:DXF852153 EHB852136:EHB852153 EQX852136:EQX852153 FAT852136:FAT852153 FKP852136:FKP852153 FUL852136:FUL852153 GEH852136:GEH852153 GOD852136:GOD852153 GXZ852136:GXZ852153 HHV852136:HHV852153 HRR852136:HRR852153 IBN852136:IBN852153 ILJ852136:ILJ852153 IVF852136:IVF852153 JFB852136:JFB852153 JOX852136:JOX852153 JYT852136:JYT852153 KIP852136:KIP852153 KSL852136:KSL852153 LCH852136:LCH852153 LMD852136:LMD852153 LVZ852136:LVZ852153 MFV852136:MFV852153 MPR852136:MPR852153 MZN852136:MZN852153 NJJ852136:NJJ852153 NTF852136:NTF852153 ODB852136:ODB852153 OMX852136:OMX852153 OWT852136:OWT852153 PGP852136:PGP852153 PQL852136:PQL852153 QAH852136:QAH852153 QKD852136:QKD852153 QTZ852136:QTZ852153 RDV852136:RDV852153 RNR852136:RNR852153 RXN852136:RXN852153 SHJ852136:SHJ852153 SRF852136:SRF852153 TBB852136:TBB852153 TKX852136:TKX852153 TUT852136:TUT852153 UEP852136:UEP852153 UOL852136:UOL852153 UYH852136:UYH852153 VID852136:VID852153 VRZ852136:VRZ852153 WBV852136:WBV852153 WLR852136:WLR852153 WVN852136:WVN852153 JB917672:JB917689 SX917672:SX917689 ACT917672:ACT917689 AMP917672:AMP917689 AWL917672:AWL917689 BGH917672:BGH917689 BQD917672:BQD917689 BZZ917672:BZZ917689 CJV917672:CJV917689 CTR917672:CTR917689 DDN917672:DDN917689 DNJ917672:DNJ917689 DXF917672:DXF917689 EHB917672:EHB917689 EQX917672:EQX917689 FAT917672:FAT917689 FKP917672:FKP917689 FUL917672:FUL917689 GEH917672:GEH917689 GOD917672:GOD917689 GXZ917672:GXZ917689 HHV917672:HHV917689 HRR917672:HRR917689 IBN917672:IBN917689 ILJ917672:ILJ917689 IVF917672:IVF917689 JFB917672:JFB917689 JOX917672:JOX917689 JYT917672:JYT917689 KIP917672:KIP917689 KSL917672:KSL917689 LCH917672:LCH917689 LMD917672:LMD917689 LVZ917672:LVZ917689 MFV917672:MFV917689 MPR917672:MPR917689 MZN917672:MZN917689 NJJ917672:NJJ917689 NTF917672:NTF917689 ODB917672:ODB917689 OMX917672:OMX917689 OWT917672:OWT917689 PGP917672:PGP917689 PQL917672:PQL917689 QAH917672:QAH917689 QKD917672:QKD917689 QTZ917672:QTZ917689 RDV917672:RDV917689 RNR917672:RNR917689 RXN917672:RXN917689 SHJ917672:SHJ917689 SRF917672:SRF917689 TBB917672:TBB917689 TKX917672:TKX917689 TUT917672:TUT917689 UEP917672:UEP917689 UOL917672:UOL917689 UYH917672:UYH917689 VID917672:VID917689 VRZ917672:VRZ917689 WBV917672:WBV917689 WLR917672:WLR917689 WVN917672:WVN917689 JB983208:JB983225 SX983208:SX983225 ACT983208:ACT983225 AMP983208:AMP983225 AWL983208:AWL983225 BGH983208:BGH983225 BQD983208:BQD983225 BZZ983208:BZZ983225 CJV983208:CJV983225 CTR983208:CTR983225 DDN983208:DDN983225 DNJ983208:DNJ983225 DXF983208:DXF983225 EHB983208:EHB983225 EQX983208:EQX983225 FAT983208:FAT983225 FKP983208:FKP983225 FUL983208:FUL983225 GEH983208:GEH983225 GOD983208:GOD983225 GXZ983208:GXZ983225 HHV983208:HHV983225 HRR983208:HRR983225 IBN983208:IBN983225 ILJ983208:ILJ983225 IVF983208:IVF983225 JFB983208:JFB983225 JOX983208:JOX983225 JYT983208:JYT983225 KIP983208:KIP983225 KSL983208:KSL983225 LCH983208:LCH983225 LMD983208:LMD983225 LVZ983208:LVZ983225 MFV983208:MFV983225 MPR983208:MPR983225 MZN983208:MZN983225 NJJ983208:NJJ983225 NTF983208:NTF983225 ODB983208:ODB983225 OMX983208:OMX983225 OWT983208:OWT983225 PGP983208:PGP983225 PQL983208:PQL983225 QAH983208:QAH983225 QKD983208:QKD983225 QTZ983208:QTZ983225 RDV983208:RDV983225 RNR983208:RNR983225 RXN983208:RXN983225 SHJ983208:SHJ983225 SRF983208:SRF983225 TBB983208:TBB983225 TKX983208:TKX983225 TUT983208:TUT983225 UEP983208:UEP983225 UOL983208:UOL983225 UYH983208:UYH983225 VID983208:VID983225 VRZ983208:VRZ983225 WBV983208:WBV983225 WLR983208:WLR983225 WVN983208:WVN983225 JB65696:JE65702 SX65696:TA65702 ACT65696:ACW65702 AMP65696:AMS65702 AWL65696:AWO65702 BGH65696:BGK65702 BQD65696:BQG65702 BZZ65696:CAC65702 CJV65696:CJY65702 CTR65696:CTU65702 DDN65696:DDQ65702 DNJ65696:DNM65702 DXF65696:DXI65702 EHB65696:EHE65702 EQX65696:ERA65702 FAT65696:FAW65702 FKP65696:FKS65702 FUL65696:FUO65702 GEH65696:GEK65702 GOD65696:GOG65702 GXZ65696:GYC65702 HHV65696:HHY65702 HRR65696:HRU65702 IBN65696:IBQ65702 ILJ65696:ILM65702 IVF65696:IVI65702 JFB65696:JFE65702 JOX65696:JPA65702 JYT65696:JYW65702 KIP65696:KIS65702 KSL65696:KSO65702 LCH65696:LCK65702 LMD65696:LMG65702 LVZ65696:LWC65702 MFV65696:MFY65702 MPR65696:MPU65702 MZN65696:MZQ65702 NJJ65696:NJM65702 NTF65696:NTI65702 ODB65696:ODE65702 OMX65696:ONA65702 OWT65696:OWW65702 PGP65696:PGS65702 PQL65696:PQO65702 QAH65696:QAK65702 QKD65696:QKG65702 QTZ65696:QUC65702 RDV65696:RDY65702 RNR65696:RNU65702 RXN65696:RXQ65702 SHJ65696:SHM65702 SRF65696:SRI65702 TBB65696:TBE65702 TKX65696:TLA65702 TUT65696:TUW65702 UEP65696:UES65702 UOL65696:UOO65702 UYH65696:UYK65702 VID65696:VIG65702 VRZ65696:VSC65702 WBV65696:WBY65702 WLR65696:WLU65702 WVN65696:WVQ65702 JB131232:JE131238 SX131232:TA131238 ACT131232:ACW131238 AMP131232:AMS131238 AWL131232:AWO131238 BGH131232:BGK131238 BQD131232:BQG131238 BZZ131232:CAC131238 CJV131232:CJY131238 CTR131232:CTU131238 DDN131232:DDQ131238 DNJ131232:DNM131238 DXF131232:DXI131238 EHB131232:EHE131238 EQX131232:ERA131238 FAT131232:FAW131238 FKP131232:FKS131238 FUL131232:FUO131238 GEH131232:GEK131238 GOD131232:GOG131238 GXZ131232:GYC131238 HHV131232:HHY131238 HRR131232:HRU131238 IBN131232:IBQ131238 ILJ131232:ILM131238 IVF131232:IVI131238 JFB131232:JFE131238 JOX131232:JPA131238 JYT131232:JYW131238 KIP131232:KIS131238 KSL131232:KSO131238 LCH131232:LCK131238 LMD131232:LMG131238 LVZ131232:LWC131238 MFV131232:MFY131238 MPR131232:MPU131238 MZN131232:MZQ131238 NJJ131232:NJM131238 NTF131232:NTI131238 ODB131232:ODE131238 OMX131232:ONA131238 OWT131232:OWW131238 PGP131232:PGS131238 PQL131232:PQO131238 QAH131232:QAK131238 QKD131232:QKG131238 QTZ131232:QUC131238 RDV131232:RDY131238 RNR131232:RNU131238 RXN131232:RXQ131238 SHJ131232:SHM131238 SRF131232:SRI131238 TBB131232:TBE131238 TKX131232:TLA131238 TUT131232:TUW131238 UEP131232:UES131238 UOL131232:UOO131238 UYH131232:UYK131238 VID131232:VIG131238 VRZ131232:VSC131238 WBV131232:WBY131238 WLR131232:WLU131238 WVN131232:WVQ131238 JB196768:JE196774 SX196768:TA196774 ACT196768:ACW196774 AMP196768:AMS196774 AWL196768:AWO196774 BGH196768:BGK196774 BQD196768:BQG196774 BZZ196768:CAC196774 CJV196768:CJY196774 CTR196768:CTU196774 DDN196768:DDQ196774 DNJ196768:DNM196774 DXF196768:DXI196774 EHB196768:EHE196774 EQX196768:ERA196774 FAT196768:FAW196774 FKP196768:FKS196774 FUL196768:FUO196774 GEH196768:GEK196774 GOD196768:GOG196774 GXZ196768:GYC196774 HHV196768:HHY196774 HRR196768:HRU196774 IBN196768:IBQ196774 ILJ196768:ILM196774 IVF196768:IVI196774 JFB196768:JFE196774 JOX196768:JPA196774 JYT196768:JYW196774 KIP196768:KIS196774 KSL196768:KSO196774 LCH196768:LCK196774 LMD196768:LMG196774 LVZ196768:LWC196774 MFV196768:MFY196774 MPR196768:MPU196774 MZN196768:MZQ196774 NJJ196768:NJM196774 NTF196768:NTI196774 ODB196768:ODE196774 OMX196768:ONA196774 OWT196768:OWW196774 PGP196768:PGS196774 PQL196768:PQO196774 QAH196768:QAK196774 QKD196768:QKG196774 QTZ196768:QUC196774 RDV196768:RDY196774 RNR196768:RNU196774 RXN196768:RXQ196774 SHJ196768:SHM196774 SRF196768:SRI196774 TBB196768:TBE196774 TKX196768:TLA196774 TUT196768:TUW196774 UEP196768:UES196774 UOL196768:UOO196774 UYH196768:UYK196774 VID196768:VIG196774 VRZ196768:VSC196774 WBV196768:WBY196774 WLR196768:WLU196774 WVN196768:WVQ196774 JB262304:JE262310 SX262304:TA262310 ACT262304:ACW262310 AMP262304:AMS262310 AWL262304:AWO262310 BGH262304:BGK262310 BQD262304:BQG262310 BZZ262304:CAC262310 CJV262304:CJY262310 CTR262304:CTU262310 DDN262304:DDQ262310 DNJ262304:DNM262310 DXF262304:DXI262310 EHB262304:EHE262310 EQX262304:ERA262310 FAT262304:FAW262310 FKP262304:FKS262310 FUL262304:FUO262310 GEH262304:GEK262310 GOD262304:GOG262310 GXZ262304:GYC262310 HHV262304:HHY262310 HRR262304:HRU262310 IBN262304:IBQ262310 ILJ262304:ILM262310 IVF262304:IVI262310 JFB262304:JFE262310 JOX262304:JPA262310 JYT262304:JYW262310 KIP262304:KIS262310 KSL262304:KSO262310 LCH262304:LCK262310 LMD262304:LMG262310 LVZ262304:LWC262310 MFV262304:MFY262310 MPR262304:MPU262310 MZN262304:MZQ262310 NJJ262304:NJM262310 NTF262304:NTI262310 ODB262304:ODE262310 OMX262304:ONA262310 OWT262304:OWW262310 PGP262304:PGS262310 PQL262304:PQO262310 QAH262304:QAK262310 QKD262304:QKG262310 QTZ262304:QUC262310 RDV262304:RDY262310 RNR262304:RNU262310 RXN262304:RXQ262310 SHJ262304:SHM262310 SRF262304:SRI262310 TBB262304:TBE262310 TKX262304:TLA262310 TUT262304:TUW262310 UEP262304:UES262310 UOL262304:UOO262310 UYH262304:UYK262310 VID262304:VIG262310 VRZ262304:VSC262310 WBV262304:WBY262310 WLR262304:WLU262310 WVN262304:WVQ262310 JB327840:JE327846 SX327840:TA327846 ACT327840:ACW327846 AMP327840:AMS327846 AWL327840:AWO327846 BGH327840:BGK327846 BQD327840:BQG327846 BZZ327840:CAC327846 CJV327840:CJY327846 CTR327840:CTU327846 DDN327840:DDQ327846 DNJ327840:DNM327846 DXF327840:DXI327846 EHB327840:EHE327846 EQX327840:ERA327846 FAT327840:FAW327846 FKP327840:FKS327846 FUL327840:FUO327846 GEH327840:GEK327846 GOD327840:GOG327846 GXZ327840:GYC327846 HHV327840:HHY327846 HRR327840:HRU327846 IBN327840:IBQ327846 ILJ327840:ILM327846 IVF327840:IVI327846 JFB327840:JFE327846 JOX327840:JPA327846 JYT327840:JYW327846 KIP327840:KIS327846 KSL327840:KSO327846 LCH327840:LCK327846 LMD327840:LMG327846 LVZ327840:LWC327846 MFV327840:MFY327846 MPR327840:MPU327846 MZN327840:MZQ327846 NJJ327840:NJM327846 NTF327840:NTI327846 ODB327840:ODE327846 OMX327840:ONA327846 OWT327840:OWW327846 PGP327840:PGS327846 PQL327840:PQO327846 QAH327840:QAK327846 QKD327840:QKG327846 QTZ327840:QUC327846 RDV327840:RDY327846 RNR327840:RNU327846 RXN327840:RXQ327846 SHJ327840:SHM327846 SRF327840:SRI327846 TBB327840:TBE327846 TKX327840:TLA327846 TUT327840:TUW327846 UEP327840:UES327846 UOL327840:UOO327846 UYH327840:UYK327846 VID327840:VIG327846 VRZ327840:VSC327846 WBV327840:WBY327846 WLR327840:WLU327846 WVN327840:WVQ327846 JB393376:JE393382 SX393376:TA393382 ACT393376:ACW393382 AMP393376:AMS393382 AWL393376:AWO393382 BGH393376:BGK393382 BQD393376:BQG393382 BZZ393376:CAC393382 CJV393376:CJY393382 CTR393376:CTU393382 DDN393376:DDQ393382 DNJ393376:DNM393382 DXF393376:DXI393382 EHB393376:EHE393382 EQX393376:ERA393382 FAT393376:FAW393382 FKP393376:FKS393382 FUL393376:FUO393382 GEH393376:GEK393382 GOD393376:GOG393382 GXZ393376:GYC393382 HHV393376:HHY393382 HRR393376:HRU393382 IBN393376:IBQ393382 ILJ393376:ILM393382 IVF393376:IVI393382 JFB393376:JFE393382 JOX393376:JPA393382 JYT393376:JYW393382 KIP393376:KIS393382 KSL393376:KSO393382 LCH393376:LCK393382 LMD393376:LMG393382 LVZ393376:LWC393382 MFV393376:MFY393382 MPR393376:MPU393382 MZN393376:MZQ393382 NJJ393376:NJM393382 NTF393376:NTI393382 ODB393376:ODE393382 OMX393376:ONA393382 OWT393376:OWW393382 PGP393376:PGS393382 PQL393376:PQO393382 QAH393376:QAK393382 QKD393376:QKG393382 QTZ393376:QUC393382 RDV393376:RDY393382 RNR393376:RNU393382 RXN393376:RXQ393382 SHJ393376:SHM393382 SRF393376:SRI393382 TBB393376:TBE393382 TKX393376:TLA393382 TUT393376:TUW393382 UEP393376:UES393382 UOL393376:UOO393382 UYH393376:UYK393382 VID393376:VIG393382 VRZ393376:VSC393382 WBV393376:WBY393382 WLR393376:WLU393382 WVN393376:WVQ393382 JB458912:JE458918 SX458912:TA458918 ACT458912:ACW458918 AMP458912:AMS458918 AWL458912:AWO458918 BGH458912:BGK458918 BQD458912:BQG458918 BZZ458912:CAC458918 CJV458912:CJY458918 CTR458912:CTU458918 DDN458912:DDQ458918 DNJ458912:DNM458918 DXF458912:DXI458918 EHB458912:EHE458918 EQX458912:ERA458918 FAT458912:FAW458918 FKP458912:FKS458918 FUL458912:FUO458918 GEH458912:GEK458918 GOD458912:GOG458918 GXZ458912:GYC458918 HHV458912:HHY458918 HRR458912:HRU458918 IBN458912:IBQ458918 ILJ458912:ILM458918 IVF458912:IVI458918 JFB458912:JFE458918 JOX458912:JPA458918 JYT458912:JYW458918 KIP458912:KIS458918 KSL458912:KSO458918 LCH458912:LCK458918 LMD458912:LMG458918 LVZ458912:LWC458918 MFV458912:MFY458918 MPR458912:MPU458918 MZN458912:MZQ458918 NJJ458912:NJM458918 NTF458912:NTI458918 ODB458912:ODE458918 OMX458912:ONA458918 OWT458912:OWW458918 PGP458912:PGS458918 PQL458912:PQO458918 QAH458912:QAK458918 QKD458912:QKG458918 QTZ458912:QUC458918 RDV458912:RDY458918 RNR458912:RNU458918 RXN458912:RXQ458918 SHJ458912:SHM458918 SRF458912:SRI458918 TBB458912:TBE458918 TKX458912:TLA458918 TUT458912:TUW458918 UEP458912:UES458918 UOL458912:UOO458918 UYH458912:UYK458918 VID458912:VIG458918 VRZ458912:VSC458918 WBV458912:WBY458918 WLR458912:WLU458918 WVN458912:WVQ458918 JB524448:JE524454 SX524448:TA524454 ACT524448:ACW524454 AMP524448:AMS524454 AWL524448:AWO524454 BGH524448:BGK524454 BQD524448:BQG524454 BZZ524448:CAC524454 CJV524448:CJY524454 CTR524448:CTU524454 DDN524448:DDQ524454 DNJ524448:DNM524454 DXF524448:DXI524454 EHB524448:EHE524454 EQX524448:ERA524454 FAT524448:FAW524454 FKP524448:FKS524454 FUL524448:FUO524454 GEH524448:GEK524454 GOD524448:GOG524454 GXZ524448:GYC524454 HHV524448:HHY524454 HRR524448:HRU524454 IBN524448:IBQ524454 ILJ524448:ILM524454 IVF524448:IVI524454 JFB524448:JFE524454 JOX524448:JPA524454 JYT524448:JYW524454 KIP524448:KIS524454 KSL524448:KSO524454 LCH524448:LCK524454 LMD524448:LMG524454 LVZ524448:LWC524454 MFV524448:MFY524454 MPR524448:MPU524454 MZN524448:MZQ524454 NJJ524448:NJM524454 NTF524448:NTI524454 ODB524448:ODE524454 OMX524448:ONA524454 OWT524448:OWW524454 PGP524448:PGS524454 PQL524448:PQO524454 QAH524448:QAK524454 QKD524448:QKG524454 QTZ524448:QUC524454 RDV524448:RDY524454 RNR524448:RNU524454 RXN524448:RXQ524454 SHJ524448:SHM524454 SRF524448:SRI524454 TBB524448:TBE524454 TKX524448:TLA524454 TUT524448:TUW524454 UEP524448:UES524454 UOL524448:UOO524454 UYH524448:UYK524454 VID524448:VIG524454 VRZ524448:VSC524454 WBV524448:WBY524454 WLR524448:WLU524454 WVN524448:WVQ524454 JB589984:JE589990 SX589984:TA589990 ACT589984:ACW589990 AMP589984:AMS589990 AWL589984:AWO589990 BGH589984:BGK589990 BQD589984:BQG589990 BZZ589984:CAC589990 CJV589984:CJY589990 CTR589984:CTU589990 DDN589984:DDQ589990 DNJ589984:DNM589990 DXF589984:DXI589990 EHB589984:EHE589990 EQX589984:ERA589990 FAT589984:FAW589990 FKP589984:FKS589990 FUL589984:FUO589990 GEH589984:GEK589990 GOD589984:GOG589990 GXZ589984:GYC589990 HHV589984:HHY589990 HRR589984:HRU589990 IBN589984:IBQ589990 ILJ589984:ILM589990 IVF589984:IVI589990 JFB589984:JFE589990 JOX589984:JPA589990 JYT589984:JYW589990 KIP589984:KIS589990 KSL589984:KSO589990 LCH589984:LCK589990 LMD589984:LMG589990 LVZ589984:LWC589990 MFV589984:MFY589990 MPR589984:MPU589990 MZN589984:MZQ589990 NJJ589984:NJM589990 NTF589984:NTI589990 ODB589984:ODE589990 OMX589984:ONA589990 OWT589984:OWW589990 PGP589984:PGS589990 PQL589984:PQO589990 QAH589984:QAK589990 QKD589984:QKG589990 QTZ589984:QUC589990 RDV589984:RDY589990 RNR589984:RNU589990 RXN589984:RXQ589990 SHJ589984:SHM589990 SRF589984:SRI589990 TBB589984:TBE589990 TKX589984:TLA589990 TUT589984:TUW589990 UEP589984:UES589990 UOL589984:UOO589990 UYH589984:UYK589990 VID589984:VIG589990 VRZ589984:VSC589990 WBV589984:WBY589990 WLR589984:WLU589990 WVN589984:WVQ589990 JB655520:JE655526 SX655520:TA655526 ACT655520:ACW655526 AMP655520:AMS655526 AWL655520:AWO655526 BGH655520:BGK655526 BQD655520:BQG655526 BZZ655520:CAC655526 CJV655520:CJY655526 CTR655520:CTU655526 DDN655520:DDQ655526 DNJ655520:DNM655526 DXF655520:DXI655526 EHB655520:EHE655526 EQX655520:ERA655526 FAT655520:FAW655526 FKP655520:FKS655526 FUL655520:FUO655526 GEH655520:GEK655526 GOD655520:GOG655526 GXZ655520:GYC655526 HHV655520:HHY655526 HRR655520:HRU655526 IBN655520:IBQ655526 ILJ655520:ILM655526 IVF655520:IVI655526 JFB655520:JFE655526 JOX655520:JPA655526 JYT655520:JYW655526 KIP655520:KIS655526 KSL655520:KSO655526 LCH655520:LCK655526 LMD655520:LMG655526 LVZ655520:LWC655526 MFV655520:MFY655526 MPR655520:MPU655526 MZN655520:MZQ655526 NJJ655520:NJM655526 NTF655520:NTI655526 ODB655520:ODE655526 OMX655520:ONA655526 OWT655520:OWW655526 PGP655520:PGS655526 PQL655520:PQO655526 QAH655520:QAK655526 QKD655520:QKG655526 QTZ655520:QUC655526 RDV655520:RDY655526 RNR655520:RNU655526 RXN655520:RXQ655526 SHJ655520:SHM655526 SRF655520:SRI655526 TBB655520:TBE655526 TKX655520:TLA655526 TUT655520:TUW655526 UEP655520:UES655526 UOL655520:UOO655526 UYH655520:UYK655526 VID655520:VIG655526 VRZ655520:VSC655526 WBV655520:WBY655526 WLR655520:WLU655526 WVN655520:WVQ655526 JB721056:JE721062 SX721056:TA721062 ACT721056:ACW721062 AMP721056:AMS721062 AWL721056:AWO721062 BGH721056:BGK721062 BQD721056:BQG721062 BZZ721056:CAC721062 CJV721056:CJY721062 CTR721056:CTU721062 DDN721056:DDQ721062 DNJ721056:DNM721062 DXF721056:DXI721062 EHB721056:EHE721062 EQX721056:ERA721062 FAT721056:FAW721062 FKP721056:FKS721062 FUL721056:FUO721062 GEH721056:GEK721062 GOD721056:GOG721062 GXZ721056:GYC721062 HHV721056:HHY721062 HRR721056:HRU721062 IBN721056:IBQ721062 ILJ721056:ILM721062 IVF721056:IVI721062 JFB721056:JFE721062 JOX721056:JPA721062 JYT721056:JYW721062 KIP721056:KIS721062 KSL721056:KSO721062 LCH721056:LCK721062 LMD721056:LMG721062 LVZ721056:LWC721062 MFV721056:MFY721062 MPR721056:MPU721062 MZN721056:MZQ721062 NJJ721056:NJM721062 NTF721056:NTI721062 ODB721056:ODE721062 OMX721056:ONA721062 OWT721056:OWW721062 PGP721056:PGS721062 PQL721056:PQO721062 QAH721056:QAK721062 QKD721056:QKG721062 QTZ721056:QUC721062 RDV721056:RDY721062 RNR721056:RNU721062 RXN721056:RXQ721062 SHJ721056:SHM721062 SRF721056:SRI721062 TBB721056:TBE721062 TKX721056:TLA721062 TUT721056:TUW721062 UEP721056:UES721062 UOL721056:UOO721062 UYH721056:UYK721062 VID721056:VIG721062 VRZ721056:VSC721062 WBV721056:WBY721062 WLR721056:WLU721062 WVN721056:WVQ721062 JB786592:JE786598 SX786592:TA786598 ACT786592:ACW786598 AMP786592:AMS786598 AWL786592:AWO786598 BGH786592:BGK786598 BQD786592:BQG786598 BZZ786592:CAC786598 CJV786592:CJY786598 CTR786592:CTU786598 DDN786592:DDQ786598 DNJ786592:DNM786598 DXF786592:DXI786598 EHB786592:EHE786598 EQX786592:ERA786598 FAT786592:FAW786598 FKP786592:FKS786598 FUL786592:FUO786598 GEH786592:GEK786598 GOD786592:GOG786598 GXZ786592:GYC786598 HHV786592:HHY786598 HRR786592:HRU786598 IBN786592:IBQ786598 ILJ786592:ILM786598 IVF786592:IVI786598 JFB786592:JFE786598 JOX786592:JPA786598 JYT786592:JYW786598 KIP786592:KIS786598 KSL786592:KSO786598 LCH786592:LCK786598 LMD786592:LMG786598 LVZ786592:LWC786598 MFV786592:MFY786598 MPR786592:MPU786598 MZN786592:MZQ786598 NJJ786592:NJM786598 NTF786592:NTI786598 ODB786592:ODE786598 OMX786592:ONA786598 OWT786592:OWW786598 PGP786592:PGS786598 PQL786592:PQO786598 QAH786592:QAK786598 QKD786592:QKG786598 QTZ786592:QUC786598 RDV786592:RDY786598 RNR786592:RNU786598 RXN786592:RXQ786598 SHJ786592:SHM786598 SRF786592:SRI786598 TBB786592:TBE786598 TKX786592:TLA786598 TUT786592:TUW786598 UEP786592:UES786598 UOL786592:UOO786598 UYH786592:UYK786598 VID786592:VIG786598 VRZ786592:VSC786598 WBV786592:WBY786598 WLR786592:WLU786598 WVN786592:WVQ786598 JB852128:JE852134 SX852128:TA852134 ACT852128:ACW852134 AMP852128:AMS852134 AWL852128:AWO852134 BGH852128:BGK852134 BQD852128:BQG852134 BZZ852128:CAC852134 CJV852128:CJY852134 CTR852128:CTU852134 DDN852128:DDQ852134 DNJ852128:DNM852134 DXF852128:DXI852134 EHB852128:EHE852134 EQX852128:ERA852134 FAT852128:FAW852134 FKP852128:FKS852134 FUL852128:FUO852134 GEH852128:GEK852134 GOD852128:GOG852134 GXZ852128:GYC852134 HHV852128:HHY852134 HRR852128:HRU852134 IBN852128:IBQ852134 ILJ852128:ILM852134 IVF852128:IVI852134 JFB852128:JFE852134 JOX852128:JPA852134 JYT852128:JYW852134 KIP852128:KIS852134 KSL852128:KSO852134 LCH852128:LCK852134 LMD852128:LMG852134 LVZ852128:LWC852134 MFV852128:MFY852134 MPR852128:MPU852134 MZN852128:MZQ852134 NJJ852128:NJM852134 NTF852128:NTI852134 ODB852128:ODE852134 OMX852128:ONA852134 OWT852128:OWW852134 PGP852128:PGS852134 PQL852128:PQO852134 QAH852128:QAK852134 QKD852128:QKG852134 QTZ852128:QUC852134 RDV852128:RDY852134 RNR852128:RNU852134 RXN852128:RXQ852134 SHJ852128:SHM852134 SRF852128:SRI852134 TBB852128:TBE852134 TKX852128:TLA852134 TUT852128:TUW852134 UEP852128:UES852134 UOL852128:UOO852134 UYH852128:UYK852134 VID852128:VIG852134 VRZ852128:VSC852134 WBV852128:WBY852134 WLR852128:WLU852134 WVN852128:WVQ852134 JB917664:JE917670 SX917664:TA917670 ACT917664:ACW917670 AMP917664:AMS917670 AWL917664:AWO917670 BGH917664:BGK917670 BQD917664:BQG917670 BZZ917664:CAC917670 CJV917664:CJY917670 CTR917664:CTU917670 DDN917664:DDQ917670 DNJ917664:DNM917670 DXF917664:DXI917670 EHB917664:EHE917670 EQX917664:ERA917670 FAT917664:FAW917670 FKP917664:FKS917670 FUL917664:FUO917670 GEH917664:GEK917670 GOD917664:GOG917670 GXZ917664:GYC917670 HHV917664:HHY917670 HRR917664:HRU917670 IBN917664:IBQ917670 ILJ917664:ILM917670 IVF917664:IVI917670 JFB917664:JFE917670 JOX917664:JPA917670 JYT917664:JYW917670 KIP917664:KIS917670 KSL917664:KSO917670 LCH917664:LCK917670 LMD917664:LMG917670 LVZ917664:LWC917670 MFV917664:MFY917670 MPR917664:MPU917670 MZN917664:MZQ917670 NJJ917664:NJM917670 NTF917664:NTI917670 ODB917664:ODE917670 OMX917664:ONA917670 OWT917664:OWW917670 PGP917664:PGS917670 PQL917664:PQO917670 QAH917664:QAK917670 QKD917664:QKG917670 QTZ917664:QUC917670 RDV917664:RDY917670 RNR917664:RNU917670 RXN917664:RXQ917670 SHJ917664:SHM917670 SRF917664:SRI917670 TBB917664:TBE917670 TKX917664:TLA917670 TUT917664:TUW917670 UEP917664:UES917670 UOL917664:UOO917670 UYH917664:UYK917670 VID917664:VIG917670 VRZ917664:VSC917670 WBV917664:WBY917670 WLR917664:WLU917670 WVN917664:WVQ917670 JB983200:JE983206 SX983200:TA983206 ACT983200:ACW983206 AMP983200:AMS983206 AWL983200:AWO983206 BGH983200:BGK983206 BQD983200:BQG983206 BZZ983200:CAC983206 CJV983200:CJY983206 CTR983200:CTU983206 DDN983200:DDQ983206 DNJ983200:DNM983206 DXF983200:DXI983206 EHB983200:EHE983206 EQX983200:ERA983206 FAT983200:FAW983206 FKP983200:FKS983206 FUL983200:FUO983206 GEH983200:GEK983206 GOD983200:GOG983206 GXZ983200:GYC983206 HHV983200:HHY983206 HRR983200:HRU983206 IBN983200:IBQ983206 ILJ983200:ILM983206 IVF983200:IVI983206 JFB983200:JFE983206 JOX983200:JPA983206 JYT983200:JYW983206 KIP983200:KIS983206 KSL983200:KSO983206 LCH983200:LCK983206 LMD983200:LMG983206 LVZ983200:LWC983206 MFV983200:MFY983206 MPR983200:MPU983206 MZN983200:MZQ983206 NJJ983200:NJM983206 NTF983200:NTI983206 ODB983200:ODE983206 OMX983200:ONA983206 OWT983200:OWW983206 PGP983200:PGS983206 PQL983200:PQO983206 QAH983200:QAK983206 QKD983200:QKG983206 QTZ983200:QUC983206 RDV983200:RDY983206 RNR983200:RNU983206 RXN983200:RXQ983206 SHJ983200:SHM983206 SRF983200:SRI983206 TBB983200:TBE983206 TKX983200:TLA983206 TUT983200:TUW983206 UEP983200:UES983206 UOL983200:UOO983206 UYH983200:UYK983206 VID983200:VIG983206 VRZ983200:VSC983206 WBV983200:WBY983206 WLR983200:WLU983206 WVN983200:WVQ983206 DXB144:DXH144 IZ65696:JA65696 SV65696:SW65696 ACR65696:ACS65696 AMN65696:AMO65696 AWJ65696:AWK65696 BGF65696:BGG65696 BQB65696:BQC65696 BZX65696:BZY65696 CJT65696:CJU65696 CTP65696:CTQ65696 DDL65696:DDM65696 DNH65696:DNI65696 DXD65696:DXE65696 EGZ65696:EHA65696 EQV65696:EQW65696 FAR65696:FAS65696 FKN65696:FKO65696 FUJ65696:FUK65696 GEF65696:GEG65696 GOB65696:GOC65696 GXX65696:GXY65696 HHT65696:HHU65696 HRP65696:HRQ65696 IBL65696:IBM65696 ILH65696:ILI65696 IVD65696:IVE65696 JEZ65696:JFA65696 JOV65696:JOW65696 JYR65696:JYS65696 KIN65696:KIO65696 KSJ65696:KSK65696 LCF65696:LCG65696 LMB65696:LMC65696 LVX65696:LVY65696 MFT65696:MFU65696 MPP65696:MPQ65696 MZL65696:MZM65696 NJH65696:NJI65696 NTD65696:NTE65696 OCZ65696:ODA65696 OMV65696:OMW65696 OWR65696:OWS65696 PGN65696:PGO65696 PQJ65696:PQK65696 QAF65696:QAG65696 QKB65696:QKC65696 QTX65696:QTY65696 RDT65696:RDU65696 RNP65696:RNQ65696 RXL65696:RXM65696 SHH65696:SHI65696 SRD65696:SRE65696 TAZ65696:TBA65696 TKV65696:TKW65696 TUR65696:TUS65696 UEN65696:UEO65696 UOJ65696:UOK65696 UYF65696:UYG65696 VIB65696:VIC65696 VRX65696:VRY65696 WBT65696:WBU65696 WLP65696:WLQ65696 WVL65696:WVM65696 DNF144:DNL144 IZ131232:JA131232 SV131232:SW131232 ACR131232:ACS131232 AMN131232:AMO131232 AWJ131232:AWK131232 BGF131232:BGG131232 BQB131232:BQC131232 BZX131232:BZY131232 CJT131232:CJU131232 CTP131232:CTQ131232 DDL131232:DDM131232 DNH131232:DNI131232 DXD131232:DXE131232 EGZ131232:EHA131232 EQV131232:EQW131232 FAR131232:FAS131232 FKN131232:FKO131232 FUJ131232:FUK131232 GEF131232:GEG131232 GOB131232:GOC131232 GXX131232:GXY131232 HHT131232:HHU131232 HRP131232:HRQ131232 IBL131232:IBM131232 ILH131232:ILI131232 IVD131232:IVE131232 JEZ131232:JFA131232 JOV131232:JOW131232 JYR131232:JYS131232 KIN131232:KIO131232 KSJ131232:KSK131232 LCF131232:LCG131232 LMB131232:LMC131232 LVX131232:LVY131232 MFT131232:MFU131232 MPP131232:MPQ131232 MZL131232:MZM131232 NJH131232:NJI131232 NTD131232:NTE131232 OCZ131232:ODA131232 OMV131232:OMW131232 OWR131232:OWS131232 PGN131232:PGO131232 PQJ131232:PQK131232 QAF131232:QAG131232 QKB131232:QKC131232 QTX131232:QTY131232 RDT131232:RDU131232 RNP131232:RNQ131232 RXL131232:RXM131232 SHH131232:SHI131232 SRD131232:SRE131232 TAZ131232:TBA131232 TKV131232:TKW131232 TUR131232:TUS131232 UEN131232:UEO131232 UOJ131232:UOK131232 UYF131232:UYG131232 VIB131232:VIC131232 VRX131232:VRY131232 WBT131232:WBU131232 WLP131232:WLQ131232 WVL131232:WVM131232 DDJ144:DDP144 IZ196768:JA196768 SV196768:SW196768 ACR196768:ACS196768 AMN196768:AMO196768 AWJ196768:AWK196768 BGF196768:BGG196768 BQB196768:BQC196768 BZX196768:BZY196768 CJT196768:CJU196768 CTP196768:CTQ196768 DDL196768:DDM196768 DNH196768:DNI196768 DXD196768:DXE196768 EGZ196768:EHA196768 EQV196768:EQW196768 FAR196768:FAS196768 FKN196768:FKO196768 FUJ196768:FUK196768 GEF196768:GEG196768 GOB196768:GOC196768 GXX196768:GXY196768 HHT196768:HHU196768 HRP196768:HRQ196768 IBL196768:IBM196768 ILH196768:ILI196768 IVD196768:IVE196768 JEZ196768:JFA196768 JOV196768:JOW196768 JYR196768:JYS196768 KIN196768:KIO196768 KSJ196768:KSK196768 LCF196768:LCG196768 LMB196768:LMC196768 LVX196768:LVY196768 MFT196768:MFU196768 MPP196768:MPQ196768 MZL196768:MZM196768 NJH196768:NJI196768 NTD196768:NTE196768 OCZ196768:ODA196768 OMV196768:OMW196768 OWR196768:OWS196768 PGN196768:PGO196768 PQJ196768:PQK196768 QAF196768:QAG196768 QKB196768:QKC196768 QTX196768:QTY196768 RDT196768:RDU196768 RNP196768:RNQ196768 RXL196768:RXM196768 SHH196768:SHI196768 SRD196768:SRE196768 TAZ196768:TBA196768 TKV196768:TKW196768 TUR196768:TUS196768 UEN196768:UEO196768 UOJ196768:UOK196768 UYF196768:UYG196768 VIB196768:VIC196768 VRX196768:VRY196768 WBT196768:WBU196768 WLP196768:WLQ196768 WVL196768:WVM196768 CTN144:CTT144 IZ262304:JA262304 SV262304:SW262304 ACR262304:ACS262304 AMN262304:AMO262304 AWJ262304:AWK262304 BGF262304:BGG262304 BQB262304:BQC262304 BZX262304:BZY262304 CJT262304:CJU262304 CTP262304:CTQ262304 DDL262304:DDM262304 DNH262304:DNI262304 DXD262304:DXE262304 EGZ262304:EHA262304 EQV262304:EQW262304 FAR262304:FAS262304 FKN262304:FKO262304 FUJ262304:FUK262304 GEF262304:GEG262304 GOB262304:GOC262304 GXX262304:GXY262304 HHT262304:HHU262304 HRP262304:HRQ262304 IBL262304:IBM262304 ILH262304:ILI262304 IVD262304:IVE262304 JEZ262304:JFA262304 JOV262304:JOW262304 JYR262304:JYS262304 KIN262304:KIO262304 KSJ262304:KSK262304 LCF262304:LCG262304 LMB262304:LMC262304 LVX262304:LVY262304 MFT262304:MFU262304 MPP262304:MPQ262304 MZL262304:MZM262304 NJH262304:NJI262304 NTD262304:NTE262304 OCZ262304:ODA262304 OMV262304:OMW262304 OWR262304:OWS262304 PGN262304:PGO262304 PQJ262304:PQK262304 QAF262304:QAG262304 QKB262304:QKC262304 QTX262304:QTY262304 RDT262304:RDU262304 RNP262304:RNQ262304 RXL262304:RXM262304 SHH262304:SHI262304 SRD262304:SRE262304 TAZ262304:TBA262304 TKV262304:TKW262304 TUR262304:TUS262304 UEN262304:UEO262304 UOJ262304:UOK262304 UYF262304:UYG262304 VIB262304:VIC262304 VRX262304:VRY262304 WBT262304:WBU262304 WLP262304:WLQ262304 WVL262304:WVM262304 CJR144:CJX144 IZ327840:JA327840 SV327840:SW327840 ACR327840:ACS327840 AMN327840:AMO327840 AWJ327840:AWK327840 BGF327840:BGG327840 BQB327840:BQC327840 BZX327840:BZY327840 CJT327840:CJU327840 CTP327840:CTQ327840 DDL327840:DDM327840 DNH327840:DNI327840 DXD327840:DXE327840 EGZ327840:EHA327840 EQV327840:EQW327840 FAR327840:FAS327840 FKN327840:FKO327840 FUJ327840:FUK327840 GEF327840:GEG327840 GOB327840:GOC327840 GXX327840:GXY327840 HHT327840:HHU327840 HRP327840:HRQ327840 IBL327840:IBM327840 ILH327840:ILI327840 IVD327840:IVE327840 JEZ327840:JFA327840 JOV327840:JOW327840 JYR327840:JYS327840 KIN327840:KIO327840 KSJ327840:KSK327840 LCF327840:LCG327840 LMB327840:LMC327840 LVX327840:LVY327840 MFT327840:MFU327840 MPP327840:MPQ327840 MZL327840:MZM327840 NJH327840:NJI327840 NTD327840:NTE327840 OCZ327840:ODA327840 OMV327840:OMW327840 OWR327840:OWS327840 PGN327840:PGO327840 PQJ327840:PQK327840 QAF327840:QAG327840 QKB327840:QKC327840 QTX327840:QTY327840 RDT327840:RDU327840 RNP327840:RNQ327840 RXL327840:RXM327840 SHH327840:SHI327840 SRD327840:SRE327840 TAZ327840:TBA327840 TKV327840:TKW327840 TUR327840:TUS327840 UEN327840:UEO327840 UOJ327840:UOK327840 UYF327840:UYG327840 VIB327840:VIC327840 VRX327840:VRY327840 WBT327840:WBU327840 WLP327840:WLQ327840 WVL327840:WVM327840 BZV144:CAB144 IZ393376:JA393376 SV393376:SW393376 ACR393376:ACS393376 AMN393376:AMO393376 AWJ393376:AWK393376 BGF393376:BGG393376 BQB393376:BQC393376 BZX393376:BZY393376 CJT393376:CJU393376 CTP393376:CTQ393376 DDL393376:DDM393376 DNH393376:DNI393376 DXD393376:DXE393376 EGZ393376:EHA393376 EQV393376:EQW393376 FAR393376:FAS393376 FKN393376:FKO393376 FUJ393376:FUK393376 GEF393376:GEG393376 GOB393376:GOC393376 GXX393376:GXY393376 HHT393376:HHU393376 HRP393376:HRQ393376 IBL393376:IBM393376 ILH393376:ILI393376 IVD393376:IVE393376 JEZ393376:JFA393376 JOV393376:JOW393376 JYR393376:JYS393376 KIN393376:KIO393376 KSJ393376:KSK393376 LCF393376:LCG393376 LMB393376:LMC393376 LVX393376:LVY393376 MFT393376:MFU393376 MPP393376:MPQ393376 MZL393376:MZM393376 NJH393376:NJI393376 NTD393376:NTE393376 OCZ393376:ODA393376 OMV393376:OMW393376 OWR393376:OWS393376 PGN393376:PGO393376 PQJ393376:PQK393376 QAF393376:QAG393376 QKB393376:QKC393376 QTX393376:QTY393376 RDT393376:RDU393376 RNP393376:RNQ393376 RXL393376:RXM393376 SHH393376:SHI393376 SRD393376:SRE393376 TAZ393376:TBA393376 TKV393376:TKW393376 TUR393376:TUS393376 UEN393376:UEO393376 UOJ393376:UOK393376 UYF393376:UYG393376 VIB393376:VIC393376 VRX393376:VRY393376 WBT393376:WBU393376 WLP393376:WLQ393376 WVL393376:WVM393376 BPZ144:BQF144 IZ458912:JA458912 SV458912:SW458912 ACR458912:ACS458912 AMN458912:AMO458912 AWJ458912:AWK458912 BGF458912:BGG458912 BQB458912:BQC458912 BZX458912:BZY458912 CJT458912:CJU458912 CTP458912:CTQ458912 DDL458912:DDM458912 DNH458912:DNI458912 DXD458912:DXE458912 EGZ458912:EHA458912 EQV458912:EQW458912 FAR458912:FAS458912 FKN458912:FKO458912 FUJ458912:FUK458912 GEF458912:GEG458912 GOB458912:GOC458912 GXX458912:GXY458912 HHT458912:HHU458912 HRP458912:HRQ458912 IBL458912:IBM458912 ILH458912:ILI458912 IVD458912:IVE458912 JEZ458912:JFA458912 JOV458912:JOW458912 JYR458912:JYS458912 KIN458912:KIO458912 KSJ458912:KSK458912 LCF458912:LCG458912 LMB458912:LMC458912 LVX458912:LVY458912 MFT458912:MFU458912 MPP458912:MPQ458912 MZL458912:MZM458912 NJH458912:NJI458912 NTD458912:NTE458912 OCZ458912:ODA458912 OMV458912:OMW458912 OWR458912:OWS458912 PGN458912:PGO458912 PQJ458912:PQK458912 QAF458912:QAG458912 QKB458912:QKC458912 QTX458912:QTY458912 RDT458912:RDU458912 RNP458912:RNQ458912 RXL458912:RXM458912 SHH458912:SHI458912 SRD458912:SRE458912 TAZ458912:TBA458912 TKV458912:TKW458912 TUR458912:TUS458912 UEN458912:UEO458912 UOJ458912:UOK458912 UYF458912:UYG458912 VIB458912:VIC458912 VRX458912:VRY458912 WBT458912:WBU458912 WLP458912:WLQ458912 WVL458912:WVM458912 BGD144:BGJ144 IZ524448:JA524448 SV524448:SW524448 ACR524448:ACS524448 AMN524448:AMO524448 AWJ524448:AWK524448 BGF524448:BGG524448 BQB524448:BQC524448 BZX524448:BZY524448 CJT524448:CJU524448 CTP524448:CTQ524448 DDL524448:DDM524448 DNH524448:DNI524448 DXD524448:DXE524448 EGZ524448:EHA524448 EQV524448:EQW524448 FAR524448:FAS524448 FKN524448:FKO524448 FUJ524448:FUK524448 GEF524448:GEG524448 GOB524448:GOC524448 GXX524448:GXY524448 HHT524448:HHU524448 HRP524448:HRQ524448 IBL524448:IBM524448 ILH524448:ILI524448 IVD524448:IVE524448 JEZ524448:JFA524448 JOV524448:JOW524448 JYR524448:JYS524448 KIN524448:KIO524448 KSJ524448:KSK524448 LCF524448:LCG524448 LMB524448:LMC524448 LVX524448:LVY524448 MFT524448:MFU524448 MPP524448:MPQ524448 MZL524448:MZM524448 NJH524448:NJI524448 NTD524448:NTE524448 OCZ524448:ODA524448 OMV524448:OMW524448 OWR524448:OWS524448 PGN524448:PGO524448 PQJ524448:PQK524448 QAF524448:QAG524448 QKB524448:QKC524448 QTX524448:QTY524448 RDT524448:RDU524448 RNP524448:RNQ524448 RXL524448:RXM524448 SHH524448:SHI524448 SRD524448:SRE524448 TAZ524448:TBA524448 TKV524448:TKW524448 TUR524448:TUS524448 UEN524448:UEO524448 UOJ524448:UOK524448 UYF524448:UYG524448 VIB524448:VIC524448 VRX524448:VRY524448 WBT524448:WBU524448 WLP524448:WLQ524448 WVL524448:WVM524448 AWH144:AWN144 IZ589984:JA589984 SV589984:SW589984 ACR589984:ACS589984 AMN589984:AMO589984 AWJ589984:AWK589984 BGF589984:BGG589984 BQB589984:BQC589984 BZX589984:BZY589984 CJT589984:CJU589984 CTP589984:CTQ589984 DDL589984:DDM589984 DNH589984:DNI589984 DXD589984:DXE589984 EGZ589984:EHA589984 EQV589984:EQW589984 FAR589984:FAS589984 FKN589984:FKO589984 FUJ589984:FUK589984 GEF589984:GEG589984 GOB589984:GOC589984 GXX589984:GXY589984 HHT589984:HHU589984 HRP589984:HRQ589984 IBL589984:IBM589984 ILH589984:ILI589984 IVD589984:IVE589984 JEZ589984:JFA589984 JOV589984:JOW589984 JYR589984:JYS589984 KIN589984:KIO589984 KSJ589984:KSK589984 LCF589984:LCG589984 LMB589984:LMC589984 LVX589984:LVY589984 MFT589984:MFU589984 MPP589984:MPQ589984 MZL589984:MZM589984 NJH589984:NJI589984 NTD589984:NTE589984 OCZ589984:ODA589984 OMV589984:OMW589984 OWR589984:OWS589984 PGN589984:PGO589984 PQJ589984:PQK589984 QAF589984:QAG589984 QKB589984:QKC589984 QTX589984:QTY589984 RDT589984:RDU589984 RNP589984:RNQ589984 RXL589984:RXM589984 SHH589984:SHI589984 SRD589984:SRE589984 TAZ589984:TBA589984 TKV589984:TKW589984 TUR589984:TUS589984 UEN589984:UEO589984 UOJ589984:UOK589984 UYF589984:UYG589984 VIB589984:VIC589984 VRX589984:VRY589984 WBT589984:WBU589984 WLP589984:WLQ589984 WVL589984:WVM589984 AML144:AMR144 IZ655520:JA655520 SV655520:SW655520 ACR655520:ACS655520 AMN655520:AMO655520 AWJ655520:AWK655520 BGF655520:BGG655520 BQB655520:BQC655520 BZX655520:BZY655520 CJT655520:CJU655520 CTP655520:CTQ655520 DDL655520:DDM655520 DNH655520:DNI655520 DXD655520:DXE655520 EGZ655520:EHA655520 EQV655520:EQW655520 FAR655520:FAS655520 FKN655520:FKO655520 FUJ655520:FUK655520 GEF655520:GEG655520 GOB655520:GOC655520 GXX655520:GXY655520 HHT655520:HHU655520 HRP655520:HRQ655520 IBL655520:IBM655520 ILH655520:ILI655520 IVD655520:IVE655520 JEZ655520:JFA655520 JOV655520:JOW655520 JYR655520:JYS655520 KIN655520:KIO655520 KSJ655520:KSK655520 LCF655520:LCG655520 LMB655520:LMC655520 LVX655520:LVY655520 MFT655520:MFU655520 MPP655520:MPQ655520 MZL655520:MZM655520 NJH655520:NJI655520 NTD655520:NTE655520 OCZ655520:ODA655520 OMV655520:OMW655520 OWR655520:OWS655520 PGN655520:PGO655520 PQJ655520:PQK655520 QAF655520:QAG655520 QKB655520:QKC655520 QTX655520:QTY655520 RDT655520:RDU655520 RNP655520:RNQ655520 RXL655520:RXM655520 SHH655520:SHI655520 SRD655520:SRE655520 TAZ655520:TBA655520 TKV655520:TKW655520 TUR655520:TUS655520 UEN655520:UEO655520 UOJ655520:UOK655520 UYF655520:UYG655520 VIB655520:VIC655520 VRX655520:VRY655520 WBT655520:WBU655520 WLP655520:WLQ655520 WVL655520:WVM655520 ACP144:ACV144 IZ721056:JA721056 SV721056:SW721056 ACR721056:ACS721056 AMN721056:AMO721056 AWJ721056:AWK721056 BGF721056:BGG721056 BQB721056:BQC721056 BZX721056:BZY721056 CJT721056:CJU721056 CTP721056:CTQ721056 DDL721056:DDM721056 DNH721056:DNI721056 DXD721056:DXE721056 EGZ721056:EHA721056 EQV721056:EQW721056 FAR721056:FAS721056 FKN721056:FKO721056 FUJ721056:FUK721056 GEF721056:GEG721056 GOB721056:GOC721056 GXX721056:GXY721056 HHT721056:HHU721056 HRP721056:HRQ721056 IBL721056:IBM721056 ILH721056:ILI721056 IVD721056:IVE721056 JEZ721056:JFA721056 JOV721056:JOW721056 JYR721056:JYS721056 KIN721056:KIO721056 KSJ721056:KSK721056 LCF721056:LCG721056 LMB721056:LMC721056 LVX721056:LVY721056 MFT721056:MFU721056 MPP721056:MPQ721056 MZL721056:MZM721056 NJH721056:NJI721056 NTD721056:NTE721056 OCZ721056:ODA721056 OMV721056:OMW721056 OWR721056:OWS721056 PGN721056:PGO721056 PQJ721056:PQK721056 QAF721056:QAG721056 QKB721056:QKC721056 QTX721056:QTY721056 RDT721056:RDU721056 RNP721056:RNQ721056 RXL721056:RXM721056 SHH721056:SHI721056 SRD721056:SRE721056 TAZ721056:TBA721056 TKV721056:TKW721056 TUR721056:TUS721056 UEN721056:UEO721056 UOJ721056:UOK721056 UYF721056:UYG721056 VIB721056:VIC721056 VRX721056:VRY721056 WBT721056:WBU721056 WLP721056:WLQ721056 WVL721056:WVM721056 ST144:SZ144 IZ786592:JA786592 SV786592:SW786592 ACR786592:ACS786592 AMN786592:AMO786592 AWJ786592:AWK786592 BGF786592:BGG786592 BQB786592:BQC786592 BZX786592:BZY786592 CJT786592:CJU786592 CTP786592:CTQ786592 DDL786592:DDM786592 DNH786592:DNI786592 DXD786592:DXE786592 EGZ786592:EHA786592 EQV786592:EQW786592 FAR786592:FAS786592 FKN786592:FKO786592 FUJ786592:FUK786592 GEF786592:GEG786592 GOB786592:GOC786592 GXX786592:GXY786592 HHT786592:HHU786592 HRP786592:HRQ786592 IBL786592:IBM786592 ILH786592:ILI786592 IVD786592:IVE786592 JEZ786592:JFA786592 JOV786592:JOW786592 JYR786592:JYS786592 KIN786592:KIO786592 KSJ786592:KSK786592 LCF786592:LCG786592 LMB786592:LMC786592 LVX786592:LVY786592 MFT786592:MFU786592 MPP786592:MPQ786592 MZL786592:MZM786592 NJH786592:NJI786592 NTD786592:NTE786592 OCZ786592:ODA786592 OMV786592:OMW786592 OWR786592:OWS786592 PGN786592:PGO786592 PQJ786592:PQK786592 QAF786592:QAG786592 QKB786592:QKC786592 QTX786592:QTY786592 RDT786592:RDU786592 RNP786592:RNQ786592 RXL786592:RXM786592 SHH786592:SHI786592 SRD786592:SRE786592 TAZ786592:TBA786592 TKV786592:TKW786592 TUR786592:TUS786592 UEN786592:UEO786592 UOJ786592:UOK786592 UYF786592:UYG786592 VIB786592:VIC786592 VRX786592:VRY786592 WBT786592:WBU786592 WLP786592:WLQ786592 WVL786592:WVM786592 IX144:JD144 IZ852128:JA852128 SV852128:SW852128 ACR852128:ACS852128 AMN852128:AMO852128 AWJ852128:AWK852128 BGF852128:BGG852128 BQB852128:BQC852128 BZX852128:BZY852128 CJT852128:CJU852128 CTP852128:CTQ852128 DDL852128:DDM852128 DNH852128:DNI852128 DXD852128:DXE852128 EGZ852128:EHA852128 EQV852128:EQW852128 FAR852128:FAS852128 FKN852128:FKO852128 FUJ852128:FUK852128 GEF852128:GEG852128 GOB852128:GOC852128 GXX852128:GXY852128 HHT852128:HHU852128 HRP852128:HRQ852128 IBL852128:IBM852128 ILH852128:ILI852128 IVD852128:IVE852128 JEZ852128:JFA852128 JOV852128:JOW852128 JYR852128:JYS852128 KIN852128:KIO852128 KSJ852128:KSK852128 LCF852128:LCG852128 LMB852128:LMC852128 LVX852128:LVY852128 MFT852128:MFU852128 MPP852128:MPQ852128 MZL852128:MZM852128 NJH852128:NJI852128 NTD852128:NTE852128 OCZ852128:ODA852128 OMV852128:OMW852128 OWR852128:OWS852128 PGN852128:PGO852128 PQJ852128:PQK852128 QAF852128:QAG852128 QKB852128:QKC852128 QTX852128:QTY852128 RDT852128:RDU852128 RNP852128:RNQ852128 RXL852128:RXM852128 SHH852128:SHI852128 SRD852128:SRE852128 TAZ852128:TBA852128 TKV852128:TKW852128 TUR852128:TUS852128 UEN852128:UEO852128 UOJ852128:UOK852128 UYF852128:UYG852128 VIB852128:VIC852128 VRX852128:VRY852128 WBT852128:WBU852128 WLP852128:WLQ852128 WVL852128:WVM852128 WVJ144:WVP144 IZ917664:JA917664 SV917664:SW917664 ACR917664:ACS917664 AMN917664:AMO917664 AWJ917664:AWK917664 BGF917664:BGG917664 BQB917664:BQC917664 BZX917664:BZY917664 CJT917664:CJU917664 CTP917664:CTQ917664 DDL917664:DDM917664 DNH917664:DNI917664 DXD917664:DXE917664 EGZ917664:EHA917664 EQV917664:EQW917664 FAR917664:FAS917664 FKN917664:FKO917664 FUJ917664:FUK917664 GEF917664:GEG917664 GOB917664:GOC917664 GXX917664:GXY917664 HHT917664:HHU917664 HRP917664:HRQ917664 IBL917664:IBM917664 ILH917664:ILI917664</xm:sqref>
        </x14:dataValidation>
        <x14:dataValidation type="list" showInputMessage="1" showErrorMessage="1" xr:uid="{00000000-0002-0000-0100-000016000000}">
          <x14:formula1>
            <xm:f>Reglon_renta</xm:f>
          </x14:formula1>
          <xm:sqref>WVR983008:WVR983064 JF65241:JF65254 TB65241:TB65254 ACX65241:ACX65254 AMT65241:AMT65254 AWP65241:AWP65254 BGL65241:BGL65254 BQH65241:BQH65254 CAD65241:CAD65254 CJZ65241:CJZ65254 CTV65241:CTV65254 DDR65241:DDR65254 DNN65241:DNN65254 DXJ65241:DXJ65254 EHF65241:EHF65254 ERB65241:ERB65254 FAX65241:FAX65254 FKT65241:FKT65254 FUP65241:FUP65254 GEL65241:GEL65254 GOH65241:GOH65254 GYD65241:GYD65254 HHZ65241:HHZ65254 HRV65241:HRV65254 IBR65241:IBR65254 ILN65241:ILN65254 IVJ65241:IVJ65254 JFF65241:JFF65254 JPB65241:JPB65254 JYX65241:JYX65254 KIT65241:KIT65254 KSP65241:KSP65254 LCL65241:LCL65254 LMH65241:LMH65254 LWD65241:LWD65254 MFZ65241:MFZ65254 MPV65241:MPV65254 MZR65241:MZR65254 NJN65241:NJN65254 NTJ65241:NTJ65254 ODF65241:ODF65254 ONB65241:ONB65254 OWX65241:OWX65254 PGT65241:PGT65254 PQP65241:PQP65254 QAL65241:QAL65254 QKH65241:QKH65254 QUD65241:QUD65254 RDZ65241:RDZ65254 RNV65241:RNV65254 RXR65241:RXR65254 SHN65241:SHN65254 SRJ65241:SRJ65254 TBF65241:TBF65254 TLB65241:TLB65254 TUX65241:TUX65254 UET65241:UET65254 UOP65241:UOP65254 UYL65241:UYL65254 VIH65241:VIH65254 VSD65241:VSD65254 WBZ65241:WBZ65254 WLV65241:WLV65254 WVR65241:WVR65254 JF130777:JF130790 TB130777:TB130790 ACX130777:ACX130790 AMT130777:AMT130790 AWP130777:AWP130790 BGL130777:BGL130790 BQH130777:BQH130790 CAD130777:CAD130790 CJZ130777:CJZ130790 CTV130777:CTV130790 DDR130777:DDR130790 DNN130777:DNN130790 DXJ130777:DXJ130790 EHF130777:EHF130790 ERB130777:ERB130790 FAX130777:FAX130790 FKT130777:FKT130790 FUP130777:FUP130790 GEL130777:GEL130790 GOH130777:GOH130790 GYD130777:GYD130790 HHZ130777:HHZ130790 HRV130777:HRV130790 IBR130777:IBR130790 ILN130777:ILN130790 IVJ130777:IVJ130790 JFF130777:JFF130790 JPB130777:JPB130790 JYX130777:JYX130790 KIT130777:KIT130790 KSP130777:KSP130790 LCL130777:LCL130790 LMH130777:LMH130790 LWD130777:LWD130790 MFZ130777:MFZ130790 MPV130777:MPV130790 MZR130777:MZR130790 NJN130777:NJN130790 NTJ130777:NTJ130790 ODF130777:ODF130790 ONB130777:ONB130790 OWX130777:OWX130790 PGT130777:PGT130790 PQP130777:PQP130790 QAL130777:QAL130790 QKH130777:QKH130790 QUD130777:QUD130790 RDZ130777:RDZ130790 RNV130777:RNV130790 RXR130777:RXR130790 SHN130777:SHN130790 SRJ130777:SRJ130790 TBF130777:TBF130790 TLB130777:TLB130790 TUX130777:TUX130790 UET130777:UET130790 UOP130777:UOP130790 UYL130777:UYL130790 VIH130777:VIH130790 VSD130777:VSD130790 WBZ130777:WBZ130790 WLV130777:WLV130790 WVR130777:WVR130790 JF196313:JF196326 TB196313:TB196326 ACX196313:ACX196326 AMT196313:AMT196326 AWP196313:AWP196326 BGL196313:BGL196326 BQH196313:BQH196326 CAD196313:CAD196326 CJZ196313:CJZ196326 CTV196313:CTV196326 DDR196313:DDR196326 DNN196313:DNN196326 DXJ196313:DXJ196326 EHF196313:EHF196326 ERB196313:ERB196326 FAX196313:FAX196326 FKT196313:FKT196326 FUP196313:FUP196326 GEL196313:GEL196326 GOH196313:GOH196326 GYD196313:GYD196326 HHZ196313:HHZ196326 HRV196313:HRV196326 IBR196313:IBR196326 ILN196313:ILN196326 IVJ196313:IVJ196326 JFF196313:JFF196326 JPB196313:JPB196326 JYX196313:JYX196326 KIT196313:KIT196326 KSP196313:KSP196326 LCL196313:LCL196326 LMH196313:LMH196326 LWD196313:LWD196326 MFZ196313:MFZ196326 MPV196313:MPV196326 MZR196313:MZR196326 NJN196313:NJN196326 NTJ196313:NTJ196326 ODF196313:ODF196326 ONB196313:ONB196326 OWX196313:OWX196326 PGT196313:PGT196326 PQP196313:PQP196326 QAL196313:QAL196326 QKH196313:QKH196326 QUD196313:QUD196326 RDZ196313:RDZ196326 RNV196313:RNV196326 RXR196313:RXR196326 SHN196313:SHN196326 SRJ196313:SRJ196326 TBF196313:TBF196326 TLB196313:TLB196326 TUX196313:TUX196326 UET196313:UET196326 UOP196313:UOP196326 UYL196313:UYL196326 VIH196313:VIH196326 VSD196313:VSD196326 WBZ196313:WBZ196326 WLV196313:WLV196326 WVR196313:WVR196326 JF261849:JF261862 TB261849:TB261862 ACX261849:ACX261862 AMT261849:AMT261862 AWP261849:AWP261862 BGL261849:BGL261862 BQH261849:BQH261862 CAD261849:CAD261862 CJZ261849:CJZ261862 CTV261849:CTV261862 DDR261849:DDR261862 DNN261849:DNN261862 DXJ261849:DXJ261862 EHF261849:EHF261862 ERB261849:ERB261862 FAX261849:FAX261862 FKT261849:FKT261862 FUP261849:FUP261862 GEL261849:GEL261862 GOH261849:GOH261862 GYD261849:GYD261862 HHZ261849:HHZ261862 HRV261849:HRV261862 IBR261849:IBR261862 ILN261849:ILN261862 IVJ261849:IVJ261862 JFF261849:JFF261862 JPB261849:JPB261862 JYX261849:JYX261862 KIT261849:KIT261862 KSP261849:KSP261862 LCL261849:LCL261862 LMH261849:LMH261862 LWD261849:LWD261862 MFZ261849:MFZ261862 MPV261849:MPV261862 MZR261849:MZR261862 NJN261849:NJN261862 NTJ261849:NTJ261862 ODF261849:ODF261862 ONB261849:ONB261862 OWX261849:OWX261862 PGT261849:PGT261862 PQP261849:PQP261862 QAL261849:QAL261862 QKH261849:QKH261862 QUD261849:QUD261862 RDZ261849:RDZ261862 RNV261849:RNV261862 RXR261849:RXR261862 SHN261849:SHN261862 SRJ261849:SRJ261862 TBF261849:TBF261862 TLB261849:TLB261862 TUX261849:TUX261862 UET261849:UET261862 UOP261849:UOP261862 UYL261849:UYL261862 VIH261849:VIH261862 VSD261849:VSD261862 WBZ261849:WBZ261862 WLV261849:WLV261862 WVR261849:WVR261862 JF327385:JF327398 TB327385:TB327398 ACX327385:ACX327398 AMT327385:AMT327398 AWP327385:AWP327398 BGL327385:BGL327398 BQH327385:BQH327398 CAD327385:CAD327398 CJZ327385:CJZ327398 CTV327385:CTV327398 DDR327385:DDR327398 DNN327385:DNN327398 DXJ327385:DXJ327398 EHF327385:EHF327398 ERB327385:ERB327398 FAX327385:FAX327398 FKT327385:FKT327398 FUP327385:FUP327398 GEL327385:GEL327398 GOH327385:GOH327398 GYD327385:GYD327398 HHZ327385:HHZ327398 HRV327385:HRV327398 IBR327385:IBR327398 ILN327385:ILN327398 IVJ327385:IVJ327398 JFF327385:JFF327398 JPB327385:JPB327398 JYX327385:JYX327398 KIT327385:KIT327398 KSP327385:KSP327398 LCL327385:LCL327398 LMH327385:LMH327398 LWD327385:LWD327398 MFZ327385:MFZ327398 MPV327385:MPV327398 MZR327385:MZR327398 NJN327385:NJN327398 NTJ327385:NTJ327398 ODF327385:ODF327398 ONB327385:ONB327398 OWX327385:OWX327398 PGT327385:PGT327398 PQP327385:PQP327398 QAL327385:QAL327398 QKH327385:QKH327398 QUD327385:QUD327398 RDZ327385:RDZ327398 RNV327385:RNV327398 RXR327385:RXR327398 SHN327385:SHN327398 SRJ327385:SRJ327398 TBF327385:TBF327398 TLB327385:TLB327398 TUX327385:TUX327398 UET327385:UET327398 UOP327385:UOP327398 UYL327385:UYL327398 VIH327385:VIH327398 VSD327385:VSD327398 WBZ327385:WBZ327398 WLV327385:WLV327398 WVR327385:WVR327398 JF392921:JF392934 TB392921:TB392934 ACX392921:ACX392934 AMT392921:AMT392934 AWP392921:AWP392934 BGL392921:BGL392934 BQH392921:BQH392934 CAD392921:CAD392934 CJZ392921:CJZ392934 CTV392921:CTV392934 DDR392921:DDR392934 DNN392921:DNN392934 DXJ392921:DXJ392934 EHF392921:EHF392934 ERB392921:ERB392934 FAX392921:FAX392934 FKT392921:FKT392934 FUP392921:FUP392934 GEL392921:GEL392934 GOH392921:GOH392934 GYD392921:GYD392934 HHZ392921:HHZ392934 HRV392921:HRV392934 IBR392921:IBR392934 ILN392921:ILN392934 IVJ392921:IVJ392934 JFF392921:JFF392934 JPB392921:JPB392934 JYX392921:JYX392934 KIT392921:KIT392934 KSP392921:KSP392934 LCL392921:LCL392934 LMH392921:LMH392934 LWD392921:LWD392934 MFZ392921:MFZ392934 MPV392921:MPV392934 MZR392921:MZR392934 NJN392921:NJN392934 NTJ392921:NTJ392934 ODF392921:ODF392934 ONB392921:ONB392934 OWX392921:OWX392934 PGT392921:PGT392934 PQP392921:PQP392934 QAL392921:QAL392934 QKH392921:QKH392934 QUD392921:QUD392934 RDZ392921:RDZ392934 RNV392921:RNV392934 RXR392921:RXR392934 SHN392921:SHN392934 SRJ392921:SRJ392934 TBF392921:TBF392934 TLB392921:TLB392934 TUX392921:TUX392934 UET392921:UET392934 UOP392921:UOP392934 UYL392921:UYL392934 VIH392921:VIH392934 VSD392921:VSD392934 WBZ392921:WBZ392934 WLV392921:WLV392934 WVR392921:WVR392934 JF458457:JF458470 TB458457:TB458470 ACX458457:ACX458470 AMT458457:AMT458470 AWP458457:AWP458470 BGL458457:BGL458470 BQH458457:BQH458470 CAD458457:CAD458470 CJZ458457:CJZ458470 CTV458457:CTV458470 DDR458457:DDR458470 DNN458457:DNN458470 DXJ458457:DXJ458470 EHF458457:EHF458470 ERB458457:ERB458470 FAX458457:FAX458470 FKT458457:FKT458470 FUP458457:FUP458470 GEL458457:GEL458470 GOH458457:GOH458470 GYD458457:GYD458470 HHZ458457:HHZ458470 HRV458457:HRV458470 IBR458457:IBR458470 ILN458457:ILN458470 IVJ458457:IVJ458470 JFF458457:JFF458470 JPB458457:JPB458470 JYX458457:JYX458470 KIT458457:KIT458470 KSP458457:KSP458470 LCL458457:LCL458470 LMH458457:LMH458470 LWD458457:LWD458470 MFZ458457:MFZ458470 MPV458457:MPV458470 MZR458457:MZR458470 NJN458457:NJN458470 NTJ458457:NTJ458470 ODF458457:ODF458470 ONB458457:ONB458470 OWX458457:OWX458470 PGT458457:PGT458470 PQP458457:PQP458470 QAL458457:QAL458470 QKH458457:QKH458470 QUD458457:QUD458470 RDZ458457:RDZ458470 RNV458457:RNV458470 RXR458457:RXR458470 SHN458457:SHN458470 SRJ458457:SRJ458470 TBF458457:TBF458470 TLB458457:TLB458470 TUX458457:TUX458470 UET458457:UET458470 UOP458457:UOP458470 UYL458457:UYL458470 VIH458457:VIH458470 VSD458457:VSD458470 WBZ458457:WBZ458470 WLV458457:WLV458470 WVR458457:WVR458470 JF523993:JF524006 TB523993:TB524006 ACX523993:ACX524006 AMT523993:AMT524006 AWP523993:AWP524006 BGL523993:BGL524006 BQH523993:BQH524006 CAD523993:CAD524006 CJZ523993:CJZ524006 CTV523993:CTV524006 DDR523993:DDR524006 DNN523993:DNN524006 DXJ523993:DXJ524006 EHF523993:EHF524006 ERB523993:ERB524006 FAX523993:FAX524006 FKT523993:FKT524006 FUP523993:FUP524006 GEL523993:GEL524006 GOH523993:GOH524006 GYD523993:GYD524006 HHZ523993:HHZ524006 HRV523993:HRV524006 IBR523993:IBR524006 ILN523993:ILN524006 IVJ523993:IVJ524006 JFF523993:JFF524006 JPB523993:JPB524006 JYX523993:JYX524006 KIT523993:KIT524006 KSP523993:KSP524006 LCL523993:LCL524006 LMH523993:LMH524006 LWD523993:LWD524006 MFZ523993:MFZ524006 MPV523993:MPV524006 MZR523993:MZR524006 NJN523993:NJN524006 NTJ523993:NTJ524006 ODF523993:ODF524006 ONB523993:ONB524006 OWX523993:OWX524006 PGT523993:PGT524006 PQP523993:PQP524006 QAL523993:QAL524006 QKH523993:QKH524006 QUD523993:QUD524006 RDZ523993:RDZ524006 RNV523993:RNV524006 RXR523993:RXR524006 SHN523993:SHN524006 SRJ523993:SRJ524006 TBF523993:TBF524006 TLB523993:TLB524006 TUX523993:TUX524006 UET523993:UET524006 UOP523993:UOP524006 UYL523993:UYL524006 VIH523993:VIH524006 VSD523993:VSD524006 WBZ523993:WBZ524006 WLV523993:WLV524006 WVR523993:WVR524006 JF589529:JF589542 TB589529:TB589542 ACX589529:ACX589542 AMT589529:AMT589542 AWP589529:AWP589542 BGL589529:BGL589542 BQH589529:BQH589542 CAD589529:CAD589542 CJZ589529:CJZ589542 CTV589529:CTV589542 DDR589529:DDR589542 DNN589529:DNN589542 DXJ589529:DXJ589542 EHF589529:EHF589542 ERB589529:ERB589542 FAX589529:FAX589542 FKT589529:FKT589542 FUP589529:FUP589542 GEL589529:GEL589542 GOH589529:GOH589542 GYD589529:GYD589542 HHZ589529:HHZ589542 HRV589529:HRV589542 IBR589529:IBR589542 ILN589529:ILN589542 IVJ589529:IVJ589542 JFF589529:JFF589542 JPB589529:JPB589542 JYX589529:JYX589542 KIT589529:KIT589542 KSP589529:KSP589542 LCL589529:LCL589542 LMH589529:LMH589542 LWD589529:LWD589542 MFZ589529:MFZ589542 MPV589529:MPV589542 MZR589529:MZR589542 NJN589529:NJN589542 NTJ589529:NTJ589542 ODF589529:ODF589542 ONB589529:ONB589542 OWX589529:OWX589542 PGT589529:PGT589542 PQP589529:PQP589542 QAL589529:QAL589542 QKH589529:QKH589542 QUD589529:QUD589542 RDZ589529:RDZ589542 RNV589529:RNV589542 RXR589529:RXR589542 SHN589529:SHN589542 SRJ589529:SRJ589542 TBF589529:TBF589542 TLB589529:TLB589542 TUX589529:TUX589542 UET589529:UET589542 UOP589529:UOP589542 UYL589529:UYL589542 VIH589529:VIH589542 VSD589529:VSD589542 WBZ589529:WBZ589542 WLV589529:WLV589542 WVR589529:WVR589542 JF655065:JF655078 TB655065:TB655078 ACX655065:ACX655078 AMT655065:AMT655078 AWP655065:AWP655078 BGL655065:BGL655078 BQH655065:BQH655078 CAD655065:CAD655078 CJZ655065:CJZ655078 CTV655065:CTV655078 DDR655065:DDR655078 DNN655065:DNN655078 DXJ655065:DXJ655078 EHF655065:EHF655078 ERB655065:ERB655078 FAX655065:FAX655078 FKT655065:FKT655078 FUP655065:FUP655078 GEL655065:GEL655078 GOH655065:GOH655078 GYD655065:GYD655078 HHZ655065:HHZ655078 HRV655065:HRV655078 IBR655065:IBR655078 ILN655065:ILN655078 IVJ655065:IVJ655078 JFF655065:JFF655078 JPB655065:JPB655078 JYX655065:JYX655078 KIT655065:KIT655078 KSP655065:KSP655078 LCL655065:LCL655078 LMH655065:LMH655078 LWD655065:LWD655078 MFZ655065:MFZ655078 MPV655065:MPV655078 MZR655065:MZR655078 NJN655065:NJN655078 NTJ655065:NTJ655078 ODF655065:ODF655078 ONB655065:ONB655078 OWX655065:OWX655078 PGT655065:PGT655078 PQP655065:PQP655078 QAL655065:QAL655078 QKH655065:QKH655078 QUD655065:QUD655078 RDZ655065:RDZ655078 RNV655065:RNV655078 RXR655065:RXR655078 SHN655065:SHN655078 SRJ655065:SRJ655078 TBF655065:TBF655078 TLB655065:TLB655078 TUX655065:TUX655078 UET655065:UET655078 UOP655065:UOP655078 UYL655065:UYL655078 VIH655065:VIH655078 VSD655065:VSD655078 WBZ655065:WBZ655078 WLV655065:WLV655078 WVR655065:WVR655078 JF720601:JF720614 TB720601:TB720614 ACX720601:ACX720614 AMT720601:AMT720614 AWP720601:AWP720614 BGL720601:BGL720614 BQH720601:BQH720614 CAD720601:CAD720614 CJZ720601:CJZ720614 CTV720601:CTV720614 DDR720601:DDR720614 DNN720601:DNN720614 DXJ720601:DXJ720614 EHF720601:EHF720614 ERB720601:ERB720614 FAX720601:FAX720614 FKT720601:FKT720614 FUP720601:FUP720614 GEL720601:GEL720614 GOH720601:GOH720614 GYD720601:GYD720614 HHZ720601:HHZ720614 HRV720601:HRV720614 IBR720601:IBR720614 ILN720601:ILN720614 IVJ720601:IVJ720614 JFF720601:JFF720614 JPB720601:JPB720614 JYX720601:JYX720614 KIT720601:KIT720614 KSP720601:KSP720614 LCL720601:LCL720614 LMH720601:LMH720614 LWD720601:LWD720614 MFZ720601:MFZ720614 MPV720601:MPV720614 MZR720601:MZR720614 NJN720601:NJN720614 NTJ720601:NTJ720614 ODF720601:ODF720614 ONB720601:ONB720614 OWX720601:OWX720614 PGT720601:PGT720614 PQP720601:PQP720614 QAL720601:QAL720614 QKH720601:QKH720614 QUD720601:QUD720614 RDZ720601:RDZ720614 RNV720601:RNV720614 RXR720601:RXR720614 SHN720601:SHN720614 SRJ720601:SRJ720614 TBF720601:TBF720614 TLB720601:TLB720614 TUX720601:TUX720614 UET720601:UET720614 UOP720601:UOP720614 UYL720601:UYL720614 VIH720601:VIH720614 VSD720601:VSD720614 WBZ720601:WBZ720614 WLV720601:WLV720614 WVR720601:WVR720614 JF786137:JF786150 TB786137:TB786150 ACX786137:ACX786150 AMT786137:AMT786150 AWP786137:AWP786150 BGL786137:BGL786150 BQH786137:BQH786150 CAD786137:CAD786150 CJZ786137:CJZ786150 CTV786137:CTV786150 DDR786137:DDR786150 DNN786137:DNN786150 DXJ786137:DXJ786150 EHF786137:EHF786150 ERB786137:ERB786150 FAX786137:FAX786150 FKT786137:FKT786150 FUP786137:FUP786150 GEL786137:GEL786150 GOH786137:GOH786150 GYD786137:GYD786150 HHZ786137:HHZ786150 HRV786137:HRV786150 IBR786137:IBR786150 ILN786137:ILN786150 IVJ786137:IVJ786150 JFF786137:JFF786150 JPB786137:JPB786150 JYX786137:JYX786150 KIT786137:KIT786150 KSP786137:KSP786150 LCL786137:LCL786150 LMH786137:LMH786150 LWD786137:LWD786150 MFZ786137:MFZ786150 MPV786137:MPV786150 MZR786137:MZR786150 NJN786137:NJN786150 NTJ786137:NTJ786150 ODF786137:ODF786150 ONB786137:ONB786150 OWX786137:OWX786150 PGT786137:PGT786150 PQP786137:PQP786150 QAL786137:QAL786150 QKH786137:QKH786150 QUD786137:QUD786150 RDZ786137:RDZ786150 RNV786137:RNV786150 RXR786137:RXR786150 SHN786137:SHN786150 SRJ786137:SRJ786150 TBF786137:TBF786150 TLB786137:TLB786150 TUX786137:TUX786150 UET786137:UET786150 UOP786137:UOP786150 UYL786137:UYL786150 VIH786137:VIH786150 VSD786137:VSD786150 WBZ786137:WBZ786150 WLV786137:WLV786150 WVR786137:WVR786150 JF851673:JF851686 TB851673:TB851686 ACX851673:ACX851686 AMT851673:AMT851686 AWP851673:AWP851686 BGL851673:BGL851686 BQH851673:BQH851686 CAD851673:CAD851686 CJZ851673:CJZ851686 CTV851673:CTV851686 DDR851673:DDR851686 DNN851673:DNN851686 DXJ851673:DXJ851686 EHF851673:EHF851686 ERB851673:ERB851686 FAX851673:FAX851686 FKT851673:FKT851686 FUP851673:FUP851686 GEL851673:GEL851686 GOH851673:GOH851686 GYD851673:GYD851686 HHZ851673:HHZ851686 HRV851673:HRV851686 IBR851673:IBR851686 ILN851673:ILN851686 IVJ851673:IVJ851686 JFF851673:JFF851686 JPB851673:JPB851686 JYX851673:JYX851686 KIT851673:KIT851686 KSP851673:KSP851686 LCL851673:LCL851686 LMH851673:LMH851686 LWD851673:LWD851686 MFZ851673:MFZ851686 MPV851673:MPV851686 MZR851673:MZR851686 NJN851673:NJN851686 NTJ851673:NTJ851686 ODF851673:ODF851686 ONB851673:ONB851686 OWX851673:OWX851686 PGT851673:PGT851686 PQP851673:PQP851686 QAL851673:QAL851686 QKH851673:QKH851686 QUD851673:QUD851686 RDZ851673:RDZ851686 RNV851673:RNV851686 RXR851673:RXR851686 SHN851673:SHN851686 SRJ851673:SRJ851686 TBF851673:TBF851686 TLB851673:TLB851686 TUX851673:TUX851686 UET851673:UET851686 UOP851673:UOP851686 UYL851673:UYL851686 VIH851673:VIH851686 VSD851673:VSD851686 WBZ851673:WBZ851686 WLV851673:WLV851686 WVR851673:WVR851686 JF917209:JF917222 TB917209:TB917222 ACX917209:ACX917222 AMT917209:AMT917222 AWP917209:AWP917222 BGL917209:BGL917222 BQH917209:BQH917222 CAD917209:CAD917222 CJZ917209:CJZ917222 CTV917209:CTV917222 DDR917209:DDR917222 DNN917209:DNN917222 DXJ917209:DXJ917222 EHF917209:EHF917222 ERB917209:ERB917222 FAX917209:FAX917222 FKT917209:FKT917222 FUP917209:FUP917222 GEL917209:GEL917222 GOH917209:GOH917222 GYD917209:GYD917222 HHZ917209:HHZ917222 HRV917209:HRV917222 IBR917209:IBR917222 ILN917209:ILN917222 IVJ917209:IVJ917222 JFF917209:JFF917222 JPB917209:JPB917222 JYX917209:JYX917222 KIT917209:KIT917222 KSP917209:KSP917222 LCL917209:LCL917222 LMH917209:LMH917222 LWD917209:LWD917222 MFZ917209:MFZ917222 MPV917209:MPV917222 MZR917209:MZR917222 NJN917209:NJN917222 NTJ917209:NTJ917222 ODF917209:ODF917222 ONB917209:ONB917222 OWX917209:OWX917222 PGT917209:PGT917222 PQP917209:PQP917222 QAL917209:QAL917222 QKH917209:QKH917222 QUD917209:QUD917222 RDZ917209:RDZ917222 RNV917209:RNV917222 RXR917209:RXR917222 SHN917209:SHN917222 SRJ917209:SRJ917222 TBF917209:TBF917222 TLB917209:TLB917222 TUX917209:TUX917222 UET917209:UET917222 UOP917209:UOP917222 UYL917209:UYL917222 VIH917209:VIH917222 VSD917209:VSD917222 WBZ917209:WBZ917222 WLV917209:WLV917222 WVR917209:WVR917222 JF982745:JF982758 TB982745:TB982758 ACX982745:ACX982758 AMT982745:AMT982758 AWP982745:AWP982758 BGL982745:BGL982758 BQH982745:BQH982758 CAD982745:CAD982758 CJZ982745:CJZ982758 CTV982745:CTV982758 DDR982745:DDR982758 DNN982745:DNN982758 DXJ982745:DXJ982758 EHF982745:EHF982758 ERB982745:ERB982758 FAX982745:FAX982758 FKT982745:FKT982758 FUP982745:FUP982758 GEL982745:GEL982758 GOH982745:GOH982758 GYD982745:GYD982758 HHZ982745:HHZ982758 HRV982745:HRV982758 IBR982745:IBR982758 ILN982745:ILN982758 IVJ982745:IVJ982758 JFF982745:JFF982758 JPB982745:JPB982758 JYX982745:JYX982758 KIT982745:KIT982758 KSP982745:KSP982758 LCL982745:LCL982758 LMH982745:LMH982758 LWD982745:LWD982758 MFZ982745:MFZ982758 MPV982745:MPV982758 MZR982745:MZR982758 NJN982745:NJN982758 NTJ982745:NTJ982758 ODF982745:ODF982758 ONB982745:ONB982758 OWX982745:OWX982758 PGT982745:PGT982758 PQP982745:PQP982758 QAL982745:QAL982758 QKH982745:QKH982758 QUD982745:QUD982758 RDZ982745:RDZ982758 RNV982745:RNV982758 RXR982745:RXR982758 SHN982745:SHN982758 SRJ982745:SRJ982758 TBF982745:TBF982758 TLB982745:TLB982758 TUX982745:TUX982758 UET982745:UET982758 UOP982745:UOP982758 UYL982745:UYL982758 VIH982745:VIH982758 VSD982745:VSD982758 WBZ982745:WBZ982758 WLV982745:WLV982758 WVR982745:WVR982758 JF65726:JF65731 TB65726:TB65731 ACX65726:ACX65731 AMT65726:AMT65731 AWP65726:AWP65731 BGL65726:BGL65731 BQH65726:BQH65731 CAD65726:CAD65731 CJZ65726:CJZ65731 CTV65726:CTV65731 DDR65726:DDR65731 DNN65726:DNN65731 DXJ65726:DXJ65731 EHF65726:EHF65731 ERB65726:ERB65731 FAX65726:FAX65731 FKT65726:FKT65731 FUP65726:FUP65731 GEL65726:GEL65731 GOH65726:GOH65731 GYD65726:GYD65731 HHZ65726:HHZ65731 HRV65726:HRV65731 IBR65726:IBR65731 ILN65726:ILN65731 IVJ65726:IVJ65731 JFF65726:JFF65731 JPB65726:JPB65731 JYX65726:JYX65731 KIT65726:KIT65731 KSP65726:KSP65731 LCL65726:LCL65731 LMH65726:LMH65731 LWD65726:LWD65731 MFZ65726:MFZ65731 MPV65726:MPV65731 MZR65726:MZR65731 NJN65726:NJN65731 NTJ65726:NTJ65731 ODF65726:ODF65731 ONB65726:ONB65731 OWX65726:OWX65731 PGT65726:PGT65731 PQP65726:PQP65731 QAL65726:QAL65731 QKH65726:QKH65731 QUD65726:QUD65731 RDZ65726:RDZ65731 RNV65726:RNV65731 RXR65726:RXR65731 SHN65726:SHN65731 SRJ65726:SRJ65731 TBF65726:TBF65731 TLB65726:TLB65731 TUX65726:TUX65731 UET65726:UET65731 UOP65726:UOP65731 UYL65726:UYL65731 VIH65726:VIH65731 VSD65726:VSD65731 WBZ65726:WBZ65731 WLV65726:WLV65731 WVR65726:WVR65731 JF131262:JF131267 TB131262:TB131267 ACX131262:ACX131267 AMT131262:AMT131267 AWP131262:AWP131267 BGL131262:BGL131267 BQH131262:BQH131267 CAD131262:CAD131267 CJZ131262:CJZ131267 CTV131262:CTV131267 DDR131262:DDR131267 DNN131262:DNN131267 DXJ131262:DXJ131267 EHF131262:EHF131267 ERB131262:ERB131267 FAX131262:FAX131267 FKT131262:FKT131267 FUP131262:FUP131267 GEL131262:GEL131267 GOH131262:GOH131267 GYD131262:GYD131267 HHZ131262:HHZ131267 HRV131262:HRV131267 IBR131262:IBR131267 ILN131262:ILN131267 IVJ131262:IVJ131267 JFF131262:JFF131267 JPB131262:JPB131267 JYX131262:JYX131267 KIT131262:KIT131267 KSP131262:KSP131267 LCL131262:LCL131267 LMH131262:LMH131267 LWD131262:LWD131267 MFZ131262:MFZ131267 MPV131262:MPV131267 MZR131262:MZR131267 NJN131262:NJN131267 NTJ131262:NTJ131267 ODF131262:ODF131267 ONB131262:ONB131267 OWX131262:OWX131267 PGT131262:PGT131267 PQP131262:PQP131267 QAL131262:QAL131267 QKH131262:QKH131267 QUD131262:QUD131267 RDZ131262:RDZ131267 RNV131262:RNV131267 RXR131262:RXR131267 SHN131262:SHN131267 SRJ131262:SRJ131267 TBF131262:TBF131267 TLB131262:TLB131267 TUX131262:TUX131267 UET131262:UET131267 UOP131262:UOP131267 UYL131262:UYL131267 VIH131262:VIH131267 VSD131262:VSD131267 WBZ131262:WBZ131267 WLV131262:WLV131267 WVR131262:WVR131267 JF196798:JF196803 TB196798:TB196803 ACX196798:ACX196803 AMT196798:AMT196803 AWP196798:AWP196803 BGL196798:BGL196803 BQH196798:BQH196803 CAD196798:CAD196803 CJZ196798:CJZ196803 CTV196798:CTV196803 DDR196798:DDR196803 DNN196798:DNN196803 DXJ196798:DXJ196803 EHF196798:EHF196803 ERB196798:ERB196803 FAX196798:FAX196803 FKT196798:FKT196803 FUP196798:FUP196803 GEL196798:GEL196803 GOH196798:GOH196803 GYD196798:GYD196803 HHZ196798:HHZ196803 HRV196798:HRV196803 IBR196798:IBR196803 ILN196798:ILN196803 IVJ196798:IVJ196803 JFF196798:JFF196803 JPB196798:JPB196803 JYX196798:JYX196803 KIT196798:KIT196803 KSP196798:KSP196803 LCL196798:LCL196803 LMH196798:LMH196803 LWD196798:LWD196803 MFZ196798:MFZ196803 MPV196798:MPV196803 MZR196798:MZR196803 NJN196798:NJN196803 NTJ196798:NTJ196803 ODF196798:ODF196803 ONB196798:ONB196803 OWX196798:OWX196803 PGT196798:PGT196803 PQP196798:PQP196803 QAL196798:QAL196803 QKH196798:QKH196803 QUD196798:QUD196803 RDZ196798:RDZ196803 RNV196798:RNV196803 RXR196798:RXR196803 SHN196798:SHN196803 SRJ196798:SRJ196803 TBF196798:TBF196803 TLB196798:TLB196803 TUX196798:TUX196803 UET196798:UET196803 UOP196798:UOP196803 UYL196798:UYL196803 VIH196798:VIH196803 VSD196798:VSD196803 WBZ196798:WBZ196803 WLV196798:WLV196803 WVR196798:WVR196803 JF262334:JF262339 TB262334:TB262339 ACX262334:ACX262339 AMT262334:AMT262339 AWP262334:AWP262339 BGL262334:BGL262339 BQH262334:BQH262339 CAD262334:CAD262339 CJZ262334:CJZ262339 CTV262334:CTV262339 DDR262334:DDR262339 DNN262334:DNN262339 DXJ262334:DXJ262339 EHF262334:EHF262339 ERB262334:ERB262339 FAX262334:FAX262339 FKT262334:FKT262339 FUP262334:FUP262339 GEL262334:GEL262339 GOH262334:GOH262339 GYD262334:GYD262339 HHZ262334:HHZ262339 HRV262334:HRV262339 IBR262334:IBR262339 ILN262334:ILN262339 IVJ262334:IVJ262339 JFF262334:JFF262339 JPB262334:JPB262339 JYX262334:JYX262339 KIT262334:KIT262339 KSP262334:KSP262339 LCL262334:LCL262339 LMH262334:LMH262339 LWD262334:LWD262339 MFZ262334:MFZ262339 MPV262334:MPV262339 MZR262334:MZR262339 NJN262334:NJN262339 NTJ262334:NTJ262339 ODF262334:ODF262339 ONB262334:ONB262339 OWX262334:OWX262339 PGT262334:PGT262339 PQP262334:PQP262339 QAL262334:QAL262339 QKH262334:QKH262339 QUD262334:QUD262339 RDZ262334:RDZ262339 RNV262334:RNV262339 RXR262334:RXR262339 SHN262334:SHN262339 SRJ262334:SRJ262339 TBF262334:TBF262339 TLB262334:TLB262339 TUX262334:TUX262339 UET262334:UET262339 UOP262334:UOP262339 UYL262334:UYL262339 VIH262334:VIH262339 VSD262334:VSD262339 WBZ262334:WBZ262339 WLV262334:WLV262339 WVR262334:WVR262339 JF327870:JF327875 TB327870:TB327875 ACX327870:ACX327875 AMT327870:AMT327875 AWP327870:AWP327875 BGL327870:BGL327875 BQH327870:BQH327875 CAD327870:CAD327875 CJZ327870:CJZ327875 CTV327870:CTV327875 DDR327870:DDR327875 DNN327870:DNN327875 DXJ327870:DXJ327875 EHF327870:EHF327875 ERB327870:ERB327875 FAX327870:FAX327875 FKT327870:FKT327875 FUP327870:FUP327875 GEL327870:GEL327875 GOH327870:GOH327875 GYD327870:GYD327875 HHZ327870:HHZ327875 HRV327870:HRV327875 IBR327870:IBR327875 ILN327870:ILN327875 IVJ327870:IVJ327875 JFF327870:JFF327875 JPB327870:JPB327875 JYX327870:JYX327875 KIT327870:KIT327875 KSP327870:KSP327875 LCL327870:LCL327875 LMH327870:LMH327875 LWD327870:LWD327875 MFZ327870:MFZ327875 MPV327870:MPV327875 MZR327870:MZR327875 NJN327870:NJN327875 NTJ327870:NTJ327875 ODF327870:ODF327875 ONB327870:ONB327875 OWX327870:OWX327875 PGT327870:PGT327875 PQP327870:PQP327875 QAL327870:QAL327875 QKH327870:QKH327875 QUD327870:QUD327875 RDZ327870:RDZ327875 RNV327870:RNV327875 RXR327870:RXR327875 SHN327870:SHN327875 SRJ327870:SRJ327875 TBF327870:TBF327875 TLB327870:TLB327875 TUX327870:TUX327875 UET327870:UET327875 UOP327870:UOP327875 UYL327870:UYL327875 VIH327870:VIH327875 VSD327870:VSD327875 WBZ327870:WBZ327875 WLV327870:WLV327875 WVR327870:WVR327875 JF393406:JF393411 TB393406:TB393411 ACX393406:ACX393411 AMT393406:AMT393411 AWP393406:AWP393411 BGL393406:BGL393411 BQH393406:BQH393411 CAD393406:CAD393411 CJZ393406:CJZ393411 CTV393406:CTV393411 DDR393406:DDR393411 DNN393406:DNN393411 DXJ393406:DXJ393411 EHF393406:EHF393411 ERB393406:ERB393411 FAX393406:FAX393411 FKT393406:FKT393411 FUP393406:FUP393411 GEL393406:GEL393411 GOH393406:GOH393411 GYD393406:GYD393411 HHZ393406:HHZ393411 HRV393406:HRV393411 IBR393406:IBR393411 ILN393406:ILN393411 IVJ393406:IVJ393411 JFF393406:JFF393411 JPB393406:JPB393411 JYX393406:JYX393411 KIT393406:KIT393411 KSP393406:KSP393411 LCL393406:LCL393411 LMH393406:LMH393411 LWD393406:LWD393411 MFZ393406:MFZ393411 MPV393406:MPV393411 MZR393406:MZR393411 NJN393406:NJN393411 NTJ393406:NTJ393411 ODF393406:ODF393411 ONB393406:ONB393411 OWX393406:OWX393411 PGT393406:PGT393411 PQP393406:PQP393411 QAL393406:QAL393411 QKH393406:QKH393411 QUD393406:QUD393411 RDZ393406:RDZ393411 RNV393406:RNV393411 RXR393406:RXR393411 SHN393406:SHN393411 SRJ393406:SRJ393411 TBF393406:TBF393411 TLB393406:TLB393411 TUX393406:TUX393411 UET393406:UET393411 UOP393406:UOP393411 UYL393406:UYL393411 VIH393406:VIH393411 VSD393406:VSD393411 WBZ393406:WBZ393411 WLV393406:WLV393411 WVR393406:WVR393411 JF458942:JF458947 TB458942:TB458947 ACX458942:ACX458947 AMT458942:AMT458947 AWP458942:AWP458947 BGL458942:BGL458947 BQH458942:BQH458947 CAD458942:CAD458947 CJZ458942:CJZ458947 CTV458942:CTV458947 DDR458942:DDR458947 DNN458942:DNN458947 DXJ458942:DXJ458947 EHF458942:EHF458947 ERB458942:ERB458947 FAX458942:FAX458947 FKT458942:FKT458947 FUP458942:FUP458947 GEL458942:GEL458947 GOH458942:GOH458947 GYD458942:GYD458947 HHZ458942:HHZ458947 HRV458942:HRV458947 IBR458942:IBR458947 ILN458942:ILN458947 IVJ458942:IVJ458947 JFF458942:JFF458947 JPB458942:JPB458947 JYX458942:JYX458947 KIT458942:KIT458947 KSP458942:KSP458947 LCL458942:LCL458947 LMH458942:LMH458947 LWD458942:LWD458947 MFZ458942:MFZ458947 MPV458942:MPV458947 MZR458942:MZR458947 NJN458942:NJN458947 NTJ458942:NTJ458947 ODF458942:ODF458947 ONB458942:ONB458947 OWX458942:OWX458947 PGT458942:PGT458947 PQP458942:PQP458947 QAL458942:QAL458947 QKH458942:QKH458947 QUD458942:QUD458947 RDZ458942:RDZ458947 RNV458942:RNV458947 RXR458942:RXR458947 SHN458942:SHN458947 SRJ458942:SRJ458947 TBF458942:TBF458947 TLB458942:TLB458947 TUX458942:TUX458947 UET458942:UET458947 UOP458942:UOP458947 UYL458942:UYL458947 VIH458942:VIH458947 VSD458942:VSD458947 WBZ458942:WBZ458947 WLV458942:WLV458947 WVR458942:WVR458947 JF524478:JF524483 TB524478:TB524483 ACX524478:ACX524483 AMT524478:AMT524483 AWP524478:AWP524483 BGL524478:BGL524483 BQH524478:BQH524483 CAD524478:CAD524483 CJZ524478:CJZ524483 CTV524478:CTV524483 DDR524478:DDR524483 DNN524478:DNN524483 DXJ524478:DXJ524483 EHF524478:EHF524483 ERB524478:ERB524483 FAX524478:FAX524483 FKT524478:FKT524483 FUP524478:FUP524483 GEL524478:GEL524483 GOH524478:GOH524483 GYD524478:GYD524483 HHZ524478:HHZ524483 HRV524478:HRV524483 IBR524478:IBR524483 ILN524478:ILN524483 IVJ524478:IVJ524483 JFF524478:JFF524483 JPB524478:JPB524483 JYX524478:JYX524483 KIT524478:KIT524483 KSP524478:KSP524483 LCL524478:LCL524483 LMH524478:LMH524483 LWD524478:LWD524483 MFZ524478:MFZ524483 MPV524478:MPV524483 MZR524478:MZR524483 NJN524478:NJN524483 NTJ524478:NTJ524483 ODF524478:ODF524483 ONB524478:ONB524483 OWX524478:OWX524483 PGT524478:PGT524483 PQP524478:PQP524483 QAL524478:QAL524483 QKH524478:QKH524483 QUD524478:QUD524483 RDZ524478:RDZ524483 RNV524478:RNV524483 RXR524478:RXR524483 SHN524478:SHN524483 SRJ524478:SRJ524483 TBF524478:TBF524483 TLB524478:TLB524483 TUX524478:TUX524483 UET524478:UET524483 UOP524478:UOP524483 UYL524478:UYL524483 VIH524478:VIH524483 VSD524478:VSD524483 WBZ524478:WBZ524483 WLV524478:WLV524483 WVR524478:WVR524483 JF590014:JF590019 TB590014:TB590019 ACX590014:ACX590019 AMT590014:AMT590019 AWP590014:AWP590019 BGL590014:BGL590019 BQH590014:BQH590019 CAD590014:CAD590019 CJZ590014:CJZ590019 CTV590014:CTV590019 DDR590014:DDR590019 DNN590014:DNN590019 DXJ590014:DXJ590019 EHF590014:EHF590019 ERB590014:ERB590019 FAX590014:FAX590019 FKT590014:FKT590019 FUP590014:FUP590019 GEL590014:GEL590019 GOH590014:GOH590019 GYD590014:GYD590019 HHZ590014:HHZ590019 HRV590014:HRV590019 IBR590014:IBR590019 ILN590014:ILN590019 IVJ590014:IVJ590019 JFF590014:JFF590019 JPB590014:JPB590019 JYX590014:JYX590019 KIT590014:KIT590019 KSP590014:KSP590019 LCL590014:LCL590019 LMH590014:LMH590019 LWD590014:LWD590019 MFZ590014:MFZ590019 MPV590014:MPV590019 MZR590014:MZR590019 NJN590014:NJN590019 NTJ590014:NTJ590019 ODF590014:ODF590019 ONB590014:ONB590019 OWX590014:OWX590019 PGT590014:PGT590019 PQP590014:PQP590019 QAL590014:QAL590019 QKH590014:QKH590019 QUD590014:QUD590019 RDZ590014:RDZ590019 RNV590014:RNV590019 RXR590014:RXR590019 SHN590014:SHN590019 SRJ590014:SRJ590019 TBF590014:TBF590019 TLB590014:TLB590019 TUX590014:TUX590019 UET590014:UET590019 UOP590014:UOP590019 UYL590014:UYL590019 VIH590014:VIH590019 VSD590014:VSD590019 WBZ590014:WBZ590019 WLV590014:WLV590019 WVR590014:WVR590019 JF655550:JF655555 TB655550:TB655555 ACX655550:ACX655555 AMT655550:AMT655555 AWP655550:AWP655555 BGL655550:BGL655555 BQH655550:BQH655555 CAD655550:CAD655555 CJZ655550:CJZ655555 CTV655550:CTV655555 DDR655550:DDR655555 DNN655550:DNN655555 DXJ655550:DXJ655555 EHF655550:EHF655555 ERB655550:ERB655555 FAX655550:FAX655555 FKT655550:FKT655555 FUP655550:FUP655555 GEL655550:GEL655555 GOH655550:GOH655555 GYD655550:GYD655555 HHZ655550:HHZ655555 HRV655550:HRV655555 IBR655550:IBR655555 ILN655550:ILN655555 IVJ655550:IVJ655555 JFF655550:JFF655555 JPB655550:JPB655555 JYX655550:JYX655555 KIT655550:KIT655555 KSP655550:KSP655555 LCL655550:LCL655555 LMH655550:LMH655555 LWD655550:LWD655555 MFZ655550:MFZ655555 MPV655550:MPV655555 MZR655550:MZR655555 NJN655550:NJN655555 NTJ655550:NTJ655555 ODF655550:ODF655555 ONB655550:ONB655555 OWX655550:OWX655555 PGT655550:PGT655555 PQP655550:PQP655555 QAL655550:QAL655555 QKH655550:QKH655555 QUD655550:QUD655555 RDZ655550:RDZ655555 RNV655550:RNV655555 RXR655550:RXR655555 SHN655550:SHN655555 SRJ655550:SRJ655555 TBF655550:TBF655555 TLB655550:TLB655555 TUX655550:TUX655555 UET655550:UET655555 UOP655550:UOP655555 UYL655550:UYL655555 VIH655550:VIH655555 VSD655550:VSD655555 WBZ655550:WBZ655555 WLV655550:WLV655555 WVR655550:WVR655555 JF721086:JF721091 TB721086:TB721091 ACX721086:ACX721091 AMT721086:AMT721091 AWP721086:AWP721091 BGL721086:BGL721091 BQH721086:BQH721091 CAD721086:CAD721091 CJZ721086:CJZ721091 CTV721086:CTV721091 DDR721086:DDR721091 DNN721086:DNN721091 DXJ721086:DXJ721091 EHF721086:EHF721091 ERB721086:ERB721091 FAX721086:FAX721091 FKT721086:FKT721091 FUP721086:FUP721091 GEL721086:GEL721091 GOH721086:GOH721091 GYD721086:GYD721091 HHZ721086:HHZ721091 HRV721086:HRV721091 IBR721086:IBR721091 ILN721086:ILN721091 IVJ721086:IVJ721091 JFF721086:JFF721091 JPB721086:JPB721091 JYX721086:JYX721091 KIT721086:KIT721091 KSP721086:KSP721091 LCL721086:LCL721091 LMH721086:LMH721091 LWD721086:LWD721091 MFZ721086:MFZ721091 MPV721086:MPV721091 MZR721086:MZR721091 NJN721086:NJN721091 NTJ721086:NTJ721091 ODF721086:ODF721091 ONB721086:ONB721091 OWX721086:OWX721091 PGT721086:PGT721091 PQP721086:PQP721091 QAL721086:QAL721091 QKH721086:QKH721091 QUD721086:QUD721091 RDZ721086:RDZ721091 RNV721086:RNV721091 RXR721086:RXR721091 SHN721086:SHN721091 SRJ721086:SRJ721091 TBF721086:TBF721091 TLB721086:TLB721091 TUX721086:TUX721091 UET721086:UET721091 UOP721086:UOP721091 UYL721086:UYL721091 VIH721086:VIH721091 VSD721086:VSD721091 WBZ721086:WBZ721091 WLV721086:WLV721091 WVR721086:WVR721091 JF786622:JF786627 TB786622:TB786627 ACX786622:ACX786627 AMT786622:AMT786627 AWP786622:AWP786627 BGL786622:BGL786627 BQH786622:BQH786627 CAD786622:CAD786627 CJZ786622:CJZ786627 CTV786622:CTV786627 DDR786622:DDR786627 DNN786622:DNN786627 DXJ786622:DXJ786627 EHF786622:EHF786627 ERB786622:ERB786627 FAX786622:FAX786627 FKT786622:FKT786627 FUP786622:FUP786627 GEL786622:GEL786627 GOH786622:GOH786627 GYD786622:GYD786627 HHZ786622:HHZ786627 HRV786622:HRV786627 IBR786622:IBR786627 ILN786622:ILN786627 IVJ786622:IVJ786627 JFF786622:JFF786627 JPB786622:JPB786627 JYX786622:JYX786627 KIT786622:KIT786627 KSP786622:KSP786627 LCL786622:LCL786627 LMH786622:LMH786627 LWD786622:LWD786627 MFZ786622:MFZ786627 MPV786622:MPV786627 MZR786622:MZR786627 NJN786622:NJN786627 NTJ786622:NTJ786627 ODF786622:ODF786627 ONB786622:ONB786627 OWX786622:OWX786627 PGT786622:PGT786627 PQP786622:PQP786627 QAL786622:QAL786627 QKH786622:QKH786627 QUD786622:QUD786627 RDZ786622:RDZ786627 RNV786622:RNV786627 RXR786622:RXR786627 SHN786622:SHN786627 SRJ786622:SRJ786627 TBF786622:TBF786627 TLB786622:TLB786627 TUX786622:TUX786627 UET786622:UET786627 UOP786622:UOP786627 UYL786622:UYL786627 VIH786622:VIH786627 VSD786622:VSD786627 WBZ786622:WBZ786627 WLV786622:WLV786627 WVR786622:WVR786627 JF852158:JF852163 TB852158:TB852163 ACX852158:ACX852163 AMT852158:AMT852163 AWP852158:AWP852163 BGL852158:BGL852163 BQH852158:BQH852163 CAD852158:CAD852163 CJZ852158:CJZ852163 CTV852158:CTV852163 DDR852158:DDR852163 DNN852158:DNN852163 DXJ852158:DXJ852163 EHF852158:EHF852163 ERB852158:ERB852163 FAX852158:FAX852163 FKT852158:FKT852163 FUP852158:FUP852163 GEL852158:GEL852163 GOH852158:GOH852163 GYD852158:GYD852163 HHZ852158:HHZ852163 HRV852158:HRV852163 IBR852158:IBR852163 ILN852158:ILN852163 IVJ852158:IVJ852163 JFF852158:JFF852163 JPB852158:JPB852163 JYX852158:JYX852163 KIT852158:KIT852163 KSP852158:KSP852163 LCL852158:LCL852163 LMH852158:LMH852163 LWD852158:LWD852163 MFZ852158:MFZ852163 MPV852158:MPV852163 MZR852158:MZR852163 NJN852158:NJN852163 NTJ852158:NTJ852163 ODF852158:ODF852163 ONB852158:ONB852163 OWX852158:OWX852163 PGT852158:PGT852163 PQP852158:PQP852163 QAL852158:QAL852163 QKH852158:QKH852163 QUD852158:QUD852163 RDZ852158:RDZ852163 RNV852158:RNV852163 RXR852158:RXR852163 SHN852158:SHN852163 SRJ852158:SRJ852163 TBF852158:TBF852163 TLB852158:TLB852163 TUX852158:TUX852163 UET852158:UET852163 UOP852158:UOP852163 UYL852158:UYL852163 VIH852158:VIH852163 VSD852158:VSD852163 WBZ852158:WBZ852163 WLV852158:WLV852163 WVR852158:WVR852163 JF917694:JF917699 TB917694:TB917699 ACX917694:ACX917699 AMT917694:AMT917699 AWP917694:AWP917699 BGL917694:BGL917699 BQH917694:BQH917699 CAD917694:CAD917699 CJZ917694:CJZ917699 CTV917694:CTV917699 DDR917694:DDR917699 DNN917694:DNN917699 DXJ917694:DXJ917699 EHF917694:EHF917699 ERB917694:ERB917699 FAX917694:FAX917699 FKT917694:FKT917699 FUP917694:FUP917699 GEL917694:GEL917699 GOH917694:GOH917699 GYD917694:GYD917699 HHZ917694:HHZ917699 HRV917694:HRV917699 IBR917694:IBR917699 ILN917694:ILN917699 IVJ917694:IVJ917699 JFF917694:JFF917699 JPB917694:JPB917699 JYX917694:JYX917699 KIT917694:KIT917699 KSP917694:KSP917699 LCL917694:LCL917699 LMH917694:LMH917699 LWD917694:LWD917699 MFZ917694:MFZ917699 MPV917694:MPV917699 MZR917694:MZR917699 NJN917694:NJN917699 NTJ917694:NTJ917699 ODF917694:ODF917699 ONB917694:ONB917699 OWX917694:OWX917699 PGT917694:PGT917699 PQP917694:PQP917699 QAL917694:QAL917699 QKH917694:QKH917699 QUD917694:QUD917699 RDZ917694:RDZ917699 RNV917694:RNV917699 RXR917694:RXR917699 SHN917694:SHN917699 SRJ917694:SRJ917699 TBF917694:TBF917699 TLB917694:TLB917699 TUX917694:TUX917699 UET917694:UET917699 UOP917694:UOP917699 UYL917694:UYL917699 VIH917694:VIH917699 VSD917694:VSD917699 WBZ917694:WBZ917699 WLV917694:WLV917699 WVR917694:WVR917699 JF983230:JF983235 TB983230:TB983235 ACX983230:ACX983235 AMT983230:AMT983235 AWP983230:AWP983235 BGL983230:BGL983235 BQH983230:BQH983235 CAD983230:CAD983235 CJZ983230:CJZ983235 CTV983230:CTV983235 DDR983230:DDR983235 DNN983230:DNN983235 DXJ983230:DXJ983235 EHF983230:EHF983235 ERB983230:ERB983235 FAX983230:FAX983235 FKT983230:FKT983235 FUP983230:FUP983235 GEL983230:GEL983235 GOH983230:GOH983235 GYD983230:GYD983235 HHZ983230:HHZ983235 HRV983230:HRV983235 IBR983230:IBR983235 ILN983230:ILN983235 IVJ983230:IVJ983235 JFF983230:JFF983235 JPB983230:JPB983235 JYX983230:JYX983235 KIT983230:KIT983235 KSP983230:KSP983235 LCL983230:LCL983235 LMH983230:LMH983235 LWD983230:LWD983235 MFZ983230:MFZ983235 MPV983230:MPV983235 MZR983230:MZR983235 NJN983230:NJN983235 NTJ983230:NTJ983235 ODF983230:ODF983235 ONB983230:ONB983235 OWX983230:OWX983235 PGT983230:PGT983235 PQP983230:PQP983235 QAL983230:QAL983235 QKH983230:QKH983235 QUD983230:QUD983235 RDZ983230:RDZ983235 RNV983230:RNV983235 RXR983230:RXR983235 SHN983230:SHN983235 SRJ983230:SRJ983235 TBF983230:TBF983235 TLB983230:TLB983235 TUX983230:TUX983235 UET983230:UET983235 UOP983230:UOP983235 UYL983230:UYL983235 VIH983230:VIH983235 VSD983230:VSD983235 WBZ983230:WBZ983235 WLV983230:WLV983235 WVR983230:WVR983235 JF65374:JF65377 TB65374:TB65377 ACX65374:ACX65377 AMT65374:AMT65377 AWP65374:AWP65377 BGL65374:BGL65377 BQH65374:BQH65377 CAD65374:CAD65377 CJZ65374:CJZ65377 CTV65374:CTV65377 DDR65374:DDR65377 DNN65374:DNN65377 DXJ65374:DXJ65377 EHF65374:EHF65377 ERB65374:ERB65377 FAX65374:FAX65377 FKT65374:FKT65377 FUP65374:FUP65377 GEL65374:GEL65377 GOH65374:GOH65377 GYD65374:GYD65377 HHZ65374:HHZ65377 HRV65374:HRV65377 IBR65374:IBR65377 ILN65374:ILN65377 IVJ65374:IVJ65377 JFF65374:JFF65377 JPB65374:JPB65377 JYX65374:JYX65377 KIT65374:KIT65377 KSP65374:KSP65377 LCL65374:LCL65377 LMH65374:LMH65377 LWD65374:LWD65377 MFZ65374:MFZ65377 MPV65374:MPV65377 MZR65374:MZR65377 NJN65374:NJN65377 NTJ65374:NTJ65377 ODF65374:ODF65377 ONB65374:ONB65377 OWX65374:OWX65377 PGT65374:PGT65377 PQP65374:PQP65377 QAL65374:QAL65377 QKH65374:QKH65377 QUD65374:QUD65377 RDZ65374:RDZ65377 RNV65374:RNV65377 RXR65374:RXR65377 SHN65374:SHN65377 SRJ65374:SRJ65377 TBF65374:TBF65377 TLB65374:TLB65377 TUX65374:TUX65377 UET65374:UET65377 UOP65374:UOP65377 UYL65374:UYL65377 VIH65374:VIH65377 VSD65374:VSD65377 WBZ65374:WBZ65377 WLV65374:WLV65377 WVR65374:WVR65377 JF130910:JF130913 TB130910:TB130913 ACX130910:ACX130913 AMT130910:AMT130913 AWP130910:AWP130913 BGL130910:BGL130913 BQH130910:BQH130913 CAD130910:CAD130913 CJZ130910:CJZ130913 CTV130910:CTV130913 DDR130910:DDR130913 DNN130910:DNN130913 DXJ130910:DXJ130913 EHF130910:EHF130913 ERB130910:ERB130913 FAX130910:FAX130913 FKT130910:FKT130913 FUP130910:FUP130913 GEL130910:GEL130913 GOH130910:GOH130913 GYD130910:GYD130913 HHZ130910:HHZ130913 HRV130910:HRV130913 IBR130910:IBR130913 ILN130910:ILN130913 IVJ130910:IVJ130913 JFF130910:JFF130913 JPB130910:JPB130913 JYX130910:JYX130913 KIT130910:KIT130913 KSP130910:KSP130913 LCL130910:LCL130913 LMH130910:LMH130913 LWD130910:LWD130913 MFZ130910:MFZ130913 MPV130910:MPV130913 MZR130910:MZR130913 NJN130910:NJN130913 NTJ130910:NTJ130913 ODF130910:ODF130913 ONB130910:ONB130913 OWX130910:OWX130913 PGT130910:PGT130913 PQP130910:PQP130913 QAL130910:QAL130913 QKH130910:QKH130913 QUD130910:QUD130913 RDZ130910:RDZ130913 RNV130910:RNV130913 RXR130910:RXR130913 SHN130910:SHN130913 SRJ130910:SRJ130913 TBF130910:TBF130913 TLB130910:TLB130913 TUX130910:TUX130913 UET130910:UET130913 UOP130910:UOP130913 UYL130910:UYL130913 VIH130910:VIH130913 VSD130910:VSD130913 WBZ130910:WBZ130913 WLV130910:WLV130913 WVR130910:WVR130913 JF196446:JF196449 TB196446:TB196449 ACX196446:ACX196449 AMT196446:AMT196449 AWP196446:AWP196449 BGL196446:BGL196449 BQH196446:BQH196449 CAD196446:CAD196449 CJZ196446:CJZ196449 CTV196446:CTV196449 DDR196446:DDR196449 DNN196446:DNN196449 DXJ196446:DXJ196449 EHF196446:EHF196449 ERB196446:ERB196449 FAX196446:FAX196449 FKT196446:FKT196449 FUP196446:FUP196449 GEL196446:GEL196449 GOH196446:GOH196449 GYD196446:GYD196449 HHZ196446:HHZ196449 HRV196446:HRV196449 IBR196446:IBR196449 ILN196446:ILN196449 IVJ196446:IVJ196449 JFF196446:JFF196449 JPB196446:JPB196449 JYX196446:JYX196449 KIT196446:KIT196449 KSP196446:KSP196449 LCL196446:LCL196449 LMH196446:LMH196449 LWD196446:LWD196449 MFZ196446:MFZ196449 MPV196446:MPV196449 MZR196446:MZR196449 NJN196446:NJN196449 NTJ196446:NTJ196449 ODF196446:ODF196449 ONB196446:ONB196449 OWX196446:OWX196449 PGT196446:PGT196449 PQP196446:PQP196449 QAL196446:QAL196449 QKH196446:QKH196449 QUD196446:QUD196449 RDZ196446:RDZ196449 RNV196446:RNV196449 RXR196446:RXR196449 SHN196446:SHN196449 SRJ196446:SRJ196449 TBF196446:TBF196449 TLB196446:TLB196449 TUX196446:TUX196449 UET196446:UET196449 UOP196446:UOP196449 UYL196446:UYL196449 VIH196446:VIH196449 VSD196446:VSD196449 WBZ196446:WBZ196449 WLV196446:WLV196449 WVR196446:WVR196449 JF261982:JF261985 TB261982:TB261985 ACX261982:ACX261985 AMT261982:AMT261985 AWP261982:AWP261985 BGL261982:BGL261985 BQH261982:BQH261985 CAD261982:CAD261985 CJZ261982:CJZ261985 CTV261982:CTV261985 DDR261982:DDR261985 DNN261982:DNN261985 DXJ261982:DXJ261985 EHF261982:EHF261985 ERB261982:ERB261985 FAX261982:FAX261985 FKT261982:FKT261985 FUP261982:FUP261985 GEL261982:GEL261985 GOH261982:GOH261985 GYD261982:GYD261985 HHZ261982:HHZ261985 HRV261982:HRV261985 IBR261982:IBR261985 ILN261982:ILN261985 IVJ261982:IVJ261985 JFF261982:JFF261985 JPB261982:JPB261985 JYX261982:JYX261985 KIT261982:KIT261985 KSP261982:KSP261985 LCL261982:LCL261985 LMH261982:LMH261985 LWD261982:LWD261985 MFZ261982:MFZ261985 MPV261982:MPV261985 MZR261982:MZR261985 NJN261982:NJN261985 NTJ261982:NTJ261985 ODF261982:ODF261985 ONB261982:ONB261985 OWX261982:OWX261985 PGT261982:PGT261985 PQP261982:PQP261985 QAL261982:QAL261985 QKH261982:QKH261985 QUD261982:QUD261985 RDZ261982:RDZ261985 RNV261982:RNV261985 RXR261982:RXR261985 SHN261982:SHN261985 SRJ261982:SRJ261985 TBF261982:TBF261985 TLB261982:TLB261985 TUX261982:TUX261985 UET261982:UET261985 UOP261982:UOP261985 UYL261982:UYL261985 VIH261982:VIH261985 VSD261982:VSD261985 WBZ261982:WBZ261985 WLV261982:WLV261985 WVR261982:WVR261985 JF327518:JF327521 TB327518:TB327521 ACX327518:ACX327521 AMT327518:AMT327521 AWP327518:AWP327521 BGL327518:BGL327521 BQH327518:BQH327521 CAD327518:CAD327521 CJZ327518:CJZ327521 CTV327518:CTV327521 DDR327518:DDR327521 DNN327518:DNN327521 DXJ327518:DXJ327521 EHF327518:EHF327521 ERB327518:ERB327521 FAX327518:FAX327521 FKT327518:FKT327521 FUP327518:FUP327521 GEL327518:GEL327521 GOH327518:GOH327521 GYD327518:GYD327521 HHZ327518:HHZ327521 HRV327518:HRV327521 IBR327518:IBR327521 ILN327518:ILN327521 IVJ327518:IVJ327521 JFF327518:JFF327521 JPB327518:JPB327521 JYX327518:JYX327521 KIT327518:KIT327521 KSP327518:KSP327521 LCL327518:LCL327521 LMH327518:LMH327521 LWD327518:LWD327521 MFZ327518:MFZ327521 MPV327518:MPV327521 MZR327518:MZR327521 NJN327518:NJN327521 NTJ327518:NTJ327521 ODF327518:ODF327521 ONB327518:ONB327521 OWX327518:OWX327521 PGT327518:PGT327521 PQP327518:PQP327521 QAL327518:QAL327521 QKH327518:QKH327521 QUD327518:QUD327521 RDZ327518:RDZ327521 RNV327518:RNV327521 RXR327518:RXR327521 SHN327518:SHN327521 SRJ327518:SRJ327521 TBF327518:TBF327521 TLB327518:TLB327521 TUX327518:TUX327521 UET327518:UET327521 UOP327518:UOP327521 UYL327518:UYL327521 VIH327518:VIH327521 VSD327518:VSD327521 WBZ327518:WBZ327521 WLV327518:WLV327521 WVR327518:WVR327521 JF393054:JF393057 TB393054:TB393057 ACX393054:ACX393057 AMT393054:AMT393057 AWP393054:AWP393057 BGL393054:BGL393057 BQH393054:BQH393057 CAD393054:CAD393057 CJZ393054:CJZ393057 CTV393054:CTV393057 DDR393054:DDR393057 DNN393054:DNN393057 DXJ393054:DXJ393057 EHF393054:EHF393057 ERB393054:ERB393057 FAX393054:FAX393057 FKT393054:FKT393057 FUP393054:FUP393057 GEL393054:GEL393057 GOH393054:GOH393057 GYD393054:GYD393057 HHZ393054:HHZ393057 HRV393054:HRV393057 IBR393054:IBR393057 ILN393054:ILN393057 IVJ393054:IVJ393057 JFF393054:JFF393057 JPB393054:JPB393057 JYX393054:JYX393057 KIT393054:KIT393057 KSP393054:KSP393057 LCL393054:LCL393057 LMH393054:LMH393057 LWD393054:LWD393057 MFZ393054:MFZ393057 MPV393054:MPV393057 MZR393054:MZR393057 NJN393054:NJN393057 NTJ393054:NTJ393057 ODF393054:ODF393057 ONB393054:ONB393057 OWX393054:OWX393057 PGT393054:PGT393057 PQP393054:PQP393057 QAL393054:QAL393057 QKH393054:QKH393057 QUD393054:QUD393057 RDZ393054:RDZ393057 RNV393054:RNV393057 RXR393054:RXR393057 SHN393054:SHN393057 SRJ393054:SRJ393057 TBF393054:TBF393057 TLB393054:TLB393057 TUX393054:TUX393057 UET393054:UET393057 UOP393054:UOP393057 UYL393054:UYL393057 VIH393054:VIH393057 VSD393054:VSD393057 WBZ393054:WBZ393057 WLV393054:WLV393057 WVR393054:WVR393057 JF458590:JF458593 TB458590:TB458593 ACX458590:ACX458593 AMT458590:AMT458593 AWP458590:AWP458593 BGL458590:BGL458593 BQH458590:BQH458593 CAD458590:CAD458593 CJZ458590:CJZ458593 CTV458590:CTV458593 DDR458590:DDR458593 DNN458590:DNN458593 DXJ458590:DXJ458593 EHF458590:EHF458593 ERB458590:ERB458593 FAX458590:FAX458593 FKT458590:FKT458593 FUP458590:FUP458593 GEL458590:GEL458593 GOH458590:GOH458593 GYD458590:GYD458593 HHZ458590:HHZ458593 HRV458590:HRV458593 IBR458590:IBR458593 ILN458590:ILN458593 IVJ458590:IVJ458593 JFF458590:JFF458593 JPB458590:JPB458593 JYX458590:JYX458593 KIT458590:KIT458593 KSP458590:KSP458593 LCL458590:LCL458593 LMH458590:LMH458593 LWD458590:LWD458593 MFZ458590:MFZ458593 MPV458590:MPV458593 MZR458590:MZR458593 NJN458590:NJN458593 NTJ458590:NTJ458593 ODF458590:ODF458593 ONB458590:ONB458593 OWX458590:OWX458593 PGT458590:PGT458593 PQP458590:PQP458593 QAL458590:QAL458593 QKH458590:QKH458593 QUD458590:QUD458593 RDZ458590:RDZ458593 RNV458590:RNV458593 RXR458590:RXR458593 SHN458590:SHN458593 SRJ458590:SRJ458593 TBF458590:TBF458593 TLB458590:TLB458593 TUX458590:TUX458593 UET458590:UET458593 UOP458590:UOP458593 UYL458590:UYL458593 VIH458590:VIH458593 VSD458590:VSD458593 WBZ458590:WBZ458593 WLV458590:WLV458593 WVR458590:WVR458593 JF524126:JF524129 TB524126:TB524129 ACX524126:ACX524129 AMT524126:AMT524129 AWP524126:AWP524129 BGL524126:BGL524129 BQH524126:BQH524129 CAD524126:CAD524129 CJZ524126:CJZ524129 CTV524126:CTV524129 DDR524126:DDR524129 DNN524126:DNN524129 DXJ524126:DXJ524129 EHF524126:EHF524129 ERB524126:ERB524129 FAX524126:FAX524129 FKT524126:FKT524129 FUP524126:FUP524129 GEL524126:GEL524129 GOH524126:GOH524129 GYD524126:GYD524129 HHZ524126:HHZ524129 HRV524126:HRV524129 IBR524126:IBR524129 ILN524126:ILN524129 IVJ524126:IVJ524129 JFF524126:JFF524129 JPB524126:JPB524129 JYX524126:JYX524129 KIT524126:KIT524129 KSP524126:KSP524129 LCL524126:LCL524129 LMH524126:LMH524129 LWD524126:LWD524129 MFZ524126:MFZ524129 MPV524126:MPV524129 MZR524126:MZR524129 NJN524126:NJN524129 NTJ524126:NTJ524129 ODF524126:ODF524129 ONB524126:ONB524129 OWX524126:OWX524129 PGT524126:PGT524129 PQP524126:PQP524129 QAL524126:QAL524129 QKH524126:QKH524129 QUD524126:QUD524129 RDZ524126:RDZ524129 RNV524126:RNV524129 RXR524126:RXR524129 SHN524126:SHN524129 SRJ524126:SRJ524129 TBF524126:TBF524129 TLB524126:TLB524129 TUX524126:TUX524129 UET524126:UET524129 UOP524126:UOP524129 UYL524126:UYL524129 VIH524126:VIH524129 VSD524126:VSD524129 WBZ524126:WBZ524129 WLV524126:WLV524129 WVR524126:WVR524129 JF589662:JF589665 TB589662:TB589665 ACX589662:ACX589665 AMT589662:AMT589665 AWP589662:AWP589665 BGL589662:BGL589665 BQH589662:BQH589665 CAD589662:CAD589665 CJZ589662:CJZ589665 CTV589662:CTV589665 DDR589662:DDR589665 DNN589662:DNN589665 DXJ589662:DXJ589665 EHF589662:EHF589665 ERB589662:ERB589665 FAX589662:FAX589665 FKT589662:FKT589665 FUP589662:FUP589665 GEL589662:GEL589665 GOH589662:GOH589665 GYD589662:GYD589665 HHZ589662:HHZ589665 HRV589662:HRV589665 IBR589662:IBR589665 ILN589662:ILN589665 IVJ589662:IVJ589665 JFF589662:JFF589665 JPB589662:JPB589665 JYX589662:JYX589665 KIT589662:KIT589665 KSP589662:KSP589665 LCL589662:LCL589665 LMH589662:LMH589665 LWD589662:LWD589665 MFZ589662:MFZ589665 MPV589662:MPV589665 MZR589662:MZR589665 NJN589662:NJN589665 NTJ589662:NTJ589665 ODF589662:ODF589665 ONB589662:ONB589665 OWX589662:OWX589665 PGT589662:PGT589665 PQP589662:PQP589665 QAL589662:QAL589665 QKH589662:QKH589665 QUD589662:QUD589665 RDZ589662:RDZ589665 RNV589662:RNV589665 RXR589662:RXR589665 SHN589662:SHN589665 SRJ589662:SRJ589665 TBF589662:TBF589665 TLB589662:TLB589665 TUX589662:TUX589665 UET589662:UET589665 UOP589662:UOP589665 UYL589662:UYL589665 VIH589662:VIH589665 VSD589662:VSD589665 WBZ589662:WBZ589665 WLV589662:WLV589665 WVR589662:WVR589665 JF655198:JF655201 TB655198:TB655201 ACX655198:ACX655201 AMT655198:AMT655201 AWP655198:AWP655201 BGL655198:BGL655201 BQH655198:BQH655201 CAD655198:CAD655201 CJZ655198:CJZ655201 CTV655198:CTV655201 DDR655198:DDR655201 DNN655198:DNN655201 DXJ655198:DXJ655201 EHF655198:EHF655201 ERB655198:ERB655201 FAX655198:FAX655201 FKT655198:FKT655201 FUP655198:FUP655201 GEL655198:GEL655201 GOH655198:GOH655201 GYD655198:GYD655201 HHZ655198:HHZ655201 HRV655198:HRV655201 IBR655198:IBR655201 ILN655198:ILN655201 IVJ655198:IVJ655201 JFF655198:JFF655201 JPB655198:JPB655201 JYX655198:JYX655201 KIT655198:KIT655201 KSP655198:KSP655201 LCL655198:LCL655201 LMH655198:LMH655201 LWD655198:LWD655201 MFZ655198:MFZ655201 MPV655198:MPV655201 MZR655198:MZR655201 NJN655198:NJN655201 NTJ655198:NTJ655201 ODF655198:ODF655201 ONB655198:ONB655201 OWX655198:OWX655201 PGT655198:PGT655201 PQP655198:PQP655201 QAL655198:QAL655201 QKH655198:QKH655201 QUD655198:QUD655201 RDZ655198:RDZ655201 RNV655198:RNV655201 RXR655198:RXR655201 SHN655198:SHN655201 SRJ655198:SRJ655201 TBF655198:TBF655201 TLB655198:TLB655201 TUX655198:TUX655201 UET655198:UET655201 UOP655198:UOP655201 UYL655198:UYL655201 VIH655198:VIH655201 VSD655198:VSD655201 WBZ655198:WBZ655201 WLV655198:WLV655201 WVR655198:WVR655201 JF720734:JF720737 TB720734:TB720737 ACX720734:ACX720737 AMT720734:AMT720737 AWP720734:AWP720737 BGL720734:BGL720737 BQH720734:BQH720737 CAD720734:CAD720737 CJZ720734:CJZ720737 CTV720734:CTV720737 DDR720734:DDR720737 DNN720734:DNN720737 DXJ720734:DXJ720737 EHF720734:EHF720737 ERB720734:ERB720737 FAX720734:FAX720737 FKT720734:FKT720737 FUP720734:FUP720737 GEL720734:GEL720737 GOH720734:GOH720737 GYD720734:GYD720737 HHZ720734:HHZ720737 HRV720734:HRV720737 IBR720734:IBR720737 ILN720734:ILN720737 IVJ720734:IVJ720737 JFF720734:JFF720737 JPB720734:JPB720737 JYX720734:JYX720737 KIT720734:KIT720737 KSP720734:KSP720737 LCL720734:LCL720737 LMH720734:LMH720737 LWD720734:LWD720737 MFZ720734:MFZ720737 MPV720734:MPV720737 MZR720734:MZR720737 NJN720734:NJN720737 NTJ720734:NTJ720737 ODF720734:ODF720737 ONB720734:ONB720737 OWX720734:OWX720737 PGT720734:PGT720737 PQP720734:PQP720737 QAL720734:QAL720737 QKH720734:QKH720737 QUD720734:QUD720737 RDZ720734:RDZ720737 RNV720734:RNV720737 RXR720734:RXR720737 SHN720734:SHN720737 SRJ720734:SRJ720737 TBF720734:TBF720737 TLB720734:TLB720737 TUX720734:TUX720737 UET720734:UET720737 UOP720734:UOP720737 UYL720734:UYL720737 VIH720734:VIH720737 VSD720734:VSD720737 WBZ720734:WBZ720737 WLV720734:WLV720737 WVR720734:WVR720737 JF786270:JF786273 TB786270:TB786273 ACX786270:ACX786273 AMT786270:AMT786273 AWP786270:AWP786273 BGL786270:BGL786273 BQH786270:BQH786273 CAD786270:CAD786273 CJZ786270:CJZ786273 CTV786270:CTV786273 DDR786270:DDR786273 DNN786270:DNN786273 DXJ786270:DXJ786273 EHF786270:EHF786273 ERB786270:ERB786273 FAX786270:FAX786273 FKT786270:FKT786273 FUP786270:FUP786273 GEL786270:GEL786273 GOH786270:GOH786273 GYD786270:GYD786273 HHZ786270:HHZ786273 HRV786270:HRV786273 IBR786270:IBR786273 ILN786270:ILN786273 IVJ786270:IVJ786273 JFF786270:JFF786273 JPB786270:JPB786273 JYX786270:JYX786273 KIT786270:KIT786273 KSP786270:KSP786273 LCL786270:LCL786273 LMH786270:LMH786273 LWD786270:LWD786273 MFZ786270:MFZ786273 MPV786270:MPV786273 MZR786270:MZR786273 NJN786270:NJN786273 NTJ786270:NTJ786273 ODF786270:ODF786273 ONB786270:ONB786273 OWX786270:OWX786273 PGT786270:PGT786273 PQP786270:PQP786273 QAL786270:QAL786273 QKH786270:QKH786273 QUD786270:QUD786273 RDZ786270:RDZ786273 RNV786270:RNV786273 RXR786270:RXR786273 SHN786270:SHN786273 SRJ786270:SRJ786273 TBF786270:TBF786273 TLB786270:TLB786273 TUX786270:TUX786273 UET786270:UET786273 UOP786270:UOP786273 UYL786270:UYL786273 VIH786270:VIH786273 VSD786270:VSD786273 WBZ786270:WBZ786273 WLV786270:WLV786273 WVR786270:WVR786273 JF851806:JF851809 TB851806:TB851809 ACX851806:ACX851809 AMT851806:AMT851809 AWP851806:AWP851809 BGL851806:BGL851809 BQH851806:BQH851809 CAD851806:CAD851809 CJZ851806:CJZ851809 CTV851806:CTV851809 DDR851806:DDR851809 DNN851806:DNN851809 DXJ851806:DXJ851809 EHF851806:EHF851809 ERB851806:ERB851809 FAX851806:FAX851809 FKT851806:FKT851809 FUP851806:FUP851809 GEL851806:GEL851809 GOH851806:GOH851809 GYD851806:GYD851809 HHZ851806:HHZ851809 HRV851806:HRV851809 IBR851806:IBR851809 ILN851806:ILN851809 IVJ851806:IVJ851809 JFF851806:JFF851809 JPB851806:JPB851809 JYX851806:JYX851809 KIT851806:KIT851809 KSP851806:KSP851809 LCL851806:LCL851809 LMH851806:LMH851809 LWD851806:LWD851809 MFZ851806:MFZ851809 MPV851806:MPV851809 MZR851806:MZR851809 NJN851806:NJN851809 NTJ851806:NTJ851809 ODF851806:ODF851809 ONB851806:ONB851809 OWX851806:OWX851809 PGT851806:PGT851809 PQP851806:PQP851809 QAL851806:QAL851809 QKH851806:QKH851809 QUD851806:QUD851809 RDZ851806:RDZ851809 RNV851806:RNV851809 RXR851806:RXR851809 SHN851806:SHN851809 SRJ851806:SRJ851809 TBF851806:TBF851809 TLB851806:TLB851809 TUX851806:TUX851809 UET851806:UET851809 UOP851806:UOP851809 UYL851806:UYL851809 VIH851806:VIH851809 VSD851806:VSD851809 WBZ851806:WBZ851809 WLV851806:WLV851809 WVR851806:WVR851809 JF917342:JF917345 TB917342:TB917345 ACX917342:ACX917345 AMT917342:AMT917345 AWP917342:AWP917345 BGL917342:BGL917345 BQH917342:BQH917345 CAD917342:CAD917345 CJZ917342:CJZ917345 CTV917342:CTV917345 DDR917342:DDR917345 DNN917342:DNN917345 DXJ917342:DXJ917345 EHF917342:EHF917345 ERB917342:ERB917345 FAX917342:FAX917345 FKT917342:FKT917345 FUP917342:FUP917345 GEL917342:GEL917345 GOH917342:GOH917345 GYD917342:GYD917345 HHZ917342:HHZ917345 HRV917342:HRV917345 IBR917342:IBR917345 ILN917342:ILN917345 IVJ917342:IVJ917345 JFF917342:JFF917345 JPB917342:JPB917345 JYX917342:JYX917345 KIT917342:KIT917345 KSP917342:KSP917345 LCL917342:LCL917345 LMH917342:LMH917345 LWD917342:LWD917345 MFZ917342:MFZ917345 MPV917342:MPV917345 MZR917342:MZR917345 NJN917342:NJN917345 NTJ917342:NTJ917345 ODF917342:ODF917345 ONB917342:ONB917345 OWX917342:OWX917345 PGT917342:PGT917345 PQP917342:PQP917345 QAL917342:QAL917345 QKH917342:QKH917345 QUD917342:QUD917345 RDZ917342:RDZ917345 RNV917342:RNV917345 RXR917342:RXR917345 SHN917342:SHN917345 SRJ917342:SRJ917345 TBF917342:TBF917345 TLB917342:TLB917345 TUX917342:TUX917345 UET917342:UET917345 UOP917342:UOP917345 UYL917342:UYL917345 VIH917342:VIH917345 VSD917342:VSD917345 WBZ917342:WBZ917345 WLV917342:WLV917345 WVR917342:WVR917345 JF982878:JF982881 TB982878:TB982881 ACX982878:ACX982881 AMT982878:AMT982881 AWP982878:AWP982881 BGL982878:BGL982881 BQH982878:BQH982881 CAD982878:CAD982881 CJZ982878:CJZ982881 CTV982878:CTV982881 DDR982878:DDR982881 DNN982878:DNN982881 DXJ982878:DXJ982881 EHF982878:EHF982881 ERB982878:ERB982881 FAX982878:FAX982881 FKT982878:FKT982881 FUP982878:FUP982881 GEL982878:GEL982881 GOH982878:GOH982881 GYD982878:GYD982881 HHZ982878:HHZ982881 HRV982878:HRV982881 IBR982878:IBR982881 ILN982878:ILN982881 IVJ982878:IVJ982881 JFF982878:JFF982881 JPB982878:JPB982881 JYX982878:JYX982881 KIT982878:KIT982881 KSP982878:KSP982881 LCL982878:LCL982881 LMH982878:LMH982881 LWD982878:LWD982881 MFZ982878:MFZ982881 MPV982878:MPV982881 MZR982878:MZR982881 NJN982878:NJN982881 NTJ982878:NTJ982881 ODF982878:ODF982881 ONB982878:ONB982881 OWX982878:OWX982881 PGT982878:PGT982881 PQP982878:PQP982881 QAL982878:QAL982881 QKH982878:QKH982881 QUD982878:QUD982881 RDZ982878:RDZ982881 RNV982878:RNV982881 RXR982878:RXR982881 SHN982878:SHN982881 SRJ982878:SRJ982881 TBF982878:TBF982881 TLB982878:TLB982881 TUX982878:TUX982881 UET982878:UET982881 UOP982878:UOP982881 UYL982878:UYL982881 VIH982878:VIH982881 VSD982878:VSD982881 WBZ982878:WBZ982881 WLV982878:WLV982881 WVR982878:WVR982881 JF65256:JF65356 TB65256:TB65356 ACX65256:ACX65356 AMT65256:AMT65356 AWP65256:AWP65356 BGL65256:BGL65356 BQH65256:BQH65356 CAD65256:CAD65356 CJZ65256:CJZ65356 CTV65256:CTV65356 DDR65256:DDR65356 DNN65256:DNN65356 DXJ65256:DXJ65356 EHF65256:EHF65356 ERB65256:ERB65356 FAX65256:FAX65356 FKT65256:FKT65356 FUP65256:FUP65356 GEL65256:GEL65356 GOH65256:GOH65356 GYD65256:GYD65356 HHZ65256:HHZ65356 HRV65256:HRV65356 IBR65256:IBR65356 ILN65256:ILN65356 IVJ65256:IVJ65356 JFF65256:JFF65356 JPB65256:JPB65356 JYX65256:JYX65356 KIT65256:KIT65356 KSP65256:KSP65356 LCL65256:LCL65356 LMH65256:LMH65356 LWD65256:LWD65356 MFZ65256:MFZ65356 MPV65256:MPV65356 MZR65256:MZR65356 NJN65256:NJN65356 NTJ65256:NTJ65356 ODF65256:ODF65356 ONB65256:ONB65356 OWX65256:OWX65356 PGT65256:PGT65356 PQP65256:PQP65356 QAL65256:QAL65356 QKH65256:QKH65356 QUD65256:QUD65356 RDZ65256:RDZ65356 RNV65256:RNV65356 RXR65256:RXR65356 SHN65256:SHN65356 SRJ65256:SRJ65356 TBF65256:TBF65356 TLB65256:TLB65356 TUX65256:TUX65356 UET65256:UET65356 UOP65256:UOP65356 UYL65256:UYL65356 VIH65256:VIH65356 VSD65256:VSD65356 WBZ65256:WBZ65356 WLV65256:WLV65356 WVR65256:WVR65356 JF130792:JF130892 TB130792:TB130892 ACX130792:ACX130892 AMT130792:AMT130892 AWP130792:AWP130892 BGL130792:BGL130892 BQH130792:BQH130892 CAD130792:CAD130892 CJZ130792:CJZ130892 CTV130792:CTV130892 DDR130792:DDR130892 DNN130792:DNN130892 DXJ130792:DXJ130892 EHF130792:EHF130892 ERB130792:ERB130892 FAX130792:FAX130892 FKT130792:FKT130892 FUP130792:FUP130892 GEL130792:GEL130892 GOH130792:GOH130892 GYD130792:GYD130892 HHZ130792:HHZ130892 HRV130792:HRV130892 IBR130792:IBR130892 ILN130792:ILN130892 IVJ130792:IVJ130892 JFF130792:JFF130892 JPB130792:JPB130892 JYX130792:JYX130892 KIT130792:KIT130892 KSP130792:KSP130892 LCL130792:LCL130892 LMH130792:LMH130892 LWD130792:LWD130892 MFZ130792:MFZ130892 MPV130792:MPV130892 MZR130792:MZR130892 NJN130792:NJN130892 NTJ130792:NTJ130892 ODF130792:ODF130892 ONB130792:ONB130892 OWX130792:OWX130892 PGT130792:PGT130892 PQP130792:PQP130892 QAL130792:QAL130892 QKH130792:QKH130892 QUD130792:QUD130892 RDZ130792:RDZ130892 RNV130792:RNV130892 RXR130792:RXR130892 SHN130792:SHN130892 SRJ130792:SRJ130892 TBF130792:TBF130892 TLB130792:TLB130892 TUX130792:TUX130892 UET130792:UET130892 UOP130792:UOP130892 UYL130792:UYL130892 VIH130792:VIH130892 VSD130792:VSD130892 WBZ130792:WBZ130892 WLV130792:WLV130892 WVR130792:WVR130892 JF196328:JF196428 TB196328:TB196428 ACX196328:ACX196428 AMT196328:AMT196428 AWP196328:AWP196428 BGL196328:BGL196428 BQH196328:BQH196428 CAD196328:CAD196428 CJZ196328:CJZ196428 CTV196328:CTV196428 DDR196328:DDR196428 DNN196328:DNN196428 DXJ196328:DXJ196428 EHF196328:EHF196428 ERB196328:ERB196428 FAX196328:FAX196428 FKT196328:FKT196428 FUP196328:FUP196428 GEL196328:GEL196428 GOH196328:GOH196428 GYD196328:GYD196428 HHZ196328:HHZ196428 HRV196328:HRV196428 IBR196328:IBR196428 ILN196328:ILN196428 IVJ196328:IVJ196428 JFF196328:JFF196428 JPB196328:JPB196428 JYX196328:JYX196428 KIT196328:KIT196428 KSP196328:KSP196428 LCL196328:LCL196428 LMH196328:LMH196428 LWD196328:LWD196428 MFZ196328:MFZ196428 MPV196328:MPV196428 MZR196328:MZR196428 NJN196328:NJN196428 NTJ196328:NTJ196428 ODF196328:ODF196428 ONB196328:ONB196428 OWX196328:OWX196428 PGT196328:PGT196428 PQP196328:PQP196428 QAL196328:QAL196428 QKH196328:QKH196428 QUD196328:QUD196428 RDZ196328:RDZ196428 RNV196328:RNV196428 RXR196328:RXR196428 SHN196328:SHN196428 SRJ196328:SRJ196428 TBF196328:TBF196428 TLB196328:TLB196428 TUX196328:TUX196428 UET196328:UET196428 UOP196328:UOP196428 UYL196328:UYL196428 VIH196328:VIH196428 VSD196328:VSD196428 WBZ196328:WBZ196428 WLV196328:WLV196428 WVR196328:WVR196428 JF261864:JF261964 TB261864:TB261964 ACX261864:ACX261964 AMT261864:AMT261964 AWP261864:AWP261964 BGL261864:BGL261964 BQH261864:BQH261964 CAD261864:CAD261964 CJZ261864:CJZ261964 CTV261864:CTV261964 DDR261864:DDR261964 DNN261864:DNN261964 DXJ261864:DXJ261964 EHF261864:EHF261964 ERB261864:ERB261964 FAX261864:FAX261964 FKT261864:FKT261964 FUP261864:FUP261964 GEL261864:GEL261964 GOH261864:GOH261964 GYD261864:GYD261964 HHZ261864:HHZ261964 HRV261864:HRV261964 IBR261864:IBR261964 ILN261864:ILN261964 IVJ261864:IVJ261964 JFF261864:JFF261964 JPB261864:JPB261964 JYX261864:JYX261964 KIT261864:KIT261964 KSP261864:KSP261964 LCL261864:LCL261964 LMH261864:LMH261964 LWD261864:LWD261964 MFZ261864:MFZ261964 MPV261864:MPV261964 MZR261864:MZR261964 NJN261864:NJN261964 NTJ261864:NTJ261964 ODF261864:ODF261964 ONB261864:ONB261964 OWX261864:OWX261964 PGT261864:PGT261964 PQP261864:PQP261964 QAL261864:QAL261964 QKH261864:QKH261964 QUD261864:QUD261964 RDZ261864:RDZ261964 RNV261864:RNV261964 RXR261864:RXR261964 SHN261864:SHN261964 SRJ261864:SRJ261964 TBF261864:TBF261964 TLB261864:TLB261964 TUX261864:TUX261964 UET261864:UET261964 UOP261864:UOP261964 UYL261864:UYL261964 VIH261864:VIH261964 VSD261864:VSD261964 WBZ261864:WBZ261964 WLV261864:WLV261964 WVR261864:WVR261964 JF327400:JF327500 TB327400:TB327500 ACX327400:ACX327500 AMT327400:AMT327500 AWP327400:AWP327500 BGL327400:BGL327500 BQH327400:BQH327500 CAD327400:CAD327500 CJZ327400:CJZ327500 CTV327400:CTV327500 DDR327400:DDR327500 DNN327400:DNN327500 DXJ327400:DXJ327500 EHF327400:EHF327500 ERB327400:ERB327500 FAX327400:FAX327500 FKT327400:FKT327500 FUP327400:FUP327500 GEL327400:GEL327500 GOH327400:GOH327500 GYD327400:GYD327500 HHZ327400:HHZ327500 HRV327400:HRV327500 IBR327400:IBR327500 ILN327400:ILN327500 IVJ327400:IVJ327500 JFF327400:JFF327500 JPB327400:JPB327500 JYX327400:JYX327500 KIT327400:KIT327500 KSP327400:KSP327500 LCL327400:LCL327500 LMH327400:LMH327500 LWD327400:LWD327500 MFZ327400:MFZ327500 MPV327400:MPV327500 MZR327400:MZR327500 NJN327400:NJN327500 NTJ327400:NTJ327500 ODF327400:ODF327500 ONB327400:ONB327500 OWX327400:OWX327500 PGT327400:PGT327500 PQP327400:PQP327500 QAL327400:QAL327500 QKH327400:QKH327500 QUD327400:QUD327500 RDZ327400:RDZ327500 RNV327400:RNV327500 RXR327400:RXR327500 SHN327400:SHN327500 SRJ327400:SRJ327500 TBF327400:TBF327500 TLB327400:TLB327500 TUX327400:TUX327500 UET327400:UET327500 UOP327400:UOP327500 UYL327400:UYL327500 VIH327400:VIH327500 VSD327400:VSD327500 WBZ327400:WBZ327500 WLV327400:WLV327500 WVR327400:WVR327500 JF392936:JF393036 TB392936:TB393036 ACX392936:ACX393036 AMT392936:AMT393036 AWP392936:AWP393036 BGL392936:BGL393036 BQH392936:BQH393036 CAD392936:CAD393036 CJZ392936:CJZ393036 CTV392936:CTV393036 DDR392936:DDR393036 DNN392936:DNN393036 DXJ392936:DXJ393036 EHF392936:EHF393036 ERB392936:ERB393036 FAX392936:FAX393036 FKT392936:FKT393036 FUP392936:FUP393036 GEL392936:GEL393036 GOH392936:GOH393036 GYD392936:GYD393036 HHZ392936:HHZ393036 HRV392936:HRV393036 IBR392936:IBR393036 ILN392936:ILN393036 IVJ392936:IVJ393036 JFF392936:JFF393036 JPB392936:JPB393036 JYX392936:JYX393036 KIT392936:KIT393036 KSP392936:KSP393036 LCL392936:LCL393036 LMH392936:LMH393036 LWD392936:LWD393036 MFZ392936:MFZ393036 MPV392936:MPV393036 MZR392936:MZR393036 NJN392936:NJN393036 NTJ392936:NTJ393036 ODF392936:ODF393036 ONB392936:ONB393036 OWX392936:OWX393036 PGT392936:PGT393036 PQP392936:PQP393036 QAL392936:QAL393036 QKH392936:QKH393036 QUD392936:QUD393036 RDZ392936:RDZ393036 RNV392936:RNV393036 RXR392936:RXR393036 SHN392936:SHN393036 SRJ392936:SRJ393036 TBF392936:TBF393036 TLB392936:TLB393036 TUX392936:TUX393036 UET392936:UET393036 UOP392936:UOP393036 UYL392936:UYL393036 VIH392936:VIH393036 VSD392936:VSD393036 WBZ392936:WBZ393036 WLV392936:WLV393036 WVR392936:WVR393036 JF458472:JF458572 TB458472:TB458572 ACX458472:ACX458572 AMT458472:AMT458572 AWP458472:AWP458572 BGL458472:BGL458572 BQH458472:BQH458572 CAD458472:CAD458572 CJZ458472:CJZ458572 CTV458472:CTV458572 DDR458472:DDR458572 DNN458472:DNN458572 DXJ458472:DXJ458572 EHF458472:EHF458572 ERB458472:ERB458572 FAX458472:FAX458572 FKT458472:FKT458572 FUP458472:FUP458572 GEL458472:GEL458572 GOH458472:GOH458572 GYD458472:GYD458572 HHZ458472:HHZ458572 HRV458472:HRV458572 IBR458472:IBR458572 ILN458472:ILN458572 IVJ458472:IVJ458572 JFF458472:JFF458572 JPB458472:JPB458572 JYX458472:JYX458572 KIT458472:KIT458572 KSP458472:KSP458572 LCL458472:LCL458572 LMH458472:LMH458572 LWD458472:LWD458572 MFZ458472:MFZ458572 MPV458472:MPV458572 MZR458472:MZR458572 NJN458472:NJN458572 NTJ458472:NTJ458572 ODF458472:ODF458572 ONB458472:ONB458572 OWX458472:OWX458572 PGT458472:PGT458572 PQP458472:PQP458572 QAL458472:QAL458572 QKH458472:QKH458572 QUD458472:QUD458572 RDZ458472:RDZ458572 RNV458472:RNV458572 RXR458472:RXR458572 SHN458472:SHN458572 SRJ458472:SRJ458572 TBF458472:TBF458572 TLB458472:TLB458572 TUX458472:TUX458572 UET458472:UET458572 UOP458472:UOP458572 UYL458472:UYL458572 VIH458472:VIH458572 VSD458472:VSD458572 WBZ458472:WBZ458572 WLV458472:WLV458572 WVR458472:WVR458572 JF524008:JF524108 TB524008:TB524108 ACX524008:ACX524108 AMT524008:AMT524108 AWP524008:AWP524108 BGL524008:BGL524108 BQH524008:BQH524108 CAD524008:CAD524108 CJZ524008:CJZ524108 CTV524008:CTV524108 DDR524008:DDR524108 DNN524008:DNN524108 DXJ524008:DXJ524108 EHF524008:EHF524108 ERB524008:ERB524108 FAX524008:FAX524108 FKT524008:FKT524108 FUP524008:FUP524108 GEL524008:GEL524108 GOH524008:GOH524108 GYD524008:GYD524108 HHZ524008:HHZ524108 HRV524008:HRV524108 IBR524008:IBR524108 ILN524008:ILN524108 IVJ524008:IVJ524108 JFF524008:JFF524108 JPB524008:JPB524108 JYX524008:JYX524108 KIT524008:KIT524108 KSP524008:KSP524108 LCL524008:LCL524108 LMH524008:LMH524108 LWD524008:LWD524108 MFZ524008:MFZ524108 MPV524008:MPV524108 MZR524008:MZR524108 NJN524008:NJN524108 NTJ524008:NTJ524108 ODF524008:ODF524108 ONB524008:ONB524108 OWX524008:OWX524108 PGT524008:PGT524108 PQP524008:PQP524108 QAL524008:QAL524108 QKH524008:QKH524108 QUD524008:QUD524108 RDZ524008:RDZ524108 RNV524008:RNV524108 RXR524008:RXR524108 SHN524008:SHN524108 SRJ524008:SRJ524108 TBF524008:TBF524108 TLB524008:TLB524108 TUX524008:TUX524108 UET524008:UET524108 UOP524008:UOP524108 UYL524008:UYL524108 VIH524008:VIH524108 VSD524008:VSD524108 WBZ524008:WBZ524108 WLV524008:WLV524108 WVR524008:WVR524108 JF589544:JF589644 TB589544:TB589644 ACX589544:ACX589644 AMT589544:AMT589644 AWP589544:AWP589644 BGL589544:BGL589644 BQH589544:BQH589644 CAD589544:CAD589644 CJZ589544:CJZ589644 CTV589544:CTV589644 DDR589544:DDR589644 DNN589544:DNN589644 DXJ589544:DXJ589644 EHF589544:EHF589644 ERB589544:ERB589644 FAX589544:FAX589644 FKT589544:FKT589644 FUP589544:FUP589644 GEL589544:GEL589644 GOH589544:GOH589644 GYD589544:GYD589644 HHZ589544:HHZ589644 HRV589544:HRV589644 IBR589544:IBR589644 ILN589544:ILN589644 IVJ589544:IVJ589644 JFF589544:JFF589644 JPB589544:JPB589644 JYX589544:JYX589644 KIT589544:KIT589644 KSP589544:KSP589644 LCL589544:LCL589644 LMH589544:LMH589644 LWD589544:LWD589644 MFZ589544:MFZ589644 MPV589544:MPV589644 MZR589544:MZR589644 NJN589544:NJN589644 NTJ589544:NTJ589644 ODF589544:ODF589644 ONB589544:ONB589644 OWX589544:OWX589644 PGT589544:PGT589644 PQP589544:PQP589644 QAL589544:QAL589644 QKH589544:QKH589644 QUD589544:QUD589644 RDZ589544:RDZ589644 RNV589544:RNV589644 RXR589544:RXR589644 SHN589544:SHN589644 SRJ589544:SRJ589644 TBF589544:TBF589644 TLB589544:TLB589644 TUX589544:TUX589644 UET589544:UET589644 UOP589544:UOP589644 UYL589544:UYL589644 VIH589544:VIH589644 VSD589544:VSD589644 WBZ589544:WBZ589644 WLV589544:WLV589644 WVR589544:WVR589644 JF655080:JF655180 TB655080:TB655180 ACX655080:ACX655180 AMT655080:AMT655180 AWP655080:AWP655180 BGL655080:BGL655180 BQH655080:BQH655180 CAD655080:CAD655180 CJZ655080:CJZ655180 CTV655080:CTV655180 DDR655080:DDR655180 DNN655080:DNN655180 DXJ655080:DXJ655180 EHF655080:EHF655180 ERB655080:ERB655180 FAX655080:FAX655180 FKT655080:FKT655180 FUP655080:FUP655180 GEL655080:GEL655180 GOH655080:GOH655180 GYD655080:GYD655180 HHZ655080:HHZ655180 HRV655080:HRV655180 IBR655080:IBR655180 ILN655080:ILN655180 IVJ655080:IVJ655180 JFF655080:JFF655180 JPB655080:JPB655180 JYX655080:JYX655180 KIT655080:KIT655180 KSP655080:KSP655180 LCL655080:LCL655180 LMH655080:LMH655180 LWD655080:LWD655180 MFZ655080:MFZ655180 MPV655080:MPV655180 MZR655080:MZR655180 NJN655080:NJN655180 NTJ655080:NTJ655180 ODF655080:ODF655180 ONB655080:ONB655180 OWX655080:OWX655180 PGT655080:PGT655180 PQP655080:PQP655180 QAL655080:QAL655180 QKH655080:QKH655180 QUD655080:QUD655180 RDZ655080:RDZ655180 RNV655080:RNV655180 RXR655080:RXR655180 SHN655080:SHN655180 SRJ655080:SRJ655180 TBF655080:TBF655180 TLB655080:TLB655180 TUX655080:TUX655180 UET655080:UET655180 UOP655080:UOP655180 UYL655080:UYL655180 VIH655080:VIH655180 VSD655080:VSD655180 WBZ655080:WBZ655180 WLV655080:WLV655180 WVR655080:WVR655180 JF720616:JF720716 TB720616:TB720716 ACX720616:ACX720716 AMT720616:AMT720716 AWP720616:AWP720716 BGL720616:BGL720716 BQH720616:BQH720716 CAD720616:CAD720716 CJZ720616:CJZ720716 CTV720616:CTV720716 DDR720616:DDR720716 DNN720616:DNN720716 DXJ720616:DXJ720716 EHF720616:EHF720716 ERB720616:ERB720716 FAX720616:FAX720716 FKT720616:FKT720716 FUP720616:FUP720716 GEL720616:GEL720716 GOH720616:GOH720716 GYD720616:GYD720716 HHZ720616:HHZ720716 HRV720616:HRV720716 IBR720616:IBR720716 ILN720616:ILN720716 IVJ720616:IVJ720716 JFF720616:JFF720716 JPB720616:JPB720716 JYX720616:JYX720716 KIT720616:KIT720716 KSP720616:KSP720716 LCL720616:LCL720716 LMH720616:LMH720716 LWD720616:LWD720716 MFZ720616:MFZ720716 MPV720616:MPV720716 MZR720616:MZR720716 NJN720616:NJN720716 NTJ720616:NTJ720716 ODF720616:ODF720716 ONB720616:ONB720716 OWX720616:OWX720716 PGT720616:PGT720716 PQP720616:PQP720716 QAL720616:QAL720716 QKH720616:QKH720716 QUD720616:QUD720716 RDZ720616:RDZ720716 RNV720616:RNV720716 RXR720616:RXR720716 SHN720616:SHN720716 SRJ720616:SRJ720716 TBF720616:TBF720716 TLB720616:TLB720716 TUX720616:TUX720716 UET720616:UET720716 UOP720616:UOP720716 UYL720616:UYL720716 VIH720616:VIH720716 VSD720616:VSD720716 WBZ720616:WBZ720716 WLV720616:WLV720716 WVR720616:WVR720716 JF786152:JF786252 TB786152:TB786252 ACX786152:ACX786252 AMT786152:AMT786252 AWP786152:AWP786252 BGL786152:BGL786252 BQH786152:BQH786252 CAD786152:CAD786252 CJZ786152:CJZ786252 CTV786152:CTV786252 DDR786152:DDR786252 DNN786152:DNN786252 DXJ786152:DXJ786252 EHF786152:EHF786252 ERB786152:ERB786252 FAX786152:FAX786252 FKT786152:FKT786252 FUP786152:FUP786252 GEL786152:GEL786252 GOH786152:GOH786252 GYD786152:GYD786252 HHZ786152:HHZ786252 HRV786152:HRV786252 IBR786152:IBR786252 ILN786152:ILN786252 IVJ786152:IVJ786252 JFF786152:JFF786252 JPB786152:JPB786252 JYX786152:JYX786252 KIT786152:KIT786252 KSP786152:KSP786252 LCL786152:LCL786252 LMH786152:LMH786252 LWD786152:LWD786252 MFZ786152:MFZ786252 MPV786152:MPV786252 MZR786152:MZR786252 NJN786152:NJN786252 NTJ786152:NTJ786252 ODF786152:ODF786252 ONB786152:ONB786252 OWX786152:OWX786252 PGT786152:PGT786252 PQP786152:PQP786252 QAL786152:QAL786252 QKH786152:QKH786252 QUD786152:QUD786252 RDZ786152:RDZ786252 RNV786152:RNV786252 RXR786152:RXR786252 SHN786152:SHN786252 SRJ786152:SRJ786252 TBF786152:TBF786252 TLB786152:TLB786252 TUX786152:TUX786252 UET786152:UET786252 UOP786152:UOP786252 UYL786152:UYL786252 VIH786152:VIH786252 VSD786152:VSD786252 WBZ786152:WBZ786252 WLV786152:WLV786252 WVR786152:WVR786252 JF851688:JF851788 TB851688:TB851788 ACX851688:ACX851788 AMT851688:AMT851788 AWP851688:AWP851788 BGL851688:BGL851788 BQH851688:BQH851788 CAD851688:CAD851788 CJZ851688:CJZ851788 CTV851688:CTV851788 DDR851688:DDR851788 DNN851688:DNN851788 DXJ851688:DXJ851788 EHF851688:EHF851788 ERB851688:ERB851788 FAX851688:FAX851788 FKT851688:FKT851788 FUP851688:FUP851788 GEL851688:GEL851788 GOH851688:GOH851788 GYD851688:GYD851788 HHZ851688:HHZ851788 HRV851688:HRV851788 IBR851688:IBR851788 ILN851688:ILN851788 IVJ851688:IVJ851788 JFF851688:JFF851788 JPB851688:JPB851788 JYX851688:JYX851788 KIT851688:KIT851788 KSP851688:KSP851788 LCL851688:LCL851788 LMH851688:LMH851788 LWD851688:LWD851788 MFZ851688:MFZ851788 MPV851688:MPV851788 MZR851688:MZR851788 NJN851688:NJN851788 NTJ851688:NTJ851788 ODF851688:ODF851788 ONB851688:ONB851788 OWX851688:OWX851788 PGT851688:PGT851788 PQP851688:PQP851788 QAL851688:QAL851788 QKH851688:QKH851788 QUD851688:QUD851788 RDZ851688:RDZ851788 RNV851688:RNV851788 RXR851688:RXR851788 SHN851688:SHN851788 SRJ851688:SRJ851788 TBF851688:TBF851788 TLB851688:TLB851788 TUX851688:TUX851788 UET851688:UET851788 UOP851688:UOP851788 UYL851688:UYL851788 VIH851688:VIH851788 VSD851688:VSD851788 WBZ851688:WBZ851788 WLV851688:WLV851788 WVR851688:WVR851788 JF917224:JF917324 TB917224:TB917324 ACX917224:ACX917324 AMT917224:AMT917324 AWP917224:AWP917324 BGL917224:BGL917324 BQH917224:BQH917324 CAD917224:CAD917324 CJZ917224:CJZ917324 CTV917224:CTV917324 DDR917224:DDR917324 DNN917224:DNN917324 DXJ917224:DXJ917324 EHF917224:EHF917324 ERB917224:ERB917324 FAX917224:FAX917324 FKT917224:FKT917324 FUP917224:FUP917324 GEL917224:GEL917324 GOH917224:GOH917324 GYD917224:GYD917324 HHZ917224:HHZ917324 HRV917224:HRV917324 IBR917224:IBR917324 ILN917224:ILN917324 IVJ917224:IVJ917324 JFF917224:JFF917324 JPB917224:JPB917324 JYX917224:JYX917324 KIT917224:KIT917324 KSP917224:KSP917324 LCL917224:LCL917324 LMH917224:LMH917324 LWD917224:LWD917324 MFZ917224:MFZ917324 MPV917224:MPV917324 MZR917224:MZR917324 NJN917224:NJN917324 NTJ917224:NTJ917324 ODF917224:ODF917324 ONB917224:ONB917324 OWX917224:OWX917324 PGT917224:PGT917324 PQP917224:PQP917324 QAL917224:QAL917324 QKH917224:QKH917324 QUD917224:QUD917324 RDZ917224:RDZ917324 RNV917224:RNV917324 RXR917224:RXR917324 SHN917224:SHN917324 SRJ917224:SRJ917324 TBF917224:TBF917324 TLB917224:TLB917324 TUX917224:TUX917324 UET917224:UET917324 UOP917224:UOP917324 UYL917224:UYL917324 VIH917224:VIH917324 VSD917224:VSD917324 WBZ917224:WBZ917324 WLV917224:WLV917324 WVR917224:WVR917324 JF982760:JF982860 TB982760:TB982860 ACX982760:ACX982860 AMT982760:AMT982860 AWP982760:AWP982860 BGL982760:BGL982860 BQH982760:BQH982860 CAD982760:CAD982860 CJZ982760:CJZ982860 CTV982760:CTV982860 DDR982760:DDR982860 DNN982760:DNN982860 DXJ982760:DXJ982860 EHF982760:EHF982860 ERB982760:ERB982860 FAX982760:FAX982860 FKT982760:FKT982860 FUP982760:FUP982860 GEL982760:GEL982860 GOH982760:GOH982860 GYD982760:GYD982860 HHZ982760:HHZ982860 HRV982760:HRV982860 IBR982760:IBR982860 ILN982760:ILN982860 IVJ982760:IVJ982860 JFF982760:JFF982860 JPB982760:JPB982860 JYX982760:JYX982860 KIT982760:KIT982860 KSP982760:KSP982860 LCL982760:LCL982860 LMH982760:LMH982860 LWD982760:LWD982860 MFZ982760:MFZ982860 MPV982760:MPV982860 MZR982760:MZR982860 NJN982760:NJN982860 NTJ982760:NTJ982860 ODF982760:ODF982860 ONB982760:ONB982860 OWX982760:OWX982860 PGT982760:PGT982860 PQP982760:PQP982860 QAL982760:QAL982860 QKH982760:QKH982860 QUD982760:QUD982860 RDZ982760:RDZ982860 RNV982760:RNV982860 RXR982760:RXR982860 SHN982760:SHN982860 SRJ982760:SRJ982860 TBF982760:TBF982860 TLB982760:TLB982860 TUX982760:TUX982860 UET982760:UET982860 UOP982760:UOP982860 UYL982760:UYL982860 VIH982760:VIH982860 VSD982760:VSD982860 WBZ982760:WBZ982860 WLV982760:WLV982860 WVR982760:WVR982860 JF65600 TB65600 ACX65600 AMT65600 AWP65600 BGL65600 BQH65600 CAD65600 CJZ65600 CTV65600 DDR65600 DNN65600 DXJ65600 EHF65600 ERB65600 FAX65600 FKT65600 FUP65600 GEL65600 GOH65600 GYD65600 HHZ65600 HRV65600 IBR65600 ILN65600 IVJ65600 JFF65600 JPB65600 JYX65600 KIT65600 KSP65600 LCL65600 LMH65600 LWD65600 MFZ65600 MPV65600 MZR65600 NJN65600 NTJ65600 ODF65600 ONB65600 OWX65600 PGT65600 PQP65600 QAL65600 QKH65600 QUD65600 RDZ65600 RNV65600 RXR65600 SHN65600 SRJ65600 TBF65600 TLB65600 TUX65600 UET65600 UOP65600 UYL65600 VIH65600 VSD65600 WBZ65600 WLV65600 WVR65600 JF131136 TB131136 ACX131136 AMT131136 AWP131136 BGL131136 BQH131136 CAD131136 CJZ131136 CTV131136 DDR131136 DNN131136 DXJ131136 EHF131136 ERB131136 FAX131136 FKT131136 FUP131136 GEL131136 GOH131136 GYD131136 HHZ131136 HRV131136 IBR131136 ILN131136 IVJ131136 JFF131136 JPB131136 JYX131136 KIT131136 KSP131136 LCL131136 LMH131136 LWD131136 MFZ131136 MPV131136 MZR131136 NJN131136 NTJ131136 ODF131136 ONB131136 OWX131136 PGT131136 PQP131136 QAL131136 QKH131136 QUD131136 RDZ131136 RNV131136 RXR131136 SHN131136 SRJ131136 TBF131136 TLB131136 TUX131136 UET131136 UOP131136 UYL131136 VIH131136 VSD131136 WBZ131136 WLV131136 WVR131136 JF196672 TB196672 ACX196672 AMT196672 AWP196672 BGL196672 BQH196672 CAD196672 CJZ196672 CTV196672 DDR196672 DNN196672 DXJ196672 EHF196672 ERB196672 FAX196672 FKT196672 FUP196672 GEL196672 GOH196672 GYD196672 HHZ196672 HRV196672 IBR196672 ILN196672 IVJ196672 JFF196672 JPB196672 JYX196672 KIT196672 KSP196672 LCL196672 LMH196672 LWD196672 MFZ196672 MPV196672 MZR196672 NJN196672 NTJ196672 ODF196672 ONB196672 OWX196672 PGT196672 PQP196672 QAL196672 QKH196672 QUD196672 RDZ196672 RNV196672 RXR196672 SHN196672 SRJ196672 TBF196672 TLB196672 TUX196672 UET196672 UOP196672 UYL196672 VIH196672 VSD196672 WBZ196672 WLV196672 WVR196672 JF262208 TB262208 ACX262208 AMT262208 AWP262208 BGL262208 BQH262208 CAD262208 CJZ262208 CTV262208 DDR262208 DNN262208 DXJ262208 EHF262208 ERB262208 FAX262208 FKT262208 FUP262208 GEL262208 GOH262208 GYD262208 HHZ262208 HRV262208 IBR262208 ILN262208 IVJ262208 JFF262208 JPB262208 JYX262208 KIT262208 KSP262208 LCL262208 LMH262208 LWD262208 MFZ262208 MPV262208 MZR262208 NJN262208 NTJ262208 ODF262208 ONB262208 OWX262208 PGT262208 PQP262208 QAL262208 QKH262208 QUD262208 RDZ262208 RNV262208 RXR262208 SHN262208 SRJ262208 TBF262208 TLB262208 TUX262208 UET262208 UOP262208 UYL262208 VIH262208 VSD262208 WBZ262208 WLV262208 WVR262208 JF327744 TB327744 ACX327744 AMT327744 AWP327744 BGL327744 BQH327744 CAD327744 CJZ327744 CTV327744 DDR327744 DNN327744 DXJ327744 EHF327744 ERB327744 FAX327744 FKT327744 FUP327744 GEL327744 GOH327744 GYD327744 HHZ327744 HRV327744 IBR327744 ILN327744 IVJ327744 JFF327744 JPB327744 JYX327744 KIT327744 KSP327744 LCL327744 LMH327744 LWD327744 MFZ327744 MPV327744 MZR327744 NJN327744 NTJ327744 ODF327744 ONB327744 OWX327744 PGT327744 PQP327744 QAL327744 QKH327744 QUD327744 RDZ327744 RNV327744 RXR327744 SHN327744 SRJ327744 TBF327744 TLB327744 TUX327744 UET327744 UOP327744 UYL327744 VIH327744 VSD327744 WBZ327744 WLV327744 WVR327744 JF393280 TB393280 ACX393280 AMT393280 AWP393280 BGL393280 BQH393280 CAD393280 CJZ393280 CTV393280 DDR393280 DNN393280 DXJ393280 EHF393280 ERB393280 FAX393280 FKT393280 FUP393280 GEL393280 GOH393280 GYD393280 HHZ393280 HRV393280 IBR393280 ILN393280 IVJ393280 JFF393280 JPB393280 JYX393280 KIT393280 KSP393280 LCL393280 LMH393280 LWD393280 MFZ393280 MPV393280 MZR393280 NJN393280 NTJ393280 ODF393280 ONB393280 OWX393280 PGT393280 PQP393280 QAL393280 QKH393280 QUD393280 RDZ393280 RNV393280 RXR393280 SHN393280 SRJ393280 TBF393280 TLB393280 TUX393280 UET393280 UOP393280 UYL393280 VIH393280 VSD393280 WBZ393280 WLV393280 WVR393280 JF458816 TB458816 ACX458816 AMT458816 AWP458816 BGL458816 BQH458816 CAD458816 CJZ458816 CTV458816 DDR458816 DNN458816 DXJ458816 EHF458816 ERB458816 FAX458816 FKT458816 FUP458816 GEL458816 GOH458816 GYD458816 HHZ458816 HRV458816 IBR458816 ILN458816 IVJ458816 JFF458816 JPB458816 JYX458816 KIT458816 KSP458816 LCL458816 LMH458816 LWD458816 MFZ458816 MPV458816 MZR458816 NJN458816 NTJ458816 ODF458816 ONB458816 OWX458816 PGT458816 PQP458816 QAL458816 QKH458816 QUD458816 RDZ458816 RNV458816 RXR458816 SHN458816 SRJ458816 TBF458816 TLB458816 TUX458816 UET458816 UOP458816 UYL458816 VIH458816 VSD458816 WBZ458816 WLV458816 WVR458816 JF524352 TB524352 ACX524352 AMT524352 AWP524352 BGL524352 BQH524352 CAD524352 CJZ524352 CTV524352 DDR524352 DNN524352 DXJ524352 EHF524352 ERB524352 FAX524352 FKT524352 FUP524352 GEL524352 GOH524352 GYD524352 HHZ524352 HRV524352 IBR524352 ILN524352 IVJ524352 JFF524352 JPB524352 JYX524352 KIT524352 KSP524352 LCL524352 LMH524352 LWD524352 MFZ524352 MPV524352 MZR524352 NJN524352 NTJ524352 ODF524352 ONB524352 OWX524352 PGT524352 PQP524352 QAL524352 QKH524352 QUD524352 RDZ524352 RNV524352 RXR524352 SHN524352 SRJ524352 TBF524352 TLB524352 TUX524352 UET524352 UOP524352 UYL524352 VIH524352 VSD524352 WBZ524352 WLV524352 WVR524352 JF589888 TB589888 ACX589888 AMT589888 AWP589888 BGL589888 BQH589888 CAD589888 CJZ589888 CTV589888 DDR589888 DNN589888 DXJ589888 EHF589888 ERB589888 FAX589888 FKT589888 FUP589888 GEL589888 GOH589888 GYD589888 HHZ589888 HRV589888 IBR589888 ILN589888 IVJ589888 JFF589888 JPB589888 JYX589888 KIT589888 KSP589888 LCL589888 LMH589888 LWD589888 MFZ589888 MPV589888 MZR589888 NJN589888 NTJ589888 ODF589888 ONB589888 OWX589888 PGT589888 PQP589888 QAL589888 QKH589888 QUD589888 RDZ589888 RNV589888 RXR589888 SHN589888 SRJ589888 TBF589888 TLB589888 TUX589888 UET589888 UOP589888 UYL589888 VIH589888 VSD589888 WBZ589888 WLV589888 WVR589888 JF655424 TB655424 ACX655424 AMT655424 AWP655424 BGL655424 BQH655424 CAD655424 CJZ655424 CTV655424 DDR655424 DNN655424 DXJ655424 EHF655424 ERB655424 FAX655424 FKT655424 FUP655424 GEL655424 GOH655424 GYD655424 HHZ655424 HRV655424 IBR655424 ILN655424 IVJ655424 JFF655424 JPB655424 JYX655424 KIT655424 KSP655424 LCL655424 LMH655424 LWD655424 MFZ655424 MPV655424 MZR655424 NJN655424 NTJ655424 ODF655424 ONB655424 OWX655424 PGT655424 PQP655424 QAL655424 QKH655424 QUD655424 RDZ655424 RNV655424 RXR655424 SHN655424 SRJ655424 TBF655424 TLB655424 TUX655424 UET655424 UOP655424 UYL655424 VIH655424 VSD655424 WBZ655424 WLV655424 WVR655424 JF720960 TB720960 ACX720960 AMT720960 AWP720960 BGL720960 BQH720960 CAD720960 CJZ720960 CTV720960 DDR720960 DNN720960 DXJ720960 EHF720960 ERB720960 FAX720960 FKT720960 FUP720960 GEL720960 GOH720960 GYD720960 HHZ720960 HRV720960 IBR720960 ILN720960 IVJ720960 JFF720960 JPB720960 JYX720960 KIT720960 KSP720960 LCL720960 LMH720960 LWD720960 MFZ720960 MPV720960 MZR720960 NJN720960 NTJ720960 ODF720960 ONB720960 OWX720960 PGT720960 PQP720960 QAL720960 QKH720960 QUD720960 RDZ720960 RNV720960 RXR720960 SHN720960 SRJ720960 TBF720960 TLB720960 TUX720960 UET720960 UOP720960 UYL720960 VIH720960 VSD720960 WBZ720960 WLV720960 WVR720960 JF786496 TB786496 ACX786496 AMT786496 AWP786496 BGL786496 BQH786496 CAD786496 CJZ786496 CTV786496 DDR786496 DNN786496 DXJ786496 EHF786496 ERB786496 FAX786496 FKT786496 FUP786496 GEL786496 GOH786496 GYD786496 HHZ786496 HRV786496 IBR786496 ILN786496 IVJ786496 JFF786496 JPB786496 JYX786496 KIT786496 KSP786496 LCL786496 LMH786496 LWD786496 MFZ786496 MPV786496 MZR786496 NJN786496 NTJ786496 ODF786496 ONB786496 OWX786496 PGT786496 PQP786496 QAL786496 QKH786496 QUD786496 RDZ786496 RNV786496 RXR786496 SHN786496 SRJ786496 TBF786496 TLB786496 TUX786496 UET786496 UOP786496 UYL786496 VIH786496 VSD786496 WBZ786496 WLV786496 WVR786496 JF852032 TB852032 ACX852032 AMT852032 AWP852032 BGL852032 BQH852032 CAD852032 CJZ852032 CTV852032 DDR852032 DNN852032 DXJ852032 EHF852032 ERB852032 FAX852032 FKT852032 FUP852032 GEL852032 GOH852032 GYD852032 HHZ852032 HRV852032 IBR852032 ILN852032 IVJ852032 JFF852032 JPB852032 JYX852032 KIT852032 KSP852032 LCL852032 LMH852032 LWD852032 MFZ852032 MPV852032 MZR852032 NJN852032 NTJ852032 ODF852032 ONB852032 OWX852032 PGT852032 PQP852032 QAL852032 QKH852032 QUD852032 RDZ852032 RNV852032 RXR852032 SHN852032 SRJ852032 TBF852032 TLB852032 TUX852032 UET852032 UOP852032 UYL852032 VIH852032 VSD852032 WBZ852032 WLV852032 WVR852032 JF917568 TB917568 ACX917568 AMT917568 AWP917568 BGL917568 BQH917568 CAD917568 CJZ917568 CTV917568 DDR917568 DNN917568 DXJ917568 EHF917568 ERB917568 FAX917568 FKT917568 FUP917568 GEL917568 GOH917568 GYD917568 HHZ917568 HRV917568 IBR917568 ILN917568 IVJ917568 JFF917568 JPB917568 JYX917568 KIT917568 KSP917568 LCL917568 LMH917568 LWD917568 MFZ917568 MPV917568 MZR917568 NJN917568 NTJ917568 ODF917568 ONB917568 OWX917568 PGT917568 PQP917568 QAL917568 QKH917568 QUD917568 RDZ917568 RNV917568 RXR917568 SHN917568 SRJ917568 TBF917568 TLB917568 TUX917568 UET917568 UOP917568 UYL917568 VIH917568 VSD917568 WBZ917568 WLV917568 WVR917568 JF983104 TB983104 ACX983104 AMT983104 AWP983104 BGL983104 BQH983104 CAD983104 CJZ983104 CTV983104 DDR983104 DNN983104 DXJ983104 EHF983104 ERB983104 FAX983104 FKT983104 FUP983104 GEL983104 GOH983104 GYD983104 HHZ983104 HRV983104 IBR983104 ILN983104 IVJ983104 JFF983104 JPB983104 JYX983104 KIT983104 KSP983104 LCL983104 LMH983104 LWD983104 MFZ983104 MPV983104 MZR983104 NJN983104 NTJ983104 ODF983104 ONB983104 OWX983104 PGT983104 PQP983104 QAL983104 QKH983104 QUD983104 RDZ983104 RNV983104 RXR983104 SHN983104 SRJ983104 TBF983104 TLB983104 TUX983104 UET983104 UOP983104 UYL983104 VIH983104 VSD983104 WBZ983104 WLV983104 WVR983104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JF65672 TB65672 ACX65672 AMT65672 AWP65672 BGL65672 BQH65672 CAD65672 CJZ65672 CTV65672 DDR65672 DNN65672 DXJ65672 EHF65672 ERB65672 FAX65672 FKT65672 FUP65672 GEL65672 GOH65672 GYD65672 HHZ65672 HRV65672 IBR65672 ILN65672 IVJ65672 JFF65672 JPB65672 JYX65672 KIT65672 KSP65672 LCL65672 LMH65672 LWD65672 MFZ65672 MPV65672 MZR65672 NJN65672 NTJ65672 ODF65672 ONB65672 OWX65672 PGT65672 PQP65672 QAL65672 QKH65672 QUD65672 RDZ65672 RNV65672 RXR65672 SHN65672 SRJ65672 TBF65672 TLB65672 TUX65672 UET65672 UOP65672 UYL65672 VIH65672 VSD65672 WBZ65672 WLV65672 WVR65672 JF131208 TB131208 ACX131208 AMT131208 AWP131208 BGL131208 BQH131208 CAD131208 CJZ131208 CTV131208 DDR131208 DNN131208 DXJ131208 EHF131208 ERB131208 FAX131208 FKT131208 FUP131208 GEL131208 GOH131208 GYD131208 HHZ131208 HRV131208 IBR131208 ILN131208 IVJ131208 JFF131208 JPB131208 JYX131208 KIT131208 KSP131208 LCL131208 LMH131208 LWD131208 MFZ131208 MPV131208 MZR131208 NJN131208 NTJ131208 ODF131208 ONB131208 OWX131208 PGT131208 PQP131208 QAL131208 QKH131208 QUD131208 RDZ131208 RNV131208 RXR131208 SHN131208 SRJ131208 TBF131208 TLB131208 TUX131208 UET131208 UOP131208 UYL131208 VIH131208 VSD131208 WBZ131208 WLV131208 WVR131208 JF196744 TB196744 ACX196744 AMT196744 AWP196744 BGL196744 BQH196744 CAD196744 CJZ196744 CTV196744 DDR196744 DNN196744 DXJ196744 EHF196744 ERB196744 FAX196744 FKT196744 FUP196744 GEL196744 GOH196744 GYD196744 HHZ196744 HRV196744 IBR196744 ILN196744 IVJ196744 JFF196744 JPB196744 JYX196744 KIT196744 KSP196744 LCL196744 LMH196744 LWD196744 MFZ196744 MPV196744 MZR196744 NJN196744 NTJ196744 ODF196744 ONB196744 OWX196744 PGT196744 PQP196744 QAL196744 QKH196744 QUD196744 RDZ196744 RNV196744 RXR196744 SHN196744 SRJ196744 TBF196744 TLB196744 TUX196744 UET196744 UOP196744 UYL196744 VIH196744 VSD196744 WBZ196744 WLV196744 WVR196744 JF262280 TB262280 ACX262280 AMT262280 AWP262280 BGL262280 BQH262280 CAD262280 CJZ262280 CTV262280 DDR262280 DNN262280 DXJ262280 EHF262280 ERB262280 FAX262280 FKT262280 FUP262280 GEL262280 GOH262280 GYD262280 HHZ262280 HRV262280 IBR262280 ILN262280 IVJ262280 JFF262280 JPB262280 JYX262280 KIT262280 KSP262280 LCL262280 LMH262280 LWD262280 MFZ262280 MPV262280 MZR262280 NJN262280 NTJ262280 ODF262280 ONB262280 OWX262280 PGT262280 PQP262280 QAL262280 QKH262280 QUD262280 RDZ262280 RNV262280 RXR262280 SHN262280 SRJ262280 TBF262280 TLB262280 TUX262280 UET262280 UOP262280 UYL262280 VIH262280 VSD262280 WBZ262280 WLV262280 WVR262280 JF327816 TB327816 ACX327816 AMT327816 AWP327816 BGL327816 BQH327816 CAD327816 CJZ327816 CTV327816 DDR327816 DNN327816 DXJ327816 EHF327816 ERB327816 FAX327816 FKT327816 FUP327816 GEL327816 GOH327816 GYD327816 HHZ327816 HRV327816 IBR327816 ILN327816 IVJ327816 JFF327816 JPB327816 JYX327816 KIT327816 KSP327816 LCL327816 LMH327816 LWD327816 MFZ327816 MPV327816 MZR327816 NJN327816 NTJ327816 ODF327816 ONB327816 OWX327816 PGT327816 PQP327816 QAL327816 QKH327816 QUD327816 RDZ327816 RNV327816 RXR327816 SHN327816 SRJ327816 TBF327816 TLB327816 TUX327816 UET327816 UOP327816 UYL327816 VIH327816 VSD327816 WBZ327816 WLV327816 WVR327816 JF393352 TB393352 ACX393352 AMT393352 AWP393352 BGL393352 BQH393352 CAD393352 CJZ393352 CTV393352 DDR393352 DNN393352 DXJ393352 EHF393352 ERB393352 FAX393352 FKT393352 FUP393352 GEL393352 GOH393352 GYD393352 HHZ393352 HRV393352 IBR393352 ILN393352 IVJ393352 JFF393352 JPB393352 JYX393352 KIT393352 KSP393352 LCL393352 LMH393352 LWD393352 MFZ393352 MPV393352 MZR393352 NJN393352 NTJ393352 ODF393352 ONB393352 OWX393352 PGT393352 PQP393352 QAL393352 QKH393352 QUD393352 RDZ393352 RNV393352 RXR393352 SHN393352 SRJ393352 TBF393352 TLB393352 TUX393352 UET393352 UOP393352 UYL393352 VIH393352 VSD393352 WBZ393352 WLV393352 WVR393352 JF458888 TB458888 ACX458888 AMT458888 AWP458888 BGL458888 BQH458888 CAD458888 CJZ458888 CTV458888 DDR458888 DNN458888 DXJ458888 EHF458888 ERB458888 FAX458888 FKT458888 FUP458888 GEL458888 GOH458888 GYD458888 HHZ458888 HRV458888 IBR458888 ILN458888 IVJ458888 JFF458888 JPB458888 JYX458888 KIT458888 KSP458888 LCL458888 LMH458888 LWD458888 MFZ458888 MPV458888 MZR458888 NJN458888 NTJ458888 ODF458888 ONB458888 OWX458888 PGT458888 PQP458888 QAL458888 QKH458888 QUD458888 RDZ458888 RNV458888 RXR458888 SHN458888 SRJ458888 TBF458888 TLB458888 TUX458888 UET458888 UOP458888 UYL458888 VIH458888 VSD458888 WBZ458888 WLV458888 WVR458888 JF524424 TB524424 ACX524424 AMT524424 AWP524424 BGL524424 BQH524424 CAD524424 CJZ524424 CTV524424 DDR524424 DNN524424 DXJ524424 EHF524424 ERB524424 FAX524424 FKT524424 FUP524424 GEL524424 GOH524424 GYD524424 HHZ524424 HRV524424 IBR524424 ILN524424 IVJ524424 JFF524424 JPB524424 JYX524424 KIT524424 KSP524424 LCL524424 LMH524424 LWD524424 MFZ524424 MPV524424 MZR524424 NJN524424 NTJ524424 ODF524424 ONB524424 OWX524424 PGT524424 PQP524424 QAL524424 QKH524424 QUD524424 RDZ524424 RNV524424 RXR524424 SHN524424 SRJ524424 TBF524424 TLB524424 TUX524424 UET524424 UOP524424 UYL524424 VIH524424 VSD524424 WBZ524424 WLV524424 WVR524424 JF589960 TB589960 ACX589960 AMT589960 AWP589960 BGL589960 BQH589960 CAD589960 CJZ589960 CTV589960 DDR589960 DNN589960 DXJ589960 EHF589960 ERB589960 FAX589960 FKT589960 FUP589960 GEL589960 GOH589960 GYD589960 HHZ589960 HRV589960 IBR589960 ILN589960 IVJ589960 JFF589960 JPB589960 JYX589960 KIT589960 KSP589960 LCL589960 LMH589960 LWD589960 MFZ589960 MPV589960 MZR589960 NJN589960 NTJ589960 ODF589960 ONB589960 OWX589960 PGT589960 PQP589960 QAL589960 QKH589960 QUD589960 RDZ589960 RNV589960 RXR589960 SHN589960 SRJ589960 TBF589960 TLB589960 TUX589960 UET589960 UOP589960 UYL589960 VIH589960 VSD589960 WBZ589960 WLV589960 WVR589960 JF655496 TB655496 ACX655496 AMT655496 AWP655496 BGL655496 BQH655496 CAD655496 CJZ655496 CTV655496 DDR655496 DNN655496 DXJ655496 EHF655496 ERB655496 FAX655496 FKT655496 FUP655496 GEL655496 GOH655496 GYD655496 HHZ655496 HRV655496 IBR655496 ILN655496 IVJ655496 JFF655496 JPB655496 JYX655496 KIT655496 KSP655496 LCL655496 LMH655496 LWD655496 MFZ655496 MPV655496 MZR655496 NJN655496 NTJ655496 ODF655496 ONB655496 OWX655496 PGT655496 PQP655496 QAL655496 QKH655496 QUD655496 RDZ655496 RNV655496 RXR655496 SHN655496 SRJ655496 TBF655496 TLB655496 TUX655496 UET655496 UOP655496 UYL655496 VIH655496 VSD655496 WBZ655496 WLV655496 WVR655496 JF721032 TB721032 ACX721032 AMT721032 AWP721032 BGL721032 BQH721032 CAD721032 CJZ721032 CTV721032 DDR721032 DNN721032 DXJ721032 EHF721032 ERB721032 FAX721032 FKT721032 FUP721032 GEL721032 GOH721032 GYD721032 HHZ721032 HRV721032 IBR721032 ILN721032 IVJ721032 JFF721032 JPB721032 JYX721032 KIT721032 KSP721032 LCL721032 LMH721032 LWD721032 MFZ721032 MPV721032 MZR721032 NJN721032 NTJ721032 ODF721032 ONB721032 OWX721032 PGT721032 PQP721032 QAL721032 QKH721032 QUD721032 RDZ721032 RNV721032 RXR721032 SHN721032 SRJ721032 TBF721032 TLB721032 TUX721032 UET721032 UOP721032 UYL721032 VIH721032 VSD721032 WBZ721032 WLV721032 WVR721032 JF786568 TB786568 ACX786568 AMT786568 AWP786568 BGL786568 BQH786568 CAD786568 CJZ786568 CTV786568 DDR786568 DNN786568 DXJ786568 EHF786568 ERB786568 FAX786568 FKT786568 FUP786568 GEL786568 GOH786568 GYD786568 HHZ786568 HRV786568 IBR786568 ILN786568 IVJ786568 JFF786568 JPB786568 JYX786568 KIT786568 KSP786568 LCL786568 LMH786568 LWD786568 MFZ786568 MPV786568 MZR786568 NJN786568 NTJ786568 ODF786568 ONB786568 OWX786568 PGT786568 PQP786568 QAL786568 QKH786568 QUD786568 RDZ786568 RNV786568 RXR786568 SHN786568 SRJ786568 TBF786568 TLB786568 TUX786568 UET786568 UOP786568 UYL786568 VIH786568 VSD786568 WBZ786568 WLV786568 WVR786568 JF852104 TB852104 ACX852104 AMT852104 AWP852104 BGL852104 BQH852104 CAD852104 CJZ852104 CTV852104 DDR852104 DNN852104 DXJ852104 EHF852104 ERB852104 FAX852104 FKT852104 FUP852104 GEL852104 GOH852104 GYD852104 HHZ852104 HRV852104 IBR852104 ILN852104 IVJ852104 JFF852104 JPB852104 JYX852104 KIT852104 KSP852104 LCL852104 LMH852104 LWD852104 MFZ852104 MPV852104 MZR852104 NJN852104 NTJ852104 ODF852104 ONB852104 OWX852104 PGT852104 PQP852104 QAL852104 QKH852104 QUD852104 RDZ852104 RNV852104 RXR852104 SHN852104 SRJ852104 TBF852104 TLB852104 TUX852104 UET852104 UOP852104 UYL852104 VIH852104 VSD852104 WBZ852104 WLV852104 WVR852104 JF917640 TB917640 ACX917640 AMT917640 AWP917640 BGL917640 BQH917640 CAD917640 CJZ917640 CTV917640 DDR917640 DNN917640 DXJ917640 EHF917640 ERB917640 FAX917640 FKT917640 FUP917640 GEL917640 GOH917640 GYD917640 HHZ917640 HRV917640 IBR917640 ILN917640 IVJ917640 JFF917640 JPB917640 JYX917640 KIT917640 KSP917640 LCL917640 LMH917640 LWD917640 MFZ917640 MPV917640 MZR917640 NJN917640 NTJ917640 ODF917640 ONB917640 OWX917640 PGT917640 PQP917640 QAL917640 QKH917640 QUD917640 RDZ917640 RNV917640 RXR917640 SHN917640 SRJ917640 TBF917640 TLB917640 TUX917640 UET917640 UOP917640 UYL917640 VIH917640 VSD917640 WBZ917640 WLV917640 WVR917640 JF983176 TB983176 ACX983176 AMT983176 AWP983176 BGL983176 BQH983176 CAD983176 CJZ983176 CTV983176 DDR983176 DNN983176 DXJ983176 EHF983176 ERB983176 FAX983176 FKT983176 FUP983176 GEL983176 GOH983176 GYD983176 HHZ983176 HRV983176 IBR983176 ILN983176 IVJ983176 JFF983176 JPB983176 JYX983176 KIT983176 KSP983176 LCL983176 LMH983176 LWD983176 MFZ983176 MPV983176 MZR983176 NJN983176 NTJ983176 ODF983176 ONB983176 OWX983176 PGT983176 PQP983176 QAL983176 QKH983176 QUD983176 RDZ983176 RNV983176 RXR983176 SHN983176 SRJ983176 TBF983176 TLB983176 TUX983176 UET983176 UOP983176 UYL983176 VIH983176 VSD983176 WBZ983176 WLV983176 WVR983176 JF65500:JF65501 TB65500:TB65501 ACX65500:ACX65501 AMT65500:AMT65501 AWP65500:AWP65501 BGL65500:BGL65501 BQH65500:BQH65501 CAD65500:CAD65501 CJZ65500:CJZ65501 CTV65500:CTV65501 DDR65500:DDR65501 DNN65500:DNN65501 DXJ65500:DXJ65501 EHF65500:EHF65501 ERB65500:ERB65501 FAX65500:FAX65501 FKT65500:FKT65501 FUP65500:FUP65501 GEL65500:GEL65501 GOH65500:GOH65501 GYD65500:GYD65501 HHZ65500:HHZ65501 HRV65500:HRV65501 IBR65500:IBR65501 ILN65500:ILN65501 IVJ65500:IVJ65501 JFF65500:JFF65501 JPB65500:JPB65501 JYX65500:JYX65501 KIT65500:KIT65501 KSP65500:KSP65501 LCL65500:LCL65501 LMH65500:LMH65501 LWD65500:LWD65501 MFZ65500:MFZ65501 MPV65500:MPV65501 MZR65500:MZR65501 NJN65500:NJN65501 NTJ65500:NTJ65501 ODF65500:ODF65501 ONB65500:ONB65501 OWX65500:OWX65501 PGT65500:PGT65501 PQP65500:PQP65501 QAL65500:QAL65501 QKH65500:QKH65501 QUD65500:QUD65501 RDZ65500:RDZ65501 RNV65500:RNV65501 RXR65500:RXR65501 SHN65500:SHN65501 SRJ65500:SRJ65501 TBF65500:TBF65501 TLB65500:TLB65501 TUX65500:TUX65501 UET65500:UET65501 UOP65500:UOP65501 UYL65500:UYL65501 VIH65500:VIH65501 VSD65500:VSD65501 WBZ65500:WBZ65501 WLV65500:WLV65501 WVR65500:WVR65501 JF131036:JF131037 TB131036:TB131037 ACX131036:ACX131037 AMT131036:AMT131037 AWP131036:AWP131037 BGL131036:BGL131037 BQH131036:BQH131037 CAD131036:CAD131037 CJZ131036:CJZ131037 CTV131036:CTV131037 DDR131036:DDR131037 DNN131036:DNN131037 DXJ131036:DXJ131037 EHF131036:EHF131037 ERB131036:ERB131037 FAX131036:FAX131037 FKT131036:FKT131037 FUP131036:FUP131037 GEL131036:GEL131037 GOH131036:GOH131037 GYD131036:GYD131037 HHZ131036:HHZ131037 HRV131036:HRV131037 IBR131036:IBR131037 ILN131036:ILN131037 IVJ131036:IVJ131037 JFF131036:JFF131037 JPB131036:JPB131037 JYX131036:JYX131037 KIT131036:KIT131037 KSP131036:KSP131037 LCL131036:LCL131037 LMH131036:LMH131037 LWD131036:LWD131037 MFZ131036:MFZ131037 MPV131036:MPV131037 MZR131036:MZR131037 NJN131036:NJN131037 NTJ131036:NTJ131037 ODF131036:ODF131037 ONB131036:ONB131037 OWX131036:OWX131037 PGT131036:PGT131037 PQP131036:PQP131037 QAL131036:QAL131037 QKH131036:QKH131037 QUD131036:QUD131037 RDZ131036:RDZ131037 RNV131036:RNV131037 RXR131036:RXR131037 SHN131036:SHN131037 SRJ131036:SRJ131037 TBF131036:TBF131037 TLB131036:TLB131037 TUX131036:TUX131037 UET131036:UET131037 UOP131036:UOP131037 UYL131036:UYL131037 VIH131036:VIH131037 VSD131036:VSD131037 WBZ131036:WBZ131037 WLV131036:WLV131037 WVR131036:WVR131037 JF196572:JF196573 TB196572:TB196573 ACX196572:ACX196573 AMT196572:AMT196573 AWP196572:AWP196573 BGL196572:BGL196573 BQH196572:BQH196573 CAD196572:CAD196573 CJZ196572:CJZ196573 CTV196572:CTV196573 DDR196572:DDR196573 DNN196572:DNN196573 DXJ196572:DXJ196573 EHF196572:EHF196573 ERB196572:ERB196573 FAX196572:FAX196573 FKT196572:FKT196573 FUP196572:FUP196573 GEL196572:GEL196573 GOH196572:GOH196573 GYD196572:GYD196573 HHZ196572:HHZ196573 HRV196572:HRV196573 IBR196572:IBR196573 ILN196572:ILN196573 IVJ196572:IVJ196573 JFF196572:JFF196573 JPB196572:JPB196573 JYX196572:JYX196573 KIT196572:KIT196573 KSP196572:KSP196573 LCL196572:LCL196573 LMH196572:LMH196573 LWD196572:LWD196573 MFZ196572:MFZ196573 MPV196572:MPV196573 MZR196572:MZR196573 NJN196572:NJN196573 NTJ196572:NTJ196573 ODF196572:ODF196573 ONB196572:ONB196573 OWX196572:OWX196573 PGT196572:PGT196573 PQP196572:PQP196573 QAL196572:QAL196573 QKH196572:QKH196573 QUD196572:QUD196573 RDZ196572:RDZ196573 RNV196572:RNV196573 RXR196572:RXR196573 SHN196572:SHN196573 SRJ196572:SRJ196573 TBF196572:TBF196573 TLB196572:TLB196573 TUX196572:TUX196573 UET196572:UET196573 UOP196572:UOP196573 UYL196572:UYL196573 VIH196572:VIH196573 VSD196572:VSD196573 WBZ196572:WBZ196573 WLV196572:WLV196573 WVR196572:WVR196573 JF262108:JF262109 TB262108:TB262109 ACX262108:ACX262109 AMT262108:AMT262109 AWP262108:AWP262109 BGL262108:BGL262109 BQH262108:BQH262109 CAD262108:CAD262109 CJZ262108:CJZ262109 CTV262108:CTV262109 DDR262108:DDR262109 DNN262108:DNN262109 DXJ262108:DXJ262109 EHF262108:EHF262109 ERB262108:ERB262109 FAX262108:FAX262109 FKT262108:FKT262109 FUP262108:FUP262109 GEL262108:GEL262109 GOH262108:GOH262109 GYD262108:GYD262109 HHZ262108:HHZ262109 HRV262108:HRV262109 IBR262108:IBR262109 ILN262108:ILN262109 IVJ262108:IVJ262109 JFF262108:JFF262109 JPB262108:JPB262109 JYX262108:JYX262109 KIT262108:KIT262109 KSP262108:KSP262109 LCL262108:LCL262109 LMH262108:LMH262109 LWD262108:LWD262109 MFZ262108:MFZ262109 MPV262108:MPV262109 MZR262108:MZR262109 NJN262108:NJN262109 NTJ262108:NTJ262109 ODF262108:ODF262109 ONB262108:ONB262109 OWX262108:OWX262109 PGT262108:PGT262109 PQP262108:PQP262109 QAL262108:QAL262109 QKH262108:QKH262109 QUD262108:QUD262109 RDZ262108:RDZ262109 RNV262108:RNV262109 RXR262108:RXR262109 SHN262108:SHN262109 SRJ262108:SRJ262109 TBF262108:TBF262109 TLB262108:TLB262109 TUX262108:TUX262109 UET262108:UET262109 UOP262108:UOP262109 UYL262108:UYL262109 VIH262108:VIH262109 VSD262108:VSD262109 WBZ262108:WBZ262109 WLV262108:WLV262109 WVR262108:WVR262109 JF327644:JF327645 TB327644:TB327645 ACX327644:ACX327645 AMT327644:AMT327645 AWP327644:AWP327645 BGL327644:BGL327645 BQH327644:BQH327645 CAD327644:CAD327645 CJZ327644:CJZ327645 CTV327644:CTV327645 DDR327644:DDR327645 DNN327644:DNN327645 DXJ327644:DXJ327645 EHF327644:EHF327645 ERB327644:ERB327645 FAX327644:FAX327645 FKT327644:FKT327645 FUP327644:FUP327645 GEL327644:GEL327645 GOH327644:GOH327645 GYD327644:GYD327645 HHZ327644:HHZ327645 HRV327644:HRV327645 IBR327644:IBR327645 ILN327644:ILN327645 IVJ327644:IVJ327645 JFF327644:JFF327645 JPB327644:JPB327645 JYX327644:JYX327645 KIT327644:KIT327645 KSP327644:KSP327645 LCL327644:LCL327645 LMH327644:LMH327645 LWD327644:LWD327645 MFZ327644:MFZ327645 MPV327644:MPV327645 MZR327644:MZR327645 NJN327644:NJN327645 NTJ327644:NTJ327645 ODF327644:ODF327645 ONB327644:ONB327645 OWX327644:OWX327645 PGT327644:PGT327645 PQP327644:PQP327645 QAL327644:QAL327645 QKH327644:QKH327645 QUD327644:QUD327645 RDZ327644:RDZ327645 RNV327644:RNV327645 RXR327644:RXR327645 SHN327644:SHN327645 SRJ327644:SRJ327645 TBF327644:TBF327645 TLB327644:TLB327645 TUX327644:TUX327645 UET327644:UET327645 UOP327644:UOP327645 UYL327644:UYL327645 VIH327644:VIH327645 VSD327644:VSD327645 WBZ327644:WBZ327645 WLV327644:WLV327645 WVR327644:WVR327645 JF393180:JF393181 TB393180:TB393181 ACX393180:ACX393181 AMT393180:AMT393181 AWP393180:AWP393181 BGL393180:BGL393181 BQH393180:BQH393181 CAD393180:CAD393181 CJZ393180:CJZ393181 CTV393180:CTV393181 DDR393180:DDR393181 DNN393180:DNN393181 DXJ393180:DXJ393181 EHF393180:EHF393181 ERB393180:ERB393181 FAX393180:FAX393181 FKT393180:FKT393181 FUP393180:FUP393181 GEL393180:GEL393181 GOH393180:GOH393181 GYD393180:GYD393181 HHZ393180:HHZ393181 HRV393180:HRV393181 IBR393180:IBR393181 ILN393180:ILN393181 IVJ393180:IVJ393181 JFF393180:JFF393181 JPB393180:JPB393181 JYX393180:JYX393181 KIT393180:KIT393181 KSP393180:KSP393181 LCL393180:LCL393181 LMH393180:LMH393181 LWD393180:LWD393181 MFZ393180:MFZ393181 MPV393180:MPV393181 MZR393180:MZR393181 NJN393180:NJN393181 NTJ393180:NTJ393181 ODF393180:ODF393181 ONB393180:ONB393181 OWX393180:OWX393181 PGT393180:PGT393181 PQP393180:PQP393181 QAL393180:QAL393181 QKH393180:QKH393181 QUD393180:QUD393181 RDZ393180:RDZ393181 RNV393180:RNV393181 RXR393180:RXR393181 SHN393180:SHN393181 SRJ393180:SRJ393181 TBF393180:TBF393181 TLB393180:TLB393181 TUX393180:TUX393181 UET393180:UET393181 UOP393180:UOP393181 UYL393180:UYL393181 VIH393180:VIH393181 VSD393180:VSD393181 WBZ393180:WBZ393181 WLV393180:WLV393181 WVR393180:WVR393181 JF458716:JF458717 TB458716:TB458717 ACX458716:ACX458717 AMT458716:AMT458717 AWP458716:AWP458717 BGL458716:BGL458717 BQH458716:BQH458717 CAD458716:CAD458717 CJZ458716:CJZ458717 CTV458716:CTV458717 DDR458716:DDR458717 DNN458716:DNN458717 DXJ458716:DXJ458717 EHF458716:EHF458717 ERB458716:ERB458717 FAX458716:FAX458717 FKT458716:FKT458717 FUP458716:FUP458717 GEL458716:GEL458717 GOH458716:GOH458717 GYD458716:GYD458717 HHZ458716:HHZ458717 HRV458716:HRV458717 IBR458716:IBR458717 ILN458716:ILN458717 IVJ458716:IVJ458717 JFF458716:JFF458717 JPB458716:JPB458717 JYX458716:JYX458717 KIT458716:KIT458717 KSP458716:KSP458717 LCL458716:LCL458717 LMH458716:LMH458717 LWD458716:LWD458717 MFZ458716:MFZ458717 MPV458716:MPV458717 MZR458716:MZR458717 NJN458716:NJN458717 NTJ458716:NTJ458717 ODF458716:ODF458717 ONB458716:ONB458717 OWX458716:OWX458717 PGT458716:PGT458717 PQP458716:PQP458717 QAL458716:QAL458717 QKH458716:QKH458717 QUD458716:QUD458717 RDZ458716:RDZ458717 RNV458716:RNV458717 RXR458716:RXR458717 SHN458716:SHN458717 SRJ458716:SRJ458717 TBF458716:TBF458717 TLB458716:TLB458717 TUX458716:TUX458717 UET458716:UET458717 UOP458716:UOP458717 UYL458716:UYL458717 VIH458716:VIH458717 VSD458716:VSD458717 WBZ458716:WBZ458717 WLV458716:WLV458717 WVR458716:WVR458717 JF524252:JF524253 TB524252:TB524253 ACX524252:ACX524253 AMT524252:AMT524253 AWP524252:AWP524253 BGL524252:BGL524253 BQH524252:BQH524253 CAD524252:CAD524253 CJZ524252:CJZ524253 CTV524252:CTV524253 DDR524252:DDR524253 DNN524252:DNN524253 DXJ524252:DXJ524253 EHF524252:EHF524253 ERB524252:ERB524253 FAX524252:FAX524253 FKT524252:FKT524253 FUP524252:FUP524253 GEL524252:GEL524253 GOH524252:GOH524253 GYD524252:GYD524253 HHZ524252:HHZ524253 HRV524252:HRV524253 IBR524252:IBR524253 ILN524252:ILN524253 IVJ524252:IVJ524253 JFF524252:JFF524253 JPB524252:JPB524253 JYX524252:JYX524253 KIT524252:KIT524253 KSP524252:KSP524253 LCL524252:LCL524253 LMH524252:LMH524253 LWD524252:LWD524253 MFZ524252:MFZ524253 MPV524252:MPV524253 MZR524252:MZR524253 NJN524252:NJN524253 NTJ524252:NTJ524253 ODF524252:ODF524253 ONB524252:ONB524253 OWX524252:OWX524253 PGT524252:PGT524253 PQP524252:PQP524253 QAL524252:QAL524253 QKH524252:QKH524253 QUD524252:QUD524253 RDZ524252:RDZ524253 RNV524252:RNV524253 RXR524252:RXR524253 SHN524252:SHN524253 SRJ524252:SRJ524253 TBF524252:TBF524253 TLB524252:TLB524253 TUX524252:TUX524253 UET524252:UET524253 UOP524252:UOP524253 UYL524252:UYL524253 VIH524252:VIH524253 VSD524252:VSD524253 WBZ524252:WBZ524253 WLV524252:WLV524253 WVR524252:WVR524253 JF589788:JF589789 TB589788:TB589789 ACX589788:ACX589789 AMT589788:AMT589789 AWP589788:AWP589789 BGL589788:BGL589789 BQH589788:BQH589789 CAD589788:CAD589789 CJZ589788:CJZ589789 CTV589788:CTV589789 DDR589788:DDR589789 DNN589788:DNN589789 DXJ589788:DXJ589789 EHF589788:EHF589789 ERB589788:ERB589789 FAX589788:FAX589789 FKT589788:FKT589789 FUP589788:FUP589789 GEL589788:GEL589789 GOH589788:GOH589789 GYD589788:GYD589789 HHZ589788:HHZ589789 HRV589788:HRV589789 IBR589788:IBR589789 ILN589788:ILN589789 IVJ589788:IVJ589789 JFF589788:JFF589789 JPB589788:JPB589789 JYX589788:JYX589789 KIT589788:KIT589789 KSP589788:KSP589789 LCL589788:LCL589789 LMH589788:LMH589789 LWD589788:LWD589789 MFZ589788:MFZ589789 MPV589788:MPV589789 MZR589788:MZR589789 NJN589788:NJN589789 NTJ589788:NTJ589789 ODF589788:ODF589789 ONB589788:ONB589789 OWX589788:OWX589789 PGT589788:PGT589789 PQP589788:PQP589789 QAL589788:QAL589789 QKH589788:QKH589789 QUD589788:QUD589789 RDZ589788:RDZ589789 RNV589788:RNV589789 RXR589788:RXR589789 SHN589788:SHN589789 SRJ589788:SRJ589789 TBF589788:TBF589789 TLB589788:TLB589789 TUX589788:TUX589789 UET589788:UET589789 UOP589788:UOP589789 UYL589788:UYL589789 VIH589788:VIH589789 VSD589788:VSD589789 WBZ589788:WBZ589789 WLV589788:WLV589789 WVR589788:WVR589789 JF655324:JF655325 TB655324:TB655325 ACX655324:ACX655325 AMT655324:AMT655325 AWP655324:AWP655325 BGL655324:BGL655325 BQH655324:BQH655325 CAD655324:CAD655325 CJZ655324:CJZ655325 CTV655324:CTV655325 DDR655324:DDR655325 DNN655324:DNN655325 DXJ655324:DXJ655325 EHF655324:EHF655325 ERB655324:ERB655325 FAX655324:FAX655325 FKT655324:FKT655325 FUP655324:FUP655325 GEL655324:GEL655325 GOH655324:GOH655325 GYD655324:GYD655325 HHZ655324:HHZ655325 HRV655324:HRV655325 IBR655324:IBR655325 ILN655324:ILN655325 IVJ655324:IVJ655325 JFF655324:JFF655325 JPB655324:JPB655325 JYX655324:JYX655325 KIT655324:KIT655325 KSP655324:KSP655325 LCL655324:LCL655325 LMH655324:LMH655325 LWD655324:LWD655325 MFZ655324:MFZ655325 MPV655324:MPV655325 MZR655324:MZR655325 NJN655324:NJN655325 NTJ655324:NTJ655325 ODF655324:ODF655325 ONB655324:ONB655325 OWX655324:OWX655325 PGT655324:PGT655325 PQP655324:PQP655325 QAL655324:QAL655325 QKH655324:QKH655325 QUD655324:QUD655325 RDZ655324:RDZ655325 RNV655324:RNV655325 RXR655324:RXR655325 SHN655324:SHN655325 SRJ655324:SRJ655325 TBF655324:TBF655325 TLB655324:TLB655325 TUX655324:TUX655325 UET655324:UET655325 UOP655324:UOP655325 UYL655324:UYL655325 VIH655324:VIH655325 VSD655324:VSD655325 WBZ655324:WBZ655325 WLV655324:WLV655325 WVR655324:WVR655325 JF720860:JF720861 TB720860:TB720861 ACX720860:ACX720861 AMT720860:AMT720861 AWP720860:AWP720861 BGL720860:BGL720861 BQH720860:BQH720861 CAD720860:CAD720861 CJZ720860:CJZ720861 CTV720860:CTV720861 DDR720860:DDR720861 DNN720860:DNN720861 DXJ720860:DXJ720861 EHF720860:EHF720861 ERB720860:ERB720861 FAX720860:FAX720861 FKT720860:FKT720861 FUP720860:FUP720861 GEL720860:GEL720861 GOH720860:GOH720861 GYD720860:GYD720861 HHZ720860:HHZ720861 HRV720860:HRV720861 IBR720860:IBR720861 ILN720860:ILN720861 IVJ720860:IVJ720861 JFF720860:JFF720861 JPB720860:JPB720861 JYX720860:JYX720861 KIT720860:KIT720861 KSP720860:KSP720861 LCL720860:LCL720861 LMH720860:LMH720861 LWD720860:LWD720861 MFZ720860:MFZ720861 MPV720860:MPV720861 MZR720860:MZR720861 NJN720860:NJN720861 NTJ720860:NTJ720861 ODF720860:ODF720861 ONB720860:ONB720861 OWX720860:OWX720861 PGT720860:PGT720861 PQP720860:PQP720861 QAL720860:QAL720861 QKH720860:QKH720861 QUD720860:QUD720861 RDZ720860:RDZ720861 RNV720860:RNV720861 RXR720860:RXR720861 SHN720860:SHN720861 SRJ720860:SRJ720861 TBF720860:TBF720861 TLB720860:TLB720861 TUX720860:TUX720861 UET720860:UET720861 UOP720860:UOP720861 UYL720860:UYL720861 VIH720860:VIH720861 VSD720860:VSD720861 WBZ720860:WBZ720861 WLV720860:WLV720861 WVR720860:WVR720861 JF786396:JF786397 TB786396:TB786397 ACX786396:ACX786397 AMT786396:AMT786397 AWP786396:AWP786397 BGL786396:BGL786397 BQH786396:BQH786397 CAD786396:CAD786397 CJZ786396:CJZ786397 CTV786396:CTV786397 DDR786396:DDR786397 DNN786396:DNN786397 DXJ786396:DXJ786397 EHF786396:EHF786397 ERB786396:ERB786397 FAX786396:FAX786397 FKT786396:FKT786397 FUP786396:FUP786397 GEL786396:GEL786397 GOH786396:GOH786397 GYD786396:GYD786397 HHZ786396:HHZ786397 HRV786396:HRV786397 IBR786396:IBR786397 ILN786396:ILN786397 IVJ786396:IVJ786397 JFF786396:JFF786397 JPB786396:JPB786397 JYX786396:JYX786397 KIT786396:KIT786397 KSP786396:KSP786397 LCL786396:LCL786397 LMH786396:LMH786397 LWD786396:LWD786397 MFZ786396:MFZ786397 MPV786396:MPV786397 MZR786396:MZR786397 NJN786396:NJN786397 NTJ786396:NTJ786397 ODF786396:ODF786397 ONB786396:ONB786397 OWX786396:OWX786397 PGT786396:PGT786397 PQP786396:PQP786397 QAL786396:QAL786397 QKH786396:QKH786397 QUD786396:QUD786397 RDZ786396:RDZ786397 RNV786396:RNV786397 RXR786396:RXR786397 SHN786396:SHN786397 SRJ786396:SRJ786397 TBF786396:TBF786397 TLB786396:TLB786397 TUX786396:TUX786397 UET786396:UET786397 UOP786396:UOP786397 UYL786396:UYL786397 VIH786396:VIH786397 VSD786396:VSD786397 WBZ786396:WBZ786397 WLV786396:WLV786397 WVR786396:WVR786397 JF851932:JF851933 TB851932:TB851933 ACX851932:ACX851933 AMT851932:AMT851933 AWP851932:AWP851933 BGL851932:BGL851933 BQH851932:BQH851933 CAD851932:CAD851933 CJZ851932:CJZ851933 CTV851932:CTV851933 DDR851932:DDR851933 DNN851932:DNN851933 DXJ851932:DXJ851933 EHF851932:EHF851933 ERB851932:ERB851933 FAX851932:FAX851933 FKT851932:FKT851933 FUP851932:FUP851933 GEL851932:GEL851933 GOH851932:GOH851933 GYD851932:GYD851933 HHZ851932:HHZ851933 HRV851932:HRV851933 IBR851932:IBR851933 ILN851932:ILN851933 IVJ851932:IVJ851933 JFF851932:JFF851933 JPB851932:JPB851933 JYX851932:JYX851933 KIT851932:KIT851933 KSP851932:KSP851933 LCL851932:LCL851933 LMH851932:LMH851933 LWD851932:LWD851933 MFZ851932:MFZ851933 MPV851932:MPV851933 MZR851932:MZR851933 NJN851932:NJN851933 NTJ851932:NTJ851933 ODF851932:ODF851933 ONB851932:ONB851933 OWX851932:OWX851933 PGT851932:PGT851933 PQP851932:PQP851933 QAL851932:QAL851933 QKH851932:QKH851933 QUD851932:QUD851933 RDZ851932:RDZ851933 RNV851932:RNV851933 RXR851932:RXR851933 SHN851932:SHN851933 SRJ851932:SRJ851933 TBF851932:TBF851933 TLB851932:TLB851933 TUX851932:TUX851933 UET851932:UET851933 UOP851932:UOP851933 UYL851932:UYL851933 VIH851932:VIH851933 VSD851932:VSD851933 WBZ851932:WBZ851933 WLV851932:WLV851933 WVR851932:WVR851933 JF917468:JF917469 TB917468:TB917469 ACX917468:ACX917469 AMT917468:AMT917469 AWP917468:AWP917469 BGL917468:BGL917469 BQH917468:BQH917469 CAD917468:CAD917469 CJZ917468:CJZ917469 CTV917468:CTV917469 DDR917468:DDR917469 DNN917468:DNN917469 DXJ917468:DXJ917469 EHF917468:EHF917469 ERB917468:ERB917469 FAX917468:FAX917469 FKT917468:FKT917469 FUP917468:FUP917469 GEL917468:GEL917469 GOH917468:GOH917469 GYD917468:GYD917469 HHZ917468:HHZ917469 HRV917468:HRV917469 IBR917468:IBR917469 ILN917468:ILN917469 IVJ917468:IVJ917469 JFF917468:JFF917469 JPB917468:JPB917469 JYX917468:JYX917469 KIT917468:KIT917469 KSP917468:KSP917469 LCL917468:LCL917469 LMH917468:LMH917469 LWD917468:LWD917469 MFZ917468:MFZ917469 MPV917468:MPV917469 MZR917468:MZR917469 NJN917468:NJN917469 NTJ917468:NTJ917469 ODF917468:ODF917469 ONB917468:ONB917469 OWX917468:OWX917469 PGT917468:PGT917469 PQP917468:PQP917469 QAL917468:QAL917469 QKH917468:QKH917469 QUD917468:QUD917469 RDZ917468:RDZ917469 RNV917468:RNV917469 RXR917468:RXR917469 SHN917468:SHN917469 SRJ917468:SRJ917469 TBF917468:TBF917469 TLB917468:TLB917469 TUX917468:TUX917469 UET917468:UET917469 UOP917468:UOP917469 UYL917468:UYL917469 VIH917468:VIH917469 VSD917468:VSD917469 WBZ917468:WBZ917469 WLV917468:WLV917469 WVR917468:WVR917469 JF983004:JF983005 TB983004:TB983005 ACX983004:ACX983005 AMT983004:AMT983005 AWP983004:AWP983005 BGL983004:BGL983005 BQH983004:BQH983005 CAD983004:CAD983005 CJZ983004:CJZ983005 CTV983004:CTV983005 DDR983004:DDR983005 DNN983004:DNN983005 DXJ983004:DXJ983005 EHF983004:EHF983005 ERB983004:ERB983005 FAX983004:FAX983005 FKT983004:FKT983005 FUP983004:FUP983005 GEL983004:GEL983005 GOH983004:GOH983005 GYD983004:GYD983005 HHZ983004:HHZ983005 HRV983004:HRV983005 IBR983004:IBR983005 ILN983004:ILN983005 IVJ983004:IVJ983005 JFF983004:JFF983005 JPB983004:JPB983005 JYX983004:JYX983005 KIT983004:KIT983005 KSP983004:KSP983005 LCL983004:LCL983005 LMH983004:LMH983005 LWD983004:LWD983005 MFZ983004:MFZ983005 MPV983004:MPV983005 MZR983004:MZR983005 NJN983004:NJN983005 NTJ983004:NTJ983005 ODF983004:ODF983005 ONB983004:ONB983005 OWX983004:OWX983005 PGT983004:PGT983005 PQP983004:PQP983005 QAL983004:QAL983005 QKH983004:QKH983005 QUD983004:QUD983005 RDZ983004:RDZ983005 RNV983004:RNV983005 RXR983004:RXR983005 SHN983004:SHN983005 SRJ983004:SRJ983005 TBF983004:TBF983005 TLB983004:TLB983005 TUX983004:TUX983005 UET983004:UET983005 UOP983004:UOP983005 UYL983004:UYL983005 VIH983004:VIH983005 VSD983004:VSD983005 WBZ983004:WBZ983005 WLV983004:WLV983005 WVR983004:WVR983005 JF65693:JF65695 TB65693:TB65695 ACX65693:ACX65695 AMT65693:AMT65695 AWP65693:AWP65695 BGL65693:BGL65695 BQH65693:BQH65695 CAD65693:CAD65695 CJZ65693:CJZ65695 CTV65693:CTV65695 DDR65693:DDR65695 DNN65693:DNN65695 DXJ65693:DXJ65695 EHF65693:EHF65695 ERB65693:ERB65695 FAX65693:FAX65695 FKT65693:FKT65695 FUP65693:FUP65695 GEL65693:GEL65695 GOH65693:GOH65695 GYD65693:GYD65695 HHZ65693:HHZ65695 HRV65693:HRV65695 IBR65693:IBR65695 ILN65693:ILN65695 IVJ65693:IVJ65695 JFF65693:JFF65695 JPB65693:JPB65695 JYX65693:JYX65695 KIT65693:KIT65695 KSP65693:KSP65695 LCL65693:LCL65695 LMH65693:LMH65695 LWD65693:LWD65695 MFZ65693:MFZ65695 MPV65693:MPV65695 MZR65693:MZR65695 NJN65693:NJN65695 NTJ65693:NTJ65695 ODF65693:ODF65695 ONB65693:ONB65695 OWX65693:OWX65695 PGT65693:PGT65695 PQP65693:PQP65695 QAL65693:QAL65695 QKH65693:QKH65695 QUD65693:QUD65695 RDZ65693:RDZ65695 RNV65693:RNV65695 RXR65693:RXR65695 SHN65693:SHN65695 SRJ65693:SRJ65695 TBF65693:TBF65695 TLB65693:TLB65695 TUX65693:TUX65695 UET65693:UET65695 UOP65693:UOP65695 UYL65693:UYL65695 VIH65693:VIH65695 VSD65693:VSD65695 WBZ65693:WBZ65695 WLV65693:WLV65695 WVR65693:WVR65695 JF131229:JF131231 TB131229:TB131231 ACX131229:ACX131231 AMT131229:AMT131231 AWP131229:AWP131231 BGL131229:BGL131231 BQH131229:BQH131231 CAD131229:CAD131231 CJZ131229:CJZ131231 CTV131229:CTV131231 DDR131229:DDR131231 DNN131229:DNN131231 DXJ131229:DXJ131231 EHF131229:EHF131231 ERB131229:ERB131231 FAX131229:FAX131231 FKT131229:FKT131231 FUP131229:FUP131231 GEL131229:GEL131231 GOH131229:GOH131231 GYD131229:GYD131231 HHZ131229:HHZ131231 HRV131229:HRV131231 IBR131229:IBR131231 ILN131229:ILN131231 IVJ131229:IVJ131231 JFF131229:JFF131231 JPB131229:JPB131231 JYX131229:JYX131231 KIT131229:KIT131231 KSP131229:KSP131231 LCL131229:LCL131231 LMH131229:LMH131231 LWD131229:LWD131231 MFZ131229:MFZ131231 MPV131229:MPV131231 MZR131229:MZR131231 NJN131229:NJN131231 NTJ131229:NTJ131231 ODF131229:ODF131231 ONB131229:ONB131231 OWX131229:OWX131231 PGT131229:PGT131231 PQP131229:PQP131231 QAL131229:QAL131231 QKH131229:QKH131231 QUD131229:QUD131231 RDZ131229:RDZ131231 RNV131229:RNV131231 RXR131229:RXR131231 SHN131229:SHN131231 SRJ131229:SRJ131231 TBF131229:TBF131231 TLB131229:TLB131231 TUX131229:TUX131231 UET131229:UET131231 UOP131229:UOP131231 UYL131229:UYL131231 VIH131229:VIH131231 VSD131229:VSD131231 WBZ131229:WBZ131231 WLV131229:WLV131231 WVR131229:WVR131231 JF196765:JF196767 TB196765:TB196767 ACX196765:ACX196767 AMT196765:AMT196767 AWP196765:AWP196767 BGL196765:BGL196767 BQH196765:BQH196767 CAD196765:CAD196767 CJZ196765:CJZ196767 CTV196765:CTV196767 DDR196765:DDR196767 DNN196765:DNN196767 DXJ196765:DXJ196767 EHF196765:EHF196767 ERB196765:ERB196767 FAX196765:FAX196767 FKT196765:FKT196767 FUP196765:FUP196767 GEL196765:GEL196767 GOH196765:GOH196767 GYD196765:GYD196767 HHZ196765:HHZ196767 HRV196765:HRV196767 IBR196765:IBR196767 ILN196765:ILN196767 IVJ196765:IVJ196767 JFF196765:JFF196767 JPB196765:JPB196767 JYX196765:JYX196767 KIT196765:KIT196767 KSP196765:KSP196767 LCL196765:LCL196767 LMH196765:LMH196767 LWD196765:LWD196767 MFZ196765:MFZ196767 MPV196765:MPV196767 MZR196765:MZR196767 NJN196765:NJN196767 NTJ196765:NTJ196767 ODF196765:ODF196767 ONB196765:ONB196767 OWX196765:OWX196767 PGT196765:PGT196767 PQP196765:PQP196767 QAL196765:QAL196767 QKH196765:QKH196767 QUD196765:QUD196767 RDZ196765:RDZ196767 RNV196765:RNV196767 RXR196765:RXR196767 SHN196765:SHN196767 SRJ196765:SRJ196767 TBF196765:TBF196767 TLB196765:TLB196767 TUX196765:TUX196767 UET196765:UET196767 UOP196765:UOP196767 UYL196765:UYL196767 VIH196765:VIH196767 VSD196765:VSD196767 WBZ196765:WBZ196767 WLV196765:WLV196767 WVR196765:WVR196767 JF262301:JF262303 TB262301:TB262303 ACX262301:ACX262303 AMT262301:AMT262303 AWP262301:AWP262303 BGL262301:BGL262303 BQH262301:BQH262303 CAD262301:CAD262303 CJZ262301:CJZ262303 CTV262301:CTV262303 DDR262301:DDR262303 DNN262301:DNN262303 DXJ262301:DXJ262303 EHF262301:EHF262303 ERB262301:ERB262303 FAX262301:FAX262303 FKT262301:FKT262303 FUP262301:FUP262303 GEL262301:GEL262303 GOH262301:GOH262303 GYD262301:GYD262303 HHZ262301:HHZ262303 HRV262301:HRV262303 IBR262301:IBR262303 ILN262301:ILN262303 IVJ262301:IVJ262303 JFF262301:JFF262303 JPB262301:JPB262303 JYX262301:JYX262303 KIT262301:KIT262303 KSP262301:KSP262303 LCL262301:LCL262303 LMH262301:LMH262303 LWD262301:LWD262303 MFZ262301:MFZ262303 MPV262301:MPV262303 MZR262301:MZR262303 NJN262301:NJN262303 NTJ262301:NTJ262303 ODF262301:ODF262303 ONB262301:ONB262303 OWX262301:OWX262303 PGT262301:PGT262303 PQP262301:PQP262303 QAL262301:QAL262303 QKH262301:QKH262303 QUD262301:QUD262303 RDZ262301:RDZ262303 RNV262301:RNV262303 RXR262301:RXR262303 SHN262301:SHN262303 SRJ262301:SRJ262303 TBF262301:TBF262303 TLB262301:TLB262303 TUX262301:TUX262303 UET262301:UET262303 UOP262301:UOP262303 UYL262301:UYL262303 VIH262301:VIH262303 VSD262301:VSD262303 WBZ262301:WBZ262303 WLV262301:WLV262303 WVR262301:WVR262303 JF327837:JF327839 TB327837:TB327839 ACX327837:ACX327839 AMT327837:AMT327839 AWP327837:AWP327839 BGL327837:BGL327839 BQH327837:BQH327839 CAD327837:CAD327839 CJZ327837:CJZ327839 CTV327837:CTV327839 DDR327837:DDR327839 DNN327837:DNN327839 DXJ327837:DXJ327839 EHF327837:EHF327839 ERB327837:ERB327839 FAX327837:FAX327839 FKT327837:FKT327839 FUP327837:FUP327839 GEL327837:GEL327839 GOH327837:GOH327839 GYD327837:GYD327839 HHZ327837:HHZ327839 HRV327837:HRV327839 IBR327837:IBR327839 ILN327837:ILN327839 IVJ327837:IVJ327839 JFF327837:JFF327839 JPB327837:JPB327839 JYX327837:JYX327839 KIT327837:KIT327839 KSP327837:KSP327839 LCL327837:LCL327839 LMH327837:LMH327839 LWD327837:LWD327839 MFZ327837:MFZ327839 MPV327837:MPV327839 MZR327837:MZR327839 NJN327837:NJN327839 NTJ327837:NTJ327839 ODF327837:ODF327839 ONB327837:ONB327839 OWX327837:OWX327839 PGT327837:PGT327839 PQP327837:PQP327839 QAL327837:QAL327839 QKH327837:QKH327839 QUD327837:QUD327839 RDZ327837:RDZ327839 RNV327837:RNV327839 RXR327837:RXR327839 SHN327837:SHN327839 SRJ327837:SRJ327839 TBF327837:TBF327839 TLB327837:TLB327839 TUX327837:TUX327839 UET327837:UET327839 UOP327837:UOP327839 UYL327837:UYL327839 VIH327837:VIH327839 VSD327837:VSD327839 WBZ327837:WBZ327839 WLV327837:WLV327839 WVR327837:WVR327839 JF393373:JF393375 TB393373:TB393375 ACX393373:ACX393375 AMT393373:AMT393375 AWP393373:AWP393375 BGL393373:BGL393375 BQH393373:BQH393375 CAD393373:CAD393375 CJZ393373:CJZ393375 CTV393373:CTV393375 DDR393373:DDR393375 DNN393373:DNN393375 DXJ393373:DXJ393375 EHF393373:EHF393375 ERB393373:ERB393375 FAX393373:FAX393375 FKT393373:FKT393375 FUP393373:FUP393375 GEL393373:GEL393375 GOH393373:GOH393375 GYD393373:GYD393375 HHZ393373:HHZ393375 HRV393373:HRV393375 IBR393373:IBR393375 ILN393373:ILN393375 IVJ393373:IVJ393375 JFF393373:JFF393375 JPB393373:JPB393375 JYX393373:JYX393375 KIT393373:KIT393375 KSP393373:KSP393375 LCL393373:LCL393375 LMH393373:LMH393375 LWD393373:LWD393375 MFZ393373:MFZ393375 MPV393373:MPV393375 MZR393373:MZR393375 NJN393373:NJN393375 NTJ393373:NTJ393375 ODF393373:ODF393375 ONB393373:ONB393375 OWX393373:OWX393375 PGT393373:PGT393375 PQP393373:PQP393375 QAL393373:QAL393375 QKH393373:QKH393375 QUD393373:QUD393375 RDZ393373:RDZ393375 RNV393373:RNV393375 RXR393373:RXR393375 SHN393373:SHN393375 SRJ393373:SRJ393375 TBF393373:TBF393375 TLB393373:TLB393375 TUX393373:TUX393375 UET393373:UET393375 UOP393373:UOP393375 UYL393373:UYL393375 VIH393373:VIH393375 VSD393373:VSD393375 WBZ393373:WBZ393375 WLV393373:WLV393375 WVR393373:WVR393375 JF458909:JF458911 TB458909:TB458911 ACX458909:ACX458911 AMT458909:AMT458911 AWP458909:AWP458911 BGL458909:BGL458911 BQH458909:BQH458911 CAD458909:CAD458911 CJZ458909:CJZ458911 CTV458909:CTV458911 DDR458909:DDR458911 DNN458909:DNN458911 DXJ458909:DXJ458911 EHF458909:EHF458911 ERB458909:ERB458911 FAX458909:FAX458911 FKT458909:FKT458911 FUP458909:FUP458911 GEL458909:GEL458911 GOH458909:GOH458911 GYD458909:GYD458911 HHZ458909:HHZ458911 HRV458909:HRV458911 IBR458909:IBR458911 ILN458909:ILN458911 IVJ458909:IVJ458911 JFF458909:JFF458911 JPB458909:JPB458911 JYX458909:JYX458911 KIT458909:KIT458911 KSP458909:KSP458911 LCL458909:LCL458911 LMH458909:LMH458911 LWD458909:LWD458911 MFZ458909:MFZ458911 MPV458909:MPV458911 MZR458909:MZR458911 NJN458909:NJN458911 NTJ458909:NTJ458911 ODF458909:ODF458911 ONB458909:ONB458911 OWX458909:OWX458911 PGT458909:PGT458911 PQP458909:PQP458911 QAL458909:QAL458911 QKH458909:QKH458911 QUD458909:QUD458911 RDZ458909:RDZ458911 RNV458909:RNV458911 RXR458909:RXR458911 SHN458909:SHN458911 SRJ458909:SRJ458911 TBF458909:TBF458911 TLB458909:TLB458911 TUX458909:TUX458911 UET458909:UET458911 UOP458909:UOP458911 UYL458909:UYL458911 VIH458909:VIH458911 VSD458909:VSD458911 WBZ458909:WBZ458911 WLV458909:WLV458911 WVR458909:WVR458911 JF524445:JF524447 TB524445:TB524447 ACX524445:ACX524447 AMT524445:AMT524447 AWP524445:AWP524447 BGL524445:BGL524447 BQH524445:BQH524447 CAD524445:CAD524447 CJZ524445:CJZ524447 CTV524445:CTV524447 DDR524445:DDR524447 DNN524445:DNN524447 DXJ524445:DXJ524447 EHF524445:EHF524447 ERB524445:ERB524447 FAX524445:FAX524447 FKT524445:FKT524447 FUP524445:FUP524447 GEL524445:GEL524447 GOH524445:GOH524447 GYD524445:GYD524447 HHZ524445:HHZ524447 HRV524445:HRV524447 IBR524445:IBR524447 ILN524445:ILN524447 IVJ524445:IVJ524447 JFF524445:JFF524447 JPB524445:JPB524447 JYX524445:JYX524447 KIT524445:KIT524447 KSP524445:KSP524447 LCL524445:LCL524447 LMH524445:LMH524447 LWD524445:LWD524447 MFZ524445:MFZ524447 MPV524445:MPV524447 MZR524445:MZR524447 NJN524445:NJN524447 NTJ524445:NTJ524447 ODF524445:ODF524447 ONB524445:ONB524447 OWX524445:OWX524447 PGT524445:PGT524447 PQP524445:PQP524447 QAL524445:QAL524447 QKH524445:QKH524447 QUD524445:QUD524447 RDZ524445:RDZ524447 RNV524445:RNV524447 RXR524445:RXR524447 SHN524445:SHN524447 SRJ524445:SRJ524447 TBF524445:TBF524447 TLB524445:TLB524447 TUX524445:TUX524447 UET524445:UET524447 UOP524445:UOP524447 UYL524445:UYL524447 VIH524445:VIH524447 VSD524445:VSD524447 WBZ524445:WBZ524447 WLV524445:WLV524447 WVR524445:WVR524447 JF589981:JF589983 TB589981:TB589983 ACX589981:ACX589983 AMT589981:AMT589983 AWP589981:AWP589983 BGL589981:BGL589983 BQH589981:BQH589983 CAD589981:CAD589983 CJZ589981:CJZ589983 CTV589981:CTV589983 DDR589981:DDR589983 DNN589981:DNN589983 DXJ589981:DXJ589983 EHF589981:EHF589983 ERB589981:ERB589983 FAX589981:FAX589983 FKT589981:FKT589983 FUP589981:FUP589983 GEL589981:GEL589983 GOH589981:GOH589983 GYD589981:GYD589983 HHZ589981:HHZ589983 HRV589981:HRV589983 IBR589981:IBR589983 ILN589981:ILN589983 IVJ589981:IVJ589983 JFF589981:JFF589983 JPB589981:JPB589983 JYX589981:JYX589983 KIT589981:KIT589983 KSP589981:KSP589983 LCL589981:LCL589983 LMH589981:LMH589983 LWD589981:LWD589983 MFZ589981:MFZ589983 MPV589981:MPV589983 MZR589981:MZR589983 NJN589981:NJN589983 NTJ589981:NTJ589983 ODF589981:ODF589983 ONB589981:ONB589983 OWX589981:OWX589983 PGT589981:PGT589983 PQP589981:PQP589983 QAL589981:QAL589983 QKH589981:QKH589983 QUD589981:QUD589983 RDZ589981:RDZ589983 RNV589981:RNV589983 RXR589981:RXR589983 SHN589981:SHN589983 SRJ589981:SRJ589983 TBF589981:TBF589983 TLB589981:TLB589983 TUX589981:TUX589983 UET589981:UET589983 UOP589981:UOP589983 UYL589981:UYL589983 VIH589981:VIH589983 VSD589981:VSD589983 WBZ589981:WBZ589983 WLV589981:WLV589983 WVR589981:WVR589983 JF655517:JF655519 TB655517:TB655519 ACX655517:ACX655519 AMT655517:AMT655519 AWP655517:AWP655519 BGL655517:BGL655519 BQH655517:BQH655519 CAD655517:CAD655519 CJZ655517:CJZ655519 CTV655517:CTV655519 DDR655517:DDR655519 DNN655517:DNN655519 DXJ655517:DXJ655519 EHF655517:EHF655519 ERB655517:ERB655519 FAX655517:FAX655519 FKT655517:FKT655519 FUP655517:FUP655519 GEL655517:GEL655519 GOH655517:GOH655519 GYD655517:GYD655519 HHZ655517:HHZ655519 HRV655517:HRV655519 IBR655517:IBR655519 ILN655517:ILN655519 IVJ655517:IVJ655519 JFF655517:JFF655519 JPB655517:JPB655519 JYX655517:JYX655519 KIT655517:KIT655519 KSP655517:KSP655519 LCL655517:LCL655519 LMH655517:LMH655519 LWD655517:LWD655519 MFZ655517:MFZ655519 MPV655517:MPV655519 MZR655517:MZR655519 NJN655517:NJN655519 NTJ655517:NTJ655519 ODF655517:ODF655519 ONB655517:ONB655519 OWX655517:OWX655519 PGT655517:PGT655519 PQP655517:PQP655519 QAL655517:QAL655519 QKH655517:QKH655519 QUD655517:QUD655519 RDZ655517:RDZ655519 RNV655517:RNV655519 RXR655517:RXR655519 SHN655517:SHN655519 SRJ655517:SRJ655519 TBF655517:TBF655519 TLB655517:TLB655519 TUX655517:TUX655519 UET655517:UET655519 UOP655517:UOP655519 UYL655517:UYL655519 VIH655517:VIH655519 VSD655517:VSD655519 WBZ655517:WBZ655519 WLV655517:WLV655519 WVR655517:WVR655519 JF721053:JF721055 TB721053:TB721055 ACX721053:ACX721055 AMT721053:AMT721055 AWP721053:AWP721055 BGL721053:BGL721055 BQH721053:BQH721055 CAD721053:CAD721055 CJZ721053:CJZ721055 CTV721053:CTV721055 DDR721053:DDR721055 DNN721053:DNN721055 DXJ721053:DXJ721055 EHF721053:EHF721055 ERB721053:ERB721055 FAX721053:FAX721055 FKT721053:FKT721055 FUP721053:FUP721055 GEL721053:GEL721055 GOH721053:GOH721055 GYD721053:GYD721055 HHZ721053:HHZ721055 HRV721053:HRV721055 IBR721053:IBR721055 ILN721053:ILN721055 IVJ721053:IVJ721055 JFF721053:JFF721055 JPB721053:JPB721055 JYX721053:JYX721055 KIT721053:KIT721055 KSP721053:KSP721055 LCL721053:LCL721055 LMH721053:LMH721055 LWD721053:LWD721055 MFZ721053:MFZ721055 MPV721053:MPV721055 MZR721053:MZR721055 NJN721053:NJN721055 NTJ721053:NTJ721055 ODF721053:ODF721055 ONB721053:ONB721055 OWX721053:OWX721055 PGT721053:PGT721055 PQP721053:PQP721055 QAL721053:QAL721055 QKH721053:QKH721055 QUD721053:QUD721055 RDZ721053:RDZ721055 RNV721053:RNV721055 RXR721053:RXR721055 SHN721053:SHN721055 SRJ721053:SRJ721055 TBF721053:TBF721055 TLB721053:TLB721055 TUX721053:TUX721055 UET721053:UET721055 UOP721053:UOP721055 UYL721053:UYL721055 VIH721053:VIH721055 VSD721053:VSD721055 WBZ721053:WBZ721055 WLV721053:WLV721055 WVR721053:WVR721055 JF786589:JF786591 TB786589:TB786591 ACX786589:ACX786591 AMT786589:AMT786591 AWP786589:AWP786591 BGL786589:BGL786591 BQH786589:BQH786591 CAD786589:CAD786591 CJZ786589:CJZ786591 CTV786589:CTV786591 DDR786589:DDR786591 DNN786589:DNN786591 DXJ786589:DXJ786591 EHF786589:EHF786591 ERB786589:ERB786591 FAX786589:FAX786591 FKT786589:FKT786591 FUP786589:FUP786591 GEL786589:GEL786591 GOH786589:GOH786591 GYD786589:GYD786591 HHZ786589:HHZ786591 HRV786589:HRV786591 IBR786589:IBR786591 ILN786589:ILN786591 IVJ786589:IVJ786591 JFF786589:JFF786591 JPB786589:JPB786591 JYX786589:JYX786591 KIT786589:KIT786591 KSP786589:KSP786591 LCL786589:LCL786591 LMH786589:LMH786591 LWD786589:LWD786591 MFZ786589:MFZ786591 MPV786589:MPV786591 MZR786589:MZR786591 NJN786589:NJN786591 NTJ786589:NTJ786591 ODF786589:ODF786591 ONB786589:ONB786591 OWX786589:OWX786591 PGT786589:PGT786591 PQP786589:PQP786591 QAL786589:QAL786591 QKH786589:QKH786591 QUD786589:QUD786591 RDZ786589:RDZ786591 RNV786589:RNV786591 RXR786589:RXR786591 SHN786589:SHN786591 SRJ786589:SRJ786591 TBF786589:TBF786591 TLB786589:TLB786591 TUX786589:TUX786591 UET786589:UET786591 UOP786589:UOP786591 UYL786589:UYL786591 VIH786589:VIH786591 VSD786589:VSD786591 WBZ786589:WBZ786591 WLV786589:WLV786591 WVR786589:WVR786591 JF852125:JF852127 TB852125:TB852127 ACX852125:ACX852127 AMT852125:AMT852127 AWP852125:AWP852127 BGL852125:BGL852127 BQH852125:BQH852127 CAD852125:CAD852127 CJZ852125:CJZ852127 CTV852125:CTV852127 DDR852125:DDR852127 DNN852125:DNN852127 DXJ852125:DXJ852127 EHF852125:EHF852127 ERB852125:ERB852127 FAX852125:FAX852127 FKT852125:FKT852127 FUP852125:FUP852127 GEL852125:GEL852127 GOH852125:GOH852127 GYD852125:GYD852127 HHZ852125:HHZ852127 HRV852125:HRV852127 IBR852125:IBR852127 ILN852125:ILN852127 IVJ852125:IVJ852127 JFF852125:JFF852127 JPB852125:JPB852127 JYX852125:JYX852127 KIT852125:KIT852127 KSP852125:KSP852127 LCL852125:LCL852127 LMH852125:LMH852127 LWD852125:LWD852127 MFZ852125:MFZ852127 MPV852125:MPV852127 MZR852125:MZR852127 NJN852125:NJN852127 NTJ852125:NTJ852127 ODF852125:ODF852127 ONB852125:ONB852127 OWX852125:OWX852127 PGT852125:PGT852127 PQP852125:PQP852127 QAL852125:QAL852127 QKH852125:QKH852127 QUD852125:QUD852127 RDZ852125:RDZ852127 RNV852125:RNV852127 RXR852125:RXR852127 SHN852125:SHN852127 SRJ852125:SRJ852127 TBF852125:TBF852127 TLB852125:TLB852127 TUX852125:TUX852127 UET852125:UET852127 UOP852125:UOP852127 UYL852125:UYL852127 VIH852125:VIH852127 VSD852125:VSD852127 WBZ852125:WBZ852127 WLV852125:WLV852127 WVR852125:WVR852127 JF917661:JF917663 TB917661:TB917663 ACX917661:ACX917663 AMT917661:AMT917663 AWP917661:AWP917663 BGL917661:BGL917663 BQH917661:BQH917663 CAD917661:CAD917663 CJZ917661:CJZ917663 CTV917661:CTV917663 DDR917661:DDR917663 DNN917661:DNN917663 DXJ917661:DXJ917663 EHF917661:EHF917663 ERB917661:ERB917663 FAX917661:FAX917663 FKT917661:FKT917663 FUP917661:FUP917663 GEL917661:GEL917663 GOH917661:GOH917663 GYD917661:GYD917663 HHZ917661:HHZ917663 HRV917661:HRV917663 IBR917661:IBR917663 ILN917661:ILN917663 IVJ917661:IVJ917663 JFF917661:JFF917663 JPB917661:JPB917663 JYX917661:JYX917663 KIT917661:KIT917663 KSP917661:KSP917663 LCL917661:LCL917663 LMH917661:LMH917663 LWD917661:LWD917663 MFZ917661:MFZ917663 MPV917661:MPV917663 MZR917661:MZR917663 NJN917661:NJN917663 NTJ917661:NTJ917663 ODF917661:ODF917663 ONB917661:ONB917663 OWX917661:OWX917663 PGT917661:PGT917663 PQP917661:PQP917663 QAL917661:QAL917663 QKH917661:QKH917663 QUD917661:QUD917663 RDZ917661:RDZ917663 RNV917661:RNV917663 RXR917661:RXR917663 SHN917661:SHN917663 SRJ917661:SRJ917663 TBF917661:TBF917663 TLB917661:TLB917663 TUX917661:TUX917663 UET917661:UET917663 UOP917661:UOP917663 UYL917661:UYL917663 VIH917661:VIH917663 VSD917661:VSD917663 WBZ917661:WBZ917663 WLV917661:WLV917663 WVR917661:WVR917663 JF983197:JF983199 TB983197:TB983199 ACX983197:ACX983199 AMT983197:AMT983199 AWP983197:AWP983199 BGL983197:BGL983199 BQH983197:BQH983199 CAD983197:CAD983199 CJZ983197:CJZ983199 CTV983197:CTV983199 DDR983197:DDR983199 DNN983197:DNN983199 DXJ983197:DXJ983199 EHF983197:EHF983199 ERB983197:ERB983199 FAX983197:FAX983199 FKT983197:FKT983199 FUP983197:FUP983199 GEL983197:GEL983199 GOH983197:GOH983199 GYD983197:GYD983199 HHZ983197:HHZ983199 HRV983197:HRV983199 IBR983197:IBR983199 ILN983197:ILN983199 IVJ983197:IVJ983199 JFF983197:JFF983199 JPB983197:JPB983199 JYX983197:JYX983199 KIT983197:KIT983199 KSP983197:KSP983199 LCL983197:LCL983199 LMH983197:LMH983199 LWD983197:LWD983199 MFZ983197:MFZ983199 MPV983197:MPV983199 MZR983197:MZR983199 NJN983197:NJN983199 NTJ983197:NTJ983199 ODF983197:ODF983199 ONB983197:ONB983199 OWX983197:OWX983199 PGT983197:PGT983199 PQP983197:PQP983199 QAL983197:QAL983199 QKH983197:QKH983199 QUD983197:QUD983199 RDZ983197:RDZ983199 RNV983197:RNV983199 RXR983197:RXR983199 SHN983197:SHN983199 SRJ983197:SRJ983199 TBF983197:TBF983199 TLB983197:TLB983199 TUX983197:TUX983199 UET983197:UET983199 UOP983197:UOP983199 UYL983197:UYL983199 VIH983197:VIH983199 VSD983197:VSD983199 WBZ983197:WBZ983199 WLV983197:WLV983199 WVR983197:WVR983199 JF65723:JF65724 TB65723:TB65724 ACX65723:ACX65724 AMT65723:AMT65724 AWP65723:AWP65724 BGL65723:BGL65724 BQH65723:BQH65724 CAD65723:CAD65724 CJZ65723:CJZ65724 CTV65723:CTV65724 DDR65723:DDR65724 DNN65723:DNN65724 DXJ65723:DXJ65724 EHF65723:EHF65724 ERB65723:ERB65724 FAX65723:FAX65724 FKT65723:FKT65724 FUP65723:FUP65724 GEL65723:GEL65724 GOH65723:GOH65724 GYD65723:GYD65724 HHZ65723:HHZ65724 HRV65723:HRV65724 IBR65723:IBR65724 ILN65723:ILN65724 IVJ65723:IVJ65724 JFF65723:JFF65724 JPB65723:JPB65724 JYX65723:JYX65724 KIT65723:KIT65724 KSP65723:KSP65724 LCL65723:LCL65724 LMH65723:LMH65724 LWD65723:LWD65724 MFZ65723:MFZ65724 MPV65723:MPV65724 MZR65723:MZR65724 NJN65723:NJN65724 NTJ65723:NTJ65724 ODF65723:ODF65724 ONB65723:ONB65724 OWX65723:OWX65724 PGT65723:PGT65724 PQP65723:PQP65724 QAL65723:QAL65724 QKH65723:QKH65724 QUD65723:QUD65724 RDZ65723:RDZ65724 RNV65723:RNV65724 RXR65723:RXR65724 SHN65723:SHN65724 SRJ65723:SRJ65724 TBF65723:TBF65724 TLB65723:TLB65724 TUX65723:TUX65724 UET65723:UET65724 UOP65723:UOP65724 UYL65723:UYL65724 VIH65723:VIH65724 VSD65723:VSD65724 WBZ65723:WBZ65724 WLV65723:WLV65724 WVR65723:WVR65724 JF131259:JF131260 TB131259:TB131260 ACX131259:ACX131260 AMT131259:AMT131260 AWP131259:AWP131260 BGL131259:BGL131260 BQH131259:BQH131260 CAD131259:CAD131260 CJZ131259:CJZ131260 CTV131259:CTV131260 DDR131259:DDR131260 DNN131259:DNN131260 DXJ131259:DXJ131260 EHF131259:EHF131260 ERB131259:ERB131260 FAX131259:FAX131260 FKT131259:FKT131260 FUP131259:FUP131260 GEL131259:GEL131260 GOH131259:GOH131260 GYD131259:GYD131260 HHZ131259:HHZ131260 HRV131259:HRV131260 IBR131259:IBR131260 ILN131259:ILN131260 IVJ131259:IVJ131260 JFF131259:JFF131260 JPB131259:JPB131260 JYX131259:JYX131260 KIT131259:KIT131260 KSP131259:KSP131260 LCL131259:LCL131260 LMH131259:LMH131260 LWD131259:LWD131260 MFZ131259:MFZ131260 MPV131259:MPV131260 MZR131259:MZR131260 NJN131259:NJN131260 NTJ131259:NTJ131260 ODF131259:ODF131260 ONB131259:ONB131260 OWX131259:OWX131260 PGT131259:PGT131260 PQP131259:PQP131260 QAL131259:QAL131260 QKH131259:QKH131260 QUD131259:QUD131260 RDZ131259:RDZ131260 RNV131259:RNV131260 RXR131259:RXR131260 SHN131259:SHN131260 SRJ131259:SRJ131260 TBF131259:TBF131260 TLB131259:TLB131260 TUX131259:TUX131260 UET131259:UET131260 UOP131259:UOP131260 UYL131259:UYL131260 VIH131259:VIH131260 VSD131259:VSD131260 WBZ131259:WBZ131260 WLV131259:WLV131260 WVR131259:WVR131260 JF196795:JF196796 TB196795:TB196796 ACX196795:ACX196796 AMT196795:AMT196796 AWP196795:AWP196796 BGL196795:BGL196796 BQH196795:BQH196796 CAD196795:CAD196796 CJZ196795:CJZ196796 CTV196795:CTV196796 DDR196795:DDR196796 DNN196795:DNN196796 DXJ196795:DXJ196796 EHF196795:EHF196796 ERB196795:ERB196796 FAX196795:FAX196796 FKT196795:FKT196796 FUP196795:FUP196796 GEL196795:GEL196796 GOH196795:GOH196796 GYD196795:GYD196796 HHZ196795:HHZ196796 HRV196795:HRV196796 IBR196795:IBR196796 ILN196795:ILN196796 IVJ196795:IVJ196796 JFF196795:JFF196796 JPB196795:JPB196796 JYX196795:JYX196796 KIT196795:KIT196796 KSP196795:KSP196796 LCL196795:LCL196796 LMH196795:LMH196796 LWD196795:LWD196796 MFZ196795:MFZ196796 MPV196795:MPV196796 MZR196795:MZR196796 NJN196795:NJN196796 NTJ196795:NTJ196796 ODF196795:ODF196796 ONB196795:ONB196796 OWX196795:OWX196796 PGT196795:PGT196796 PQP196795:PQP196796 QAL196795:QAL196796 QKH196795:QKH196796 QUD196795:QUD196796 RDZ196795:RDZ196796 RNV196795:RNV196796 RXR196795:RXR196796 SHN196795:SHN196796 SRJ196795:SRJ196796 TBF196795:TBF196796 TLB196795:TLB196796 TUX196795:TUX196796 UET196795:UET196796 UOP196795:UOP196796 UYL196795:UYL196796 VIH196795:VIH196796 VSD196795:VSD196796 WBZ196795:WBZ196796 WLV196795:WLV196796 WVR196795:WVR196796 JF262331:JF262332 TB262331:TB262332 ACX262331:ACX262332 AMT262331:AMT262332 AWP262331:AWP262332 BGL262331:BGL262332 BQH262331:BQH262332 CAD262331:CAD262332 CJZ262331:CJZ262332 CTV262331:CTV262332 DDR262331:DDR262332 DNN262331:DNN262332 DXJ262331:DXJ262332 EHF262331:EHF262332 ERB262331:ERB262332 FAX262331:FAX262332 FKT262331:FKT262332 FUP262331:FUP262332 GEL262331:GEL262332 GOH262331:GOH262332 GYD262331:GYD262332 HHZ262331:HHZ262332 HRV262331:HRV262332 IBR262331:IBR262332 ILN262331:ILN262332 IVJ262331:IVJ262332 JFF262331:JFF262332 JPB262331:JPB262332 JYX262331:JYX262332 KIT262331:KIT262332 KSP262331:KSP262332 LCL262331:LCL262332 LMH262331:LMH262332 LWD262331:LWD262332 MFZ262331:MFZ262332 MPV262331:MPV262332 MZR262331:MZR262332 NJN262331:NJN262332 NTJ262331:NTJ262332 ODF262331:ODF262332 ONB262331:ONB262332 OWX262331:OWX262332 PGT262331:PGT262332 PQP262331:PQP262332 QAL262331:QAL262332 QKH262331:QKH262332 QUD262331:QUD262332 RDZ262331:RDZ262332 RNV262331:RNV262332 RXR262331:RXR262332 SHN262331:SHN262332 SRJ262331:SRJ262332 TBF262331:TBF262332 TLB262331:TLB262332 TUX262331:TUX262332 UET262331:UET262332 UOP262331:UOP262332 UYL262331:UYL262332 VIH262331:VIH262332 VSD262331:VSD262332 WBZ262331:WBZ262332 WLV262331:WLV262332 WVR262331:WVR262332 JF327867:JF327868 TB327867:TB327868 ACX327867:ACX327868 AMT327867:AMT327868 AWP327867:AWP327868 BGL327867:BGL327868 BQH327867:BQH327868 CAD327867:CAD327868 CJZ327867:CJZ327868 CTV327867:CTV327868 DDR327867:DDR327868 DNN327867:DNN327868 DXJ327867:DXJ327868 EHF327867:EHF327868 ERB327867:ERB327868 FAX327867:FAX327868 FKT327867:FKT327868 FUP327867:FUP327868 GEL327867:GEL327868 GOH327867:GOH327868 GYD327867:GYD327868 HHZ327867:HHZ327868 HRV327867:HRV327868 IBR327867:IBR327868 ILN327867:ILN327868 IVJ327867:IVJ327868 JFF327867:JFF327868 JPB327867:JPB327868 JYX327867:JYX327868 KIT327867:KIT327868 KSP327867:KSP327868 LCL327867:LCL327868 LMH327867:LMH327868 LWD327867:LWD327868 MFZ327867:MFZ327868 MPV327867:MPV327868 MZR327867:MZR327868 NJN327867:NJN327868 NTJ327867:NTJ327868 ODF327867:ODF327868 ONB327867:ONB327868 OWX327867:OWX327868 PGT327867:PGT327868 PQP327867:PQP327868 QAL327867:QAL327868 QKH327867:QKH327868 QUD327867:QUD327868 RDZ327867:RDZ327868 RNV327867:RNV327868 RXR327867:RXR327868 SHN327867:SHN327868 SRJ327867:SRJ327868 TBF327867:TBF327868 TLB327867:TLB327868 TUX327867:TUX327868 UET327867:UET327868 UOP327867:UOP327868 UYL327867:UYL327868 VIH327867:VIH327868 VSD327867:VSD327868 WBZ327867:WBZ327868 WLV327867:WLV327868 WVR327867:WVR327868 JF393403:JF393404 TB393403:TB393404 ACX393403:ACX393404 AMT393403:AMT393404 AWP393403:AWP393404 BGL393403:BGL393404 BQH393403:BQH393404 CAD393403:CAD393404 CJZ393403:CJZ393404 CTV393403:CTV393404 DDR393403:DDR393404 DNN393403:DNN393404 DXJ393403:DXJ393404 EHF393403:EHF393404 ERB393403:ERB393404 FAX393403:FAX393404 FKT393403:FKT393404 FUP393403:FUP393404 GEL393403:GEL393404 GOH393403:GOH393404 GYD393403:GYD393404 HHZ393403:HHZ393404 HRV393403:HRV393404 IBR393403:IBR393404 ILN393403:ILN393404 IVJ393403:IVJ393404 JFF393403:JFF393404 JPB393403:JPB393404 JYX393403:JYX393404 KIT393403:KIT393404 KSP393403:KSP393404 LCL393403:LCL393404 LMH393403:LMH393404 LWD393403:LWD393404 MFZ393403:MFZ393404 MPV393403:MPV393404 MZR393403:MZR393404 NJN393403:NJN393404 NTJ393403:NTJ393404 ODF393403:ODF393404 ONB393403:ONB393404 OWX393403:OWX393404 PGT393403:PGT393404 PQP393403:PQP393404 QAL393403:QAL393404 QKH393403:QKH393404 QUD393403:QUD393404 RDZ393403:RDZ393404 RNV393403:RNV393404 RXR393403:RXR393404 SHN393403:SHN393404 SRJ393403:SRJ393404 TBF393403:TBF393404 TLB393403:TLB393404 TUX393403:TUX393404 UET393403:UET393404 UOP393403:UOP393404 UYL393403:UYL393404 VIH393403:VIH393404 VSD393403:VSD393404 WBZ393403:WBZ393404 WLV393403:WLV393404 WVR393403:WVR393404 JF458939:JF458940 TB458939:TB458940 ACX458939:ACX458940 AMT458939:AMT458940 AWP458939:AWP458940 BGL458939:BGL458940 BQH458939:BQH458940 CAD458939:CAD458940 CJZ458939:CJZ458940 CTV458939:CTV458940 DDR458939:DDR458940 DNN458939:DNN458940 DXJ458939:DXJ458940 EHF458939:EHF458940 ERB458939:ERB458940 FAX458939:FAX458940 FKT458939:FKT458940 FUP458939:FUP458940 GEL458939:GEL458940 GOH458939:GOH458940 GYD458939:GYD458940 HHZ458939:HHZ458940 HRV458939:HRV458940 IBR458939:IBR458940 ILN458939:ILN458940 IVJ458939:IVJ458940 JFF458939:JFF458940 JPB458939:JPB458940 JYX458939:JYX458940 KIT458939:KIT458940 KSP458939:KSP458940 LCL458939:LCL458940 LMH458939:LMH458940 LWD458939:LWD458940 MFZ458939:MFZ458940 MPV458939:MPV458940 MZR458939:MZR458940 NJN458939:NJN458940 NTJ458939:NTJ458940 ODF458939:ODF458940 ONB458939:ONB458940 OWX458939:OWX458940 PGT458939:PGT458940 PQP458939:PQP458940 QAL458939:QAL458940 QKH458939:QKH458940 QUD458939:QUD458940 RDZ458939:RDZ458940 RNV458939:RNV458940 RXR458939:RXR458940 SHN458939:SHN458940 SRJ458939:SRJ458940 TBF458939:TBF458940 TLB458939:TLB458940 TUX458939:TUX458940 UET458939:UET458940 UOP458939:UOP458940 UYL458939:UYL458940 VIH458939:VIH458940 VSD458939:VSD458940 WBZ458939:WBZ458940 WLV458939:WLV458940 WVR458939:WVR458940 JF524475:JF524476 TB524475:TB524476 ACX524475:ACX524476 AMT524475:AMT524476 AWP524475:AWP524476 BGL524475:BGL524476 BQH524475:BQH524476 CAD524475:CAD524476 CJZ524475:CJZ524476 CTV524475:CTV524476 DDR524475:DDR524476 DNN524475:DNN524476 DXJ524475:DXJ524476 EHF524475:EHF524476 ERB524475:ERB524476 FAX524475:FAX524476 FKT524475:FKT524476 FUP524475:FUP524476 GEL524475:GEL524476 GOH524475:GOH524476 GYD524475:GYD524476 HHZ524475:HHZ524476 HRV524475:HRV524476 IBR524475:IBR524476 ILN524475:ILN524476 IVJ524475:IVJ524476 JFF524475:JFF524476 JPB524475:JPB524476 JYX524475:JYX524476 KIT524475:KIT524476 KSP524475:KSP524476 LCL524475:LCL524476 LMH524475:LMH524476 LWD524475:LWD524476 MFZ524475:MFZ524476 MPV524475:MPV524476 MZR524475:MZR524476 NJN524475:NJN524476 NTJ524475:NTJ524476 ODF524475:ODF524476 ONB524475:ONB524476 OWX524475:OWX524476 PGT524475:PGT524476 PQP524475:PQP524476 QAL524475:QAL524476 QKH524475:QKH524476 QUD524475:QUD524476 RDZ524475:RDZ524476 RNV524475:RNV524476 RXR524475:RXR524476 SHN524475:SHN524476 SRJ524475:SRJ524476 TBF524475:TBF524476 TLB524475:TLB524476 TUX524475:TUX524476 UET524475:UET524476 UOP524475:UOP524476 UYL524475:UYL524476 VIH524475:VIH524476 VSD524475:VSD524476 WBZ524475:WBZ524476 WLV524475:WLV524476 WVR524475:WVR524476 JF590011:JF590012 TB590011:TB590012 ACX590011:ACX590012 AMT590011:AMT590012 AWP590011:AWP590012 BGL590011:BGL590012 BQH590011:BQH590012 CAD590011:CAD590012 CJZ590011:CJZ590012 CTV590011:CTV590012 DDR590011:DDR590012 DNN590011:DNN590012 DXJ590011:DXJ590012 EHF590011:EHF590012 ERB590011:ERB590012 FAX590011:FAX590012 FKT590011:FKT590012 FUP590011:FUP590012 GEL590011:GEL590012 GOH590011:GOH590012 GYD590011:GYD590012 HHZ590011:HHZ590012 HRV590011:HRV590012 IBR590011:IBR590012 ILN590011:ILN590012 IVJ590011:IVJ590012 JFF590011:JFF590012 JPB590011:JPB590012 JYX590011:JYX590012 KIT590011:KIT590012 KSP590011:KSP590012 LCL590011:LCL590012 LMH590011:LMH590012 LWD590011:LWD590012 MFZ590011:MFZ590012 MPV590011:MPV590012 MZR590011:MZR590012 NJN590011:NJN590012 NTJ590011:NTJ590012 ODF590011:ODF590012 ONB590011:ONB590012 OWX590011:OWX590012 PGT590011:PGT590012 PQP590011:PQP590012 QAL590011:QAL590012 QKH590011:QKH590012 QUD590011:QUD590012 RDZ590011:RDZ590012 RNV590011:RNV590012 RXR590011:RXR590012 SHN590011:SHN590012 SRJ590011:SRJ590012 TBF590011:TBF590012 TLB590011:TLB590012 TUX590011:TUX590012 UET590011:UET590012 UOP590011:UOP590012 UYL590011:UYL590012 VIH590011:VIH590012 VSD590011:VSD590012 WBZ590011:WBZ590012 WLV590011:WLV590012 WVR590011:WVR590012 JF655547:JF655548 TB655547:TB655548 ACX655547:ACX655548 AMT655547:AMT655548 AWP655547:AWP655548 BGL655547:BGL655548 BQH655547:BQH655548 CAD655547:CAD655548 CJZ655547:CJZ655548 CTV655547:CTV655548 DDR655547:DDR655548 DNN655547:DNN655548 DXJ655547:DXJ655548 EHF655547:EHF655548 ERB655547:ERB655548 FAX655547:FAX655548 FKT655547:FKT655548 FUP655547:FUP655548 GEL655547:GEL655548 GOH655547:GOH655548 GYD655547:GYD655548 HHZ655547:HHZ655548 HRV655547:HRV655548 IBR655547:IBR655548 ILN655547:ILN655548 IVJ655547:IVJ655548 JFF655547:JFF655548 JPB655547:JPB655548 JYX655547:JYX655548 KIT655547:KIT655548 KSP655547:KSP655548 LCL655547:LCL655548 LMH655547:LMH655548 LWD655547:LWD655548 MFZ655547:MFZ655548 MPV655547:MPV655548 MZR655547:MZR655548 NJN655547:NJN655548 NTJ655547:NTJ655548 ODF655547:ODF655548 ONB655547:ONB655548 OWX655547:OWX655548 PGT655547:PGT655548 PQP655547:PQP655548 QAL655547:QAL655548 QKH655547:QKH655548 QUD655547:QUD655548 RDZ655547:RDZ655548 RNV655547:RNV655548 RXR655547:RXR655548 SHN655547:SHN655548 SRJ655547:SRJ655548 TBF655547:TBF655548 TLB655547:TLB655548 TUX655547:TUX655548 UET655547:UET655548 UOP655547:UOP655548 UYL655547:UYL655548 VIH655547:VIH655548 VSD655547:VSD655548 WBZ655547:WBZ655548 WLV655547:WLV655548 WVR655547:WVR655548 JF721083:JF721084 TB721083:TB721084 ACX721083:ACX721084 AMT721083:AMT721084 AWP721083:AWP721084 BGL721083:BGL721084 BQH721083:BQH721084 CAD721083:CAD721084 CJZ721083:CJZ721084 CTV721083:CTV721084 DDR721083:DDR721084 DNN721083:DNN721084 DXJ721083:DXJ721084 EHF721083:EHF721084 ERB721083:ERB721084 FAX721083:FAX721084 FKT721083:FKT721084 FUP721083:FUP721084 GEL721083:GEL721084 GOH721083:GOH721084 GYD721083:GYD721084 HHZ721083:HHZ721084 HRV721083:HRV721084 IBR721083:IBR721084 ILN721083:ILN721084 IVJ721083:IVJ721084 JFF721083:JFF721084 JPB721083:JPB721084 JYX721083:JYX721084 KIT721083:KIT721084 KSP721083:KSP721084 LCL721083:LCL721084 LMH721083:LMH721084 LWD721083:LWD721084 MFZ721083:MFZ721084 MPV721083:MPV721084 MZR721083:MZR721084 NJN721083:NJN721084 NTJ721083:NTJ721084 ODF721083:ODF721084 ONB721083:ONB721084 OWX721083:OWX721084 PGT721083:PGT721084 PQP721083:PQP721084 QAL721083:QAL721084 QKH721083:QKH721084 QUD721083:QUD721084 RDZ721083:RDZ721084 RNV721083:RNV721084 RXR721083:RXR721084 SHN721083:SHN721084 SRJ721083:SRJ721084 TBF721083:TBF721084 TLB721083:TLB721084 TUX721083:TUX721084 UET721083:UET721084 UOP721083:UOP721084 UYL721083:UYL721084 VIH721083:VIH721084 VSD721083:VSD721084 WBZ721083:WBZ721084 WLV721083:WLV721084 WVR721083:WVR721084 JF786619:JF786620 TB786619:TB786620 ACX786619:ACX786620 AMT786619:AMT786620 AWP786619:AWP786620 BGL786619:BGL786620 BQH786619:BQH786620 CAD786619:CAD786620 CJZ786619:CJZ786620 CTV786619:CTV786620 DDR786619:DDR786620 DNN786619:DNN786620 DXJ786619:DXJ786620 EHF786619:EHF786620 ERB786619:ERB786620 FAX786619:FAX786620 FKT786619:FKT786620 FUP786619:FUP786620 GEL786619:GEL786620 GOH786619:GOH786620 GYD786619:GYD786620 HHZ786619:HHZ786620 HRV786619:HRV786620 IBR786619:IBR786620 ILN786619:ILN786620 IVJ786619:IVJ786620 JFF786619:JFF786620 JPB786619:JPB786620 JYX786619:JYX786620 KIT786619:KIT786620 KSP786619:KSP786620 LCL786619:LCL786620 LMH786619:LMH786620 LWD786619:LWD786620 MFZ786619:MFZ786620 MPV786619:MPV786620 MZR786619:MZR786620 NJN786619:NJN786620 NTJ786619:NTJ786620 ODF786619:ODF786620 ONB786619:ONB786620 OWX786619:OWX786620 PGT786619:PGT786620 PQP786619:PQP786620 QAL786619:QAL786620 QKH786619:QKH786620 QUD786619:QUD786620 RDZ786619:RDZ786620 RNV786619:RNV786620 RXR786619:RXR786620 SHN786619:SHN786620 SRJ786619:SRJ786620 TBF786619:TBF786620 TLB786619:TLB786620 TUX786619:TUX786620 UET786619:UET786620 UOP786619:UOP786620 UYL786619:UYL786620 VIH786619:VIH786620 VSD786619:VSD786620 WBZ786619:WBZ786620 WLV786619:WLV786620 WVR786619:WVR786620 JF852155:JF852156 TB852155:TB852156 ACX852155:ACX852156 AMT852155:AMT852156 AWP852155:AWP852156 BGL852155:BGL852156 BQH852155:BQH852156 CAD852155:CAD852156 CJZ852155:CJZ852156 CTV852155:CTV852156 DDR852155:DDR852156 DNN852155:DNN852156 DXJ852155:DXJ852156 EHF852155:EHF852156 ERB852155:ERB852156 FAX852155:FAX852156 FKT852155:FKT852156 FUP852155:FUP852156 GEL852155:GEL852156 GOH852155:GOH852156 GYD852155:GYD852156 HHZ852155:HHZ852156 HRV852155:HRV852156 IBR852155:IBR852156 ILN852155:ILN852156 IVJ852155:IVJ852156 JFF852155:JFF852156 JPB852155:JPB852156 JYX852155:JYX852156 KIT852155:KIT852156 KSP852155:KSP852156 LCL852155:LCL852156 LMH852155:LMH852156 LWD852155:LWD852156 MFZ852155:MFZ852156 MPV852155:MPV852156 MZR852155:MZR852156 NJN852155:NJN852156 NTJ852155:NTJ852156 ODF852155:ODF852156 ONB852155:ONB852156 OWX852155:OWX852156 PGT852155:PGT852156 PQP852155:PQP852156 QAL852155:QAL852156 QKH852155:QKH852156 QUD852155:QUD852156 RDZ852155:RDZ852156 RNV852155:RNV852156 RXR852155:RXR852156 SHN852155:SHN852156 SRJ852155:SRJ852156 TBF852155:TBF852156 TLB852155:TLB852156 TUX852155:TUX852156 UET852155:UET852156 UOP852155:UOP852156 UYL852155:UYL852156 VIH852155:VIH852156 VSD852155:VSD852156 WBZ852155:WBZ852156 WLV852155:WLV852156 WVR852155:WVR852156 JF917691:JF917692 TB917691:TB917692 ACX917691:ACX917692 AMT917691:AMT917692 AWP917691:AWP917692 BGL917691:BGL917692 BQH917691:BQH917692 CAD917691:CAD917692 CJZ917691:CJZ917692 CTV917691:CTV917692 DDR917691:DDR917692 DNN917691:DNN917692 DXJ917691:DXJ917692 EHF917691:EHF917692 ERB917691:ERB917692 FAX917691:FAX917692 FKT917691:FKT917692 FUP917691:FUP917692 GEL917691:GEL917692 GOH917691:GOH917692 GYD917691:GYD917692 HHZ917691:HHZ917692 HRV917691:HRV917692 IBR917691:IBR917692 ILN917691:ILN917692 IVJ917691:IVJ917692 JFF917691:JFF917692 JPB917691:JPB917692 JYX917691:JYX917692 KIT917691:KIT917692 KSP917691:KSP917692 LCL917691:LCL917692 LMH917691:LMH917692 LWD917691:LWD917692 MFZ917691:MFZ917692 MPV917691:MPV917692 MZR917691:MZR917692 NJN917691:NJN917692 NTJ917691:NTJ917692 ODF917691:ODF917692 ONB917691:ONB917692 OWX917691:OWX917692 PGT917691:PGT917692 PQP917691:PQP917692 QAL917691:QAL917692 QKH917691:QKH917692 QUD917691:QUD917692 RDZ917691:RDZ917692 RNV917691:RNV917692 RXR917691:RXR917692 SHN917691:SHN917692 SRJ917691:SRJ917692 TBF917691:TBF917692 TLB917691:TLB917692 TUX917691:TUX917692 UET917691:UET917692 UOP917691:UOP917692 UYL917691:UYL917692 VIH917691:VIH917692 VSD917691:VSD917692 WBZ917691:WBZ917692 WLV917691:WLV917692 WVR917691:WVR917692 JF983227:JF983228 TB983227:TB983228 ACX983227:ACX983228 AMT983227:AMT983228 AWP983227:AWP983228 BGL983227:BGL983228 BQH983227:BQH983228 CAD983227:CAD983228 CJZ983227:CJZ983228 CTV983227:CTV983228 DDR983227:DDR983228 DNN983227:DNN983228 DXJ983227:DXJ983228 EHF983227:EHF983228 ERB983227:ERB983228 FAX983227:FAX983228 FKT983227:FKT983228 FUP983227:FUP983228 GEL983227:GEL983228 GOH983227:GOH983228 GYD983227:GYD983228 HHZ983227:HHZ983228 HRV983227:HRV983228 IBR983227:IBR983228 ILN983227:ILN983228 IVJ983227:IVJ983228 JFF983227:JFF983228 JPB983227:JPB983228 JYX983227:JYX983228 KIT983227:KIT983228 KSP983227:KSP983228 LCL983227:LCL983228 LMH983227:LMH983228 LWD983227:LWD983228 MFZ983227:MFZ983228 MPV983227:MPV983228 MZR983227:MZR983228 NJN983227:NJN983228 NTJ983227:NTJ983228 ODF983227:ODF983228 ONB983227:ONB983228 OWX983227:OWX983228 PGT983227:PGT983228 PQP983227:PQP983228 QAL983227:QAL983228 QKH983227:QKH983228 QUD983227:QUD983228 RDZ983227:RDZ983228 RNV983227:RNV983228 RXR983227:RXR983228 SHN983227:SHN983228 SRJ983227:SRJ983228 TBF983227:TBF983228 TLB983227:TLB983228 TUX983227:TUX983228 UET983227:UET983228 UOP983227:UOP983228 UYL983227:UYL983228 VIH983227:VIH983228 VSD983227:VSD983228 WBZ983227:WBZ983228 WLV983227:WLV983228 WVR983227:WVR983228 JF65504:JF65560 TB65504:TB65560 ACX65504:ACX65560 AMT65504:AMT65560 AWP65504:AWP65560 BGL65504:BGL65560 BQH65504:BQH65560 CAD65504:CAD65560 CJZ65504:CJZ65560 CTV65504:CTV65560 DDR65504:DDR65560 DNN65504:DNN65560 DXJ65504:DXJ65560 EHF65504:EHF65560 ERB65504:ERB65560 FAX65504:FAX65560 FKT65504:FKT65560 FUP65504:FUP65560 GEL65504:GEL65560 GOH65504:GOH65560 GYD65504:GYD65560 HHZ65504:HHZ65560 HRV65504:HRV65560 IBR65504:IBR65560 ILN65504:ILN65560 IVJ65504:IVJ65560 JFF65504:JFF65560 JPB65504:JPB65560 JYX65504:JYX65560 KIT65504:KIT65560 KSP65504:KSP65560 LCL65504:LCL65560 LMH65504:LMH65560 LWD65504:LWD65560 MFZ65504:MFZ65560 MPV65504:MPV65560 MZR65504:MZR65560 NJN65504:NJN65560 NTJ65504:NTJ65560 ODF65504:ODF65560 ONB65504:ONB65560 OWX65504:OWX65560 PGT65504:PGT65560 PQP65504:PQP65560 QAL65504:QAL65560 QKH65504:QKH65560 QUD65504:QUD65560 RDZ65504:RDZ65560 RNV65504:RNV65560 RXR65504:RXR65560 SHN65504:SHN65560 SRJ65504:SRJ65560 TBF65504:TBF65560 TLB65504:TLB65560 TUX65504:TUX65560 UET65504:UET65560 UOP65504:UOP65560 UYL65504:UYL65560 VIH65504:VIH65560 VSD65504:VSD65560 WBZ65504:WBZ65560 WLV65504:WLV65560 WVR65504:WVR65560 JF131040:JF131096 TB131040:TB131096 ACX131040:ACX131096 AMT131040:AMT131096 AWP131040:AWP131096 BGL131040:BGL131096 BQH131040:BQH131096 CAD131040:CAD131096 CJZ131040:CJZ131096 CTV131040:CTV131096 DDR131040:DDR131096 DNN131040:DNN131096 DXJ131040:DXJ131096 EHF131040:EHF131096 ERB131040:ERB131096 FAX131040:FAX131096 FKT131040:FKT131096 FUP131040:FUP131096 GEL131040:GEL131096 GOH131040:GOH131096 GYD131040:GYD131096 HHZ131040:HHZ131096 HRV131040:HRV131096 IBR131040:IBR131096 ILN131040:ILN131096 IVJ131040:IVJ131096 JFF131040:JFF131096 JPB131040:JPB131096 JYX131040:JYX131096 KIT131040:KIT131096 KSP131040:KSP131096 LCL131040:LCL131096 LMH131040:LMH131096 LWD131040:LWD131096 MFZ131040:MFZ131096 MPV131040:MPV131096 MZR131040:MZR131096 NJN131040:NJN131096 NTJ131040:NTJ131096 ODF131040:ODF131096 ONB131040:ONB131096 OWX131040:OWX131096 PGT131040:PGT131096 PQP131040:PQP131096 QAL131040:QAL131096 QKH131040:QKH131096 QUD131040:QUD131096 RDZ131040:RDZ131096 RNV131040:RNV131096 RXR131040:RXR131096 SHN131040:SHN131096 SRJ131040:SRJ131096 TBF131040:TBF131096 TLB131040:TLB131096 TUX131040:TUX131096 UET131040:UET131096 UOP131040:UOP131096 UYL131040:UYL131096 VIH131040:VIH131096 VSD131040:VSD131096 WBZ131040:WBZ131096 WLV131040:WLV131096 WVR131040:WVR131096 JF196576:JF196632 TB196576:TB196632 ACX196576:ACX196632 AMT196576:AMT196632 AWP196576:AWP196632 BGL196576:BGL196632 BQH196576:BQH196632 CAD196576:CAD196632 CJZ196576:CJZ196632 CTV196576:CTV196632 DDR196576:DDR196632 DNN196576:DNN196632 DXJ196576:DXJ196632 EHF196576:EHF196632 ERB196576:ERB196632 FAX196576:FAX196632 FKT196576:FKT196632 FUP196576:FUP196632 GEL196576:GEL196632 GOH196576:GOH196632 GYD196576:GYD196632 HHZ196576:HHZ196632 HRV196576:HRV196632 IBR196576:IBR196632 ILN196576:ILN196632 IVJ196576:IVJ196632 JFF196576:JFF196632 JPB196576:JPB196632 JYX196576:JYX196632 KIT196576:KIT196632 KSP196576:KSP196632 LCL196576:LCL196632 LMH196576:LMH196632 LWD196576:LWD196632 MFZ196576:MFZ196632 MPV196576:MPV196632 MZR196576:MZR196632 NJN196576:NJN196632 NTJ196576:NTJ196632 ODF196576:ODF196632 ONB196576:ONB196632 OWX196576:OWX196632 PGT196576:PGT196632 PQP196576:PQP196632 QAL196576:QAL196632 QKH196576:QKH196632 QUD196576:QUD196632 RDZ196576:RDZ196632 RNV196576:RNV196632 RXR196576:RXR196632 SHN196576:SHN196632 SRJ196576:SRJ196632 TBF196576:TBF196632 TLB196576:TLB196632 TUX196576:TUX196632 UET196576:UET196632 UOP196576:UOP196632 UYL196576:UYL196632 VIH196576:VIH196632 VSD196576:VSD196632 WBZ196576:WBZ196632 WLV196576:WLV196632 WVR196576:WVR196632 JF262112:JF262168 TB262112:TB262168 ACX262112:ACX262168 AMT262112:AMT262168 AWP262112:AWP262168 BGL262112:BGL262168 BQH262112:BQH262168 CAD262112:CAD262168 CJZ262112:CJZ262168 CTV262112:CTV262168 DDR262112:DDR262168 DNN262112:DNN262168 DXJ262112:DXJ262168 EHF262112:EHF262168 ERB262112:ERB262168 FAX262112:FAX262168 FKT262112:FKT262168 FUP262112:FUP262168 GEL262112:GEL262168 GOH262112:GOH262168 GYD262112:GYD262168 HHZ262112:HHZ262168 HRV262112:HRV262168 IBR262112:IBR262168 ILN262112:ILN262168 IVJ262112:IVJ262168 JFF262112:JFF262168 JPB262112:JPB262168 JYX262112:JYX262168 KIT262112:KIT262168 KSP262112:KSP262168 LCL262112:LCL262168 LMH262112:LMH262168 LWD262112:LWD262168 MFZ262112:MFZ262168 MPV262112:MPV262168 MZR262112:MZR262168 NJN262112:NJN262168 NTJ262112:NTJ262168 ODF262112:ODF262168 ONB262112:ONB262168 OWX262112:OWX262168 PGT262112:PGT262168 PQP262112:PQP262168 QAL262112:QAL262168 QKH262112:QKH262168 QUD262112:QUD262168 RDZ262112:RDZ262168 RNV262112:RNV262168 RXR262112:RXR262168 SHN262112:SHN262168 SRJ262112:SRJ262168 TBF262112:TBF262168 TLB262112:TLB262168 TUX262112:TUX262168 UET262112:UET262168 UOP262112:UOP262168 UYL262112:UYL262168 VIH262112:VIH262168 VSD262112:VSD262168 WBZ262112:WBZ262168 WLV262112:WLV262168 WVR262112:WVR262168 JF327648:JF327704 TB327648:TB327704 ACX327648:ACX327704 AMT327648:AMT327704 AWP327648:AWP327704 BGL327648:BGL327704 BQH327648:BQH327704 CAD327648:CAD327704 CJZ327648:CJZ327704 CTV327648:CTV327704 DDR327648:DDR327704 DNN327648:DNN327704 DXJ327648:DXJ327704 EHF327648:EHF327704 ERB327648:ERB327704 FAX327648:FAX327704 FKT327648:FKT327704 FUP327648:FUP327704 GEL327648:GEL327704 GOH327648:GOH327704 GYD327648:GYD327704 HHZ327648:HHZ327704 HRV327648:HRV327704 IBR327648:IBR327704 ILN327648:ILN327704 IVJ327648:IVJ327704 JFF327648:JFF327704 JPB327648:JPB327704 JYX327648:JYX327704 KIT327648:KIT327704 KSP327648:KSP327704 LCL327648:LCL327704 LMH327648:LMH327704 LWD327648:LWD327704 MFZ327648:MFZ327704 MPV327648:MPV327704 MZR327648:MZR327704 NJN327648:NJN327704 NTJ327648:NTJ327704 ODF327648:ODF327704 ONB327648:ONB327704 OWX327648:OWX327704 PGT327648:PGT327704 PQP327648:PQP327704 QAL327648:QAL327704 QKH327648:QKH327704 QUD327648:QUD327704 RDZ327648:RDZ327704 RNV327648:RNV327704 RXR327648:RXR327704 SHN327648:SHN327704 SRJ327648:SRJ327704 TBF327648:TBF327704 TLB327648:TLB327704 TUX327648:TUX327704 UET327648:UET327704 UOP327648:UOP327704 UYL327648:UYL327704 VIH327648:VIH327704 VSD327648:VSD327704 WBZ327648:WBZ327704 WLV327648:WLV327704 WVR327648:WVR327704 JF393184:JF393240 TB393184:TB393240 ACX393184:ACX393240 AMT393184:AMT393240 AWP393184:AWP393240 BGL393184:BGL393240 BQH393184:BQH393240 CAD393184:CAD393240 CJZ393184:CJZ393240 CTV393184:CTV393240 DDR393184:DDR393240 DNN393184:DNN393240 DXJ393184:DXJ393240 EHF393184:EHF393240 ERB393184:ERB393240 FAX393184:FAX393240 FKT393184:FKT393240 FUP393184:FUP393240 GEL393184:GEL393240 GOH393184:GOH393240 GYD393184:GYD393240 HHZ393184:HHZ393240 HRV393184:HRV393240 IBR393184:IBR393240 ILN393184:ILN393240 IVJ393184:IVJ393240 JFF393184:JFF393240 JPB393184:JPB393240 JYX393184:JYX393240 KIT393184:KIT393240 KSP393184:KSP393240 LCL393184:LCL393240 LMH393184:LMH393240 LWD393184:LWD393240 MFZ393184:MFZ393240 MPV393184:MPV393240 MZR393184:MZR393240 NJN393184:NJN393240 NTJ393184:NTJ393240 ODF393184:ODF393240 ONB393184:ONB393240 OWX393184:OWX393240 PGT393184:PGT393240 PQP393184:PQP393240 QAL393184:QAL393240 QKH393184:QKH393240 QUD393184:QUD393240 RDZ393184:RDZ393240 RNV393184:RNV393240 RXR393184:RXR393240 SHN393184:SHN393240 SRJ393184:SRJ393240 TBF393184:TBF393240 TLB393184:TLB393240 TUX393184:TUX393240 UET393184:UET393240 UOP393184:UOP393240 UYL393184:UYL393240 VIH393184:VIH393240 VSD393184:VSD393240 WBZ393184:WBZ393240 WLV393184:WLV393240 WVR393184:WVR393240 JF458720:JF458776 TB458720:TB458776 ACX458720:ACX458776 AMT458720:AMT458776 AWP458720:AWP458776 BGL458720:BGL458776 BQH458720:BQH458776 CAD458720:CAD458776 CJZ458720:CJZ458776 CTV458720:CTV458776 DDR458720:DDR458776 DNN458720:DNN458776 DXJ458720:DXJ458776 EHF458720:EHF458776 ERB458720:ERB458776 FAX458720:FAX458776 FKT458720:FKT458776 FUP458720:FUP458776 GEL458720:GEL458776 GOH458720:GOH458776 GYD458720:GYD458776 HHZ458720:HHZ458776 HRV458720:HRV458776 IBR458720:IBR458776 ILN458720:ILN458776 IVJ458720:IVJ458776 JFF458720:JFF458776 JPB458720:JPB458776 JYX458720:JYX458776 KIT458720:KIT458776 KSP458720:KSP458776 LCL458720:LCL458776 LMH458720:LMH458776 LWD458720:LWD458776 MFZ458720:MFZ458776 MPV458720:MPV458776 MZR458720:MZR458776 NJN458720:NJN458776 NTJ458720:NTJ458776 ODF458720:ODF458776 ONB458720:ONB458776 OWX458720:OWX458776 PGT458720:PGT458776 PQP458720:PQP458776 QAL458720:QAL458776 QKH458720:QKH458776 QUD458720:QUD458776 RDZ458720:RDZ458776 RNV458720:RNV458776 RXR458720:RXR458776 SHN458720:SHN458776 SRJ458720:SRJ458776 TBF458720:TBF458776 TLB458720:TLB458776 TUX458720:TUX458776 UET458720:UET458776 UOP458720:UOP458776 UYL458720:UYL458776 VIH458720:VIH458776 VSD458720:VSD458776 WBZ458720:WBZ458776 WLV458720:WLV458776 WVR458720:WVR458776 JF524256:JF524312 TB524256:TB524312 ACX524256:ACX524312 AMT524256:AMT524312 AWP524256:AWP524312 BGL524256:BGL524312 BQH524256:BQH524312 CAD524256:CAD524312 CJZ524256:CJZ524312 CTV524256:CTV524312 DDR524256:DDR524312 DNN524256:DNN524312 DXJ524256:DXJ524312 EHF524256:EHF524312 ERB524256:ERB524312 FAX524256:FAX524312 FKT524256:FKT524312 FUP524256:FUP524312 GEL524256:GEL524312 GOH524256:GOH524312 GYD524256:GYD524312 HHZ524256:HHZ524312 HRV524256:HRV524312 IBR524256:IBR524312 ILN524256:ILN524312 IVJ524256:IVJ524312 JFF524256:JFF524312 JPB524256:JPB524312 JYX524256:JYX524312 KIT524256:KIT524312 KSP524256:KSP524312 LCL524256:LCL524312 LMH524256:LMH524312 LWD524256:LWD524312 MFZ524256:MFZ524312 MPV524256:MPV524312 MZR524256:MZR524312 NJN524256:NJN524312 NTJ524256:NTJ524312 ODF524256:ODF524312 ONB524256:ONB524312 OWX524256:OWX524312 PGT524256:PGT524312 PQP524256:PQP524312 QAL524256:QAL524312 QKH524256:QKH524312 QUD524256:QUD524312 RDZ524256:RDZ524312 RNV524256:RNV524312 RXR524256:RXR524312 SHN524256:SHN524312 SRJ524256:SRJ524312 TBF524256:TBF524312 TLB524256:TLB524312 TUX524256:TUX524312 UET524256:UET524312 UOP524256:UOP524312 UYL524256:UYL524312 VIH524256:VIH524312 VSD524256:VSD524312 WBZ524256:WBZ524312 WLV524256:WLV524312 WVR524256:WVR524312 JF589792:JF589848 TB589792:TB589848 ACX589792:ACX589848 AMT589792:AMT589848 AWP589792:AWP589848 BGL589792:BGL589848 BQH589792:BQH589848 CAD589792:CAD589848 CJZ589792:CJZ589848 CTV589792:CTV589848 DDR589792:DDR589848 DNN589792:DNN589848 DXJ589792:DXJ589848 EHF589792:EHF589848 ERB589792:ERB589848 FAX589792:FAX589848 FKT589792:FKT589848 FUP589792:FUP589848 GEL589792:GEL589848 GOH589792:GOH589848 GYD589792:GYD589848 HHZ589792:HHZ589848 HRV589792:HRV589848 IBR589792:IBR589848 ILN589792:ILN589848 IVJ589792:IVJ589848 JFF589792:JFF589848 JPB589792:JPB589848 JYX589792:JYX589848 KIT589792:KIT589848 KSP589792:KSP589848 LCL589792:LCL589848 LMH589792:LMH589848 LWD589792:LWD589848 MFZ589792:MFZ589848 MPV589792:MPV589848 MZR589792:MZR589848 NJN589792:NJN589848 NTJ589792:NTJ589848 ODF589792:ODF589848 ONB589792:ONB589848 OWX589792:OWX589848 PGT589792:PGT589848 PQP589792:PQP589848 QAL589792:QAL589848 QKH589792:QKH589848 QUD589792:QUD589848 RDZ589792:RDZ589848 RNV589792:RNV589848 RXR589792:RXR589848 SHN589792:SHN589848 SRJ589792:SRJ589848 TBF589792:TBF589848 TLB589792:TLB589848 TUX589792:TUX589848 UET589792:UET589848 UOP589792:UOP589848 UYL589792:UYL589848 VIH589792:VIH589848 VSD589792:VSD589848 WBZ589792:WBZ589848 WLV589792:WLV589848 WVR589792:WVR589848 JF655328:JF655384 TB655328:TB655384 ACX655328:ACX655384 AMT655328:AMT655384 AWP655328:AWP655384 BGL655328:BGL655384 BQH655328:BQH655384 CAD655328:CAD655384 CJZ655328:CJZ655384 CTV655328:CTV655384 DDR655328:DDR655384 DNN655328:DNN655384 DXJ655328:DXJ655384 EHF655328:EHF655384 ERB655328:ERB655384 FAX655328:FAX655384 FKT655328:FKT655384 FUP655328:FUP655384 GEL655328:GEL655384 GOH655328:GOH655384 GYD655328:GYD655384 HHZ655328:HHZ655384 HRV655328:HRV655384 IBR655328:IBR655384 ILN655328:ILN655384 IVJ655328:IVJ655384 JFF655328:JFF655384 JPB655328:JPB655384 JYX655328:JYX655384 KIT655328:KIT655384 KSP655328:KSP655384 LCL655328:LCL655384 LMH655328:LMH655384 LWD655328:LWD655384 MFZ655328:MFZ655384 MPV655328:MPV655384 MZR655328:MZR655384 NJN655328:NJN655384 NTJ655328:NTJ655384 ODF655328:ODF655384 ONB655328:ONB655384 OWX655328:OWX655384 PGT655328:PGT655384 PQP655328:PQP655384 QAL655328:QAL655384 QKH655328:QKH655384 QUD655328:QUD655384 RDZ655328:RDZ655384 RNV655328:RNV655384 RXR655328:RXR655384 SHN655328:SHN655384 SRJ655328:SRJ655384 TBF655328:TBF655384 TLB655328:TLB655384 TUX655328:TUX655384 UET655328:UET655384 UOP655328:UOP655384 UYL655328:UYL655384 VIH655328:VIH655384 VSD655328:VSD655384 WBZ655328:WBZ655384 WLV655328:WLV655384 WVR655328:WVR655384 JF720864:JF720920 TB720864:TB720920 ACX720864:ACX720920 AMT720864:AMT720920 AWP720864:AWP720920 BGL720864:BGL720920 BQH720864:BQH720920 CAD720864:CAD720920 CJZ720864:CJZ720920 CTV720864:CTV720920 DDR720864:DDR720920 DNN720864:DNN720920 DXJ720864:DXJ720920 EHF720864:EHF720920 ERB720864:ERB720920 FAX720864:FAX720920 FKT720864:FKT720920 FUP720864:FUP720920 GEL720864:GEL720920 GOH720864:GOH720920 GYD720864:GYD720920 HHZ720864:HHZ720920 HRV720864:HRV720920 IBR720864:IBR720920 ILN720864:ILN720920 IVJ720864:IVJ720920 JFF720864:JFF720920 JPB720864:JPB720920 JYX720864:JYX720920 KIT720864:KIT720920 KSP720864:KSP720920 LCL720864:LCL720920 LMH720864:LMH720920 LWD720864:LWD720920 MFZ720864:MFZ720920 MPV720864:MPV720920 MZR720864:MZR720920 NJN720864:NJN720920 NTJ720864:NTJ720920 ODF720864:ODF720920 ONB720864:ONB720920 OWX720864:OWX720920 PGT720864:PGT720920 PQP720864:PQP720920 QAL720864:QAL720920 QKH720864:QKH720920 QUD720864:QUD720920 RDZ720864:RDZ720920 RNV720864:RNV720920 RXR720864:RXR720920 SHN720864:SHN720920 SRJ720864:SRJ720920 TBF720864:TBF720920 TLB720864:TLB720920 TUX720864:TUX720920 UET720864:UET720920 UOP720864:UOP720920 UYL720864:UYL720920 VIH720864:VIH720920 VSD720864:VSD720920 WBZ720864:WBZ720920 WLV720864:WLV720920 WVR720864:WVR720920 JF786400:JF786456 TB786400:TB786456 ACX786400:ACX786456 AMT786400:AMT786456 AWP786400:AWP786456 BGL786400:BGL786456 BQH786400:BQH786456 CAD786400:CAD786456 CJZ786400:CJZ786456 CTV786400:CTV786456 DDR786400:DDR786456 DNN786400:DNN786456 DXJ786400:DXJ786456 EHF786400:EHF786456 ERB786400:ERB786456 FAX786400:FAX786456 FKT786400:FKT786456 FUP786400:FUP786456 GEL786400:GEL786456 GOH786400:GOH786456 GYD786400:GYD786456 HHZ786400:HHZ786456 HRV786400:HRV786456 IBR786400:IBR786456 ILN786400:ILN786456 IVJ786400:IVJ786456 JFF786400:JFF786456 JPB786400:JPB786456 JYX786400:JYX786456 KIT786400:KIT786456 KSP786400:KSP786456 LCL786400:LCL786456 LMH786400:LMH786456 LWD786400:LWD786456 MFZ786400:MFZ786456 MPV786400:MPV786456 MZR786400:MZR786456 NJN786400:NJN786456 NTJ786400:NTJ786456 ODF786400:ODF786456 ONB786400:ONB786456 OWX786400:OWX786456 PGT786400:PGT786456 PQP786400:PQP786456 QAL786400:QAL786456 QKH786400:QKH786456 QUD786400:QUD786456 RDZ786400:RDZ786456 RNV786400:RNV786456 RXR786400:RXR786456 SHN786400:SHN786456 SRJ786400:SRJ786456 TBF786400:TBF786456 TLB786400:TLB786456 TUX786400:TUX786456 UET786400:UET786456 UOP786400:UOP786456 UYL786400:UYL786456 VIH786400:VIH786456 VSD786400:VSD786456 WBZ786400:WBZ786456 WLV786400:WLV786456 WVR786400:WVR786456 JF851936:JF851992 TB851936:TB851992 ACX851936:ACX851992 AMT851936:AMT851992 AWP851936:AWP851992 BGL851936:BGL851992 BQH851936:BQH851992 CAD851936:CAD851992 CJZ851936:CJZ851992 CTV851936:CTV851992 DDR851936:DDR851992 DNN851936:DNN851992 DXJ851936:DXJ851992 EHF851936:EHF851992 ERB851936:ERB851992 FAX851936:FAX851992 FKT851936:FKT851992 FUP851936:FUP851992 GEL851936:GEL851992 GOH851936:GOH851992 GYD851936:GYD851992 HHZ851936:HHZ851992 HRV851936:HRV851992 IBR851936:IBR851992 ILN851936:ILN851992 IVJ851936:IVJ851992 JFF851936:JFF851992 JPB851936:JPB851992 JYX851936:JYX851992 KIT851936:KIT851992 KSP851936:KSP851992 LCL851936:LCL851992 LMH851936:LMH851992 LWD851936:LWD851992 MFZ851936:MFZ851992 MPV851936:MPV851992 MZR851936:MZR851992 NJN851936:NJN851992 NTJ851936:NTJ851992 ODF851936:ODF851992 ONB851936:ONB851992 OWX851936:OWX851992 PGT851936:PGT851992 PQP851936:PQP851992 QAL851936:QAL851992 QKH851936:QKH851992 QUD851936:QUD851992 RDZ851936:RDZ851992 RNV851936:RNV851992 RXR851936:RXR851992 SHN851936:SHN851992 SRJ851936:SRJ851992 TBF851936:TBF851992 TLB851936:TLB851992 TUX851936:TUX851992 UET851936:UET851992 UOP851936:UOP851992 UYL851936:UYL851992 VIH851936:VIH851992 VSD851936:VSD851992 WBZ851936:WBZ851992 WLV851936:WLV851992 WVR851936:WVR851992 JF917472:JF917528 TB917472:TB917528 ACX917472:ACX917528 AMT917472:AMT917528 AWP917472:AWP917528 BGL917472:BGL917528 BQH917472:BQH917528 CAD917472:CAD917528 CJZ917472:CJZ917528 CTV917472:CTV917528 DDR917472:DDR917528 DNN917472:DNN917528 DXJ917472:DXJ917528 EHF917472:EHF917528 ERB917472:ERB917528 FAX917472:FAX917528 FKT917472:FKT917528 FUP917472:FUP917528 GEL917472:GEL917528 GOH917472:GOH917528 GYD917472:GYD917528 HHZ917472:HHZ917528 HRV917472:HRV917528 IBR917472:IBR917528 ILN917472:ILN917528 IVJ917472:IVJ917528 JFF917472:JFF917528 JPB917472:JPB917528 JYX917472:JYX917528 KIT917472:KIT917528 KSP917472:KSP917528 LCL917472:LCL917528 LMH917472:LMH917528 LWD917472:LWD917528 MFZ917472:MFZ917528 MPV917472:MPV917528 MZR917472:MZR917528 NJN917472:NJN917528 NTJ917472:NTJ917528 ODF917472:ODF917528 ONB917472:ONB917528 OWX917472:OWX917528 PGT917472:PGT917528 PQP917472:PQP917528 QAL917472:QAL917528 QKH917472:QKH917528 QUD917472:QUD917528 RDZ917472:RDZ917528 RNV917472:RNV917528 RXR917472:RXR917528 SHN917472:SHN917528 SRJ917472:SRJ917528 TBF917472:TBF917528 TLB917472:TLB917528 TUX917472:TUX917528 UET917472:UET917528 UOP917472:UOP917528 UYL917472:UYL917528 VIH917472:VIH917528 VSD917472:VSD917528 WBZ917472:WBZ917528 WLV917472:WLV917528 WVR917472:WVR917528 JF983008:JF983064 TB983008:TB983064 ACX983008:ACX983064 AMT983008:AMT983064 AWP983008:AWP983064 BGL983008:BGL983064 BQH983008:BQH983064 CAD983008:CAD983064 CJZ983008:CJZ983064 CTV983008:CTV983064 DDR983008:DDR983064 DNN983008:DNN983064 DXJ983008:DXJ983064 EHF983008:EHF983064 ERB983008:ERB983064 FAX983008:FAX983064 FKT983008:FKT983064 FUP983008:FUP983064 GEL983008:GEL983064 GOH983008:GOH983064 GYD983008:GYD983064 HHZ983008:HHZ983064 HRV983008:HRV983064 IBR983008:IBR983064 ILN983008:ILN983064 IVJ983008:IVJ983064 JFF983008:JFF983064 JPB983008:JPB983064 JYX983008:JYX983064 KIT983008:KIT983064 KSP983008:KSP983064 LCL983008:LCL983064 LMH983008:LMH983064 LWD983008:LWD983064 MFZ983008:MFZ983064 MPV983008:MPV983064 MZR983008:MZR983064 NJN983008:NJN983064 NTJ983008:NTJ983064 ODF983008:ODF983064 ONB983008:ONB983064 OWX983008:OWX983064 PGT983008:PGT983064 PQP983008:PQP983064 QAL983008:QAL983064 QKH983008:QKH983064 QUD983008:QUD983064 RDZ983008:RDZ983064 RNV983008:RNV983064 RXR983008:RXR983064 SHN983008:SHN983064 SRJ983008:SRJ983064 TBF983008:TBF983064 TLB983008:TLB983064 TUX983008:TUX983064 UET983008:UET983064 UOP983008:UOP983064 UYL983008:UYL983064 VIH983008:VIH983064 VSD983008:VSD983064 WBZ983008:WBZ983064 WLV983008:WLV983064 TA144 JE144 WVQ144 WLU144 WBY144 VSC144 VIG144 UYK144 UOO144 UES144 TUW144 TLA144 TBE144 SRI144 SHM144 RXQ144 RNU144 RDY144 QUC144 QKG144 QAK144 PQO144 PGS144 OWW144 ONA144 ODE144 NTI144 NJM144 MZQ144 MPU144 MFY144 LWC144 LMG144 LCK144 KSO144 KIS144 JYW144 JPA144 JFE144 IVI144 ILM144 IBQ144 HRU144 HHY144 GYC144 GOG144 GEK144 FUO144 FKS144 FAW144 ERA144 EHE144 DXI144 DNM144 DDQ144 CTU144 CJY144 CAC144 BQG144 BGK144 AWO144 AMS144 ACW144 JF84:JF139 TB84:TB139 ACX84:ACX139 AMT84:AMT139 AWP84:AWP139 BGL84:BGL139 BQH84:BQH139 CAD84:CAD139 CJZ84:CJZ139 CTV84:CTV139 DDR84:DDR139 DNN84:DNN139 DXJ84:DXJ139 EHF84:EHF139 ERB84:ERB139 FAX84:FAX139 FKT84:FKT139 FUP84:FUP139 GEL84:GEL139 GOH84:GOH139 GYD84:GYD139 HHZ84:HHZ139 HRV84:HRV139 IBR84:IBR139 ILN84:ILN139 IVJ84:IVJ139 JFF84:JFF139 JPB84:JPB139 JYX84:JYX139 KIT84:KIT139 KSP84:KSP139 LCL84:LCL139 LMH84:LMH139 LWD84:LWD139 MFZ84:MFZ139 MPV84:MPV139 MZR84:MZR139 NJN84:NJN139 NTJ84:NTJ139 ODF84:ODF139 ONB84:ONB139 OWX84:OWX139 PGT84:PGT139 PQP84:PQP139 QAL84:QAL139 QKH84:QKH139 QUD84:QUD139 RDZ84:RDZ139 RNV84:RNV139 RXR84:RXR139 SHN84:SHN139 SRJ84:SRJ139 TBF84:TBF139 TLB84:TLB139 TUX84:TUX139 UET84:UET139 UOP84:UOP139 UYL84:UYL139 VIH84:VIH139 VSD84:VSD139 WBZ84:WBZ139 WLV84:WLV139 WVR84:WVR139 WVR145 JF145 TB145 ACX145 AMT145 AWP145 BGL145 BQH145 CAD145 CJZ145 CTV145 DDR145 DNN145 DXJ145 EHF145 ERB145 FAX145 FKT145 FUP145 GEL145 GOH145 GYD145 HHZ145 HRV145 IBR145 ILN145 IVJ145 JFF145 JPB145 JYX145 KIT145 KSP145 LCL145 LMH145 LWD145 MFZ145 MPV145 MZR145 NJN145 NTJ145 ODF145 ONB145 OWX145 PGT145 PQP145 QAL145 QKH145 QUD145 RDZ145 RNV145 RXR145 SHN145 SRJ145 TBF145 TLB145 TUX145 UET145 UOP145 UYL145 VIH145 VSD145 WBZ145 WLV145 JF10:JF72 WVR10:WVR72 WLV10:WLV72 WBZ10:WBZ72 VSD10:VSD72 VIH10:VIH72 UYL10:UYL72 UOP10:UOP72 UET10:UET72 TUX10:TUX72 TLB10:TLB72 TBF10:TBF72 SRJ10:SRJ72 SHN10:SHN72 RXR10:RXR72 RNV10:RNV72 RDZ10:RDZ72 QUD10:QUD72 QKH10:QKH72 QAL10:QAL72 PQP10:PQP72 PGT10:PGT72 OWX10:OWX72 ONB10:ONB72 ODF10:ODF72 NTJ10:NTJ72 NJN10:NJN72 MZR10:MZR72 MPV10:MPV72 MFZ10:MFZ72 LWD10:LWD72 LMH10:LMH72 LCL10:LCL72 KSP10:KSP72 KIT10:KIT72 JYX10:JYX72 JPB10:JPB72 JFF10:JFF72 IVJ10:IVJ72 ILN10:ILN72 IBR10:IBR72 HRV10:HRV72 HHZ10:HHZ72 GYD10:GYD72 GOH10:GOH72 GEL10:GEL72 FUP10:FUP72 FKT10:FKT72 FAX10:FAX72 ERB10:ERB72 EHF10:EHF72 DXJ10:DXJ72 DNN10:DNN72 DDR10:DDR72 CTV10:CTV72 CJZ10:CJZ72 CAD10:CAD72 BQH10:BQH72 BGL10:BGL72 AWP10:AWP72 AMT10:AMT72 ACX10:ACX72 TB159:TB164 ACX159:ACX164 AMT159:AMT164 AWP159:AWP164 BGL159:BGL164 BQH159:BQH164 CAD159:CAD164 CJZ159:CJZ164 CTV159:CTV164 DDR159:DDR164 DNN159:DNN164 DXJ159:DXJ164 EHF159:EHF164 ERB159:ERB164 FAX159:FAX164 FKT159:FKT164 FUP159:FUP164 GEL159:GEL164 GOH159:GOH164 GYD159:GYD164 HHZ159:HHZ164 HRV159:HRV164 IBR159:IBR164 ILN159:ILN164 IVJ159:IVJ164 JFF159:JFF164 JPB159:JPB164 JYX159:JYX164 KIT159:KIT164 KSP159:KSP164 LCL159:LCL164 LMH159:LMH164 LWD159:LWD164 MFZ159:MFZ164 MPV159:MPV164 MZR159:MZR164 NJN159:NJN164 NTJ159:NTJ164 ODF159:ODF164 ONB159:ONB164 OWX159:OWX164 PGT159:PGT164 PQP159:PQP164 QAL159:QAL164 QKH159:QKH164 QUD159:QUD164 RDZ159:RDZ164 RNV159:RNV164 RXR159:RXR164 SHN159:SHN164 SRJ159:SRJ164 TBF159:TBF164 TLB159:TLB164 TUX159:TUX164 UET159:UET164 UOP159:UOP164 UYL159:UYL164 VIH159:VIH164 VSD159:VSD164 WBZ159:WBZ164 WLV159:WLV164 WVR159:WVR164 JF159:JF164 TB10:TB72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XEV992"/>
  <sheetViews>
    <sheetView showGridLines="0" zoomScaleNormal="100" workbookViewId="0">
      <pane ySplit="1" topLeftCell="A585" activePane="bottomLeft" state="frozen"/>
      <selection pane="bottomLeft" activeCell="H997" sqref="H997"/>
    </sheetView>
  </sheetViews>
  <sheetFormatPr baseColWidth="10" defaultColWidth="0" defaultRowHeight="15"/>
  <cols>
    <col min="1" max="1" width="7.28515625" style="243" customWidth="1"/>
    <col min="2" max="2" width="2.85546875" style="117" customWidth="1"/>
    <col min="3" max="3" width="3.28515625" style="117" customWidth="1"/>
    <col min="4" max="4" width="4" style="117" customWidth="1"/>
    <col min="5" max="5" width="9.7109375" style="244" customWidth="1"/>
    <col min="6" max="6" width="13" style="245" customWidth="1"/>
    <col min="7" max="7" width="56.85546875" style="245" customWidth="1"/>
    <col min="8" max="8" width="21" style="246" customWidth="1"/>
    <col min="9" max="9" width="25.42578125" style="246" customWidth="1"/>
    <col min="10" max="10" width="19.42578125" style="247" customWidth="1"/>
    <col min="11" max="11" width="20" style="117" customWidth="1"/>
    <col min="12" max="12" width="21.42578125" style="101" customWidth="1"/>
    <col min="13" max="13" width="2.42578125" style="117" customWidth="1"/>
    <col min="14" max="14" width="18.42578125" style="101" customWidth="1"/>
    <col min="15" max="20" width="17.85546875" style="101" customWidth="1"/>
    <col min="21" max="21" width="2.28515625" style="101" customWidth="1"/>
    <col min="22" max="22" width="20.42578125" style="101" customWidth="1"/>
    <col min="23" max="23" width="2.5703125" style="101" customWidth="1"/>
    <col min="24" max="25" width="20.42578125" style="101" customWidth="1"/>
    <col min="26" max="26" width="2.5703125" style="101" customWidth="1"/>
    <col min="27" max="28" width="20.42578125" style="101" customWidth="1"/>
    <col min="29" max="29" width="2.140625" style="101" customWidth="1"/>
    <col min="30" max="30" width="20.42578125" style="101" customWidth="1"/>
    <col min="31" max="31" width="11" style="101" customWidth="1"/>
    <col min="32" max="267" width="11" style="117" hidden="1"/>
    <col min="268" max="268" width="44.85546875" style="117" hidden="1"/>
    <col min="269" max="275" width="38.5703125" style="117" hidden="1"/>
    <col min="276" max="523" width="11" style="117" hidden="1"/>
    <col min="524" max="524" width="44.85546875" style="117" hidden="1"/>
    <col min="525" max="531" width="38.5703125" style="117" hidden="1"/>
    <col min="532" max="779" width="11" style="117" hidden="1"/>
    <col min="780" max="780" width="44.85546875" style="117" hidden="1"/>
    <col min="781" max="787" width="38.5703125" style="117" hidden="1"/>
    <col min="788" max="1035" width="11" style="117" hidden="1"/>
    <col min="1036" max="1036" width="44.85546875" style="117" hidden="1"/>
    <col min="1037" max="1043" width="38.5703125" style="117" hidden="1"/>
    <col min="1044" max="1291" width="11" style="117" hidden="1"/>
    <col min="1292" max="1292" width="44.85546875" style="117" hidden="1"/>
    <col min="1293" max="1299" width="38.5703125" style="117" hidden="1"/>
    <col min="1300" max="1547" width="11" style="117" hidden="1"/>
    <col min="1548" max="1548" width="44.85546875" style="117" hidden="1"/>
    <col min="1549" max="1555" width="38.5703125" style="117" hidden="1"/>
    <col min="1556" max="1803" width="11" style="117" hidden="1"/>
    <col min="1804" max="1804" width="44.85546875" style="117" hidden="1"/>
    <col min="1805" max="1811" width="38.5703125" style="117" hidden="1"/>
    <col min="1812" max="2059" width="11" style="117" hidden="1"/>
    <col min="2060" max="2060" width="44.85546875" style="117" hidden="1"/>
    <col min="2061" max="2067" width="38.5703125" style="117" hidden="1"/>
    <col min="2068" max="2315" width="11" style="117" hidden="1"/>
    <col min="2316" max="2316" width="44.85546875" style="117" hidden="1"/>
    <col min="2317" max="2323" width="38.5703125" style="117" hidden="1"/>
    <col min="2324" max="2571" width="11" style="117" hidden="1"/>
    <col min="2572" max="2572" width="44.85546875" style="117" hidden="1"/>
    <col min="2573" max="2579" width="38.5703125" style="117" hidden="1"/>
    <col min="2580" max="2827" width="11" style="117" hidden="1"/>
    <col min="2828" max="2828" width="44.85546875" style="117" hidden="1"/>
    <col min="2829" max="2835" width="38.5703125" style="117" hidden="1"/>
    <col min="2836" max="3083" width="11" style="117" hidden="1"/>
    <col min="3084" max="3084" width="44.85546875" style="117" hidden="1"/>
    <col min="3085" max="3091" width="38.5703125" style="117" hidden="1"/>
    <col min="3092" max="3339" width="11" style="117" hidden="1"/>
    <col min="3340" max="3340" width="44.85546875" style="117" hidden="1"/>
    <col min="3341" max="3347" width="38.5703125" style="117" hidden="1"/>
    <col min="3348" max="3595" width="11" style="117" hidden="1"/>
    <col min="3596" max="3596" width="44.85546875" style="117" hidden="1"/>
    <col min="3597" max="3603" width="38.5703125" style="117" hidden="1"/>
    <col min="3604" max="3851" width="11" style="117" hidden="1"/>
    <col min="3852" max="3852" width="44.85546875" style="117" hidden="1"/>
    <col min="3853" max="3859" width="38.5703125" style="117" hidden="1"/>
    <col min="3860" max="4107" width="11" style="117" hidden="1"/>
    <col min="4108" max="4108" width="44.85546875" style="117" hidden="1"/>
    <col min="4109" max="4115" width="38.5703125" style="117" hidden="1"/>
    <col min="4116" max="4363" width="11" style="117" hidden="1"/>
    <col min="4364" max="4364" width="44.85546875" style="117" hidden="1"/>
    <col min="4365" max="4371" width="38.5703125" style="117" hidden="1"/>
    <col min="4372" max="4619" width="11" style="117" hidden="1"/>
    <col min="4620" max="4620" width="44.85546875" style="117" hidden="1"/>
    <col min="4621" max="4627" width="38.5703125" style="117" hidden="1"/>
    <col min="4628" max="4875" width="11" style="117" hidden="1"/>
    <col min="4876" max="4876" width="44.85546875" style="117" hidden="1"/>
    <col min="4877" max="4883" width="38.5703125" style="117" hidden="1"/>
    <col min="4884" max="5131" width="11" style="117" hidden="1"/>
    <col min="5132" max="5132" width="44.85546875" style="117" hidden="1"/>
    <col min="5133" max="5139" width="38.5703125" style="117" hidden="1"/>
    <col min="5140" max="5387" width="11" style="117" hidden="1"/>
    <col min="5388" max="5388" width="44.85546875" style="117" hidden="1"/>
    <col min="5389" max="5395" width="38.5703125" style="117" hidden="1"/>
    <col min="5396" max="5643" width="11" style="117" hidden="1"/>
    <col min="5644" max="5644" width="44.85546875" style="117" hidden="1"/>
    <col min="5645" max="5651" width="38.5703125" style="117" hidden="1"/>
    <col min="5652" max="5899" width="11" style="117" hidden="1"/>
    <col min="5900" max="5900" width="44.85546875" style="117" hidden="1"/>
    <col min="5901" max="5907" width="38.5703125" style="117" hidden="1"/>
    <col min="5908" max="6155" width="11" style="117" hidden="1"/>
    <col min="6156" max="6156" width="44.85546875" style="117" hidden="1"/>
    <col min="6157" max="6163" width="38.5703125" style="117" hidden="1"/>
    <col min="6164" max="6411" width="11" style="117" hidden="1"/>
    <col min="6412" max="6412" width="44.85546875" style="117" hidden="1"/>
    <col min="6413" max="6419" width="38.5703125" style="117" hidden="1"/>
    <col min="6420" max="6667" width="11" style="117" hidden="1"/>
    <col min="6668" max="6668" width="44.85546875" style="117" hidden="1"/>
    <col min="6669" max="6675" width="38.5703125" style="117" hidden="1"/>
    <col min="6676" max="6923" width="11" style="117" hidden="1"/>
    <col min="6924" max="6924" width="44.85546875" style="117" hidden="1"/>
    <col min="6925" max="6931" width="38.5703125" style="117" hidden="1"/>
    <col min="6932" max="7179" width="11" style="117" hidden="1"/>
    <col min="7180" max="7180" width="44.85546875" style="117" hidden="1"/>
    <col min="7181" max="7187" width="38.5703125" style="117" hidden="1"/>
    <col min="7188" max="7435" width="11" style="117" hidden="1"/>
    <col min="7436" max="7436" width="44.85546875" style="117" hidden="1"/>
    <col min="7437" max="7443" width="38.5703125" style="117" hidden="1"/>
    <col min="7444" max="7691" width="11" style="117" hidden="1"/>
    <col min="7692" max="7692" width="44.85546875" style="117" hidden="1"/>
    <col min="7693" max="7699" width="38.5703125" style="117" hidden="1"/>
    <col min="7700" max="7947" width="11" style="117" hidden="1"/>
    <col min="7948" max="7948" width="44.85546875" style="117" hidden="1"/>
    <col min="7949" max="7955" width="38.5703125" style="117" hidden="1"/>
    <col min="7956" max="8203" width="11" style="117" hidden="1"/>
    <col min="8204" max="8204" width="44.85546875" style="117" hidden="1"/>
    <col min="8205" max="8211" width="38.5703125" style="117" hidden="1"/>
    <col min="8212" max="8459" width="11" style="117" hidden="1"/>
    <col min="8460" max="8460" width="44.85546875" style="117" hidden="1"/>
    <col min="8461" max="8467" width="38.5703125" style="117" hidden="1"/>
    <col min="8468" max="8715" width="11" style="117" hidden="1"/>
    <col min="8716" max="8716" width="44.85546875" style="117" hidden="1"/>
    <col min="8717" max="8723" width="38.5703125" style="117" hidden="1"/>
    <col min="8724" max="8971" width="11" style="117" hidden="1"/>
    <col min="8972" max="8972" width="44.85546875" style="117" hidden="1"/>
    <col min="8973" max="8979" width="38.5703125" style="117" hidden="1"/>
    <col min="8980" max="9227" width="11" style="117" hidden="1"/>
    <col min="9228" max="9228" width="44.85546875" style="117" hidden="1"/>
    <col min="9229" max="9235" width="38.5703125" style="117" hidden="1"/>
    <col min="9236" max="9483" width="11" style="117" hidden="1"/>
    <col min="9484" max="9484" width="44.85546875" style="117" hidden="1"/>
    <col min="9485" max="9491" width="38.5703125" style="117" hidden="1"/>
    <col min="9492" max="9739" width="11" style="117" hidden="1"/>
    <col min="9740" max="9740" width="44.85546875" style="117" hidden="1"/>
    <col min="9741" max="9747" width="38.5703125" style="117" hidden="1"/>
    <col min="9748" max="9995" width="11" style="117" hidden="1"/>
    <col min="9996" max="9996" width="44.85546875" style="117" hidden="1"/>
    <col min="9997" max="10003" width="38.5703125" style="117" hidden="1"/>
    <col min="10004" max="10251" width="11" style="117" hidden="1"/>
    <col min="10252" max="10252" width="44.85546875" style="117" hidden="1"/>
    <col min="10253" max="10259" width="38.5703125" style="117" hidden="1"/>
    <col min="10260" max="10507" width="11" style="117" hidden="1"/>
    <col min="10508" max="10508" width="44.85546875" style="117" hidden="1"/>
    <col min="10509" max="10515" width="38.5703125" style="117" hidden="1"/>
    <col min="10516" max="10763" width="11" style="117" hidden="1"/>
    <col min="10764" max="10764" width="44.85546875" style="117" hidden="1"/>
    <col min="10765" max="10771" width="38.5703125" style="117" hidden="1"/>
    <col min="10772" max="11019" width="11" style="117" hidden="1"/>
    <col min="11020" max="11020" width="44.85546875" style="117" hidden="1"/>
    <col min="11021" max="11027" width="38.5703125" style="117" hidden="1"/>
    <col min="11028" max="11275" width="11" style="117" hidden="1"/>
    <col min="11276" max="11276" width="44.85546875" style="117" hidden="1"/>
    <col min="11277" max="11283" width="38.5703125" style="117" hidden="1"/>
    <col min="11284" max="11531" width="11" style="117" hidden="1"/>
    <col min="11532" max="11532" width="44.85546875" style="117" hidden="1"/>
    <col min="11533" max="11539" width="38.5703125" style="117" hidden="1"/>
    <col min="11540" max="11787" width="11" style="117" hidden="1"/>
    <col min="11788" max="11788" width="44.85546875" style="117" hidden="1"/>
    <col min="11789" max="11795" width="38.5703125" style="117" hidden="1"/>
    <col min="11796" max="12043" width="11" style="117" hidden="1"/>
    <col min="12044" max="12044" width="44.85546875" style="117" hidden="1"/>
    <col min="12045" max="12051" width="38.5703125" style="117" hidden="1"/>
    <col min="12052" max="12299" width="11" style="117" hidden="1"/>
    <col min="12300" max="12300" width="44.85546875" style="117" hidden="1"/>
    <col min="12301" max="12307" width="38.5703125" style="117" hidden="1"/>
    <col min="12308" max="12555" width="11" style="117" hidden="1"/>
    <col min="12556" max="12556" width="44.85546875" style="117" hidden="1"/>
    <col min="12557" max="12563" width="38.5703125" style="117" hidden="1"/>
    <col min="12564" max="12811" width="11" style="117" hidden="1"/>
    <col min="12812" max="12812" width="44.85546875" style="117" hidden="1"/>
    <col min="12813" max="12819" width="38.5703125" style="117" hidden="1"/>
    <col min="12820" max="13067" width="11" style="117" hidden="1"/>
    <col min="13068" max="13068" width="44.85546875" style="117" hidden="1"/>
    <col min="13069" max="13075" width="38.5703125" style="117" hidden="1"/>
    <col min="13076" max="13323" width="11" style="117" hidden="1"/>
    <col min="13324" max="13324" width="44.85546875" style="117" hidden="1"/>
    <col min="13325" max="13331" width="38.5703125" style="117" hidden="1"/>
    <col min="13332" max="13579" width="11" style="117" hidden="1"/>
    <col min="13580" max="13580" width="44.85546875" style="117" hidden="1"/>
    <col min="13581" max="13587" width="38.5703125" style="117" hidden="1"/>
    <col min="13588" max="13835" width="11" style="117" hidden="1"/>
    <col min="13836" max="13836" width="44.85546875" style="117" hidden="1"/>
    <col min="13837" max="13843" width="38.5703125" style="117" hidden="1"/>
    <col min="13844" max="14091" width="11" style="117" hidden="1"/>
    <col min="14092" max="14092" width="44.85546875" style="117" hidden="1"/>
    <col min="14093" max="14099" width="38.5703125" style="117" hidden="1"/>
    <col min="14100" max="14347" width="11" style="117" hidden="1"/>
    <col min="14348" max="14348" width="44.85546875" style="117" hidden="1"/>
    <col min="14349" max="14355" width="38.5703125" style="117" hidden="1"/>
    <col min="14356" max="14603" width="11" style="117" hidden="1"/>
    <col min="14604" max="14604" width="44.85546875" style="117" hidden="1"/>
    <col min="14605" max="14611" width="38.5703125" style="117" hidden="1"/>
    <col min="14612" max="14859" width="11" style="117" hidden="1"/>
    <col min="14860" max="14860" width="44.85546875" style="117" hidden="1"/>
    <col min="14861" max="14867" width="38.5703125" style="117" hidden="1"/>
    <col min="14868" max="15115" width="11" style="117" hidden="1"/>
    <col min="15116" max="15116" width="44.85546875" style="117" hidden="1"/>
    <col min="15117" max="15123" width="38.5703125" style="117" hidden="1"/>
    <col min="15124" max="15371" width="11" style="117" hidden="1"/>
    <col min="15372" max="15372" width="44.85546875" style="117" hidden="1"/>
    <col min="15373" max="15379" width="38.5703125" style="117" hidden="1"/>
    <col min="15380" max="15627" width="11" style="117" hidden="1"/>
    <col min="15628" max="15628" width="44.85546875" style="117" hidden="1"/>
    <col min="15629" max="15635" width="38.5703125" style="117" hidden="1"/>
    <col min="15636" max="15883" width="11" style="117" hidden="1"/>
    <col min="15884" max="15884" width="44.85546875" style="117" hidden="1"/>
    <col min="15885" max="15891" width="38.5703125" style="117" hidden="1"/>
    <col min="15892" max="16139" width="11" style="117" hidden="1"/>
    <col min="16140" max="16140" width="44.85546875" style="117" hidden="1"/>
    <col min="16141" max="16147" width="38.5703125" style="117" hidden="1"/>
    <col min="16148" max="16376" width="11" style="117" hidden="1"/>
    <col min="16377" max="16384" width="11.42578125" style="117" hidden="1"/>
  </cols>
  <sheetData>
    <row r="1" spans="1:30" ht="15.75" thickBot="1"/>
    <row r="2" spans="1:30" s="101" customFormat="1">
      <c r="A2" s="97"/>
      <c r="B2" s="98"/>
      <c r="C2" s="98"/>
      <c r="D2" s="98"/>
      <c r="E2" s="99"/>
      <c r="F2" s="100"/>
      <c r="G2" s="1419" t="s">
        <v>480</v>
      </c>
      <c r="H2" s="1420"/>
      <c r="I2" s="1420"/>
      <c r="J2" s="1420"/>
      <c r="K2" s="1420"/>
      <c r="L2" s="1421"/>
      <c r="M2" s="117"/>
    </row>
    <row r="3" spans="1:30" s="101" customFormat="1">
      <c r="A3" s="102"/>
      <c r="E3" s="103"/>
      <c r="F3" s="104"/>
      <c r="G3" s="1422"/>
      <c r="H3" s="1423"/>
      <c r="I3" s="1423"/>
      <c r="J3" s="1423"/>
      <c r="K3" s="1423"/>
      <c r="L3" s="1424"/>
      <c r="M3" s="117"/>
    </row>
    <row r="4" spans="1:30" s="101" customFormat="1">
      <c r="A4" s="102"/>
      <c r="E4" s="103"/>
      <c r="F4" s="104"/>
      <c r="G4" s="1422"/>
      <c r="H4" s="1423"/>
      <c r="I4" s="1423"/>
      <c r="J4" s="1423"/>
      <c r="K4" s="1423"/>
      <c r="L4" s="1424"/>
      <c r="M4" s="117"/>
    </row>
    <row r="5" spans="1:30" s="101" customFormat="1">
      <c r="A5" s="102"/>
      <c r="E5" s="103"/>
      <c r="F5" s="104"/>
      <c r="G5" s="1422"/>
      <c r="H5" s="1423"/>
      <c r="I5" s="1423"/>
      <c r="J5" s="1423"/>
      <c r="K5" s="1423"/>
      <c r="L5" s="1424"/>
      <c r="M5" s="117"/>
    </row>
    <row r="6" spans="1:30" s="106" customFormat="1" ht="18.75" customHeight="1">
      <c r="A6" s="105"/>
      <c r="F6" s="107"/>
      <c r="G6" s="1422"/>
      <c r="H6" s="1423"/>
      <c r="I6" s="1423"/>
      <c r="J6" s="1423"/>
      <c r="K6" s="1423"/>
      <c r="L6" s="1424"/>
      <c r="M6" s="599"/>
      <c r="V6" s="598"/>
      <c r="W6" s="33"/>
      <c r="X6" s="603" t="s">
        <v>944</v>
      </c>
      <c r="Y6" s="599"/>
      <c r="Z6" s="599"/>
      <c r="AA6" s="599"/>
      <c r="AB6" s="599"/>
      <c r="AD6" s="599"/>
    </row>
    <row r="7" spans="1:30" s="101" customFormat="1" ht="15" customHeight="1" thickBot="1">
      <c r="A7" s="108"/>
      <c r="B7" s="109"/>
      <c r="C7" s="109"/>
      <c r="D7" s="109"/>
      <c r="E7" s="110"/>
      <c r="F7" s="111"/>
      <c r="G7" s="1425"/>
      <c r="H7" s="1426"/>
      <c r="I7" s="1426"/>
      <c r="J7" s="1426"/>
      <c r="K7" s="1426"/>
      <c r="L7" s="1427"/>
      <c r="M7" s="117"/>
    </row>
    <row r="8" spans="1:30" s="101" customFormat="1" ht="15.95" customHeight="1">
      <c r="A8" s="112"/>
      <c r="E8" s="113"/>
      <c r="F8" s="114"/>
      <c r="G8" s="114"/>
      <c r="H8" s="115"/>
      <c r="I8" s="115"/>
      <c r="J8" s="116"/>
      <c r="M8" s="117"/>
    </row>
    <row r="9" spans="1:30" ht="103.5" customHeight="1">
      <c r="A9" s="790" t="s">
        <v>1093</v>
      </c>
      <c r="B9" s="1428" t="s">
        <v>550</v>
      </c>
      <c r="C9" s="1429"/>
      <c r="D9" s="1429"/>
      <c r="E9" s="1429"/>
      <c r="F9" s="1429"/>
      <c r="G9" s="1430"/>
      <c r="H9" s="791" t="s">
        <v>952</v>
      </c>
      <c r="I9" s="791" t="s">
        <v>1134</v>
      </c>
      <c r="J9" s="792" t="s">
        <v>1135</v>
      </c>
      <c r="K9" s="793" t="s">
        <v>1136</v>
      </c>
      <c r="L9" s="791" t="s">
        <v>953</v>
      </c>
      <c r="N9" s="1281" t="s">
        <v>1003</v>
      </c>
      <c r="O9" s="1281"/>
      <c r="P9" s="1281"/>
      <c r="Q9" s="1281"/>
      <c r="R9" s="1281"/>
      <c r="S9" s="1281"/>
      <c r="T9" s="1281"/>
      <c r="V9" s="447" t="s">
        <v>836</v>
      </c>
      <c r="X9" s="600" t="s">
        <v>916</v>
      </c>
      <c r="Y9" s="600" t="s">
        <v>917</v>
      </c>
      <c r="AA9" s="601" t="s">
        <v>918</v>
      </c>
      <c r="AB9" s="601" t="s">
        <v>917</v>
      </c>
      <c r="AD9" s="602" t="s">
        <v>919</v>
      </c>
    </row>
    <row r="10" spans="1:30" ht="27.75" customHeight="1">
      <c r="A10" s="118">
        <f>10</f>
        <v>10</v>
      </c>
      <c r="B10" s="1282" t="s">
        <v>29</v>
      </c>
      <c r="C10" s="1283"/>
      <c r="D10" s="1283"/>
      <c r="E10" s="1283"/>
      <c r="F10" s="1283"/>
      <c r="G10" s="1284"/>
      <c r="H10" s="119"/>
      <c r="I10" s="119"/>
      <c r="J10" s="119"/>
      <c r="K10" s="119"/>
      <c r="L10" s="119"/>
      <c r="M10" s="655"/>
      <c r="N10" s="793" t="s">
        <v>1004</v>
      </c>
      <c r="O10" s="793" t="s">
        <v>1005</v>
      </c>
      <c r="P10" s="793" t="s">
        <v>1006</v>
      </c>
      <c r="Q10" s="793" t="s">
        <v>1007</v>
      </c>
      <c r="R10" s="793" t="s">
        <v>1008</v>
      </c>
      <c r="S10" s="793" t="s">
        <v>1175</v>
      </c>
      <c r="T10" s="793" t="s">
        <v>997</v>
      </c>
      <c r="V10" s="119"/>
      <c r="X10" s="119"/>
      <c r="Y10" s="119"/>
      <c r="AA10" s="119"/>
      <c r="AB10" s="119"/>
      <c r="AD10" s="119"/>
    </row>
    <row r="11" spans="1:30" ht="23.45" customHeight="1">
      <c r="A11" s="120">
        <f>A10+1</f>
        <v>11</v>
      </c>
      <c r="B11" s="1431"/>
      <c r="C11" s="1398" t="s">
        <v>667</v>
      </c>
      <c r="D11" s="1399"/>
      <c r="E11" s="1399"/>
      <c r="F11" s="1399"/>
      <c r="G11" s="1399"/>
      <c r="H11" s="391">
        <f ca="1">H12-H35</f>
        <v>0</v>
      </c>
      <c r="I11" s="391">
        <f>I12-I35</f>
        <v>0</v>
      </c>
      <c r="J11" s="391">
        <f ca="1">J12-J35</f>
        <v>0</v>
      </c>
      <c r="K11" s="391">
        <f ca="1">K12-K35</f>
        <v>0</v>
      </c>
      <c r="L11" s="391">
        <f ca="1">L12-L35</f>
        <v>0</v>
      </c>
      <c r="N11" s="391"/>
      <c r="O11" s="391"/>
      <c r="P11" s="391"/>
      <c r="Q11" s="391"/>
      <c r="R11" s="391"/>
      <c r="S11" s="391">
        <f ca="1">+L11</f>
        <v>0</v>
      </c>
      <c r="T11" s="391"/>
      <c r="V11" s="391">
        <f ca="1">V12-V35</f>
        <v>0</v>
      </c>
      <c r="X11" s="391"/>
      <c r="Y11" s="391">
        <f ca="1">Y12-Y35</f>
        <v>0</v>
      </c>
      <c r="AA11" s="391"/>
      <c r="AB11" s="391"/>
      <c r="AD11" s="391"/>
    </row>
    <row r="12" spans="1:30" ht="18" customHeight="1">
      <c r="A12" s="120">
        <f t="shared" ref="A12:A78" si="0">A11+1</f>
        <v>12</v>
      </c>
      <c r="B12" s="1432"/>
      <c r="C12" s="1291"/>
      <c r="D12" s="1398" t="s">
        <v>668</v>
      </c>
      <c r="E12" s="1399"/>
      <c r="F12" s="1399"/>
      <c r="G12" s="1399"/>
      <c r="H12" s="172">
        <f ca="1">SUM(H13:H34)</f>
        <v>0</v>
      </c>
      <c r="I12" s="172">
        <f>SUM(I13:I34)</f>
        <v>0</v>
      </c>
      <c r="J12" s="172">
        <f t="shared" ref="J12:L12" ca="1" si="1">SUM(J13:J34)</f>
        <v>0</v>
      </c>
      <c r="K12" s="172">
        <f t="shared" ca="1" si="1"/>
        <v>0</v>
      </c>
      <c r="L12" s="172">
        <f t="shared" ca="1" si="1"/>
        <v>0</v>
      </c>
      <c r="N12" s="172"/>
      <c r="O12" s="172"/>
      <c r="P12" s="172"/>
      <c r="Q12" s="172"/>
      <c r="R12" s="172"/>
      <c r="S12" s="172">
        <f t="shared" ref="S12:S78" ca="1" si="2">+L12</f>
        <v>0</v>
      </c>
      <c r="T12" s="172"/>
      <c r="V12" s="172">
        <f t="shared" ref="V12" ca="1" si="3">SUM(V13:V34)</f>
        <v>0</v>
      </c>
      <c r="X12" s="172"/>
      <c r="Y12" s="172">
        <f t="shared" ref="Y12" ca="1" si="4">SUM(Y13:Y34)</f>
        <v>0</v>
      </c>
      <c r="AA12" s="172"/>
      <c r="AB12" s="172"/>
      <c r="AD12" s="172"/>
    </row>
    <row r="13" spans="1:30" ht="18" customHeight="1">
      <c r="A13" s="120">
        <f t="shared" si="0"/>
        <v>13</v>
      </c>
      <c r="B13" s="1432"/>
      <c r="C13" s="1397"/>
      <c r="D13" s="1435"/>
      <c r="E13" s="1320" t="s">
        <v>30</v>
      </c>
      <c r="F13" s="1438"/>
      <c r="G13" s="121" t="s">
        <v>305</v>
      </c>
      <c r="H13" s="123">
        <f ca="1">ABS(ROUND(SUMIFS('BP CONTABLE'!$C:$C,'BP CONTABLE'!$E:$E,CELL("contenido",A13),'BP CONTABLE'!$D:$D,CELL("contenido",G13)),0))</f>
        <v>0</v>
      </c>
      <c r="I13" s="123"/>
      <c r="J13" s="343">
        <f t="shared" ref="J13:J34" ca="1" si="5">+IF(H13&gt;V13,(H13-V13),0)</f>
        <v>0</v>
      </c>
      <c r="K13" s="343">
        <f ca="1">+IF(H13&lt;V13,(V13-H13),0)</f>
        <v>0</v>
      </c>
      <c r="L13" s="122">
        <f ca="1">H13+I13-J13+K13</f>
        <v>0</v>
      </c>
      <c r="N13" s="122"/>
      <c r="O13" s="122"/>
      <c r="P13" s="122"/>
      <c r="Q13" s="122"/>
      <c r="R13" s="122"/>
      <c r="S13" s="122">
        <f t="shared" ca="1" si="2"/>
        <v>0</v>
      </c>
      <c r="T13" s="122"/>
      <c r="V13" s="122">
        <f ca="1">ABS(ROUND(SUMIFS('BP FISCAL'!$C:$C,'BP FISCAL'!$E:$E,CELL("contenido",A13),'BP FISCAL'!$D:$D,CELL("contenido",G13)),0))</f>
        <v>0</v>
      </c>
      <c r="X13" s="122"/>
      <c r="Y13" s="122">
        <f ca="1">+K13-J13</f>
        <v>0</v>
      </c>
      <c r="AA13" s="122"/>
      <c r="AB13" s="122"/>
      <c r="AD13" s="122"/>
    </row>
    <row r="14" spans="1:30" ht="18" customHeight="1">
      <c r="A14" s="120">
        <f t="shared" si="0"/>
        <v>14</v>
      </c>
      <c r="B14" s="1432"/>
      <c r="C14" s="1397"/>
      <c r="D14" s="1397"/>
      <c r="E14" s="1438"/>
      <c r="F14" s="1438"/>
      <c r="G14" s="121" t="s">
        <v>645</v>
      </c>
      <c r="H14" s="123">
        <f ca="1">ABS(ROUND(SUMIFS('BP CONTABLE'!$C:$C,'BP CONTABLE'!$E:$E,CELL("contenido",A14),'BP CONTABLE'!$D:$D,CELL("contenido",G14)),0))</f>
        <v>0</v>
      </c>
      <c r="I14" s="123"/>
      <c r="J14" s="343">
        <f t="shared" ca="1" si="5"/>
        <v>0</v>
      </c>
      <c r="K14" s="343">
        <f t="shared" ref="K14:K34" ca="1" si="6">+IF(H14&lt;V14,(V14-H14),0)</f>
        <v>0</v>
      </c>
      <c r="L14" s="122">
        <f t="shared" ref="L14:L34" ca="1" si="7">H14+I14-J14+K14</f>
        <v>0</v>
      </c>
      <c r="N14" s="122"/>
      <c r="O14" s="122"/>
      <c r="P14" s="122"/>
      <c r="Q14" s="122"/>
      <c r="R14" s="122"/>
      <c r="S14" s="122">
        <f t="shared" ca="1" si="2"/>
        <v>0</v>
      </c>
      <c r="T14" s="122"/>
      <c r="V14" s="122">
        <f ca="1">ABS(ROUND(SUMIFS('BP FISCAL'!$C:$C,'BP FISCAL'!$E:$E,CELL("contenido",A14),'BP FISCAL'!$D:$D,CELL("contenido",G14)),0))</f>
        <v>0</v>
      </c>
      <c r="X14" s="122"/>
      <c r="Y14" s="122">
        <f t="shared" ref="Y14:Y34" ca="1" si="8">+K14-J14</f>
        <v>0</v>
      </c>
      <c r="AA14" s="122"/>
      <c r="AB14" s="122"/>
      <c r="AD14" s="122"/>
    </row>
    <row r="15" spans="1:30" ht="18" customHeight="1">
      <c r="A15" s="120">
        <f t="shared" si="0"/>
        <v>15</v>
      </c>
      <c r="B15" s="1432"/>
      <c r="C15" s="1397"/>
      <c r="D15" s="1397"/>
      <c r="E15" s="1438"/>
      <c r="F15" s="1438"/>
      <c r="G15" s="121" t="s">
        <v>306</v>
      </c>
      <c r="H15" s="123">
        <f ca="1">ABS(ROUND(SUMIFS('BP CONTABLE'!$C:$C,'BP CONTABLE'!$E:$E,CELL("contenido",A15),'BP CONTABLE'!$D:$D,CELL("contenido",G15)),0))</f>
        <v>0</v>
      </c>
      <c r="I15" s="123"/>
      <c r="J15" s="343">
        <f t="shared" ca="1" si="5"/>
        <v>0</v>
      </c>
      <c r="K15" s="343">
        <f t="shared" ca="1" si="6"/>
        <v>0</v>
      </c>
      <c r="L15" s="122">
        <f t="shared" ca="1" si="7"/>
        <v>0</v>
      </c>
      <c r="N15" s="122"/>
      <c r="O15" s="122"/>
      <c r="P15" s="122"/>
      <c r="Q15" s="122"/>
      <c r="R15" s="122"/>
      <c r="S15" s="122">
        <f t="shared" ca="1" si="2"/>
        <v>0</v>
      </c>
      <c r="T15" s="122"/>
      <c r="V15" s="122">
        <f ca="1">ABS(ROUND(SUMIFS('BP FISCAL'!$C:$C,'BP FISCAL'!$E:$E,CELL("contenido",A15),'BP FISCAL'!$D:$D,CELL("contenido",G15)),0))</f>
        <v>0</v>
      </c>
      <c r="X15" s="122"/>
      <c r="Y15" s="122">
        <f t="shared" ca="1" si="8"/>
        <v>0</v>
      </c>
      <c r="AA15" s="122"/>
      <c r="AB15" s="122"/>
      <c r="AD15" s="122"/>
    </row>
    <row r="16" spans="1:30" ht="18" customHeight="1">
      <c r="A16" s="120">
        <f t="shared" si="0"/>
        <v>16</v>
      </c>
      <c r="B16" s="1432"/>
      <c r="C16" s="1397"/>
      <c r="D16" s="1397"/>
      <c r="E16" s="1438"/>
      <c r="F16" s="1438"/>
      <c r="G16" s="121" t="s">
        <v>307</v>
      </c>
      <c r="H16" s="123">
        <f ca="1">ABS(ROUND(SUMIFS('BP CONTABLE'!$C:$C,'BP CONTABLE'!$E:$E,CELL("contenido",A16),'BP CONTABLE'!$D:$D,CELL("contenido",G16)),0))</f>
        <v>0</v>
      </c>
      <c r="I16" s="123"/>
      <c r="J16" s="343">
        <f t="shared" ca="1" si="5"/>
        <v>0</v>
      </c>
      <c r="K16" s="343">
        <f t="shared" ca="1" si="6"/>
        <v>0</v>
      </c>
      <c r="L16" s="122">
        <f t="shared" ca="1" si="7"/>
        <v>0</v>
      </c>
      <c r="N16" s="122"/>
      <c r="O16" s="122"/>
      <c r="P16" s="122"/>
      <c r="Q16" s="122"/>
      <c r="R16" s="122"/>
      <c r="S16" s="122">
        <f t="shared" ca="1" si="2"/>
        <v>0</v>
      </c>
      <c r="T16" s="122"/>
      <c r="V16" s="122">
        <f ca="1">ABS(ROUND(SUMIFS('BP FISCAL'!$C:$C,'BP FISCAL'!$E:$E,CELL("contenido",A16),'BP FISCAL'!$D:$D,CELL("contenido",G16)),0))</f>
        <v>0</v>
      </c>
      <c r="X16" s="122"/>
      <c r="Y16" s="122">
        <f t="shared" ca="1" si="8"/>
        <v>0</v>
      </c>
      <c r="AA16" s="122"/>
      <c r="AB16" s="122"/>
      <c r="AD16" s="122"/>
    </row>
    <row r="17" spans="1:30" ht="36" customHeight="1">
      <c r="A17" s="120">
        <f t="shared" si="0"/>
        <v>17</v>
      </c>
      <c r="B17" s="1432"/>
      <c r="C17" s="1397"/>
      <c r="D17" s="1397"/>
      <c r="E17" s="1438"/>
      <c r="F17" s="1438"/>
      <c r="G17" s="121" t="s">
        <v>623</v>
      </c>
      <c r="H17" s="123">
        <f ca="1">ABS(ROUND(SUMIFS('BP CONTABLE'!$C:$C,'BP CONTABLE'!$E:$E,CELL("contenido",A17),'BP CONTABLE'!$D:$D,CELL("contenido",G17)),0))</f>
        <v>0</v>
      </c>
      <c r="I17" s="123"/>
      <c r="J17" s="343">
        <f t="shared" ca="1" si="5"/>
        <v>0</v>
      </c>
      <c r="K17" s="343">
        <f t="shared" ca="1" si="6"/>
        <v>0</v>
      </c>
      <c r="L17" s="122">
        <f t="shared" ca="1" si="7"/>
        <v>0</v>
      </c>
      <c r="N17" s="122"/>
      <c r="O17" s="122"/>
      <c r="P17" s="122"/>
      <c r="Q17" s="122"/>
      <c r="R17" s="122"/>
      <c r="S17" s="122">
        <f t="shared" ca="1" si="2"/>
        <v>0</v>
      </c>
      <c r="T17" s="122"/>
      <c r="V17" s="122">
        <f ca="1">ABS(ROUND(SUMIFS('BP FISCAL'!$C:$C,'BP FISCAL'!$E:$E,CELL("contenido",A17),'BP FISCAL'!$D:$D,CELL("contenido",G17)),0))</f>
        <v>0</v>
      </c>
      <c r="X17" s="122"/>
      <c r="Y17" s="122">
        <f t="shared" ca="1" si="8"/>
        <v>0</v>
      </c>
      <c r="AA17" s="122"/>
      <c r="AB17" s="122"/>
      <c r="AD17" s="122"/>
    </row>
    <row r="18" spans="1:30" ht="18" customHeight="1">
      <c r="A18" s="120">
        <f t="shared" si="0"/>
        <v>18</v>
      </c>
      <c r="B18" s="1432"/>
      <c r="C18" s="1397"/>
      <c r="D18" s="1397"/>
      <c r="E18" s="1438"/>
      <c r="F18" s="1438"/>
      <c r="G18" s="121" t="s">
        <v>308</v>
      </c>
      <c r="H18" s="123">
        <f ca="1">ABS(ROUND(SUMIFS('BP CONTABLE'!$C:$C,'BP CONTABLE'!$E:$E,CELL("contenido",A18),'BP CONTABLE'!$D:$D,CELL("contenido",G18)),0))</f>
        <v>0</v>
      </c>
      <c r="I18" s="123"/>
      <c r="J18" s="343">
        <f t="shared" ca="1" si="5"/>
        <v>0</v>
      </c>
      <c r="K18" s="343">
        <f t="shared" ca="1" si="6"/>
        <v>0</v>
      </c>
      <c r="L18" s="122">
        <f t="shared" ca="1" si="7"/>
        <v>0</v>
      </c>
      <c r="N18" s="122"/>
      <c r="O18" s="122"/>
      <c r="P18" s="122"/>
      <c r="Q18" s="122"/>
      <c r="R18" s="122"/>
      <c r="S18" s="122">
        <f t="shared" ca="1" si="2"/>
        <v>0</v>
      </c>
      <c r="T18" s="122"/>
      <c r="V18" s="122">
        <f ca="1">ABS(ROUND(SUMIFS('BP FISCAL'!$C:$C,'BP FISCAL'!$E:$E,CELL("contenido",A18),'BP FISCAL'!$D:$D,CELL("contenido",G18)),0))</f>
        <v>0</v>
      </c>
      <c r="X18" s="122"/>
      <c r="Y18" s="122">
        <f t="shared" ca="1" si="8"/>
        <v>0</v>
      </c>
      <c r="AA18" s="122"/>
      <c r="AB18" s="122"/>
      <c r="AD18" s="122"/>
    </row>
    <row r="19" spans="1:30" ht="18" customHeight="1">
      <c r="A19" s="120">
        <f t="shared" si="0"/>
        <v>19</v>
      </c>
      <c r="B19" s="1432"/>
      <c r="C19" s="1397"/>
      <c r="D19" s="1397"/>
      <c r="E19" s="1320" t="s">
        <v>228</v>
      </c>
      <c r="F19" s="1438"/>
      <c r="G19" s="121" t="s">
        <v>305</v>
      </c>
      <c r="H19" s="123">
        <f ca="1">ABS(ROUND(SUMIFS('BP CONTABLE'!$C:$C,'BP CONTABLE'!$E:$E,CELL("contenido",A19),'BP CONTABLE'!$D:$D,CELL("contenido",G19)),0))</f>
        <v>0</v>
      </c>
      <c r="I19" s="123"/>
      <c r="J19" s="343">
        <f t="shared" ca="1" si="5"/>
        <v>0</v>
      </c>
      <c r="K19" s="343">
        <f t="shared" ca="1" si="6"/>
        <v>0</v>
      </c>
      <c r="L19" s="122">
        <f t="shared" ca="1" si="7"/>
        <v>0</v>
      </c>
      <c r="N19" s="122"/>
      <c r="O19" s="122"/>
      <c r="P19" s="122"/>
      <c r="Q19" s="122"/>
      <c r="R19" s="122"/>
      <c r="S19" s="122">
        <f t="shared" ca="1" si="2"/>
        <v>0</v>
      </c>
      <c r="T19" s="122"/>
      <c r="U19" s="117"/>
      <c r="V19" s="122">
        <f ca="1">ABS(ROUND(SUMIFS('BP FISCAL'!$C:$C,'BP FISCAL'!$E:$E,CELL("contenido",A19),'BP FISCAL'!$D:$D,CELL("contenido",G19)),0))</f>
        <v>0</v>
      </c>
      <c r="X19" s="122"/>
      <c r="Y19" s="122">
        <f t="shared" ca="1" si="8"/>
        <v>0</v>
      </c>
      <c r="AA19" s="122"/>
      <c r="AB19" s="122"/>
      <c r="AD19" s="122"/>
    </row>
    <row r="20" spans="1:30" ht="18" customHeight="1">
      <c r="A20" s="120">
        <f t="shared" si="0"/>
        <v>20</v>
      </c>
      <c r="B20" s="1432"/>
      <c r="C20" s="1397"/>
      <c r="D20" s="1397"/>
      <c r="E20" s="1438"/>
      <c r="F20" s="1438"/>
      <c r="G20" s="121" t="s">
        <v>645</v>
      </c>
      <c r="H20" s="123">
        <f ca="1">ABS(ROUND(SUMIFS('BP CONTABLE'!$C:$C,'BP CONTABLE'!$E:$E,CELL("contenido",A20),'BP CONTABLE'!$D:$D,CELL("contenido",G20)),0))</f>
        <v>0</v>
      </c>
      <c r="I20" s="123"/>
      <c r="J20" s="343">
        <f t="shared" ca="1" si="5"/>
        <v>0</v>
      </c>
      <c r="K20" s="343">
        <f t="shared" ca="1" si="6"/>
        <v>0</v>
      </c>
      <c r="L20" s="122">
        <f t="shared" ca="1" si="7"/>
        <v>0</v>
      </c>
      <c r="N20" s="122"/>
      <c r="O20" s="122"/>
      <c r="P20" s="122"/>
      <c r="Q20" s="122"/>
      <c r="R20" s="122"/>
      <c r="S20" s="122">
        <f t="shared" ca="1" si="2"/>
        <v>0</v>
      </c>
      <c r="T20" s="122"/>
      <c r="U20" s="117"/>
      <c r="V20" s="122">
        <f ca="1">ABS(ROUND(SUMIFS('BP FISCAL'!$C:$C,'BP FISCAL'!$E:$E,CELL("contenido",A20),'BP FISCAL'!$D:$D,CELL("contenido",G20)),0))</f>
        <v>0</v>
      </c>
      <c r="X20" s="122"/>
      <c r="Y20" s="122">
        <f t="shared" ca="1" si="8"/>
        <v>0</v>
      </c>
      <c r="AA20" s="122"/>
      <c r="AB20" s="122"/>
      <c r="AD20" s="122"/>
    </row>
    <row r="21" spans="1:30" ht="18" customHeight="1">
      <c r="A21" s="120">
        <f t="shared" si="0"/>
        <v>21</v>
      </c>
      <c r="B21" s="1432"/>
      <c r="C21" s="1397"/>
      <c r="D21" s="1397"/>
      <c r="E21" s="1438"/>
      <c r="F21" s="1438"/>
      <c r="G21" s="121" t="s">
        <v>306</v>
      </c>
      <c r="H21" s="123">
        <f ca="1">ABS(ROUND(SUMIFS('BP CONTABLE'!$C:$C,'BP CONTABLE'!$E:$E,CELL("contenido",A21),'BP CONTABLE'!$D:$D,CELL("contenido",G21)),0))</f>
        <v>0</v>
      </c>
      <c r="I21" s="123"/>
      <c r="J21" s="343">
        <f t="shared" ca="1" si="5"/>
        <v>0</v>
      </c>
      <c r="K21" s="343">
        <f t="shared" ca="1" si="6"/>
        <v>0</v>
      </c>
      <c r="L21" s="122">
        <f t="shared" ca="1" si="7"/>
        <v>0</v>
      </c>
      <c r="N21" s="122"/>
      <c r="O21" s="122"/>
      <c r="P21" s="122"/>
      <c r="Q21" s="122"/>
      <c r="R21" s="122"/>
      <c r="S21" s="122">
        <f t="shared" ca="1" si="2"/>
        <v>0</v>
      </c>
      <c r="T21" s="122"/>
      <c r="U21" s="117"/>
      <c r="V21" s="122">
        <f ca="1">ABS(ROUND(SUMIFS('BP FISCAL'!$C:$C,'BP FISCAL'!$E:$E,CELL("contenido",A21),'BP FISCAL'!$D:$D,CELL("contenido",G21)),0))</f>
        <v>0</v>
      </c>
      <c r="X21" s="122"/>
      <c r="Y21" s="122">
        <f t="shared" ca="1" si="8"/>
        <v>0</v>
      </c>
      <c r="AA21" s="122"/>
      <c r="AB21" s="122"/>
      <c r="AD21" s="122"/>
    </row>
    <row r="22" spans="1:30" ht="18" customHeight="1">
      <c r="A22" s="120">
        <f t="shared" si="0"/>
        <v>22</v>
      </c>
      <c r="B22" s="1432"/>
      <c r="C22" s="1397"/>
      <c r="D22" s="1397"/>
      <c r="E22" s="1438"/>
      <c r="F22" s="1438"/>
      <c r="G22" s="121" t="s">
        <v>307</v>
      </c>
      <c r="H22" s="123">
        <f ca="1">ABS(ROUND(SUMIFS('BP CONTABLE'!$C:$C,'BP CONTABLE'!$E:$E,CELL("contenido",A22),'BP CONTABLE'!$D:$D,CELL("contenido",G22)),0))</f>
        <v>0</v>
      </c>
      <c r="I22" s="123"/>
      <c r="J22" s="343">
        <f t="shared" ca="1" si="5"/>
        <v>0</v>
      </c>
      <c r="K22" s="343">
        <f t="shared" ca="1" si="6"/>
        <v>0</v>
      </c>
      <c r="L22" s="122">
        <f t="shared" ca="1" si="7"/>
        <v>0</v>
      </c>
      <c r="N22" s="122"/>
      <c r="O22" s="122"/>
      <c r="P22" s="122"/>
      <c r="Q22" s="122"/>
      <c r="R22" s="122"/>
      <c r="S22" s="122">
        <f t="shared" ca="1" si="2"/>
        <v>0</v>
      </c>
      <c r="T22" s="122"/>
      <c r="U22" s="117"/>
      <c r="V22" s="122">
        <f ca="1">ABS(ROUND(SUMIFS('BP FISCAL'!$C:$C,'BP FISCAL'!$E:$E,CELL("contenido",A22),'BP FISCAL'!$D:$D,CELL("contenido",G22)),0))</f>
        <v>0</v>
      </c>
      <c r="X22" s="122"/>
      <c r="Y22" s="122">
        <f t="shared" ca="1" si="8"/>
        <v>0</v>
      </c>
      <c r="AA22" s="122"/>
      <c r="AB22" s="122"/>
      <c r="AD22" s="122"/>
    </row>
    <row r="23" spans="1:30" ht="31.5" customHeight="1">
      <c r="A23" s="120">
        <f t="shared" si="0"/>
        <v>23</v>
      </c>
      <c r="B23" s="1432"/>
      <c r="C23" s="1397"/>
      <c r="D23" s="1397"/>
      <c r="E23" s="1438"/>
      <c r="F23" s="1438"/>
      <c r="G23" s="121" t="s">
        <v>623</v>
      </c>
      <c r="H23" s="123">
        <f ca="1">ABS(ROUND(SUMIFS('BP CONTABLE'!$C:$C,'BP CONTABLE'!$E:$E,CELL("contenido",A23),'BP CONTABLE'!$D:$D,CELL("contenido",G23)),0))</f>
        <v>0</v>
      </c>
      <c r="I23" s="123"/>
      <c r="J23" s="343">
        <f t="shared" ca="1" si="5"/>
        <v>0</v>
      </c>
      <c r="K23" s="343">
        <f t="shared" ca="1" si="6"/>
        <v>0</v>
      </c>
      <c r="L23" s="122">
        <f t="shared" ca="1" si="7"/>
        <v>0</v>
      </c>
      <c r="N23" s="122"/>
      <c r="O23" s="122"/>
      <c r="P23" s="122"/>
      <c r="Q23" s="122"/>
      <c r="R23" s="122"/>
      <c r="S23" s="122">
        <f t="shared" ca="1" si="2"/>
        <v>0</v>
      </c>
      <c r="T23" s="122"/>
      <c r="U23" s="117"/>
      <c r="V23" s="122">
        <f ca="1">ABS(ROUND(SUMIFS('BP FISCAL'!$C:$C,'BP FISCAL'!$E:$E,CELL("contenido",A23),'BP FISCAL'!$D:$D,CELL("contenido",G23)),0))</f>
        <v>0</v>
      </c>
      <c r="X23" s="122"/>
      <c r="Y23" s="122">
        <f t="shared" ca="1" si="8"/>
        <v>0</v>
      </c>
      <c r="AA23" s="122"/>
      <c r="AB23" s="122"/>
      <c r="AD23" s="122"/>
    </row>
    <row r="24" spans="1:30" ht="18" customHeight="1">
      <c r="A24" s="120">
        <f t="shared" si="0"/>
        <v>24</v>
      </c>
      <c r="B24" s="1432"/>
      <c r="C24" s="1397"/>
      <c r="D24" s="1397"/>
      <c r="E24" s="1438"/>
      <c r="F24" s="1438"/>
      <c r="G24" s="121" t="s">
        <v>308</v>
      </c>
      <c r="H24" s="123">
        <f ca="1">ABS(ROUND(SUMIFS('BP CONTABLE'!$C:$C,'BP CONTABLE'!$E:$E,CELL("contenido",A24),'BP CONTABLE'!$D:$D,CELL("contenido",G24)),0))</f>
        <v>0</v>
      </c>
      <c r="I24" s="123"/>
      <c r="J24" s="343">
        <f t="shared" ca="1" si="5"/>
        <v>0</v>
      </c>
      <c r="K24" s="343">
        <f t="shared" ca="1" si="6"/>
        <v>0</v>
      </c>
      <c r="L24" s="122">
        <f t="shared" ca="1" si="7"/>
        <v>0</v>
      </c>
      <c r="N24" s="122"/>
      <c r="O24" s="122"/>
      <c r="P24" s="122"/>
      <c r="Q24" s="122"/>
      <c r="R24" s="122"/>
      <c r="S24" s="122">
        <f t="shared" ca="1" si="2"/>
        <v>0</v>
      </c>
      <c r="T24" s="122"/>
      <c r="U24" s="117"/>
      <c r="V24" s="122">
        <f ca="1">ABS(ROUND(SUMIFS('BP FISCAL'!$C:$C,'BP FISCAL'!$E:$E,CELL("contenido",A24),'BP FISCAL'!$D:$D,CELL("contenido",G24)),0))</f>
        <v>0</v>
      </c>
      <c r="X24" s="122"/>
      <c r="Y24" s="122">
        <f t="shared" ca="1" si="8"/>
        <v>0</v>
      </c>
      <c r="AA24" s="122"/>
      <c r="AB24" s="122"/>
      <c r="AD24" s="122"/>
    </row>
    <row r="25" spans="1:30" ht="18" customHeight="1">
      <c r="A25" s="120">
        <f t="shared" si="0"/>
        <v>25</v>
      </c>
      <c r="B25" s="1432"/>
      <c r="C25" s="1397"/>
      <c r="D25" s="1397"/>
      <c r="E25" s="1400" t="s">
        <v>400</v>
      </c>
      <c r="F25" s="1387"/>
      <c r="G25" s="1388"/>
      <c r="H25" s="123">
        <f ca="1">ABS(ROUND(SUMIFS('BP CONTABLE'!$C:$C,'BP CONTABLE'!$E:$E,CELL("contenido",A25),'BP CONTABLE'!$D:$D,CELL("contenido",E25)),0))</f>
        <v>0</v>
      </c>
      <c r="I25" s="123"/>
      <c r="J25" s="343">
        <f t="shared" ca="1" si="5"/>
        <v>0</v>
      </c>
      <c r="K25" s="343">
        <f t="shared" ca="1" si="6"/>
        <v>0</v>
      </c>
      <c r="L25" s="122">
        <f t="shared" ca="1" si="7"/>
        <v>0</v>
      </c>
      <c r="N25" s="122"/>
      <c r="O25" s="122"/>
      <c r="P25" s="122"/>
      <c r="Q25" s="122"/>
      <c r="R25" s="122"/>
      <c r="S25" s="122">
        <f t="shared" ca="1" si="2"/>
        <v>0</v>
      </c>
      <c r="T25" s="122"/>
      <c r="V25" s="122">
        <f ca="1">ABS(ROUND(SUMIFS('BP FISCAL'!$C:$C,'BP FISCAL'!$E:$E,CELL("contenido",A25),'BP FISCAL'!$D:$D,CELL("contenido",E25)),0))</f>
        <v>0</v>
      </c>
      <c r="X25" s="122"/>
      <c r="Y25" s="122">
        <f t="shared" ca="1" si="8"/>
        <v>0</v>
      </c>
      <c r="AA25" s="122"/>
      <c r="AB25" s="122"/>
      <c r="AD25" s="122"/>
    </row>
    <row r="26" spans="1:30" ht="18" customHeight="1">
      <c r="A26" s="120">
        <f t="shared" si="0"/>
        <v>26</v>
      </c>
      <c r="B26" s="1432"/>
      <c r="C26" s="1397"/>
      <c r="D26" s="1397"/>
      <c r="E26" s="1400" t="s">
        <v>399</v>
      </c>
      <c r="F26" s="1387"/>
      <c r="G26" s="1388"/>
      <c r="H26" s="123">
        <f ca="1">ABS(ROUND(SUMIFS('BP CONTABLE'!$C:$C,'BP CONTABLE'!$E:$E,CELL("contenido",A26),'BP CONTABLE'!$D:$D,CELL("contenido",E26)),0))</f>
        <v>0</v>
      </c>
      <c r="I26" s="123"/>
      <c r="J26" s="581">
        <f t="shared" ca="1" si="5"/>
        <v>0</v>
      </c>
      <c r="K26" s="581">
        <f t="shared" ca="1" si="6"/>
        <v>0</v>
      </c>
      <c r="L26" s="122">
        <f t="shared" ca="1" si="7"/>
        <v>0</v>
      </c>
      <c r="N26" s="122"/>
      <c r="O26" s="122"/>
      <c r="P26" s="122"/>
      <c r="Q26" s="122"/>
      <c r="R26" s="122"/>
      <c r="S26" s="122">
        <f t="shared" ca="1" si="2"/>
        <v>0</v>
      </c>
      <c r="T26" s="122"/>
      <c r="V26" s="122">
        <f ca="1">ABS(ROUND(SUMIFS('BP FISCAL'!$C:$C,'BP FISCAL'!$E:$E,CELL("contenido",A26),'BP FISCAL'!$D:$D,CELL("contenido",E26)),0))</f>
        <v>0</v>
      </c>
      <c r="X26" s="122"/>
      <c r="Y26" s="122">
        <f t="shared" ca="1" si="8"/>
        <v>0</v>
      </c>
      <c r="AA26" s="122"/>
      <c r="AB26" s="122"/>
      <c r="AD26" s="122"/>
    </row>
    <row r="27" spans="1:30" ht="18" customHeight="1">
      <c r="A27" s="120">
        <f t="shared" si="0"/>
        <v>27</v>
      </c>
      <c r="B27" s="1432"/>
      <c r="C27" s="1397"/>
      <c r="D27" s="1397"/>
      <c r="E27" s="1400" t="s">
        <v>31</v>
      </c>
      <c r="F27" s="1387"/>
      <c r="G27" s="1388"/>
      <c r="H27" s="123">
        <f ca="1">ABS(ROUND(SUMIFS('BP CONTABLE'!$C:$C,'BP CONTABLE'!$E:$E,CELL("contenido",A27),'BP CONTABLE'!$D:$D,CELL("contenido",E27)),0))</f>
        <v>0</v>
      </c>
      <c r="I27" s="123"/>
      <c r="J27" s="582">
        <f t="shared" ca="1" si="5"/>
        <v>0</v>
      </c>
      <c r="K27" s="582">
        <f t="shared" ca="1" si="6"/>
        <v>0</v>
      </c>
      <c r="L27" s="122">
        <f t="shared" ca="1" si="7"/>
        <v>0</v>
      </c>
      <c r="N27" s="122"/>
      <c r="O27" s="122"/>
      <c r="P27" s="122"/>
      <c r="Q27" s="122"/>
      <c r="R27" s="122"/>
      <c r="S27" s="122">
        <f t="shared" ca="1" si="2"/>
        <v>0</v>
      </c>
      <c r="T27" s="122"/>
      <c r="V27" s="122">
        <f ca="1">ABS(ROUND(SUMIFS('BP FISCAL'!$C:$C,'BP FISCAL'!$E:$E,CELL("contenido",A27),'BP FISCAL'!$D:$D,CELL("contenido",E27)),0))</f>
        <v>0</v>
      </c>
      <c r="X27" s="122"/>
      <c r="Y27" s="122">
        <f t="shared" ca="1" si="8"/>
        <v>0</v>
      </c>
      <c r="AA27" s="122"/>
      <c r="AB27" s="122"/>
      <c r="AD27" s="122"/>
    </row>
    <row r="28" spans="1:30" ht="18" customHeight="1">
      <c r="A28" s="120">
        <f t="shared" si="0"/>
        <v>28</v>
      </c>
      <c r="B28" s="1432"/>
      <c r="C28" s="1397"/>
      <c r="D28" s="1397"/>
      <c r="E28" s="1400" t="s">
        <v>32</v>
      </c>
      <c r="F28" s="1387"/>
      <c r="G28" s="1388"/>
      <c r="H28" s="123">
        <f ca="1">ABS(ROUND(SUMIFS('BP CONTABLE'!$C:$C,'BP CONTABLE'!$E:$E,CELL("contenido",A28),'BP CONTABLE'!$D:$D,CELL("contenido",E28)),0))</f>
        <v>0</v>
      </c>
      <c r="I28" s="123"/>
      <c r="J28" s="582">
        <f t="shared" ca="1" si="5"/>
        <v>0</v>
      </c>
      <c r="K28" s="582">
        <f t="shared" ca="1" si="6"/>
        <v>0</v>
      </c>
      <c r="L28" s="122">
        <f t="shared" ca="1" si="7"/>
        <v>0</v>
      </c>
      <c r="N28" s="122"/>
      <c r="O28" s="122"/>
      <c r="P28" s="122"/>
      <c r="Q28" s="122"/>
      <c r="R28" s="122"/>
      <c r="S28" s="122">
        <f t="shared" ca="1" si="2"/>
        <v>0</v>
      </c>
      <c r="T28" s="122"/>
      <c r="V28" s="122">
        <f ca="1">ABS(ROUND(SUMIFS('BP FISCAL'!$C:$C,'BP FISCAL'!$E:$E,CELL("contenido",A28),'BP FISCAL'!$D:$D,CELL("contenido",E28)),0))</f>
        <v>0</v>
      </c>
      <c r="X28" s="122"/>
      <c r="Y28" s="122">
        <f t="shared" ca="1" si="8"/>
        <v>0</v>
      </c>
      <c r="AA28" s="122"/>
      <c r="AB28" s="122"/>
      <c r="AD28" s="122"/>
    </row>
    <row r="29" spans="1:30" ht="18" customHeight="1">
      <c r="A29" s="120">
        <f t="shared" si="0"/>
        <v>29</v>
      </c>
      <c r="B29" s="1432"/>
      <c r="C29" s="1397"/>
      <c r="D29" s="1397"/>
      <c r="E29" s="1400" t="s">
        <v>100</v>
      </c>
      <c r="F29" s="1387"/>
      <c r="G29" s="1388"/>
      <c r="H29" s="123">
        <f ca="1">ABS(ROUND(SUMIFS('BP CONTABLE'!$C:$C,'BP CONTABLE'!$E:$E,CELL("contenido",A29),'BP CONTABLE'!$D:$D,CELL("contenido",E29)),0))</f>
        <v>0</v>
      </c>
      <c r="I29" s="123"/>
      <c r="J29" s="582">
        <f t="shared" ca="1" si="5"/>
        <v>0</v>
      </c>
      <c r="K29" s="582">
        <f t="shared" ca="1" si="6"/>
        <v>0</v>
      </c>
      <c r="L29" s="122">
        <f t="shared" ca="1" si="7"/>
        <v>0</v>
      </c>
      <c r="N29" s="122"/>
      <c r="O29" s="122"/>
      <c r="P29" s="122"/>
      <c r="Q29" s="122"/>
      <c r="R29" s="122"/>
      <c r="S29" s="122">
        <f t="shared" ca="1" si="2"/>
        <v>0</v>
      </c>
      <c r="T29" s="122"/>
      <c r="V29" s="122">
        <f ca="1">ABS(ROUND(SUMIFS('BP FISCAL'!$C:$C,'BP FISCAL'!$E:$E,CELL("contenido",A29),'BP FISCAL'!$D:$D,CELL("contenido",E29)),0))</f>
        <v>0</v>
      </c>
      <c r="X29" s="122"/>
      <c r="Y29" s="122">
        <f t="shared" ca="1" si="8"/>
        <v>0</v>
      </c>
      <c r="AA29" s="122"/>
      <c r="AB29" s="122"/>
      <c r="AD29" s="122"/>
    </row>
    <row r="30" spans="1:30" ht="18" customHeight="1">
      <c r="A30" s="120">
        <f t="shared" si="0"/>
        <v>30</v>
      </c>
      <c r="B30" s="1432"/>
      <c r="C30" s="1397"/>
      <c r="D30" s="1397"/>
      <c r="E30" s="1400" t="s">
        <v>227</v>
      </c>
      <c r="F30" s="1387"/>
      <c r="G30" s="1388"/>
      <c r="H30" s="123">
        <f ca="1">ABS(ROUND(SUMIFS('BP CONTABLE'!$C:$C,'BP CONTABLE'!$E:$E,CELL("contenido",A30),'BP CONTABLE'!$D:$D,CELL("contenido",E30)),0))</f>
        <v>0</v>
      </c>
      <c r="I30" s="123"/>
      <c r="J30" s="582">
        <f t="shared" ca="1" si="5"/>
        <v>0</v>
      </c>
      <c r="K30" s="582">
        <f t="shared" ca="1" si="6"/>
        <v>0</v>
      </c>
      <c r="L30" s="122">
        <f t="shared" ca="1" si="7"/>
        <v>0</v>
      </c>
      <c r="N30" s="122"/>
      <c r="O30" s="122"/>
      <c r="P30" s="122"/>
      <c r="Q30" s="122"/>
      <c r="R30" s="122"/>
      <c r="S30" s="122">
        <f t="shared" ca="1" si="2"/>
        <v>0</v>
      </c>
      <c r="T30" s="122"/>
      <c r="V30" s="122">
        <f ca="1">ABS(ROUND(SUMIFS('BP FISCAL'!$C:$C,'BP FISCAL'!$E:$E,CELL("contenido",A30),'BP FISCAL'!$D:$D,CELL("contenido",E30)),0))</f>
        <v>0</v>
      </c>
      <c r="X30" s="122"/>
      <c r="Y30" s="122">
        <f t="shared" ca="1" si="8"/>
        <v>0</v>
      </c>
      <c r="AA30" s="122"/>
      <c r="AB30" s="122"/>
      <c r="AD30" s="122"/>
    </row>
    <row r="31" spans="1:30" ht="18" customHeight="1">
      <c r="A31" s="120">
        <f t="shared" si="0"/>
        <v>31</v>
      </c>
      <c r="B31" s="1432"/>
      <c r="C31" s="1397"/>
      <c r="D31" s="1397"/>
      <c r="E31" s="1400" t="s">
        <v>402</v>
      </c>
      <c r="F31" s="1387"/>
      <c r="G31" s="1388"/>
      <c r="H31" s="123">
        <f ca="1">ABS(ROUND(SUMIFS('BP CONTABLE'!$C:$C,'BP CONTABLE'!$E:$E,CELL("contenido",A31),'BP CONTABLE'!$D:$D,CELL("contenido",E31)),0))</f>
        <v>0</v>
      </c>
      <c r="I31" s="123"/>
      <c r="J31" s="582">
        <f t="shared" ca="1" si="5"/>
        <v>0</v>
      </c>
      <c r="K31" s="582">
        <f t="shared" ca="1" si="6"/>
        <v>0</v>
      </c>
      <c r="L31" s="122">
        <f t="shared" ca="1" si="7"/>
        <v>0</v>
      </c>
      <c r="N31" s="122"/>
      <c r="O31" s="122"/>
      <c r="P31" s="122"/>
      <c r="Q31" s="122"/>
      <c r="R31" s="122"/>
      <c r="S31" s="122">
        <f t="shared" ca="1" si="2"/>
        <v>0</v>
      </c>
      <c r="T31" s="122"/>
      <c r="V31" s="122">
        <f ca="1">ABS(ROUND(SUMIFS('BP FISCAL'!$C:$C,'BP FISCAL'!$E:$E,CELL("contenido",A31),'BP FISCAL'!$D:$D,CELL("contenido",E31)),0))</f>
        <v>0</v>
      </c>
      <c r="X31" s="122"/>
      <c r="Y31" s="122">
        <f t="shared" ca="1" si="8"/>
        <v>0</v>
      </c>
      <c r="AA31" s="122"/>
      <c r="AB31" s="122"/>
      <c r="AD31" s="122"/>
    </row>
    <row r="32" spans="1:30" ht="18" customHeight="1">
      <c r="A32" s="120">
        <f t="shared" si="0"/>
        <v>32</v>
      </c>
      <c r="B32" s="1432"/>
      <c r="C32" s="1397"/>
      <c r="D32" s="1397"/>
      <c r="E32" s="1400" t="s">
        <v>646</v>
      </c>
      <c r="F32" s="1387"/>
      <c r="G32" s="1388"/>
      <c r="H32" s="123">
        <f ca="1">ABS(ROUND(SUMIFS('BP CONTABLE'!$C:$C,'BP CONTABLE'!$E:$E,CELL("contenido",A32),'BP CONTABLE'!$D:$D,CELL("contenido",E32)),0))</f>
        <v>0</v>
      </c>
      <c r="I32" s="123"/>
      <c r="J32" s="582">
        <f t="shared" ca="1" si="5"/>
        <v>0</v>
      </c>
      <c r="K32" s="582">
        <f t="shared" ca="1" si="6"/>
        <v>0</v>
      </c>
      <c r="L32" s="122">
        <f t="shared" ca="1" si="7"/>
        <v>0</v>
      </c>
      <c r="N32" s="122"/>
      <c r="O32" s="122"/>
      <c r="P32" s="122"/>
      <c r="Q32" s="122"/>
      <c r="R32" s="122"/>
      <c r="S32" s="122">
        <f t="shared" ca="1" si="2"/>
        <v>0</v>
      </c>
      <c r="T32" s="122"/>
      <c r="V32" s="122">
        <f ca="1">ABS(ROUND(SUMIFS('BP FISCAL'!$C:$C,'BP FISCAL'!$E:$E,CELL("contenido",A32),'BP FISCAL'!$D:$D,CELL("contenido",E32)),0))</f>
        <v>0</v>
      </c>
      <c r="X32" s="122"/>
      <c r="Y32" s="122">
        <f t="shared" ca="1" si="8"/>
        <v>0</v>
      </c>
      <c r="AA32" s="122"/>
      <c r="AB32" s="122"/>
      <c r="AD32" s="122"/>
    </row>
    <row r="33" spans="1:30" ht="18" customHeight="1">
      <c r="A33" s="120">
        <f t="shared" si="0"/>
        <v>33</v>
      </c>
      <c r="B33" s="1432"/>
      <c r="C33" s="1397"/>
      <c r="D33" s="1397"/>
      <c r="E33" s="1400" t="s">
        <v>401</v>
      </c>
      <c r="F33" s="1387"/>
      <c r="G33" s="1388"/>
      <c r="H33" s="123">
        <f ca="1">ABS(ROUND(SUMIFS('BP CONTABLE'!$C:$C,'BP CONTABLE'!$E:$E,CELL("contenido",A33),'BP CONTABLE'!$D:$D,CELL("contenido",E33)),0))</f>
        <v>0</v>
      </c>
      <c r="I33" s="123"/>
      <c r="J33" s="582">
        <f t="shared" ca="1" si="5"/>
        <v>0</v>
      </c>
      <c r="K33" s="582">
        <f t="shared" ca="1" si="6"/>
        <v>0</v>
      </c>
      <c r="L33" s="122">
        <f t="shared" ca="1" si="7"/>
        <v>0</v>
      </c>
      <c r="N33" s="122"/>
      <c r="O33" s="122"/>
      <c r="P33" s="122"/>
      <c r="Q33" s="122"/>
      <c r="R33" s="122"/>
      <c r="S33" s="122">
        <f t="shared" ca="1" si="2"/>
        <v>0</v>
      </c>
      <c r="T33" s="122"/>
      <c r="V33" s="122">
        <f ca="1">ABS(ROUND(SUMIFS('BP FISCAL'!$C:$C,'BP FISCAL'!$E:$E,CELL("contenido",A33),'BP FISCAL'!$D:$D,CELL("contenido",E33)),0))</f>
        <v>0</v>
      </c>
      <c r="X33" s="122"/>
      <c r="Y33" s="122">
        <f t="shared" ca="1" si="8"/>
        <v>0</v>
      </c>
      <c r="AA33" s="122"/>
      <c r="AB33" s="122"/>
      <c r="AD33" s="122"/>
    </row>
    <row r="34" spans="1:30" ht="18" customHeight="1">
      <c r="A34" s="120">
        <f t="shared" si="0"/>
        <v>34</v>
      </c>
      <c r="B34" s="1432"/>
      <c r="C34" s="1397"/>
      <c r="D34" s="1397"/>
      <c r="E34" s="1400" t="s">
        <v>34</v>
      </c>
      <c r="F34" s="1387"/>
      <c r="G34" s="1388"/>
      <c r="H34" s="123">
        <f ca="1">ABS(ROUND(SUMIFS('BP CONTABLE'!$C:$C,'BP CONTABLE'!$E:$E,CELL("contenido",A34),'BP CONTABLE'!$D:$D,CELL("contenido",E34)),0))</f>
        <v>0</v>
      </c>
      <c r="I34" s="123"/>
      <c r="J34" s="582">
        <f t="shared" ca="1" si="5"/>
        <v>0</v>
      </c>
      <c r="K34" s="582">
        <f t="shared" ca="1" si="6"/>
        <v>0</v>
      </c>
      <c r="L34" s="122">
        <f t="shared" ca="1" si="7"/>
        <v>0</v>
      </c>
      <c r="N34" s="122"/>
      <c r="O34" s="122"/>
      <c r="P34" s="122"/>
      <c r="Q34" s="122"/>
      <c r="R34" s="122"/>
      <c r="S34" s="122">
        <f t="shared" ca="1" si="2"/>
        <v>0</v>
      </c>
      <c r="T34" s="122"/>
      <c r="V34" s="122">
        <f ca="1">ABS(ROUND(SUMIFS('BP FISCAL'!$C:$C,'BP FISCAL'!$E:$E,CELL("contenido",A34),'BP FISCAL'!$D:$D,CELL("contenido",E34)),0))</f>
        <v>0</v>
      </c>
      <c r="X34" s="122"/>
      <c r="Y34" s="122">
        <f t="shared" ca="1" si="8"/>
        <v>0</v>
      </c>
      <c r="AA34" s="122"/>
      <c r="AB34" s="122"/>
      <c r="AD34" s="122"/>
    </row>
    <row r="35" spans="1:30" ht="18" customHeight="1">
      <c r="A35" s="120">
        <f t="shared" si="0"/>
        <v>35</v>
      </c>
      <c r="B35" s="1432"/>
      <c r="C35" s="1397"/>
      <c r="D35" s="1436" t="s">
        <v>275</v>
      </c>
      <c r="E35" s="1437"/>
      <c r="F35" s="1437"/>
      <c r="G35" s="1437"/>
      <c r="H35" s="391">
        <f ca="1">SUM(H36:H38)</f>
        <v>0</v>
      </c>
      <c r="I35" s="391">
        <f>SUM(I36:I38)</f>
        <v>0</v>
      </c>
      <c r="J35" s="583">
        <f ca="1">SUM(J36:J38)</f>
        <v>0</v>
      </c>
      <c r="K35" s="583">
        <f ca="1">SUM(K36:K38)</f>
        <v>0</v>
      </c>
      <c r="L35" s="391">
        <f ca="1">SUM(L36:L38)</f>
        <v>0</v>
      </c>
      <c r="N35" s="391"/>
      <c r="O35" s="391"/>
      <c r="P35" s="391"/>
      <c r="Q35" s="391"/>
      <c r="R35" s="391"/>
      <c r="S35" s="391">
        <f t="shared" ca="1" si="2"/>
        <v>0</v>
      </c>
      <c r="T35" s="391"/>
      <c r="V35" s="391">
        <f ca="1">SUM(V36:V38)</f>
        <v>0</v>
      </c>
      <c r="X35" s="391"/>
      <c r="Y35" s="391">
        <f ca="1">SUM(Y36:Y38)</f>
        <v>0</v>
      </c>
      <c r="AA35" s="391"/>
      <c r="AB35" s="391"/>
      <c r="AD35" s="391"/>
    </row>
    <row r="36" spans="1:30" ht="18" customHeight="1">
      <c r="A36" s="120">
        <f t="shared" si="0"/>
        <v>36</v>
      </c>
      <c r="B36" s="1432"/>
      <c r="C36" s="1397"/>
      <c r="D36" s="1435"/>
      <c r="E36" s="1400" t="s">
        <v>277</v>
      </c>
      <c r="F36" s="1402"/>
      <c r="G36" s="1403"/>
      <c r="H36" s="123">
        <f ca="1">ABS(ROUND(SUMIFS('BP CONTABLE'!$C:$C,'BP CONTABLE'!$E:$E,CELL("contenido",A36),'BP CONTABLE'!$D:$D,CELL("contenido",E36)),0))</f>
        <v>0</v>
      </c>
      <c r="I36" s="123"/>
      <c r="J36" s="582">
        <f t="shared" ref="J36:J38" ca="1" si="9">+IF(H36&gt;V36,(H36-V36),0)</f>
        <v>0</v>
      </c>
      <c r="K36" s="582">
        <f t="shared" ref="K36:K38" ca="1" si="10">+IF(H36&lt;V36,(V36-H36),0)</f>
        <v>0</v>
      </c>
      <c r="L36" s="122">
        <f t="shared" ref="L36:L38" ca="1" si="11">H36+I36-J36+K36</f>
        <v>0</v>
      </c>
      <c r="N36" s="122"/>
      <c r="O36" s="122"/>
      <c r="P36" s="122"/>
      <c r="Q36" s="122"/>
      <c r="R36" s="122"/>
      <c r="S36" s="122">
        <f t="shared" ca="1" si="2"/>
        <v>0</v>
      </c>
      <c r="T36" s="122"/>
      <c r="V36" s="122">
        <f ca="1">ABS(ROUND(SUMIFS('BP FISCAL'!$C:$C,'BP FISCAL'!$E:$E,CELL("contenido",A36),'BP FISCAL'!$D:$D,CELL("contenido",E36)),0))</f>
        <v>0</v>
      </c>
      <c r="X36" s="122"/>
      <c r="Y36" s="122">
        <f t="shared" ref="Y36:Y38" ca="1" si="12">+K36-J36</f>
        <v>0</v>
      </c>
      <c r="AA36" s="122"/>
      <c r="AB36" s="122"/>
      <c r="AD36" s="122"/>
    </row>
    <row r="37" spans="1:30" ht="18" customHeight="1">
      <c r="A37" s="120">
        <f t="shared" si="0"/>
        <v>37</v>
      </c>
      <c r="B37" s="1432"/>
      <c r="C37" s="1397"/>
      <c r="D37" s="1397"/>
      <c r="E37" s="1400" t="s">
        <v>276</v>
      </c>
      <c r="F37" s="1402"/>
      <c r="G37" s="1403"/>
      <c r="H37" s="123">
        <f ca="1">ABS(ROUND(SUMIFS('BP CONTABLE'!$C:$C,'BP CONTABLE'!$E:$E,CELL("contenido",A37),'BP CONTABLE'!$D:$D,CELL("contenido",E37)),0))</f>
        <v>0</v>
      </c>
      <c r="I37" s="123"/>
      <c r="J37" s="582">
        <f t="shared" ca="1" si="9"/>
        <v>0</v>
      </c>
      <c r="K37" s="582">
        <f t="shared" ca="1" si="10"/>
        <v>0</v>
      </c>
      <c r="L37" s="122">
        <f t="shared" ca="1" si="11"/>
        <v>0</v>
      </c>
      <c r="N37" s="122"/>
      <c r="O37" s="122"/>
      <c r="P37" s="122"/>
      <c r="Q37" s="122"/>
      <c r="R37" s="122"/>
      <c r="S37" s="122">
        <f t="shared" ca="1" si="2"/>
        <v>0</v>
      </c>
      <c r="T37" s="122"/>
      <c r="V37" s="122">
        <f ca="1">ABS(ROUND(SUMIFS('BP FISCAL'!$C:$C,'BP FISCAL'!$E:$E,CELL("contenido",A37),'BP FISCAL'!$D:$D,CELL("contenido",E37)),0))</f>
        <v>0</v>
      </c>
      <c r="X37" s="122"/>
      <c r="Y37" s="122">
        <f t="shared" ca="1" si="12"/>
        <v>0</v>
      </c>
      <c r="AA37" s="122"/>
      <c r="AB37" s="122"/>
      <c r="AD37" s="122"/>
    </row>
    <row r="38" spans="1:30" ht="18" customHeight="1">
      <c r="A38" s="120">
        <f t="shared" si="0"/>
        <v>38</v>
      </c>
      <c r="B38" s="1432"/>
      <c r="C38" s="1397"/>
      <c r="D38" s="1397"/>
      <c r="E38" s="1400" t="s">
        <v>708</v>
      </c>
      <c r="F38" s="1402"/>
      <c r="G38" s="1403"/>
      <c r="H38" s="123">
        <f ca="1">ABS(ROUND(SUMIFS('BP CONTABLE'!$C:$C,'BP CONTABLE'!$E:$E,CELL("contenido",A38),'BP CONTABLE'!$D:$D,CELL("contenido",E38)),0))</f>
        <v>0</v>
      </c>
      <c r="I38" s="123"/>
      <c r="J38" s="582">
        <f t="shared" ca="1" si="9"/>
        <v>0</v>
      </c>
      <c r="K38" s="582">
        <f t="shared" ca="1" si="10"/>
        <v>0</v>
      </c>
      <c r="L38" s="122">
        <f t="shared" ca="1" si="11"/>
        <v>0</v>
      </c>
      <c r="N38" s="122"/>
      <c r="O38" s="122"/>
      <c r="P38" s="122"/>
      <c r="Q38" s="122"/>
      <c r="R38" s="122"/>
      <c r="S38" s="122">
        <f t="shared" ca="1" si="2"/>
        <v>0</v>
      </c>
      <c r="T38" s="122"/>
      <c r="V38" s="122">
        <f ca="1">ABS(ROUND(SUMIFS('BP FISCAL'!$C:$C,'BP FISCAL'!$E:$E,CELL("contenido",A38),'BP FISCAL'!$D:$D,CELL("contenido",E38)),0))</f>
        <v>0</v>
      </c>
      <c r="X38" s="122"/>
      <c r="Y38" s="122">
        <f t="shared" ca="1" si="12"/>
        <v>0</v>
      </c>
      <c r="AA38" s="122"/>
      <c r="AB38" s="122"/>
      <c r="AD38" s="122"/>
    </row>
    <row r="39" spans="1:30" ht="19.7" customHeight="1">
      <c r="A39" s="120">
        <f t="shared" si="0"/>
        <v>39</v>
      </c>
      <c r="B39" s="1432"/>
      <c r="C39" s="1292" t="s">
        <v>98</v>
      </c>
      <c r="D39" s="1293"/>
      <c r="E39" s="1395"/>
      <c r="F39" s="1395"/>
      <c r="G39" s="1396"/>
      <c r="H39" s="151">
        <f ca="1">SUM(H40:H46)</f>
        <v>0</v>
      </c>
      <c r="I39" s="151">
        <f>SUM(I40:I46)</f>
        <v>0</v>
      </c>
      <c r="J39" s="584">
        <f ca="1">SUM(J40:J46)</f>
        <v>0</v>
      </c>
      <c r="K39" s="584">
        <f ca="1">SUM(K40:K46)</f>
        <v>0</v>
      </c>
      <c r="L39" s="151">
        <f ca="1">SUM(L40:L46)</f>
        <v>0</v>
      </c>
      <c r="N39" s="151"/>
      <c r="O39" s="151"/>
      <c r="P39" s="151"/>
      <c r="Q39" s="151"/>
      <c r="R39" s="151"/>
      <c r="S39" s="151">
        <f t="shared" ca="1" si="2"/>
        <v>0</v>
      </c>
      <c r="T39" s="151"/>
      <c r="V39" s="151">
        <f ca="1">SUM(V40:V46)</f>
        <v>0</v>
      </c>
      <c r="X39" s="151"/>
      <c r="Y39" s="151">
        <f ca="1">SUM(Y40:Y46)</f>
        <v>0</v>
      </c>
      <c r="AA39" s="151"/>
      <c r="AB39" s="151"/>
      <c r="AD39" s="151"/>
    </row>
    <row r="40" spans="1:30" ht="18.75" customHeight="1">
      <c r="A40" s="120">
        <f t="shared" si="0"/>
        <v>40</v>
      </c>
      <c r="B40" s="1432"/>
      <c r="C40" s="1290"/>
      <c r="D40" s="1409" t="s">
        <v>99</v>
      </c>
      <c r="E40" s="1410"/>
      <c r="F40" s="1410"/>
      <c r="G40" s="1411"/>
      <c r="H40" s="123">
        <f ca="1">ABS(ROUND(SUMIFS('BP CONTABLE'!$C:$C,'BP CONTABLE'!$E:$E,CELL("contenido",A40),'BP CONTABLE'!$D:$D,CELL("contenido",D40)),0))</f>
        <v>0</v>
      </c>
      <c r="I40" s="123"/>
      <c r="J40" s="582">
        <f t="shared" ref="J40:J46" ca="1" si="13">+IF(H40&gt;V40,(H40-V40),0)</f>
        <v>0</v>
      </c>
      <c r="K40" s="582">
        <f t="shared" ref="K40:K46" ca="1" si="14">+IF(H40&lt;V40,(V40-H40),0)</f>
        <v>0</v>
      </c>
      <c r="L40" s="122">
        <f t="shared" ref="L40:L46" ca="1" si="15">H40+I40-J40+K40</f>
        <v>0</v>
      </c>
      <c r="N40" s="122"/>
      <c r="O40" s="122"/>
      <c r="P40" s="122"/>
      <c r="Q40" s="122"/>
      <c r="R40" s="122"/>
      <c r="S40" s="122">
        <f t="shared" ca="1" si="2"/>
        <v>0</v>
      </c>
      <c r="T40" s="122"/>
      <c r="V40" s="122">
        <f ca="1">ABS(ROUND(SUMIFS('BP FISCAL'!$C:$C,'BP FISCAL'!$E:$E,CELL("contenido",A40),'BP FISCAL'!$D:$D,CELL("contenido",D40)),0))</f>
        <v>0</v>
      </c>
      <c r="X40" s="122"/>
      <c r="Y40" s="122">
        <f t="shared" ref="Y40:Y46" ca="1" si="16">+K40-J40</f>
        <v>0</v>
      </c>
      <c r="AA40" s="122"/>
      <c r="AB40" s="122"/>
      <c r="AD40" s="122"/>
    </row>
    <row r="41" spans="1:30" ht="18.75" customHeight="1">
      <c r="A41" s="120">
        <f t="shared" si="0"/>
        <v>41</v>
      </c>
      <c r="B41" s="1432"/>
      <c r="C41" s="1290"/>
      <c r="D41" s="1409" t="s">
        <v>309</v>
      </c>
      <c r="E41" s="1410"/>
      <c r="F41" s="1410"/>
      <c r="G41" s="1411"/>
      <c r="H41" s="123">
        <f ca="1">ABS(ROUND(SUMIFS('BP CONTABLE'!$C:$C,'BP CONTABLE'!$E:$E,CELL("contenido",A41),'BP CONTABLE'!$D:$D,CELL("contenido",D41)),0))</f>
        <v>0</v>
      </c>
      <c r="I41" s="123"/>
      <c r="J41" s="582">
        <f t="shared" ca="1" si="13"/>
        <v>0</v>
      </c>
      <c r="K41" s="582">
        <f t="shared" ca="1" si="14"/>
        <v>0</v>
      </c>
      <c r="L41" s="122">
        <f t="shared" ca="1" si="15"/>
        <v>0</v>
      </c>
      <c r="N41" s="122"/>
      <c r="O41" s="122"/>
      <c r="P41" s="122"/>
      <c r="Q41" s="122"/>
      <c r="R41" s="122"/>
      <c r="S41" s="122">
        <f t="shared" ca="1" si="2"/>
        <v>0</v>
      </c>
      <c r="T41" s="122"/>
      <c r="V41" s="122">
        <f ca="1">ABS(ROUND(SUMIFS('BP FISCAL'!$C:$C,'BP FISCAL'!$E:$E,CELL("contenido",A41),'BP FISCAL'!$D:$D,CELL("contenido",D41)),0))</f>
        <v>0</v>
      </c>
      <c r="X41" s="122"/>
      <c r="Y41" s="122">
        <f t="shared" ca="1" si="16"/>
        <v>0</v>
      </c>
      <c r="AA41" s="122"/>
      <c r="AB41" s="122"/>
      <c r="AD41" s="122"/>
    </row>
    <row r="42" spans="1:30" ht="21.75" customHeight="1">
      <c r="A42" s="120">
        <f t="shared" si="0"/>
        <v>42</v>
      </c>
      <c r="B42" s="1432"/>
      <c r="C42" s="1290"/>
      <c r="D42" s="1409" t="s">
        <v>403</v>
      </c>
      <c r="E42" s="1410"/>
      <c r="F42" s="1410"/>
      <c r="G42" s="1411"/>
      <c r="H42" s="123">
        <f ca="1">ABS(ROUND(SUMIFS('BP CONTABLE'!$C:$C,'BP CONTABLE'!$E:$E,CELL("contenido",A42),'BP CONTABLE'!$D:$D,CELL("contenido",D42)),0))</f>
        <v>0</v>
      </c>
      <c r="I42" s="123"/>
      <c r="J42" s="582">
        <f t="shared" ca="1" si="13"/>
        <v>0</v>
      </c>
      <c r="K42" s="582">
        <f ca="1">+IF(H42&lt;V42,(V42-H42),0)</f>
        <v>0</v>
      </c>
      <c r="L42" s="122">
        <f ca="1">H42+I42-J42+K42</f>
        <v>0</v>
      </c>
      <c r="N42" s="122"/>
      <c r="O42" s="122"/>
      <c r="P42" s="122"/>
      <c r="Q42" s="122"/>
      <c r="R42" s="122"/>
      <c r="S42" s="122">
        <f t="shared" ca="1" si="2"/>
        <v>0</v>
      </c>
      <c r="T42" s="122"/>
      <c r="U42" s="117"/>
      <c r="V42" s="122">
        <f ca="1">ABS(ROUND(SUMIFS('BP FISCAL'!$C:$C,'BP FISCAL'!$E:$E,CELL("contenido",A42),'BP FISCAL'!$D:$D,CELL("contenido",D42)),0))</f>
        <v>0</v>
      </c>
      <c r="X42" s="122"/>
      <c r="Y42" s="122">
        <f t="shared" ca="1" si="16"/>
        <v>0</v>
      </c>
      <c r="AA42" s="122"/>
      <c r="AB42" s="122"/>
      <c r="AD42" s="122"/>
    </row>
    <row r="43" spans="1:30" ht="27.75" customHeight="1">
      <c r="A43" s="120">
        <f t="shared" si="0"/>
        <v>43</v>
      </c>
      <c r="B43" s="1432"/>
      <c r="C43" s="1290"/>
      <c r="D43" s="1275" t="s">
        <v>748</v>
      </c>
      <c r="E43" s="1277"/>
      <c r="F43" s="1277"/>
      <c r="G43" s="1278"/>
      <c r="H43" s="123">
        <f ca="1">ABS(ROUND(SUMIFS('BP CONTABLE'!$C:$C,'BP CONTABLE'!$E:$E,CELL("contenido",A43),'BP CONTABLE'!$D:$D,CELL("contenido",D43)),0))</f>
        <v>0</v>
      </c>
      <c r="I43" s="123"/>
      <c r="J43" s="581">
        <f t="shared" ca="1" si="13"/>
        <v>0</v>
      </c>
      <c r="K43" s="581">
        <f t="shared" ca="1" si="14"/>
        <v>0</v>
      </c>
      <c r="L43" s="122">
        <f t="shared" ca="1" si="15"/>
        <v>0</v>
      </c>
      <c r="N43" s="122"/>
      <c r="O43" s="122"/>
      <c r="P43" s="122"/>
      <c r="Q43" s="122"/>
      <c r="R43" s="122"/>
      <c r="S43" s="122">
        <f t="shared" ca="1" si="2"/>
        <v>0</v>
      </c>
      <c r="T43" s="122"/>
      <c r="U43" s="117"/>
      <c r="V43" s="122">
        <f ca="1">ABS(ROUND(SUMIFS('BP FISCAL'!$C:$C,'BP FISCAL'!$E:$E,CELL("contenido",A43),'BP FISCAL'!$D:$D,CELL("contenido",D43)),0))</f>
        <v>0</v>
      </c>
      <c r="X43" s="122"/>
      <c r="Y43" s="122">
        <f t="shared" ca="1" si="16"/>
        <v>0</v>
      </c>
      <c r="AA43" s="122"/>
      <c r="AB43" s="122"/>
      <c r="AD43" s="122"/>
    </row>
    <row r="44" spans="1:30" ht="18.75" customHeight="1">
      <c r="A44" s="120">
        <f t="shared" si="0"/>
        <v>44</v>
      </c>
      <c r="B44" s="1432"/>
      <c r="C44" s="1290"/>
      <c r="D44" s="1409" t="s">
        <v>404</v>
      </c>
      <c r="E44" s="1410"/>
      <c r="F44" s="1410"/>
      <c r="G44" s="1411"/>
      <c r="H44" s="123">
        <f ca="1">ABS(ROUND(SUMIFS('BP CONTABLE'!$C:$C,'BP CONTABLE'!$E:$E,CELL("contenido",A44),'BP CONTABLE'!$D:$D,CELL("contenido",D44)),0))</f>
        <v>0</v>
      </c>
      <c r="I44" s="123"/>
      <c r="J44" s="581">
        <f t="shared" ca="1" si="13"/>
        <v>0</v>
      </c>
      <c r="K44" s="581">
        <f t="shared" ca="1" si="14"/>
        <v>0</v>
      </c>
      <c r="L44" s="122">
        <f t="shared" ca="1" si="15"/>
        <v>0</v>
      </c>
      <c r="N44" s="122"/>
      <c r="O44" s="122"/>
      <c r="P44" s="122"/>
      <c r="Q44" s="122"/>
      <c r="R44" s="122"/>
      <c r="S44" s="122">
        <f t="shared" ca="1" si="2"/>
        <v>0</v>
      </c>
      <c r="T44" s="122"/>
      <c r="V44" s="122">
        <f ca="1">ABS(ROUND(SUMIFS('BP FISCAL'!$C:$C,'BP FISCAL'!$E:$E,CELL("contenido",A44),'BP FISCAL'!$D:$D,CELL("contenido",D44)),0))</f>
        <v>0</v>
      </c>
      <c r="X44" s="122"/>
      <c r="Y44" s="122">
        <f t="shared" ca="1" si="16"/>
        <v>0</v>
      </c>
      <c r="AA44" s="122"/>
      <c r="AB44" s="122"/>
      <c r="AD44" s="122"/>
    </row>
    <row r="45" spans="1:30" ht="17.25" customHeight="1">
      <c r="A45" s="120">
        <f t="shared" si="0"/>
        <v>45</v>
      </c>
      <c r="B45" s="1432"/>
      <c r="C45" s="1290"/>
      <c r="D45" s="1409" t="s">
        <v>212</v>
      </c>
      <c r="E45" s="1410"/>
      <c r="F45" s="1410"/>
      <c r="G45" s="1411"/>
      <c r="H45" s="123">
        <f ca="1">ABS(ROUND(SUMIFS('BP CONTABLE'!$C:$C,'BP CONTABLE'!$E:$E,CELL("contenido",A45),'BP CONTABLE'!$D:$D,CELL("contenido",D45)),0))</f>
        <v>0</v>
      </c>
      <c r="I45" s="123"/>
      <c r="J45" s="581">
        <f t="shared" ca="1" si="13"/>
        <v>0</v>
      </c>
      <c r="K45" s="581">
        <f t="shared" ca="1" si="14"/>
        <v>0</v>
      </c>
      <c r="L45" s="122">
        <f t="shared" ca="1" si="15"/>
        <v>0</v>
      </c>
      <c r="N45" s="122"/>
      <c r="O45" s="122"/>
      <c r="P45" s="122"/>
      <c r="Q45" s="122"/>
      <c r="R45" s="122"/>
      <c r="S45" s="122">
        <f t="shared" ca="1" si="2"/>
        <v>0</v>
      </c>
      <c r="T45" s="122"/>
      <c r="V45" s="122">
        <f ca="1">ABS(ROUND(SUMIFS('BP FISCAL'!$C:$C,'BP FISCAL'!$E:$E,CELL("contenido",A45),'BP FISCAL'!$D:$D,CELL("contenido",D45)),0))</f>
        <v>0</v>
      </c>
      <c r="X45" s="122"/>
      <c r="Y45" s="122">
        <f t="shared" ca="1" si="16"/>
        <v>0</v>
      </c>
      <c r="AA45" s="122"/>
      <c r="AB45" s="122"/>
      <c r="AD45" s="122"/>
    </row>
    <row r="46" spans="1:30" ht="18.75" customHeight="1">
      <c r="A46" s="120">
        <f t="shared" si="0"/>
        <v>46</v>
      </c>
      <c r="B46" s="1432"/>
      <c r="C46" s="1291"/>
      <c r="D46" s="1409" t="s">
        <v>287</v>
      </c>
      <c r="E46" s="1410"/>
      <c r="F46" s="1410"/>
      <c r="G46" s="1411"/>
      <c r="H46" s="123">
        <f ca="1">ABS(ROUND(SUMIFS('BP CONTABLE'!$C:$C,'BP CONTABLE'!$E:$E,CELL("contenido",A46),'BP CONTABLE'!$D:$D,CELL("contenido",D46)),0))</f>
        <v>0</v>
      </c>
      <c r="I46" s="123"/>
      <c r="J46" s="582">
        <f t="shared" ca="1" si="13"/>
        <v>0</v>
      </c>
      <c r="K46" s="582">
        <f t="shared" ca="1" si="14"/>
        <v>0</v>
      </c>
      <c r="L46" s="122">
        <f t="shared" ca="1" si="15"/>
        <v>0</v>
      </c>
      <c r="N46" s="122"/>
      <c r="O46" s="122"/>
      <c r="P46" s="122"/>
      <c r="Q46" s="122"/>
      <c r="R46" s="122"/>
      <c r="S46" s="122">
        <f t="shared" ca="1" si="2"/>
        <v>0</v>
      </c>
      <c r="T46" s="122"/>
      <c r="V46" s="122">
        <f ca="1">ABS(ROUND(SUMIFS('BP FISCAL'!$C:$C,'BP FISCAL'!$E:$E,CELL("contenido",A46),'BP FISCAL'!$D:$D,CELL("contenido",D46)),0))</f>
        <v>0</v>
      </c>
      <c r="X46" s="122"/>
      <c r="Y46" s="122">
        <f t="shared" ca="1" si="16"/>
        <v>0</v>
      </c>
      <c r="AA46" s="122"/>
      <c r="AB46" s="122"/>
      <c r="AD46" s="122"/>
    </row>
    <row r="47" spans="1:30" ht="33" customHeight="1">
      <c r="A47" s="120">
        <f t="shared" si="0"/>
        <v>47</v>
      </c>
      <c r="B47" s="1432"/>
      <c r="C47" s="1408" t="s">
        <v>620</v>
      </c>
      <c r="D47" s="1293"/>
      <c r="E47" s="1395"/>
      <c r="F47" s="1395"/>
      <c r="G47" s="1396"/>
      <c r="H47" s="172">
        <f ca="1">SUM(H48:H57)</f>
        <v>0</v>
      </c>
      <c r="I47" s="172">
        <f>SUM(I48:I57)</f>
        <v>0</v>
      </c>
      <c r="J47" s="585">
        <f ca="1">SUM(J48:J57)</f>
        <v>0</v>
      </c>
      <c r="K47" s="585">
        <f ca="1">SUM(K48:K57)</f>
        <v>0</v>
      </c>
      <c r="L47" s="172">
        <f ca="1">SUM(L48:L57)</f>
        <v>0</v>
      </c>
      <c r="N47" s="172"/>
      <c r="O47" s="172"/>
      <c r="P47" s="172"/>
      <c r="Q47" s="172"/>
      <c r="R47" s="172"/>
      <c r="S47" s="172">
        <f t="shared" ca="1" si="2"/>
        <v>0</v>
      </c>
      <c r="T47" s="172"/>
      <c r="V47" s="172">
        <f ca="1">SUM(V48:V57)</f>
        <v>0</v>
      </c>
      <c r="X47" s="172"/>
      <c r="Y47" s="172">
        <f ca="1">SUM(Y48:Y57)</f>
        <v>0</v>
      </c>
      <c r="AA47" s="172"/>
      <c r="AB47" s="172"/>
      <c r="AD47" s="172"/>
    </row>
    <row r="48" spans="1:30" ht="20.25" customHeight="1">
      <c r="A48" s="120">
        <f t="shared" si="0"/>
        <v>48</v>
      </c>
      <c r="B48" s="1432"/>
      <c r="C48" s="1290"/>
      <c r="D48" s="1409" t="s">
        <v>33</v>
      </c>
      <c r="E48" s="1410"/>
      <c r="F48" s="1410"/>
      <c r="G48" s="1411"/>
      <c r="H48" s="123">
        <f ca="1">ABS(ROUND(SUMIFS('BP CONTABLE'!$C:$C,'BP CONTABLE'!$E:$E,CELL("contenido",A48),'BP CONTABLE'!$D:$D,CELL("contenido",D48)),0))</f>
        <v>0</v>
      </c>
      <c r="I48" s="123"/>
      <c r="J48" s="581">
        <f t="shared" ref="J48:J49" ca="1" si="17">+IF(H48&gt;V48,(H48-V48),0)</f>
        <v>0</v>
      </c>
      <c r="K48" s="582">
        <f t="shared" ref="K48:K52" ca="1" si="18">+IF(H48&lt;V48,(V48-H48),0)</f>
        <v>0</v>
      </c>
      <c r="L48" s="122">
        <f t="shared" ref="L48:L49" ca="1" si="19">H48+I48-J48+K48</f>
        <v>0</v>
      </c>
      <c r="N48" s="122"/>
      <c r="O48" s="122"/>
      <c r="P48" s="122"/>
      <c r="Q48" s="122"/>
      <c r="R48" s="122"/>
      <c r="S48" s="122">
        <f t="shared" ca="1" si="2"/>
        <v>0</v>
      </c>
      <c r="T48" s="122"/>
      <c r="V48" s="122">
        <f ca="1">ABS(ROUND(SUMIFS('BP FISCAL'!$C:$C,'BP FISCAL'!$E:$E,CELL("contenido",A48),'BP FISCAL'!$D:$D,CELL("contenido",D48)),0))</f>
        <v>0</v>
      </c>
      <c r="X48" s="122"/>
      <c r="Y48" s="122">
        <f t="shared" ref="Y48:Y49" ca="1" si="20">+K48-J48</f>
        <v>0</v>
      </c>
      <c r="AA48" s="122"/>
      <c r="AB48" s="122"/>
      <c r="AD48" s="122"/>
    </row>
    <row r="49" spans="1:30" ht="20.25" customHeight="1">
      <c r="A49" s="120">
        <f t="shared" si="0"/>
        <v>49</v>
      </c>
      <c r="B49" s="1432"/>
      <c r="C49" s="1290"/>
      <c r="D49" s="1409" t="s">
        <v>339</v>
      </c>
      <c r="E49" s="1410"/>
      <c r="F49" s="1410"/>
      <c r="G49" s="1411"/>
      <c r="H49" s="123">
        <f ca="1">ABS(ROUND(SUMIFS('BP CONTABLE'!$C:$C,'BP CONTABLE'!$E:$E,CELL("contenido",A49),'BP CONTABLE'!$D:$D,CELL("contenido",D49)),0))</f>
        <v>0</v>
      </c>
      <c r="I49" s="123"/>
      <c r="J49" s="582">
        <f t="shared" ca="1" si="17"/>
        <v>0</v>
      </c>
      <c r="K49" s="582">
        <f t="shared" ca="1" si="18"/>
        <v>0</v>
      </c>
      <c r="L49" s="122">
        <f t="shared" ca="1" si="19"/>
        <v>0</v>
      </c>
      <c r="N49" s="122"/>
      <c r="O49" s="122"/>
      <c r="P49" s="122"/>
      <c r="Q49" s="122"/>
      <c r="R49" s="122"/>
      <c r="S49" s="122">
        <f ca="1">+L49</f>
        <v>0</v>
      </c>
      <c r="T49" s="122"/>
      <c r="V49" s="122">
        <f ca="1">ABS(ROUND(SUMIFS('BP FISCAL'!$C:$C,'BP FISCAL'!$E:$E,CELL("contenido",A49),'BP FISCAL'!$D:$D,CELL("contenido",D49)),0))</f>
        <v>0</v>
      </c>
      <c r="X49" s="122"/>
      <c r="Y49" s="122">
        <f t="shared" ca="1" si="20"/>
        <v>0</v>
      </c>
      <c r="AA49" s="122"/>
      <c r="AB49" s="122"/>
      <c r="AD49" s="122"/>
    </row>
    <row r="50" spans="1:30" ht="38.85" customHeight="1">
      <c r="A50" s="120">
        <f t="shared" si="0"/>
        <v>50</v>
      </c>
      <c r="B50" s="1433"/>
      <c r="C50" s="1407"/>
      <c r="D50" s="1404" t="s">
        <v>1137</v>
      </c>
      <c r="E50" s="1405"/>
      <c r="F50" s="1405"/>
      <c r="G50" s="1406"/>
      <c r="H50" s="123">
        <f ca="1">ABS(ROUND(SUMIFS('BP CONTABLE'!$C:$C,'BP CONTABLE'!$E:$E,CELL("contenido",A50),'BP CONTABLE'!$D:$D,CELL("contenido",D50)),0))</f>
        <v>0</v>
      </c>
      <c r="I50" s="123"/>
      <c r="J50" s="582">
        <f t="shared" ref="J50:J57" ca="1" si="21">+IF(H50&gt;V50,(H50-V50),0)</f>
        <v>0</v>
      </c>
      <c r="K50" s="582">
        <f t="shared" ca="1" si="18"/>
        <v>0</v>
      </c>
      <c r="L50" s="122">
        <f t="shared" ref="L50:L57" ca="1" si="22">H50+I50-J50+K50</f>
        <v>0</v>
      </c>
      <c r="N50" s="608"/>
      <c r="O50" s="608"/>
      <c r="P50" s="608"/>
      <c r="Q50" s="608"/>
      <c r="R50" s="608"/>
      <c r="S50" s="122">
        <f t="shared" ref="S50:S57" ca="1" si="23">+L50</f>
        <v>0</v>
      </c>
      <c r="T50" s="608"/>
      <c r="V50" s="122">
        <f ca="1">ABS(ROUND(SUMIFS('BP FISCAL'!$C:$C,'BP FISCAL'!$E:$E,CELL("contenido",A50),'BP FISCAL'!$D:$D,CELL("contenido",D50)),0))</f>
        <v>0</v>
      </c>
      <c r="X50" s="608"/>
      <c r="Y50" s="608"/>
      <c r="AA50" s="608"/>
      <c r="AB50" s="608"/>
      <c r="AD50" s="608"/>
    </row>
    <row r="51" spans="1:30" ht="38.85" customHeight="1">
      <c r="A51" s="120">
        <f t="shared" si="0"/>
        <v>51</v>
      </c>
      <c r="B51" s="1433"/>
      <c r="C51" s="1407"/>
      <c r="D51" s="1404" t="s">
        <v>1138</v>
      </c>
      <c r="E51" s="1405"/>
      <c r="F51" s="1405"/>
      <c r="G51" s="1406"/>
      <c r="H51" s="123">
        <f ca="1">ABS(ROUND(SUMIFS('BP CONTABLE'!$C:$C,'BP CONTABLE'!$E:$E,CELL("contenido",A51),'BP CONTABLE'!$D:$D,CELL("contenido",D51)),0))</f>
        <v>0</v>
      </c>
      <c r="I51" s="123"/>
      <c r="J51" s="582">
        <f t="shared" ca="1" si="21"/>
        <v>0</v>
      </c>
      <c r="K51" s="582">
        <f t="shared" ca="1" si="18"/>
        <v>0</v>
      </c>
      <c r="L51" s="122">
        <f t="shared" ca="1" si="22"/>
        <v>0</v>
      </c>
      <c r="N51" s="608"/>
      <c r="O51" s="608"/>
      <c r="P51" s="608"/>
      <c r="Q51" s="608"/>
      <c r="R51" s="608"/>
      <c r="S51" s="122">
        <f t="shared" ca="1" si="23"/>
        <v>0</v>
      </c>
      <c r="T51" s="608"/>
      <c r="V51" s="122">
        <f ca="1">ABS(ROUND(SUMIFS('BP FISCAL'!$C:$C,'BP FISCAL'!$E:$E,CELL("contenido",A51),'BP FISCAL'!$D:$D,CELL("contenido",D51)),0))</f>
        <v>0</v>
      </c>
      <c r="X51" s="608"/>
      <c r="Y51" s="608"/>
      <c r="AA51" s="608"/>
      <c r="AB51" s="608"/>
      <c r="AD51" s="608"/>
    </row>
    <row r="52" spans="1:30" ht="38.85" customHeight="1">
      <c r="A52" s="120">
        <f t="shared" si="0"/>
        <v>52</v>
      </c>
      <c r="B52" s="1433"/>
      <c r="C52" s="1407"/>
      <c r="D52" s="1404" t="s">
        <v>1139</v>
      </c>
      <c r="E52" s="1405"/>
      <c r="F52" s="1405"/>
      <c r="G52" s="1406"/>
      <c r="H52" s="123">
        <f ca="1">ABS(ROUND(SUMIFS('BP CONTABLE'!$C:$C,'BP CONTABLE'!$E:$E,CELL("contenido",A52),'BP CONTABLE'!$D:$D,CELL("contenido",D52)),0))</f>
        <v>0</v>
      </c>
      <c r="I52" s="123"/>
      <c r="J52" s="582">
        <f t="shared" ca="1" si="21"/>
        <v>0</v>
      </c>
      <c r="K52" s="582">
        <f t="shared" ca="1" si="18"/>
        <v>0</v>
      </c>
      <c r="L52" s="122">
        <f t="shared" ca="1" si="22"/>
        <v>0</v>
      </c>
      <c r="N52" s="608"/>
      <c r="O52" s="608"/>
      <c r="P52" s="608"/>
      <c r="Q52" s="608"/>
      <c r="R52" s="608"/>
      <c r="S52" s="122">
        <f t="shared" ca="1" si="23"/>
        <v>0</v>
      </c>
      <c r="T52" s="608"/>
      <c r="V52" s="122">
        <f ca="1">ABS(ROUND(SUMIFS('BP FISCAL'!$C:$C,'BP FISCAL'!$E:$E,CELL("contenido",A52),'BP FISCAL'!$D:$D,CELL("contenido",D52)),0))</f>
        <v>0</v>
      </c>
      <c r="X52" s="608"/>
      <c r="Y52" s="608"/>
      <c r="AA52" s="608"/>
      <c r="AB52" s="608"/>
      <c r="AD52" s="608"/>
    </row>
    <row r="53" spans="1:30" ht="38.85" customHeight="1">
      <c r="A53" s="120">
        <f t="shared" si="0"/>
        <v>53</v>
      </c>
      <c r="B53" s="1433"/>
      <c r="C53" s="1407"/>
      <c r="D53" s="1404" t="s">
        <v>1140</v>
      </c>
      <c r="E53" s="1405"/>
      <c r="F53" s="1405"/>
      <c r="G53" s="1406"/>
      <c r="H53" s="123">
        <f ca="1">ABS(ROUND(SUMIFS('BP CONTABLE'!$C:$C,'BP CONTABLE'!$E:$E,CELL("contenido",A53),'BP CONTABLE'!$D:$D,CELL("contenido",D53)),0))</f>
        <v>0</v>
      </c>
      <c r="I53" s="123"/>
      <c r="J53" s="582">
        <f t="shared" ca="1" si="21"/>
        <v>0</v>
      </c>
      <c r="K53" s="582">
        <f t="shared" ref="K53:K57" ca="1" si="24">+IF(H53&lt;V53,(V53-H53),0)</f>
        <v>0</v>
      </c>
      <c r="L53" s="122">
        <f t="shared" ca="1" si="22"/>
        <v>0</v>
      </c>
      <c r="N53" s="608"/>
      <c r="O53" s="608"/>
      <c r="P53" s="608"/>
      <c r="Q53" s="608"/>
      <c r="R53" s="608"/>
      <c r="S53" s="122">
        <f t="shared" ca="1" si="23"/>
        <v>0</v>
      </c>
      <c r="T53" s="608"/>
      <c r="V53" s="122">
        <f ca="1">ABS(ROUND(SUMIFS('BP FISCAL'!$C:$C,'BP FISCAL'!$E:$E,CELL("contenido",A53),'BP FISCAL'!$D:$D,CELL("contenido",D53)),0))</f>
        <v>0</v>
      </c>
      <c r="X53" s="608"/>
      <c r="Y53" s="608"/>
      <c r="AA53" s="608"/>
      <c r="AB53" s="608"/>
      <c r="AD53" s="608"/>
    </row>
    <row r="54" spans="1:30" ht="38.85" customHeight="1">
      <c r="A54" s="120">
        <f t="shared" si="0"/>
        <v>54</v>
      </c>
      <c r="B54" s="1433"/>
      <c r="C54" s="1407"/>
      <c r="D54" s="1404" t="s">
        <v>1141</v>
      </c>
      <c r="E54" s="1405"/>
      <c r="F54" s="1405"/>
      <c r="G54" s="1406"/>
      <c r="H54" s="123">
        <f ca="1">ABS(ROUND(SUMIFS('BP CONTABLE'!$C:$C,'BP CONTABLE'!$E:$E,CELL("contenido",A54),'BP CONTABLE'!$D:$D,CELL("contenido",D54)),0))</f>
        <v>0</v>
      </c>
      <c r="I54" s="123"/>
      <c r="J54" s="582">
        <f t="shared" ca="1" si="21"/>
        <v>0</v>
      </c>
      <c r="K54" s="582">
        <f t="shared" ca="1" si="24"/>
        <v>0</v>
      </c>
      <c r="L54" s="122">
        <f t="shared" ca="1" si="22"/>
        <v>0</v>
      </c>
      <c r="N54" s="608"/>
      <c r="O54" s="608"/>
      <c r="P54" s="608"/>
      <c r="Q54" s="608"/>
      <c r="R54" s="608"/>
      <c r="S54" s="122">
        <f t="shared" ca="1" si="23"/>
        <v>0</v>
      </c>
      <c r="T54" s="608"/>
      <c r="V54" s="122">
        <f ca="1">ABS(ROUND(SUMIFS('BP FISCAL'!$C:$C,'BP FISCAL'!$E:$E,CELL("contenido",A54),'BP FISCAL'!$D:$D,CELL("contenido",D54)),0))</f>
        <v>0</v>
      </c>
      <c r="X54" s="608"/>
      <c r="Y54" s="608"/>
      <c r="AA54" s="608"/>
      <c r="AB54" s="608"/>
      <c r="AD54" s="608"/>
    </row>
    <row r="55" spans="1:30" ht="38.85" customHeight="1">
      <c r="A55" s="120">
        <f t="shared" si="0"/>
        <v>55</v>
      </c>
      <c r="B55" s="1433"/>
      <c r="C55" s="1407"/>
      <c r="D55" s="1404" t="s">
        <v>1142</v>
      </c>
      <c r="E55" s="1405"/>
      <c r="F55" s="1405"/>
      <c r="G55" s="1406"/>
      <c r="H55" s="123">
        <f ca="1">ABS(ROUND(SUMIFS('BP CONTABLE'!$C:$C,'BP CONTABLE'!$E:$E,CELL("contenido",A55),'BP CONTABLE'!$D:$D,CELL("contenido",D55)),0))</f>
        <v>0</v>
      </c>
      <c r="I55" s="123"/>
      <c r="J55" s="582">
        <f t="shared" ca="1" si="21"/>
        <v>0</v>
      </c>
      <c r="K55" s="582">
        <f t="shared" ca="1" si="24"/>
        <v>0</v>
      </c>
      <c r="L55" s="122">
        <f t="shared" ca="1" si="22"/>
        <v>0</v>
      </c>
      <c r="N55" s="608"/>
      <c r="O55" s="608"/>
      <c r="P55" s="608"/>
      <c r="Q55" s="608"/>
      <c r="R55" s="608"/>
      <c r="S55" s="122">
        <f t="shared" ca="1" si="23"/>
        <v>0</v>
      </c>
      <c r="T55" s="608"/>
      <c r="V55" s="122">
        <f ca="1">ABS(ROUND(SUMIFS('BP FISCAL'!$C:$C,'BP FISCAL'!$E:$E,CELL("contenido",A55),'BP FISCAL'!$D:$D,CELL("contenido",D55)),0))</f>
        <v>0</v>
      </c>
      <c r="X55" s="608"/>
      <c r="Y55" s="608"/>
      <c r="AA55" s="608"/>
      <c r="AB55" s="608"/>
      <c r="AD55" s="608"/>
    </row>
    <row r="56" spans="1:30" ht="38.85" customHeight="1">
      <c r="A56" s="120">
        <f t="shared" si="0"/>
        <v>56</v>
      </c>
      <c r="B56" s="1433"/>
      <c r="C56" s="1407"/>
      <c r="D56" s="1404" t="s">
        <v>1143</v>
      </c>
      <c r="E56" s="1405"/>
      <c r="F56" s="1405"/>
      <c r="G56" s="1406"/>
      <c r="H56" s="123">
        <f ca="1">ABS(ROUND(SUMIFS('BP CONTABLE'!$C:$C,'BP CONTABLE'!$E:$E,CELL("contenido",A56),'BP CONTABLE'!$D:$D,CELL("contenido",D56)),0))</f>
        <v>0</v>
      </c>
      <c r="I56" s="123"/>
      <c r="J56" s="582">
        <f t="shared" ca="1" si="21"/>
        <v>0</v>
      </c>
      <c r="K56" s="582">
        <f t="shared" ca="1" si="24"/>
        <v>0</v>
      </c>
      <c r="L56" s="122">
        <f t="shared" ca="1" si="22"/>
        <v>0</v>
      </c>
      <c r="N56" s="608"/>
      <c r="O56" s="608"/>
      <c r="P56" s="608"/>
      <c r="Q56" s="608"/>
      <c r="R56" s="608"/>
      <c r="S56" s="122">
        <f t="shared" ca="1" si="23"/>
        <v>0</v>
      </c>
      <c r="T56" s="608"/>
      <c r="V56" s="122">
        <f ca="1">ABS(ROUND(SUMIFS('BP FISCAL'!$C:$C,'BP FISCAL'!$E:$E,CELL("contenido",A56),'BP FISCAL'!$D:$D,CELL("contenido",D56)),0))</f>
        <v>0</v>
      </c>
      <c r="X56" s="608"/>
      <c r="Y56" s="608"/>
      <c r="AA56" s="608"/>
      <c r="AB56" s="608"/>
      <c r="AD56" s="608"/>
    </row>
    <row r="57" spans="1:30" ht="38.85" customHeight="1">
      <c r="A57" s="120">
        <f t="shared" si="0"/>
        <v>57</v>
      </c>
      <c r="B57" s="1433"/>
      <c r="C57" s="1407"/>
      <c r="D57" s="1404" t="s">
        <v>1144</v>
      </c>
      <c r="E57" s="1405"/>
      <c r="F57" s="1405"/>
      <c r="G57" s="1406"/>
      <c r="H57" s="123">
        <f ca="1">ABS(ROUND(SUMIFS('BP CONTABLE'!$C:$C,'BP CONTABLE'!$E:$E,CELL("contenido",A57),'BP CONTABLE'!$D:$D,CELL("contenido",D57)),0))</f>
        <v>0</v>
      </c>
      <c r="I57" s="123"/>
      <c r="J57" s="582">
        <f t="shared" ca="1" si="21"/>
        <v>0</v>
      </c>
      <c r="K57" s="582">
        <f t="shared" ca="1" si="24"/>
        <v>0</v>
      </c>
      <c r="L57" s="122">
        <f t="shared" ca="1" si="22"/>
        <v>0</v>
      </c>
      <c r="N57" s="608"/>
      <c r="O57" s="608"/>
      <c r="P57" s="608"/>
      <c r="Q57" s="608"/>
      <c r="R57" s="608"/>
      <c r="S57" s="122">
        <f t="shared" ca="1" si="23"/>
        <v>0</v>
      </c>
      <c r="T57" s="608"/>
      <c r="V57" s="122">
        <f ca="1">ABS(ROUND(SUMIFS('BP FISCAL'!$C:$C,'BP FISCAL'!$E:$E,CELL("contenido",A57),'BP FISCAL'!$D:$D,CELL("contenido",D57)),0))</f>
        <v>0</v>
      </c>
      <c r="X57" s="608"/>
      <c r="Y57" s="608"/>
      <c r="AA57" s="608"/>
      <c r="AB57" s="608"/>
      <c r="AD57" s="608"/>
    </row>
    <row r="58" spans="1:30" ht="15.95" customHeight="1">
      <c r="A58" s="120">
        <f>A57+1</f>
        <v>58</v>
      </c>
      <c r="B58" s="1432"/>
      <c r="C58" s="1439" t="s">
        <v>92</v>
      </c>
      <c r="D58" s="1440"/>
      <c r="E58" s="1440"/>
      <c r="F58" s="1440"/>
      <c r="G58" s="1441"/>
      <c r="H58" s="392">
        <f ca="1">SUM(H59:H63)</f>
        <v>0</v>
      </c>
      <c r="I58" s="392">
        <f>SUM(I59:I63)</f>
        <v>0</v>
      </c>
      <c r="J58" s="586">
        <f t="shared" ref="J58:L58" ca="1" si="25">SUM(J59:J63)</f>
        <v>0</v>
      </c>
      <c r="K58" s="586">
        <f t="shared" ca="1" si="25"/>
        <v>0</v>
      </c>
      <c r="L58" s="392">
        <f t="shared" ca="1" si="25"/>
        <v>0</v>
      </c>
      <c r="N58" s="392"/>
      <c r="O58" s="392"/>
      <c r="P58" s="392"/>
      <c r="Q58" s="392"/>
      <c r="R58" s="392"/>
      <c r="S58" s="392">
        <f t="shared" ca="1" si="2"/>
        <v>0</v>
      </c>
      <c r="T58" s="392"/>
      <c r="V58" s="392">
        <f t="shared" ref="V58" ca="1" si="26">SUM(V59:V63)</f>
        <v>0</v>
      </c>
      <c r="X58" s="392"/>
      <c r="Y58" s="392">
        <f t="shared" ref="Y58" ca="1" si="27">SUM(Y59:Y63)</f>
        <v>0</v>
      </c>
      <c r="AA58" s="392"/>
      <c r="AB58" s="392"/>
      <c r="AD58" s="392"/>
    </row>
    <row r="59" spans="1:30" ht="18.75" customHeight="1">
      <c r="A59" s="120">
        <f t="shared" si="0"/>
        <v>59</v>
      </c>
      <c r="B59" s="1432"/>
      <c r="C59" s="1290"/>
      <c r="D59" s="1409" t="s">
        <v>203</v>
      </c>
      <c r="E59" s="1410"/>
      <c r="F59" s="1410"/>
      <c r="G59" s="1411"/>
      <c r="H59" s="123">
        <f ca="1">ABS(ROUND(SUMIFS('BP CONTABLE'!$C:$C,'BP CONTABLE'!$E:$E,CELL("contenido",A59),'BP CONTABLE'!$D:$D,CELL("contenido",D59)),0))</f>
        <v>0</v>
      </c>
      <c r="I59" s="122"/>
      <c r="J59" s="581">
        <f t="shared" ref="J59:J63" ca="1" si="28">+IF(H59&gt;V59,(H59-V59),0)</f>
        <v>0</v>
      </c>
      <c r="K59" s="581">
        <f t="shared" ref="K59:K63" ca="1" si="29">+IF(H59&lt;V59,(V59-H59),0)</f>
        <v>0</v>
      </c>
      <c r="L59" s="122">
        <f t="shared" ref="L59:L63" ca="1" si="30">H59+I59-J59+K59</f>
        <v>0</v>
      </c>
      <c r="N59" s="122"/>
      <c r="O59" s="122"/>
      <c r="P59" s="122"/>
      <c r="Q59" s="122"/>
      <c r="R59" s="122"/>
      <c r="S59" s="122">
        <f t="shared" ca="1" si="2"/>
        <v>0</v>
      </c>
      <c r="T59" s="122"/>
      <c r="V59" s="122">
        <f ca="1">ABS(ROUND(SUMIFS('BP FISCAL'!$C:$C,'BP FISCAL'!$E:$E,CELL("contenido",A59),'BP FISCAL'!$D:$D,CELL("contenido",D59)),0))</f>
        <v>0</v>
      </c>
      <c r="X59" s="122"/>
      <c r="Y59" s="122">
        <f t="shared" ref="Y59:Y63" ca="1" si="31">+K59-J59</f>
        <v>0</v>
      </c>
      <c r="AA59" s="122"/>
      <c r="AB59" s="122"/>
      <c r="AD59" s="122"/>
    </row>
    <row r="60" spans="1:30" ht="18.75" customHeight="1">
      <c r="A60" s="120">
        <f t="shared" si="0"/>
        <v>60</v>
      </c>
      <c r="B60" s="1432"/>
      <c r="C60" s="1295"/>
      <c r="D60" s="1409" t="s">
        <v>208</v>
      </c>
      <c r="E60" s="1414"/>
      <c r="F60" s="1414"/>
      <c r="G60" s="1415"/>
      <c r="H60" s="123">
        <f ca="1">ABS(ROUND(SUMIFS('BP CONTABLE'!$C:$C,'BP CONTABLE'!$E:$E,CELL("contenido",A60),'BP CONTABLE'!$D:$D,CELL("contenido",D60)),0))</f>
        <v>0</v>
      </c>
      <c r="I60" s="122"/>
      <c r="J60" s="581">
        <f t="shared" ca="1" si="28"/>
        <v>0</v>
      </c>
      <c r="K60" s="581">
        <f t="shared" ca="1" si="29"/>
        <v>0</v>
      </c>
      <c r="L60" s="122">
        <f t="shared" ca="1" si="30"/>
        <v>0</v>
      </c>
      <c r="N60" s="122"/>
      <c r="O60" s="122"/>
      <c r="P60" s="122"/>
      <c r="Q60" s="122"/>
      <c r="R60" s="122"/>
      <c r="S60" s="122">
        <f t="shared" ca="1" si="2"/>
        <v>0</v>
      </c>
      <c r="T60" s="122"/>
      <c r="V60" s="122">
        <f ca="1">ABS(ROUND(SUMIFS('BP FISCAL'!$C:$C,'BP FISCAL'!$E:$E,CELL("contenido",A60),'BP FISCAL'!$D:$D,CELL("contenido",D60)),0))</f>
        <v>0</v>
      </c>
      <c r="X60" s="122"/>
      <c r="Y60" s="122">
        <f t="shared" ca="1" si="31"/>
        <v>0</v>
      </c>
      <c r="AA60" s="122"/>
      <c r="AB60" s="122"/>
      <c r="AD60" s="122"/>
    </row>
    <row r="61" spans="1:30" ht="34.5" customHeight="1">
      <c r="A61" s="120">
        <f t="shared" si="0"/>
        <v>61</v>
      </c>
      <c r="B61" s="1432"/>
      <c r="C61" s="1295"/>
      <c r="D61" s="1279" t="s">
        <v>1125</v>
      </c>
      <c r="E61" s="1280"/>
      <c r="F61" s="1280"/>
      <c r="G61" s="1276"/>
      <c r="H61" s="123">
        <f ca="1">ABS(ROUND(SUMIFS('BP CONTABLE'!$C:$C,'BP CONTABLE'!$E:$E,CELL("contenido",A61),'BP CONTABLE'!$D:$D,CELL("contenido",D61)),0))</f>
        <v>0</v>
      </c>
      <c r="I61" s="122"/>
      <c r="J61" s="581">
        <f t="shared" ca="1" si="28"/>
        <v>0</v>
      </c>
      <c r="K61" s="581">
        <f t="shared" ca="1" si="29"/>
        <v>0</v>
      </c>
      <c r="L61" s="122">
        <f t="shared" ca="1" si="30"/>
        <v>0</v>
      </c>
      <c r="N61" s="122"/>
      <c r="O61" s="122"/>
      <c r="P61" s="122"/>
      <c r="Q61" s="122"/>
      <c r="R61" s="122"/>
      <c r="S61" s="122">
        <f t="shared" ca="1" si="2"/>
        <v>0</v>
      </c>
      <c r="T61" s="122"/>
      <c r="V61" s="122">
        <f ca="1">ABS(ROUND(SUMIFS('BP FISCAL'!$C:$C,'BP FISCAL'!$E:$E,CELL("contenido",A61),'BP FISCAL'!$D:$D,CELL("contenido",D61)),0))</f>
        <v>0</v>
      </c>
      <c r="X61" s="122"/>
      <c r="Y61" s="122">
        <f t="shared" ca="1" si="31"/>
        <v>0</v>
      </c>
      <c r="AA61" s="122"/>
      <c r="AB61" s="122"/>
      <c r="AD61" s="122"/>
    </row>
    <row r="62" spans="1:30" ht="18.75" customHeight="1">
      <c r="A62" s="120">
        <f t="shared" si="0"/>
        <v>62</v>
      </c>
      <c r="B62" s="1432"/>
      <c r="C62" s="1295"/>
      <c r="D62" s="1409" t="s">
        <v>437</v>
      </c>
      <c r="E62" s="1414"/>
      <c r="F62" s="1414"/>
      <c r="G62" s="1415"/>
      <c r="H62" s="123">
        <f ca="1">ABS(ROUND(SUMIFS('BP CONTABLE'!$C:$C,'BP CONTABLE'!$E:$E,CELL("contenido",A62),'BP CONTABLE'!$D:$D,CELL("contenido",D62)),0))</f>
        <v>0</v>
      </c>
      <c r="I62" s="122"/>
      <c r="J62" s="581">
        <f t="shared" ca="1" si="28"/>
        <v>0</v>
      </c>
      <c r="K62" s="581">
        <f t="shared" ca="1" si="29"/>
        <v>0</v>
      </c>
      <c r="L62" s="122">
        <f t="shared" ca="1" si="30"/>
        <v>0</v>
      </c>
      <c r="N62" s="122"/>
      <c r="O62" s="122"/>
      <c r="P62" s="122"/>
      <c r="Q62" s="122"/>
      <c r="R62" s="122"/>
      <c r="S62" s="122">
        <f t="shared" ca="1" si="2"/>
        <v>0</v>
      </c>
      <c r="T62" s="122"/>
      <c r="V62" s="122">
        <f ca="1">ABS(ROUND(SUMIFS('BP FISCAL'!$C:$C,'BP FISCAL'!$E:$E,CELL("contenido",A62),'BP FISCAL'!$D:$D,CELL("contenido",D62)),0))</f>
        <v>0</v>
      </c>
      <c r="X62" s="122"/>
      <c r="Y62" s="122">
        <f t="shared" ca="1" si="31"/>
        <v>0</v>
      </c>
      <c r="AA62" s="122"/>
      <c r="AB62" s="122"/>
      <c r="AD62" s="122"/>
    </row>
    <row r="63" spans="1:30" ht="18.75" customHeight="1">
      <c r="A63" s="120">
        <f t="shared" si="0"/>
        <v>63</v>
      </c>
      <c r="B63" s="1432"/>
      <c r="C63" s="1295"/>
      <c r="D63" s="1409" t="s">
        <v>60</v>
      </c>
      <c r="E63" s="1414"/>
      <c r="F63" s="1414"/>
      <c r="G63" s="1415"/>
      <c r="H63" s="123">
        <f ca="1">ABS(ROUND(SUMIFS('BP CONTABLE'!$C:$C,'BP CONTABLE'!$E:$E,CELL("contenido",A63),'BP CONTABLE'!$D:$D,CELL("contenido",D63)),0))</f>
        <v>0</v>
      </c>
      <c r="I63" s="122"/>
      <c r="J63" s="582">
        <f t="shared" ca="1" si="28"/>
        <v>0</v>
      </c>
      <c r="K63" s="582">
        <f t="shared" ca="1" si="29"/>
        <v>0</v>
      </c>
      <c r="L63" s="122">
        <f t="shared" ca="1" si="30"/>
        <v>0</v>
      </c>
      <c r="N63" s="122"/>
      <c r="O63" s="122"/>
      <c r="P63" s="122"/>
      <c r="Q63" s="122"/>
      <c r="R63" s="122"/>
      <c r="S63" s="122">
        <f t="shared" ca="1" si="2"/>
        <v>0</v>
      </c>
      <c r="T63" s="122"/>
      <c r="V63" s="122">
        <f ca="1">ABS(ROUND(SUMIFS('BP FISCAL'!$C:$C,'BP FISCAL'!$E:$E,CELL("contenido",A63),'BP FISCAL'!$D:$D,CELL("contenido",D63)),0))</f>
        <v>0</v>
      </c>
      <c r="X63" s="122"/>
      <c r="Y63" s="122">
        <f t="shared" ca="1" si="31"/>
        <v>0</v>
      </c>
      <c r="AA63" s="122"/>
      <c r="AB63" s="122"/>
      <c r="AD63" s="122"/>
    </row>
    <row r="64" spans="1:30" ht="30" customHeight="1">
      <c r="A64" s="120">
        <f t="shared" si="0"/>
        <v>64</v>
      </c>
      <c r="B64" s="1432"/>
      <c r="C64" s="1308" t="s">
        <v>621</v>
      </c>
      <c r="D64" s="1309"/>
      <c r="E64" s="1383"/>
      <c r="F64" s="1383"/>
      <c r="G64" s="1384"/>
      <c r="H64" s="392">
        <f ca="1">SUM(H65:H72)</f>
        <v>0</v>
      </c>
      <c r="I64" s="392">
        <f>SUM(I65:I72)</f>
        <v>0</v>
      </c>
      <c r="J64" s="586">
        <f ca="1">SUM(J65:J72)</f>
        <v>0</v>
      </c>
      <c r="K64" s="586">
        <f ca="1">SUM(K65:K72)</f>
        <v>0</v>
      </c>
      <c r="L64" s="392">
        <f ca="1">SUM(L65:L72)</f>
        <v>0</v>
      </c>
      <c r="N64" s="392"/>
      <c r="O64" s="392"/>
      <c r="P64" s="392"/>
      <c r="Q64" s="392"/>
      <c r="R64" s="392"/>
      <c r="S64" s="392">
        <f t="shared" ca="1" si="2"/>
        <v>0</v>
      </c>
      <c r="T64" s="392"/>
      <c r="V64" s="392">
        <f ca="1">SUM(V65:V72)</f>
        <v>0</v>
      </c>
      <c r="X64" s="392"/>
      <c r="Y64" s="392">
        <f ca="1">SUM(Y65:Y72)</f>
        <v>0</v>
      </c>
      <c r="AA64" s="392"/>
      <c r="AB64" s="392"/>
      <c r="AD64" s="392"/>
    </row>
    <row r="65" spans="1:30" ht="18" customHeight="1">
      <c r="A65" s="120">
        <f t="shared" si="0"/>
        <v>65</v>
      </c>
      <c r="B65" s="1432"/>
      <c r="C65" s="1290"/>
      <c r="D65" s="1275" t="s">
        <v>11</v>
      </c>
      <c r="E65" s="1280"/>
      <c r="F65" s="1280"/>
      <c r="G65" s="1276"/>
      <c r="H65" s="122">
        <f ca="1">ABS(ROUND(SUMIFS('BP CONTABLE'!$C:$C,'BP CONTABLE'!$E:$E,CELL("contenido",A65),'BP CONTABLE'!$D:$D,CELL("contenido",D65)),0))</f>
        <v>0</v>
      </c>
      <c r="I65" s="122"/>
      <c r="J65" s="582">
        <f t="shared" ref="J65:J72" ca="1" si="32">+IF(H65&gt;V65,(H65-V65),0)</f>
        <v>0</v>
      </c>
      <c r="K65" s="582">
        <f t="shared" ref="K65:K72" ca="1" si="33">+IF(H65&lt;V65,(V65-H65),0)</f>
        <v>0</v>
      </c>
      <c r="L65" s="122">
        <f t="shared" ref="L65:L72" ca="1" si="34">H65+I65-J65+K65</f>
        <v>0</v>
      </c>
      <c r="N65" s="122"/>
      <c r="O65" s="122"/>
      <c r="P65" s="122"/>
      <c r="Q65" s="122"/>
      <c r="R65" s="122"/>
      <c r="S65" s="122">
        <f t="shared" ca="1" si="2"/>
        <v>0</v>
      </c>
      <c r="T65" s="122"/>
      <c r="V65" s="122">
        <f ca="1">ABS(ROUND(SUMIFS('BP FISCAL'!$C:$C,'BP FISCAL'!$E:$E,CELL("contenido",A65),'BP FISCAL'!$D:$D,CELL("contenido",D65)),0))</f>
        <v>0</v>
      </c>
      <c r="X65" s="122"/>
      <c r="Y65" s="122">
        <f t="shared" ref="Y65:Y72" ca="1" si="35">+K65-J65</f>
        <v>0</v>
      </c>
      <c r="AA65" s="122"/>
      <c r="AB65" s="122"/>
      <c r="AD65" s="122"/>
    </row>
    <row r="66" spans="1:30" ht="18" customHeight="1">
      <c r="A66" s="120">
        <f t="shared" si="0"/>
        <v>66</v>
      </c>
      <c r="B66" s="1432"/>
      <c r="C66" s="1295"/>
      <c r="D66" s="1275" t="s">
        <v>493</v>
      </c>
      <c r="E66" s="1280"/>
      <c r="F66" s="1280"/>
      <c r="G66" s="1276"/>
      <c r="H66" s="122">
        <f ca="1">ABS(ROUND(SUMIFS('BP CONTABLE'!$C:$C,'BP CONTABLE'!$E:$E,CELL("contenido",A66),'BP CONTABLE'!$D:$D,CELL("contenido",D66)),0))</f>
        <v>0</v>
      </c>
      <c r="I66" s="122"/>
      <c r="J66" s="582">
        <f t="shared" ca="1" si="32"/>
        <v>0</v>
      </c>
      <c r="K66" s="582">
        <f t="shared" ca="1" si="33"/>
        <v>0</v>
      </c>
      <c r="L66" s="122">
        <f t="shared" ca="1" si="34"/>
        <v>0</v>
      </c>
      <c r="N66" s="122"/>
      <c r="O66" s="122"/>
      <c r="P66" s="122"/>
      <c r="Q66" s="122"/>
      <c r="R66" s="122"/>
      <c r="S66" s="122">
        <f t="shared" ca="1" si="2"/>
        <v>0</v>
      </c>
      <c r="T66" s="122"/>
      <c r="V66" s="122">
        <f ca="1">ABS(ROUND(SUMIFS('BP FISCAL'!$C:$C,'BP FISCAL'!$E:$E,CELL("contenido",A66),'BP FISCAL'!$D:$D,CELL("contenido",D66)),0))</f>
        <v>0</v>
      </c>
      <c r="X66" s="122"/>
      <c r="Y66" s="122">
        <f t="shared" ca="1" si="35"/>
        <v>0</v>
      </c>
      <c r="AA66" s="122"/>
      <c r="AB66" s="122"/>
      <c r="AD66" s="122"/>
    </row>
    <row r="67" spans="1:30" ht="18" customHeight="1">
      <c r="A67" s="120">
        <f t="shared" si="0"/>
        <v>67</v>
      </c>
      <c r="B67" s="1432"/>
      <c r="C67" s="1295"/>
      <c r="D67" s="1275" t="s">
        <v>747</v>
      </c>
      <c r="E67" s="1277"/>
      <c r="F67" s="1277"/>
      <c r="G67" s="1278"/>
      <c r="H67" s="122">
        <f ca="1">ABS(ROUND(SUMIFS('BP CONTABLE'!$C:$C,'BP CONTABLE'!$E:$E,CELL("contenido",A67),'BP CONTABLE'!$D:$D,CELL("contenido",D67)),0))</f>
        <v>0</v>
      </c>
      <c r="I67" s="122"/>
      <c r="J67" s="582">
        <f t="shared" ca="1" si="32"/>
        <v>0</v>
      </c>
      <c r="K67" s="582">
        <f t="shared" ca="1" si="33"/>
        <v>0</v>
      </c>
      <c r="L67" s="122">
        <f t="shared" ca="1" si="34"/>
        <v>0</v>
      </c>
      <c r="N67" s="122"/>
      <c r="O67" s="122"/>
      <c r="P67" s="122"/>
      <c r="Q67" s="122"/>
      <c r="R67" s="122"/>
      <c r="S67" s="122">
        <f t="shared" ca="1" si="2"/>
        <v>0</v>
      </c>
      <c r="T67" s="122"/>
      <c r="V67" s="122">
        <f ca="1">ABS(ROUND(SUMIFS('BP FISCAL'!$C:$C,'BP FISCAL'!$E:$E,CELL("contenido",A67),'BP FISCAL'!$D:$D,CELL("contenido",D67)),0))</f>
        <v>0</v>
      </c>
      <c r="X67" s="122"/>
      <c r="Y67" s="122">
        <f t="shared" ca="1" si="35"/>
        <v>0</v>
      </c>
      <c r="AA67" s="122"/>
      <c r="AB67" s="122"/>
      <c r="AD67" s="122"/>
    </row>
    <row r="68" spans="1:30" ht="18.75" customHeight="1">
      <c r="A68" s="120">
        <f t="shared" si="0"/>
        <v>68</v>
      </c>
      <c r="B68" s="1432"/>
      <c r="C68" s="1295"/>
      <c r="D68" s="1275" t="s">
        <v>406</v>
      </c>
      <c r="E68" s="1280"/>
      <c r="F68" s="1280"/>
      <c r="G68" s="1276"/>
      <c r="H68" s="122">
        <f ca="1">ABS(ROUND(SUMIFS('BP CONTABLE'!$C:$C,'BP CONTABLE'!$E:$E,CELL("contenido",A68),'BP CONTABLE'!$D:$D,CELL("contenido",D68)),0))</f>
        <v>0</v>
      </c>
      <c r="I68" s="122"/>
      <c r="J68" s="582">
        <f t="shared" ca="1" si="32"/>
        <v>0</v>
      </c>
      <c r="K68" s="582">
        <f t="shared" ca="1" si="33"/>
        <v>0</v>
      </c>
      <c r="L68" s="122">
        <f t="shared" ca="1" si="34"/>
        <v>0</v>
      </c>
      <c r="N68" s="122"/>
      <c r="O68" s="122"/>
      <c r="P68" s="122"/>
      <c r="Q68" s="122"/>
      <c r="R68" s="122"/>
      <c r="S68" s="122">
        <f t="shared" ca="1" si="2"/>
        <v>0</v>
      </c>
      <c r="T68" s="122"/>
      <c r="V68" s="122">
        <f ca="1">ABS(ROUND(SUMIFS('BP FISCAL'!$C:$C,'BP FISCAL'!$E:$E,CELL("contenido",A68),'BP FISCAL'!$D:$D,CELL("contenido",D68)),0))</f>
        <v>0</v>
      </c>
      <c r="X68" s="122"/>
      <c r="Y68" s="122">
        <f t="shared" ca="1" si="35"/>
        <v>0</v>
      </c>
      <c r="AA68" s="122"/>
      <c r="AB68" s="122"/>
      <c r="AD68" s="122"/>
    </row>
    <row r="69" spans="1:30" ht="18" customHeight="1">
      <c r="A69" s="120">
        <f t="shared" si="0"/>
        <v>69</v>
      </c>
      <c r="B69" s="1432"/>
      <c r="C69" s="1295"/>
      <c r="D69" s="1275" t="s">
        <v>387</v>
      </c>
      <c r="E69" s="1280"/>
      <c r="F69" s="1280"/>
      <c r="G69" s="1276"/>
      <c r="H69" s="122">
        <f ca="1">ABS(ROUND(SUMIFS('BP CONTABLE'!$C:$C,'BP CONTABLE'!$E:$E,CELL("contenido",A69),'BP CONTABLE'!$D:$D,CELL("contenido",D69)),0))</f>
        <v>0</v>
      </c>
      <c r="I69" s="122"/>
      <c r="J69" s="582">
        <f t="shared" ca="1" si="32"/>
        <v>0</v>
      </c>
      <c r="K69" s="582">
        <f t="shared" ca="1" si="33"/>
        <v>0</v>
      </c>
      <c r="L69" s="122">
        <f t="shared" ca="1" si="34"/>
        <v>0</v>
      </c>
      <c r="N69" s="122"/>
      <c r="O69" s="122"/>
      <c r="P69" s="122"/>
      <c r="Q69" s="122"/>
      <c r="R69" s="122"/>
      <c r="S69" s="122">
        <f t="shared" ca="1" si="2"/>
        <v>0</v>
      </c>
      <c r="T69" s="122"/>
      <c r="V69" s="122">
        <f ca="1">ABS(ROUND(SUMIFS('BP FISCAL'!$C:$C,'BP FISCAL'!$E:$E,CELL("contenido",A69),'BP FISCAL'!$D:$D,CELL("contenido",D69)),0))</f>
        <v>0</v>
      </c>
      <c r="X69" s="122"/>
      <c r="Y69" s="122">
        <f t="shared" ca="1" si="35"/>
        <v>0</v>
      </c>
      <c r="AA69" s="122"/>
      <c r="AB69" s="122"/>
      <c r="AD69" s="122"/>
    </row>
    <row r="70" spans="1:30" ht="22.5" customHeight="1">
      <c r="A70" s="120">
        <f t="shared" si="0"/>
        <v>70</v>
      </c>
      <c r="B70" s="1432"/>
      <c r="C70" s="1295"/>
      <c r="D70" s="1275" t="s">
        <v>93</v>
      </c>
      <c r="E70" s="1280"/>
      <c r="F70" s="1280"/>
      <c r="G70" s="1276"/>
      <c r="H70" s="122">
        <f ca="1">ABS(ROUND(SUMIFS('BP CONTABLE'!$C:$C,'BP CONTABLE'!$E:$E,CELL("contenido",A70),'BP CONTABLE'!$D:$D,CELL("contenido",D70)),0))</f>
        <v>0</v>
      </c>
      <c r="I70" s="122"/>
      <c r="J70" s="582">
        <f t="shared" ref="J70" ca="1" si="36">+IF(H70&gt;V70,(H70-V70),0)</f>
        <v>0</v>
      </c>
      <c r="K70" s="582">
        <f t="shared" ca="1" si="33"/>
        <v>0</v>
      </c>
      <c r="L70" s="122">
        <f t="shared" ca="1" si="34"/>
        <v>0</v>
      </c>
      <c r="N70" s="122"/>
      <c r="O70" s="122"/>
      <c r="P70" s="122"/>
      <c r="Q70" s="122"/>
      <c r="R70" s="122"/>
      <c r="S70" s="122">
        <f t="shared" ca="1" si="2"/>
        <v>0</v>
      </c>
      <c r="T70" s="122"/>
      <c r="V70" s="122">
        <f ca="1">ABS(ROUND(SUMIFS('BP FISCAL'!$C:$C,'BP FISCAL'!$E:$E,CELL("contenido",A70),'BP FISCAL'!$D:$D,CELL("contenido",D70)),0))</f>
        <v>0</v>
      </c>
      <c r="X70" s="122"/>
      <c r="Y70" s="122">
        <f t="shared" ca="1" si="35"/>
        <v>0</v>
      </c>
      <c r="AA70" s="122"/>
      <c r="AB70" s="122"/>
      <c r="AD70" s="122"/>
    </row>
    <row r="71" spans="1:30" ht="25.5" customHeight="1">
      <c r="A71" s="120">
        <f t="shared" si="0"/>
        <v>71</v>
      </c>
      <c r="B71" s="1432"/>
      <c r="C71" s="1295"/>
      <c r="D71" s="1275" t="s">
        <v>746</v>
      </c>
      <c r="E71" s="1280"/>
      <c r="F71" s="1280"/>
      <c r="G71" s="1276"/>
      <c r="H71" s="122">
        <f ca="1">ABS(ROUND(SUMIFS('BP CONTABLE'!$C:$C,'BP CONTABLE'!$E:$E,CELL("contenido",A71),'BP CONTABLE'!$D:$D,CELL("contenido",D71)),0))</f>
        <v>0</v>
      </c>
      <c r="I71" s="122"/>
      <c r="J71" s="582">
        <f t="shared" ca="1" si="32"/>
        <v>0</v>
      </c>
      <c r="K71" s="582">
        <f t="shared" ca="1" si="33"/>
        <v>0</v>
      </c>
      <c r="L71" s="122">
        <f t="shared" ca="1" si="34"/>
        <v>0</v>
      </c>
      <c r="N71" s="122"/>
      <c r="O71" s="122"/>
      <c r="P71" s="122"/>
      <c r="Q71" s="122"/>
      <c r="R71" s="122"/>
      <c r="S71" s="122">
        <f t="shared" ca="1" si="2"/>
        <v>0</v>
      </c>
      <c r="T71" s="122"/>
      <c r="V71" s="122">
        <f ca="1">ABS(ROUND(SUMIFS('BP FISCAL'!$C:$C,'BP FISCAL'!$E:$E,CELL("contenido",A71),'BP FISCAL'!$D:$D,CELL("contenido",D71)),0))</f>
        <v>0</v>
      </c>
      <c r="X71" s="122"/>
      <c r="Y71" s="122">
        <f t="shared" ca="1" si="35"/>
        <v>0</v>
      </c>
      <c r="AA71" s="122"/>
      <c r="AB71" s="122"/>
      <c r="AD71" s="122"/>
    </row>
    <row r="72" spans="1:30" ht="18" customHeight="1">
      <c r="A72" s="120">
        <f t="shared" si="0"/>
        <v>72</v>
      </c>
      <c r="B72" s="1432"/>
      <c r="C72" s="1295"/>
      <c r="D72" s="1275" t="s">
        <v>60</v>
      </c>
      <c r="E72" s="1280"/>
      <c r="F72" s="1280"/>
      <c r="G72" s="1276"/>
      <c r="H72" s="122">
        <f ca="1">ABS(ROUND(SUMIFS('BP CONTABLE'!$C:$C,'BP CONTABLE'!$E:$E,CELL("contenido",A72),'BP CONTABLE'!$D:$D,CELL("contenido",D72)),0))</f>
        <v>0</v>
      </c>
      <c r="I72" s="122"/>
      <c r="J72" s="582">
        <f t="shared" ca="1" si="32"/>
        <v>0</v>
      </c>
      <c r="K72" s="582">
        <f t="shared" ca="1" si="33"/>
        <v>0</v>
      </c>
      <c r="L72" s="122">
        <f t="shared" ca="1" si="34"/>
        <v>0</v>
      </c>
      <c r="N72" s="122"/>
      <c r="O72" s="122"/>
      <c r="P72" s="122"/>
      <c r="Q72" s="122"/>
      <c r="R72" s="122"/>
      <c r="S72" s="122">
        <f t="shared" ca="1" si="2"/>
        <v>0</v>
      </c>
      <c r="T72" s="122"/>
      <c r="V72" s="122">
        <f ca="1">ABS(ROUND(SUMIFS('BP FISCAL'!$C:$C,'BP FISCAL'!$E:$E,CELL("contenido",A72),'BP FISCAL'!$D:$D,CELL("contenido",D72)),0))</f>
        <v>0</v>
      </c>
      <c r="X72" s="122"/>
      <c r="Y72" s="122">
        <f t="shared" ca="1" si="35"/>
        <v>0</v>
      </c>
      <c r="AA72" s="122"/>
      <c r="AB72" s="122"/>
      <c r="AD72" s="122"/>
    </row>
    <row r="73" spans="1:30" ht="30.75" customHeight="1">
      <c r="A73" s="120">
        <f t="shared" si="0"/>
        <v>73</v>
      </c>
      <c r="B73" s="1432"/>
      <c r="C73" s="1308" t="s">
        <v>622</v>
      </c>
      <c r="D73" s="1309"/>
      <c r="E73" s="1383"/>
      <c r="F73" s="1383"/>
      <c r="G73" s="1384"/>
      <c r="H73" s="392">
        <f ca="1">SUM(H74:H81)</f>
        <v>0</v>
      </c>
      <c r="I73" s="392">
        <f>SUM(I74:I81)</f>
        <v>0</v>
      </c>
      <c r="J73" s="586">
        <f ca="1">SUM(J74:J81)</f>
        <v>0</v>
      </c>
      <c r="K73" s="586">
        <f ca="1">SUM(K74:K81)</f>
        <v>0</v>
      </c>
      <c r="L73" s="392">
        <f ca="1">SUM(L74:L81)</f>
        <v>0</v>
      </c>
      <c r="N73" s="392"/>
      <c r="O73" s="392"/>
      <c r="P73" s="392"/>
      <c r="Q73" s="392"/>
      <c r="R73" s="392"/>
      <c r="S73" s="392">
        <f t="shared" ca="1" si="2"/>
        <v>0</v>
      </c>
      <c r="T73" s="392"/>
      <c r="V73" s="392">
        <f ca="1">SUM(V74:V81)</f>
        <v>0</v>
      </c>
      <c r="X73" s="392"/>
      <c r="Y73" s="392">
        <f ca="1">SUM(Y74:Y81)</f>
        <v>0</v>
      </c>
      <c r="AA73" s="392"/>
      <c r="AB73" s="392"/>
      <c r="AD73" s="392"/>
    </row>
    <row r="74" spans="1:30" ht="18" customHeight="1">
      <c r="A74" s="120">
        <f t="shared" si="0"/>
        <v>74</v>
      </c>
      <c r="B74" s="1432"/>
      <c r="C74" s="1401"/>
      <c r="D74" s="1336" t="s">
        <v>11</v>
      </c>
      <c r="E74" s="1336"/>
      <c r="F74" s="1336"/>
      <c r="G74" s="1336"/>
      <c r="H74" s="122">
        <f ca="1">ABS(ROUND(SUMIFS('BP CONTABLE'!$C:$C,'BP CONTABLE'!$E:$E,CELL("contenido",A74),'BP CONTABLE'!$D:$D,CELL("contenido",D74)),0))</f>
        <v>0</v>
      </c>
      <c r="I74" s="122"/>
      <c r="J74" s="582">
        <f t="shared" ref="J74:J81" ca="1" si="37">+IF(H74&gt;V74,(H74-V74),0)</f>
        <v>0</v>
      </c>
      <c r="K74" s="582">
        <f t="shared" ref="K74:K81" ca="1" si="38">+IF(H74&lt;V74,(V74-H74),0)</f>
        <v>0</v>
      </c>
      <c r="L74" s="122">
        <f t="shared" ref="L74:L81" ca="1" si="39">H74+I74-J74+K74</f>
        <v>0</v>
      </c>
      <c r="N74" s="122"/>
      <c r="O74" s="122"/>
      <c r="P74" s="122"/>
      <c r="Q74" s="122"/>
      <c r="R74" s="122"/>
      <c r="S74" s="122">
        <f t="shared" ca="1" si="2"/>
        <v>0</v>
      </c>
      <c r="T74" s="122"/>
      <c r="V74" s="122">
        <f ca="1">ABS(ROUND(SUMIFS('BP FISCAL'!$C:$C,'BP FISCAL'!$E:$E,CELL("contenido",A74),'BP FISCAL'!$D:$D,CELL("contenido",D74)),0))</f>
        <v>0</v>
      </c>
      <c r="X74" s="122"/>
      <c r="Y74" s="122">
        <f t="shared" ref="Y74:Y81" ca="1" si="40">+K74-J74</f>
        <v>0</v>
      </c>
      <c r="AA74" s="122"/>
      <c r="AB74" s="122"/>
      <c r="AD74" s="122"/>
    </row>
    <row r="75" spans="1:30" ht="18" customHeight="1">
      <c r="A75" s="120">
        <f t="shared" si="0"/>
        <v>75</v>
      </c>
      <c r="B75" s="1432"/>
      <c r="C75" s="1401"/>
      <c r="D75" s="1336" t="s">
        <v>493</v>
      </c>
      <c r="E75" s="1336"/>
      <c r="F75" s="1336"/>
      <c r="G75" s="1336"/>
      <c r="H75" s="122">
        <f ca="1">ABS(ROUND(SUMIFS('BP CONTABLE'!$C:$C,'BP CONTABLE'!$E:$E,CELL("contenido",A75),'BP CONTABLE'!$D:$D,CELL("contenido",D75)),0))</f>
        <v>0</v>
      </c>
      <c r="I75" s="122"/>
      <c r="J75" s="582">
        <f t="shared" ca="1" si="37"/>
        <v>0</v>
      </c>
      <c r="K75" s="582">
        <f t="shared" ca="1" si="38"/>
        <v>0</v>
      </c>
      <c r="L75" s="122">
        <f t="shared" ca="1" si="39"/>
        <v>0</v>
      </c>
      <c r="N75" s="122"/>
      <c r="O75" s="122"/>
      <c r="P75" s="122"/>
      <c r="Q75" s="122"/>
      <c r="R75" s="122"/>
      <c r="S75" s="122">
        <f t="shared" ca="1" si="2"/>
        <v>0</v>
      </c>
      <c r="T75" s="122"/>
      <c r="V75" s="122">
        <f ca="1">ABS(ROUND(SUMIFS('BP FISCAL'!$C:$C,'BP FISCAL'!$E:$E,CELL("contenido",A75),'BP FISCAL'!$D:$D,CELL("contenido",D75)),0))</f>
        <v>0</v>
      </c>
      <c r="X75" s="122"/>
      <c r="Y75" s="122">
        <f t="shared" ca="1" si="40"/>
        <v>0</v>
      </c>
      <c r="AA75" s="122"/>
      <c r="AB75" s="122"/>
      <c r="AD75" s="122"/>
    </row>
    <row r="76" spans="1:30" ht="18" customHeight="1">
      <c r="A76" s="120">
        <f t="shared" si="0"/>
        <v>76</v>
      </c>
      <c r="B76" s="1432"/>
      <c r="C76" s="1401"/>
      <c r="D76" s="1275" t="s">
        <v>747</v>
      </c>
      <c r="E76" s="1277"/>
      <c r="F76" s="1277"/>
      <c r="G76" s="1278"/>
      <c r="H76" s="122">
        <f ca="1">ABS(ROUND(SUMIFS('BP CONTABLE'!$C:$C,'BP CONTABLE'!$E:$E,CELL("contenido",A76),'BP CONTABLE'!$D:$D,CELL("contenido",D76)),0))</f>
        <v>0</v>
      </c>
      <c r="I76" s="122"/>
      <c r="J76" s="582">
        <f t="shared" ca="1" si="37"/>
        <v>0</v>
      </c>
      <c r="K76" s="582">
        <f t="shared" ca="1" si="38"/>
        <v>0</v>
      </c>
      <c r="L76" s="122">
        <f t="shared" ca="1" si="39"/>
        <v>0</v>
      </c>
      <c r="N76" s="122"/>
      <c r="O76" s="122"/>
      <c r="P76" s="122"/>
      <c r="Q76" s="122"/>
      <c r="R76" s="122"/>
      <c r="S76" s="122">
        <f t="shared" ca="1" si="2"/>
        <v>0</v>
      </c>
      <c r="T76" s="122"/>
      <c r="V76" s="122">
        <f ca="1">ABS(ROUND(SUMIFS('BP FISCAL'!$C:$C,'BP FISCAL'!$E:$E,CELL("contenido",A76),'BP FISCAL'!$D:$D,CELL("contenido",D76)),0))</f>
        <v>0</v>
      </c>
      <c r="X76" s="122"/>
      <c r="Y76" s="122">
        <f t="shared" ca="1" si="40"/>
        <v>0</v>
      </c>
      <c r="AA76" s="122"/>
      <c r="AB76" s="122"/>
      <c r="AD76" s="122"/>
    </row>
    <row r="77" spans="1:30" ht="18" customHeight="1">
      <c r="A77" s="120">
        <f t="shared" si="0"/>
        <v>77</v>
      </c>
      <c r="B77" s="1432"/>
      <c r="C77" s="1401"/>
      <c r="D77" s="1336" t="s">
        <v>406</v>
      </c>
      <c r="E77" s="1336"/>
      <c r="F77" s="1336"/>
      <c r="G77" s="1336"/>
      <c r="H77" s="122">
        <f ca="1">ABS(ROUND(SUMIFS('BP CONTABLE'!$C:$C,'BP CONTABLE'!$E:$E,CELL("contenido",A77),'BP CONTABLE'!$D:$D,CELL("contenido",D77)),0))</f>
        <v>0</v>
      </c>
      <c r="I77" s="122"/>
      <c r="J77" s="582">
        <f t="shared" ca="1" si="37"/>
        <v>0</v>
      </c>
      <c r="K77" s="582">
        <f t="shared" ca="1" si="38"/>
        <v>0</v>
      </c>
      <c r="L77" s="122">
        <f t="shared" ca="1" si="39"/>
        <v>0</v>
      </c>
      <c r="N77" s="122"/>
      <c r="O77" s="122"/>
      <c r="P77" s="122"/>
      <c r="Q77" s="122"/>
      <c r="R77" s="122"/>
      <c r="S77" s="122">
        <f t="shared" ca="1" si="2"/>
        <v>0</v>
      </c>
      <c r="T77" s="122"/>
      <c r="V77" s="122">
        <f ca="1">ABS(ROUND(SUMIFS('BP FISCAL'!$C:$C,'BP FISCAL'!$E:$E,CELL("contenido",A77),'BP FISCAL'!$D:$D,CELL("contenido",D77)),0))</f>
        <v>0</v>
      </c>
      <c r="X77" s="122"/>
      <c r="Y77" s="122">
        <f t="shared" ca="1" si="40"/>
        <v>0</v>
      </c>
      <c r="AA77" s="122"/>
      <c r="AB77" s="122"/>
      <c r="AD77" s="122"/>
    </row>
    <row r="78" spans="1:30" ht="18" customHeight="1">
      <c r="A78" s="120">
        <f t="shared" si="0"/>
        <v>78</v>
      </c>
      <c r="B78" s="1432"/>
      <c r="C78" s="1401"/>
      <c r="D78" s="1336" t="s">
        <v>387</v>
      </c>
      <c r="E78" s="1336"/>
      <c r="F78" s="1336"/>
      <c r="G78" s="1336"/>
      <c r="H78" s="122">
        <f ca="1">ABS(ROUND(SUMIFS('BP CONTABLE'!$C:$C,'BP CONTABLE'!$E:$E,CELL("contenido",A78),'BP CONTABLE'!$D:$D,CELL("contenido",D78)),0))</f>
        <v>0</v>
      </c>
      <c r="I78" s="122"/>
      <c r="J78" s="582">
        <f t="shared" ca="1" si="37"/>
        <v>0</v>
      </c>
      <c r="K78" s="582">
        <f t="shared" ca="1" si="38"/>
        <v>0</v>
      </c>
      <c r="L78" s="122">
        <f t="shared" ca="1" si="39"/>
        <v>0</v>
      </c>
      <c r="N78" s="122"/>
      <c r="O78" s="122"/>
      <c r="P78" s="122"/>
      <c r="Q78" s="122"/>
      <c r="R78" s="122"/>
      <c r="S78" s="122">
        <f t="shared" ca="1" si="2"/>
        <v>0</v>
      </c>
      <c r="T78" s="122"/>
      <c r="V78" s="122">
        <f ca="1">ABS(ROUND(SUMIFS('BP FISCAL'!$C:$C,'BP FISCAL'!$E:$E,CELL("contenido",A78),'BP FISCAL'!$D:$D,CELL("contenido",D78)),0))</f>
        <v>0</v>
      </c>
      <c r="X78" s="122"/>
      <c r="Y78" s="122">
        <f t="shared" ca="1" si="40"/>
        <v>0</v>
      </c>
      <c r="AA78" s="122"/>
      <c r="AB78" s="122"/>
      <c r="AD78" s="122"/>
    </row>
    <row r="79" spans="1:30" ht="18" customHeight="1">
      <c r="A79" s="120">
        <f t="shared" ref="A79:A141" si="41">A78+1</f>
        <v>79</v>
      </c>
      <c r="B79" s="1432"/>
      <c r="C79" s="1401"/>
      <c r="D79" s="1336" t="s">
        <v>93</v>
      </c>
      <c r="E79" s="1336"/>
      <c r="F79" s="1336"/>
      <c r="G79" s="1336"/>
      <c r="H79" s="122">
        <f ca="1">ABS(ROUND(SUMIFS('BP CONTABLE'!$C:$C,'BP CONTABLE'!$E:$E,CELL("contenido",A79),'BP CONTABLE'!$D:$D,CELL("contenido",D79)),0))</f>
        <v>0</v>
      </c>
      <c r="I79" s="122"/>
      <c r="J79" s="582">
        <f t="shared" ca="1" si="37"/>
        <v>0</v>
      </c>
      <c r="K79" s="582">
        <f t="shared" ca="1" si="38"/>
        <v>0</v>
      </c>
      <c r="L79" s="122">
        <f t="shared" ca="1" si="39"/>
        <v>0</v>
      </c>
      <c r="N79" s="122"/>
      <c r="O79" s="122"/>
      <c r="P79" s="122"/>
      <c r="Q79" s="122"/>
      <c r="R79" s="122"/>
      <c r="S79" s="122">
        <f t="shared" ref="S79:S142" ca="1" si="42">+L79</f>
        <v>0</v>
      </c>
      <c r="T79" s="122"/>
      <c r="V79" s="122">
        <f ca="1">ABS(ROUND(SUMIFS('BP FISCAL'!$C:$C,'BP FISCAL'!$E:$E,CELL("contenido",A79),'BP FISCAL'!$D:$D,CELL("contenido",D79)),0))</f>
        <v>0</v>
      </c>
      <c r="X79" s="122"/>
      <c r="Y79" s="122">
        <f t="shared" ca="1" si="40"/>
        <v>0</v>
      </c>
      <c r="AA79" s="122"/>
      <c r="AB79" s="122"/>
      <c r="AD79" s="122"/>
    </row>
    <row r="80" spans="1:30" ht="21.75" customHeight="1">
      <c r="A80" s="120">
        <f t="shared" si="41"/>
        <v>80</v>
      </c>
      <c r="B80" s="1432"/>
      <c r="C80" s="1401"/>
      <c r="D80" s="1336" t="s">
        <v>746</v>
      </c>
      <c r="E80" s="1336"/>
      <c r="F80" s="1336"/>
      <c r="G80" s="1336"/>
      <c r="H80" s="122">
        <f ca="1">ABS(ROUND(SUMIFS('BP CONTABLE'!$C:$C,'BP CONTABLE'!$E:$E,CELL("contenido",A80),'BP CONTABLE'!$D:$D,CELL("contenido",D80)),0))</f>
        <v>0</v>
      </c>
      <c r="I80" s="122"/>
      <c r="J80" s="582">
        <f t="shared" ca="1" si="37"/>
        <v>0</v>
      </c>
      <c r="K80" s="582">
        <f t="shared" ca="1" si="38"/>
        <v>0</v>
      </c>
      <c r="L80" s="122">
        <f t="shared" ca="1" si="39"/>
        <v>0</v>
      </c>
      <c r="N80" s="122"/>
      <c r="O80" s="122"/>
      <c r="P80" s="122"/>
      <c r="Q80" s="122"/>
      <c r="R80" s="122"/>
      <c r="S80" s="122">
        <f t="shared" ca="1" si="42"/>
        <v>0</v>
      </c>
      <c r="T80" s="122"/>
      <c r="V80" s="122">
        <f ca="1">ABS(ROUND(SUMIFS('BP FISCAL'!$C:$C,'BP FISCAL'!$E:$E,CELL("contenido",A80),'BP FISCAL'!$D:$D,CELL("contenido",D80)),0))</f>
        <v>0</v>
      </c>
      <c r="X80" s="122"/>
      <c r="Y80" s="122">
        <f t="shared" ca="1" si="40"/>
        <v>0</v>
      </c>
      <c r="AA80" s="122"/>
      <c r="AB80" s="122"/>
      <c r="AD80" s="122"/>
    </row>
    <row r="81" spans="1:30" ht="18" customHeight="1">
      <c r="A81" s="120">
        <f t="shared" si="41"/>
        <v>81</v>
      </c>
      <c r="B81" s="1432"/>
      <c r="C81" s="1401"/>
      <c r="D81" s="1336" t="s">
        <v>60</v>
      </c>
      <c r="E81" s="1336"/>
      <c r="F81" s="1336"/>
      <c r="G81" s="1336"/>
      <c r="H81" s="122">
        <f ca="1">ABS(ROUND(SUMIFS('BP CONTABLE'!$C:$C,'BP CONTABLE'!$E:$E,CELL("contenido",A81),'BP CONTABLE'!$D:$D,CELL("contenido",D81)),0))</f>
        <v>0</v>
      </c>
      <c r="I81" s="122"/>
      <c r="J81" s="582">
        <f t="shared" ca="1" si="37"/>
        <v>0</v>
      </c>
      <c r="K81" s="582">
        <f t="shared" ca="1" si="38"/>
        <v>0</v>
      </c>
      <c r="L81" s="122">
        <f t="shared" ca="1" si="39"/>
        <v>0</v>
      </c>
      <c r="N81" s="122"/>
      <c r="O81" s="122"/>
      <c r="P81" s="122"/>
      <c r="Q81" s="122"/>
      <c r="R81" s="122"/>
      <c r="S81" s="122">
        <f t="shared" ca="1" si="42"/>
        <v>0</v>
      </c>
      <c r="T81" s="122"/>
      <c r="V81" s="122">
        <f ca="1">ABS(ROUND(SUMIFS('BP FISCAL'!$C:$C,'BP FISCAL'!$E:$E,CELL("contenido",A81),'BP FISCAL'!$D:$D,CELL("contenido",D81)),0))</f>
        <v>0</v>
      </c>
      <c r="X81" s="122"/>
      <c r="Y81" s="122">
        <f t="shared" ca="1" si="40"/>
        <v>0</v>
      </c>
      <c r="AA81" s="122"/>
      <c r="AB81" s="122"/>
      <c r="AD81" s="122"/>
    </row>
    <row r="82" spans="1:30" ht="15.75">
      <c r="A82" s="120">
        <f t="shared" si="41"/>
        <v>82</v>
      </c>
      <c r="B82" s="1432"/>
      <c r="C82" s="1308" t="s">
        <v>407</v>
      </c>
      <c r="D82" s="1309"/>
      <c r="E82" s="1383"/>
      <c r="F82" s="1383"/>
      <c r="G82" s="1384"/>
      <c r="H82" s="392">
        <f ca="1">SUM(H83:H94)</f>
        <v>0</v>
      </c>
      <c r="I82" s="392">
        <f>SUM(I83:I94)</f>
        <v>0</v>
      </c>
      <c r="J82" s="586">
        <f ca="1">SUM(J83:J94)</f>
        <v>0</v>
      </c>
      <c r="K82" s="586">
        <f ca="1">SUM(K83:K94)</f>
        <v>0</v>
      </c>
      <c r="L82" s="392">
        <f ca="1">SUM(L83:L94)</f>
        <v>0</v>
      </c>
      <c r="N82" s="392"/>
      <c r="O82" s="392"/>
      <c r="P82" s="392"/>
      <c r="Q82" s="392"/>
      <c r="R82" s="392"/>
      <c r="S82" s="392">
        <f t="shared" ca="1" si="42"/>
        <v>0</v>
      </c>
      <c r="T82" s="392"/>
      <c r="V82" s="392">
        <f ca="1">SUM(V83:V94)</f>
        <v>0</v>
      </c>
      <c r="X82" s="392"/>
      <c r="Y82" s="392">
        <f ca="1">SUM(Y83:Y94)</f>
        <v>0</v>
      </c>
      <c r="AA82" s="392"/>
      <c r="AB82" s="392"/>
      <c r="AD82" s="392"/>
    </row>
    <row r="83" spans="1:30" ht="20.25" customHeight="1">
      <c r="A83" s="120">
        <f t="shared" si="41"/>
        <v>83</v>
      </c>
      <c r="B83" s="1432"/>
      <c r="C83" s="1290"/>
      <c r="D83" s="1336" t="s">
        <v>6</v>
      </c>
      <c r="E83" s="1336"/>
      <c r="F83" s="1336"/>
      <c r="G83" s="1336"/>
      <c r="H83" s="124">
        <f ca="1">ABS(ROUND(SUMIFS('BP CONTABLE'!$C:$C,'BP CONTABLE'!$E:$E,CELL("contenido",A83),'BP CONTABLE'!$D:$D,CELL("contenido",D83)),0))</f>
        <v>0</v>
      </c>
      <c r="I83" s="124"/>
      <c r="J83" s="582">
        <f t="shared" ref="J83:J94" ca="1" si="43">+IF(H83&gt;V83,(H83-V83),0)</f>
        <v>0</v>
      </c>
      <c r="K83" s="582">
        <f t="shared" ref="K83:K94" ca="1" si="44">+IF(H83&lt;V83,(V83-H83),0)</f>
        <v>0</v>
      </c>
      <c r="L83" s="122">
        <f t="shared" ref="L83:L94" ca="1" si="45">H83+I83-J83+K83</f>
        <v>0</v>
      </c>
      <c r="N83" s="122"/>
      <c r="O83" s="122"/>
      <c r="P83" s="122"/>
      <c r="Q83" s="122"/>
      <c r="R83" s="122"/>
      <c r="S83" s="122">
        <f t="shared" ca="1" si="42"/>
        <v>0</v>
      </c>
      <c r="T83" s="122"/>
      <c r="V83" s="122">
        <f ca="1">ABS(ROUND(SUMIFS('BP FISCAL'!$C:$C,'BP FISCAL'!$E:$E,CELL("contenido",A83),'BP FISCAL'!$D:$D,CELL("contenido",D83)),0))</f>
        <v>0</v>
      </c>
      <c r="X83" s="122"/>
      <c r="Y83" s="122">
        <f t="shared" ref="Y83:Y94" ca="1" si="46">+K83-J83</f>
        <v>0</v>
      </c>
      <c r="AA83" s="122"/>
      <c r="AB83" s="122"/>
      <c r="AD83" s="122"/>
    </row>
    <row r="84" spans="1:30" ht="20.25" customHeight="1">
      <c r="A84" s="120">
        <f t="shared" si="41"/>
        <v>84</v>
      </c>
      <c r="B84" s="1432"/>
      <c r="C84" s="1295"/>
      <c r="D84" s="1336" t="s">
        <v>11</v>
      </c>
      <c r="E84" s="1336"/>
      <c r="F84" s="1336"/>
      <c r="G84" s="1336"/>
      <c r="H84" s="124">
        <f ca="1">ABS(ROUND(SUMIFS('BP CONTABLE'!$C:$C,'BP CONTABLE'!$E:$E,CELL("contenido",A84),'BP CONTABLE'!$D:$D,CELL("contenido",D84)),0))</f>
        <v>0</v>
      </c>
      <c r="I84" s="124"/>
      <c r="J84" s="582">
        <f t="shared" ca="1" si="43"/>
        <v>0</v>
      </c>
      <c r="K84" s="582">
        <f t="shared" ca="1" si="44"/>
        <v>0</v>
      </c>
      <c r="L84" s="122">
        <f t="shared" ca="1" si="45"/>
        <v>0</v>
      </c>
      <c r="N84" s="122"/>
      <c r="O84" s="122"/>
      <c r="P84" s="122"/>
      <c r="Q84" s="122"/>
      <c r="R84" s="122"/>
      <c r="S84" s="122">
        <f t="shared" ca="1" si="42"/>
        <v>0</v>
      </c>
      <c r="T84" s="122"/>
      <c r="V84" s="122">
        <f ca="1">ABS(ROUND(SUMIFS('BP FISCAL'!$C:$C,'BP FISCAL'!$E:$E,CELL("contenido",A84),'BP FISCAL'!$D:$D,CELL("contenido",D84)),0))</f>
        <v>0</v>
      </c>
      <c r="X84" s="122"/>
      <c r="Y84" s="122">
        <f t="shared" ca="1" si="46"/>
        <v>0</v>
      </c>
      <c r="AA84" s="122"/>
      <c r="AB84" s="122"/>
      <c r="AD84" s="122"/>
    </row>
    <row r="85" spans="1:30" ht="20.25" customHeight="1">
      <c r="A85" s="120">
        <f t="shared" si="41"/>
        <v>85</v>
      </c>
      <c r="B85" s="1432"/>
      <c r="C85" s="1295"/>
      <c r="D85" s="1336" t="s">
        <v>408</v>
      </c>
      <c r="E85" s="1336"/>
      <c r="F85" s="1336"/>
      <c r="G85" s="1336"/>
      <c r="H85" s="124">
        <f ca="1">ABS(ROUND(SUMIFS('BP CONTABLE'!$C:$C,'BP CONTABLE'!$E:$E,CELL("contenido",A85),'BP CONTABLE'!$D:$D,CELL("contenido",D85)),0))</f>
        <v>0</v>
      </c>
      <c r="I85" s="124"/>
      <c r="J85" s="582">
        <f t="shared" ca="1" si="43"/>
        <v>0</v>
      </c>
      <c r="K85" s="582">
        <f t="shared" ca="1" si="44"/>
        <v>0</v>
      </c>
      <c r="L85" s="122">
        <f t="shared" ca="1" si="45"/>
        <v>0</v>
      </c>
      <c r="N85" s="122"/>
      <c r="O85" s="122"/>
      <c r="P85" s="122"/>
      <c r="Q85" s="122"/>
      <c r="R85" s="122"/>
      <c r="S85" s="122">
        <f t="shared" ca="1" si="42"/>
        <v>0</v>
      </c>
      <c r="T85" s="122"/>
      <c r="V85" s="122">
        <f ca="1">ABS(ROUND(SUMIFS('BP FISCAL'!$C:$C,'BP FISCAL'!$E:$E,CELL("contenido",A85),'BP FISCAL'!$D:$D,CELL("contenido",D85)),0))</f>
        <v>0</v>
      </c>
      <c r="X85" s="122"/>
      <c r="Y85" s="122">
        <f t="shared" ca="1" si="46"/>
        <v>0</v>
      </c>
      <c r="AA85" s="122"/>
      <c r="AB85" s="122"/>
      <c r="AD85" s="122"/>
    </row>
    <row r="86" spans="1:30" ht="20.25" customHeight="1">
      <c r="A86" s="120">
        <f t="shared" si="41"/>
        <v>86</v>
      </c>
      <c r="B86" s="1432"/>
      <c r="C86" s="1295"/>
      <c r="D86" s="1336" t="s">
        <v>409</v>
      </c>
      <c r="E86" s="1336"/>
      <c r="F86" s="1336"/>
      <c r="G86" s="1336"/>
      <c r="H86" s="125">
        <f ca="1">ABS(ROUND(SUMIFS('BP CONTABLE'!$C:$C,'BP CONTABLE'!$E:$E,CELL("contenido",A86),'BP CONTABLE'!$D:$D,CELL("contenido",D86)),0))</f>
        <v>0</v>
      </c>
      <c r="I86" s="125"/>
      <c r="J86" s="582">
        <f t="shared" ca="1" si="43"/>
        <v>0</v>
      </c>
      <c r="K86" s="582">
        <f t="shared" ca="1" si="44"/>
        <v>0</v>
      </c>
      <c r="L86" s="122">
        <f t="shared" ca="1" si="45"/>
        <v>0</v>
      </c>
      <c r="N86" s="122"/>
      <c r="O86" s="122"/>
      <c r="P86" s="122"/>
      <c r="Q86" s="122"/>
      <c r="R86" s="122"/>
      <c r="S86" s="122">
        <f t="shared" ca="1" si="42"/>
        <v>0</v>
      </c>
      <c r="T86" s="122"/>
      <c r="V86" s="122">
        <f ca="1">ABS(ROUND(SUMIFS('BP FISCAL'!$C:$C,'BP FISCAL'!$E:$E,CELL("contenido",A86),'BP FISCAL'!$D:$D,CELL("contenido",D86)),0))</f>
        <v>0</v>
      </c>
      <c r="X86" s="122"/>
      <c r="Y86" s="122">
        <f t="shared" ca="1" si="46"/>
        <v>0</v>
      </c>
      <c r="AA86" s="122"/>
      <c r="AB86" s="122"/>
      <c r="AD86" s="122"/>
    </row>
    <row r="87" spans="1:30" ht="20.25" customHeight="1">
      <c r="A87" s="120">
        <f t="shared" si="41"/>
        <v>87</v>
      </c>
      <c r="B87" s="1432"/>
      <c r="C87" s="1295"/>
      <c r="D87" s="1336" t="s">
        <v>410</v>
      </c>
      <c r="E87" s="1336"/>
      <c r="F87" s="1336"/>
      <c r="G87" s="1336"/>
      <c r="H87" s="125">
        <f ca="1">ABS(ROUND(SUMIFS('BP CONTABLE'!$C:$C,'BP CONTABLE'!$E:$E,CELL("contenido",A87),'BP CONTABLE'!$D:$D,CELL("contenido",D87)),0))</f>
        <v>0</v>
      </c>
      <c r="I87" s="125"/>
      <c r="J87" s="582">
        <f t="shared" ca="1" si="43"/>
        <v>0</v>
      </c>
      <c r="K87" s="582">
        <f t="shared" ca="1" si="44"/>
        <v>0</v>
      </c>
      <c r="L87" s="122">
        <f t="shared" ca="1" si="45"/>
        <v>0</v>
      </c>
      <c r="N87" s="122"/>
      <c r="O87" s="122"/>
      <c r="P87" s="122"/>
      <c r="Q87" s="122"/>
      <c r="R87" s="122"/>
      <c r="S87" s="122">
        <f t="shared" ca="1" si="42"/>
        <v>0</v>
      </c>
      <c r="T87" s="122"/>
      <c r="V87" s="122">
        <f ca="1">ABS(ROUND(SUMIFS('BP FISCAL'!$C:$C,'BP FISCAL'!$E:$E,CELL("contenido",A87),'BP FISCAL'!$D:$D,CELL("contenido",D87)),0))</f>
        <v>0</v>
      </c>
      <c r="X87" s="122"/>
      <c r="Y87" s="122">
        <f t="shared" ca="1" si="46"/>
        <v>0</v>
      </c>
      <c r="AA87" s="122"/>
      <c r="AB87" s="122"/>
      <c r="AD87" s="122"/>
    </row>
    <row r="88" spans="1:30" ht="20.25" customHeight="1">
      <c r="A88" s="120">
        <f t="shared" si="41"/>
        <v>88</v>
      </c>
      <c r="B88" s="1432"/>
      <c r="C88" s="1295"/>
      <c r="D88" s="1336" t="s">
        <v>406</v>
      </c>
      <c r="E88" s="1336"/>
      <c r="F88" s="1336"/>
      <c r="G88" s="1336"/>
      <c r="H88" s="125">
        <f ca="1">ABS(ROUND(SUMIFS('BP CONTABLE'!$C:$C,'BP CONTABLE'!$E:$E,CELL("contenido",A88),'BP CONTABLE'!$D:$D,CELL("contenido",D88)),0))</f>
        <v>0</v>
      </c>
      <c r="I88" s="125"/>
      <c r="J88" s="582">
        <f t="shared" ca="1" si="43"/>
        <v>0</v>
      </c>
      <c r="K88" s="582">
        <f t="shared" ca="1" si="44"/>
        <v>0</v>
      </c>
      <c r="L88" s="122">
        <f t="shared" ca="1" si="45"/>
        <v>0</v>
      </c>
      <c r="N88" s="122"/>
      <c r="O88" s="122"/>
      <c r="P88" s="122"/>
      <c r="Q88" s="122"/>
      <c r="R88" s="122"/>
      <c r="S88" s="122">
        <f t="shared" ca="1" si="42"/>
        <v>0</v>
      </c>
      <c r="T88" s="122"/>
      <c r="V88" s="122">
        <f ca="1">ABS(ROUND(SUMIFS('BP FISCAL'!$C:$C,'BP FISCAL'!$E:$E,CELL("contenido",A88),'BP FISCAL'!$D:$D,CELL("contenido",D88)),0))</f>
        <v>0</v>
      </c>
      <c r="X88" s="122"/>
      <c r="Y88" s="122">
        <f t="shared" ca="1" si="46"/>
        <v>0</v>
      </c>
      <c r="AA88" s="122"/>
      <c r="AB88" s="122"/>
      <c r="AD88" s="122"/>
    </row>
    <row r="89" spans="1:30" ht="20.25" customHeight="1">
      <c r="A89" s="120">
        <f t="shared" si="41"/>
        <v>89</v>
      </c>
      <c r="B89" s="1432"/>
      <c r="C89" s="1295"/>
      <c r="D89" s="1336" t="s">
        <v>411</v>
      </c>
      <c r="E89" s="1336"/>
      <c r="F89" s="1336"/>
      <c r="G89" s="1336"/>
      <c r="H89" s="122">
        <f ca="1">ABS(ROUND(SUMIFS('BP CONTABLE'!$C:$C,'BP CONTABLE'!$E:$E,CELL("contenido",A89),'BP CONTABLE'!$D:$D,CELL("contenido",D89)),0))</f>
        <v>0</v>
      </c>
      <c r="I89" s="122"/>
      <c r="J89" s="582">
        <f t="shared" ca="1" si="43"/>
        <v>0</v>
      </c>
      <c r="K89" s="582">
        <f t="shared" ca="1" si="44"/>
        <v>0</v>
      </c>
      <c r="L89" s="122">
        <f t="shared" ca="1" si="45"/>
        <v>0</v>
      </c>
      <c r="N89" s="122"/>
      <c r="O89" s="122"/>
      <c r="P89" s="122"/>
      <c r="Q89" s="122"/>
      <c r="R89" s="122"/>
      <c r="S89" s="122">
        <f t="shared" ca="1" si="42"/>
        <v>0</v>
      </c>
      <c r="T89" s="122"/>
      <c r="V89" s="122">
        <f ca="1">ABS(ROUND(SUMIFS('BP FISCAL'!$C:$C,'BP FISCAL'!$E:$E,CELL("contenido",A89),'BP FISCAL'!$D:$D,CELL("contenido",D89)),0))</f>
        <v>0</v>
      </c>
      <c r="X89" s="122"/>
      <c r="Y89" s="122">
        <f t="shared" ca="1" si="46"/>
        <v>0</v>
      </c>
      <c r="AA89" s="122"/>
      <c r="AB89" s="122"/>
      <c r="AD89" s="122"/>
    </row>
    <row r="90" spans="1:30" ht="20.25" customHeight="1">
      <c r="A90" s="120">
        <f t="shared" si="41"/>
        <v>90</v>
      </c>
      <c r="B90" s="1432"/>
      <c r="C90" s="1295"/>
      <c r="D90" s="1336" t="s">
        <v>233</v>
      </c>
      <c r="E90" s="1336"/>
      <c r="F90" s="1336"/>
      <c r="G90" s="1336"/>
      <c r="H90" s="122">
        <f ca="1">ABS(ROUND(SUMIFS('BP CONTABLE'!$C:$C,'BP CONTABLE'!$E:$E,CELL("contenido",A90),'BP CONTABLE'!$D:$D,CELL("contenido",D90)),0))</f>
        <v>0</v>
      </c>
      <c r="I90" s="122"/>
      <c r="J90" s="582">
        <f t="shared" ca="1" si="43"/>
        <v>0</v>
      </c>
      <c r="K90" s="582">
        <f t="shared" ca="1" si="44"/>
        <v>0</v>
      </c>
      <c r="L90" s="122">
        <f t="shared" ca="1" si="45"/>
        <v>0</v>
      </c>
      <c r="N90" s="122"/>
      <c r="O90" s="122"/>
      <c r="P90" s="122"/>
      <c r="Q90" s="122"/>
      <c r="R90" s="122"/>
      <c r="S90" s="122">
        <f t="shared" ca="1" si="42"/>
        <v>0</v>
      </c>
      <c r="T90" s="122"/>
      <c r="V90" s="122">
        <f ca="1">ABS(ROUND(SUMIFS('BP FISCAL'!$C:$C,'BP FISCAL'!$E:$E,CELL("contenido",A90),'BP FISCAL'!$D:$D,CELL("contenido",D90)),0))</f>
        <v>0</v>
      </c>
      <c r="X90" s="122"/>
      <c r="Y90" s="122">
        <f t="shared" ca="1" si="46"/>
        <v>0</v>
      </c>
      <c r="AA90" s="122"/>
      <c r="AB90" s="122"/>
      <c r="AD90" s="122"/>
    </row>
    <row r="91" spans="1:30" ht="29.25" customHeight="1">
      <c r="A91" s="120">
        <f t="shared" si="41"/>
        <v>91</v>
      </c>
      <c r="B91" s="1432"/>
      <c r="C91" s="1295"/>
      <c r="D91" s="1336" t="s">
        <v>412</v>
      </c>
      <c r="E91" s="1336"/>
      <c r="F91" s="1336"/>
      <c r="G91" s="1336"/>
      <c r="H91" s="122">
        <f ca="1">ABS(ROUND(SUMIFS('BP CONTABLE'!$C:$C,'BP CONTABLE'!$E:$E,CELL("contenido",A91),'BP CONTABLE'!$D:$D,CELL("contenido",D91)),0))</f>
        <v>0</v>
      </c>
      <c r="I91" s="122"/>
      <c r="J91" s="582">
        <f t="shared" ca="1" si="43"/>
        <v>0</v>
      </c>
      <c r="K91" s="582">
        <f t="shared" ca="1" si="44"/>
        <v>0</v>
      </c>
      <c r="L91" s="122">
        <f t="shared" ca="1" si="45"/>
        <v>0</v>
      </c>
      <c r="N91" s="122"/>
      <c r="O91" s="122"/>
      <c r="P91" s="122"/>
      <c r="Q91" s="122"/>
      <c r="R91" s="122"/>
      <c r="S91" s="122">
        <f t="shared" ca="1" si="42"/>
        <v>0</v>
      </c>
      <c r="T91" s="122"/>
      <c r="V91" s="122">
        <f ca="1">ABS(ROUND(SUMIFS('BP FISCAL'!$C:$C,'BP FISCAL'!$E:$E,CELL("contenido",A91),'BP FISCAL'!$D:$D,CELL("contenido",D91)),0))</f>
        <v>0</v>
      </c>
      <c r="X91" s="122"/>
      <c r="Y91" s="122">
        <f t="shared" ca="1" si="46"/>
        <v>0</v>
      </c>
      <c r="AA91" s="122"/>
      <c r="AB91" s="122"/>
      <c r="AD91" s="122"/>
    </row>
    <row r="92" spans="1:30" ht="20.25" customHeight="1">
      <c r="A92" s="120">
        <f t="shared" si="41"/>
        <v>92</v>
      </c>
      <c r="B92" s="1432"/>
      <c r="C92" s="1295"/>
      <c r="D92" s="1336" t="s">
        <v>413</v>
      </c>
      <c r="E92" s="1336"/>
      <c r="F92" s="1336"/>
      <c r="G92" s="1336"/>
      <c r="H92" s="122">
        <f ca="1">ABS(ROUND(SUMIFS('BP CONTABLE'!$C:$C,'BP CONTABLE'!$E:$E,CELL("contenido",A92),'BP CONTABLE'!$D:$D,CELL("contenido",D92)),0))</f>
        <v>0</v>
      </c>
      <c r="I92" s="122"/>
      <c r="J92" s="582">
        <f t="shared" ca="1" si="43"/>
        <v>0</v>
      </c>
      <c r="K92" s="582">
        <f t="shared" ca="1" si="44"/>
        <v>0</v>
      </c>
      <c r="L92" s="122">
        <f t="shared" ca="1" si="45"/>
        <v>0</v>
      </c>
      <c r="N92" s="122"/>
      <c r="O92" s="122"/>
      <c r="P92" s="122"/>
      <c r="Q92" s="122"/>
      <c r="R92" s="122"/>
      <c r="S92" s="122">
        <f t="shared" ca="1" si="42"/>
        <v>0</v>
      </c>
      <c r="T92" s="122"/>
      <c r="V92" s="122">
        <f ca="1">ABS(ROUND(SUMIFS('BP FISCAL'!$C:$C,'BP FISCAL'!$E:$E,CELL("contenido",A92),'BP FISCAL'!$D:$D,CELL("contenido",D92)),0))</f>
        <v>0</v>
      </c>
      <c r="X92" s="122"/>
      <c r="Y92" s="122">
        <f t="shared" ca="1" si="46"/>
        <v>0</v>
      </c>
      <c r="AA92" s="122"/>
      <c r="AB92" s="122"/>
      <c r="AD92" s="122"/>
    </row>
    <row r="93" spans="1:30" ht="20.25" customHeight="1">
      <c r="A93" s="120">
        <f t="shared" si="41"/>
        <v>93</v>
      </c>
      <c r="B93" s="1432"/>
      <c r="C93" s="1295"/>
      <c r="D93" s="1336" t="s">
        <v>414</v>
      </c>
      <c r="E93" s="1336"/>
      <c r="F93" s="1336"/>
      <c r="G93" s="1336"/>
      <c r="H93" s="122">
        <f ca="1">ABS(ROUND(SUMIFS('BP CONTABLE'!$C:$C,'BP CONTABLE'!$E:$E,CELL("contenido",A93),'BP CONTABLE'!$D:$D,CELL("contenido",D93)),0))</f>
        <v>0</v>
      </c>
      <c r="I93" s="122"/>
      <c r="J93" s="582">
        <f t="shared" ca="1" si="43"/>
        <v>0</v>
      </c>
      <c r="K93" s="582">
        <f t="shared" ca="1" si="44"/>
        <v>0</v>
      </c>
      <c r="L93" s="122">
        <f t="shared" ca="1" si="45"/>
        <v>0</v>
      </c>
      <c r="N93" s="122"/>
      <c r="O93" s="122"/>
      <c r="P93" s="122"/>
      <c r="Q93" s="122"/>
      <c r="R93" s="122"/>
      <c r="S93" s="122">
        <f t="shared" ca="1" si="42"/>
        <v>0</v>
      </c>
      <c r="T93" s="122"/>
      <c r="V93" s="122">
        <f ca="1">ABS(ROUND(SUMIFS('BP FISCAL'!$C:$C,'BP FISCAL'!$E:$E,CELL("contenido",A93),'BP FISCAL'!$D:$D,CELL("contenido",D93)),0))</f>
        <v>0</v>
      </c>
      <c r="X93" s="122"/>
      <c r="Y93" s="122">
        <f t="shared" ca="1" si="46"/>
        <v>0</v>
      </c>
      <c r="AA93" s="122"/>
      <c r="AB93" s="122"/>
      <c r="AD93" s="122"/>
    </row>
    <row r="94" spans="1:30" ht="20.25" customHeight="1">
      <c r="A94" s="120">
        <f t="shared" si="41"/>
        <v>94</v>
      </c>
      <c r="B94" s="1432"/>
      <c r="C94" s="1295"/>
      <c r="D94" s="1336" t="s">
        <v>222</v>
      </c>
      <c r="E94" s="1336"/>
      <c r="F94" s="1336"/>
      <c r="G94" s="1336"/>
      <c r="H94" s="123">
        <f ca="1">ABS(ROUND(SUMIFS('BP CONTABLE'!$C:$C,'BP CONTABLE'!$E:$E,CELL("contenido",A94),'BP CONTABLE'!$D:$D,CELL("contenido",D94)),0))</f>
        <v>0</v>
      </c>
      <c r="I94" s="123"/>
      <c r="J94" s="582">
        <f t="shared" ca="1" si="43"/>
        <v>0</v>
      </c>
      <c r="K94" s="582">
        <f t="shared" ca="1" si="44"/>
        <v>0</v>
      </c>
      <c r="L94" s="122">
        <f t="shared" ca="1" si="45"/>
        <v>0</v>
      </c>
      <c r="N94" s="122"/>
      <c r="O94" s="122"/>
      <c r="P94" s="122"/>
      <c r="Q94" s="122"/>
      <c r="R94" s="122"/>
      <c r="S94" s="122">
        <f t="shared" ca="1" si="42"/>
        <v>0</v>
      </c>
      <c r="T94" s="122"/>
      <c r="V94" s="122">
        <f ca="1">ABS(ROUND(SUMIFS('BP FISCAL'!$C:$C,'BP FISCAL'!$E:$E,CELL("contenido",A94),'BP FISCAL'!$D:$D,CELL("contenido",D94)),0))</f>
        <v>0</v>
      </c>
      <c r="X94" s="122"/>
      <c r="Y94" s="122">
        <f t="shared" ca="1" si="46"/>
        <v>0</v>
      </c>
      <c r="AA94" s="122"/>
      <c r="AB94" s="122"/>
      <c r="AD94" s="122"/>
    </row>
    <row r="95" spans="1:30" ht="30" customHeight="1">
      <c r="A95" s="120">
        <f t="shared" si="41"/>
        <v>95</v>
      </c>
      <c r="B95" s="1432"/>
      <c r="C95" s="1308" t="s">
        <v>94</v>
      </c>
      <c r="D95" s="1309"/>
      <c r="E95" s="1383"/>
      <c r="F95" s="1383"/>
      <c r="G95" s="1384"/>
      <c r="H95" s="392">
        <f ca="1">SUM(H96:H102)</f>
        <v>0</v>
      </c>
      <c r="I95" s="392">
        <f>SUM(I96:I102)</f>
        <v>0</v>
      </c>
      <c r="J95" s="586">
        <f t="shared" ref="J95:L95" ca="1" si="47">SUM(J96:J102)</f>
        <v>0</v>
      </c>
      <c r="K95" s="586">
        <f t="shared" ca="1" si="47"/>
        <v>0</v>
      </c>
      <c r="L95" s="392">
        <f t="shared" ca="1" si="47"/>
        <v>0</v>
      </c>
      <c r="N95" s="392"/>
      <c r="O95" s="392"/>
      <c r="P95" s="392"/>
      <c r="Q95" s="392"/>
      <c r="R95" s="392"/>
      <c r="S95" s="392">
        <f t="shared" ca="1" si="42"/>
        <v>0</v>
      </c>
      <c r="T95" s="392"/>
      <c r="V95" s="392">
        <f t="shared" ref="V95" ca="1" si="48">SUM(V96:V102)</f>
        <v>0</v>
      </c>
      <c r="X95" s="392"/>
      <c r="Y95" s="392">
        <f t="shared" ref="Y95" ca="1" si="49">SUM(Y96:Y102)</f>
        <v>0</v>
      </c>
      <c r="AA95" s="392"/>
      <c r="AB95" s="392"/>
      <c r="AD95" s="392"/>
    </row>
    <row r="96" spans="1:30" ht="21" customHeight="1">
      <c r="A96" s="120">
        <f t="shared" si="41"/>
        <v>96</v>
      </c>
      <c r="B96" s="1432"/>
      <c r="C96" s="1290"/>
      <c r="D96" s="1336" t="s">
        <v>415</v>
      </c>
      <c r="E96" s="1336"/>
      <c r="F96" s="1336"/>
      <c r="G96" s="1336"/>
      <c r="H96" s="123">
        <f ca="1">ABS(ROUND(SUMIFS('BP CONTABLE'!$C:$C,'BP CONTABLE'!$E:$E,CELL("contenido",A96),'BP CONTABLE'!$D:$D,CELL("contenido",D96)),0))</f>
        <v>0</v>
      </c>
      <c r="I96" s="123"/>
      <c r="J96" s="581">
        <f t="shared" ref="J96:J102" ca="1" si="50">+IF(H96&gt;V96,(H96-V96),0)</f>
        <v>0</v>
      </c>
      <c r="K96" s="582">
        <f t="shared" ref="K96:K102" ca="1" si="51">+IF(H96&lt;V96,(V96-H96),0)</f>
        <v>0</v>
      </c>
      <c r="L96" s="122">
        <f t="shared" ref="L96:L102" ca="1" si="52">H96+I96-J96+K96</f>
        <v>0</v>
      </c>
      <c r="N96" s="122"/>
      <c r="O96" s="122"/>
      <c r="P96" s="122"/>
      <c r="Q96" s="122"/>
      <c r="R96" s="122"/>
      <c r="S96" s="122">
        <f t="shared" ca="1" si="42"/>
        <v>0</v>
      </c>
      <c r="T96" s="122"/>
      <c r="V96" s="122">
        <f ca="1">ABS(ROUND(SUMIFS('BP FISCAL'!$C:$C,'BP FISCAL'!$E:$E,CELL("contenido",A96),'BP FISCAL'!$D:$D,CELL("contenido",D96)),0))</f>
        <v>0</v>
      </c>
      <c r="X96" s="122"/>
      <c r="Y96" s="122">
        <f t="shared" ref="Y96:Y102" ca="1" si="53">+K96-J96</f>
        <v>0</v>
      </c>
      <c r="AA96" s="122"/>
      <c r="AB96" s="122"/>
      <c r="AD96" s="122"/>
    </row>
    <row r="97" spans="1:30" ht="21" customHeight="1">
      <c r="A97" s="120">
        <f t="shared" si="41"/>
        <v>97</v>
      </c>
      <c r="B97" s="1432"/>
      <c r="C97" s="1295"/>
      <c r="D97" s="1336" t="s">
        <v>416</v>
      </c>
      <c r="E97" s="1336"/>
      <c r="F97" s="1336"/>
      <c r="G97" s="1336"/>
      <c r="H97" s="123">
        <f ca="1">ABS(ROUND(SUMIFS('BP CONTABLE'!$C:$C,'BP CONTABLE'!$E:$E,CELL("contenido",A97),'BP CONTABLE'!$D:$D,CELL("contenido",D97)),0))</f>
        <v>0</v>
      </c>
      <c r="I97" s="123"/>
      <c r="J97" s="581">
        <f t="shared" ca="1" si="50"/>
        <v>0</v>
      </c>
      <c r="K97" s="582">
        <f t="shared" ca="1" si="51"/>
        <v>0</v>
      </c>
      <c r="L97" s="122">
        <f t="shared" ca="1" si="52"/>
        <v>0</v>
      </c>
      <c r="N97" s="122"/>
      <c r="O97" s="122"/>
      <c r="P97" s="122"/>
      <c r="Q97" s="122"/>
      <c r="R97" s="122"/>
      <c r="S97" s="122">
        <f t="shared" ca="1" si="42"/>
        <v>0</v>
      </c>
      <c r="T97" s="122"/>
      <c r="V97" s="122">
        <f ca="1">ABS(ROUND(SUMIFS('BP FISCAL'!$C:$C,'BP FISCAL'!$E:$E,CELL("contenido",A97),'BP FISCAL'!$D:$D,CELL("contenido",D97)),0))</f>
        <v>0</v>
      </c>
      <c r="X97" s="122"/>
      <c r="Y97" s="122">
        <f t="shared" ca="1" si="53"/>
        <v>0</v>
      </c>
      <c r="AA97" s="122"/>
      <c r="AB97" s="122"/>
      <c r="AD97" s="122"/>
    </row>
    <row r="98" spans="1:30" ht="21" customHeight="1">
      <c r="A98" s="120">
        <f t="shared" si="41"/>
        <v>98</v>
      </c>
      <c r="B98" s="1432"/>
      <c r="C98" s="1295"/>
      <c r="D98" s="1336" t="s">
        <v>417</v>
      </c>
      <c r="E98" s="1336"/>
      <c r="F98" s="1336"/>
      <c r="G98" s="1336"/>
      <c r="H98" s="123">
        <f ca="1">ABS(ROUND(SUMIFS('BP CONTABLE'!$C:$C,'BP CONTABLE'!$E:$E,CELL("contenido",A98),'BP CONTABLE'!$D:$D,CELL("contenido",D98)),0))</f>
        <v>0</v>
      </c>
      <c r="I98" s="123"/>
      <c r="J98" s="581">
        <f t="shared" ca="1" si="50"/>
        <v>0</v>
      </c>
      <c r="K98" s="582">
        <f t="shared" ca="1" si="51"/>
        <v>0</v>
      </c>
      <c r="L98" s="122">
        <f t="shared" ca="1" si="52"/>
        <v>0</v>
      </c>
      <c r="N98" s="122"/>
      <c r="O98" s="122"/>
      <c r="P98" s="122"/>
      <c r="Q98" s="122"/>
      <c r="R98" s="122"/>
      <c r="S98" s="122">
        <f t="shared" ca="1" si="42"/>
        <v>0</v>
      </c>
      <c r="T98" s="122"/>
      <c r="V98" s="122">
        <f ca="1">ABS(ROUND(SUMIFS('BP FISCAL'!$C:$C,'BP FISCAL'!$E:$E,CELL("contenido",A98),'BP FISCAL'!$D:$D,CELL("contenido",D98)),0))</f>
        <v>0</v>
      </c>
      <c r="X98" s="122"/>
      <c r="Y98" s="122">
        <f t="shared" ca="1" si="53"/>
        <v>0</v>
      </c>
      <c r="AA98" s="122"/>
      <c r="AB98" s="122"/>
      <c r="AD98" s="122"/>
    </row>
    <row r="99" spans="1:30" ht="21" customHeight="1">
      <c r="A99" s="120">
        <f t="shared" si="41"/>
        <v>99</v>
      </c>
      <c r="B99" s="1432"/>
      <c r="C99" s="1295"/>
      <c r="D99" s="1336" t="s">
        <v>418</v>
      </c>
      <c r="E99" s="1336"/>
      <c r="F99" s="1336"/>
      <c r="G99" s="1336"/>
      <c r="H99" s="123">
        <f ca="1">ABS(ROUND(SUMIFS('BP CONTABLE'!$C:$C,'BP CONTABLE'!$E:$E,CELL("contenido",A99),'BP CONTABLE'!$D:$D,CELL("contenido",D99)),0))</f>
        <v>0</v>
      </c>
      <c r="I99" s="123"/>
      <c r="J99" s="581">
        <f t="shared" ca="1" si="50"/>
        <v>0</v>
      </c>
      <c r="K99" s="582">
        <f t="shared" ca="1" si="51"/>
        <v>0</v>
      </c>
      <c r="L99" s="122">
        <f t="shared" ca="1" si="52"/>
        <v>0</v>
      </c>
      <c r="N99" s="122"/>
      <c r="O99" s="122"/>
      <c r="P99" s="122"/>
      <c r="Q99" s="122"/>
      <c r="R99" s="122"/>
      <c r="S99" s="122">
        <f t="shared" ca="1" si="42"/>
        <v>0</v>
      </c>
      <c r="T99" s="122"/>
      <c r="V99" s="122">
        <f ca="1">ABS(ROUND(SUMIFS('BP FISCAL'!$C:$C,'BP FISCAL'!$E:$E,CELL("contenido",A99),'BP FISCAL'!$D:$D,CELL("contenido",D99)),0))</f>
        <v>0</v>
      </c>
      <c r="X99" s="122"/>
      <c r="Y99" s="122">
        <f t="shared" ca="1" si="53"/>
        <v>0</v>
      </c>
      <c r="AA99" s="122"/>
      <c r="AB99" s="122"/>
      <c r="AD99" s="122"/>
    </row>
    <row r="100" spans="1:30" ht="21" customHeight="1">
      <c r="A100" s="120">
        <f t="shared" si="41"/>
        <v>100</v>
      </c>
      <c r="B100" s="1432"/>
      <c r="C100" s="1295"/>
      <c r="D100" s="1336" t="s">
        <v>419</v>
      </c>
      <c r="E100" s="1336"/>
      <c r="F100" s="1336"/>
      <c r="G100" s="1336"/>
      <c r="H100" s="123">
        <f ca="1">ABS(ROUND(SUMIFS('BP CONTABLE'!$C:$C,'BP CONTABLE'!$E:$E,CELL("contenido",A100),'BP CONTABLE'!$D:$D,CELL("contenido",D100)),0))</f>
        <v>0</v>
      </c>
      <c r="I100" s="123"/>
      <c r="J100" s="581">
        <f t="shared" ca="1" si="50"/>
        <v>0</v>
      </c>
      <c r="K100" s="582">
        <f t="shared" ca="1" si="51"/>
        <v>0</v>
      </c>
      <c r="L100" s="122">
        <f t="shared" ca="1" si="52"/>
        <v>0</v>
      </c>
      <c r="N100" s="122"/>
      <c r="O100" s="122"/>
      <c r="P100" s="122"/>
      <c r="Q100" s="122"/>
      <c r="R100" s="122"/>
      <c r="S100" s="122">
        <f t="shared" ca="1" si="42"/>
        <v>0</v>
      </c>
      <c r="T100" s="122"/>
      <c r="V100" s="122">
        <f ca="1">ABS(ROUND(SUMIFS('BP FISCAL'!$C:$C,'BP FISCAL'!$E:$E,CELL("contenido",A100),'BP FISCAL'!$D:$D,CELL("contenido",D100)),0))</f>
        <v>0</v>
      </c>
      <c r="X100" s="122"/>
      <c r="Y100" s="122">
        <f t="shared" ca="1" si="53"/>
        <v>0</v>
      </c>
      <c r="AA100" s="122"/>
      <c r="AB100" s="122"/>
      <c r="AD100" s="122"/>
    </row>
    <row r="101" spans="1:30" ht="21" customHeight="1">
      <c r="A101" s="120">
        <f t="shared" si="41"/>
        <v>101</v>
      </c>
      <c r="B101" s="1432"/>
      <c r="C101" s="1295"/>
      <c r="D101" s="1336" t="s">
        <v>420</v>
      </c>
      <c r="E101" s="1336"/>
      <c r="F101" s="1336"/>
      <c r="G101" s="1336"/>
      <c r="H101" s="123">
        <f ca="1">ABS(ROUND(SUMIFS('BP CONTABLE'!$C:$C,'BP CONTABLE'!$E:$E,CELL("contenido",A101),'BP CONTABLE'!$D:$D,CELL("contenido",D101)),0))</f>
        <v>0</v>
      </c>
      <c r="I101" s="123"/>
      <c r="J101" s="581">
        <f t="shared" ca="1" si="50"/>
        <v>0</v>
      </c>
      <c r="K101" s="582">
        <f t="shared" ca="1" si="51"/>
        <v>0</v>
      </c>
      <c r="L101" s="122">
        <f t="shared" ca="1" si="52"/>
        <v>0</v>
      </c>
      <c r="N101" s="122"/>
      <c r="O101" s="122"/>
      <c r="P101" s="122"/>
      <c r="Q101" s="122"/>
      <c r="R101" s="122"/>
      <c r="S101" s="122">
        <f t="shared" ca="1" si="42"/>
        <v>0</v>
      </c>
      <c r="T101" s="122"/>
      <c r="V101" s="122">
        <f ca="1">ABS(ROUND(SUMIFS('BP FISCAL'!$C:$C,'BP FISCAL'!$E:$E,CELL("contenido",A101),'BP FISCAL'!$D:$D,CELL("contenido",D101)),0))</f>
        <v>0</v>
      </c>
      <c r="X101" s="122"/>
      <c r="Y101" s="122">
        <f t="shared" ca="1" si="53"/>
        <v>0</v>
      </c>
      <c r="AA101" s="122"/>
      <c r="AB101" s="122"/>
      <c r="AD101" s="122"/>
    </row>
    <row r="102" spans="1:30" ht="21" customHeight="1">
      <c r="A102" s="120">
        <f t="shared" si="41"/>
        <v>102</v>
      </c>
      <c r="B102" s="1432"/>
      <c r="C102" s="1295"/>
      <c r="D102" s="1336" t="s">
        <v>60</v>
      </c>
      <c r="E102" s="1336"/>
      <c r="F102" s="1336"/>
      <c r="G102" s="1336"/>
      <c r="H102" s="123">
        <f ca="1">ABS(ROUND(SUMIFS('BP CONTABLE'!$C:$C,'BP CONTABLE'!$E:$E,CELL("contenido",A102),'BP CONTABLE'!$D:$D,CELL("contenido",D102)),0))</f>
        <v>0</v>
      </c>
      <c r="I102" s="123"/>
      <c r="J102" s="581">
        <f t="shared" ca="1" si="50"/>
        <v>0</v>
      </c>
      <c r="K102" s="582">
        <f t="shared" ca="1" si="51"/>
        <v>0</v>
      </c>
      <c r="L102" s="122">
        <f t="shared" ca="1" si="52"/>
        <v>0</v>
      </c>
      <c r="N102" s="122"/>
      <c r="O102" s="122"/>
      <c r="P102" s="122"/>
      <c r="Q102" s="122"/>
      <c r="R102" s="122"/>
      <c r="S102" s="122">
        <f t="shared" ca="1" si="42"/>
        <v>0</v>
      </c>
      <c r="T102" s="122"/>
      <c r="V102" s="122">
        <f ca="1">ABS(ROUND(SUMIFS('BP FISCAL'!$C:$C,'BP FISCAL'!$E:$E,CELL("contenido",A102),'BP FISCAL'!$D:$D,CELL("contenido",D102)),0))</f>
        <v>0</v>
      </c>
      <c r="X102" s="122"/>
      <c r="Y102" s="122">
        <f t="shared" ca="1" si="53"/>
        <v>0</v>
      </c>
      <c r="AA102" s="122"/>
      <c r="AB102" s="122"/>
      <c r="AD102" s="122"/>
    </row>
    <row r="103" spans="1:30" ht="21" customHeight="1">
      <c r="A103" s="120">
        <f t="shared" si="41"/>
        <v>103</v>
      </c>
      <c r="B103" s="1432"/>
      <c r="C103" s="1308" t="s">
        <v>95</v>
      </c>
      <c r="D103" s="1309"/>
      <c r="E103" s="1383"/>
      <c r="F103" s="1383"/>
      <c r="G103" s="1384"/>
      <c r="H103" s="393">
        <f ca="1">SUM(H104:H107)</f>
        <v>0</v>
      </c>
      <c r="I103" s="393">
        <f>SUM(I104:I107)</f>
        <v>0</v>
      </c>
      <c r="J103" s="587">
        <f ca="1">SUM(J104:J107)</f>
        <v>0</v>
      </c>
      <c r="K103" s="587">
        <f ca="1">SUM(K104:K107)</f>
        <v>0</v>
      </c>
      <c r="L103" s="393">
        <f ca="1">SUM(L104:L107)</f>
        <v>0</v>
      </c>
      <c r="N103" s="393"/>
      <c r="O103" s="393"/>
      <c r="P103" s="393"/>
      <c r="Q103" s="393"/>
      <c r="R103" s="393"/>
      <c r="S103" s="393">
        <f t="shared" ca="1" si="42"/>
        <v>0</v>
      </c>
      <c r="T103" s="393"/>
      <c r="V103" s="393">
        <f ca="1">SUM(V104:V107)</f>
        <v>0</v>
      </c>
      <c r="X103" s="393"/>
      <c r="Y103" s="393">
        <f ca="1">SUM(Y104:Y107)</f>
        <v>0</v>
      </c>
      <c r="AA103" s="393"/>
      <c r="AB103" s="393"/>
      <c r="AD103" s="393"/>
    </row>
    <row r="104" spans="1:30" ht="18.75" customHeight="1">
      <c r="A104" s="120">
        <f t="shared" si="41"/>
        <v>104</v>
      </c>
      <c r="B104" s="1432"/>
      <c r="C104" s="1290"/>
      <c r="D104" s="1336" t="s">
        <v>421</v>
      </c>
      <c r="E104" s="1336"/>
      <c r="F104" s="1336"/>
      <c r="G104" s="1336"/>
      <c r="H104" s="123">
        <f ca="1">ABS(ROUND(SUMIFS('BP CONTABLE'!$C:$C,'BP CONTABLE'!$E:$E,CELL("contenido",A104),'BP CONTABLE'!$D:$D,CELL("contenido",D104)),0))</f>
        <v>0</v>
      </c>
      <c r="I104" s="123"/>
      <c r="J104" s="581">
        <f t="shared" ref="J104:J107" ca="1" si="54">+IF(H104&gt;V104,(H104-V104),0)</f>
        <v>0</v>
      </c>
      <c r="K104" s="581">
        <f t="shared" ref="K104:K107" ca="1" si="55">+IF(H104&lt;V104,(V104-H104),0)</f>
        <v>0</v>
      </c>
      <c r="L104" s="122">
        <f t="shared" ref="L104:L107" ca="1" si="56">H104+I104-J104+K104</f>
        <v>0</v>
      </c>
      <c r="N104" s="122"/>
      <c r="O104" s="122"/>
      <c r="P104" s="122"/>
      <c r="Q104" s="122"/>
      <c r="R104" s="122"/>
      <c r="S104" s="122">
        <f t="shared" ca="1" si="42"/>
        <v>0</v>
      </c>
      <c r="T104" s="122"/>
      <c r="V104" s="122">
        <f ca="1">ABS(ROUND(SUMIFS('BP FISCAL'!$C:$C,'BP FISCAL'!$E:$E,CELL("contenido",A104),'BP FISCAL'!$D:$D,CELL("contenido",D104)),0))</f>
        <v>0</v>
      </c>
      <c r="X104" s="122"/>
      <c r="Y104" s="122">
        <f t="shared" ref="Y104:Y107" ca="1" si="57">+K104-J104</f>
        <v>0</v>
      </c>
      <c r="AA104" s="122"/>
      <c r="AB104" s="122"/>
      <c r="AD104" s="122"/>
    </row>
    <row r="105" spans="1:30" ht="18.75" customHeight="1">
      <c r="A105" s="120">
        <f t="shared" si="41"/>
        <v>105</v>
      </c>
      <c r="B105" s="1432"/>
      <c r="C105" s="1295"/>
      <c r="D105" s="1336" t="s">
        <v>422</v>
      </c>
      <c r="E105" s="1336"/>
      <c r="F105" s="1336"/>
      <c r="G105" s="1336"/>
      <c r="H105" s="123">
        <f ca="1">ABS(ROUND(SUMIFS('BP CONTABLE'!$C:$C,'BP CONTABLE'!$E:$E,CELL("contenido",A105),'BP CONTABLE'!$D:$D,CELL("contenido",D105)),0))</f>
        <v>0</v>
      </c>
      <c r="I105" s="123"/>
      <c r="J105" s="581">
        <f t="shared" ca="1" si="54"/>
        <v>0</v>
      </c>
      <c r="K105" s="581">
        <f t="shared" ca="1" si="55"/>
        <v>0</v>
      </c>
      <c r="L105" s="122">
        <f t="shared" ca="1" si="56"/>
        <v>0</v>
      </c>
      <c r="N105" s="122"/>
      <c r="O105" s="122"/>
      <c r="P105" s="122"/>
      <c r="Q105" s="122"/>
      <c r="R105" s="122"/>
      <c r="S105" s="122">
        <f t="shared" ca="1" si="42"/>
        <v>0</v>
      </c>
      <c r="T105" s="122"/>
      <c r="V105" s="122">
        <f ca="1">ABS(ROUND(SUMIFS('BP FISCAL'!$C:$C,'BP FISCAL'!$E:$E,CELL("contenido",A105),'BP FISCAL'!$D:$D,CELL("contenido",D105)),0))</f>
        <v>0</v>
      </c>
      <c r="X105" s="122"/>
      <c r="Y105" s="122">
        <f t="shared" ca="1" si="57"/>
        <v>0</v>
      </c>
      <c r="AA105" s="122"/>
      <c r="AB105" s="122"/>
      <c r="AD105" s="122"/>
    </row>
    <row r="106" spans="1:30" ht="18.75" customHeight="1">
      <c r="A106" s="120">
        <f t="shared" si="41"/>
        <v>106</v>
      </c>
      <c r="B106" s="1432"/>
      <c r="C106" s="1295"/>
      <c r="D106" s="1336" t="s">
        <v>110</v>
      </c>
      <c r="E106" s="1336"/>
      <c r="F106" s="1336"/>
      <c r="G106" s="1336"/>
      <c r="H106" s="123">
        <f ca="1">ABS(ROUND(SUMIFS('BP CONTABLE'!$C:$C,'BP CONTABLE'!$E:$E,CELL("contenido",A106),'BP CONTABLE'!$D:$D,CELL("contenido",D106)),0))</f>
        <v>0</v>
      </c>
      <c r="I106" s="123"/>
      <c r="J106" s="581">
        <f t="shared" ca="1" si="54"/>
        <v>0</v>
      </c>
      <c r="K106" s="581">
        <f t="shared" ca="1" si="55"/>
        <v>0</v>
      </c>
      <c r="L106" s="122">
        <f t="shared" ca="1" si="56"/>
        <v>0</v>
      </c>
      <c r="N106" s="122"/>
      <c r="O106" s="122"/>
      <c r="P106" s="122"/>
      <c r="Q106" s="122"/>
      <c r="R106" s="122"/>
      <c r="S106" s="122">
        <f t="shared" ca="1" si="42"/>
        <v>0</v>
      </c>
      <c r="T106" s="122"/>
      <c r="V106" s="122">
        <f ca="1">ABS(ROUND(SUMIFS('BP FISCAL'!$C:$C,'BP FISCAL'!$E:$E,CELL("contenido",A106),'BP FISCAL'!$D:$D,CELL("contenido",D106)),0))</f>
        <v>0</v>
      </c>
      <c r="X106" s="122"/>
      <c r="Y106" s="122">
        <f t="shared" ca="1" si="57"/>
        <v>0</v>
      </c>
      <c r="AA106" s="122"/>
      <c r="AB106" s="122"/>
      <c r="AD106" s="122"/>
    </row>
    <row r="107" spans="1:30" ht="18.75" customHeight="1">
      <c r="A107" s="120">
        <f t="shared" si="41"/>
        <v>107</v>
      </c>
      <c r="B107" s="1432"/>
      <c r="C107" s="1295"/>
      <c r="D107" s="1336" t="s">
        <v>111</v>
      </c>
      <c r="E107" s="1336"/>
      <c r="F107" s="1336"/>
      <c r="G107" s="1336"/>
      <c r="H107" s="123">
        <f ca="1">ABS(ROUND(SUMIFS('BP CONTABLE'!$C:$C,'BP CONTABLE'!$E:$E,CELL("contenido",A107),'BP CONTABLE'!$D:$D,CELL("contenido",D107)),0))</f>
        <v>0</v>
      </c>
      <c r="I107" s="123"/>
      <c r="J107" s="581">
        <f t="shared" ca="1" si="54"/>
        <v>0</v>
      </c>
      <c r="K107" s="581">
        <f t="shared" ca="1" si="55"/>
        <v>0</v>
      </c>
      <c r="L107" s="122">
        <f t="shared" ca="1" si="56"/>
        <v>0</v>
      </c>
      <c r="N107" s="122"/>
      <c r="O107" s="122"/>
      <c r="P107" s="122"/>
      <c r="Q107" s="122"/>
      <c r="R107" s="122"/>
      <c r="S107" s="122">
        <f t="shared" ca="1" si="42"/>
        <v>0</v>
      </c>
      <c r="T107" s="122"/>
      <c r="V107" s="122">
        <f ca="1">ABS(ROUND(SUMIFS('BP FISCAL'!$C:$C,'BP FISCAL'!$E:$E,CELL("contenido",A107),'BP FISCAL'!$D:$D,CELL("contenido",D107)),0))</f>
        <v>0</v>
      </c>
      <c r="X107" s="122"/>
      <c r="Y107" s="122">
        <f t="shared" ca="1" si="57"/>
        <v>0</v>
      </c>
      <c r="AA107" s="122"/>
      <c r="AB107" s="122"/>
      <c r="AD107" s="122"/>
    </row>
    <row r="108" spans="1:30" ht="21" customHeight="1">
      <c r="A108" s="120">
        <f t="shared" si="41"/>
        <v>108</v>
      </c>
      <c r="B108" s="1432"/>
      <c r="C108" s="1308" t="s">
        <v>34</v>
      </c>
      <c r="D108" s="1309"/>
      <c r="E108" s="1383"/>
      <c r="F108" s="1383"/>
      <c r="G108" s="1384"/>
      <c r="H108" s="393">
        <f ca="1">SUM(H109:H114)</f>
        <v>0</v>
      </c>
      <c r="I108" s="393">
        <f>SUM(I109:I114)</f>
        <v>0</v>
      </c>
      <c r="J108" s="587">
        <f ca="1">SUM(J109:J114)</f>
        <v>0</v>
      </c>
      <c r="K108" s="587">
        <f ca="1">SUM(K109:K114)</f>
        <v>0</v>
      </c>
      <c r="L108" s="393">
        <f ca="1">SUM(L109:L114)</f>
        <v>0</v>
      </c>
      <c r="N108" s="393"/>
      <c r="O108" s="393"/>
      <c r="P108" s="393"/>
      <c r="Q108" s="393"/>
      <c r="R108" s="393"/>
      <c r="S108" s="393">
        <f t="shared" ca="1" si="42"/>
        <v>0</v>
      </c>
      <c r="T108" s="393"/>
      <c r="V108" s="393">
        <f ca="1">SUM(V109:V114)</f>
        <v>0</v>
      </c>
      <c r="X108" s="393"/>
      <c r="Y108" s="393">
        <f ca="1">SUM(Y109:Y114)</f>
        <v>0</v>
      </c>
      <c r="AA108" s="393"/>
      <c r="AB108" s="393"/>
      <c r="AD108" s="393"/>
    </row>
    <row r="109" spans="1:30" ht="18.75" customHeight="1">
      <c r="A109" s="120">
        <f t="shared" si="41"/>
        <v>109</v>
      </c>
      <c r="B109" s="1432"/>
      <c r="C109" s="1290"/>
      <c r="D109" s="1336" t="s">
        <v>96</v>
      </c>
      <c r="E109" s="1336"/>
      <c r="F109" s="1336"/>
      <c r="G109" s="1336"/>
      <c r="H109" s="123">
        <f ca="1">ABS(ROUND(SUMIFS('BP CONTABLE'!$C:$C,'BP CONTABLE'!$E:$E,CELL("contenido",A109),'BP CONTABLE'!$D:$D,CELL("contenido",D109)),0))</f>
        <v>0</v>
      </c>
      <c r="I109" s="123"/>
      <c r="J109" s="582">
        <f t="shared" ref="J109:J114" ca="1" si="58">+IF(H109&gt;V109,(H109-V109),0)</f>
        <v>0</v>
      </c>
      <c r="K109" s="582">
        <f t="shared" ref="K109:K114" ca="1" si="59">+IF(H109&lt;V109,(V109-H109),0)</f>
        <v>0</v>
      </c>
      <c r="L109" s="122">
        <f t="shared" ref="L109:L114" ca="1" si="60">H109+I109-J109+K109</f>
        <v>0</v>
      </c>
      <c r="N109" s="122"/>
      <c r="O109" s="122"/>
      <c r="P109" s="122"/>
      <c r="Q109" s="122"/>
      <c r="R109" s="122"/>
      <c r="S109" s="122">
        <f t="shared" ca="1" si="42"/>
        <v>0</v>
      </c>
      <c r="T109" s="122"/>
      <c r="V109" s="122">
        <f ca="1">ABS(ROUND(SUMIFS('BP FISCAL'!$C:$C,'BP FISCAL'!$E:$E,CELL("contenido",A109),'BP FISCAL'!$D:$D,CELL("contenido",D109)),0))</f>
        <v>0</v>
      </c>
      <c r="X109" s="122"/>
      <c r="Y109" s="122">
        <f t="shared" ref="Y109:Y114" ca="1" si="61">+K109-J109</f>
        <v>0</v>
      </c>
      <c r="AA109" s="122"/>
      <c r="AB109" s="122"/>
      <c r="AD109" s="122"/>
    </row>
    <row r="110" spans="1:30" ht="18.75" customHeight="1">
      <c r="A110" s="120">
        <f t="shared" si="41"/>
        <v>110</v>
      </c>
      <c r="B110" s="1432"/>
      <c r="C110" s="1295"/>
      <c r="D110" s="1336" t="s">
        <v>423</v>
      </c>
      <c r="E110" s="1336"/>
      <c r="F110" s="1336"/>
      <c r="G110" s="1336"/>
      <c r="H110" s="123">
        <f ca="1">ABS(ROUND(SUMIFS('BP CONTABLE'!$C:$C,'BP CONTABLE'!$E:$E,CELL("contenido",A110),'BP CONTABLE'!$D:$D,CELL("contenido",D110)),0))</f>
        <v>0</v>
      </c>
      <c r="I110" s="123"/>
      <c r="J110" s="582">
        <f t="shared" ca="1" si="58"/>
        <v>0</v>
      </c>
      <c r="K110" s="582">
        <f t="shared" ca="1" si="59"/>
        <v>0</v>
      </c>
      <c r="L110" s="122">
        <f t="shared" ca="1" si="60"/>
        <v>0</v>
      </c>
      <c r="N110" s="122"/>
      <c r="O110" s="122"/>
      <c r="P110" s="122"/>
      <c r="Q110" s="122"/>
      <c r="R110" s="122"/>
      <c r="S110" s="122">
        <f t="shared" ca="1" si="42"/>
        <v>0</v>
      </c>
      <c r="T110" s="122"/>
      <c r="V110" s="122">
        <f ca="1">ABS(ROUND(SUMIFS('BP FISCAL'!$C:$C,'BP FISCAL'!$E:$E,CELL("contenido",A110),'BP FISCAL'!$D:$D,CELL("contenido",D110)),0))</f>
        <v>0</v>
      </c>
      <c r="X110" s="122"/>
      <c r="Y110" s="122">
        <f t="shared" ca="1" si="61"/>
        <v>0</v>
      </c>
      <c r="AA110" s="122"/>
      <c r="AB110" s="122"/>
      <c r="AD110" s="122"/>
    </row>
    <row r="111" spans="1:30" ht="18.75" customHeight="1">
      <c r="A111" s="120">
        <f t="shared" si="41"/>
        <v>111</v>
      </c>
      <c r="B111" s="1432"/>
      <c r="C111" s="1295"/>
      <c r="D111" s="1336" t="s">
        <v>230</v>
      </c>
      <c r="E111" s="1336"/>
      <c r="F111" s="1336"/>
      <c r="G111" s="1336"/>
      <c r="H111" s="123">
        <f ca="1">ABS(ROUND(SUMIFS('BP CONTABLE'!$C:$C,'BP CONTABLE'!$E:$E,CELL("contenido",A111),'BP CONTABLE'!$D:$D,CELL("contenido",D111)),0))</f>
        <v>0</v>
      </c>
      <c r="I111" s="123"/>
      <c r="J111" s="582">
        <f t="shared" ca="1" si="58"/>
        <v>0</v>
      </c>
      <c r="K111" s="582">
        <f t="shared" ca="1" si="59"/>
        <v>0</v>
      </c>
      <c r="L111" s="122">
        <f t="shared" ca="1" si="60"/>
        <v>0</v>
      </c>
      <c r="N111" s="122"/>
      <c r="O111" s="122"/>
      <c r="P111" s="122"/>
      <c r="Q111" s="122"/>
      <c r="R111" s="122"/>
      <c r="S111" s="122">
        <f t="shared" ca="1" si="42"/>
        <v>0</v>
      </c>
      <c r="T111" s="122"/>
      <c r="V111" s="122">
        <f ca="1">ABS(ROUND(SUMIFS('BP FISCAL'!$C:$C,'BP FISCAL'!$E:$E,CELL("contenido",A111),'BP FISCAL'!$D:$D,CELL("contenido",D111)),0))</f>
        <v>0</v>
      </c>
      <c r="X111" s="122"/>
      <c r="Y111" s="122">
        <f t="shared" ca="1" si="61"/>
        <v>0</v>
      </c>
      <c r="AA111" s="122"/>
      <c r="AB111" s="122"/>
      <c r="AD111" s="122"/>
    </row>
    <row r="112" spans="1:30" ht="18.75" customHeight="1">
      <c r="A112" s="120">
        <f t="shared" si="41"/>
        <v>112</v>
      </c>
      <c r="B112" s="1432"/>
      <c r="C112" s="1295"/>
      <c r="D112" s="1336" t="s">
        <v>97</v>
      </c>
      <c r="E112" s="1336"/>
      <c r="F112" s="1336"/>
      <c r="G112" s="1336"/>
      <c r="H112" s="123">
        <f ca="1">ABS(ROUND(SUMIFS('BP CONTABLE'!$C:$C,'BP CONTABLE'!$E:$E,CELL("contenido",A112),'BP CONTABLE'!$D:$D,CELL("contenido",D112)),0))</f>
        <v>0</v>
      </c>
      <c r="I112" s="123"/>
      <c r="J112" s="582">
        <f t="shared" ca="1" si="58"/>
        <v>0</v>
      </c>
      <c r="K112" s="582">
        <f t="shared" ca="1" si="59"/>
        <v>0</v>
      </c>
      <c r="L112" s="122">
        <f t="shared" ca="1" si="60"/>
        <v>0</v>
      </c>
      <c r="N112" s="122"/>
      <c r="O112" s="122"/>
      <c r="P112" s="122"/>
      <c r="Q112" s="122"/>
      <c r="R112" s="122"/>
      <c r="S112" s="122">
        <f t="shared" ca="1" si="42"/>
        <v>0</v>
      </c>
      <c r="T112" s="122"/>
      <c r="V112" s="122">
        <f ca="1">ABS(ROUND(SUMIFS('BP FISCAL'!$C:$C,'BP FISCAL'!$E:$E,CELL("contenido",A112),'BP FISCAL'!$D:$D,CELL("contenido",D112)),0))</f>
        <v>0</v>
      </c>
      <c r="X112" s="122"/>
      <c r="Y112" s="122">
        <f t="shared" ca="1" si="61"/>
        <v>0</v>
      </c>
      <c r="AA112" s="122"/>
      <c r="AB112" s="122"/>
      <c r="AD112" s="122"/>
    </row>
    <row r="113" spans="1:32" ht="18.75" customHeight="1">
      <c r="A113" s="120">
        <f t="shared" si="41"/>
        <v>113</v>
      </c>
      <c r="B113" s="1432"/>
      <c r="C113" s="1295"/>
      <c r="D113" s="1336" t="s">
        <v>229</v>
      </c>
      <c r="E113" s="1336"/>
      <c r="F113" s="1336"/>
      <c r="G113" s="1336"/>
      <c r="H113" s="123">
        <f ca="1">ABS(ROUND(SUMIFS('BP CONTABLE'!$C:$C,'BP CONTABLE'!$E:$E,CELL("contenido",A113),'BP CONTABLE'!$D:$D,CELL("contenido",D113)),0))</f>
        <v>0</v>
      </c>
      <c r="I113" s="123"/>
      <c r="J113" s="582">
        <f t="shared" ca="1" si="58"/>
        <v>0</v>
      </c>
      <c r="K113" s="582">
        <f t="shared" ca="1" si="59"/>
        <v>0</v>
      </c>
      <c r="L113" s="122">
        <f t="shared" ca="1" si="60"/>
        <v>0</v>
      </c>
      <c r="N113" s="122"/>
      <c r="O113" s="122"/>
      <c r="P113" s="122"/>
      <c r="Q113" s="122"/>
      <c r="R113" s="122"/>
      <c r="S113" s="122">
        <f t="shared" ca="1" si="42"/>
        <v>0</v>
      </c>
      <c r="T113" s="122"/>
      <c r="V113" s="122">
        <f ca="1">ABS(ROUND(SUMIFS('BP FISCAL'!$C:$C,'BP FISCAL'!$E:$E,CELL("contenido",A113),'BP FISCAL'!$D:$D,CELL("contenido",D113)),0))</f>
        <v>0</v>
      </c>
      <c r="X113" s="122"/>
      <c r="Y113" s="122">
        <f t="shared" ca="1" si="61"/>
        <v>0</v>
      </c>
      <c r="AA113" s="122"/>
      <c r="AB113" s="122"/>
      <c r="AD113" s="122"/>
    </row>
    <row r="114" spans="1:32" ht="18.75" customHeight="1">
      <c r="A114" s="120">
        <f t="shared" si="41"/>
        <v>114</v>
      </c>
      <c r="B114" s="1432"/>
      <c r="C114" s="1296"/>
      <c r="D114" s="1336" t="s">
        <v>60</v>
      </c>
      <c r="E114" s="1336"/>
      <c r="F114" s="1336"/>
      <c r="G114" s="1336"/>
      <c r="H114" s="123">
        <f ca="1">ABS(ROUND(SUMIFS('BP CONTABLE'!$C:$C,'BP CONTABLE'!$E:$E,CELL("contenido",A114),'BP CONTABLE'!$D:$D,CELL("contenido",D114)),0))</f>
        <v>0</v>
      </c>
      <c r="I114" s="123"/>
      <c r="J114" s="582">
        <f t="shared" ca="1" si="58"/>
        <v>0</v>
      </c>
      <c r="K114" s="582">
        <f t="shared" ca="1" si="59"/>
        <v>0</v>
      </c>
      <c r="L114" s="122">
        <f t="shared" ca="1" si="60"/>
        <v>0</v>
      </c>
      <c r="N114" s="122"/>
      <c r="O114" s="122"/>
      <c r="P114" s="122"/>
      <c r="Q114" s="122"/>
      <c r="R114" s="122"/>
      <c r="S114" s="122">
        <f t="shared" ca="1" si="42"/>
        <v>0</v>
      </c>
      <c r="T114" s="122"/>
      <c r="U114" s="117"/>
      <c r="V114" s="122">
        <f ca="1">ABS(ROUND(SUMIFS('BP FISCAL'!$C:$C,'BP FISCAL'!$E:$E,CELL("contenido",A114),'BP FISCAL'!$D:$D,CELL("contenido",D114)),0))</f>
        <v>0</v>
      </c>
      <c r="X114" s="122"/>
      <c r="Y114" s="122">
        <f t="shared" ca="1" si="61"/>
        <v>0</v>
      </c>
      <c r="AA114" s="122"/>
      <c r="AB114" s="122"/>
      <c r="AD114" s="122"/>
    </row>
    <row r="115" spans="1:32" ht="18.75" customHeight="1">
      <c r="A115" s="120">
        <f t="shared" si="41"/>
        <v>115</v>
      </c>
      <c r="B115" s="1432"/>
      <c r="C115" s="1385" t="s">
        <v>135</v>
      </c>
      <c r="D115" s="1386"/>
      <c r="E115" s="1387"/>
      <c r="F115" s="1387"/>
      <c r="G115" s="1388"/>
      <c r="H115" s="123">
        <f ca="1">ABS(ROUND(SUMIFS('BP CONTABLE'!$C:$C,'BP CONTABLE'!$E:$E,CELL("contenido",A115),'BP CONTABLE'!$D:$D,CELL("contenido",C115)),0))</f>
        <v>0</v>
      </c>
      <c r="I115" s="122"/>
      <c r="J115" s="582"/>
      <c r="K115" s="588"/>
      <c r="L115" s="126">
        <f t="shared" ref="L115" ca="1" si="62">H115-J115+K115</f>
        <v>0</v>
      </c>
      <c r="N115" s="126"/>
      <c r="O115" s="126"/>
      <c r="P115" s="126"/>
      <c r="Q115" s="126"/>
      <c r="R115" s="126"/>
      <c r="S115" s="126">
        <f t="shared" ca="1" si="42"/>
        <v>0</v>
      </c>
      <c r="T115" s="126"/>
      <c r="U115" s="117"/>
      <c r="V115" s="126">
        <f ca="1">J115-L115+M115</f>
        <v>0</v>
      </c>
      <c r="X115" s="126"/>
      <c r="Y115" s="126">
        <f>M115-W115+X115</f>
        <v>0</v>
      </c>
      <c r="AA115" s="126"/>
      <c r="AB115" s="126"/>
      <c r="AD115" s="126"/>
    </row>
    <row r="116" spans="1:32" ht="21.75" customHeight="1">
      <c r="A116" s="120">
        <f t="shared" si="41"/>
        <v>116</v>
      </c>
      <c r="B116" s="1432"/>
      <c r="C116" s="1292" t="s">
        <v>209</v>
      </c>
      <c r="D116" s="1389"/>
      <c r="E116" s="1389"/>
      <c r="F116" s="1389"/>
      <c r="G116" s="1390"/>
      <c r="H116" s="172">
        <f>H117</f>
        <v>0</v>
      </c>
      <c r="I116" s="172">
        <f>I117</f>
        <v>0</v>
      </c>
      <c r="J116" s="585">
        <f t="shared" ref="J116:Y116" si="63">J117</f>
        <v>0</v>
      </c>
      <c r="K116" s="585">
        <f t="shared" ca="1" si="63"/>
        <v>0</v>
      </c>
      <c r="L116" s="172">
        <f t="shared" ca="1" si="63"/>
        <v>0</v>
      </c>
      <c r="N116" s="172"/>
      <c r="O116" s="172"/>
      <c r="P116" s="172"/>
      <c r="Q116" s="172"/>
      <c r="R116" s="172"/>
      <c r="S116" s="172">
        <f t="shared" ca="1" si="42"/>
        <v>0</v>
      </c>
      <c r="T116" s="172"/>
      <c r="V116" s="172">
        <f t="shared" ca="1" si="63"/>
        <v>0</v>
      </c>
      <c r="X116" s="172"/>
      <c r="Y116" s="172">
        <f t="shared" ca="1" si="63"/>
        <v>0</v>
      </c>
      <c r="AA116" s="172"/>
      <c r="AB116" s="172"/>
      <c r="AD116" s="172"/>
    </row>
    <row r="117" spans="1:32" ht="21.75" customHeight="1">
      <c r="A117" s="120">
        <f t="shared" si="41"/>
        <v>117</v>
      </c>
      <c r="B117" s="1432"/>
      <c r="C117" s="1290"/>
      <c r="D117" s="1292" t="s">
        <v>220</v>
      </c>
      <c r="E117" s="1391"/>
      <c r="F117" s="1391"/>
      <c r="G117" s="1392"/>
      <c r="H117" s="172">
        <f>SUM(H118:H121)</f>
        <v>0</v>
      </c>
      <c r="I117" s="172">
        <f>SUM(I118:I121)</f>
        <v>0</v>
      </c>
      <c r="J117" s="585">
        <f>SUM(J118:J121)</f>
        <v>0</v>
      </c>
      <c r="K117" s="585">
        <f ca="1">SUM(K118:K121)</f>
        <v>0</v>
      </c>
      <c r="L117" s="172">
        <f ca="1">SUM(L118:L121)</f>
        <v>0</v>
      </c>
      <c r="N117" s="172"/>
      <c r="O117" s="172"/>
      <c r="P117" s="172"/>
      <c r="Q117" s="172"/>
      <c r="R117" s="172"/>
      <c r="S117" s="172">
        <f t="shared" ca="1" si="42"/>
        <v>0</v>
      </c>
      <c r="T117" s="172"/>
      <c r="V117" s="172">
        <f ca="1">SUM(V118:V121)</f>
        <v>0</v>
      </c>
      <c r="X117" s="172"/>
      <c r="Y117" s="172">
        <f ca="1">SUM(Y118:Y121)</f>
        <v>0</v>
      </c>
      <c r="AA117" s="172"/>
      <c r="AB117" s="172"/>
      <c r="AD117" s="172"/>
    </row>
    <row r="118" spans="1:32" ht="21.75" customHeight="1">
      <c r="A118" s="120">
        <f t="shared" si="41"/>
        <v>118</v>
      </c>
      <c r="B118" s="1432"/>
      <c r="C118" s="1295"/>
      <c r="D118" s="1289"/>
      <c r="E118" s="1320" t="s">
        <v>226</v>
      </c>
      <c r="F118" s="1336"/>
      <c r="G118" s="1336"/>
      <c r="H118" s="127"/>
      <c r="I118" s="127"/>
      <c r="J118" s="589"/>
      <c r="K118" s="581">
        <f t="shared" ref="K118:K120" ca="1" si="64">+IF(H118&lt;V118,(V118-H118),0)</f>
        <v>0</v>
      </c>
      <c r="L118" s="122">
        <f t="shared" ref="L118:L120" ca="1" si="65">H118+I118-J118+K118</f>
        <v>0</v>
      </c>
      <c r="N118" s="122"/>
      <c r="O118" s="122"/>
      <c r="P118" s="122"/>
      <c r="Q118" s="122"/>
      <c r="R118" s="122"/>
      <c r="S118" s="122">
        <f t="shared" ca="1" si="42"/>
        <v>0</v>
      </c>
      <c r="T118" s="122"/>
      <c r="V118" s="122">
        <f ca="1">ABS(ROUND(SUMIFS('BP FISCAL'!$C:$C,'BP FISCAL'!$E:$E,CELL("contenido",A118),'BP FISCAL'!$D:$D,CELL("contenido",E118)),0))</f>
        <v>0</v>
      </c>
      <c r="X118" s="122"/>
      <c r="Y118" s="122">
        <f t="shared" ref="Y118:Y122" ca="1" si="66">+K118-J118</f>
        <v>0</v>
      </c>
      <c r="AA118" s="122"/>
      <c r="AB118" s="122"/>
      <c r="AD118" s="122"/>
    </row>
    <row r="119" spans="1:32" ht="21.75" customHeight="1">
      <c r="A119" s="120">
        <f t="shared" si="41"/>
        <v>119</v>
      </c>
      <c r="B119" s="1432"/>
      <c r="C119" s="1295"/>
      <c r="D119" s="1295"/>
      <c r="E119" s="1320" t="s">
        <v>278</v>
      </c>
      <c r="F119" s="1336"/>
      <c r="G119" s="1336"/>
      <c r="H119" s="127"/>
      <c r="I119" s="127"/>
      <c r="J119" s="589"/>
      <c r="K119" s="582">
        <f t="shared" ca="1" si="64"/>
        <v>0</v>
      </c>
      <c r="L119" s="122">
        <f t="shared" ca="1" si="65"/>
        <v>0</v>
      </c>
      <c r="N119" s="122"/>
      <c r="O119" s="122"/>
      <c r="P119" s="122"/>
      <c r="Q119" s="122"/>
      <c r="R119" s="122"/>
      <c r="S119" s="122">
        <f t="shared" ca="1" si="42"/>
        <v>0</v>
      </c>
      <c r="T119" s="122"/>
      <c r="V119" s="122">
        <f ca="1">ABS(ROUND(SUMIFS('BP FISCAL'!$C:$C,'BP FISCAL'!$E:$E,CELL("contenido",A119),'BP FISCAL'!$D:$D,CELL("contenido",E119)),0))</f>
        <v>0</v>
      </c>
      <c r="X119" s="122"/>
      <c r="Y119" s="122">
        <f t="shared" ca="1" si="66"/>
        <v>0</v>
      </c>
      <c r="AA119" s="122"/>
      <c r="AB119" s="122"/>
      <c r="AD119" s="122"/>
    </row>
    <row r="120" spans="1:32" ht="21" customHeight="1">
      <c r="A120" s="120">
        <f t="shared" si="41"/>
        <v>120</v>
      </c>
      <c r="B120" s="1432"/>
      <c r="C120" s="1295"/>
      <c r="D120" s="1295"/>
      <c r="E120" s="1320" t="s">
        <v>691</v>
      </c>
      <c r="F120" s="1336"/>
      <c r="G120" s="1336"/>
      <c r="H120" s="127"/>
      <c r="I120" s="127"/>
      <c r="J120" s="589"/>
      <c r="K120" s="590">
        <f t="shared" ca="1" si="64"/>
        <v>0</v>
      </c>
      <c r="L120" s="122">
        <f t="shared" ca="1" si="65"/>
        <v>0</v>
      </c>
      <c r="N120" s="122"/>
      <c r="O120" s="122"/>
      <c r="P120" s="122"/>
      <c r="Q120" s="122"/>
      <c r="R120" s="122"/>
      <c r="S120" s="122">
        <f t="shared" ca="1" si="42"/>
        <v>0</v>
      </c>
      <c r="T120" s="122"/>
      <c r="V120" s="122">
        <f ca="1">ABS(ROUND(SUMIFS('BP FISCAL'!$C:$C,'BP FISCAL'!$E:$E,CELL("contenido",A120),'BP FISCAL'!$D:$D,CELL("contenido",E120)),0))</f>
        <v>0</v>
      </c>
      <c r="X120" s="122"/>
      <c r="Y120" s="122">
        <f t="shared" ca="1" si="66"/>
        <v>0</v>
      </c>
      <c r="AA120" s="122"/>
      <c r="AB120" s="122"/>
      <c r="AD120" s="122"/>
    </row>
    <row r="121" spans="1:32" ht="21" customHeight="1">
      <c r="A121" s="120">
        <f t="shared" si="41"/>
        <v>121</v>
      </c>
      <c r="B121" s="1432"/>
      <c r="C121" s="1296"/>
      <c r="D121" s="1296"/>
      <c r="E121" s="1379" t="s">
        <v>211</v>
      </c>
      <c r="F121" s="1336"/>
      <c r="G121" s="1336"/>
      <c r="H121" s="127"/>
      <c r="I121" s="127"/>
      <c r="J121" s="589"/>
      <c r="K121" s="581">
        <f t="shared" ref="K121:K122" ca="1" si="67">+IF(H121&lt;V121,(V121-H121),0)</f>
        <v>0</v>
      </c>
      <c r="L121" s="122">
        <f ca="1">H121+I121-J121+K121</f>
        <v>0</v>
      </c>
      <c r="N121" s="122"/>
      <c r="O121" s="122"/>
      <c r="P121" s="122"/>
      <c r="Q121" s="122"/>
      <c r="R121" s="122"/>
      <c r="S121" s="122">
        <f t="shared" ca="1" si="42"/>
        <v>0</v>
      </c>
      <c r="T121" s="122"/>
      <c r="V121" s="122">
        <f ca="1">ABS(ROUND(SUMIFS('BP FISCAL'!$C:$C,'BP FISCAL'!$E:$E,CELL("contenido",A121),'BP FISCAL'!$D:$D,CELL("contenido",E121)),0))</f>
        <v>0</v>
      </c>
      <c r="X121" s="122"/>
      <c r="Y121" s="122">
        <f t="shared" ca="1" si="66"/>
        <v>0</v>
      </c>
      <c r="AA121" s="122"/>
      <c r="AB121" s="122"/>
      <c r="AD121" s="122"/>
    </row>
    <row r="122" spans="1:32" ht="21.75" customHeight="1">
      <c r="A122" s="120">
        <f t="shared" si="41"/>
        <v>122</v>
      </c>
      <c r="B122" s="1432"/>
      <c r="C122" s="1380" t="s">
        <v>214</v>
      </c>
      <c r="D122" s="1381"/>
      <c r="E122" s="1381"/>
      <c r="F122" s="1381"/>
      <c r="G122" s="1382"/>
      <c r="H122" s="127"/>
      <c r="I122" s="127"/>
      <c r="J122" s="589"/>
      <c r="K122" s="581">
        <f t="shared" si="67"/>
        <v>0</v>
      </c>
      <c r="L122" s="122">
        <f>H122+I122-J122+K122</f>
        <v>0</v>
      </c>
      <c r="N122" s="778"/>
      <c r="O122" s="778"/>
      <c r="P122" s="778"/>
      <c r="Q122" s="778"/>
      <c r="R122" s="778"/>
      <c r="S122" s="778">
        <f>+L122</f>
        <v>0</v>
      </c>
      <c r="T122" s="778"/>
      <c r="U122" s="117"/>
      <c r="V122" s="778">
        <v>0</v>
      </c>
      <c r="W122" s="778"/>
      <c r="X122" s="778"/>
      <c r="Y122" s="778">
        <f t="shared" si="66"/>
        <v>0</v>
      </c>
      <c r="Z122" s="117"/>
      <c r="AA122" s="778"/>
      <c r="AB122" s="778"/>
      <c r="AC122" s="117"/>
      <c r="AD122" s="778"/>
      <c r="AE122" s="117"/>
    </row>
    <row r="123" spans="1:32" ht="33.950000000000003" customHeight="1">
      <c r="A123" s="120">
        <f t="shared" si="41"/>
        <v>123</v>
      </c>
      <c r="B123" s="1434"/>
      <c r="C123" s="1376" t="s">
        <v>101</v>
      </c>
      <c r="D123" s="1376"/>
      <c r="E123" s="1377"/>
      <c r="F123" s="1377"/>
      <c r="G123" s="1378"/>
      <c r="H123" s="394">
        <f ca="1">H11+H58+H64+H73+H82+H95+H103+H108+H116+H115+H39+H47-H122</f>
        <v>0</v>
      </c>
      <c r="I123" s="394">
        <f>I11+I58+I64+I73+I82+I95+I103+I108+I116+I115+I39+I47-I122</f>
        <v>0</v>
      </c>
      <c r="J123" s="394">
        <f ca="1">J11+J58+J64+J82+J95+J103+J108+J116+J115+J39+J47-J122</f>
        <v>0</v>
      </c>
      <c r="K123" s="394">
        <f ca="1">K11+K58+K64+K82+K95+K103+K108+K116+K115+K39+K47-K122</f>
        <v>0</v>
      </c>
      <c r="L123" s="394">
        <f ca="1">L11+L58+L64+L82+L95+L103+L108+L116+L115+L39+L47-L122-L118</f>
        <v>0</v>
      </c>
      <c r="M123" s="656"/>
      <c r="N123" s="394"/>
      <c r="O123" s="394"/>
      <c r="P123" s="394"/>
      <c r="Q123" s="394"/>
      <c r="R123" s="394"/>
      <c r="S123" s="394">
        <f t="shared" ca="1" si="42"/>
        <v>0</v>
      </c>
      <c r="T123" s="394"/>
      <c r="U123" s="128"/>
      <c r="V123" s="394">
        <f ca="1">V11+V58+V64+V82+V95+V103+V108+V116+V115+V39+V47-V122</f>
        <v>0</v>
      </c>
      <c r="X123" s="394"/>
      <c r="Y123" s="394">
        <f ca="1">Y11+Y58+Y64+Y82+Y95+Y103+Y108+Y116+Y115+Y39+Y47-Y122</f>
        <v>0</v>
      </c>
      <c r="AA123" s="394"/>
      <c r="AB123" s="394"/>
      <c r="AD123" s="394"/>
    </row>
    <row r="124" spans="1:32" ht="24" customHeight="1">
      <c r="A124" s="120">
        <f t="shared" si="41"/>
        <v>124</v>
      </c>
      <c r="B124" s="1285" t="s">
        <v>120</v>
      </c>
      <c r="C124" s="1286"/>
      <c r="D124" s="1286"/>
      <c r="E124" s="1286"/>
      <c r="F124" s="1286"/>
      <c r="G124" s="1287"/>
      <c r="H124" s="129"/>
      <c r="I124" s="129"/>
      <c r="J124" s="129"/>
      <c r="K124" s="129"/>
      <c r="L124" s="129"/>
      <c r="N124" s="129"/>
      <c r="O124" s="129"/>
      <c r="P124" s="129"/>
      <c r="Q124" s="129"/>
      <c r="R124" s="129"/>
      <c r="S124" s="129">
        <f t="shared" si="42"/>
        <v>0</v>
      </c>
      <c r="T124" s="129"/>
      <c r="V124" s="129"/>
      <c r="X124" s="129"/>
      <c r="Y124" s="129"/>
      <c r="AA124" s="129"/>
      <c r="AB124" s="129"/>
      <c r="AD124" s="129"/>
      <c r="AF124" s="101"/>
    </row>
    <row r="125" spans="1:32" ht="30" customHeight="1">
      <c r="A125" s="120">
        <f t="shared" si="41"/>
        <v>125</v>
      </c>
      <c r="B125" s="1358"/>
      <c r="C125" s="1373" t="s">
        <v>669</v>
      </c>
      <c r="D125" s="1373"/>
      <c r="E125" s="1374"/>
      <c r="F125" s="1374"/>
      <c r="G125" s="1374"/>
      <c r="H125" s="172">
        <f ca="1">H127+H128+H129-H130+H131+H132+H133-H134+H135-H136+H137-H138+H139+H141+H126+H140</f>
        <v>0</v>
      </c>
      <c r="I125" s="172">
        <f>I127+I128+I129-I130+I131+I132+I133-I134+I135-I136+I137-I138+I139+I141+I126+I140</f>
        <v>0</v>
      </c>
      <c r="J125" s="172">
        <f t="shared" ref="J125:L125" ca="1" si="68">J127+J128+J129-J130+J131+J132+J133-J134+J135-J136+J137-J138+J139+J141+J126+J140</f>
        <v>0</v>
      </c>
      <c r="K125" s="172">
        <f t="shared" ca="1" si="68"/>
        <v>0</v>
      </c>
      <c r="L125" s="172">
        <f t="shared" ca="1" si="68"/>
        <v>0</v>
      </c>
      <c r="N125" s="172"/>
      <c r="O125" s="172"/>
      <c r="P125" s="172"/>
      <c r="Q125" s="172"/>
      <c r="R125" s="172"/>
      <c r="S125" s="172">
        <f t="shared" ca="1" si="42"/>
        <v>0</v>
      </c>
      <c r="T125" s="172"/>
      <c r="V125" s="172">
        <f t="shared" ref="V125" ca="1" si="69">V127+V128+V129-V130+V131+V132+V133-V134+V135-V136+V137-V138+V139+V141+V126+V140</f>
        <v>0</v>
      </c>
      <c r="X125" s="172"/>
      <c r="Y125" s="172">
        <f t="shared" ref="Y125" ca="1" si="70">Y127+Y128+Y129-Y130+Y131+Y132+Y133-Y134+Y135-Y136+Y137-Y138+Y139+Y141+Y126+Y140</f>
        <v>0</v>
      </c>
      <c r="AA125" s="172"/>
      <c r="AB125" s="172"/>
      <c r="AD125" s="172"/>
      <c r="AF125" s="101"/>
    </row>
    <row r="126" spans="1:32" ht="30" customHeight="1">
      <c r="A126" s="120">
        <f t="shared" si="41"/>
        <v>126</v>
      </c>
      <c r="B126" s="1359"/>
      <c r="C126" s="1289"/>
      <c r="D126" s="1275" t="s">
        <v>396</v>
      </c>
      <c r="E126" s="1277"/>
      <c r="F126" s="1277"/>
      <c r="G126" s="1278"/>
      <c r="H126" s="123">
        <f ca="1">ABS(ROUND(SUMIFS('BP CONTABLE'!$C:$C,'BP CONTABLE'!$E:$E,CELL("contenido",A126),'BP CONTABLE'!$D:$D,CELL("contenido",D126)),0))</f>
        <v>0</v>
      </c>
      <c r="I126" s="130"/>
      <c r="J126" s="343">
        <f t="shared" ref="J126:J141" ca="1" si="71">+IF(H126&gt;V126,(H126-V126),0)</f>
        <v>0</v>
      </c>
      <c r="K126" s="343">
        <f t="shared" ref="K126:K141" ca="1" si="72">+IF(H126&lt;V126,(V126-H126),0)</f>
        <v>0</v>
      </c>
      <c r="L126" s="122">
        <f t="shared" ref="L126:L141" ca="1" si="73">H126+I126-J126+K126</f>
        <v>0</v>
      </c>
      <c r="N126" s="122"/>
      <c r="O126" s="122"/>
      <c r="P126" s="122"/>
      <c r="Q126" s="122"/>
      <c r="R126" s="122"/>
      <c r="S126" s="122">
        <f t="shared" ca="1" si="42"/>
        <v>0</v>
      </c>
      <c r="T126" s="122"/>
      <c r="V126" s="122">
        <f ca="1">ABS(ROUND(SUMIFS('BP FISCAL'!$C:$C,'BP FISCAL'!$E:$E,CELL("contenido",A126),'BP FISCAL'!$D:$D,CELL("contenido",D126)),0))</f>
        <v>0</v>
      </c>
      <c r="X126" s="122"/>
      <c r="Y126" s="122">
        <f t="shared" ref="Y126:Y141" ca="1" si="74">+K126-J126</f>
        <v>0</v>
      </c>
      <c r="AA126" s="122"/>
      <c r="AB126" s="122"/>
      <c r="AD126" s="122"/>
      <c r="AF126" s="101"/>
    </row>
    <row r="127" spans="1:32" ht="18.75" customHeight="1">
      <c r="A127" s="120">
        <f t="shared" si="41"/>
        <v>127</v>
      </c>
      <c r="B127" s="1359"/>
      <c r="C127" s="1290"/>
      <c r="D127" s="1337" t="s">
        <v>314</v>
      </c>
      <c r="E127" s="1343"/>
      <c r="F127" s="1338"/>
      <c r="G127" s="121" t="s">
        <v>310</v>
      </c>
      <c r="H127" s="123">
        <f ca="1">ABS(ROUND(SUMIFS('BP CONTABLE'!$C:$C,'BP CONTABLE'!$E:$E,CELL("contenido",A127),'BP CONTABLE'!$D:$D,CELL("contenido",G127)),0))</f>
        <v>0</v>
      </c>
      <c r="I127" s="123"/>
      <c r="J127" s="343">
        <f t="shared" ca="1" si="71"/>
        <v>0</v>
      </c>
      <c r="K127" s="343">
        <f t="shared" ca="1" si="72"/>
        <v>0</v>
      </c>
      <c r="L127" s="122">
        <f t="shared" ca="1" si="73"/>
        <v>0</v>
      </c>
      <c r="N127" s="122"/>
      <c r="O127" s="122"/>
      <c r="P127" s="122"/>
      <c r="Q127" s="122"/>
      <c r="R127" s="122"/>
      <c r="S127" s="122">
        <f t="shared" ca="1" si="42"/>
        <v>0</v>
      </c>
      <c r="T127" s="122"/>
      <c r="V127" s="122">
        <f ca="1">ABS(ROUND(SUMIFS('BP FISCAL'!$C:$C,'BP FISCAL'!$E:$E,CELL("contenido",A127),'BP FISCAL'!$D:$D,CELL("contenido",G127)),0))</f>
        <v>0</v>
      </c>
      <c r="X127" s="122"/>
      <c r="Y127" s="122">
        <f t="shared" ca="1" si="74"/>
        <v>0</v>
      </c>
      <c r="AA127" s="122"/>
      <c r="AB127" s="122"/>
      <c r="AD127" s="122"/>
      <c r="AF127" s="101"/>
    </row>
    <row r="128" spans="1:32" ht="18.75" customHeight="1">
      <c r="A128" s="120">
        <f t="shared" si="41"/>
        <v>128</v>
      </c>
      <c r="B128" s="1359"/>
      <c r="C128" s="1290"/>
      <c r="D128" s="1339"/>
      <c r="E128" s="1375"/>
      <c r="F128" s="1340"/>
      <c r="G128" s="121" t="s">
        <v>311</v>
      </c>
      <c r="H128" s="123">
        <f ca="1">ABS(ROUND(SUMIFS('BP CONTABLE'!$C:$C,'BP CONTABLE'!$E:$E,CELL("contenido",A128),'BP CONTABLE'!$D:$D,CELL("contenido",G128)),0))</f>
        <v>0</v>
      </c>
      <c r="I128" s="123"/>
      <c r="J128" s="343">
        <f t="shared" ca="1" si="71"/>
        <v>0</v>
      </c>
      <c r="K128" s="343">
        <f t="shared" ca="1" si="72"/>
        <v>0</v>
      </c>
      <c r="L128" s="122">
        <f t="shared" ca="1" si="73"/>
        <v>0</v>
      </c>
      <c r="N128" s="122"/>
      <c r="O128" s="122"/>
      <c r="P128" s="122"/>
      <c r="Q128" s="122"/>
      <c r="R128" s="122"/>
      <c r="S128" s="122">
        <f t="shared" ca="1" si="42"/>
        <v>0</v>
      </c>
      <c r="T128" s="122"/>
      <c r="V128" s="122">
        <f ca="1">ABS(ROUND(SUMIFS('BP FISCAL'!$C:$C,'BP FISCAL'!$E:$E,CELL("contenido",A128),'BP FISCAL'!$D:$D,CELL("contenido",G128)),0))</f>
        <v>0</v>
      </c>
      <c r="X128" s="122"/>
      <c r="Y128" s="122">
        <f t="shared" ca="1" si="74"/>
        <v>0</v>
      </c>
      <c r="AA128" s="122"/>
      <c r="AB128" s="122"/>
      <c r="AD128" s="122"/>
      <c r="AF128" s="101"/>
    </row>
    <row r="129" spans="1:32" ht="18.75" customHeight="1">
      <c r="A129" s="120">
        <f t="shared" si="41"/>
        <v>129</v>
      </c>
      <c r="B129" s="1359"/>
      <c r="C129" s="1290"/>
      <c r="D129" s="1339"/>
      <c r="E129" s="1375"/>
      <c r="F129" s="1340"/>
      <c r="G129" s="121" t="s">
        <v>312</v>
      </c>
      <c r="H129" s="123">
        <f ca="1">ABS(ROUND(SUMIFS('BP CONTABLE'!$C:$C,'BP CONTABLE'!$E:$E,CELL("contenido",A129),'BP CONTABLE'!$D:$D,CELL("contenido",G129)),0))</f>
        <v>0</v>
      </c>
      <c r="I129" s="123"/>
      <c r="J129" s="343">
        <f t="shared" ca="1" si="71"/>
        <v>0</v>
      </c>
      <c r="K129" s="343">
        <f t="shared" ca="1" si="72"/>
        <v>0</v>
      </c>
      <c r="L129" s="122">
        <f t="shared" ca="1" si="73"/>
        <v>0</v>
      </c>
      <c r="N129" s="122"/>
      <c r="O129" s="122"/>
      <c r="P129" s="122"/>
      <c r="Q129" s="122"/>
      <c r="R129" s="122"/>
      <c r="S129" s="122">
        <f t="shared" ca="1" si="42"/>
        <v>0</v>
      </c>
      <c r="T129" s="122"/>
      <c r="V129" s="122">
        <f ca="1">ABS(ROUND(SUMIFS('BP FISCAL'!$C:$C,'BP FISCAL'!$E:$E,CELL("contenido",A129),'BP FISCAL'!$D:$D,CELL("contenido",G129)),0))</f>
        <v>0</v>
      </c>
      <c r="X129" s="122"/>
      <c r="Y129" s="122">
        <f t="shared" ca="1" si="74"/>
        <v>0</v>
      </c>
      <c r="AA129" s="122"/>
      <c r="AB129" s="122"/>
      <c r="AD129" s="122"/>
      <c r="AF129" s="101"/>
    </row>
    <row r="130" spans="1:32" ht="18.75" customHeight="1">
      <c r="A130" s="120">
        <f t="shared" si="41"/>
        <v>130</v>
      </c>
      <c r="B130" s="1359"/>
      <c r="C130" s="1290"/>
      <c r="D130" s="1341"/>
      <c r="E130" s="1344"/>
      <c r="F130" s="1342"/>
      <c r="G130" s="121" t="s">
        <v>313</v>
      </c>
      <c r="H130" s="123">
        <f ca="1">ABS(ROUND(SUMIFS('BP CONTABLE'!$C:$C,'BP CONTABLE'!$E:$E,CELL("contenido",A130),'BP CONTABLE'!$D:$D,CELL("contenido",G130)),0))</f>
        <v>0</v>
      </c>
      <c r="I130" s="123"/>
      <c r="J130" s="343">
        <f t="shared" ca="1" si="71"/>
        <v>0</v>
      </c>
      <c r="K130" s="343">
        <f t="shared" ca="1" si="72"/>
        <v>0</v>
      </c>
      <c r="L130" s="122">
        <f t="shared" ca="1" si="73"/>
        <v>0</v>
      </c>
      <c r="N130" s="122"/>
      <c r="O130" s="122"/>
      <c r="P130" s="122"/>
      <c r="Q130" s="122"/>
      <c r="R130" s="122"/>
      <c r="S130" s="122">
        <f t="shared" ca="1" si="42"/>
        <v>0</v>
      </c>
      <c r="T130" s="122"/>
      <c r="V130" s="122">
        <f ca="1">ABS(ROUND(SUMIFS('BP FISCAL'!$C:$C,'BP FISCAL'!$E:$E,CELL("contenido",A130),'BP FISCAL'!$D:$D,CELL("contenido",G130)),0))</f>
        <v>0</v>
      </c>
      <c r="X130" s="122"/>
      <c r="Y130" s="122">
        <f t="shared" ca="1" si="74"/>
        <v>0</v>
      </c>
      <c r="AA130" s="122"/>
      <c r="AB130" s="122"/>
      <c r="AD130" s="122"/>
      <c r="AF130" s="101"/>
    </row>
    <row r="131" spans="1:32" ht="18.75" customHeight="1">
      <c r="A131" s="120">
        <f t="shared" si="41"/>
        <v>131</v>
      </c>
      <c r="B131" s="1359"/>
      <c r="C131" s="1290"/>
      <c r="D131" s="1337" t="s">
        <v>102</v>
      </c>
      <c r="E131" s="1343"/>
      <c r="F131" s="1338"/>
      <c r="G131" s="121" t="s">
        <v>310</v>
      </c>
      <c r="H131" s="123">
        <f ca="1">ABS(ROUND(SUMIFS('BP CONTABLE'!$C:$C,'BP CONTABLE'!$E:$E,CELL("contenido",A131),'BP CONTABLE'!$D:$D,CELL("contenido",G131)),0))</f>
        <v>0</v>
      </c>
      <c r="I131" s="123"/>
      <c r="J131" s="343">
        <f t="shared" ca="1" si="71"/>
        <v>0</v>
      </c>
      <c r="K131" s="343">
        <f t="shared" ca="1" si="72"/>
        <v>0</v>
      </c>
      <c r="L131" s="122">
        <f t="shared" ca="1" si="73"/>
        <v>0</v>
      </c>
      <c r="N131" s="122"/>
      <c r="O131" s="122"/>
      <c r="P131" s="122"/>
      <c r="Q131" s="122"/>
      <c r="R131" s="122"/>
      <c r="S131" s="122">
        <f t="shared" ca="1" si="42"/>
        <v>0</v>
      </c>
      <c r="T131" s="122"/>
      <c r="V131" s="122">
        <f ca="1">ABS(ROUND(SUMIFS('BP FISCAL'!$C:$C,'BP FISCAL'!$E:$E,CELL("contenido",A131),'BP FISCAL'!$D:$D,CELL("contenido",G131)),0))</f>
        <v>0</v>
      </c>
      <c r="X131" s="122"/>
      <c r="Y131" s="122">
        <f t="shared" ca="1" si="74"/>
        <v>0</v>
      </c>
      <c r="AA131" s="122"/>
      <c r="AB131" s="122"/>
      <c r="AD131" s="122"/>
      <c r="AF131" s="101"/>
    </row>
    <row r="132" spans="1:32" ht="18.75" customHeight="1">
      <c r="A132" s="120">
        <f t="shared" si="41"/>
        <v>132</v>
      </c>
      <c r="B132" s="1359"/>
      <c r="C132" s="1290"/>
      <c r="D132" s="1339"/>
      <c r="E132" s="1375"/>
      <c r="F132" s="1340"/>
      <c r="G132" s="121" t="s">
        <v>311</v>
      </c>
      <c r="H132" s="123">
        <f ca="1">ABS(ROUND(SUMIFS('BP CONTABLE'!$C:$C,'BP CONTABLE'!$E:$E,CELL("contenido",A132),'BP CONTABLE'!$D:$D,CELL("contenido",G132)),0))</f>
        <v>0</v>
      </c>
      <c r="I132" s="123"/>
      <c r="J132" s="343">
        <f t="shared" ca="1" si="71"/>
        <v>0</v>
      </c>
      <c r="K132" s="343">
        <f t="shared" ca="1" si="72"/>
        <v>0</v>
      </c>
      <c r="L132" s="122">
        <f t="shared" ca="1" si="73"/>
        <v>0</v>
      </c>
      <c r="N132" s="122"/>
      <c r="O132" s="122"/>
      <c r="P132" s="122"/>
      <c r="Q132" s="122"/>
      <c r="R132" s="122"/>
      <c r="S132" s="122">
        <f t="shared" ca="1" si="42"/>
        <v>0</v>
      </c>
      <c r="T132" s="122"/>
      <c r="V132" s="122">
        <f ca="1">ABS(ROUND(SUMIFS('BP FISCAL'!$C:$C,'BP FISCAL'!$E:$E,CELL("contenido",A132),'BP FISCAL'!$D:$D,CELL("contenido",G132)),0))</f>
        <v>0</v>
      </c>
      <c r="X132" s="122"/>
      <c r="Y132" s="122">
        <f t="shared" ca="1" si="74"/>
        <v>0</v>
      </c>
      <c r="AA132" s="122"/>
      <c r="AB132" s="122"/>
      <c r="AD132" s="122"/>
      <c r="AF132" s="101"/>
    </row>
    <row r="133" spans="1:32" ht="18.75" customHeight="1">
      <c r="A133" s="120">
        <f t="shared" si="41"/>
        <v>133</v>
      </c>
      <c r="B133" s="1359"/>
      <c r="C133" s="1290"/>
      <c r="D133" s="1339"/>
      <c r="E133" s="1375"/>
      <c r="F133" s="1340"/>
      <c r="G133" s="121" t="s">
        <v>312</v>
      </c>
      <c r="H133" s="123">
        <f ca="1">ABS(ROUND(SUMIFS('BP CONTABLE'!$C:$C,'BP CONTABLE'!$E:$E,CELL("contenido",A133),'BP CONTABLE'!$D:$D,CELL("contenido",G133)),0))</f>
        <v>0</v>
      </c>
      <c r="I133" s="123"/>
      <c r="J133" s="343">
        <f t="shared" ca="1" si="71"/>
        <v>0</v>
      </c>
      <c r="K133" s="343">
        <f t="shared" ca="1" si="72"/>
        <v>0</v>
      </c>
      <c r="L133" s="122">
        <f t="shared" ca="1" si="73"/>
        <v>0</v>
      </c>
      <c r="N133" s="122"/>
      <c r="O133" s="122"/>
      <c r="P133" s="122"/>
      <c r="Q133" s="122"/>
      <c r="R133" s="122"/>
      <c r="S133" s="122">
        <f t="shared" ca="1" si="42"/>
        <v>0</v>
      </c>
      <c r="T133" s="122"/>
      <c r="V133" s="122">
        <f ca="1">ABS(ROUND(SUMIFS('BP FISCAL'!$C:$C,'BP FISCAL'!$E:$E,CELL("contenido",A133),'BP FISCAL'!$D:$D,CELL("contenido",G133)),0))</f>
        <v>0</v>
      </c>
      <c r="X133" s="122"/>
      <c r="Y133" s="122">
        <f t="shared" ca="1" si="74"/>
        <v>0</v>
      </c>
      <c r="AA133" s="122"/>
      <c r="AB133" s="122"/>
      <c r="AD133" s="122"/>
      <c r="AF133" s="101"/>
    </row>
    <row r="134" spans="1:32" ht="28.5" customHeight="1">
      <c r="A134" s="120">
        <f t="shared" si="41"/>
        <v>134</v>
      </c>
      <c r="B134" s="1359"/>
      <c r="C134" s="1290"/>
      <c r="D134" s="1341"/>
      <c r="E134" s="1344"/>
      <c r="F134" s="1342"/>
      <c r="G134" s="121" t="s">
        <v>313</v>
      </c>
      <c r="H134" s="123">
        <f ca="1">ABS(ROUND(SUMIFS('BP CONTABLE'!$C:$C,'BP CONTABLE'!$E:$E,CELL("contenido",A134),'BP CONTABLE'!$D:$D,CELL("contenido",G134)),0))</f>
        <v>0</v>
      </c>
      <c r="I134" s="123"/>
      <c r="J134" s="343">
        <f t="shared" ca="1" si="71"/>
        <v>0</v>
      </c>
      <c r="K134" s="343">
        <f t="shared" ca="1" si="72"/>
        <v>0</v>
      </c>
      <c r="L134" s="122">
        <f t="shared" ca="1" si="73"/>
        <v>0</v>
      </c>
      <c r="N134" s="122"/>
      <c r="O134" s="122"/>
      <c r="P134" s="122"/>
      <c r="Q134" s="122"/>
      <c r="R134" s="122"/>
      <c r="S134" s="122">
        <f t="shared" ca="1" si="42"/>
        <v>0</v>
      </c>
      <c r="T134" s="122"/>
      <c r="V134" s="122">
        <f ca="1">ABS(ROUND(SUMIFS('BP FISCAL'!$C:$C,'BP FISCAL'!$E:$E,CELL("contenido",A134),'BP FISCAL'!$D:$D,CELL("contenido",G134)),0))</f>
        <v>0</v>
      </c>
      <c r="X134" s="122"/>
      <c r="Y134" s="122">
        <f t="shared" ca="1" si="74"/>
        <v>0</v>
      </c>
      <c r="AA134" s="122"/>
      <c r="AB134" s="122"/>
      <c r="AD134" s="122"/>
      <c r="AF134" s="101"/>
    </row>
    <row r="135" spans="1:32" ht="18.75" customHeight="1">
      <c r="A135" s="120">
        <f t="shared" si="41"/>
        <v>135</v>
      </c>
      <c r="B135" s="1359"/>
      <c r="C135" s="1290"/>
      <c r="D135" s="1337" t="s">
        <v>315</v>
      </c>
      <c r="E135" s="1343"/>
      <c r="F135" s="1338"/>
      <c r="G135" s="121" t="s">
        <v>310</v>
      </c>
      <c r="H135" s="123">
        <f ca="1">ABS(ROUND(SUMIFS('BP CONTABLE'!$C:$C,'BP CONTABLE'!$E:$E,CELL("contenido",A135),'BP CONTABLE'!$D:$D,CELL("contenido",G135)),0))</f>
        <v>0</v>
      </c>
      <c r="I135" s="123"/>
      <c r="J135" s="343">
        <f t="shared" ca="1" si="71"/>
        <v>0</v>
      </c>
      <c r="K135" s="343">
        <f t="shared" ca="1" si="72"/>
        <v>0</v>
      </c>
      <c r="L135" s="122">
        <f t="shared" ca="1" si="73"/>
        <v>0</v>
      </c>
      <c r="N135" s="122"/>
      <c r="O135" s="122"/>
      <c r="P135" s="122"/>
      <c r="Q135" s="122"/>
      <c r="R135" s="122"/>
      <c r="S135" s="122">
        <f t="shared" ca="1" si="42"/>
        <v>0</v>
      </c>
      <c r="T135" s="122"/>
      <c r="V135" s="122">
        <f ca="1">ABS(ROUND(SUMIFS('BP FISCAL'!$C:$C,'BP FISCAL'!$E:$E,CELL("contenido",A135),'BP FISCAL'!$D:$D,CELL("contenido",G135)),0))</f>
        <v>0</v>
      </c>
      <c r="X135" s="122"/>
      <c r="Y135" s="122">
        <f t="shared" ca="1" si="74"/>
        <v>0</v>
      </c>
      <c r="AA135" s="122"/>
      <c r="AB135" s="122"/>
      <c r="AD135" s="122"/>
      <c r="AF135" s="101"/>
    </row>
    <row r="136" spans="1:32" ht="18.75" customHeight="1">
      <c r="A136" s="120">
        <f t="shared" si="41"/>
        <v>136</v>
      </c>
      <c r="B136" s="1359"/>
      <c r="C136" s="1290"/>
      <c r="D136" s="1341"/>
      <c r="E136" s="1344"/>
      <c r="F136" s="1342"/>
      <c r="G136" s="121" t="s">
        <v>313</v>
      </c>
      <c r="H136" s="123">
        <f ca="1">ABS(ROUND(SUMIFS('BP CONTABLE'!$C:$C,'BP CONTABLE'!$E:$E,CELL("contenido",A136),'BP CONTABLE'!$D:$D,CELL("contenido",G136)),0))</f>
        <v>0</v>
      </c>
      <c r="I136" s="123"/>
      <c r="J136" s="343">
        <f t="shared" ca="1" si="71"/>
        <v>0</v>
      </c>
      <c r="K136" s="343">
        <f t="shared" ca="1" si="72"/>
        <v>0</v>
      </c>
      <c r="L136" s="122">
        <f t="shared" ca="1" si="73"/>
        <v>0</v>
      </c>
      <c r="N136" s="122"/>
      <c r="O136" s="122"/>
      <c r="P136" s="122"/>
      <c r="Q136" s="122"/>
      <c r="R136" s="122"/>
      <c r="S136" s="122">
        <f t="shared" ca="1" si="42"/>
        <v>0</v>
      </c>
      <c r="T136" s="122"/>
      <c r="V136" s="122">
        <f ca="1">ABS(ROUND(SUMIFS('BP FISCAL'!$C:$C,'BP FISCAL'!$E:$E,CELL("contenido",A136),'BP FISCAL'!$D:$D,CELL("contenido",G136)),0))</f>
        <v>0</v>
      </c>
      <c r="X136" s="122"/>
      <c r="Y136" s="122">
        <f t="shared" ca="1" si="74"/>
        <v>0</v>
      </c>
      <c r="AA136" s="122"/>
      <c r="AB136" s="122"/>
      <c r="AD136" s="122"/>
      <c r="AF136" s="101"/>
    </row>
    <row r="137" spans="1:32" ht="18.75" customHeight="1">
      <c r="A137" s="120">
        <f t="shared" si="41"/>
        <v>137</v>
      </c>
      <c r="B137" s="1359"/>
      <c r="C137" s="1290"/>
      <c r="D137" s="1337" t="s">
        <v>316</v>
      </c>
      <c r="E137" s="1343"/>
      <c r="F137" s="1338"/>
      <c r="G137" s="121" t="s">
        <v>310</v>
      </c>
      <c r="H137" s="123">
        <f ca="1">ABS(ROUND(SUMIFS('BP CONTABLE'!$C:$C,'BP CONTABLE'!$E:$E,CELL("contenido",A137),'BP CONTABLE'!$D:$D,CELL("contenido",G137)),0))</f>
        <v>0</v>
      </c>
      <c r="I137" s="123"/>
      <c r="J137" s="343">
        <f t="shared" ca="1" si="71"/>
        <v>0</v>
      </c>
      <c r="K137" s="343">
        <f t="shared" ca="1" si="72"/>
        <v>0</v>
      </c>
      <c r="L137" s="122">
        <f t="shared" ca="1" si="73"/>
        <v>0</v>
      </c>
      <c r="N137" s="122"/>
      <c r="O137" s="122"/>
      <c r="P137" s="122"/>
      <c r="Q137" s="122"/>
      <c r="R137" s="122"/>
      <c r="S137" s="122">
        <f t="shared" ca="1" si="42"/>
        <v>0</v>
      </c>
      <c r="T137" s="122"/>
      <c r="V137" s="122">
        <f ca="1">ABS(ROUND(SUMIFS('BP FISCAL'!$C:$C,'BP FISCAL'!$E:$E,CELL("contenido",A137),'BP FISCAL'!$D:$D,CELL("contenido",G137)),0))</f>
        <v>0</v>
      </c>
      <c r="X137" s="122"/>
      <c r="Y137" s="122">
        <f t="shared" ca="1" si="74"/>
        <v>0</v>
      </c>
      <c r="AA137" s="122"/>
      <c r="AB137" s="122"/>
      <c r="AD137" s="122"/>
      <c r="AF137" s="101"/>
    </row>
    <row r="138" spans="1:32" ht="18.75" customHeight="1">
      <c r="A138" s="120">
        <f t="shared" si="41"/>
        <v>138</v>
      </c>
      <c r="B138" s="1359"/>
      <c r="C138" s="1290"/>
      <c r="D138" s="1341"/>
      <c r="E138" s="1344"/>
      <c r="F138" s="1342"/>
      <c r="G138" s="121" t="s">
        <v>313</v>
      </c>
      <c r="H138" s="123">
        <f ca="1">ABS(ROUND(SUMIFS('BP CONTABLE'!$C:$C,'BP CONTABLE'!$E:$E,CELL("contenido",A138),'BP CONTABLE'!$D:$D,CELL("contenido",G138)),0))</f>
        <v>0</v>
      </c>
      <c r="I138" s="123"/>
      <c r="J138" s="343">
        <f t="shared" ca="1" si="71"/>
        <v>0</v>
      </c>
      <c r="K138" s="343">
        <f t="shared" ca="1" si="72"/>
        <v>0</v>
      </c>
      <c r="L138" s="122">
        <f t="shared" ca="1" si="73"/>
        <v>0</v>
      </c>
      <c r="N138" s="122"/>
      <c r="O138" s="122"/>
      <c r="P138" s="122"/>
      <c r="Q138" s="122"/>
      <c r="R138" s="122"/>
      <c r="S138" s="122">
        <f t="shared" ca="1" si="42"/>
        <v>0</v>
      </c>
      <c r="T138" s="122"/>
      <c r="V138" s="122">
        <f ca="1">ABS(ROUND(SUMIFS('BP FISCAL'!$C:$C,'BP FISCAL'!$E:$E,CELL("contenido",A138),'BP FISCAL'!$D:$D,CELL("contenido",G138)),0))</f>
        <v>0</v>
      </c>
      <c r="X138" s="122"/>
      <c r="Y138" s="122">
        <f t="shared" ca="1" si="74"/>
        <v>0</v>
      </c>
      <c r="AA138" s="122"/>
      <c r="AB138" s="122"/>
      <c r="AD138" s="122"/>
      <c r="AF138" s="101"/>
    </row>
    <row r="139" spans="1:32" ht="24" customHeight="1">
      <c r="A139" s="120">
        <f t="shared" si="41"/>
        <v>139</v>
      </c>
      <c r="B139" s="1359"/>
      <c r="C139" s="1290"/>
      <c r="D139" s="1275" t="s">
        <v>317</v>
      </c>
      <c r="E139" s="1277"/>
      <c r="F139" s="1277"/>
      <c r="G139" s="1278"/>
      <c r="H139" s="123">
        <f ca="1">ABS(ROUND(SUMIFS('BP CONTABLE'!$C:$C,'BP CONTABLE'!$E:$E,CELL("contenido",A139),'BP CONTABLE'!$D:$D,CELL("contenido",D139)),0))</f>
        <v>0</v>
      </c>
      <c r="I139" s="123"/>
      <c r="J139" s="343">
        <f t="shared" ca="1" si="71"/>
        <v>0</v>
      </c>
      <c r="K139" s="343">
        <f t="shared" ca="1" si="72"/>
        <v>0</v>
      </c>
      <c r="L139" s="122">
        <f t="shared" ca="1" si="73"/>
        <v>0</v>
      </c>
      <c r="N139" s="122"/>
      <c r="O139" s="122"/>
      <c r="P139" s="122"/>
      <c r="Q139" s="122"/>
      <c r="R139" s="122"/>
      <c r="S139" s="122">
        <f t="shared" ca="1" si="42"/>
        <v>0</v>
      </c>
      <c r="T139" s="122"/>
      <c r="V139" s="122">
        <f ca="1">ABS(ROUND(SUMIFS('BP FISCAL'!$C:$C,'BP FISCAL'!$E:$E,CELL("contenido",A139),'BP FISCAL'!$D:$D,CELL("contenido",D139)),0))</f>
        <v>0</v>
      </c>
      <c r="X139" s="122"/>
      <c r="Y139" s="122">
        <f t="shared" ca="1" si="74"/>
        <v>0</v>
      </c>
      <c r="AA139" s="122"/>
      <c r="AB139" s="122"/>
      <c r="AD139" s="122"/>
      <c r="AF139" s="101"/>
    </row>
    <row r="140" spans="1:32" ht="24" customHeight="1">
      <c r="A140" s="120">
        <f t="shared" si="41"/>
        <v>140</v>
      </c>
      <c r="B140" s="1359"/>
      <c r="C140" s="1290"/>
      <c r="D140" s="1275" t="s">
        <v>816</v>
      </c>
      <c r="E140" s="1277"/>
      <c r="F140" s="1277"/>
      <c r="G140" s="1278"/>
      <c r="H140" s="123">
        <f ca="1">ABS(ROUND(SUMIFS('BP CONTABLE'!$C:$C,'BP CONTABLE'!$E:$E,CELL("contenido",A140),'BP CONTABLE'!$D:$D,CELL("contenido",D140)),0))</f>
        <v>0</v>
      </c>
      <c r="I140" s="123"/>
      <c r="J140" s="343">
        <f t="shared" ca="1" si="71"/>
        <v>0</v>
      </c>
      <c r="K140" s="343">
        <f t="shared" ca="1" si="72"/>
        <v>0</v>
      </c>
      <c r="L140" s="122">
        <f t="shared" ca="1" si="73"/>
        <v>0</v>
      </c>
      <c r="N140" s="122"/>
      <c r="O140" s="122"/>
      <c r="P140" s="122"/>
      <c r="Q140" s="122"/>
      <c r="R140" s="122"/>
      <c r="S140" s="122">
        <f t="shared" ca="1" si="42"/>
        <v>0</v>
      </c>
      <c r="T140" s="122"/>
      <c r="V140" s="122">
        <f ca="1">ABS(ROUND(SUMIFS('BP FISCAL'!$C:$C,'BP FISCAL'!$E:$E,CELL("contenido",A140),'BP FISCAL'!$D:$D,CELL("contenido",D140)),0))</f>
        <v>0</v>
      </c>
      <c r="X140" s="122"/>
      <c r="Y140" s="122">
        <f t="shared" ca="1" si="74"/>
        <v>0</v>
      </c>
      <c r="AA140" s="122"/>
      <c r="AB140" s="122"/>
      <c r="AD140" s="122"/>
      <c r="AF140" s="101"/>
    </row>
    <row r="141" spans="1:32" ht="18.75" customHeight="1">
      <c r="A141" s="120">
        <f t="shared" si="41"/>
        <v>141</v>
      </c>
      <c r="B141" s="1359"/>
      <c r="C141" s="1291"/>
      <c r="D141" s="1275" t="s">
        <v>674</v>
      </c>
      <c r="E141" s="1277"/>
      <c r="F141" s="1277"/>
      <c r="G141" s="1278"/>
      <c r="H141" s="123">
        <f ca="1">ABS(ROUND(SUMIFS('BP CONTABLE'!$C:$C,'BP CONTABLE'!$E:$E,CELL("contenido",A141),'BP CONTABLE'!$D:$D,CELL("contenido",D141)),0))</f>
        <v>0</v>
      </c>
      <c r="I141" s="123"/>
      <c r="J141" s="343">
        <f t="shared" ca="1" si="71"/>
        <v>0</v>
      </c>
      <c r="K141" s="343">
        <f t="shared" ca="1" si="72"/>
        <v>0</v>
      </c>
      <c r="L141" s="122">
        <f t="shared" ca="1" si="73"/>
        <v>0</v>
      </c>
      <c r="N141" s="122"/>
      <c r="O141" s="122"/>
      <c r="P141" s="122"/>
      <c r="Q141" s="122"/>
      <c r="R141" s="122"/>
      <c r="S141" s="122">
        <f t="shared" ca="1" si="42"/>
        <v>0</v>
      </c>
      <c r="T141" s="122"/>
      <c r="V141" s="122">
        <f ca="1">ABS(ROUND(SUMIFS('BP FISCAL'!$C:$C,'BP FISCAL'!$E:$E,CELL("contenido",A141),'BP FISCAL'!$D:$D,CELL("contenido",D141)),0))</f>
        <v>0</v>
      </c>
      <c r="X141" s="122"/>
      <c r="Y141" s="122">
        <f t="shared" ca="1" si="74"/>
        <v>0</v>
      </c>
      <c r="AA141" s="122"/>
      <c r="AB141" s="122"/>
      <c r="AD141" s="122"/>
      <c r="AF141" s="101"/>
    </row>
    <row r="142" spans="1:32" ht="23.45" customHeight="1">
      <c r="A142" s="120">
        <f t="shared" ref="A142:A184" si="75">A141+1</f>
        <v>142</v>
      </c>
      <c r="B142" s="1359"/>
      <c r="C142" s="1292" t="s">
        <v>553</v>
      </c>
      <c r="D142" s="1293"/>
      <c r="E142" s="1286"/>
      <c r="F142" s="1286"/>
      <c r="G142" s="1287"/>
      <c r="H142" s="172">
        <f ca="1">SUM(H143:H146)</f>
        <v>0</v>
      </c>
      <c r="I142" s="172">
        <f>SUM(I143:I146)</f>
        <v>0</v>
      </c>
      <c r="J142" s="172">
        <f ca="1">SUM(J143:J146)</f>
        <v>0</v>
      </c>
      <c r="K142" s="172">
        <f ca="1">SUM(K143:K146)</f>
        <v>0</v>
      </c>
      <c r="L142" s="172">
        <f ca="1">SUM(L143:L146)</f>
        <v>0</v>
      </c>
      <c r="N142" s="172"/>
      <c r="O142" s="172"/>
      <c r="P142" s="172"/>
      <c r="Q142" s="172"/>
      <c r="R142" s="172"/>
      <c r="S142" s="172">
        <f t="shared" ca="1" si="42"/>
        <v>0</v>
      </c>
      <c r="T142" s="172"/>
      <c r="V142" s="172">
        <f ca="1">SUM(V143:V146)</f>
        <v>0</v>
      </c>
      <c r="X142" s="172"/>
      <c r="Y142" s="172">
        <f ca="1">SUM(Y143:Y146)</f>
        <v>0</v>
      </c>
      <c r="AA142" s="172"/>
      <c r="AB142" s="172"/>
      <c r="AD142" s="172"/>
      <c r="AF142" s="101"/>
    </row>
    <row r="143" spans="1:32" ht="19.7" customHeight="1">
      <c r="A143" s="120">
        <f t="shared" si="75"/>
        <v>143</v>
      </c>
      <c r="B143" s="1359"/>
      <c r="C143" s="1289"/>
      <c r="D143" s="1347" t="s">
        <v>552</v>
      </c>
      <c r="E143" s="1348"/>
      <c r="F143" s="1349"/>
      <c r="G143" s="131" t="s">
        <v>474</v>
      </c>
      <c r="H143" s="123">
        <f ca="1">ABS(ROUND(SUMIFS('BP CONTABLE'!$C:$C,'BP CONTABLE'!$E:$E,CELL("contenido",A143),'BP CONTABLE'!$D:$D,CELL("contenido",G143)),0))</f>
        <v>0</v>
      </c>
      <c r="I143" s="122"/>
      <c r="J143" s="592">
        <f t="shared" ref="J143:J146" ca="1" si="76">+IF(H143&gt;V143,(H143-V143),0)</f>
        <v>0</v>
      </c>
      <c r="K143" s="592">
        <f t="shared" ref="K143:K146" ca="1" si="77">+IF(H143&lt;V143,(V143-H143),0)</f>
        <v>0</v>
      </c>
      <c r="L143" s="122">
        <f t="shared" ref="L143:L146" ca="1" si="78">H143+I143-J143+K143</f>
        <v>0</v>
      </c>
      <c r="N143" s="122"/>
      <c r="O143" s="122"/>
      <c r="P143" s="122"/>
      <c r="Q143" s="122"/>
      <c r="R143" s="122"/>
      <c r="S143" s="122">
        <f t="shared" ref="S143:S206" ca="1" si="79">+L143</f>
        <v>0</v>
      </c>
      <c r="T143" s="122"/>
      <c r="V143" s="122">
        <f ca="1">ABS(ROUND(SUMIFS('BP FISCAL'!$C:$C,'BP FISCAL'!$E:$E,CELL("contenido",A143),'BP FISCAL'!$D:$D,CELL("contenido",G143)),0))</f>
        <v>0</v>
      </c>
      <c r="X143" s="122"/>
      <c r="Y143" s="122">
        <f t="shared" ref="Y143:Y146" ca="1" si="80">+K143-J143</f>
        <v>0</v>
      </c>
      <c r="AA143" s="122"/>
      <c r="AB143" s="122"/>
      <c r="AD143" s="122"/>
      <c r="AF143" s="101"/>
    </row>
    <row r="144" spans="1:32" ht="19.7" customHeight="1">
      <c r="A144" s="120">
        <f t="shared" si="75"/>
        <v>144</v>
      </c>
      <c r="B144" s="1359"/>
      <c r="C144" s="1290"/>
      <c r="D144" s="1350"/>
      <c r="E144" s="1351"/>
      <c r="F144" s="1352"/>
      <c r="G144" s="131" t="s">
        <v>475</v>
      </c>
      <c r="H144" s="123">
        <f ca="1">ABS(ROUND(SUMIFS('BP CONTABLE'!$C:$C,'BP CONTABLE'!$E:$E,CELL("contenido",A144),'BP CONTABLE'!$D:$D,CELL("contenido",G144)),0))</f>
        <v>0</v>
      </c>
      <c r="I144" s="123"/>
      <c r="J144" s="590">
        <f t="shared" ca="1" si="76"/>
        <v>0</v>
      </c>
      <c r="K144" s="590">
        <f t="shared" ca="1" si="77"/>
        <v>0</v>
      </c>
      <c r="L144" s="122">
        <f t="shared" ca="1" si="78"/>
        <v>0</v>
      </c>
      <c r="N144" s="122"/>
      <c r="O144" s="122"/>
      <c r="P144" s="122"/>
      <c r="Q144" s="122"/>
      <c r="R144" s="122"/>
      <c r="S144" s="122">
        <f t="shared" ca="1" si="79"/>
        <v>0</v>
      </c>
      <c r="T144" s="122"/>
      <c r="V144" s="122">
        <f ca="1">ABS(ROUND(SUMIFS('BP FISCAL'!$C:$C,'BP FISCAL'!$E:$E,CELL("contenido",A144),'BP FISCAL'!$D:$D,CELL("contenido",G144)),0))</f>
        <v>0</v>
      </c>
      <c r="X144" s="122"/>
      <c r="Y144" s="122">
        <f t="shared" ca="1" si="80"/>
        <v>0</v>
      </c>
      <c r="AA144" s="122"/>
      <c r="AB144" s="122"/>
      <c r="AD144" s="122"/>
      <c r="AF144" s="101"/>
    </row>
    <row r="145" spans="1:32" ht="19.7" customHeight="1">
      <c r="A145" s="120">
        <f t="shared" si="75"/>
        <v>145</v>
      </c>
      <c r="B145" s="1359"/>
      <c r="C145" s="1290"/>
      <c r="D145" s="1350"/>
      <c r="E145" s="1351"/>
      <c r="F145" s="1352"/>
      <c r="G145" s="131" t="s">
        <v>554</v>
      </c>
      <c r="H145" s="123">
        <f ca="1">ABS(ROUND(SUMIFS('BP CONTABLE'!$C:$C,'BP CONTABLE'!$E:$E,CELL("contenido",A145),'BP CONTABLE'!$D:$D,CELL("contenido",G145)),0))</f>
        <v>0</v>
      </c>
      <c r="I145" s="123"/>
      <c r="J145" s="590">
        <f t="shared" ca="1" si="76"/>
        <v>0</v>
      </c>
      <c r="K145" s="590">
        <f t="shared" ca="1" si="77"/>
        <v>0</v>
      </c>
      <c r="L145" s="122">
        <f t="shared" ca="1" si="78"/>
        <v>0</v>
      </c>
      <c r="N145" s="122"/>
      <c r="O145" s="122"/>
      <c r="P145" s="122"/>
      <c r="Q145" s="122"/>
      <c r="R145" s="122"/>
      <c r="S145" s="122">
        <f t="shared" ca="1" si="79"/>
        <v>0</v>
      </c>
      <c r="T145" s="122"/>
      <c r="V145" s="122">
        <f ca="1">ABS(ROUND(SUMIFS('BP FISCAL'!$C:$C,'BP FISCAL'!$E:$E,CELL("contenido",A145),'BP FISCAL'!$D:$D,CELL("contenido",G145)),0))</f>
        <v>0</v>
      </c>
      <c r="X145" s="122"/>
      <c r="Y145" s="122">
        <f t="shared" ca="1" si="80"/>
        <v>0</v>
      </c>
      <c r="AA145" s="122"/>
      <c r="AB145" s="122"/>
      <c r="AD145" s="122"/>
      <c r="AF145" s="101"/>
    </row>
    <row r="146" spans="1:32" ht="19.7" customHeight="1">
      <c r="A146" s="120">
        <f t="shared" si="75"/>
        <v>146</v>
      </c>
      <c r="B146" s="1359"/>
      <c r="C146" s="1290"/>
      <c r="D146" s="1353"/>
      <c r="E146" s="1354"/>
      <c r="F146" s="1355"/>
      <c r="G146" s="131" t="s">
        <v>555</v>
      </c>
      <c r="H146" s="123">
        <f ca="1">ABS(ROUND(SUMIFS('BP CONTABLE'!$C:$C,'BP CONTABLE'!$E:$E,CELL("contenido",A146),'BP CONTABLE'!$D:$D,CELL("contenido",G146)),0))</f>
        <v>0</v>
      </c>
      <c r="I146" s="123"/>
      <c r="J146" s="590">
        <f t="shared" ca="1" si="76"/>
        <v>0</v>
      </c>
      <c r="K146" s="590">
        <f t="shared" ca="1" si="77"/>
        <v>0</v>
      </c>
      <c r="L146" s="122">
        <f t="shared" ca="1" si="78"/>
        <v>0</v>
      </c>
      <c r="N146" s="122"/>
      <c r="O146" s="122"/>
      <c r="P146" s="122"/>
      <c r="Q146" s="122"/>
      <c r="R146" s="122"/>
      <c r="S146" s="122">
        <f t="shared" ca="1" si="79"/>
        <v>0</v>
      </c>
      <c r="T146" s="122"/>
      <c r="V146" s="122">
        <f ca="1">ABS(ROUND(SUMIFS('BP FISCAL'!$C:$C,'BP FISCAL'!$E:$E,CELL("contenido",A146),'BP FISCAL'!$D:$D,CELL("contenido",G146)),0))</f>
        <v>0</v>
      </c>
      <c r="X146" s="122"/>
      <c r="Y146" s="122">
        <f t="shared" ca="1" si="80"/>
        <v>0</v>
      </c>
      <c r="AA146" s="122"/>
      <c r="AB146" s="122"/>
      <c r="AD146" s="122"/>
      <c r="AF146" s="101"/>
    </row>
    <row r="147" spans="1:32" ht="25.5" customHeight="1">
      <c r="A147" s="120">
        <f t="shared" si="75"/>
        <v>147</v>
      </c>
      <c r="B147" s="1359"/>
      <c r="C147" s="1292" t="s">
        <v>41</v>
      </c>
      <c r="D147" s="1293"/>
      <c r="E147" s="1286"/>
      <c r="F147" s="1286"/>
      <c r="G147" s="1287"/>
      <c r="H147" s="172">
        <f ca="1">SUM(H148:H171)</f>
        <v>0</v>
      </c>
      <c r="I147" s="172">
        <f>SUM(I148:I171)</f>
        <v>0</v>
      </c>
      <c r="J147" s="585">
        <f ca="1">SUM(J148:J171)</f>
        <v>0</v>
      </c>
      <c r="K147" s="585">
        <f ca="1">SUM(K148:K171)</f>
        <v>0</v>
      </c>
      <c r="L147" s="172">
        <f ca="1">SUM(L148:L171)</f>
        <v>0</v>
      </c>
      <c r="N147" s="172"/>
      <c r="O147" s="172"/>
      <c r="P147" s="172"/>
      <c r="Q147" s="172"/>
      <c r="R147" s="172"/>
      <c r="S147" s="172">
        <f t="shared" ca="1" si="79"/>
        <v>0</v>
      </c>
      <c r="T147" s="172"/>
      <c r="V147" s="172">
        <f ca="1">SUM(V148:V171)</f>
        <v>0</v>
      </c>
      <c r="X147" s="172"/>
      <c r="Y147" s="172">
        <f ca="1">SUM(Y148:Y171)</f>
        <v>0</v>
      </c>
      <c r="AA147" s="172"/>
      <c r="AB147" s="172"/>
      <c r="AD147" s="172"/>
      <c r="AF147" s="101"/>
    </row>
    <row r="148" spans="1:32" ht="30" customHeight="1">
      <c r="A148" s="120">
        <f t="shared" si="75"/>
        <v>148</v>
      </c>
      <c r="B148" s="1359"/>
      <c r="C148" s="1289"/>
      <c r="D148" s="1336" t="s">
        <v>425</v>
      </c>
      <c r="E148" s="1336"/>
      <c r="F148" s="1336"/>
      <c r="G148" s="132" t="s">
        <v>763</v>
      </c>
      <c r="H148" s="123">
        <f ca="1">ABS(ROUND(SUMIFS('BP CONTABLE'!$C:$C,'BP CONTABLE'!$E:$E,CELL("contenido",A148),'BP CONTABLE'!$D:$D,CELL("contenido",G148)),0))</f>
        <v>0</v>
      </c>
      <c r="I148" s="123"/>
      <c r="J148" s="590">
        <f t="shared" ref="J148:J171" ca="1" si="81">+IF(H148&gt;V148,(H148-V148),0)</f>
        <v>0</v>
      </c>
      <c r="K148" s="590">
        <f t="shared" ref="K148:K171" ca="1" si="82">+IF(H148&lt;V148,(V148-H148),0)</f>
        <v>0</v>
      </c>
      <c r="L148" s="122">
        <f t="shared" ref="L148:L171" ca="1" si="83">H148+I148-J148+K148</f>
        <v>0</v>
      </c>
      <c r="N148" s="122"/>
      <c r="O148" s="122"/>
      <c r="P148" s="122"/>
      <c r="Q148" s="122"/>
      <c r="R148" s="122"/>
      <c r="S148" s="122">
        <f t="shared" ca="1" si="79"/>
        <v>0</v>
      </c>
      <c r="T148" s="122"/>
      <c r="V148" s="122">
        <f ca="1">ABS(ROUND(SUMIFS('BP FISCAL'!$C:$C,'BP FISCAL'!$E:$E,CELL("contenido",A148),'BP FISCAL'!$D:$D,CELL("contenido",G148)),0))</f>
        <v>0</v>
      </c>
      <c r="X148" s="122"/>
      <c r="Y148" s="122">
        <f t="shared" ref="Y148:Y171" ca="1" si="84">+K148-J148</f>
        <v>0</v>
      </c>
      <c r="AA148" s="122"/>
      <c r="AB148" s="122"/>
      <c r="AD148" s="122"/>
      <c r="AF148" s="101"/>
    </row>
    <row r="149" spans="1:32" ht="30" customHeight="1">
      <c r="A149" s="120">
        <f t="shared" si="75"/>
        <v>149</v>
      </c>
      <c r="B149" s="1359"/>
      <c r="C149" s="1290"/>
      <c r="D149" s="1336"/>
      <c r="E149" s="1336"/>
      <c r="F149" s="1336"/>
      <c r="G149" s="132" t="s">
        <v>103</v>
      </c>
      <c r="H149" s="123">
        <f ca="1">ABS(ROUND(SUMIFS('BP CONTABLE'!$C:$C,'BP CONTABLE'!$E:$E,CELL("contenido",A149),'BP CONTABLE'!$D:$D,CELL("contenido",G149)),0))</f>
        <v>0</v>
      </c>
      <c r="I149" s="123"/>
      <c r="J149" s="590">
        <f t="shared" ca="1" si="81"/>
        <v>0</v>
      </c>
      <c r="K149" s="590">
        <f t="shared" ca="1" si="82"/>
        <v>0</v>
      </c>
      <c r="L149" s="122">
        <f t="shared" ca="1" si="83"/>
        <v>0</v>
      </c>
      <c r="N149" s="122"/>
      <c r="O149" s="122"/>
      <c r="P149" s="122"/>
      <c r="Q149" s="122"/>
      <c r="R149" s="122"/>
      <c r="S149" s="122">
        <f t="shared" ca="1" si="79"/>
        <v>0</v>
      </c>
      <c r="T149" s="122"/>
      <c r="V149" s="122">
        <f ca="1">ABS(ROUND(SUMIFS('BP FISCAL'!$C:$C,'BP FISCAL'!$E:$E,CELL("contenido",A149),'BP FISCAL'!$D:$D,CELL("contenido",G149)),0))</f>
        <v>0</v>
      </c>
      <c r="X149" s="122"/>
      <c r="Y149" s="122">
        <f t="shared" ca="1" si="84"/>
        <v>0</v>
      </c>
      <c r="AA149" s="122"/>
      <c r="AB149" s="122"/>
      <c r="AD149" s="122"/>
      <c r="AF149" s="101"/>
    </row>
    <row r="150" spans="1:32" ht="30" customHeight="1">
      <c r="A150" s="120">
        <f t="shared" si="75"/>
        <v>150</v>
      </c>
      <c r="B150" s="1359"/>
      <c r="C150" s="1290"/>
      <c r="D150" s="1337" t="s">
        <v>426</v>
      </c>
      <c r="E150" s="1356"/>
      <c r="F150" s="1357"/>
      <c r="G150" s="132" t="s">
        <v>764</v>
      </c>
      <c r="H150" s="123">
        <f ca="1">ABS(ROUND(SUMIFS('BP CONTABLE'!$C:$C,'BP CONTABLE'!$E:$E,CELL("contenido",A150),'BP CONTABLE'!$D:$D,CELL("contenido",G150)),0))</f>
        <v>0</v>
      </c>
      <c r="I150" s="123"/>
      <c r="J150" s="590">
        <f t="shared" ca="1" si="81"/>
        <v>0</v>
      </c>
      <c r="K150" s="590">
        <f t="shared" ca="1" si="82"/>
        <v>0</v>
      </c>
      <c r="L150" s="122">
        <f t="shared" ca="1" si="83"/>
        <v>0</v>
      </c>
      <c r="N150" s="122"/>
      <c r="O150" s="122"/>
      <c r="P150" s="122"/>
      <c r="Q150" s="122"/>
      <c r="R150" s="122"/>
      <c r="S150" s="122">
        <f t="shared" ca="1" si="79"/>
        <v>0</v>
      </c>
      <c r="T150" s="122"/>
      <c r="V150" s="122">
        <f ca="1">ABS(ROUND(SUMIFS('BP FISCAL'!$C:$C,'BP FISCAL'!$E:$E,CELL("contenido",A150),'BP FISCAL'!$D:$D,CELL("contenido",G150)),0))</f>
        <v>0</v>
      </c>
      <c r="X150" s="122"/>
      <c r="Y150" s="122">
        <f t="shared" ca="1" si="84"/>
        <v>0</v>
      </c>
      <c r="AA150" s="122"/>
      <c r="AB150" s="122"/>
      <c r="AD150" s="122"/>
      <c r="AF150" s="101"/>
    </row>
    <row r="151" spans="1:32" ht="30" customHeight="1">
      <c r="A151" s="120">
        <f t="shared" si="75"/>
        <v>151</v>
      </c>
      <c r="B151" s="1359"/>
      <c r="C151" s="1290"/>
      <c r="D151" s="1364"/>
      <c r="E151" s="1365"/>
      <c r="F151" s="1366"/>
      <c r="G151" s="132" t="s">
        <v>103</v>
      </c>
      <c r="H151" s="123">
        <f ca="1">ABS(ROUND(SUMIFS('BP CONTABLE'!$C:$C,'BP CONTABLE'!$E:$E,CELL("contenido",A151),'BP CONTABLE'!$D:$D,CELL("contenido",G151)),0))</f>
        <v>0</v>
      </c>
      <c r="I151" s="123"/>
      <c r="J151" s="590">
        <f t="shared" ca="1" si="81"/>
        <v>0</v>
      </c>
      <c r="K151" s="590">
        <f t="shared" ca="1" si="82"/>
        <v>0</v>
      </c>
      <c r="L151" s="122">
        <f t="shared" ca="1" si="83"/>
        <v>0</v>
      </c>
      <c r="N151" s="122"/>
      <c r="O151" s="122"/>
      <c r="P151" s="122"/>
      <c r="Q151" s="122"/>
      <c r="R151" s="122"/>
      <c r="S151" s="122">
        <f t="shared" ca="1" si="79"/>
        <v>0</v>
      </c>
      <c r="T151" s="122"/>
      <c r="V151" s="122">
        <f ca="1">ABS(ROUND(SUMIFS('BP FISCAL'!$C:$C,'BP FISCAL'!$E:$E,CELL("contenido",A151),'BP FISCAL'!$D:$D,CELL("contenido",G151)),0))</f>
        <v>0</v>
      </c>
      <c r="X151" s="122"/>
      <c r="Y151" s="122">
        <f t="shared" ca="1" si="84"/>
        <v>0</v>
      </c>
      <c r="AA151" s="122"/>
      <c r="AB151" s="122"/>
      <c r="AD151" s="122"/>
      <c r="AF151" s="101"/>
    </row>
    <row r="152" spans="1:32" ht="30" customHeight="1">
      <c r="A152" s="120">
        <f t="shared" si="75"/>
        <v>152</v>
      </c>
      <c r="B152" s="1359"/>
      <c r="C152" s="1290"/>
      <c r="D152" s="1337" t="s">
        <v>427</v>
      </c>
      <c r="E152" s="1356"/>
      <c r="F152" s="1357"/>
      <c r="G152" s="132" t="s">
        <v>764</v>
      </c>
      <c r="H152" s="123">
        <f ca="1">ABS(ROUND(SUMIFS('BP CONTABLE'!$C:$C,'BP CONTABLE'!$E:$E,CELL("contenido",A152),'BP CONTABLE'!$D:$D,CELL("contenido",G152)),0))</f>
        <v>0</v>
      </c>
      <c r="I152" s="123"/>
      <c r="J152" s="590">
        <f t="shared" ca="1" si="81"/>
        <v>0</v>
      </c>
      <c r="K152" s="590">
        <f t="shared" ca="1" si="82"/>
        <v>0</v>
      </c>
      <c r="L152" s="122">
        <f t="shared" ca="1" si="83"/>
        <v>0</v>
      </c>
      <c r="N152" s="122"/>
      <c r="O152" s="122"/>
      <c r="P152" s="122"/>
      <c r="Q152" s="122"/>
      <c r="R152" s="122"/>
      <c r="S152" s="122">
        <f t="shared" ca="1" si="79"/>
        <v>0</v>
      </c>
      <c r="T152" s="122"/>
      <c r="V152" s="122">
        <f ca="1">ABS(ROUND(SUMIFS('BP FISCAL'!$C:$C,'BP FISCAL'!$E:$E,CELL("contenido",A152),'BP FISCAL'!$D:$D,CELL("contenido",G152)),0))</f>
        <v>0</v>
      </c>
      <c r="X152" s="122"/>
      <c r="Y152" s="122">
        <f t="shared" ca="1" si="84"/>
        <v>0</v>
      </c>
      <c r="AA152" s="122"/>
      <c r="AB152" s="122"/>
      <c r="AD152" s="122"/>
      <c r="AF152" s="101"/>
    </row>
    <row r="153" spans="1:32" ht="30" customHeight="1">
      <c r="A153" s="120">
        <f t="shared" si="75"/>
        <v>153</v>
      </c>
      <c r="B153" s="1359"/>
      <c r="C153" s="1290"/>
      <c r="D153" s="1364"/>
      <c r="E153" s="1365"/>
      <c r="F153" s="1366"/>
      <c r="G153" s="132" t="s">
        <v>103</v>
      </c>
      <c r="H153" s="123">
        <f ca="1">ABS(ROUND(SUMIFS('BP CONTABLE'!$C:$C,'BP CONTABLE'!$E:$E,CELL("contenido",A153),'BP CONTABLE'!$D:$D,CELL("contenido",G153)),0))</f>
        <v>0</v>
      </c>
      <c r="I153" s="123"/>
      <c r="J153" s="590">
        <f t="shared" ca="1" si="81"/>
        <v>0</v>
      </c>
      <c r="K153" s="590">
        <f t="shared" ca="1" si="82"/>
        <v>0</v>
      </c>
      <c r="L153" s="122">
        <f t="shared" ca="1" si="83"/>
        <v>0</v>
      </c>
      <c r="N153" s="122"/>
      <c r="O153" s="122"/>
      <c r="P153" s="122"/>
      <c r="Q153" s="122"/>
      <c r="R153" s="122"/>
      <c r="S153" s="122">
        <f t="shared" ca="1" si="79"/>
        <v>0</v>
      </c>
      <c r="T153" s="122"/>
      <c r="V153" s="122">
        <f ca="1">ABS(ROUND(SUMIFS('BP FISCAL'!$C:$C,'BP FISCAL'!$E:$E,CELL("contenido",A153),'BP FISCAL'!$D:$D,CELL("contenido",G153)),0))</f>
        <v>0</v>
      </c>
      <c r="X153" s="122"/>
      <c r="Y153" s="122">
        <f t="shared" ca="1" si="84"/>
        <v>0</v>
      </c>
      <c r="AA153" s="122"/>
      <c r="AB153" s="122"/>
      <c r="AD153" s="122"/>
      <c r="AF153" s="101"/>
    </row>
    <row r="154" spans="1:32" ht="30" customHeight="1">
      <c r="A154" s="120">
        <f t="shared" si="75"/>
        <v>154</v>
      </c>
      <c r="B154" s="1359"/>
      <c r="C154" s="1290"/>
      <c r="D154" s="1337" t="s">
        <v>428</v>
      </c>
      <c r="E154" s="1356"/>
      <c r="F154" s="1357"/>
      <c r="G154" s="132" t="s">
        <v>764</v>
      </c>
      <c r="H154" s="123">
        <f ca="1">ABS(ROUND(SUMIFS('BP CONTABLE'!$C:$C,'BP CONTABLE'!$E:$E,CELL("contenido",A154),'BP CONTABLE'!$D:$D,CELL("contenido",G154)),0))</f>
        <v>0</v>
      </c>
      <c r="I154" s="123"/>
      <c r="J154" s="590">
        <f t="shared" ca="1" si="81"/>
        <v>0</v>
      </c>
      <c r="K154" s="590">
        <f t="shared" ca="1" si="82"/>
        <v>0</v>
      </c>
      <c r="L154" s="122">
        <f t="shared" ca="1" si="83"/>
        <v>0</v>
      </c>
      <c r="N154" s="122"/>
      <c r="O154" s="122"/>
      <c r="P154" s="122"/>
      <c r="Q154" s="122"/>
      <c r="R154" s="122"/>
      <c r="S154" s="122">
        <f t="shared" ca="1" si="79"/>
        <v>0</v>
      </c>
      <c r="T154" s="122"/>
      <c r="V154" s="122">
        <f ca="1">ABS(ROUND(SUMIFS('BP FISCAL'!$C:$C,'BP FISCAL'!$E:$E,CELL("contenido",A154),'BP FISCAL'!$D:$D,CELL("contenido",G154)),0))</f>
        <v>0</v>
      </c>
      <c r="X154" s="122"/>
      <c r="Y154" s="122">
        <f t="shared" ca="1" si="84"/>
        <v>0</v>
      </c>
      <c r="AA154" s="122"/>
      <c r="AB154" s="122"/>
      <c r="AD154" s="122"/>
      <c r="AF154" s="101"/>
    </row>
    <row r="155" spans="1:32" ht="30" customHeight="1">
      <c r="A155" s="120">
        <f t="shared" si="75"/>
        <v>155</v>
      </c>
      <c r="B155" s="1359"/>
      <c r="C155" s="1290"/>
      <c r="D155" s="1364"/>
      <c r="E155" s="1365"/>
      <c r="F155" s="1366"/>
      <c r="G155" s="132" t="s">
        <v>103</v>
      </c>
      <c r="H155" s="123">
        <f ca="1">ABS(ROUND(SUMIFS('BP CONTABLE'!$C:$C,'BP CONTABLE'!$E:$E,CELL("contenido",A155),'BP CONTABLE'!$D:$D,CELL("contenido",G155)),0))</f>
        <v>0</v>
      </c>
      <c r="I155" s="123"/>
      <c r="J155" s="590">
        <f t="shared" ca="1" si="81"/>
        <v>0</v>
      </c>
      <c r="K155" s="590">
        <f t="shared" ca="1" si="82"/>
        <v>0</v>
      </c>
      <c r="L155" s="122">
        <f t="shared" ca="1" si="83"/>
        <v>0</v>
      </c>
      <c r="N155" s="122"/>
      <c r="O155" s="122"/>
      <c r="P155" s="122"/>
      <c r="Q155" s="122"/>
      <c r="R155" s="122"/>
      <c r="S155" s="122">
        <f t="shared" ca="1" si="79"/>
        <v>0</v>
      </c>
      <c r="T155" s="122"/>
      <c r="V155" s="122">
        <f ca="1">ABS(ROUND(SUMIFS('BP FISCAL'!$C:$C,'BP FISCAL'!$E:$E,CELL("contenido",A155),'BP FISCAL'!$D:$D,CELL("contenido",G155)),0))</f>
        <v>0</v>
      </c>
      <c r="X155" s="122"/>
      <c r="Y155" s="122">
        <f t="shared" ca="1" si="84"/>
        <v>0</v>
      </c>
      <c r="AA155" s="122"/>
      <c r="AB155" s="122"/>
      <c r="AD155" s="122"/>
      <c r="AF155" s="101"/>
    </row>
    <row r="156" spans="1:32" ht="28.5" customHeight="1">
      <c r="A156" s="120">
        <f t="shared" si="75"/>
        <v>156</v>
      </c>
      <c r="B156" s="1359"/>
      <c r="C156" s="1290"/>
      <c r="D156" s="1275" t="s">
        <v>325</v>
      </c>
      <c r="E156" s="1280"/>
      <c r="F156" s="1280"/>
      <c r="G156" s="1276"/>
      <c r="H156" s="123">
        <f ca="1">ABS(ROUND(SUMIFS('BP CONTABLE'!$C:$C,'BP CONTABLE'!$E:$E,CELL("contenido",A156),'BP CONTABLE'!$D:$D,CELL("contenido",D156)),0))</f>
        <v>0</v>
      </c>
      <c r="I156" s="123"/>
      <c r="J156" s="590">
        <f t="shared" ca="1" si="81"/>
        <v>0</v>
      </c>
      <c r="K156" s="590">
        <f t="shared" ca="1" si="82"/>
        <v>0</v>
      </c>
      <c r="L156" s="122">
        <f t="shared" ca="1" si="83"/>
        <v>0</v>
      </c>
      <c r="N156" s="122"/>
      <c r="O156" s="122"/>
      <c r="P156" s="122"/>
      <c r="Q156" s="122"/>
      <c r="R156" s="122"/>
      <c r="S156" s="122">
        <f t="shared" ca="1" si="79"/>
        <v>0</v>
      </c>
      <c r="T156" s="122"/>
      <c r="V156" s="122">
        <f ca="1">ABS(ROUND(SUMIFS('BP FISCAL'!$C:$C,'BP FISCAL'!$E:$E,CELL("contenido",A156),'BP FISCAL'!$D:$D,CELL("contenido",D156)),0))</f>
        <v>0</v>
      </c>
      <c r="X156" s="122"/>
      <c r="Y156" s="122">
        <f t="shared" ca="1" si="84"/>
        <v>0</v>
      </c>
      <c r="AA156" s="122"/>
      <c r="AB156" s="122"/>
      <c r="AD156" s="122"/>
      <c r="AF156" s="101"/>
    </row>
    <row r="157" spans="1:32" ht="30.75" customHeight="1">
      <c r="A157" s="120">
        <f t="shared" si="75"/>
        <v>157</v>
      </c>
      <c r="B157" s="1359"/>
      <c r="C157" s="1290"/>
      <c r="D157" s="1337" t="s">
        <v>231</v>
      </c>
      <c r="E157" s="1356"/>
      <c r="F157" s="1357"/>
      <c r="G157" s="132" t="s">
        <v>764</v>
      </c>
      <c r="H157" s="123">
        <f ca="1">ABS(ROUND(SUMIFS('BP CONTABLE'!$C:$C,'BP CONTABLE'!$E:$E,CELL("contenido",A157),'BP CONTABLE'!$D:$D,CELL("contenido",G157)),0))</f>
        <v>0</v>
      </c>
      <c r="I157" s="123"/>
      <c r="J157" s="590">
        <f t="shared" ca="1" si="81"/>
        <v>0</v>
      </c>
      <c r="K157" s="590">
        <f t="shared" ca="1" si="82"/>
        <v>0</v>
      </c>
      <c r="L157" s="122">
        <f t="shared" ca="1" si="83"/>
        <v>0</v>
      </c>
      <c r="N157" s="122"/>
      <c r="O157" s="122"/>
      <c r="P157" s="122"/>
      <c r="Q157" s="122"/>
      <c r="R157" s="122"/>
      <c r="S157" s="122">
        <f t="shared" ca="1" si="79"/>
        <v>0</v>
      </c>
      <c r="T157" s="122"/>
      <c r="V157" s="122">
        <f ca="1">ABS(ROUND(SUMIFS('BP FISCAL'!$C:$C,'BP FISCAL'!$E:$E,CELL("contenido",A157),'BP FISCAL'!$D:$D,CELL("contenido",G157)),0))</f>
        <v>0</v>
      </c>
      <c r="X157" s="122"/>
      <c r="Y157" s="122">
        <f t="shared" ca="1" si="84"/>
        <v>0</v>
      </c>
      <c r="AA157" s="122"/>
      <c r="AB157" s="122"/>
      <c r="AD157" s="122"/>
      <c r="AF157" s="101"/>
    </row>
    <row r="158" spans="1:32" ht="30.75" customHeight="1">
      <c r="A158" s="120">
        <f t="shared" si="75"/>
        <v>158</v>
      </c>
      <c r="B158" s="1359"/>
      <c r="C158" s="1290"/>
      <c r="D158" s="1364"/>
      <c r="E158" s="1365"/>
      <c r="F158" s="1366"/>
      <c r="G158" s="132" t="s">
        <v>103</v>
      </c>
      <c r="H158" s="123">
        <f ca="1">ABS(ROUND(SUMIFS('BP CONTABLE'!$C:$C,'BP CONTABLE'!$E:$E,CELL("contenido",A158),'BP CONTABLE'!$D:$D,CELL("contenido",G158)),0))</f>
        <v>0</v>
      </c>
      <c r="I158" s="123"/>
      <c r="J158" s="590">
        <f t="shared" ca="1" si="81"/>
        <v>0</v>
      </c>
      <c r="K158" s="590">
        <f t="shared" ca="1" si="82"/>
        <v>0</v>
      </c>
      <c r="L158" s="122">
        <f t="shared" ca="1" si="83"/>
        <v>0</v>
      </c>
      <c r="N158" s="122"/>
      <c r="O158" s="122"/>
      <c r="P158" s="122"/>
      <c r="Q158" s="122"/>
      <c r="R158" s="122"/>
      <c r="S158" s="122">
        <f t="shared" ca="1" si="79"/>
        <v>0</v>
      </c>
      <c r="T158" s="122"/>
      <c r="V158" s="122">
        <f ca="1">ABS(ROUND(SUMIFS('BP FISCAL'!$C:$C,'BP FISCAL'!$E:$E,CELL("contenido",A158),'BP FISCAL'!$D:$D,CELL("contenido",G158)),0))</f>
        <v>0</v>
      </c>
      <c r="X158" s="122"/>
      <c r="Y158" s="122">
        <f t="shared" ca="1" si="84"/>
        <v>0</v>
      </c>
      <c r="AA158" s="122"/>
      <c r="AB158" s="122"/>
      <c r="AD158" s="122"/>
      <c r="AF158" s="101"/>
    </row>
    <row r="159" spans="1:32" ht="25.5" customHeight="1">
      <c r="A159" s="120">
        <f t="shared" si="75"/>
        <v>159</v>
      </c>
      <c r="B159" s="1359"/>
      <c r="C159" s="1290"/>
      <c r="D159" s="1367" t="s">
        <v>106</v>
      </c>
      <c r="E159" s="1368"/>
      <c r="F159" s="1336" t="s">
        <v>6</v>
      </c>
      <c r="G159" s="1336"/>
      <c r="H159" s="123">
        <f ca="1">ABS(ROUND(SUMIFS('BP CONTABLE'!$C:$C,'BP CONTABLE'!$E:$E,CELL("contenido",A159),'BP CONTABLE'!$D:$D,CELL("contenido",F159)),0))</f>
        <v>0</v>
      </c>
      <c r="I159" s="123"/>
      <c r="J159" s="590">
        <f t="shared" ca="1" si="81"/>
        <v>0</v>
      </c>
      <c r="K159" s="590">
        <f t="shared" ca="1" si="82"/>
        <v>0</v>
      </c>
      <c r="L159" s="122">
        <f t="shared" ca="1" si="83"/>
        <v>0</v>
      </c>
      <c r="N159" s="122"/>
      <c r="O159" s="122"/>
      <c r="P159" s="122"/>
      <c r="Q159" s="122"/>
      <c r="R159" s="122"/>
      <c r="S159" s="122">
        <f t="shared" ca="1" si="79"/>
        <v>0</v>
      </c>
      <c r="T159" s="122"/>
      <c r="V159" s="122">
        <f ca="1">ABS(ROUND(SUMIFS('BP FISCAL'!$C:$C,'BP FISCAL'!$E:$E,CELL("contenido",A159),'BP FISCAL'!$D:$D,CELL("contenido",F159)),0))</f>
        <v>0</v>
      </c>
      <c r="X159" s="122"/>
      <c r="Y159" s="122">
        <f t="shared" ca="1" si="84"/>
        <v>0</v>
      </c>
      <c r="AA159" s="122"/>
      <c r="AB159" s="122"/>
      <c r="AD159" s="122"/>
      <c r="AF159" s="101"/>
    </row>
    <row r="160" spans="1:32" ht="23.45" customHeight="1">
      <c r="A160" s="120">
        <f t="shared" si="75"/>
        <v>160</v>
      </c>
      <c r="B160" s="1359"/>
      <c r="C160" s="1290"/>
      <c r="D160" s="1369"/>
      <c r="E160" s="1370"/>
      <c r="F160" s="1336" t="s">
        <v>11</v>
      </c>
      <c r="G160" s="1336"/>
      <c r="H160" s="123">
        <f ca="1">ABS(ROUND(SUMIFS('BP CONTABLE'!$C:$C,'BP CONTABLE'!$E:$E,CELL("contenido",A160),'BP CONTABLE'!$D:$D,CELL("contenido",F160)),0))</f>
        <v>0</v>
      </c>
      <c r="I160" s="123"/>
      <c r="J160" s="590">
        <f t="shared" ca="1" si="81"/>
        <v>0</v>
      </c>
      <c r="K160" s="590">
        <f t="shared" ca="1" si="82"/>
        <v>0</v>
      </c>
      <c r="L160" s="122">
        <f t="shared" ca="1" si="83"/>
        <v>0</v>
      </c>
      <c r="N160" s="122"/>
      <c r="O160" s="122"/>
      <c r="P160" s="122"/>
      <c r="Q160" s="122"/>
      <c r="R160" s="122"/>
      <c r="S160" s="122">
        <f t="shared" ca="1" si="79"/>
        <v>0</v>
      </c>
      <c r="T160" s="122"/>
      <c r="V160" s="122">
        <f ca="1">ABS(ROUND(SUMIFS('BP FISCAL'!$C:$C,'BP FISCAL'!$E:$E,CELL("contenido",A160),'BP FISCAL'!$D:$D,CELL("contenido",F160)),0))</f>
        <v>0</v>
      </c>
      <c r="X160" s="122"/>
      <c r="Y160" s="122">
        <f t="shared" ca="1" si="84"/>
        <v>0</v>
      </c>
      <c r="AA160" s="122"/>
      <c r="AB160" s="122"/>
      <c r="AD160" s="122"/>
      <c r="AF160" s="101"/>
    </row>
    <row r="161" spans="1:32" ht="23.45" customHeight="1">
      <c r="A161" s="120">
        <f t="shared" si="75"/>
        <v>161</v>
      </c>
      <c r="B161" s="1359"/>
      <c r="C161" s="1290"/>
      <c r="D161" s="1369"/>
      <c r="E161" s="1370"/>
      <c r="F161" s="1336" t="s">
        <v>408</v>
      </c>
      <c r="G161" s="1336"/>
      <c r="H161" s="123">
        <f ca="1">ABS(ROUND(SUMIFS('BP CONTABLE'!$C:$C,'BP CONTABLE'!$E:$E,CELL("contenido",A161),'BP CONTABLE'!$D:$D,CELL("contenido",F161)),0))</f>
        <v>0</v>
      </c>
      <c r="I161" s="123"/>
      <c r="J161" s="590">
        <f t="shared" ca="1" si="81"/>
        <v>0</v>
      </c>
      <c r="K161" s="590">
        <f t="shared" ca="1" si="82"/>
        <v>0</v>
      </c>
      <c r="L161" s="122">
        <f t="shared" ca="1" si="83"/>
        <v>0</v>
      </c>
      <c r="N161" s="122"/>
      <c r="O161" s="122"/>
      <c r="P161" s="122"/>
      <c r="Q161" s="122"/>
      <c r="R161" s="122"/>
      <c r="S161" s="122">
        <f t="shared" ca="1" si="79"/>
        <v>0</v>
      </c>
      <c r="T161" s="122"/>
      <c r="V161" s="122">
        <f ca="1">ABS(ROUND(SUMIFS('BP FISCAL'!$C:$C,'BP FISCAL'!$E:$E,CELL("contenido",A161),'BP FISCAL'!$D:$D,CELL("contenido",F161)),0))</f>
        <v>0</v>
      </c>
      <c r="X161" s="122"/>
      <c r="Y161" s="122">
        <f t="shared" ca="1" si="84"/>
        <v>0</v>
      </c>
      <c r="AA161" s="122"/>
      <c r="AB161" s="122"/>
      <c r="AD161" s="122"/>
      <c r="AF161" s="101"/>
    </row>
    <row r="162" spans="1:32" ht="30.75" customHeight="1">
      <c r="A162" s="120">
        <f t="shared" si="75"/>
        <v>162</v>
      </c>
      <c r="B162" s="1359"/>
      <c r="C162" s="1290"/>
      <c r="D162" s="1369"/>
      <c r="E162" s="1370"/>
      <c r="F162" s="1336" t="s">
        <v>409</v>
      </c>
      <c r="G162" s="1336"/>
      <c r="H162" s="123">
        <f ca="1">ABS(ROUND(SUMIFS('BP CONTABLE'!$C:$C,'BP CONTABLE'!$E:$E,CELL("contenido",A162),'BP CONTABLE'!$D:$D,CELL("contenido",F162)),0))</f>
        <v>0</v>
      </c>
      <c r="I162" s="123"/>
      <c r="J162" s="590">
        <f t="shared" ca="1" si="81"/>
        <v>0</v>
      </c>
      <c r="K162" s="590">
        <f t="shared" ca="1" si="82"/>
        <v>0</v>
      </c>
      <c r="L162" s="122">
        <f t="shared" ca="1" si="83"/>
        <v>0</v>
      </c>
      <c r="N162" s="122"/>
      <c r="O162" s="122"/>
      <c r="P162" s="122"/>
      <c r="Q162" s="122"/>
      <c r="R162" s="122"/>
      <c r="S162" s="122">
        <f t="shared" ca="1" si="79"/>
        <v>0</v>
      </c>
      <c r="T162" s="122"/>
      <c r="V162" s="122">
        <f ca="1">ABS(ROUND(SUMIFS('BP FISCAL'!$C:$C,'BP FISCAL'!$E:$E,CELL("contenido",A162),'BP FISCAL'!$D:$D,CELL("contenido",F162)),0))</f>
        <v>0</v>
      </c>
      <c r="X162" s="122"/>
      <c r="Y162" s="122">
        <f t="shared" ca="1" si="84"/>
        <v>0</v>
      </c>
      <c r="AA162" s="122"/>
      <c r="AB162" s="122"/>
      <c r="AD162" s="122"/>
      <c r="AF162" s="101"/>
    </row>
    <row r="163" spans="1:32" ht="30.75" customHeight="1">
      <c r="A163" s="120">
        <f t="shared" si="75"/>
        <v>163</v>
      </c>
      <c r="B163" s="1359"/>
      <c r="C163" s="1290"/>
      <c r="D163" s="1369"/>
      <c r="E163" s="1370"/>
      <c r="F163" s="1336" t="s">
        <v>410</v>
      </c>
      <c r="G163" s="1336"/>
      <c r="H163" s="123">
        <f ca="1">ABS(ROUND(SUMIFS('BP CONTABLE'!$C:$C,'BP CONTABLE'!$E:$E,CELL("contenido",A163),'BP CONTABLE'!$D:$D,CELL("contenido",F163)),0))</f>
        <v>0</v>
      </c>
      <c r="I163" s="123"/>
      <c r="J163" s="590">
        <f t="shared" ca="1" si="81"/>
        <v>0</v>
      </c>
      <c r="K163" s="590">
        <f t="shared" ca="1" si="82"/>
        <v>0</v>
      </c>
      <c r="L163" s="122">
        <f t="shared" ca="1" si="83"/>
        <v>0</v>
      </c>
      <c r="N163" s="122"/>
      <c r="O163" s="122"/>
      <c r="P163" s="122"/>
      <c r="Q163" s="122"/>
      <c r="R163" s="122"/>
      <c r="S163" s="122">
        <f t="shared" ca="1" si="79"/>
        <v>0</v>
      </c>
      <c r="T163" s="122"/>
      <c r="V163" s="122">
        <f ca="1">ABS(ROUND(SUMIFS('BP FISCAL'!$C:$C,'BP FISCAL'!$E:$E,CELL("contenido",A163),'BP FISCAL'!$D:$D,CELL("contenido",F163)),0))</f>
        <v>0</v>
      </c>
      <c r="X163" s="122"/>
      <c r="Y163" s="122">
        <f t="shared" ca="1" si="84"/>
        <v>0</v>
      </c>
      <c r="AA163" s="122"/>
      <c r="AB163" s="122"/>
      <c r="AD163" s="122"/>
      <c r="AF163" s="101"/>
    </row>
    <row r="164" spans="1:32" ht="30.75" customHeight="1">
      <c r="A164" s="120">
        <f t="shared" si="75"/>
        <v>164</v>
      </c>
      <c r="B164" s="1359"/>
      <c r="C164" s="1290"/>
      <c r="D164" s="1369"/>
      <c r="E164" s="1370"/>
      <c r="F164" s="1336" t="s">
        <v>429</v>
      </c>
      <c r="G164" s="1336"/>
      <c r="H164" s="123">
        <f ca="1">ABS(ROUND(SUMIFS('BP CONTABLE'!$C:$C,'BP CONTABLE'!$E:$E,CELL("contenido",A164),'BP CONTABLE'!$D:$D,CELL("contenido",F164)),0))</f>
        <v>0</v>
      </c>
      <c r="I164" s="123"/>
      <c r="J164" s="590">
        <f t="shared" ca="1" si="81"/>
        <v>0</v>
      </c>
      <c r="K164" s="590">
        <f t="shared" ca="1" si="82"/>
        <v>0</v>
      </c>
      <c r="L164" s="122">
        <f t="shared" ca="1" si="83"/>
        <v>0</v>
      </c>
      <c r="N164" s="122"/>
      <c r="O164" s="122"/>
      <c r="P164" s="122"/>
      <c r="Q164" s="122"/>
      <c r="R164" s="122"/>
      <c r="S164" s="122">
        <f t="shared" ca="1" si="79"/>
        <v>0</v>
      </c>
      <c r="T164" s="122"/>
      <c r="V164" s="122">
        <f ca="1">ABS(ROUND(SUMIFS('BP FISCAL'!$C:$C,'BP FISCAL'!$E:$E,CELL("contenido",A164),'BP FISCAL'!$D:$D,CELL("contenido",F164)),0))</f>
        <v>0</v>
      </c>
      <c r="X164" s="122"/>
      <c r="Y164" s="122">
        <f t="shared" ca="1" si="84"/>
        <v>0</v>
      </c>
      <c r="AA164" s="122"/>
      <c r="AB164" s="122"/>
      <c r="AD164" s="122"/>
      <c r="AF164" s="101"/>
    </row>
    <row r="165" spans="1:32" ht="30.75" customHeight="1">
      <c r="A165" s="120">
        <f t="shared" si="75"/>
        <v>165</v>
      </c>
      <c r="B165" s="1359"/>
      <c r="C165" s="1290"/>
      <c r="D165" s="1369"/>
      <c r="E165" s="1370"/>
      <c r="F165" s="1336" t="s">
        <v>411</v>
      </c>
      <c r="G165" s="1336"/>
      <c r="H165" s="123">
        <f ca="1">ABS(ROUND(SUMIFS('BP CONTABLE'!$C:$C,'BP CONTABLE'!$E:$E,CELL("contenido",A165),'BP CONTABLE'!$D:$D,CELL("contenido",F165)),0))</f>
        <v>0</v>
      </c>
      <c r="I165" s="123"/>
      <c r="J165" s="590">
        <f t="shared" ca="1" si="81"/>
        <v>0</v>
      </c>
      <c r="K165" s="590">
        <f t="shared" ca="1" si="82"/>
        <v>0</v>
      </c>
      <c r="L165" s="122">
        <f t="shared" ca="1" si="83"/>
        <v>0</v>
      </c>
      <c r="N165" s="122"/>
      <c r="O165" s="122"/>
      <c r="P165" s="122"/>
      <c r="Q165" s="122"/>
      <c r="R165" s="122"/>
      <c r="S165" s="122">
        <f t="shared" ca="1" si="79"/>
        <v>0</v>
      </c>
      <c r="T165" s="122"/>
      <c r="V165" s="122">
        <f ca="1">ABS(ROUND(SUMIFS('BP FISCAL'!$C:$C,'BP FISCAL'!$E:$E,CELL("contenido",A165),'BP FISCAL'!$D:$D,CELL("contenido",F165)),0))</f>
        <v>0</v>
      </c>
      <c r="X165" s="122"/>
      <c r="Y165" s="122">
        <f t="shared" ca="1" si="84"/>
        <v>0</v>
      </c>
      <c r="AA165" s="122"/>
      <c r="AB165" s="122"/>
      <c r="AD165" s="122"/>
      <c r="AF165" s="101"/>
    </row>
    <row r="166" spans="1:32" ht="30.75" customHeight="1">
      <c r="A166" s="120">
        <f t="shared" si="75"/>
        <v>166</v>
      </c>
      <c r="B166" s="1359"/>
      <c r="C166" s="1290"/>
      <c r="D166" s="1369"/>
      <c r="E166" s="1370"/>
      <c r="F166" s="1336" t="s">
        <v>430</v>
      </c>
      <c r="G166" s="1336"/>
      <c r="H166" s="123">
        <f ca="1">ABS(ROUND(SUMIFS('BP CONTABLE'!$C:$C,'BP CONTABLE'!$E:$E,CELL("contenido",A166),'BP CONTABLE'!$D:$D,CELL("contenido",F166)),0))</f>
        <v>0</v>
      </c>
      <c r="I166" s="123"/>
      <c r="J166" s="590">
        <f t="shared" ca="1" si="81"/>
        <v>0</v>
      </c>
      <c r="K166" s="590">
        <f t="shared" ca="1" si="82"/>
        <v>0</v>
      </c>
      <c r="L166" s="122">
        <f t="shared" ca="1" si="83"/>
        <v>0</v>
      </c>
      <c r="N166" s="122"/>
      <c r="O166" s="122"/>
      <c r="P166" s="122"/>
      <c r="Q166" s="122"/>
      <c r="R166" s="122"/>
      <c r="S166" s="122">
        <f t="shared" ca="1" si="79"/>
        <v>0</v>
      </c>
      <c r="T166" s="122"/>
      <c r="V166" s="122">
        <f ca="1">ABS(ROUND(SUMIFS('BP FISCAL'!$C:$C,'BP FISCAL'!$E:$E,CELL("contenido",A166),'BP FISCAL'!$D:$D,CELL("contenido",F166)),0))</f>
        <v>0</v>
      </c>
      <c r="X166" s="122"/>
      <c r="Y166" s="122">
        <f t="shared" ca="1" si="84"/>
        <v>0</v>
      </c>
      <c r="AA166" s="122"/>
      <c r="AB166" s="122"/>
      <c r="AD166" s="122"/>
      <c r="AF166" s="101"/>
    </row>
    <row r="167" spans="1:32" ht="30.75" customHeight="1">
      <c r="A167" s="120">
        <f t="shared" si="75"/>
        <v>167</v>
      </c>
      <c r="B167" s="1359"/>
      <c r="C167" s="1290"/>
      <c r="D167" s="1369"/>
      <c r="E167" s="1370"/>
      <c r="F167" s="1336" t="s">
        <v>412</v>
      </c>
      <c r="G167" s="1336"/>
      <c r="H167" s="123">
        <f ca="1">ABS(ROUND(SUMIFS('BP CONTABLE'!$C:$C,'BP CONTABLE'!$E:$E,CELL("contenido",A167),'BP CONTABLE'!$D:$D,CELL("contenido",F167)),0))</f>
        <v>0</v>
      </c>
      <c r="I167" s="123"/>
      <c r="J167" s="590">
        <f t="shared" ca="1" si="81"/>
        <v>0</v>
      </c>
      <c r="K167" s="590">
        <f t="shared" ca="1" si="82"/>
        <v>0</v>
      </c>
      <c r="L167" s="122">
        <f t="shared" ca="1" si="83"/>
        <v>0</v>
      </c>
      <c r="N167" s="122"/>
      <c r="O167" s="122"/>
      <c r="P167" s="122"/>
      <c r="Q167" s="122"/>
      <c r="R167" s="122"/>
      <c r="S167" s="122">
        <f t="shared" ca="1" si="79"/>
        <v>0</v>
      </c>
      <c r="T167" s="122"/>
      <c r="V167" s="122">
        <f ca="1">ABS(ROUND(SUMIFS('BP FISCAL'!$C:$C,'BP FISCAL'!$E:$E,CELL("contenido",A167),'BP FISCAL'!$D:$D,CELL("contenido",F167)),0))</f>
        <v>0</v>
      </c>
      <c r="X167" s="122"/>
      <c r="Y167" s="122">
        <f t="shared" ca="1" si="84"/>
        <v>0</v>
      </c>
      <c r="AA167" s="122"/>
      <c r="AB167" s="122"/>
      <c r="AD167" s="122"/>
      <c r="AF167" s="101"/>
    </row>
    <row r="168" spans="1:32" ht="30.75" customHeight="1">
      <c r="A168" s="120">
        <f t="shared" si="75"/>
        <v>168</v>
      </c>
      <c r="B168" s="1359"/>
      <c r="C168" s="1290"/>
      <c r="D168" s="1369"/>
      <c r="E168" s="1370"/>
      <c r="F168" s="1336" t="s">
        <v>413</v>
      </c>
      <c r="G168" s="1336"/>
      <c r="H168" s="123">
        <f ca="1">ABS(ROUND(SUMIFS('BP CONTABLE'!$C:$C,'BP CONTABLE'!$E:$E,CELL("contenido",A168),'BP CONTABLE'!$D:$D,CELL("contenido",F168)),0))</f>
        <v>0</v>
      </c>
      <c r="I168" s="123"/>
      <c r="J168" s="590">
        <f t="shared" ca="1" si="81"/>
        <v>0</v>
      </c>
      <c r="K168" s="590">
        <f t="shared" ca="1" si="82"/>
        <v>0</v>
      </c>
      <c r="L168" s="122">
        <f t="shared" ca="1" si="83"/>
        <v>0</v>
      </c>
      <c r="N168" s="122"/>
      <c r="O168" s="122"/>
      <c r="P168" s="122"/>
      <c r="Q168" s="122"/>
      <c r="R168" s="122"/>
      <c r="S168" s="122">
        <f t="shared" ca="1" si="79"/>
        <v>0</v>
      </c>
      <c r="T168" s="122"/>
      <c r="V168" s="122">
        <f ca="1">ABS(ROUND(SUMIFS('BP FISCAL'!$C:$C,'BP FISCAL'!$E:$E,CELL("contenido",A168),'BP FISCAL'!$D:$D,CELL("contenido",F168)),0))</f>
        <v>0</v>
      </c>
      <c r="X168" s="122"/>
      <c r="Y168" s="122">
        <f t="shared" ca="1" si="84"/>
        <v>0</v>
      </c>
      <c r="AA168" s="122"/>
      <c r="AB168" s="122"/>
      <c r="AD168" s="122"/>
      <c r="AF168" s="101"/>
    </row>
    <row r="169" spans="1:32" ht="30.75" customHeight="1">
      <c r="A169" s="120">
        <f t="shared" si="75"/>
        <v>169</v>
      </c>
      <c r="B169" s="1359"/>
      <c r="C169" s="1290"/>
      <c r="D169" s="1369"/>
      <c r="E169" s="1370"/>
      <c r="F169" s="1336" t="s">
        <v>431</v>
      </c>
      <c r="G169" s="1336"/>
      <c r="H169" s="123">
        <f ca="1">ABS(ROUND(SUMIFS('BP CONTABLE'!$C:$C,'BP CONTABLE'!$E:$E,CELL("contenido",A169),'BP CONTABLE'!$D:$D,CELL("contenido",F169)),0))</f>
        <v>0</v>
      </c>
      <c r="I169" s="123"/>
      <c r="J169" s="590">
        <f t="shared" ca="1" si="81"/>
        <v>0</v>
      </c>
      <c r="K169" s="590">
        <f t="shared" ca="1" si="82"/>
        <v>0</v>
      </c>
      <c r="L169" s="122">
        <f t="shared" ca="1" si="83"/>
        <v>0</v>
      </c>
      <c r="N169" s="122"/>
      <c r="O169" s="122"/>
      <c r="P169" s="122"/>
      <c r="Q169" s="122"/>
      <c r="R169" s="122"/>
      <c r="S169" s="122">
        <f t="shared" ca="1" si="79"/>
        <v>0</v>
      </c>
      <c r="T169" s="122"/>
      <c r="V169" s="122">
        <f ca="1">ABS(ROUND(SUMIFS('BP FISCAL'!$C:$C,'BP FISCAL'!$E:$E,CELL("contenido",A169),'BP FISCAL'!$D:$D,CELL("contenido",F169)),0))</f>
        <v>0</v>
      </c>
      <c r="X169" s="122"/>
      <c r="Y169" s="122">
        <f t="shared" ca="1" si="84"/>
        <v>0</v>
      </c>
      <c r="AA169" s="122"/>
      <c r="AB169" s="122"/>
      <c r="AD169" s="122"/>
      <c r="AF169" s="101"/>
    </row>
    <row r="170" spans="1:32" ht="30.75" customHeight="1">
      <c r="A170" s="120">
        <f t="shared" si="75"/>
        <v>170</v>
      </c>
      <c r="B170" s="1359"/>
      <c r="C170" s="1290"/>
      <c r="D170" s="1369"/>
      <c r="E170" s="1370"/>
      <c r="F170" s="1336" t="s">
        <v>326</v>
      </c>
      <c r="G170" s="1336"/>
      <c r="H170" s="123">
        <f ca="1">ABS(ROUND(SUMIFS('BP CONTABLE'!$C:$C,'BP CONTABLE'!$E:$E,CELL("contenido",A170),'BP CONTABLE'!$D:$D,CELL("contenido",F170)),0))</f>
        <v>0</v>
      </c>
      <c r="I170" s="123"/>
      <c r="J170" s="590">
        <f t="shared" ca="1" si="81"/>
        <v>0</v>
      </c>
      <c r="K170" s="590">
        <f t="shared" ca="1" si="82"/>
        <v>0</v>
      </c>
      <c r="L170" s="122">
        <f t="shared" ca="1" si="83"/>
        <v>0</v>
      </c>
      <c r="N170" s="122"/>
      <c r="O170" s="122"/>
      <c r="P170" s="122"/>
      <c r="Q170" s="122"/>
      <c r="R170" s="122"/>
      <c r="S170" s="122">
        <f t="shared" ca="1" si="79"/>
        <v>0</v>
      </c>
      <c r="T170" s="122"/>
      <c r="V170" s="122">
        <f ca="1">ABS(ROUND(SUMIFS('BP FISCAL'!$C:$C,'BP FISCAL'!$E:$E,CELL("contenido",A170),'BP FISCAL'!$D:$D,CELL("contenido",F170)),0))</f>
        <v>0</v>
      </c>
      <c r="X170" s="122"/>
      <c r="Y170" s="122">
        <f t="shared" ca="1" si="84"/>
        <v>0</v>
      </c>
      <c r="AA170" s="122"/>
      <c r="AB170" s="122"/>
      <c r="AD170" s="122"/>
      <c r="AF170" s="101"/>
    </row>
    <row r="171" spans="1:32" ht="30.75" customHeight="1">
      <c r="A171" s="120">
        <f t="shared" si="75"/>
        <v>171</v>
      </c>
      <c r="B171" s="1359"/>
      <c r="C171" s="1291"/>
      <c r="D171" s="1371"/>
      <c r="E171" s="1372"/>
      <c r="F171" s="1336" t="s">
        <v>222</v>
      </c>
      <c r="G171" s="1336"/>
      <c r="H171" s="123">
        <f ca="1">ABS(ROUND(SUMIFS('BP CONTABLE'!$C:$C,'BP CONTABLE'!$E:$E,CELL("contenido",A171),'BP CONTABLE'!$D:$D,CELL("contenido",F171)),0))</f>
        <v>0</v>
      </c>
      <c r="I171" s="123"/>
      <c r="J171" s="590">
        <f t="shared" ca="1" si="81"/>
        <v>0</v>
      </c>
      <c r="K171" s="590">
        <f t="shared" ca="1" si="82"/>
        <v>0</v>
      </c>
      <c r="L171" s="122">
        <f t="shared" ca="1" si="83"/>
        <v>0</v>
      </c>
      <c r="N171" s="122"/>
      <c r="O171" s="122"/>
      <c r="P171" s="122"/>
      <c r="Q171" s="122"/>
      <c r="R171" s="122"/>
      <c r="S171" s="122">
        <f t="shared" ca="1" si="79"/>
        <v>0</v>
      </c>
      <c r="T171" s="122"/>
      <c r="V171" s="122">
        <f ca="1">ABS(ROUND(SUMIFS('BP FISCAL'!$C:$C,'BP FISCAL'!$E:$E,CELL("contenido",A171),'BP FISCAL'!$D:$D,CELL("contenido",F171)),0))</f>
        <v>0</v>
      </c>
      <c r="X171" s="122"/>
      <c r="Y171" s="122">
        <f t="shared" ca="1" si="84"/>
        <v>0</v>
      </c>
      <c r="AA171" s="122"/>
      <c r="AB171" s="122"/>
      <c r="AD171" s="122"/>
      <c r="AF171" s="101"/>
    </row>
    <row r="172" spans="1:32" s="134" customFormat="1" ht="30" customHeight="1">
      <c r="A172" s="120">
        <f t="shared" si="75"/>
        <v>172</v>
      </c>
      <c r="B172" s="1359"/>
      <c r="C172" s="1292" t="s">
        <v>107</v>
      </c>
      <c r="D172" s="1293"/>
      <c r="E172" s="1286"/>
      <c r="F172" s="1286"/>
      <c r="G172" s="1287"/>
      <c r="H172" s="395">
        <f ca="1">SUM(H173:H184)</f>
        <v>0</v>
      </c>
      <c r="I172" s="395">
        <f>SUM(I173:I184)</f>
        <v>0</v>
      </c>
      <c r="J172" s="593">
        <f ca="1">SUM(J173:J184)</f>
        <v>0</v>
      </c>
      <c r="K172" s="593">
        <f ca="1">SUM(K173:K184)</f>
        <v>0</v>
      </c>
      <c r="L172" s="395">
        <f ca="1">SUM(L173:L184)</f>
        <v>0</v>
      </c>
      <c r="M172" s="136"/>
      <c r="N172" s="395"/>
      <c r="O172" s="395"/>
      <c r="P172" s="395"/>
      <c r="Q172" s="395"/>
      <c r="R172" s="395"/>
      <c r="S172" s="395">
        <f t="shared" ca="1" si="79"/>
        <v>0</v>
      </c>
      <c r="T172" s="395"/>
      <c r="U172" s="133"/>
      <c r="V172" s="395">
        <f ca="1">SUM(V173:V184)</f>
        <v>0</v>
      </c>
      <c r="W172" s="133"/>
      <c r="X172" s="395"/>
      <c r="Y172" s="395">
        <f ca="1">SUM(Y173:Y184)</f>
        <v>0</v>
      </c>
      <c r="Z172" s="133"/>
      <c r="AA172" s="395"/>
      <c r="AB172" s="395"/>
      <c r="AC172" s="133"/>
      <c r="AD172" s="395"/>
      <c r="AE172" s="133"/>
      <c r="AF172" s="133"/>
    </row>
    <row r="173" spans="1:32" ht="24.75" customHeight="1">
      <c r="A173" s="120">
        <f t="shared" si="75"/>
        <v>173</v>
      </c>
      <c r="B173" s="1359"/>
      <c r="C173" s="1289"/>
      <c r="D173" s="1336" t="s">
        <v>319</v>
      </c>
      <c r="E173" s="1336"/>
      <c r="F173" s="1336"/>
      <c r="G173" s="1336"/>
      <c r="H173" s="123">
        <f ca="1">ABS(ROUND(SUMIFS('BP CONTABLE'!$C:$C,'BP CONTABLE'!$E:$E,CELL("contenido",A173),'BP CONTABLE'!$D:$D,CELL("contenido",D173)),0))</f>
        <v>0</v>
      </c>
      <c r="I173" s="123"/>
      <c r="J173" s="591">
        <f t="shared" ref="J173:J183" ca="1" si="85">+IF(H173&gt;V173,(H173-V173),0)</f>
        <v>0</v>
      </c>
      <c r="K173" s="591">
        <f t="shared" ref="K173:K184" ca="1" si="86">+IF(H173&lt;V173,(V173-H173),0)</f>
        <v>0</v>
      </c>
      <c r="L173" s="122">
        <f t="shared" ref="L173:L184" ca="1" si="87">H173+I173-J173+K173</f>
        <v>0</v>
      </c>
      <c r="N173" s="122"/>
      <c r="O173" s="122"/>
      <c r="P173" s="122"/>
      <c r="Q173" s="122"/>
      <c r="R173" s="122"/>
      <c r="S173" s="122">
        <f t="shared" ca="1" si="79"/>
        <v>0</v>
      </c>
      <c r="T173" s="122"/>
      <c r="V173" s="122">
        <f ca="1">ABS(ROUND(SUMIFS('BP FISCAL'!$C:$C,'BP FISCAL'!$E:$E,CELL("contenido",A173),'BP FISCAL'!$D:$D,CELL("contenido",D173)),0))</f>
        <v>0</v>
      </c>
      <c r="X173" s="122"/>
      <c r="Y173" s="122">
        <f t="shared" ref="Y173:Y184" ca="1" si="88">+K173-J173</f>
        <v>0</v>
      </c>
      <c r="AA173" s="122"/>
      <c r="AB173" s="122"/>
      <c r="AD173" s="122"/>
      <c r="AF173" s="101"/>
    </row>
    <row r="174" spans="1:32" ht="22.5" customHeight="1">
      <c r="A174" s="120">
        <f t="shared" si="75"/>
        <v>174</v>
      </c>
      <c r="B174" s="1359"/>
      <c r="C174" s="1290"/>
      <c r="D174" s="1336" t="s">
        <v>38</v>
      </c>
      <c r="E174" s="1336"/>
      <c r="F174" s="1336"/>
      <c r="G174" s="1336"/>
      <c r="H174" s="123">
        <f ca="1">ABS(ROUND(SUMIFS('BP CONTABLE'!$C:$C,'BP CONTABLE'!$E:$E,CELL("contenido",A174),'BP CONTABLE'!$D:$D,CELL("contenido",D174)),0))</f>
        <v>0</v>
      </c>
      <c r="I174" s="123"/>
      <c r="J174" s="591">
        <f t="shared" ca="1" si="85"/>
        <v>0</v>
      </c>
      <c r="K174" s="591">
        <f t="shared" ca="1" si="86"/>
        <v>0</v>
      </c>
      <c r="L174" s="122">
        <f t="shared" ca="1" si="87"/>
        <v>0</v>
      </c>
      <c r="N174" s="122"/>
      <c r="O174" s="122"/>
      <c r="P174" s="122"/>
      <c r="Q174" s="122"/>
      <c r="R174" s="122"/>
      <c r="S174" s="122">
        <f t="shared" ca="1" si="79"/>
        <v>0</v>
      </c>
      <c r="T174" s="122"/>
      <c r="V174" s="122">
        <f ca="1">ABS(ROUND(SUMIFS('BP FISCAL'!$C:$C,'BP FISCAL'!$E:$E,CELL("contenido",A174),'BP FISCAL'!$D:$D,CELL("contenido",D174)),0))</f>
        <v>0</v>
      </c>
      <c r="X174" s="122"/>
      <c r="Y174" s="122">
        <f t="shared" ca="1" si="88"/>
        <v>0</v>
      </c>
      <c r="AA174" s="122"/>
      <c r="AB174" s="122"/>
      <c r="AD174" s="122"/>
      <c r="AF174" s="101"/>
    </row>
    <row r="175" spans="1:32" ht="21" customHeight="1">
      <c r="A175" s="120">
        <f t="shared" si="75"/>
        <v>175</v>
      </c>
      <c r="B175" s="1359"/>
      <c r="C175" s="1290"/>
      <c r="D175" s="1336" t="s">
        <v>35</v>
      </c>
      <c r="E175" s="1336"/>
      <c r="F175" s="1336"/>
      <c r="G175" s="1336"/>
      <c r="H175" s="123">
        <f ca="1">ABS(ROUND(SUMIFS('BP CONTABLE'!$C:$C,'BP CONTABLE'!$E:$E,CELL("contenido",A175),'BP CONTABLE'!$D:$D,CELL("contenido",D175)),0))</f>
        <v>0</v>
      </c>
      <c r="I175" s="123"/>
      <c r="J175" s="591">
        <f t="shared" ca="1" si="85"/>
        <v>0</v>
      </c>
      <c r="K175" s="591">
        <f t="shared" ca="1" si="86"/>
        <v>0</v>
      </c>
      <c r="L175" s="122">
        <f t="shared" ca="1" si="87"/>
        <v>0</v>
      </c>
      <c r="N175" s="122"/>
      <c r="O175" s="122"/>
      <c r="P175" s="122"/>
      <c r="Q175" s="122"/>
      <c r="R175" s="122"/>
      <c r="S175" s="122">
        <f t="shared" ca="1" si="79"/>
        <v>0</v>
      </c>
      <c r="T175" s="122"/>
      <c r="V175" s="122">
        <f ca="1">ABS(ROUND(SUMIFS('BP FISCAL'!$C:$C,'BP FISCAL'!$E:$E,CELL("contenido",A175),'BP FISCAL'!$D:$D,CELL("contenido",D175)),0))</f>
        <v>0</v>
      </c>
      <c r="X175" s="122"/>
      <c r="Y175" s="122">
        <f t="shared" ca="1" si="88"/>
        <v>0</v>
      </c>
      <c r="AA175" s="122"/>
      <c r="AB175" s="122"/>
      <c r="AD175" s="122"/>
      <c r="AF175" s="101"/>
    </row>
    <row r="176" spans="1:32" ht="21" customHeight="1">
      <c r="A176" s="120">
        <f t="shared" si="75"/>
        <v>176</v>
      </c>
      <c r="B176" s="1359"/>
      <c r="C176" s="1290"/>
      <c r="D176" s="1337" t="s">
        <v>424</v>
      </c>
      <c r="E176" s="1356"/>
      <c r="F176" s="1356"/>
      <c r="G176" s="1357"/>
      <c r="H176" s="123">
        <f ca="1">ABS(ROUND(SUMIFS('BP CONTABLE'!$C:$C,'BP CONTABLE'!$E:$E,CELL("contenido",A176),'BP CONTABLE'!$D:$D,CELL("contenido",D176)),0))</f>
        <v>0</v>
      </c>
      <c r="I176" s="123"/>
      <c r="J176" s="591">
        <f t="shared" ca="1" si="85"/>
        <v>0</v>
      </c>
      <c r="K176" s="591">
        <f t="shared" ca="1" si="86"/>
        <v>0</v>
      </c>
      <c r="L176" s="122">
        <f t="shared" ca="1" si="87"/>
        <v>0</v>
      </c>
      <c r="N176" s="122"/>
      <c r="O176" s="122"/>
      <c r="P176" s="122"/>
      <c r="Q176" s="122"/>
      <c r="R176" s="122"/>
      <c r="S176" s="122">
        <f t="shared" ca="1" si="79"/>
        <v>0</v>
      </c>
      <c r="T176" s="122"/>
      <c r="V176" s="122">
        <f ca="1">ABS(ROUND(SUMIFS('BP FISCAL'!$C:$C,'BP FISCAL'!$E:$E,CELL("contenido",A176),'BP FISCAL'!$D:$D,CELL("contenido",D176)),0))</f>
        <v>0</v>
      </c>
      <c r="X176" s="122"/>
      <c r="Y176" s="122">
        <f t="shared" ca="1" si="88"/>
        <v>0</v>
      </c>
      <c r="AA176" s="122"/>
      <c r="AB176" s="122"/>
      <c r="AD176" s="122"/>
      <c r="AF176" s="101"/>
    </row>
    <row r="177" spans="1:32" ht="24.75" customHeight="1">
      <c r="A177" s="120">
        <f t="shared" si="75"/>
        <v>177</v>
      </c>
      <c r="B177" s="1359"/>
      <c r="C177" s="1290"/>
      <c r="D177" s="1337" t="s">
        <v>320</v>
      </c>
      <c r="E177" s="1338"/>
      <c r="F177" s="1336" t="s">
        <v>321</v>
      </c>
      <c r="G177" s="1336"/>
      <c r="H177" s="123">
        <f ca="1">ABS(ROUND(SUMIFS('BP CONTABLE'!$C:$C,'BP CONTABLE'!$E:$E,CELL("contenido",A177),'BP CONTABLE'!$D:$D,CELL("contenido",F177)),0))</f>
        <v>0</v>
      </c>
      <c r="I177" s="123"/>
      <c r="J177" s="591">
        <f t="shared" ca="1" si="85"/>
        <v>0</v>
      </c>
      <c r="K177" s="591">
        <f t="shared" ca="1" si="86"/>
        <v>0</v>
      </c>
      <c r="L177" s="122">
        <f t="shared" ca="1" si="87"/>
        <v>0</v>
      </c>
      <c r="N177" s="122"/>
      <c r="O177" s="122"/>
      <c r="P177" s="122"/>
      <c r="Q177" s="122"/>
      <c r="R177" s="122"/>
      <c r="S177" s="122">
        <f t="shared" ca="1" si="79"/>
        <v>0</v>
      </c>
      <c r="T177" s="122"/>
      <c r="V177" s="122">
        <f ca="1">ABS(ROUND(SUMIFS('BP FISCAL'!$C:$C,'BP FISCAL'!$E:$E,CELL("contenido",A177),'BP FISCAL'!$D:$D,CELL("contenido",F177)),0))</f>
        <v>0</v>
      </c>
      <c r="X177" s="122"/>
      <c r="Y177" s="122">
        <f t="shared" ca="1" si="88"/>
        <v>0</v>
      </c>
      <c r="AA177" s="122"/>
      <c r="AB177" s="122"/>
      <c r="AD177" s="122"/>
      <c r="AF177" s="101"/>
    </row>
    <row r="178" spans="1:32" ht="30" customHeight="1">
      <c r="A178" s="120">
        <f t="shared" si="75"/>
        <v>178</v>
      </c>
      <c r="B178" s="1359"/>
      <c r="C178" s="1290"/>
      <c r="D178" s="1339"/>
      <c r="E178" s="1340"/>
      <c r="F178" s="1336" t="s">
        <v>623</v>
      </c>
      <c r="G178" s="1336"/>
      <c r="H178" s="123">
        <f ca="1">ABS(ROUND(SUMIFS('BP CONTABLE'!$C:$C,'BP CONTABLE'!$E:$E,CELL("contenido",A178),'BP CONTABLE'!$D:$D,CELL("contenido",F178)),0))</f>
        <v>0</v>
      </c>
      <c r="I178" s="123"/>
      <c r="J178" s="591">
        <f t="shared" ca="1" si="85"/>
        <v>0</v>
      </c>
      <c r="K178" s="591">
        <f t="shared" ca="1" si="86"/>
        <v>0</v>
      </c>
      <c r="L178" s="122">
        <f t="shared" ca="1" si="87"/>
        <v>0</v>
      </c>
      <c r="N178" s="122"/>
      <c r="O178" s="122"/>
      <c r="P178" s="122"/>
      <c r="Q178" s="122"/>
      <c r="R178" s="122"/>
      <c r="S178" s="122">
        <f t="shared" ca="1" si="79"/>
        <v>0</v>
      </c>
      <c r="T178" s="122"/>
      <c r="V178" s="122">
        <f ca="1">ABS(ROUND(SUMIFS('BP FISCAL'!$C:$C,'BP FISCAL'!$E:$E,CELL("contenido",A178),'BP FISCAL'!$D:$D,CELL("contenido",F178)),0))</f>
        <v>0</v>
      </c>
      <c r="X178" s="122"/>
      <c r="Y178" s="122">
        <f t="shared" ca="1" si="88"/>
        <v>0</v>
      </c>
      <c r="AA178" s="122"/>
      <c r="AB178" s="122"/>
      <c r="AD178" s="122"/>
      <c r="AF178" s="101"/>
    </row>
    <row r="179" spans="1:32" ht="24.75" customHeight="1">
      <c r="A179" s="120">
        <f t="shared" si="75"/>
        <v>179</v>
      </c>
      <c r="B179" s="1359"/>
      <c r="C179" s="1290"/>
      <c r="D179" s="1341"/>
      <c r="E179" s="1342"/>
      <c r="F179" s="1336" t="s">
        <v>322</v>
      </c>
      <c r="G179" s="1336"/>
      <c r="H179" s="123">
        <f ca="1">ABS(ROUND(SUMIFS('BP CONTABLE'!$C:$C,'BP CONTABLE'!$E:$E,CELL("contenido",A179),'BP CONTABLE'!$D:$D,CELL("contenido",F179)),0))</f>
        <v>0</v>
      </c>
      <c r="I179" s="123"/>
      <c r="J179" s="591">
        <f t="shared" ca="1" si="85"/>
        <v>0</v>
      </c>
      <c r="K179" s="591">
        <f t="shared" ca="1" si="86"/>
        <v>0</v>
      </c>
      <c r="L179" s="122">
        <f t="shared" ca="1" si="87"/>
        <v>0</v>
      </c>
      <c r="N179" s="122"/>
      <c r="O179" s="122"/>
      <c r="P179" s="122"/>
      <c r="Q179" s="122"/>
      <c r="R179" s="122"/>
      <c r="S179" s="122">
        <f t="shared" ca="1" si="79"/>
        <v>0</v>
      </c>
      <c r="T179" s="122"/>
      <c r="V179" s="122">
        <f ca="1">ABS(ROUND(SUMIFS('BP FISCAL'!$C:$C,'BP FISCAL'!$E:$E,CELL("contenido",A179),'BP FISCAL'!$D:$D,CELL("contenido",F179)),0))</f>
        <v>0</v>
      </c>
      <c r="X179" s="122"/>
      <c r="Y179" s="122">
        <f t="shared" ca="1" si="88"/>
        <v>0</v>
      </c>
      <c r="AA179" s="122"/>
      <c r="AB179" s="122"/>
      <c r="AD179" s="122"/>
      <c r="AF179" s="101"/>
    </row>
    <row r="180" spans="1:32" ht="21.75" customHeight="1">
      <c r="A180" s="120">
        <f t="shared" si="75"/>
        <v>180</v>
      </c>
      <c r="B180" s="1359"/>
      <c r="C180" s="1290"/>
      <c r="D180" s="1337" t="s">
        <v>318</v>
      </c>
      <c r="E180" s="1338"/>
      <c r="F180" s="1336" t="s">
        <v>321</v>
      </c>
      <c r="G180" s="1336"/>
      <c r="H180" s="123">
        <f ca="1">ABS(ROUND(SUMIFS('BP CONTABLE'!$C:$C,'BP CONTABLE'!$E:$E,CELL("contenido",A180),'BP CONTABLE'!$D:$D,CELL("contenido",F180)),0))</f>
        <v>0</v>
      </c>
      <c r="I180" s="123"/>
      <c r="J180" s="591">
        <f t="shared" ca="1" si="85"/>
        <v>0</v>
      </c>
      <c r="K180" s="591">
        <f t="shared" ca="1" si="86"/>
        <v>0</v>
      </c>
      <c r="L180" s="122">
        <f t="shared" ca="1" si="87"/>
        <v>0</v>
      </c>
      <c r="N180" s="122"/>
      <c r="O180" s="122"/>
      <c r="P180" s="122"/>
      <c r="Q180" s="122"/>
      <c r="R180" s="122"/>
      <c r="S180" s="122">
        <f t="shared" ca="1" si="79"/>
        <v>0</v>
      </c>
      <c r="T180" s="122"/>
      <c r="V180" s="122">
        <f ca="1">ABS(ROUND(SUMIFS('BP FISCAL'!$C:$C,'BP FISCAL'!$E:$E,CELL("contenido",A180),'BP FISCAL'!$D:$D,CELL("contenido",F180)),0))</f>
        <v>0</v>
      </c>
      <c r="X180" s="122"/>
      <c r="Y180" s="122">
        <f t="shared" ca="1" si="88"/>
        <v>0</v>
      </c>
      <c r="AA180" s="122"/>
      <c r="AB180" s="122"/>
      <c r="AD180" s="122"/>
      <c r="AF180" s="101"/>
    </row>
    <row r="181" spans="1:32" ht="34.5" customHeight="1">
      <c r="A181" s="120">
        <f t="shared" si="75"/>
        <v>181</v>
      </c>
      <c r="B181" s="1359"/>
      <c r="C181" s="1290"/>
      <c r="D181" s="1339"/>
      <c r="E181" s="1340"/>
      <c r="F181" s="1336" t="s">
        <v>623</v>
      </c>
      <c r="G181" s="1336"/>
      <c r="H181" s="123">
        <f ca="1">ABS(ROUND(SUMIFS('BP CONTABLE'!$C:$C,'BP CONTABLE'!$E:$E,CELL("contenido",A181),'BP CONTABLE'!$D:$D,CELL("contenido",F181)),0))</f>
        <v>0</v>
      </c>
      <c r="I181" s="123"/>
      <c r="J181" s="591">
        <f t="shared" ca="1" si="85"/>
        <v>0</v>
      </c>
      <c r="K181" s="591">
        <f t="shared" ca="1" si="86"/>
        <v>0</v>
      </c>
      <c r="L181" s="122">
        <f t="shared" ca="1" si="87"/>
        <v>0</v>
      </c>
      <c r="N181" s="122"/>
      <c r="O181" s="122"/>
      <c r="P181" s="122"/>
      <c r="Q181" s="122"/>
      <c r="R181" s="122"/>
      <c r="S181" s="122">
        <f t="shared" ca="1" si="79"/>
        <v>0</v>
      </c>
      <c r="T181" s="122"/>
      <c r="V181" s="122">
        <f ca="1">ABS(ROUND(SUMIFS('BP FISCAL'!$C:$C,'BP FISCAL'!$E:$E,CELL("contenido",A181),'BP FISCAL'!$D:$D,CELL("contenido",F181)),0))</f>
        <v>0</v>
      </c>
      <c r="X181" s="122"/>
      <c r="Y181" s="122">
        <f t="shared" ca="1" si="88"/>
        <v>0</v>
      </c>
      <c r="AA181" s="122"/>
      <c r="AB181" s="122"/>
      <c r="AD181" s="122"/>
      <c r="AF181" s="101"/>
    </row>
    <row r="182" spans="1:32" ht="21.75" customHeight="1">
      <c r="A182" s="120">
        <f t="shared" si="75"/>
        <v>182</v>
      </c>
      <c r="B182" s="1359"/>
      <c r="C182" s="1290"/>
      <c r="D182" s="1341"/>
      <c r="E182" s="1342"/>
      <c r="F182" s="1336" t="s">
        <v>322</v>
      </c>
      <c r="G182" s="1336"/>
      <c r="H182" s="123">
        <f ca="1">ABS(ROUND(SUMIFS('BP CONTABLE'!$C:$C,'BP CONTABLE'!$E:$E,CELL("contenido",A182),'BP CONTABLE'!$D:$D,CELL("contenido",F182)),0))</f>
        <v>0</v>
      </c>
      <c r="I182" s="123"/>
      <c r="J182" s="591">
        <f t="shared" ca="1" si="85"/>
        <v>0</v>
      </c>
      <c r="K182" s="591">
        <f t="shared" ca="1" si="86"/>
        <v>0</v>
      </c>
      <c r="L182" s="122">
        <f t="shared" ca="1" si="87"/>
        <v>0</v>
      </c>
      <c r="N182" s="122"/>
      <c r="O182" s="122"/>
      <c r="P182" s="122"/>
      <c r="Q182" s="122"/>
      <c r="R182" s="122"/>
      <c r="S182" s="122">
        <f t="shared" ca="1" si="79"/>
        <v>0</v>
      </c>
      <c r="T182" s="122"/>
      <c r="V182" s="122">
        <f ca="1">ABS(ROUND(SUMIFS('BP FISCAL'!$C:$C,'BP FISCAL'!$E:$E,CELL("contenido",A182),'BP FISCAL'!$D:$D,CELL("contenido",F182)),0))</f>
        <v>0</v>
      </c>
      <c r="X182" s="122"/>
      <c r="Y182" s="122">
        <f t="shared" ca="1" si="88"/>
        <v>0</v>
      </c>
      <c r="AA182" s="122"/>
      <c r="AB182" s="122"/>
      <c r="AD182" s="122"/>
      <c r="AF182" s="101"/>
    </row>
    <row r="183" spans="1:32" ht="30" customHeight="1">
      <c r="A183" s="120">
        <f t="shared" si="75"/>
        <v>183</v>
      </c>
      <c r="B183" s="1359"/>
      <c r="C183" s="1290"/>
      <c r="D183" s="1336" t="s">
        <v>109</v>
      </c>
      <c r="E183" s="1336"/>
      <c r="F183" s="1336"/>
      <c r="G183" s="1336"/>
      <c r="H183" s="123">
        <f ca="1">ABS(ROUND(SUMIFS('BP CONTABLE'!$C:$C,'BP CONTABLE'!$E:$E,CELL("contenido",A183),'BP CONTABLE'!$D:$D,CELL("contenido",D183)),0))</f>
        <v>0</v>
      </c>
      <c r="I183" s="123"/>
      <c r="J183" s="591">
        <f t="shared" ca="1" si="85"/>
        <v>0</v>
      </c>
      <c r="K183" s="591">
        <f t="shared" ca="1" si="86"/>
        <v>0</v>
      </c>
      <c r="L183" s="122">
        <f t="shared" ca="1" si="87"/>
        <v>0</v>
      </c>
      <c r="N183" s="122"/>
      <c r="O183" s="122"/>
      <c r="P183" s="122"/>
      <c r="Q183" s="122"/>
      <c r="R183" s="122"/>
      <c r="S183" s="122">
        <f t="shared" ca="1" si="79"/>
        <v>0</v>
      </c>
      <c r="T183" s="122"/>
      <c r="V183" s="122">
        <f ca="1">ABS(ROUND(SUMIFS('BP FISCAL'!$C:$C,'BP FISCAL'!$E:$E,CELL("contenido",A183),'BP FISCAL'!$D:$D,CELL("contenido",D183)),0))</f>
        <v>0</v>
      </c>
      <c r="X183" s="122"/>
      <c r="Y183" s="122">
        <f t="shared" ca="1" si="88"/>
        <v>0</v>
      </c>
      <c r="AA183" s="122"/>
      <c r="AB183" s="122"/>
      <c r="AD183" s="122"/>
      <c r="AF183" s="101"/>
    </row>
    <row r="184" spans="1:32" ht="30" customHeight="1">
      <c r="A184" s="120">
        <f t="shared" si="75"/>
        <v>184</v>
      </c>
      <c r="B184" s="1359"/>
      <c r="C184" s="1291"/>
      <c r="D184" s="1336" t="s">
        <v>624</v>
      </c>
      <c r="E184" s="1336"/>
      <c r="F184" s="1336"/>
      <c r="G184" s="1336"/>
      <c r="H184" s="127"/>
      <c r="I184" s="127"/>
      <c r="J184" s="589"/>
      <c r="K184" s="591">
        <f t="shared" ca="1" si="86"/>
        <v>0</v>
      </c>
      <c r="L184" s="122">
        <f t="shared" ca="1" si="87"/>
        <v>0</v>
      </c>
      <c r="N184" s="122"/>
      <c r="O184" s="122"/>
      <c r="P184" s="122"/>
      <c r="Q184" s="122"/>
      <c r="R184" s="122"/>
      <c r="S184" s="122">
        <f t="shared" ca="1" si="79"/>
        <v>0</v>
      </c>
      <c r="T184" s="122"/>
      <c r="V184" s="122">
        <f ca="1">ABS(ROUND(SUMIFS('BP FISCAL'!$C:$C,'BP FISCAL'!$E:$E,CELL("contenido",A184),'BP FISCAL'!$D:$D,CELL("contenido",D184)),0))</f>
        <v>0</v>
      </c>
      <c r="X184" s="122"/>
      <c r="Y184" s="122">
        <f t="shared" ca="1" si="88"/>
        <v>0</v>
      </c>
      <c r="AA184" s="122"/>
      <c r="AB184" s="122"/>
      <c r="AD184" s="122"/>
      <c r="AF184" s="101"/>
    </row>
    <row r="185" spans="1:32" ht="30" customHeight="1">
      <c r="A185" s="120">
        <f>A184+1</f>
        <v>185</v>
      </c>
      <c r="B185" s="1360"/>
      <c r="C185" s="1412" t="s">
        <v>954</v>
      </c>
      <c r="D185" s="1412"/>
      <c r="E185" s="1412"/>
      <c r="F185" s="1412"/>
      <c r="G185" s="1413"/>
      <c r="H185" s="609"/>
      <c r="I185" s="609"/>
      <c r="J185" s="589"/>
      <c r="K185" s="591"/>
      <c r="L185" s="608"/>
      <c r="N185" s="608"/>
      <c r="O185" s="608"/>
      <c r="P185" s="608"/>
      <c r="Q185" s="608"/>
      <c r="R185" s="608"/>
      <c r="S185" s="608">
        <f t="shared" si="79"/>
        <v>0</v>
      </c>
      <c r="T185" s="608"/>
      <c r="V185" s="608"/>
      <c r="X185" s="608"/>
      <c r="Y185" s="608"/>
      <c r="AA185" s="608"/>
      <c r="AB185" s="608"/>
      <c r="AD185" s="608"/>
      <c r="AF185" s="101"/>
    </row>
    <row r="186" spans="1:32" ht="26.25" customHeight="1">
      <c r="A186" s="120">
        <f>A185+1</f>
        <v>186</v>
      </c>
      <c r="B186" s="1361"/>
      <c r="C186" s="1362" t="s">
        <v>108</v>
      </c>
      <c r="D186" s="1363"/>
      <c r="E186" s="1363"/>
      <c r="F186" s="1363"/>
      <c r="G186" s="1363"/>
      <c r="H186" s="396">
        <f ca="1">H125+H142+H147+H172</f>
        <v>0</v>
      </c>
      <c r="I186" s="396">
        <f>I125+I142+I147+I172</f>
        <v>0</v>
      </c>
      <c r="J186" s="594">
        <f ca="1">J125+J142+J147+J172</f>
        <v>0</v>
      </c>
      <c r="K186" s="594">
        <f ca="1">K125+K142+K147+K172</f>
        <v>0</v>
      </c>
      <c r="L186" s="396">
        <f ca="1">L125+L142+L147+L172</f>
        <v>0</v>
      </c>
      <c r="M186" s="656"/>
      <c r="N186" s="396"/>
      <c r="O186" s="396"/>
      <c r="P186" s="396"/>
      <c r="Q186" s="396"/>
      <c r="R186" s="396"/>
      <c r="S186" s="396">
        <f t="shared" ca="1" si="79"/>
        <v>0</v>
      </c>
      <c r="T186" s="396"/>
      <c r="U186" s="128"/>
      <c r="V186" s="396">
        <f ca="1">V125+V142+V147+V172</f>
        <v>0</v>
      </c>
      <c r="X186" s="396"/>
      <c r="Y186" s="396">
        <f ca="1">Y125+Y142+Y147+Y172</f>
        <v>0</v>
      </c>
      <c r="AA186" s="396"/>
      <c r="AB186" s="396"/>
      <c r="AD186" s="396"/>
      <c r="AF186" s="101"/>
    </row>
    <row r="187" spans="1:32" ht="24" customHeight="1">
      <c r="A187" s="120">
        <f t="shared" ref="A187:A250" si="89">A186+1</f>
        <v>187</v>
      </c>
      <c r="B187" s="1288" t="s">
        <v>36</v>
      </c>
      <c r="C187" s="1286"/>
      <c r="D187" s="1286"/>
      <c r="E187" s="1286"/>
      <c r="F187" s="1286"/>
      <c r="G187" s="1287"/>
      <c r="H187" s="135"/>
      <c r="I187" s="135"/>
      <c r="J187" s="595"/>
      <c r="K187" s="595"/>
      <c r="L187" s="135"/>
      <c r="N187" s="135"/>
      <c r="O187" s="135"/>
      <c r="P187" s="135"/>
      <c r="Q187" s="135"/>
      <c r="R187" s="135"/>
      <c r="S187" s="135">
        <f t="shared" si="79"/>
        <v>0</v>
      </c>
      <c r="T187" s="135"/>
      <c r="V187" s="135"/>
      <c r="X187" s="135"/>
      <c r="Y187" s="135"/>
      <c r="AA187" s="135"/>
      <c r="AB187" s="135"/>
      <c r="AD187" s="135"/>
      <c r="AF187" s="101"/>
    </row>
    <row r="188" spans="1:32" ht="24" customHeight="1">
      <c r="A188" s="120">
        <f t="shared" si="89"/>
        <v>188</v>
      </c>
      <c r="B188" s="1321"/>
      <c r="C188" s="1292" t="s">
        <v>625</v>
      </c>
      <c r="D188" s="1293"/>
      <c r="E188" s="1331"/>
      <c r="F188" s="1331"/>
      <c r="G188" s="1332"/>
      <c r="H188" s="172">
        <f ca="1">H189+H194+H215</f>
        <v>0</v>
      </c>
      <c r="I188" s="172">
        <f>I189+I194+I215</f>
        <v>0</v>
      </c>
      <c r="J188" s="585">
        <f ca="1">J189+J194+J215</f>
        <v>0</v>
      </c>
      <c r="K188" s="585">
        <f ca="1">K189+K194+K215</f>
        <v>0</v>
      </c>
      <c r="L188" s="172">
        <f ca="1">L189+L194+L215</f>
        <v>0</v>
      </c>
      <c r="N188" s="172"/>
      <c r="O188" s="172"/>
      <c r="P188" s="172"/>
      <c r="Q188" s="172"/>
      <c r="R188" s="172"/>
      <c r="S188" s="172">
        <f t="shared" ca="1" si="79"/>
        <v>0</v>
      </c>
      <c r="T188" s="172"/>
      <c r="U188" s="117"/>
      <c r="V188" s="172">
        <f ca="1">V189+V194+V215</f>
        <v>0</v>
      </c>
      <c r="X188" s="172"/>
      <c r="Y188" s="172">
        <f ca="1">Y189+Y194+Y215</f>
        <v>0</v>
      </c>
      <c r="AA188" s="172"/>
      <c r="AB188" s="172"/>
      <c r="AD188" s="172"/>
      <c r="AF188" s="101"/>
    </row>
    <row r="189" spans="1:32" ht="24" customHeight="1">
      <c r="A189" s="120">
        <f t="shared" si="89"/>
        <v>189</v>
      </c>
      <c r="B189" s="1322"/>
      <c r="C189" s="1294"/>
      <c r="D189" s="1292" t="s">
        <v>553</v>
      </c>
      <c r="E189" s="1329"/>
      <c r="F189" s="1329"/>
      <c r="G189" s="1330"/>
      <c r="H189" s="172">
        <f ca="1">SUM(H190:H193)</f>
        <v>0</v>
      </c>
      <c r="I189" s="172">
        <f>SUM(I190:I193)</f>
        <v>0</v>
      </c>
      <c r="J189" s="585">
        <f ca="1">SUM(J190:J193)</f>
        <v>0</v>
      </c>
      <c r="K189" s="585">
        <f ca="1">SUM(K190:K193)</f>
        <v>0</v>
      </c>
      <c r="L189" s="172">
        <f ca="1">SUM(L190:L193)</f>
        <v>0</v>
      </c>
      <c r="N189" s="172"/>
      <c r="O189" s="172"/>
      <c r="P189" s="172"/>
      <c r="Q189" s="172"/>
      <c r="R189" s="172"/>
      <c r="S189" s="172">
        <f t="shared" ca="1" si="79"/>
        <v>0</v>
      </c>
      <c r="T189" s="172"/>
      <c r="V189" s="172">
        <f ca="1">SUM(V190:V193)</f>
        <v>0</v>
      </c>
      <c r="X189" s="172"/>
      <c r="Y189" s="172">
        <f ca="1">SUM(Y190:Y193)</f>
        <v>0</v>
      </c>
      <c r="AA189" s="172"/>
      <c r="AB189" s="172"/>
      <c r="AD189" s="172"/>
      <c r="AF189" s="101"/>
    </row>
    <row r="190" spans="1:32" ht="21.75" customHeight="1">
      <c r="A190" s="120">
        <f t="shared" si="89"/>
        <v>190</v>
      </c>
      <c r="B190" s="1323"/>
      <c r="C190" s="1290"/>
      <c r="D190" s="1289"/>
      <c r="E190" s="1306" t="s">
        <v>552</v>
      </c>
      <c r="F190" s="1307"/>
      <c r="G190" s="121" t="s">
        <v>474</v>
      </c>
      <c r="H190" s="123">
        <f ca="1">ABS(ROUND(SUMIFS('BP CONTABLE'!$C:$C,'BP CONTABLE'!$E:$E,CELL("contenido",A190),'BP CONTABLE'!$D:$D,CELL("contenido",G190)),0))</f>
        <v>0</v>
      </c>
      <c r="I190" s="123"/>
      <c r="J190" s="590">
        <f t="shared" ref="J190:J192" ca="1" si="90">+IF(H190&gt;V190,(H190-V190),0)</f>
        <v>0</v>
      </c>
      <c r="K190" s="590">
        <f t="shared" ref="K190:K192" ca="1" si="91">+IF(H190&lt;V190,(V190-H190),0)</f>
        <v>0</v>
      </c>
      <c r="L190" s="122">
        <f t="shared" ref="L190:L193" ca="1" si="92">H190+I190-J190+K190</f>
        <v>0</v>
      </c>
      <c r="N190" s="122"/>
      <c r="O190" s="122"/>
      <c r="P190" s="122"/>
      <c r="Q190" s="122"/>
      <c r="R190" s="122"/>
      <c r="S190" s="122">
        <f t="shared" ca="1" si="79"/>
        <v>0</v>
      </c>
      <c r="T190" s="122"/>
      <c r="V190" s="122">
        <f ca="1">ABS(ROUND(SUMIFS('BP FISCAL'!$C:$C,'BP FISCAL'!$E:$E,CELL("contenido",A190),'BP FISCAL'!$D:$D,CELL("contenido",G190)),0))</f>
        <v>0</v>
      </c>
      <c r="X190" s="122"/>
      <c r="Y190" s="122">
        <f t="shared" ref="Y190:Y193" ca="1" si="93">+K190-J190</f>
        <v>0</v>
      </c>
      <c r="AA190" s="122"/>
      <c r="AB190" s="122"/>
      <c r="AD190" s="122"/>
      <c r="AF190" s="101"/>
    </row>
    <row r="191" spans="1:32" ht="21.75" customHeight="1">
      <c r="A191" s="120">
        <f t="shared" si="89"/>
        <v>191</v>
      </c>
      <c r="B191" s="1323"/>
      <c r="C191" s="1290"/>
      <c r="D191" s="1290"/>
      <c r="E191" s="1307"/>
      <c r="F191" s="1307"/>
      <c r="G191" s="121" t="s">
        <v>475</v>
      </c>
      <c r="H191" s="123">
        <f ca="1">ABS(ROUND(SUMIFS('BP CONTABLE'!$C:$C,'BP CONTABLE'!$E:$E,CELL("contenido",A191),'BP CONTABLE'!$D:$D,CELL("contenido",G191)),0))</f>
        <v>0</v>
      </c>
      <c r="I191" s="123"/>
      <c r="J191" s="590">
        <f t="shared" ca="1" si="90"/>
        <v>0</v>
      </c>
      <c r="K191" s="590">
        <f t="shared" ca="1" si="91"/>
        <v>0</v>
      </c>
      <c r="L191" s="122">
        <f t="shared" ca="1" si="92"/>
        <v>0</v>
      </c>
      <c r="N191" s="122"/>
      <c r="O191" s="122"/>
      <c r="P191" s="122"/>
      <c r="Q191" s="122"/>
      <c r="R191" s="122"/>
      <c r="S191" s="122">
        <f t="shared" ca="1" si="79"/>
        <v>0</v>
      </c>
      <c r="T191" s="122"/>
      <c r="V191" s="122">
        <f ca="1">ABS(ROUND(SUMIFS('BP FISCAL'!$C:$C,'BP FISCAL'!$E:$E,CELL("contenido",A191),'BP FISCAL'!$D:$D,CELL("contenido",G191)),0))</f>
        <v>0</v>
      </c>
      <c r="X191" s="122"/>
      <c r="Y191" s="122">
        <f t="shared" ca="1" si="93"/>
        <v>0</v>
      </c>
      <c r="AA191" s="122"/>
      <c r="AB191" s="122"/>
      <c r="AD191" s="122"/>
      <c r="AF191" s="101"/>
    </row>
    <row r="192" spans="1:32" ht="21.75" customHeight="1">
      <c r="A192" s="120">
        <f t="shared" si="89"/>
        <v>192</v>
      </c>
      <c r="B192" s="1323"/>
      <c r="C192" s="1290"/>
      <c r="D192" s="1290"/>
      <c r="E192" s="1307"/>
      <c r="F192" s="1307"/>
      <c r="G192" s="121" t="s">
        <v>554</v>
      </c>
      <c r="H192" s="123">
        <f ca="1">ABS(ROUND(SUMIFS('BP CONTABLE'!$C:$C,'BP CONTABLE'!$E:$E,CELL("contenido",A192),'BP CONTABLE'!$D:$D,CELL("contenido",G192)),0))</f>
        <v>0</v>
      </c>
      <c r="I192" s="123"/>
      <c r="J192" s="590">
        <f t="shared" ca="1" si="90"/>
        <v>0</v>
      </c>
      <c r="K192" s="590">
        <f t="shared" ca="1" si="91"/>
        <v>0</v>
      </c>
      <c r="L192" s="122">
        <f t="shared" ca="1" si="92"/>
        <v>0</v>
      </c>
      <c r="N192" s="122"/>
      <c r="O192" s="122"/>
      <c r="P192" s="122"/>
      <c r="Q192" s="122"/>
      <c r="R192" s="122"/>
      <c r="S192" s="122">
        <f t="shared" ca="1" si="79"/>
        <v>0</v>
      </c>
      <c r="T192" s="122"/>
      <c r="V192" s="122">
        <f ca="1">ABS(ROUND(SUMIFS('BP FISCAL'!$C:$C,'BP FISCAL'!$E:$E,CELL("contenido",A192),'BP FISCAL'!$D:$D,CELL("contenido",G192)),0))</f>
        <v>0</v>
      </c>
      <c r="X192" s="122"/>
      <c r="Y192" s="122">
        <f t="shared" ca="1" si="93"/>
        <v>0</v>
      </c>
      <c r="AA192" s="122"/>
      <c r="AB192" s="122"/>
      <c r="AD192" s="122"/>
      <c r="AF192" s="101"/>
    </row>
    <row r="193" spans="1:32" ht="21.75" customHeight="1">
      <c r="A193" s="120">
        <f t="shared" si="89"/>
        <v>193</v>
      </c>
      <c r="B193" s="1323"/>
      <c r="C193" s="1290"/>
      <c r="D193" s="1290"/>
      <c r="E193" s="1307"/>
      <c r="F193" s="1307"/>
      <c r="G193" s="121" t="s">
        <v>555</v>
      </c>
      <c r="H193" s="123">
        <f ca="1">ABS(ROUND(SUMIFS('BP CONTABLE'!$C:$C,'BP CONTABLE'!$E:$E,CELL("contenido",A193),'BP CONTABLE'!$D:$D,CELL("contenido",G193)),0))</f>
        <v>0</v>
      </c>
      <c r="I193" s="123"/>
      <c r="J193" s="590">
        <f t="shared" ref="J193" ca="1" si="94">+IF(H193&gt;V193,(H193-V193),0)</f>
        <v>0</v>
      </c>
      <c r="K193" s="590">
        <f t="shared" ref="K193" ca="1" si="95">+IF(H193&lt;V193,(V193-H193),0)</f>
        <v>0</v>
      </c>
      <c r="L193" s="122">
        <f t="shared" ca="1" si="92"/>
        <v>0</v>
      </c>
      <c r="N193" s="122"/>
      <c r="O193" s="122"/>
      <c r="P193" s="122"/>
      <c r="Q193" s="122"/>
      <c r="R193" s="122"/>
      <c r="S193" s="122">
        <f t="shared" ca="1" si="79"/>
        <v>0</v>
      </c>
      <c r="T193" s="122"/>
      <c r="V193" s="122">
        <f ca="1">ABS(ROUND(SUMIFS('BP FISCAL'!$C:$C,'BP FISCAL'!$E:$E,CELL("contenido",A193),'BP FISCAL'!$D:$D,CELL("contenido",G193)),0))</f>
        <v>0</v>
      </c>
      <c r="X193" s="122"/>
      <c r="Y193" s="122">
        <f t="shared" ca="1" si="93"/>
        <v>0</v>
      </c>
      <c r="AA193" s="122"/>
      <c r="AB193" s="122"/>
      <c r="AD193" s="122"/>
      <c r="AF193" s="101"/>
    </row>
    <row r="194" spans="1:32" ht="21.75" customHeight="1">
      <c r="A194" s="120">
        <f t="shared" si="89"/>
        <v>194</v>
      </c>
      <c r="B194" s="1323"/>
      <c r="C194" s="1290"/>
      <c r="D194" s="1292" t="s">
        <v>556</v>
      </c>
      <c r="E194" s="1329"/>
      <c r="F194" s="1329"/>
      <c r="G194" s="1330"/>
      <c r="H194" s="172">
        <f ca="1">SUM(H195:H214)</f>
        <v>0</v>
      </c>
      <c r="I194" s="172">
        <f>SUM(I195:I214)</f>
        <v>0</v>
      </c>
      <c r="J194" s="585">
        <f t="shared" ref="J194:L194" ca="1" si="96">SUM(J195:J214)</f>
        <v>0</v>
      </c>
      <c r="K194" s="585">
        <f t="shared" ca="1" si="96"/>
        <v>0</v>
      </c>
      <c r="L194" s="172">
        <f t="shared" ca="1" si="96"/>
        <v>0</v>
      </c>
      <c r="N194" s="172"/>
      <c r="O194" s="172"/>
      <c r="P194" s="172"/>
      <c r="Q194" s="172"/>
      <c r="R194" s="172"/>
      <c r="S194" s="172">
        <f t="shared" ca="1" si="79"/>
        <v>0</v>
      </c>
      <c r="T194" s="172"/>
      <c r="V194" s="172">
        <f t="shared" ref="V194" ca="1" si="97">SUM(V195:V214)</f>
        <v>0</v>
      </c>
      <c r="X194" s="172"/>
      <c r="Y194" s="172">
        <f t="shared" ref="Y194" ca="1" si="98">SUM(Y195:Y214)</f>
        <v>0</v>
      </c>
      <c r="AA194" s="172"/>
      <c r="AB194" s="172"/>
      <c r="AD194" s="172"/>
      <c r="AF194" s="101"/>
    </row>
    <row r="195" spans="1:32" ht="21.75" customHeight="1">
      <c r="A195" s="120">
        <f t="shared" si="89"/>
        <v>195</v>
      </c>
      <c r="B195" s="1323"/>
      <c r="C195" s="1290"/>
      <c r="D195" s="1289"/>
      <c r="E195" s="1311" t="s">
        <v>817</v>
      </c>
      <c r="F195" s="1312"/>
      <c r="G195" s="1313"/>
      <c r="H195" s="123">
        <f ca="1">ABS(ROUND(SUMIFS('BP CONTABLE'!$C:$C,'BP CONTABLE'!$E:$E,CELL("contenido",A195),'BP CONTABLE'!$D:$D,CELL("contenido",E195)),0))</f>
        <v>0</v>
      </c>
      <c r="I195" s="123"/>
      <c r="J195" s="590">
        <f t="shared" ref="J195:J214" ca="1" si="99">+IF(H195&gt;V195,(H195-V195),0)</f>
        <v>0</v>
      </c>
      <c r="K195" s="591">
        <f t="shared" ref="K195:K214" ca="1" si="100">+IF(H195&lt;V195,(V195-H195),0)</f>
        <v>0</v>
      </c>
      <c r="L195" s="122">
        <f t="shared" ref="L195:L214" ca="1" si="101">H195+I195-J195+K195</f>
        <v>0</v>
      </c>
      <c r="N195" s="122"/>
      <c r="O195" s="122"/>
      <c r="P195" s="122"/>
      <c r="Q195" s="122"/>
      <c r="R195" s="122"/>
      <c r="S195" s="122">
        <f t="shared" ca="1" si="79"/>
        <v>0</v>
      </c>
      <c r="T195" s="122"/>
      <c r="V195" s="122">
        <f ca="1">ABS(ROUND(SUMIFS('BP FISCAL'!$C:$C,'BP FISCAL'!$E:$E,CELL("contenido",A195),'BP FISCAL'!$D:$D,CELL("contenido",E195)),0))</f>
        <v>0</v>
      </c>
      <c r="X195" s="122"/>
      <c r="Y195" s="122">
        <f t="shared" ref="Y195:Y214" ca="1" si="102">+K195-J195</f>
        <v>0</v>
      </c>
      <c r="AA195" s="122"/>
      <c r="AB195" s="122"/>
      <c r="AD195" s="122"/>
      <c r="AF195" s="101"/>
    </row>
    <row r="196" spans="1:32" ht="21.75" customHeight="1">
      <c r="A196" s="120">
        <f t="shared" si="89"/>
        <v>196</v>
      </c>
      <c r="B196" s="1323"/>
      <c r="C196" s="1290"/>
      <c r="D196" s="1290"/>
      <c r="E196" s="1311" t="s">
        <v>31</v>
      </c>
      <c r="F196" s="1312"/>
      <c r="G196" s="1313"/>
      <c r="H196" s="123">
        <f ca="1">ABS(ROUND(SUMIFS('BP CONTABLE'!$C:$C,'BP CONTABLE'!$E:$E,CELL("contenido",A196),'BP CONTABLE'!$D:$D,CELL("contenido",E196)),0))</f>
        <v>0</v>
      </c>
      <c r="I196" s="123"/>
      <c r="J196" s="591">
        <f t="shared" ca="1" si="99"/>
        <v>0</v>
      </c>
      <c r="K196" s="591">
        <f t="shared" ca="1" si="100"/>
        <v>0</v>
      </c>
      <c r="L196" s="122">
        <f t="shared" ca="1" si="101"/>
        <v>0</v>
      </c>
      <c r="N196" s="122"/>
      <c r="O196" s="122"/>
      <c r="P196" s="122"/>
      <c r="Q196" s="122"/>
      <c r="R196" s="122"/>
      <c r="S196" s="122">
        <f t="shared" ca="1" si="79"/>
        <v>0</v>
      </c>
      <c r="T196" s="122"/>
      <c r="V196" s="122">
        <f ca="1">ABS(ROUND(SUMIFS('BP FISCAL'!$C:$C,'BP FISCAL'!$E:$E,CELL("contenido",A196),'BP FISCAL'!$D:$D,CELL("contenido",E196)),0))</f>
        <v>0</v>
      </c>
      <c r="X196" s="122"/>
      <c r="Y196" s="122">
        <f t="shared" ca="1" si="102"/>
        <v>0</v>
      </c>
      <c r="AA196" s="122"/>
      <c r="AB196" s="122"/>
      <c r="AD196" s="122"/>
      <c r="AF196" s="101"/>
    </row>
    <row r="197" spans="1:32" ht="21.75" customHeight="1">
      <c r="A197" s="120">
        <f t="shared" si="89"/>
        <v>197</v>
      </c>
      <c r="B197" s="1323"/>
      <c r="C197" s="1290"/>
      <c r="D197" s="1290"/>
      <c r="E197" s="1311" t="s">
        <v>37</v>
      </c>
      <c r="F197" s="1312"/>
      <c r="G197" s="1313"/>
      <c r="H197" s="123">
        <f ca="1">ABS(ROUND(SUMIFS('BP CONTABLE'!$C:$C,'BP CONTABLE'!$E:$E,CELL("contenido",A197),'BP CONTABLE'!$D:$D,CELL("contenido",E197)),0))</f>
        <v>0</v>
      </c>
      <c r="I197" s="123"/>
      <c r="J197" s="591">
        <f t="shared" ca="1" si="99"/>
        <v>0</v>
      </c>
      <c r="K197" s="591">
        <f t="shared" ca="1" si="100"/>
        <v>0</v>
      </c>
      <c r="L197" s="122">
        <f t="shared" ca="1" si="101"/>
        <v>0</v>
      </c>
      <c r="N197" s="122"/>
      <c r="O197" s="122"/>
      <c r="P197" s="122"/>
      <c r="Q197" s="122"/>
      <c r="R197" s="122"/>
      <c r="S197" s="122">
        <f t="shared" ca="1" si="79"/>
        <v>0</v>
      </c>
      <c r="T197" s="122"/>
      <c r="V197" s="122">
        <f ca="1">ABS(ROUND(SUMIFS('BP FISCAL'!$C:$C,'BP FISCAL'!$E:$E,CELL("contenido",A197),'BP FISCAL'!$D:$D,CELL("contenido",E197)),0))</f>
        <v>0</v>
      </c>
      <c r="X197" s="122"/>
      <c r="Y197" s="122">
        <f t="shared" ca="1" si="102"/>
        <v>0</v>
      </c>
      <c r="AA197" s="122"/>
      <c r="AB197" s="122"/>
      <c r="AD197" s="122"/>
      <c r="AF197" s="101"/>
    </row>
    <row r="198" spans="1:32" ht="21.75" customHeight="1">
      <c r="A198" s="120">
        <f t="shared" si="89"/>
        <v>198</v>
      </c>
      <c r="B198" s="1323"/>
      <c r="C198" s="1290"/>
      <c r="D198" s="1290"/>
      <c r="E198" s="1311" t="s">
        <v>424</v>
      </c>
      <c r="F198" s="1345"/>
      <c r="G198" s="1346"/>
      <c r="H198" s="123">
        <f ca="1">ABS(ROUND(SUMIFS('BP CONTABLE'!$C:$C,'BP CONTABLE'!$E:$E,CELL("contenido",A198),'BP CONTABLE'!$D:$D,CELL("contenido",E198)),0))</f>
        <v>0</v>
      </c>
      <c r="I198" s="123"/>
      <c r="J198" s="591">
        <f t="shared" ca="1" si="99"/>
        <v>0</v>
      </c>
      <c r="K198" s="591">
        <f t="shared" ca="1" si="100"/>
        <v>0</v>
      </c>
      <c r="L198" s="122">
        <f t="shared" ca="1" si="101"/>
        <v>0</v>
      </c>
      <c r="N198" s="122"/>
      <c r="O198" s="122"/>
      <c r="P198" s="122"/>
      <c r="Q198" s="122"/>
      <c r="R198" s="122"/>
      <c r="S198" s="122">
        <f t="shared" ca="1" si="79"/>
        <v>0</v>
      </c>
      <c r="T198" s="122"/>
      <c r="V198" s="122">
        <f ca="1">ABS(ROUND(SUMIFS('BP FISCAL'!$C:$C,'BP FISCAL'!$E:$E,CELL("contenido",A198),'BP FISCAL'!$D:$D,CELL("contenido",E198)),0))</f>
        <v>0</v>
      </c>
      <c r="X198" s="122"/>
      <c r="Y198" s="122">
        <f t="shared" ca="1" si="102"/>
        <v>0</v>
      </c>
      <c r="AA198" s="122"/>
      <c r="AB198" s="122"/>
      <c r="AD198" s="122"/>
      <c r="AF198" s="101"/>
    </row>
    <row r="199" spans="1:32" ht="21.75" customHeight="1">
      <c r="A199" s="120">
        <f t="shared" si="89"/>
        <v>199</v>
      </c>
      <c r="B199" s="1323"/>
      <c r="C199" s="1290"/>
      <c r="D199" s="1290"/>
      <c r="E199" s="1311" t="s">
        <v>38</v>
      </c>
      <c r="F199" s="1312"/>
      <c r="G199" s="1313"/>
      <c r="H199" s="123">
        <f ca="1">ABS(ROUND(SUMIFS('BP CONTABLE'!$C:$C,'BP CONTABLE'!$E:$E,CELL("contenido",A199),'BP CONTABLE'!$D:$D,CELL("contenido",E199)),0))</f>
        <v>0</v>
      </c>
      <c r="I199" s="123"/>
      <c r="J199" s="591">
        <f t="shared" ca="1" si="99"/>
        <v>0</v>
      </c>
      <c r="K199" s="591">
        <f t="shared" ca="1" si="100"/>
        <v>0</v>
      </c>
      <c r="L199" s="122">
        <f t="shared" ca="1" si="101"/>
        <v>0</v>
      </c>
      <c r="N199" s="122"/>
      <c r="O199" s="122"/>
      <c r="P199" s="122"/>
      <c r="Q199" s="122"/>
      <c r="R199" s="122"/>
      <c r="S199" s="122">
        <f t="shared" ca="1" si="79"/>
        <v>0</v>
      </c>
      <c r="T199" s="122"/>
      <c r="V199" s="122">
        <f ca="1">ABS(ROUND(SUMIFS('BP FISCAL'!$C:$C,'BP FISCAL'!$E:$E,CELL("contenido",A199),'BP FISCAL'!$D:$D,CELL("contenido",E199)),0))</f>
        <v>0</v>
      </c>
      <c r="X199" s="122"/>
      <c r="Y199" s="122">
        <f t="shared" ca="1" si="102"/>
        <v>0</v>
      </c>
      <c r="AA199" s="122"/>
      <c r="AB199" s="122"/>
      <c r="AD199" s="122"/>
      <c r="AF199" s="101"/>
    </row>
    <row r="200" spans="1:32" ht="26.25" customHeight="1">
      <c r="A200" s="120">
        <f t="shared" si="89"/>
        <v>200</v>
      </c>
      <c r="B200" s="1323"/>
      <c r="C200" s="1290"/>
      <c r="D200" s="1290"/>
      <c r="E200" s="1314" t="s">
        <v>323</v>
      </c>
      <c r="F200" s="1315"/>
      <c r="G200" s="121" t="s">
        <v>321</v>
      </c>
      <c r="H200" s="123">
        <f ca="1">ABS(ROUND(SUMIFS('BP CONTABLE'!$C:$C,'BP CONTABLE'!$E:$E,CELL("contenido",A200),'BP CONTABLE'!$D:$D,CELL("contenido",G200)),0))</f>
        <v>0</v>
      </c>
      <c r="I200" s="123"/>
      <c r="J200" s="591">
        <f t="shared" ca="1" si="99"/>
        <v>0</v>
      </c>
      <c r="K200" s="591">
        <f t="shared" ca="1" si="100"/>
        <v>0</v>
      </c>
      <c r="L200" s="122">
        <f t="shared" ca="1" si="101"/>
        <v>0</v>
      </c>
      <c r="N200" s="122"/>
      <c r="O200" s="122"/>
      <c r="P200" s="122"/>
      <c r="Q200" s="122"/>
      <c r="R200" s="122"/>
      <c r="S200" s="122">
        <f t="shared" ca="1" si="79"/>
        <v>0</v>
      </c>
      <c r="T200" s="122"/>
      <c r="V200" s="122">
        <f ca="1">ABS(ROUND(SUMIFS('BP FISCAL'!$C:$C,'BP FISCAL'!$E:$E,CELL("contenido",A200),'BP FISCAL'!$D:$D,CELL("contenido",G200)),0))</f>
        <v>0</v>
      </c>
      <c r="X200" s="122"/>
      <c r="Y200" s="122">
        <f t="shared" ca="1" si="102"/>
        <v>0</v>
      </c>
      <c r="AA200" s="122"/>
      <c r="AB200" s="122"/>
      <c r="AD200" s="122"/>
      <c r="AF200" s="101"/>
    </row>
    <row r="201" spans="1:32" ht="36" customHeight="1">
      <c r="A201" s="120">
        <f t="shared" si="89"/>
        <v>201</v>
      </c>
      <c r="B201" s="1323"/>
      <c r="C201" s="1290"/>
      <c r="D201" s="1290"/>
      <c r="E201" s="1316"/>
      <c r="F201" s="1317"/>
      <c r="G201" s="121" t="s">
        <v>623</v>
      </c>
      <c r="H201" s="123">
        <f ca="1">ABS(ROUND(SUMIFS('BP CONTABLE'!$C:$C,'BP CONTABLE'!$E:$E,CELL("contenido",A201),'BP CONTABLE'!$D:$D,CELL("contenido",G201)),0))</f>
        <v>0</v>
      </c>
      <c r="I201" s="123"/>
      <c r="J201" s="591">
        <f t="shared" ca="1" si="99"/>
        <v>0</v>
      </c>
      <c r="K201" s="591">
        <f t="shared" ca="1" si="100"/>
        <v>0</v>
      </c>
      <c r="L201" s="122">
        <f t="shared" ca="1" si="101"/>
        <v>0</v>
      </c>
      <c r="N201" s="122"/>
      <c r="O201" s="122"/>
      <c r="P201" s="122"/>
      <c r="Q201" s="122"/>
      <c r="R201" s="122"/>
      <c r="S201" s="122">
        <f t="shared" ca="1" si="79"/>
        <v>0</v>
      </c>
      <c r="T201" s="122"/>
      <c r="V201" s="122">
        <f ca="1">ABS(ROUND(SUMIFS('BP FISCAL'!$C:$C,'BP FISCAL'!$E:$E,CELL("contenido",A201),'BP FISCAL'!$D:$D,CELL("contenido",G201)),0))</f>
        <v>0</v>
      </c>
      <c r="X201" s="122"/>
      <c r="Y201" s="122">
        <f t="shared" ca="1" si="102"/>
        <v>0</v>
      </c>
      <c r="AA201" s="122"/>
      <c r="AB201" s="122"/>
      <c r="AD201" s="122"/>
      <c r="AF201" s="101"/>
    </row>
    <row r="202" spans="1:32" ht="21.75" customHeight="1">
      <c r="A202" s="120">
        <f t="shared" si="89"/>
        <v>202</v>
      </c>
      <c r="B202" s="1323"/>
      <c r="C202" s="1290"/>
      <c r="D202" s="1290"/>
      <c r="E202" s="1318"/>
      <c r="F202" s="1319"/>
      <c r="G202" s="121" t="s">
        <v>322</v>
      </c>
      <c r="H202" s="123">
        <f ca="1">ABS(ROUND(SUMIFS('BP CONTABLE'!$C:$C,'BP CONTABLE'!$E:$E,CELL("contenido",A202),'BP CONTABLE'!$D:$D,CELL("contenido",G202)),0))</f>
        <v>0</v>
      </c>
      <c r="I202" s="123"/>
      <c r="J202" s="591">
        <f t="shared" ca="1" si="99"/>
        <v>0</v>
      </c>
      <c r="K202" s="591">
        <f t="shared" ca="1" si="100"/>
        <v>0</v>
      </c>
      <c r="L202" s="122">
        <f t="shared" ca="1" si="101"/>
        <v>0</v>
      </c>
      <c r="N202" s="122"/>
      <c r="O202" s="122"/>
      <c r="P202" s="122"/>
      <c r="Q202" s="122"/>
      <c r="R202" s="122"/>
      <c r="S202" s="122">
        <f t="shared" ca="1" si="79"/>
        <v>0</v>
      </c>
      <c r="T202" s="122"/>
      <c r="V202" s="122">
        <f ca="1">ABS(ROUND(SUMIFS('BP FISCAL'!$C:$C,'BP FISCAL'!$E:$E,CELL("contenido",A202),'BP FISCAL'!$D:$D,CELL("contenido",G202)),0))</f>
        <v>0</v>
      </c>
      <c r="X202" s="122"/>
      <c r="Y202" s="122">
        <f t="shared" ca="1" si="102"/>
        <v>0</v>
      </c>
      <c r="AA202" s="122"/>
      <c r="AB202" s="122"/>
      <c r="AD202" s="122"/>
      <c r="AF202" s="101"/>
    </row>
    <row r="203" spans="1:32" ht="21.75" customHeight="1">
      <c r="A203" s="120">
        <f t="shared" si="89"/>
        <v>203</v>
      </c>
      <c r="B203" s="1323"/>
      <c r="C203" s="1290"/>
      <c r="D203" s="1290"/>
      <c r="E203" s="1314" t="s">
        <v>32</v>
      </c>
      <c r="F203" s="1315"/>
      <c r="G203" s="121" t="s">
        <v>321</v>
      </c>
      <c r="H203" s="123">
        <f ca="1">ABS(ROUND(SUMIFS('BP CONTABLE'!$C:$C,'BP CONTABLE'!$E:$E,CELL("contenido",A203),'BP CONTABLE'!$D:$D,CELL("contenido",G203)),0))</f>
        <v>0</v>
      </c>
      <c r="I203" s="123"/>
      <c r="J203" s="590">
        <f t="shared" ca="1" si="99"/>
        <v>0</v>
      </c>
      <c r="K203" s="591">
        <f t="shared" ca="1" si="100"/>
        <v>0</v>
      </c>
      <c r="L203" s="122">
        <f t="shared" ca="1" si="101"/>
        <v>0</v>
      </c>
      <c r="N203" s="122"/>
      <c r="O203" s="122"/>
      <c r="P203" s="122"/>
      <c r="Q203" s="122"/>
      <c r="R203" s="122"/>
      <c r="S203" s="122">
        <f t="shared" ca="1" si="79"/>
        <v>0</v>
      </c>
      <c r="T203" s="122"/>
      <c r="V203" s="122">
        <f ca="1">ABS(ROUND(SUMIFS('BP FISCAL'!$C:$C,'BP FISCAL'!$E:$E,CELL("contenido",A203),'BP FISCAL'!$D:$D,CELL("contenido",G203)),0))</f>
        <v>0</v>
      </c>
      <c r="X203" s="122"/>
      <c r="Y203" s="122">
        <f t="shared" ca="1" si="102"/>
        <v>0</v>
      </c>
      <c r="AA203" s="122"/>
      <c r="AB203" s="122"/>
      <c r="AD203" s="122"/>
      <c r="AF203" s="101"/>
    </row>
    <row r="204" spans="1:32" ht="33.950000000000003" customHeight="1">
      <c r="A204" s="120">
        <f t="shared" si="89"/>
        <v>204</v>
      </c>
      <c r="B204" s="1323"/>
      <c r="C204" s="1290"/>
      <c r="D204" s="1290"/>
      <c r="E204" s="1316"/>
      <c r="F204" s="1317"/>
      <c r="G204" s="121" t="s">
        <v>623</v>
      </c>
      <c r="H204" s="123">
        <f ca="1">ABS(ROUND(SUMIFS('BP CONTABLE'!$C:$C,'BP CONTABLE'!$E:$E,CELL("contenido",A204),'BP CONTABLE'!$D:$D,CELL("contenido",G204)),0))</f>
        <v>0</v>
      </c>
      <c r="I204" s="123"/>
      <c r="J204" s="591">
        <f t="shared" ca="1" si="99"/>
        <v>0</v>
      </c>
      <c r="K204" s="591">
        <f t="shared" ca="1" si="100"/>
        <v>0</v>
      </c>
      <c r="L204" s="122">
        <f t="shared" ca="1" si="101"/>
        <v>0</v>
      </c>
      <c r="N204" s="122"/>
      <c r="O204" s="122"/>
      <c r="P204" s="122"/>
      <c r="Q204" s="122"/>
      <c r="R204" s="122"/>
      <c r="S204" s="122">
        <f t="shared" ca="1" si="79"/>
        <v>0</v>
      </c>
      <c r="T204" s="122"/>
      <c r="V204" s="122">
        <f ca="1">ABS(ROUND(SUMIFS('BP FISCAL'!$C:$C,'BP FISCAL'!$E:$E,CELL("contenido",A204),'BP FISCAL'!$D:$D,CELL("contenido",G204)),0))</f>
        <v>0</v>
      </c>
      <c r="X204" s="122"/>
      <c r="Y204" s="122">
        <f t="shared" ca="1" si="102"/>
        <v>0</v>
      </c>
      <c r="AA204" s="122"/>
      <c r="AB204" s="122"/>
      <c r="AD204" s="122"/>
      <c r="AF204" s="101"/>
    </row>
    <row r="205" spans="1:32" ht="21.75" customHeight="1">
      <c r="A205" s="120">
        <f t="shared" si="89"/>
        <v>205</v>
      </c>
      <c r="B205" s="1323"/>
      <c r="C205" s="1290"/>
      <c r="D205" s="1290"/>
      <c r="E205" s="1318"/>
      <c r="F205" s="1319"/>
      <c r="G205" s="121" t="s">
        <v>322</v>
      </c>
      <c r="H205" s="123">
        <f ca="1">ABS(ROUND(SUMIFS('BP CONTABLE'!$C:$C,'BP CONTABLE'!$E:$E,CELL("contenido",A205),'BP CONTABLE'!$D:$D,CELL("contenido",G205)),0))</f>
        <v>0</v>
      </c>
      <c r="I205" s="123"/>
      <c r="J205" s="591">
        <f t="shared" ca="1" si="99"/>
        <v>0</v>
      </c>
      <c r="K205" s="591">
        <f t="shared" ca="1" si="100"/>
        <v>0</v>
      </c>
      <c r="L205" s="122">
        <f t="shared" ca="1" si="101"/>
        <v>0</v>
      </c>
      <c r="N205" s="122"/>
      <c r="O205" s="122"/>
      <c r="P205" s="122"/>
      <c r="Q205" s="122"/>
      <c r="R205" s="122"/>
      <c r="S205" s="122">
        <f t="shared" ca="1" si="79"/>
        <v>0</v>
      </c>
      <c r="T205" s="122"/>
      <c r="V205" s="122">
        <f ca="1">ABS(ROUND(SUMIFS('BP FISCAL'!$C:$C,'BP FISCAL'!$E:$E,CELL("contenido",A205),'BP FISCAL'!$D:$D,CELL("contenido",G205)),0))</f>
        <v>0</v>
      </c>
      <c r="X205" s="122"/>
      <c r="Y205" s="122">
        <f t="shared" ca="1" si="102"/>
        <v>0</v>
      </c>
      <c r="AA205" s="122"/>
      <c r="AB205" s="122"/>
      <c r="AD205" s="122"/>
      <c r="AF205" s="101"/>
    </row>
    <row r="206" spans="1:32" ht="21.75" customHeight="1">
      <c r="A206" s="120">
        <f t="shared" si="89"/>
        <v>206</v>
      </c>
      <c r="B206" s="1323"/>
      <c r="C206" s="1290"/>
      <c r="D206" s="1290"/>
      <c r="E206" s="1314" t="s">
        <v>318</v>
      </c>
      <c r="F206" s="1315"/>
      <c r="G206" s="121" t="s">
        <v>321</v>
      </c>
      <c r="H206" s="123">
        <f ca="1">ABS(ROUND(SUMIFS('BP CONTABLE'!$C:$C,'BP CONTABLE'!$E:$E,CELL("contenido",A206),'BP CONTABLE'!$D:$D,CELL("contenido",G206)),0))</f>
        <v>0</v>
      </c>
      <c r="I206" s="123"/>
      <c r="J206" s="591">
        <f t="shared" ca="1" si="99"/>
        <v>0</v>
      </c>
      <c r="K206" s="591">
        <f t="shared" ca="1" si="100"/>
        <v>0</v>
      </c>
      <c r="L206" s="122">
        <f t="shared" ca="1" si="101"/>
        <v>0</v>
      </c>
      <c r="N206" s="122"/>
      <c r="O206" s="122"/>
      <c r="P206" s="122"/>
      <c r="Q206" s="122"/>
      <c r="R206" s="122"/>
      <c r="S206" s="122">
        <f t="shared" ca="1" si="79"/>
        <v>0</v>
      </c>
      <c r="T206" s="122"/>
      <c r="V206" s="122">
        <f ca="1">ABS(ROUND(SUMIFS('BP FISCAL'!$C:$C,'BP FISCAL'!$E:$E,CELL("contenido",A206),'BP FISCAL'!$D:$D,CELL("contenido",G206)),0))</f>
        <v>0</v>
      </c>
      <c r="X206" s="122"/>
      <c r="Y206" s="122">
        <f t="shared" ca="1" si="102"/>
        <v>0</v>
      </c>
      <c r="AA206" s="122"/>
      <c r="AB206" s="122"/>
      <c r="AD206" s="122"/>
      <c r="AF206" s="101"/>
    </row>
    <row r="207" spans="1:32" ht="31.5" customHeight="1">
      <c r="A207" s="120">
        <f t="shared" si="89"/>
        <v>207</v>
      </c>
      <c r="B207" s="1323"/>
      <c r="C207" s="1290"/>
      <c r="D207" s="1290"/>
      <c r="E207" s="1316"/>
      <c r="F207" s="1317"/>
      <c r="G207" s="121" t="s">
        <v>623</v>
      </c>
      <c r="H207" s="123">
        <f ca="1">ABS(ROUND(SUMIFS('BP CONTABLE'!$C:$C,'BP CONTABLE'!$E:$E,CELL("contenido",A207),'BP CONTABLE'!$D:$D,CELL("contenido",G207)),0))</f>
        <v>0</v>
      </c>
      <c r="I207" s="123"/>
      <c r="J207" s="591">
        <f t="shared" ca="1" si="99"/>
        <v>0</v>
      </c>
      <c r="K207" s="591">
        <f t="shared" ca="1" si="100"/>
        <v>0</v>
      </c>
      <c r="L207" s="122">
        <f t="shared" ca="1" si="101"/>
        <v>0</v>
      </c>
      <c r="N207" s="122"/>
      <c r="O207" s="122"/>
      <c r="P207" s="122"/>
      <c r="Q207" s="122"/>
      <c r="R207" s="122"/>
      <c r="S207" s="122">
        <f t="shared" ref="S207:S270" ca="1" si="103">+L207</f>
        <v>0</v>
      </c>
      <c r="T207" s="122"/>
      <c r="V207" s="122">
        <f ca="1">ABS(ROUND(SUMIFS('BP FISCAL'!$C:$C,'BP FISCAL'!$E:$E,CELL("contenido",A207),'BP FISCAL'!$D:$D,CELL("contenido",G207)),0))</f>
        <v>0</v>
      </c>
      <c r="X207" s="122"/>
      <c r="Y207" s="122">
        <f t="shared" ca="1" si="102"/>
        <v>0</v>
      </c>
      <c r="AA207" s="122"/>
      <c r="AB207" s="122"/>
      <c r="AD207" s="122"/>
      <c r="AF207" s="101"/>
    </row>
    <row r="208" spans="1:32" ht="21.75" customHeight="1">
      <c r="A208" s="120">
        <f t="shared" si="89"/>
        <v>208</v>
      </c>
      <c r="B208" s="1323"/>
      <c r="C208" s="1290"/>
      <c r="D208" s="1290"/>
      <c r="E208" s="1318"/>
      <c r="F208" s="1319"/>
      <c r="G208" s="121" t="s">
        <v>322</v>
      </c>
      <c r="H208" s="123">
        <f ca="1">ABS(ROUND(SUMIFS('BP CONTABLE'!$C:$C,'BP CONTABLE'!$E:$E,CELL("contenido",A208),'BP CONTABLE'!$D:$D,CELL("contenido",G208)),0))</f>
        <v>0</v>
      </c>
      <c r="I208" s="123"/>
      <c r="J208" s="591">
        <f t="shared" ca="1" si="99"/>
        <v>0</v>
      </c>
      <c r="K208" s="591">
        <f t="shared" ca="1" si="100"/>
        <v>0</v>
      </c>
      <c r="L208" s="122">
        <f t="shared" ca="1" si="101"/>
        <v>0</v>
      </c>
      <c r="N208" s="122"/>
      <c r="O208" s="122"/>
      <c r="P208" s="122"/>
      <c r="Q208" s="122"/>
      <c r="R208" s="122"/>
      <c r="S208" s="122">
        <f t="shared" ca="1" si="103"/>
        <v>0</v>
      </c>
      <c r="T208" s="122"/>
      <c r="V208" s="122">
        <f ca="1">ABS(ROUND(SUMIFS('BP FISCAL'!$C:$C,'BP FISCAL'!$E:$E,CELL("contenido",A208),'BP FISCAL'!$D:$D,CELL("contenido",G208)),0))</f>
        <v>0</v>
      </c>
      <c r="X208" s="122"/>
      <c r="Y208" s="122">
        <f t="shared" ca="1" si="102"/>
        <v>0</v>
      </c>
      <c r="AA208" s="122"/>
      <c r="AB208" s="122"/>
      <c r="AD208" s="122"/>
      <c r="AF208" s="101"/>
    </row>
    <row r="209" spans="1:32" ht="21.75" customHeight="1">
      <c r="A209" s="120">
        <f t="shared" si="89"/>
        <v>209</v>
      </c>
      <c r="B209" s="1323"/>
      <c r="C209" s="1290"/>
      <c r="D209" s="1290"/>
      <c r="E209" s="1311" t="s">
        <v>324</v>
      </c>
      <c r="F209" s="1312"/>
      <c r="G209" s="1313"/>
      <c r="H209" s="123">
        <f ca="1">ABS(ROUND(SUMIFS('BP CONTABLE'!$C:$C,'BP CONTABLE'!$E:$E,CELL("contenido",A209),'BP CONTABLE'!$D:$D,CELL("contenido",E209)),0))</f>
        <v>0</v>
      </c>
      <c r="I209" s="123"/>
      <c r="J209" s="591">
        <f t="shared" ca="1" si="99"/>
        <v>0</v>
      </c>
      <c r="K209" s="591">
        <f t="shared" ca="1" si="100"/>
        <v>0</v>
      </c>
      <c r="L209" s="122">
        <f t="shared" ca="1" si="101"/>
        <v>0</v>
      </c>
      <c r="N209" s="122"/>
      <c r="O209" s="122"/>
      <c r="P209" s="122"/>
      <c r="Q209" s="122"/>
      <c r="R209" s="122"/>
      <c r="S209" s="122">
        <f t="shared" ca="1" si="103"/>
        <v>0</v>
      </c>
      <c r="T209" s="122"/>
      <c r="V209" s="122">
        <f ca="1">ABS(ROUND(SUMIFS('BP FISCAL'!$C:$C,'BP FISCAL'!$E:$E,CELL("contenido",A209),'BP FISCAL'!$D:$D,CELL("contenido",E209)),0))</f>
        <v>0</v>
      </c>
      <c r="X209" s="122"/>
      <c r="Y209" s="122">
        <f t="shared" ca="1" si="102"/>
        <v>0</v>
      </c>
      <c r="AA209" s="122"/>
      <c r="AB209" s="122"/>
      <c r="AD209" s="122"/>
      <c r="AF209" s="101"/>
    </row>
    <row r="210" spans="1:32" ht="21.75" customHeight="1">
      <c r="A210" s="120">
        <f t="shared" si="89"/>
        <v>210</v>
      </c>
      <c r="B210" s="1323"/>
      <c r="C210" s="1290"/>
      <c r="D210" s="1290"/>
      <c r="E210" s="1311" t="s">
        <v>626</v>
      </c>
      <c r="F210" s="1312"/>
      <c r="G210" s="1313"/>
      <c r="H210" s="123">
        <f ca="1">ABS(ROUND(SUMIFS('BP CONTABLE'!$C:$C,'BP CONTABLE'!$E:$E,CELL("contenido",A210),'BP CONTABLE'!$D:$D,CELL("contenido",E210)),0))</f>
        <v>0</v>
      </c>
      <c r="I210" s="123"/>
      <c r="J210" s="590">
        <f t="shared" ca="1" si="99"/>
        <v>0</v>
      </c>
      <c r="K210" s="590">
        <f t="shared" ca="1" si="100"/>
        <v>0</v>
      </c>
      <c r="L210" s="122">
        <f t="shared" ca="1" si="101"/>
        <v>0</v>
      </c>
      <c r="N210" s="122"/>
      <c r="O210" s="122"/>
      <c r="P210" s="122"/>
      <c r="Q210" s="122"/>
      <c r="R210" s="122"/>
      <c r="S210" s="122">
        <f t="shared" ca="1" si="103"/>
        <v>0</v>
      </c>
      <c r="T210" s="122"/>
      <c r="V210" s="122">
        <f ca="1">ABS(ROUND(SUMIFS('BP FISCAL'!$C:$C,'BP FISCAL'!$E:$E,CELL("contenido",A210),'BP FISCAL'!$D:$D,CELL("contenido",E210)),0))</f>
        <v>0</v>
      </c>
      <c r="X210" s="122"/>
      <c r="Y210" s="122">
        <f t="shared" ca="1" si="102"/>
        <v>0</v>
      </c>
      <c r="AA210" s="122"/>
      <c r="AB210" s="122"/>
      <c r="AD210" s="122"/>
      <c r="AF210" s="101"/>
    </row>
    <row r="211" spans="1:32" ht="21.75" customHeight="1">
      <c r="A211" s="120">
        <f t="shared" si="89"/>
        <v>211</v>
      </c>
      <c r="B211" s="1323"/>
      <c r="C211" s="1290"/>
      <c r="D211" s="1290"/>
      <c r="E211" s="1311" t="s">
        <v>39</v>
      </c>
      <c r="F211" s="1312"/>
      <c r="G211" s="1313"/>
      <c r="H211" s="123">
        <f ca="1">ABS(ROUND(SUMIFS('BP CONTABLE'!$C:$C,'BP CONTABLE'!$E:$E,CELL("contenido",A211),'BP CONTABLE'!$D:$D,CELL("contenido",E211)),0))</f>
        <v>0</v>
      </c>
      <c r="I211" s="123"/>
      <c r="J211" s="591">
        <f ca="1">+IF(H211&gt;V211,(H211-V211),0)</f>
        <v>0</v>
      </c>
      <c r="K211" s="591">
        <f t="shared" ca="1" si="100"/>
        <v>0</v>
      </c>
      <c r="L211" s="122">
        <f ca="1">H211+I211-J211+K211</f>
        <v>0</v>
      </c>
      <c r="N211" s="122"/>
      <c r="O211" s="122"/>
      <c r="P211" s="122"/>
      <c r="Q211" s="122"/>
      <c r="R211" s="122"/>
      <c r="S211" s="122">
        <f t="shared" ca="1" si="103"/>
        <v>0</v>
      </c>
      <c r="T211" s="122"/>
      <c r="V211" s="122">
        <f ca="1">ABS(ROUND(SUMIFS('BP FISCAL'!$C:$C,'BP FISCAL'!$E:$E,CELL("contenido",A211),'BP FISCAL'!$D:$D,CELL("contenido",E211)),0))</f>
        <v>0</v>
      </c>
      <c r="X211" s="122"/>
      <c r="Y211" s="122">
        <f t="shared" ca="1" si="102"/>
        <v>0</v>
      </c>
      <c r="AA211" s="122"/>
      <c r="AB211" s="122"/>
      <c r="AD211" s="122"/>
      <c r="AF211" s="101"/>
    </row>
    <row r="212" spans="1:32" ht="21.75" customHeight="1">
      <c r="A212" s="120">
        <f t="shared" si="89"/>
        <v>212</v>
      </c>
      <c r="B212" s="1323"/>
      <c r="C212" s="1290"/>
      <c r="D212" s="1290"/>
      <c r="E212" s="1311" t="s">
        <v>627</v>
      </c>
      <c r="F212" s="1312"/>
      <c r="G212" s="1313"/>
      <c r="H212" s="123">
        <f ca="1">ABS(ROUND(SUMIFS('BP CONTABLE'!$C:$C,'BP CONTABLE'!$E:$E,CELL("contenido",A212),'BP CONTABLE'!$D:$D,CELL("contenido",E212)),0))</f>
        <v>0</v>
      </c>
      <c r="I212" s="123"/>
      <c r="J212" s="591">
        <f ca="1">+IF(H212&gt;V212,(H212-V212),0)</f>
        <v>0</v>
      </c>
      <c r="K212" s="591">
        <f t="shared" ca="1" si="100"/>
        <v>0</v>
      </c>
      <c r="L212" s="122">
        <f ca="1">H212+I212-J212+K212</f>
        <v>0</v>
      </c>
      <c r="N212" s="122"/>
      <c r="O212" s="122"/>
      <c r="P212" s="122"/>
      <c r="Q212" s="122"/>
      <c r="R212" s="122"/>
      <c r="S212" s="122">
        <f t="shared" ca="1" si="103"/>
        <v>0</v>
      </c>
      <c r="T212" s="122"/>
      <c r="V212" s="122">
        <f ca="1">ABS(ROUND(SUMIFS('BP FISCAL'!$C:$C,'BP FISCAL'!$E:$E,CELL("contenido",A212),'BP FISCAL'!$D:$D,CELL("contenido",E212)),0))</f>
        <v>0</v>
      </c>
      <c r="X212" s="122"/>
      <c r="Y212" s="122">
        <f t="shared" ca="1" si="102"/>
        <v>0</v>
      </c>
      <c r="AA212" s="122"/>
      <c r="AB212" s="122"/>
      <c r="AD212" s="122"/>
      <c r="AF212" s="101"/>
    </row>
    <row r="213" spans="1:32" ht="21.75" customHeight="1">
      <c r="A213" s="120">
        <f t="shared" si="89"/>
        <v>213</v>
      </c>
      <c r="B213" s="1323"/>
      <c r="C213" s="1290"/>
      <c r="D213" s="1290"/>
      <c r="E213" s="1311" t="s">
        <v>432</v>
      </c>
      <c r="F213" s="1312"/>
      <c r="G213" s="1313"/>
      <c r="H213" s="123">
        <f ca="1">ABS(ROUND(SUMIFS('BP CONTABLE'!$C:$C,'BP CONTABLE'!$E:$E,CELL("contenido",A213),'BP CONTABLE'!$D:$D,CELL("contenido",E213)),0))</f>
        <v>0</v>
      </c>
      <c r="I213" s="123"/>
      <c r="J213" s="591">
        <f t="shared" ca="1" si="99"/>
        <v>0</v>
      </c>
      <c r="K213" s="591">
        <f t="shared" ca="1" si="100"/>
        <v>0</v>
      </c>
      <c r="L213" s="122">
        <f t="shared" ca="1" si="101"/>
        <v>0</v>
      </c>
      <c r="N213" s="122"/>
      <c r="O213" s="122"/>
      <c r="P213" s="122"/>
      <c r="Q213" s="122"/>
      <c r="R213" s="122"/>
      <c r="S213" s="122">
        <f t="shared" ca="1" si="103"/>
        <v>0</v>
      </c>
      <c r="T213" s="122"/>
      <c r="V213" s="122">
        <f ca="1">ABS(ROUND(SUMIFS('BP FISCAL'!$C:$C,'BP FISCAL'!$E:$E,CELL("contenido",A213),'BP FISCAL'!$D:$D,CELL("contenido",E213)),0))</f>
        <v>0</v>
      </c>
      <c r="X213" s="122"/>
      <c r="Y213" s="122">
        <f t="shared" ca="1" si="102"/>
        <v>0</v>
      </c>
      <c r="AA213" s="122"/>
      <c r="AB213" s="122"/>
      <c r="AD213" s="122"/>
      <c r="AF213" s="101"/>
    </row>
    <row r="214" spans="1:32" ht="21.75" customHeight="1">
      <c r="A214" s="120">
        <f t="shared" si="89"/>
        <v>214</v>
      </c>
      <c r="B214" s="1323"/>
      <c r="C214" s="1290"/>
      <c r="D214" s="1291"/>
      <c r="E214" s="1311" t="s">
        <v>40</v>
      </c>
      <c r="F214" s="1312"/>
      <c r="G214" s="1313"/>
      <c r="H214" s="123">
        <f ca="1">ABS(ROUND(SUMIFS('BP CONTABLE'!$C:$C,'BP CONTABLE'!$E:$E,CELL("contenido",A214),'BP CONTABLE'!$D:$D,CELL("contenido",E214)),0))</f>
        <v>0</v>
      </c>
      <c r="I214" s="123"/>
      <c r="J214" s="591">
        <f t="shared" ca="1" si="99"/>
        <v>0</v>
      </c>
      <c r="K214" s="591">
        <f t="shared" ca="1" si="100"/>
        <v>0</v>
      </c>
      <c r="L214" s="122">
        <f t="shared" ca="1" si="101"/>
        <v>0</v>
      </c>
      <c r="N214" s="122"/>
      <c r="O214" s="122"/>
      <c r="P214" s="122"/>
      <c r="Q214" s="122"/>
      <c r="R214" s="122"/>
      <c r="S214" s="122">
        <f t="shared" ca="1" si="103"/>
        <v>0</v>
      </c>
      <c r="T214" s="122"/>
      <c r="V214" s="122">
        <f ca="1">ABS(ROUND(SUMIFS('BP FISCAL'!$C:$C,'BP FISCAL'!$E:$E,CELL("contenido",A214),'BP FISCAL'!$D:$D,CELL("contenido",E214)),0))</f>
        <v>0</v>
      </c>
      <c r="X214" s="122"/>
      <c r="Y214" s="122">
        <f t="shared" ca="1" si="102"/>
        <v>0</v>
      </c>
      <c r="AA214" s="122"/>
      <c r="AB214" s="122"/>
      <c r="AD214" s="122"/>
      <c r="AF214" s="101"/>
    </row>
    <row r="215" spans="1:32" s="136" customFormat="1" ht="15.95" customHeight="1">
      <c r="A215" s="120">
        <f t="shared" si="89"/>
        <v>215</v>
      </c>
      <c r="B215" s="1323"/>
      <c r="C215" s="1290"/>
      <c r="D215" s="1308" t="s">
        <v>41</v>
      </c>
      <c r="E215" s="1309"/>
      <c r="F215" s="1333"/>
      <c r="G215" s="1334"/>
      <c r="H215" s="393">
        <f ca="1">SUM(H216:H239)</f>
        <v>0</v>
      </c>
      <c r="I215" s="393">
        <f>SUM(I216:I239)</f>
        <v>0</v>
      </c>
      <c r="J215" s="587">
        <f ca="1">SUM(J216:J239)</f>
        <v>0</v>
      </c>
      <c r="K215" s="587">
        <f ca="1">SUM(K216:K239)</f>
        <v>0</v>
      </c>
      <c r="L215" s="393">
        <f ca="1">SUM(L216:L239)</f>
        <v>0</v>
      </c>
      <c r="N215" s="393"/>
      <c r="O215" s="393"/>
      <c r="P215" s="393"/>
      <c r="Q215" s="393"/>
      <c r="R215" s="393"/>
      <c r="S215" s="393">
        <f t="shared" ca="1" si="103"/>
        <v>0</v>
      </c>
      <c r="T215" s="393"/>
      <c r="U215" s="133"/>
      <c r="V215" s="393">
        <f ca="1">SUM(V216:V239)</f>
        <v>0</v>
      </c>
      <c r="W215" s="133"/>
      <c r="X215" s="393"/>
      <c r="Y215" s="393">
        <f ca="1">SUM(Y216:Y239)</f>
        <v>0</v>
      </c>
      <c r="Z215" s="133"/>
      <c r="AA215" s="393"/>
      <c r="AB215" s="393"/>
      <c r="AC215" s="133"/>
      <c r="AD215" s="393"/>
      <c r="AE215" s="133"/>
      <c r="AF215" s="133"/>
    </row>
    <row r="216" spans="1:32" s="136" customFormat="1" ht="27.2" customHeight="1">
      <c r="A216" s="120">
        <f t="shared" si="89"/>
        <v>216</v>
      </c>
      <c r="B216" s="1323"/>
      <c r="C216" s="1290"/>
      <c r="D216" s="1335"/>
      <c r="E216" s="1320" t="s">
        <v>425</v>
      </c>
      <c r="F216" s="1320"/>
      <c r="G216" s="132" t="s">
        <v>764</v>
      </c>
      <c r="H216" s="123">
        <f ca="1">ABS(ROUND(SUMIFS('BP CONTABLE'!$C:$C,'BP CONTABLE'!$E:$E,CELL("contenido",A216),'BP CONTABLE'!$D:$D,CELL("contenido",G216)),0))</f>
        <v>0</v>
      </c>
      <c r="I216" s="123"/>
      <c r="J216" s="590">
        <f t="shared" ref="J216:J239" ca="1" si="104">+IF(H216&gt;V216,(H216-V216),0)</f>
        <v>0</v>
      </c>
      <c r="K216" s="590">
        <f t="shared" ref="K216:K239" ca="1" si="105">+IF(H216&lt;V216,(V216-H216),0)</f>
        <v>0</v>
      </c>
      <c r="L216" s="122">
        <f t="shared" ref="L216:L239" ca="1" si="106">H216+I216-J216+K216</f>
        <v>0</v>
      </c>
      <c r="N216" s="122"/>
      <c r="O216" s="122"/>
      <c r="P216" s="122"/>
      <c r="Q216" s="122"/>
      <c r="R216" s="122"/>
      <c r="S216" s="122">
        <f t="shared" ca="1" si="103"/>
        <v>0</v>
      </c>
      <c r="T216" s="122"/>
      <c r="U216" s="133"/>
      <c r="V216" s="122">
        <f ca="1">ABS(ROUND(SUMIFS('BP FISCAL'!$C:$C,'BP FISCAL'!$E:$E,CELL("contenido",A216),'BP FISCAL'!$D:$D,CELL("contenido",G216)),0))</f>
        <v>0</v>
      </c>
      <c r="W216" s="133"/>
      <c r="X216" s="122"/>
      <c r="Y216" s="122">
        <f t="shared" ref="Y216:Y239" ca="1" si="107">+K216-J216</f>
        <v>0</v>
      </c>
      <c r="Z216" s="133"/>
      <c r="AA216" s="122"/>
      <c r="AB216" s="122"/>
      <c r="AC216" s="133"/>
      <c r="AD216" s="122"/>
      <c r="AE216" s="133"/>
      <c r="AF216" s="133"/>
    </row>
    <row r="217" spans="1:32" s="136" customFormat="1" ht="27.2" customHeight="1">
      <c r="A217" s="120">
        <f t="shared" si="89"/>
        <v>217</v>
      </c>
      <c r="B217" s="1323"/>
      <c r="C217" s="1290"/>
      <c r="D217" s="1290"/>
      <c r="E217" s="1320"/>
      <c r="F217" s="1320"/>
      <c r="G217" s="132" t="s">
        <v>103</v>
      </c>
      <c r="H217" s="123">
        <f ca="1">ABS(ROUND(SUMIFS('BP CONTABLE'!$C:$C,'BP CONTABLE'!$E:$E,CELL("contenido",A217),'BP CONTABLE'!$D:$D,CELL("contenido",G217)),0))</f>
        <v>0</v>
      </c>
      <c r="I217" s="123"/>
      <c r="J217" s="590">
        <f t="shared" ca="1" si="104"/>
        <v>0</v>
      </c>
      <c r="K217" s="590">
        <f t="shared" ca="1" si="105"/>
        <v>0</v>
      </c>
      <c r="L217" s="122">
        <f t="shared" ca="1" si="106"/>
        <v>0</v>
      </c>
      <c r="N217" s="122"/>
      <c r="O217" s="122"/>
      <c r="P217" s="122"/>
      <c r="Q217" s="122"/>
      <c r="R217" s="122"/>
      <c r="S217" s="122">
        <f t="shared" ca="1" si="103"/>
        <v>0</v>
      </c>
      <c r="T217" s="122"/>
      <c r="U217" s="133"/>
      <c r="V217" s="122">
        <f ca="1">ABS(ROUND(SUMIFS('BP FISCAL'!$C:$C,'BP FISCAL'!$E:$E,CELL("contenido",A217),'BP FISCAL'!$D:$D,CELL("contenido",G217)),0))</f>
        <v>0</v>
      </c>
      <c r="W217" s="133"/>
      <c r="X217" s="122"/>
      <c r="Y217" s="122">
        <f t="shared" ca="1" si="107"/>
        <v>0</v>
      </c>
      <c r="Z217" s="133"/>
      <c r="AA217" s="122"/>
      <c r="AB217" s="122"/>
      <c r="AC217" s="133"/>
      <c r="AD217" s="122"/>
      <c r="AE217" s="133"/>
      <c r="AF217" s="133"/>
    </row>
    <row r="218" spans="1:32" s="136" customFormat="1" ht="27.2" customHeight="1">
      <c r="A218" s="120">
        <f t="shared" si="89"/>
        <v>218</v>
      </c>
      <c r="B218" s="1323"/>
      <c r="C218" s="1290"/>
      <c r="D218" s="1290"/>
      <c r="E218" s="1314" t="s">
        <v>426</v>
      </c>
      <c r="F218" s="1315"/>
      <c r="G218" s="132" t="s">
        <v>764</v>
      </c>
      <c r="H218" s="123">
        <f ca="1">ABS(ROUND(SUMIFS('BP CONTABLE'!$C:$C,'BP CONTABLE'!$E:$E,CELL("contenido",A218),'BP CONTABLE'!$D:$D,CELL("contenido",G218)),0))</f>
        <v>0</v>
      </c>
      <c r="I218" s="123"/>
      <c r="J218" s="590">
        <f t="shared" ca="1" si="104"/>
        <v>0</v>
      </c>
      <c r="K218" s="590">
        <f t="shared" ca="1" si="105"/>
        <v>0</v>
      </c>
      <c r="L218" s="122">
        <f t="shared" ca="1" si="106"/>
        <v>0</v>
      </c>
      <c r="N218" s="122"/>
      <c r="O218" s="122"/>
      <c r="P218" s="122"/>
      <c r="Q218" s="122"/>
      <c r="R218" s="122"/>
      <c r="S218" s="122">
        <f t="shared" ca="1" si="103"/>
        <v>0</v>
      </c>
      <c r="T218" s="122"/>
      <c r="U218" s="133"/>
      <c r="V218" s="122">
        <f ca="1">ABS(ROUND(SUMIFS('BP FISCAL'!$C:$C,'BP FISCAL'!$E:$E,CELL("contenido",A218),'BP FISCAL'!$D:$D,CELL("contenido",G218)),0))</f>
        <v>0</v>
      </c>
      <c r="W218" s="133"/>
      <c r="X218" s="122"/>
      <c r="Y218" s="122">
        <f t="shared" ca="1" si="107"/>
        <v>0</v>
      </c>
      <c r="Z218" s="133"/>
      <c r="AA218" s="122"/>
      <c r="AB218" s="122"/>
      <c r="AC218" s="133"/>
      <c r="AD218" s="122"/>
      <c r="AE218" s="133"/>
      <c r="AF218" s="133"/>
    </row>
    <row r="219" spans="1:32" s="136" customFormat="1" ht="27.2" customHeight="1">
      <c r="A219" s="120">
        <f t="shared" si="89"/>
        <v>219</v>
      </c>
      <c r="B219" s="1323"/>
      <c r="C219" s="1290"/>
      <c r="D219" s="1290"/>
      <c r="E219" s="1318"/>
      <c r="F219" s="1319"/>
      <c r="G219" s="132" t="s">
        <v>103</v>
      </c>
      <c r="H219" s="123">
        <f ca="1">ABS(ROUND(SUMIFS('BP CONTABLE'!$C:$C,'BP CONTABLE'!$E:$E,CELL("contenido",A219),'BP CONTABLE'!$D:$D,CELL("contenido",G219)),0))</f>
        <v>0</v>
      </c>
      <c r="I219" s="123"/>
      <c r="J219" s="590">
        <f t="shared" ca="1" si="104"/>
        <v>0</v>
      </c>
      <c r="K219" s="590">
        <f t="shared" ca="1" si="105"/>
        <v>0</v>
      </c>
      <c r="L219" s="122">
        <f t="shared" ca="1" si="106"/>
        <v>0</v>
      </c>
      <c r="N219" s="122"/>
      <c r="O219" s="122"/>
      <c r="P219" s="122"/>
      <c r="Q219" s="122"/>
      <c r="R219" s="122"/>
      <c r="S219" s="122">
        <f t="shared" ca="1" si="103"/>
        <v>0</v>
      </c>
      <c r="T219" s="122"/>
      <c r="U219" s="133"/>
      <c r="V219" s="122">
        <f ca="1">ABS(ROUND(SUMIFS('BP FISCAL'!$C:$C,'BP FISCAL'!$E:$E,CELL("contenido",A219),'BP FISCAL'!$D:$D,CELL("contenido",G219)),0))</f>
        <v>0</v>
      </c>
      <c r="W219" s="133"/>
      <c r="X219" s="122"/>
      <c r="Y219" s="122">
        <f t="shared" ca="1" si="107"/>
        <v>0</v>
      </c>
      <c r="Z219" s="133"/>
      <c r="AA219" s="122"/>
      <c r="AB219" s="122"/>
      <c r="AC219" s="133"/>
      <c r="AD219" s="122"/>
      <c r="AE219" s="133"/>
      <c r="AF219" s="133"/>
    </row>
    <row r="220" spans="1:32" s="136" customFormat="1" ht="27.2" customHeight="1">
      <c r="A220" s="120">
        <f t="shared" si="89"/>
        <v>220</v>
      </c>
      <c r="B220" s="1323"/>
      <c r="C220" s="1290"/>
      <c r="D220" s="1290"/>
      <c r="E220" s="1311" t="s">
        <v>271</v>
      </c>
      <c r="F220" s="1312"/>
      <c r="G220" s="1313"/>
      <c r="H220" s="123">
        <f ca="1">ABS(ROUND(SUMIFS('BP CONTABLE'!$C:$C,'BP CONTABLE'!$E:$E,CELL("contenido",A220),'BP CONTABLE'!$D:$D,CELL("contenido",E220)),0))</f>
        <v>0</v>
      </c>
      <c r="I220" s="123"/>
      <c r="J220" s="590">
        <f t="shared" ca="1" si="104"/>
        <v>0</v>
      </c>
      <c r="K220" s="590">
        <f t="shared" ca="1" si="105"/>
        <v>0</v>
      </c>
      <c r="L220" s="122">
        <f t="shared" ca="1" si="106"/>
        <v>0</v>
      </c>
      <c r="N220" s="122"/>
      <c r="O220" s="122"/>
      <c r="P220" s="122"/>
      <c r="Q220" s="122"/>
      <c r="R220" s="122"/>
      <c r="S220" s="122">
        <f t="shared" ca="1" si="103"/>
        <v>0</v>
      </c>
      <c r="T220" s="122"/>
      <c r="U220" s="133"/>
      <c r="V220" s="122">
        <f ca="1">ABS(ROUND(SUMIFS('BP FISCAL'!$C:$C,'BP FISCAL'!$E:$E,CELL("contenido",A220),'BP FISCAL'!$D:$D,CELL("contenido",E220)),0))</f>
        <v>0</v>
      </c>
      <c r="W220" s="133"/>
      <c r="X220" s="122"/>
      <c r="Y220" s="122">
        <f t="shared" ca="1" si="107"/>
        <v>0</v>
      </c>
      <c r="Z220" s="133"/>
      <c r="AA220" s="122"/>
      <c r="AB220" s="122"/>
      <c r="AC220" s="133"/>
      <c r="AD220" s="122"/>
      <c r="AE220" s="133"/>
      <c r="AF220" s="133"/>
    </row>
    <row r="221" spans="1:32" s="136" customFormat="1" ht="27.2" customHeight="1">
      <c r="A221" s="120">
        <f t="shared" si="89"/>
        <v>221</v>
      </c>
      <c r="B221" s="1323"/>
      <c r="C221" s="1290"/>
      <c r="D221" s="1290"/>
      <c r="E221" s="1314" t="s">
        <v>104</v>
      </c>
      <c r="F221" s="1315"/>
      <c r="G221" s="132" t="s">
        <v>764</v>
      </c>
      <c r="H221" s="123">
        <f ca="1">ABS(ROUND(SUMIFS('BP CONTABLE'!$C:$C,'BP CONTABLE'!$E:$E,CELL("contenido",A221),'BP CONTABLE'!$D:$D,CELL("contenido",G221)),0))</f>
        <v>0</v>
      </c>
      <c r="I221" s="123"/>
      <c r="J221" s="590">
        <f t="shared" ca="1" si="104"/>
        <v>0</v>
      </c>
      <c r="K221" s="590">
        <f t="shared" ca="1" si="105"/>
        <v>0</v>
      </c>
      <c r="L221" s="122">
        <f t="shared" ca="1" si="106"/>
        <v>0</v>
      </c>
      <c r="N221" s="122"/>
      <c r="O221" s="122"/>
      <c r="P221" s="122"/>
      <c r="Q221" s="122"/>
      <c r="R221" s="122"/>
      <c r="S221" s="122">
        <f t="shared" ca="1" si="103"/>
        <v>0</v>
      </c>
      <c r="T221" s="122"/>
      <c r="U221" s="133"/>
      <c r="V221" s="122">
        <f ca="1">ABS(ROUND(SUMIFS('BP FISCAL'!$C:$C,'BP FISCAL'!$E:$E,CELL("contenido",A221),'BP FISCAL'!$D:$D,CELL("contenido",G221)),0))</f>
        <v>0</v>
      </c>
      <c r="W221" s="133"/>
      <c r="X221" s="122"/>
      <c r="Y221" s="122">
        <f t="shared" ca="1" si="107"/>
        <v>0</v>
      </c>
      <c r="Z221" s="133"/>
      <c r="AA221" s="122"/>
      <c r="AB221" s="122"/>
      <c r="AC221" s="133"/>
      <c r="AD221" s="122"/>
      <c r="AE221" s="133"/>
      <c r="AF221" s="133"/>
    </row>
    <row r="222" spans="1:32" s="136" customFormat="1" ht="27.2" customHeight="1">
      <c r="A222" s="120">
        <f t="shared" si="89"/>
        <v>222</v>
      </c>
      <c r="B222" s="1323"/>
      <c r="C222" s="1290"/>
      <c r="D222" s="1290"/>
      <c r="E222" s="1318"/>
      <c r="F222" s="1319"/>
      <c r="G222" s="132" t="s">
        <v>103</v>
      </c>
      <c r="H222" s="123">
        <f ca="1">ABS(ROUND(SUMIFS('BP CONTABLE'!$C:$C,'BP CONTABLE'!$E:$E,CELL("contenido",A222),'BP CONTABLE'!$D:$D,CELL("contenido",G222)),0))</f>
        <v>0</v>
      </c>
      <c r="I222" s="123"/>
      <c r="J222" s="590">
        <f t="shared" ca="1" si="104"/>
        <v>0</v>
      </c>
      <c r="K222" s="590">
        <f t="shared" ca="1" si="105"/>
        <v>0</v>
      </c>
      <c r="L222" s="122">
        <f t="shared" ca="1" si="106"/>
        <v>0</v>
      </c>
      <c r="N222" s="122"/>
      <c r="O222" s="122"/>
      <c r="P222" s="122"/>
      <c r="Q222" s="122"/>
      <c r="R222" s="122"/>
      <c r="S222" s="122">
        <f t="shared" ca="1" si="103"/>
        <v>0</v>
      </c>
      <c r="T222" s="122"/>
      <c r="U222" s="133"/>
      <c r="V222" s="122">
        <f ca="1">ABS(ROUND(SUMIFS('BP FISCAL'!$C:$C,'BP FISCAL'!$E:$E,CELL("contenido",A222),'BP FISCAL'!$D:$D,CELL("contenido",G222)),0))</f>
        <v>0</v>
      </c>
      <c r="W222" s="133"/>
      <c r="X222" s="122"/>
      <c r="Y222" s="122">
        <f t="shared" ca="1" si="107"/>
        <v>0</v>
      </c>
      <c r="Z222" s="133"/>
      <c r="AA222" s="122"/>
      <c r="AB222" s="122"/>
      <c r="AC222" s="133"/>
      <c r="AD222" s="122"/>
      <c r="AE222" s="133"/>
      <c r="AF222" s="133"/>
    </row>
    <row r="223" spans="1:32" s="136" customFormat="1" ht="27.2" customHeight="1">
      <c r="A223" s="120">
        <f t="shared" si="89"/>
        <v>223</v>
      </c>
      <c r="B223" s="1323"/>
      <c r="C223" s="1290"/>
      <c r="D223" s="1290"/>
      <c r="E223" s="1314" t="s">
        <v>428</v>
      </c>
      <c r="F223" s="1315"/>
      <c r="G223" s="132" t="s">
        <v>764</v>
      </c>
      <c r="H223" s="123">
        <f ca="1">ABS(ROUND(SUMIFS('BP CONTABLE'!$C:$C,'BP CONTABLE'!$E:$E,CELL("contenido",A223),'BP CONTABLE'!$D:$D,CELL("contenido",G223)),0))</f>
        <v>0</v>
      </c>
      <c r="I223" s="123"/>
      <c r="J223" s="590">
        <f t="shared" ca="1" si="104"/>
        <v>0</v>
      </c>
      <c r="K223" s="590">
        <f t="shared" ca="1" si="105"/>
        <v>0</v>
      </c>
      <c r="L223" s="122">
        <f t="shared" ca="1" si="106"/>
        <v>0</v>
      </c>
      <c r="N223" s="122"/>
      <c r="O223" s="122"/>
      <c r="P223" s="122"/>
      <c r="Q223" s="122"/>
      <c r="R223" s="122"/>
      <c r="S223" s="122">
        <f t="shared" ca="1" si="103"/>
        <v>0</v>
      </c>
      <c r="T223" s="122"/>
      <c r="U223" s="133"/>
      <c r="V223" s="122">
        <f ca="1">ABS(ROUND(SUMIFS('BP FISCAL'!$C:$C,'BP FISCAL'!$E:$E,CELL("contenido",A223),'BP FISCAL'!$D:$D,CELL("contenido",G223)),0))</f>
        <v>0</v>
      </c>
      <c r="W223" s="133"/>
      <c r="X223" s="122"/>
      <c r="Y223" s="122">
        <f t="shared" ca="1" si="107"/>
        <v>0</v>
      </c>
      <c r="Z223" s="133"/>
      <c r="AA223" s="122"/>
      <c r="AB223" s="122"/>
      <c r="AC223" s="133"/>
      <c r="AD223" s="122"/>
      <c r="AE223" s="133"/>
      <c r="AF223" s="133"/>
    </row>
    <row r="224" spans="1:32" s="136" customFormat="1" ht="27.2" customHeight="1">
      <c r="A224" s="120">
        <f t="shared" si="89"/>
        <v>224</v>
      </c>
      <c r="B224" s="1323"/>
      <c r="C224" s="1290"/>
      <c r="D224" s="1290"/>
      <c r="E224" s="1318"/>
      <c r="F224" s="1319"/>
      <c r="G224" s="132" t="s">
        <v>103</v>
      </c>
      <c r="H224" s="123">
        <f ca="1">ABS(ROUND(SUMIFS('BP CONTABLE'!$C:$C,'BP CONTABLE'!$E:$E,CELL("contenido",A224),'BP CONTABLE'!$D:$D,CELL("contenido",G224)),0))</f>
        <v>0</v>
      </c>
      <c r="I224" s="123"/>
      <c r="J224" s="590">
        <f t="shared" ca="1" si="104"/>
        <v>0</v>
      </c>
      <c r="K224" s="590">
        <f t="shared" ca="1" si="105"/>
        <v>0</v>
      </c>
      <c r="L224" s="122">
        <f t="shared" ca="1" si="106"/>
        <v>0</v>
      </c>
      <c r="N224" s="122"/>
      <c r="O224" s="122"/>
      <c r="P224" s="122"/>
      <c r="Q224" s="122"/>
      <c r="R224" s="122"/>
      <c r="S224" s="122">
        <f t="shared" ca="1" si="103"/>
        <v>0</v>
      </c>
      <c r="T224" s="122"/>
      <c r="U224" s="133"/>
      <c r="V224" s="122">
        <f ca="1">ABS(ROUND(SUMIFS('BP FISCAL'!$C:$C,'BP FISCAL'!$E:$E,CELL("contenido",A224),'BP FISCAL'!$D:$D,CELL("contenido",G224)),0))</f>
        <v>0</v>
      </c>
      <c r="W224" s="133"/>
      <c r="X224" s="122"/>
      <c r="Y224" s="122">
        <f t="shared" ca="1" si="107"/>
        <v>0</v>
      </c>
      <c r="Z224" s="133"/>
      <c r="AA224" s="122"/>
      <c r="AB224" s="122"/>
      <c r="AC224" s="133"/>
      <c r="AD224" s="122"/>
      <c r="AE224" s="133"/>
      <c r="AF224" s="133"/>
    </row>
    <row r="225" spans="1:32" s="136" customFormat="1" ht="27.2" customHeight="1">
      <c r="A225" s="120">
        <f t="shared" si="89"/>
        <v>225</v>
      </c>
      <c r="B225" s="1323"/>
      <c r="C225" s="1290"/>
      <c r="D225" s="1290"/>
      <c r="E225" s="1314" t="s">
        <v>105</v>
      </c>
      <c r="F225" s="1315"/>
      <c r="G225" s="132" t="s">
        <v>764</v>
      </c>
      <c r="H225" s="123">
        <f ca="1">ABS(ROUND(SUMIFS('BP CONTABLE'!$C:$C,'BP CONTABLE'!$E:$E,CELL("contenido",A225),'BP CONTABLE'!$D:$D,CELL("contenido",G225)),0))</f>
        <v>0</v>
      </c>
      <c r="I225" s="123"/>
      <c r="J225" s="590">
        <f t="shared" ca="1" si="104"/>
        <v>0</v>
      </c>
      <c r="K225" s="590">
        <f t="shared" ca="1" si="105"/>
        <v>0</v>
      </c>
      <c r="L225" s="122">
        <f t="shared" ca="1" si="106"/>
        <v>0</v>
      </c>
      <c r="N225" s="122"/>
      <c r="O225" s="122"/>
      <c r="P225" s="122"/>
      <c r="Q225" s="122"/>
      <c r="R225" s="122"/>
      <c r="S225" s="122">
        <f t="shared" ca="1" si="103"/>
        <v>0</v>
      </c>
      <c r="T225" s="122"/>
      <c r="U225" s="133"/>
      <c r="V225" s="122">
        <f ca="1">ABS(ROUND(SUMIFS('BP FISCAL'!$C:$C,'BP FISCAL'!$E:$E,CELL("contenido",A225),'BP FISCAL'!$D:$D,CELL("contenido",G225)),0))</f>
        <v>0</v>
      </c>
      <c r="W225" s="133"/>
      <c r="X225" s="122"/>
      <c r="Y225" s="122">
        <f t="shared" ca="1" si="107"/>
        <v>0</v>
      </c>
      <c r="Z225" s="133"/>
      <c r="AA225" s="122"/>
      <c r="AB225" s="122"/>
      <c r="AC225" s="133"/>
      <c r="AD225" s="122"/>
      <c r="AE225" s="133"/>
      <c r="AF225" s="133"/>
    </row>
    <row r="226" spans="1:32" s="136" customFormat="1" ht="27.2" customHeight="1">
      <c r="A226" s="120">
        <f t="shared" si="89"/>
        <v>226</v>
      </c>
      <c r="B226" s="1323"/>
      <c r="C226" s="1290"/>
      <c r="D226" s="1290"/>
      <c r="E226" s="1318"/>
      <c r="F226" s="1319"/>
      <c r="G226" s="132" t="s">
        <v>103</v>
      </c>
      <c r="H226" s="123">
        <f ca="1">ABS(ROUND(SUMIFS('BP CONTABLE'!$C:$C,'BP CONTABLE'!$E:$E,CELL("contenido",A226),'BP CONTABLE'!$D:$D,CELL("contenido",G226)),0))</f>
        <v>0</v>
      </c>
      <c r="I226" s="123"/>
      <c r="J226" s="590">
        <f t="shared" ca="1" si="104"/>
        <v>0</v>
      </c>
      <c r="K226" s="590">
        <f t="shared" ca="1" si="105"/>
        <v>0</v>
      </c>
      <c r="L226" s="122">
        <f t="shared" ca="1" si="106"/>
        <v>0</v>
      </c>
      <c r="N226" s="122"/>
      <c r="O226" s="122"/>
      <c r="P226" s="122"/>
      <c r="Q226" s="122"/>
      <c r="R226" s="122"/>
      <c r="S226" s="122">
        <f t="shared" ca="1" si="103"/>
        <v>0</v>
      </c>
      <c r="T226" s="122"/>
      <c r="U226" s="133"/>
      <c r="V226" s="122">
        <f ca="1">ABS(ROUND(SUMIFS('BP FISCAL'!$C:$C,'BP FISCAL'!$E:$E,CELL("contenido",A226),'BP FISCAL'!$D:$D,CELL("contenido",G226)),0))</f>
        <v>0</v>
      </c>
      <c r="W226" s="133"/>
      <c r="X226" s="122"/>
      <c r="Y226" s="122">
        <f t="shared" ca="1" si="107"/>
        <v>0</v>
      </c>
      <c r="Z226" s="133"/>
      <c r="AA226" s="122"/>
      <c r="AB226" s="122"/>
      <c r="AC226" s="133"/>
      <c r="AD226" s="122"/>
      <c r="AE226" s="133"/>
      <c r="AF226" s="133"/>
    </row>
    <row r="227" spans="1:32" ht="26.25" customHeight="1">
      <c r="A227" s="120">
        <f>A226+1</f>
        <v>227</v>
      </c>
      <c r="B227" s="1323"/>
      <c r="C227" s="1290"/>
      <c r="D227" s="1290"/>
      <c r="E227" s="1310" t="s">
        <v>106</v>
      </c>
      <c r="F227" s="1311" t="s">
        <v>6</v>
      </c>
      <c r="G227" s="1313"/>
      <c r="H227" s="123">
        <f ca="1">ABS(ROUND(SUMIFS('BP CONTABLE'!$C:$C,'BP CONTABLE'!$E:$E,CELL("contenido",A227),'BP CONTABLE'!$D:$D,CELL("contenido",F227)),0))</f>
        <v>0</v>
      </c>
      <c r="I227" s="123"/>
      <c r="J227" s="590">
        <f t="shared" ca="1" si="104"/>
        <v>0</v>
      </c>
      <c r="K227" s="590">
        <f t="shared" ca="1" si="105"/>
        <v>0</v>
      </c>
      <c r="L227" s="122">
        <f t="shared" ca="1" si="106"/>
        <v>0</v>
      </c>
      <c r="N227" s="122"/>
      <c r="O227" s="122"/>
      <c r="P227" s="122"/>
      <c r="Q227" s="122"/>
      <c r="R227" s="122"/>
      <c r="S227" s="122">
        <f t="shared" ca="1" si="103"/>
        <v>0</v>
      </c>
      <c r="T227" s="122"/>
      <c r="V227" s="122">
        <f ca="1">ABS(ROUND(SUMIFS('BP FISCAL'!$C:$C,'BP FISCAL'!$E:$E,CELL("contenido",A227),'BP FISCAL'!$D:$D,CELL("contenido",F227)),0))</f>
        <v>0</v>
      </c>
      <c r="X227" s="122"/>
      <c r="Y227" s="122">
        <f t="shared" ca="1" si="107"/>
        <v>0</v>
      </c>
      <c r="AA227" s="122"/>
      <c r="AB227" s="122"/>
      <c r="AD227" s="122"/>
      <c r="AF227" s="101"/>
    </row>
    <row r="228" spans="1:32" ht="25.5" customHeight="1">
      <c r="A228" s="120">
        <f t="shared" si="89"/>
        <v>228</v>
      </c>
      <c r="B228" s="1323"/>
      <c r="C228" s="1290"/>
      <c r="D228" s="1290"/>
      <c r="E228" s="1310"/>
      <c r="F228" s="1311" t="s">
        <v>11</v>
      </c>
      <c r="G228" s="1313"/>
      <c r="H228" s="123">
        <f ca="1">ABS(ROUND(SUMIFS('BP CONTABLE'!$C:$C,'BP CONTABLE'!$E:$E,CELL("contenido",A228),'BP CONTABLE'!$D:$D,CELL("contenido",F228)),0))</f>
        <v>0</v>
      </c>
      <c r="I228" s="123"/>
      <c r="J228" s="590">
        <f t="shared" ca="1" si="104"/>
        <v>0</v>
      </c>
      <c r="K228" s="590">
        <f t="shared" ca="1" si="105"/>
        <v>0</v>
      </c>
      <c r="L228" s="122">
        <f t="shared" ca="1" si="106"/>
        <v>0</v>
      </c>
      <c r="N228" s="122"/>
      <c r="O228" s="122"/>
      <c r="P228" s="122"/>
      <c r="Q228" s="122"/>
      <c r="R228" s="122"/>
      <c r="S228" s="122">
        <f t="shared" ca="1" si="103"/>
        <v>0</v>
      </c>
      <c r="T228" s="122"/>
      <c r="V228" s="122">
        <f ca="1">ABS(ROUND(SUMIFS('BP FISCAL'!$C:$C,'BP FISCAL'!$E:$E,CELL("contenido",A228),'BP FISCAL'!$D:$D,CELL("contenido",F228)),0))</f>
        <v>0</v>
      </c>
      <c r="X228" s="122"/>
      <c r="Y228" s="122">
        <f t="shared" ca="1" si="107"/>
        <v>0</v>
      </c>
      <c r="AA228" s="122"/>
      <c r="AB228" s="122"/>
      <c r="AD228" s="122"/>
      <c r="AF228" s="101"/>
    </row>
    <row r="229" spans="1:32" ht="24.75" customHeight="1">
      <c r="A229" s="120">
        <f t="shared" si="89"/>
        <v>229</v>
      </c>
      <c r="B229" s="1323"/>
      <c r="C229" s="1290"/>
      <c r="D229" s="1290"/>
      <c r="E229" s="1310"/>
      <c r="F229" s="1311" t="s">
        <v>408</v>
      </c>
      <c r="G229" s="1313"/>
      <c r="H229" s="123">
        <f ca="1">ABS(ROUND(SUMIFS('BP CONTABLE'!$C:$C,'BP CONTABLE'!$E:$E,CELL("contenido",A229),'BP CONTABLE'!$D:$D,CELL("contenido",F229)),0))</f>
        <v>0</v>
      </c>
      <c r="I229" s="123"/>
      <c r="J229" s="590">
        <f t="shared" ca="1" si="104"/>
        <v>0</v>
      </c>
      <c r="K229" s="590">
        <f t="shared" ca="1" si="105"/>
        <v>0</v>
      </c>
      <c r="L229" s="122">
        <f t="shared" ca="1" si="106"/>
        <v>0</v>
      </c>
      <c r="N229" s="122"/>
      <c r="O229" s="122"/>
      <c r="P229" s="122"/>
      <c r="Q229" s="122"/>
      <c r="R229" s="122"/>
      <c r="S229" s="122">
        <f t="shared" ca="1" si="103"/>
        <v>0</v>
      </c>
      <c r="T229" s="122"/>
      <c r="V229" s="122">
        <f ca="1">ABS(ROUND(SUMIFS('BP FISCAL'!$C:$C,'BP FISCAL'!$E:$E,CELL("contenido",A229),'BP FISCAL'!$D:$D,CELL("contenido",F229)),0))</f>
        <v>0</v>
      </c>
      <c r="X229" s="122"/>
      <c r="Y229" s="122">
        <f t="shared" ca="1" si="107"/>
        <v>0</v>
      </c>
      <c r="AA229" s="122"/>
      <c r="AB229" s="122"/>
      <c r="AD229" s="122"/>
      <c r="AF229" s="101"/>
    </row>
    <row r="230" spans="1:32" ht="24" customHeight="1">
      <c r="A230" s="120">
        <f t="shared" si="89"/>
        <v>230</v>
      </c>
      <c r="B230" s="1323"/>
      <c r="C230" s="1290"/>
      <c r="D230" s="1290"/>
      <c r="E230" s="1310"/>
      <c r="F230" s="1311" t="s">
        <v>409</v>
      </c>
      <c r="G230" s="1313"/>
      <c r="H230" s="123">
        <f ca="1">ABS(ROUND(SUMIFS('BP CONTABLE'!$C:$C,'BP CONTABLE'!$E:$E,CELL("contenido",A230),'BP CONTABLE'!$D:$D,CELL("contenido",F230)),0))</f>
        <v>0</v>
      </c>
      <c r="I230" s="123"/>
      <c r="J230" s="590">
        <f t="shared" ca="1" si="104"/>
        <v>0</v>
      </c>
      <c r="K230" s="590">
        <f t="shared" ca="1" si="105"/>
        <v>0</v>
      </c>
      <c r="L230" s="122">
        <f t="shared" ca="1" si="106"/>
        <v>0</v>
      </c>
      <c r="N230" s="122"/>
      <c r="O230" s="122"/>
      <c r="P230" s="122"/>
      <c r="Q230" s="122"/>
      <c r="R230" s="122"/>
      <c r="S230" s="122">
        <f t="shared" ca="1" si="103"/>
        <v>0</v>
      </c>
      <c r="T230" s="122"/>
      <c r="V230" s="122">
        <f ca="1">ABS(ROUND(SUMIFS('BP FISCAL'!$C:$C,'BP FISCAL'!$E:$E,CELL("contenido",A230),'BP FISCAL'!$D:$D,CELL("contenido",F230)),0))</f>
        <v>0</v>
      </c>
      <c r="X230" s="122"/>
      <c r="Y230" s="122">
        <f t="shared" ca="1" si="107"/>
        <v>0</v>
      </c>
      <c r="AA230" s="122"/>
      <c r="AB230" s="122"/>
      <c r="AD230" s="122"/>
      <c r="AF230" s="101"/>
    </row>
    <row r="231" spans="1:32" ht="22.5" customHeight="1">
      <c r="A231" s="120">
        <f t="shared" si="89"/>
        <v>231</v>
      </c>
      <c r="B231" s="1323"/>
      <c r="C231" s="1290"/>
      <c r="D231" s="1290"/>
      <c r="E231" s="1310"/>
      <c r="F231" s="1311" t="s">
        <v>410</v>
      </c>
      <c r="G231" s="1313"/>
      <c r="H231" s="123">
        <f ca="1">ABS(ROUND(SUMIFS('BP CONTABLE'!$C:$C,'BP CONTABLE'!$E:$E,CELL("contenido",A231),'BP CONTABLE'!$D:$D,CELL("contenido",F231)),0))</f>
        <v>0</v>
      </c>
      <c r="I231" s="123"/>
      <c r="J231" s="590">
        <f t="shared" ca="1" si="104"/>
        <v>0</v>
      </c>
      <c r="K231" s="590">
        <f t="shared" ca="1" si="105"/>
        <v>0</v>
      </c>
      <c r="L231" s="122">
        <f t="shared" ca="1" si="106"/>
        <v>0</v>
      </c>
      <c r="N231" s="122"/>
      <c r="O231" s="122"/>
      <c r="P231" s="122"/>
      <c r="Q231" s="122"/>
      <c r="R231" s="122"/>
      <c r="S231" s="122">
        <f t="shared" ca="1" si="103"/>
        <v>0</v>
      </c>
      <c r="T231" s="122"/>
      <c r="V231" s="122">
        <f ca="1">ABS(ROUND(SUMIFS('BP FISCAL'!$C:$C,'BP FISCAL'!$E:$E,CELL("contenido",A231),'BP FISCAL'!$D:$D,CELL("contenido",F231)),0))</f>
        <v>0</v>
      </c>
      <c r="X231" s="122"/>
      <c r="Y231" s="122">
        <f t="shared" ca="1" si="107"/>
        <v>0</v>
      </c>
      <c r="AA231" s="122"/>
      <c r="AB231" s="122"/>
      <c r="AD231" s="122"/>
      <c r="AF231" s="101"/>
    </row>
    <row r="232" spans="1:32" ht="30.75" customHeight="1">
      <c r="A232" s="120">
        <f t="shared" si="89"/>
        <v>232</v>
      </c>
      <c r="B232" s="1323"/>
      <c r="C232" s="1290"/>
      <c r="D232" s="1290"/>
      <c r="E232" s="1310"/>
      <c r="F232" s="1311" t="s">
        <v>429</v>
      </c>
      <c r="G232" s="1313"/>
      <c r="H232" s="123">
        <f ca="1">ABS(ROUND(SUMIFS('BP CONTABLE'!$C:$C,'BP CONTABLE'!$E:$E,CELL("contenido",A232),'BP CONTABLE'!$D:$D,CELL("contenido",F232)),0))</f>
        <v>0</v>
      </c>
      <c r="I232" s="123"/>
      <c r="J232" s="590">
        <f t="shared" ca="1" si="104"/>
        <v>0</v>
      </c>
      <c r="K232" s="590">
        <f t="shared" ca="1" si="105"/>
        <v>0</v>
      </c>
      <c r="L232" s="122">
        <f t="shared" ca="1" si="106"/>
        <v>0</v>
      </c>
      <c r="N232" s="122"/>
      <c r="O232" s="122"/>
      <c r="P232" s="122"/>
      <c r="Q232" s="122"/>
      <c r="R232" s="122"/>
      <c r="S232" s="122">
        <f t="shared" ca="1" si="103"/>
        <v>0</v>
      </c>
      <c r="T232" s="122"/>
      <c r="V232" s="122">
        <f ca="1">ABS(ROUND(SUMIFS('BP FISCAL'!$C:$C,'BP FISCAL'!$E:$E,CELL("contenido",A232),'BP FISCAL'!$D:$D,CELL("contenido",F232)),0))</f>
        <v>0</v>
      </c>
      <c r="X232" s="122"/>
      <c r="Y232" s="122">
        <f t="shared" ca="1" si="107"/>
        <v>0</v>
      </c>
      <c r="AA232" s="122"/>
      <c r="AB232" s="122"/>
      <c r="AD232" s="122"/>
      <c r="AF232" s="101"/>
    </row>
    <row r="233" spans="1:32" ht="24.75" customHeight="1">
      <c r="A233" s="120">
        <f t="shared" si="89"/>
        <v>233</v>
      </c>
      <c r="B233" s="1323"/>
      <c r="C233" s="1290"/>
      <c r="D233" s="1290"/>
      <c r="E233" s="1310"/>
      <c r="F233" s="1311" t="s">
        <v>430</v>
      </c>
      <c r="G233" s="1313"/>
      <c r="H233" s="123">
        <f ca="1">ABS(ROUND(SUMIFS('BP CONTABLE'!$C:$C,'BP CONTABLE'!$E:$E,CELL("contenido",A233),'BP CONTABLE'!$D:$D,CELL("contenido",F233)),0))</f>
        <v>0</v>
      </c>
      <c r="I233" s="123"/>
      <c r="J233" s="590">
        <f t="shared" ca="1" si="104"/>
        <v>0</v>
      </c>
      <c r="K233" s="590">
        <f t="shared" ca="1" si="105"/>
        <v>0</v>
      </c>
      <c r="L233" s="122">
        <f t="shared" ca="1" si="106"/>
        <v>0</v>
      </c>
      <c r="N233" s="122"/>
      <c r="O233" s="122"/>
      <c r="P233" s="122"/>
      <c r="Q233" s="122"/>
      <c r="R233" s="122"/>
      <c r="S233" s="122">
        <f t="shared" ca="1" si="103"/>
        <v>0</v>
      </c>
      <c r="T233" s="122"/>
      <c r="V233" s="122">
        <f ca="1">ABS(ROUND(SUMIFS('BP FISCAL'!$C:$C,'BP FISCAL'!$E:$E,CELL("contenido",A233),'BP FISCAL'!$D:$D,CELL("contenido",F233)),0))</f>
        <v>0</v>
      </c>
      <c r="X233" s="122"/>
      <c r="Y233" s="122">
        <f t="shared" ca="1" si="107"/>
        <v>0</v>
      </c>
      <c r="AA233" s="122"/>
      <c r="AB233" s="122"/>
      <c r="AD233" s="122"/>
      <c r="AF233" s="101"/>
    </row>
    <row r="234" spans="1:32" ht="25.5" customHeight="1">
      <c r="A234" s="120">
        <f t="shared" si="89"/>
        <v>234</v>
      </c>
      <c r="B234" s="1323"/>
      <c r="C234" s="1290"/>
      <c r="D234" s="1290"/>
      <c r="E234" s="1310"/>
      <c r="F234" s="1311" t="s">
        <v>411</v>
      </c>
      <c r="G234" s="1313"/>
      <c r="H234" s="123">
        <f ca="1">ABS(ROUND(SUMIFS('BP CONTABLE'!$C:$C,'BP CONTABLE'!$E:$E,CELL("contenido",A234),'BP CONTABLE'!$D:$D,CELL("contenido",F234)),0))</f>
        <v>0</v>
      </c>
      <c r="I234" s="123"/>
      <c r="J234" s="590">
        <f t="shared" ca="1" si="104"/>
        <v>0</v>
      </c>
      <c r="K234" s="590">
        <f t="shared" ca="1" si="105"/>
        <v>0</v>
      </c>
      <c r="L234" s="122">
        <f t="shared" ca="1" si="106"/>
        <v>0</v>
      </c>
      <c r="N234" s="122"/>
      <c r="O234" s="122"/>
      <c r="P234" s="122"/>
      <c r="Q234" s="122"/>
      <c r="R234" s="122"/>
      <c r="S234" s="122">
        <f t="shared" ca="1" si="103"/>
        <v>0</v>
      </c>
      <c r="T234" s="122"/>
      <c r="V234" s="122">
        <f ca="1">ABS(ROUND(SUMIFS('BP FISCAL'!$C:$C,'BP FISCAL'!$E:$E,CELL("contenido",A234),'BP FISCAL'!$D:$D,CELL("contenido",F234)),0))</f>
        <v>0</v>
      </c>
      <c r="X234" s="122"/>
      <c r="Y234" s="122">
        <f t="shared" ca="1" si="107"/>
        <v>0</v>
      </c>
      <c r="AA234" s="122"/>
      <c r="AB234" s="122"/>
      <c r="AD234" s="122"/>
      <c r="AF234" s="101"/>
    </row>
    <row r="235" spans="1:32" ht="30.75" customHeight="1">
      <c r="A235" s="120">
        <f t="shared" si="89"/>
        <v>235</v>
      </c>
      <c r="B235" s="1323"/>
      <c r="C235" s="1290"/>
      <c r="D235" s="1290"/>
      <c r="E235" s="1310"/>
      <c r="F235" s="1311" t="s">
        <v>412</v>
      </c>
      <c r="G235" s="1313"/>
      <c r="H235" s="123">
        <f ca="1">ABS(ROUND(SUMIFS('BP CONTABLE'!$C:$C,'BP CONTABLE'!$E:$E,CELL("contenido",A235),'BP CONTABLE'!$D:$D,CELL("contenido",F235)),0))</f>
        <v>0</v>
      </c>
      <c r="I235" s="123"/>
      <c r="J235" s="590">
        <f t="shared" ca="1" si="104"/>
        <v>0</v>
      </c>
      <c r="K235" s="590">
        <f t="shared" ca="1" si="105"/>
        <v>0</v>
      </c>
      <c r="L235" s="122">
        <f t="shared" ca="1" si="106"/>
        <v>0</v>
      </c>
      <c r="N235" s="122"/>
      <c r="O235" s="122"/>
      <c r="P235" s="122"/>
      <c r="Q235" s="122"/>
      <c r="R235" s="122"/>
      <c r="S235" s="122">
        <f t="shared" ca="1" si="103"/>
        <v>0</v>
      </c>
      <c r="T235" s="122"/>
      <c r="V235" s="122">
        <f ca="1">ABS(ROUND(SUMIFS('BP FISCAL'!$C:$C,'BP FISCAL'!$E:$E,CELL("contenido",A235),'BP FISCAL'!$D:$D,CELL("contenido",F235)),0))</f>
        <v>0</v>
      </c>
      <c r="X235" s="122"/>
      <c r="Y235" s="122">
        <f t="shared" ca="1" si="107"/>
        <v>0</v>
      </c>
      <c r="AA235" s="122"/>
      <c r="AB235" s="122"/>
      <c r="AD235" s="122"/>
      <c r="AF235" s="101"/>
    </row>
    <row r="236" spans="1:32" ht="24" customHeight="1">
      <c r="A236" s="120">
        <f t="shared" si="89"/>
        <v>236</v>
      </c>
      <c r="B236" s="1323"/>
      <c r="C236" s="1290"/>
      <c r="D236" s="1290"/>
      <c r="E236" s="1310"/>
      <c r="F236" s="1311" t="s">
        <v>413</v>
      </c>
      <c r="G236" s="1313"/>
      <c r="H236" s="123">
        <f ca="1">ABS(ROUND(SUMIFS('BP CONTABLE'!$C:$C,'BP CONTABLE'!$E:$E,CELL("contenido",A236),'BP CONTABLE'!$D:$D,CELL("contenido",F236)),0))</f>
        <v>0</v>
      </c>
      <c r="I236" s="123"/>
      <c r="J236" s="590">
        <f t="shared" ca="1" si="104"/>
        <v>0</v>
      </c>
      <c r="K236" s="590">
        <f t="shared" ca="1" si="105"/>
        <v>0</v>
      </c>
      <c r="L236" s="122">
        <f t="shared" ca="1" si="106"/>
        <v>0</v>
      </c>
      <c r="N236" s="122"/>
      <c r="O236" s="122"/>
      <c r="P236" s="122"/>
      <c r="Q236" s="122"/>
      <c r="R236" s="122"/>
      <c r="S236" s="122">
        <f t="shared" ca="1" si="103"/>
        <v>0</v>
      </c>
      <c r="T236" s="122"/>
      <c r="V236" s="122">
        <f ca="1">ABS(ROUND(SUMIFS('BP FISCAL'!$C:$C,'BP FISCAL'!$E:$E,CELL("contenido",A236),'BP FISCAL'!$D:$D,CELL("contenido",F236)),0))</f>
        <v>0</v>
      </c>
      <c r="X236" s="122"/>
      <c r="Y236" s="122">
        <f t="shared" ca="1" si="107"/>
        <v>0</v>
      </c>
      <c r="AA236" s="122"/>
      <c r="AB236" s="122"/>
      <c r="AD236" s="122"/>
      <c r="AF236" s="101"/>
    </row>
    <row r="237" spans="1:32" ht="30.75" customHeight="1">
      <c r="A237" s="120">
        <f t="shared" si="89"/>
        <v>237</v>
      </c>
      <c r="B237" s="1323"/>
      <c r="C237" s="1290"/>
      <c r="D237" s="1290"/>
      <c r="E237" s="1310"/>
      <c r="F237" s="1311" t="s">
        <v>431</v>
      </c>
      <c r="G237" s="1313"/>
      <c r="H237" s="123">
        <f ca="1">ABS(ROUND(SUMIFS('BP CONTABLE'!$C:$C,'BP CONTABLE'!$E:$E,CELL("contenido",A237),'BP CONTABLE'!$D:$D,CELL("contenido",F237)),0))</f>
        <v>0</v>
      </c>
      <c r="I237" s="123"/>
      <c r="J237" s="590">
        <f t="shared" ca="1" si="104"/>
        <v>0</v>
      </c>
      <c r="K237" s="590">
        <f t="shared" ca="1" si="105"/>
        <v>0</v>
      </c>
      <c r="L237" s="122">
        <f t="shared" ca="1" si="106"/>
        <v>0</v>
      </c>
      <c r="N237" s="122"/>
      <c r="O237" s="122"/>
      <c r="P237" s="122"/>
      <c r="Q237" s="122"/>
      <c r="R237" s="122"/>
      <c r="S237" s="122">
        <f t="shared" ca="1" si="103"/>
        <v>0</v>
      </c>
      <c r="T237" s="122"/>
      <c r="V237" s="122">
        <f ca="1">ABS(ROUND(SUMIFS('BP FISCAL'!$C:$C,'BP FISCAL'!$E:$E,CELL("contenido",A237),'BP FISCAL'!$D:$D,CELL("contenido",F237)),0))</f>
        <v>0</v>
      </c>
      <c r="X237" s="122"/>
      <c r="Y237" s="122">
        <f t="shared" ca="1" si="107"/>
        <v>0</v>
      </c>
      <c r="AA237" s="122"/>
      <c r="AB237" s="122"/>
      <c r="AD237" s="122"/>
      <c r="AF237" s="101"/>
    </row>
    <row r="238" spans="1:32" ht="24.75" customHeight="1">
      <c r="A238" s="120">
        <f t="shared" si="89"/>
        <v>238</v>
      </c>
      <c r="B238" s="1323"/>
      <c r="C238" s="1290"/>
      <c r="D238" s="1290"/>
      <c r="E238" s="1310"/>
      <c r="F238" s="1311" t="s">
        <v>326</v>
      </c>
      <c r="G238" s="1313"/>
      <c r="H238" s="123">
        <f ca="1">ABS(ROUND(SUMIFS('BP CONTABLE'!$C:$C,'BP CONTABLE'!$E:$E,CELL("contenido",A238),'BP CONTABLE'!$D:$D,CELL("contenido",F238)),0))</f>
        <v>0</v>
      </c>
      <c r="I238" s="123"/>
      <c r="J238" s="590">
        <f t="shared" ca="1" si="104"/>
        <v>0</v>
      </c>
      <c r="K238" s="590">
        <f t="shared" ca="1" si="105"/>
        <v>0</v>
      </c>
      <c r="L238" s="122">
        <f t="shared" ca="1" si="106"/>
        <v>0</v>
      </c>
      <c r="N238" s="122"/>
      <c r="O238" s="122"/>
      <c r="P238" s="122"/>
      <c r="Q238" s="122"/>
      <c r="R238" s="122"/>
      <c r="S238" s="122">
        <f t="shared" ca="1" si="103"/>
        <v>0</v>
      </c>
      <c r="T238" s="122"/>
      <c r="V238" s="122">
        <f ca="1">ABS(ROUND(SUMIFS('BP FISCAL'!$C:$C,'BP FISCAL'!$E:$E,CELL("contenido",A238),'BP FISCAL'!$D:$D,CELL("contenido",F238)),0))</f>
        <v>0</v>
      </c>
      <c r="X238" s="122"/>
      <c r="Y238" s="122">
        <f t="shared" ca="1" si="107"/>
        <v>0</v>
      </c>
      <c r="AA238" s="122"/>
      <c r="AB238" s="122"/>
      <c r="AD238" s="122"/>
      <c r="AF238" s="101"/>
    </row>
    <row r="239" spans="1:32" ht="22.5" customHeight="1">
      <c r="A239" s="120">
        <f t="shared" si="89"/>
        <v>239</v>
      </c>
      <c r="B239" s="1323"/>
      <c r="C239" s="1291"/>
      <c r="D239" s="1291"/>
      <c r="E239" s="1310"/>
      <c r="F239" s="1311" t="s">
        <v>222</v>
      </c>
      <c r="G239" s="1313"/>
      <c r="H239" s="123">
        <f ca="1">ABS(ROUND(SUMIFS('BP CONTABLE'!$C:$C,'BP CONTABLE'!$E:$E,CELL("contenido",A239),'BP CONTABLE'!$D:$D,CELL("contenido",F239)),0))</f>
        <v>0</v>
      </c>
      <c r="I239" s="123"/>
      <c r="J239" s="590">
        <f t="shared" ca="1" si="104"/>
        <v>0</v>
      </c>
      <c r="K239" s="590">
        <f t="shared" ca="1" si="105"/>
        <v>0</v>
      </c>
      <c r="L239" s="122">
        <f t="shared" ca="1" si="106"/>
        <v>0</v>
      </c>
      <c r="N239" s="122"/>
      <c r="O239" s="122"/>
      <c r="P239" s="122"/>
      <c r="Q239" s="122"/>
      <c r="R239" s="122"/>
      <c r="S239" s="122">
        <f t="shared" ca="1" si="103"/>
        <v>0</v>
      </c>
      <c r="T239" s="122"/>
      <c r="V239" s="122">
        <f ca="1">ABS(ROUND(SUMIFS('BP FISCAL'!$C:$C,'BP FISCAL'!$E:$E,CELL("contenido",A239),'BP FISCAL'!$D:$D,CELL("contenido",F239)),0))</f>
        <v>0</v>
      </c>
      <c r="X239" s="122"/>
      <c r="Y239" s="122">
        <f t="shared" ca="1" si="107"/>
        <v>0</v>
      </c>
      <c r="AA239" s="122"/>
      <c r="AB239" s="122"/>
      <c r="AD239" s="122"/>
      <c r="AF239" s="101"/>
    </row>
    <row r="240" spans="1:32" ht="30" customHeight="1">
      <c r="A240" s="120">
        <f t="shared" si="89"/>
        <v>240</v>
      </c>
      <c r="B240" s="1323"/>
      <c r="C240" s="1292" t="s">
        <v>137</v>
      </c>
      <c r="D240" s="1293"/>
      <c r="E240" s="1383"/>
      <c r="F240" s="1383"/>
      <c r="G240" s="1384"/>
      <c r="H240" s="151">
        <f ca="1">H241+H246+H270</f>
        <v>0</v>
      </c>
      <c r="I240" s="151">
        <f>I241+I246+I270</f>
        <v>0</v>
      </c>
      <c r="J240" s="584">
        <f ca="1">J241+J246+J270</f>
        <v>0</v>
      </c>
      <c r="K240" s="584">
        <f ca="1">K241+K246+K270</f>
        <v>0</v>
      </c>
      <c r="L240" s="151">
        <f ca="1">L241+L246+L270</f>
        <v>0</v>
      </c>
      <c r="N240" s="151"/>
      <c r="O240" s="151"/>
      <c r="P240" s="151"/>
      <c r="Q240" s="151"/>
      <c r="R240" s="151"/>
      <c r="S240" s="151">
        <f t="shared" ca="1" si="103"/>
        <v>0</v>
      </c>
      <c r="T240" s="151"/>
      <c r="V240" s="151">
        <f ca="1">V241+V246+V270</f>
        <v>0</v>
      </c>
      <c r="X240" s="151"/>
      <c r="Y240" s="151">
        <f ca="1">Y241+Y246+Y270</f>
        <v>0</v>
      </c>
      <c r="AA240" s="151"/>
      <c r="AB240" s="151"/>
      <c r="AD240" s="151"/>
      <c r="AF240" s="101"/>
    </row>
    <row r="241" spans="1:32" ht="25.5" customHeight="1">
      <c r="A241" s="120">
        <f t="shared" si="89"/>
        <v>241</v>
      </c>
      <c r="B241" s="1323"/>
      <c r="C241" s="1294"/>
      <c r="D241" s="1292" t="s">
        <v>553</v>
      </c>
      <c r="E241" s="1286"/>
      <c r="F241" s="1286"/>
      <c r="G241" s="1287"/>
      <c r="H241" s="172">
        <f ca="1">SUM(H242:H245)</f>
        <v>0</v>
      </c>
      <c r="I241" s="172">
        <f>SUM(I242:I245)</f>
        <v>0</v>
      </c>
      <c r="J241" s="585">
        <f ca="1">SUM(J242:J245)</f>
        <v>0</v>
      </c>
      <c r="K241" s="585">
        <f ca="1">SUM(K242:K245)</f>
        <v>0</v>
      </c>
      <c r="L241" s="172">
        <f ca="1">SUM(L242:L245)</f>
        <v>0</v>
      </c>
      <c r="N241" s="172"/>
      <c r="O241" s="172"/>
      <c r="P241" s="172"/>
      <c r="Q241" s="172"/>
      <c r="R241" s="172"/>
      <c r="S241" s="172">
        <f t="shared" ca="1" si="103"/>
        <v>0</v>
      </c>
      <c r="T241" s="172"/>
      <c r="V241" s="172">
        <f ca="1">SUM(V242:V245)</f>
        <v>0</v>
      </c>
      <c r="X241" s="172"/>
      <c r="Y241" s="172">
        <f ca="1">SUM(Y242:Y245)</f>
        <v>0</v>
      </c>
      <c r="AA241" s="172"/>
      <c r="AB241" s="172"/>
      <c r="AD241" s="172"/>
      <c r="AF241" s="101"/>
    </row>
    <row r="242" spans="1:32" ht="23.45" customHeight="1">
      <c r="A242" s="120">
        <f t="shared" si="89"/>
        <v>242</v>
      </c>
      <c r="B242" s="1323"/>
      <c r="C242" s="1295"/>
      <c r="D242" s="1289"/>
      <c r="E242" s="1306" t="s">
        <v>552</v>
      </c>
      <c r="F242" s="1307"/>
      <c r="G242" s="121" t="s">
        <v>474</v>
      </c>
      <c r="H242" s="123">
        <f ca="1">ABS(ROUND(SUMIFS('BP CONTABLE'!$C:$C,'BP CONTABLE'!$E:$E,CELL("contenido",A242),'BP CONTABLE'!$D:$D,CELL("contenido",G242)),0))</f>
        <v>0</v>
      </c>
      <c r="I242" s="123"/>
      <c r="J242" s="590">
        <f t="shared" ref="J242:J245" ca="1" si="108">+IF(H242&gt;V242,(H242-V242),0)</f>
        <v>0</v>
      </c>
      <c r="K242" s="590">
        <f t="shared" ref="K242:K245" ca="1" si="109">+IF(H242&lt;V242,(V242-H242),0)</f>
        <v>0</v>
      </c>
      <c r="L242" s="122">
        <f t="shared" ref="L242:L245" ca="1" si="110">H242+I242-J242+K242</f>
        <v>0</v>
      </c>
      <c r="N242" s="122"/>
      <c r="O242" s="122"/>
      <c r="P242" s="122"/>
      <c r="Q242" s="122"/>
      <c r="R242" s="122"/>
      <c r="S242" s="122">
        <f t="shared" ca="1" si="103"/>
        <v>0</v>
      </c>
      <c r="T242" s="122"/>
      <c r="V242" s="122">
        <f ca="1">ABS(ROUND(SUMIFS('BP FISCAL'!$C:$C,'BP FISCAL'!$E:$E,CELL("contenido",A242),'BP FISCAL'!$D:$D,CELL("contenido",G242)),0))</f>
        <v>0</v>
      </c>
      <c r="X242" s="122"/>
      <c r="Y242" s="122">
        <f t="shared" ref="Y242:Y245" ca="1" si="111">+K242-J242</f>
        <v>0</v>
      </c>
      <c r="AA242" s="122"/>
      <c r="AB242" s="122"/>
      <c r="AD242" s="122"/>
      <c r="AF242" s="101"/>
    </row>
    <row r="243" spans="1:32" ht="23.45" customHeight="1">
      <c r="A243" s="120">
        <f t="shared" si="89"/>
        <v>243</v>
      </c>
      <c r="B243" s="1323"/>
      <c r="C243" s="1295"/>
      <c r="D243" s="1290"/>
      <c r="E243" s="1307"/>
      <c r="F243" s="1307"/>
      <c r="G243" s="121" t="s">
        <v>475</v>
      </c>
      <c r="H243" s="123">
        <f ca="1">ABS(ROUND(SUMIFS('BP CONTABLE'!$C:$C,'BP CONTABLE'!$E:$E,CELL("contenido",A243),'BP CONTABLE'!$D:$D,CELL("contenido",G243)),0))</f>
        <v>0</v>
      </c>
      <c r="I243" s="123"/>
      <c r="J243" s="590">
        <f t="shared" ca="1" si="108"/>
        <v>0</v>
      </c>
      <c r="K243" s="590">
        <f t="shared" ca="1" si="109"/>
        <v>0</v>
      </c>
      <c r="L243" s="122">
        <f t="shared" ca="1" si="110"/>
        <v>0</v>
      </c>
      <c r="N243" s="122"/>
      <c r="O243" s="122"/>
      <c r="P243" s="122"/>
      <c r="Q243" s="122"/>
      <c r="R243" s="122"/>
      <c r="S243" s="122">
        <f t="shared" ca="1" si="103"/>
        <v>0</v>
      </c>
      <c r="T243" s="122"/>
      <c r="V243" s="122">
        <f ca="1">ABS(ROUND(SUMIFS('BP FISCAL'!$C:$C,'BP FISCAL'!$E:$E,CELL("contenido",A243),'BP FISCAL'!$D:$D,CELL("contenido",G243)),0))</f>
        <v>0</v>
      </c>
      <c r="X243" s="122"/>
      <c r="Y243" s="122">
        <f t="shared" ca="1" si="111"/>
        <v>0</v>
      </c>
      <c r="AA243" s="122"/>
      <c r="AB243" s="122"/>
      <c r="AD243" s="122"/>
      <c r="AF243" s="101"/>
    </row>
    <row r="244" spans="1:32" ht="23.45" customHeight="1">
      <c r="A244" s="120">
        <f t="shared" si="89"/>
        <v>244</v>
      </c>
      <c r="B244" s="1323"/>
      <c r="C244" s="1295"/>
      <c r="D244" s="1290"/>
      <c r="E244" s="1307"/>
      <c r="F244" s="1307"/>
      <c r="G244" s="121" t="s">
        <v>554</v>
      </c>
      <c r="H244" s="123">
        <f ca="1">ABS(ROUND(SUMIFS('BP CONTABLE'!$C:$C,'BP CONTABLE'!$E:$E,CELL("contenido",A244),'BP CONTABLE'!$D:$D,CELL("contenido",G244)),0))</f>
        <v>0</v>
      </c>
      <c r="I244" s="123"/>
      <c r="J244" s="590">
        <f t="shared" ca="1" si="108"/>
        <v>0</v>
      </c>
      <c r="K244" s="590">
        <f t="shared" ca="1" si="109"/>
        <v>0</v>
      </c>
      <c r="L244" s="122">
        <f t="shared" ca="1" si="110"/>
        <v>0</v>
      </c>
      <c r="N244" s="122"/>
      <c r="O244" s="122"/>
      <c r="P244" s="122"/>
      <c r="Q244" s="122"/>
      <c r="R244" s="122"/>
      <c r="S244" s="122">
        <f t="shared" ca="1" si="103"/>
        <v>0</v>
      </c>
      <c r="T244" s="122"/>
      <c r="V244" s="122">
        <f ca="1">ABS(ROUND(SUMIFS('BP FISCAL'!$C:$C,'BP FISCAL'!$E:$E,CELL("contenido",A244),'BP FISCAL'!$D:$D,CELL("contenido",G244)),0))</f>
        <v>0</v>
      </c>
      <c r="X244" s="122"/>
      <c r="Y244" s="122">
        <f t="shared" ca="1" si="111"/>
        <v>0</v>
      </c>
      <c r="AA244" s="122"/>
      <c r="AB244" s="122"/>
      <c r="AD244" s="122"/>
      <c r="AF244" s="101"/>
    </row>
    <row r="245" spans="1:32" ht="23.45" customHeight="1">
      <c r="A245" s="120">
        <f t="shared" si="89"/>
        <v>245</v>
      </c>
      <c r="B245" s="1323"/>
      <c r="C245" s="1295"/>
      <c r="D245" s="1290"/>
      <c r="E245" s="1307"/>
      <c r="F245" s="1307"/>
      <c r="G245" s="121" t="s">
        <v>555</v>
      </c>
      <c r="H245" s="123">
        <f ca="1">ABS(ROUND(SUMIFS('BP CONTABLE'!$C:$C,'BP CONTABLE'!$E:$E,CELL("contenido",A245),'BP CONTABLE'!$D:$D,CELL("contenido",G245)),0))</f>
        <v>0</v>
      </c>
      <c r="I245" s="123"/>
      <c r="J245" s="590">
        <f t="shared" ca="1" si="108"/>
        <v>0</v>
      </c>
      <c r="K245" s="590">
        <f t="shared" ca="1" si="109"/>
        <v>0</v>
      </c>
      <c r="L245" s="122">
        <f t="shared" ca="1" si="110"/>
        <v>0</v>
      </c>
      <c r="N245" s="122"/>
      <c r="O245" s="122"/>
      <c r="P245" s="122"/>
      <c r="Q245" s="122"/>
      <c r="R245" s="122"/>
      <c r="S245" s="122">
        <f t="shared" ca="1" si="103"/>
        <v>0</v>
      </c>
      <c r="T245" s="122"/>
      <c r="V245" s="122">
        <f ca="1">ABS(ROUND(SUMIFS('BP FISCAL'!$C:$C,'BP FISCAL'!$E:$E,CELL("contenido",A245),'BP FISCAL'!$D:$D,CELL("contenido",G245)),0))</f>
        <v>0</v>
      </c>
      <c r="X245" s="122"/>
      <c r="Y245" s="122">
        <f t="shared" ca="1" si="111"/>
        <v>0</v>
      </c>
      <c r="AA245" s="122"/>
      <c r="AB245" s="122"/>
      <c r="AD245" s="122"/>
      <c r="AF245" s="101"/>
    </row>
    <row r="246" spans="1:32" ht="23.45" customHeight="1">
      <c r="A246" s="120">
        <f t="shared" si="89"/>
        <v>246</v>
      </c>
      <c r="B246" s="1323"/>
      <c r="C246" s="1295"/>
      <c r="D246" s="1416" t="s">
        <v>557</v>
      </c>
      <c r="E246" s="1417"/>
      <c r="F246" s="1417"/>
      <c r="G246" s="1418"/>
      <c r="H246" s="172">
        <f ca="1">SUM(H247:H269)</f>
        <v>0</v>
      </c>
      <c r="I246" s="172">
        <f>SUM(I247:I269)</f>
        <v>0</v>
      </c>
      <c r="J246" s="585">
        <f t="shared" ref="J246:L246" ca="1" si="112">SUM(J247:J269)</f>
        <v>0</v>
      </c>
      <c r="K246" s="585">
        <f t="shared" ca="1" si="112"/>
        <v>0</v>
      </c>
      <c r="L246" s="172">
        <f t="shared" ca="1" si="112"/>
        <v>0</v>
      </c>
      <c r="N246" s="172"/>
      <c r="O246" s="172"/>
      <c r="P246" s="172"/>
      <c r="Q246" s="172"/>
      <c r="R246" s="172"/>
      <c r="S246" s="172">
        <f t="shared" ca="1" si="103"/>
        <v>0</v>
      </c>
      <c r="T246" s="172"/>
      <c r="V246" s="172">
        <f t="shared" ref="V246" ca="1" si="113">SUM(V247:V269)</f>
        <v>0</v>
      </c>
      <c r="X246" s="172"/>
      <c r="Y246" s="172">
        <f t="shared" ref="Y246" ca="1" si="114">SUM(Y247:Y269)</f>
        <v>0</v>
      </c>
      <c r="AA246" s="172"/>
      <c r="AB246" s="172"/>
      <c r="AD246" s="172"/>
      <c r="AF246" s="101"/>
    </row>
    <row r="247" spans="1:32" ht="23.45" customHeight="1">
      <c r="A247" s="120">
        <f t="shared" si="89"/>
        <v>247</v>
      </c>
      <c r="B247" s="1323"/>
      <c r="C247" s="1295"/>
      <c r="D247" s="1289"/>
      <c r="E247" s="1311" t="s">
        <v>817</v>
      </c>
      <c r="F247" s="1312"/>
      <c r="G247" s="1313"/>
      <c r="H247" s="123">
        <f ca="1">ABS(ROUND(SUMIFS('BP CONTABLE'!$C:$C,'BP CONTABLE'!$E:$E,CELL("contenido",A247),'BP CONTABLE'!$D:$D,CELL("contenido",E247)),0))</f>
        <v>0</v>
      </c>
      <c r="I247" s="123"/>
      <c r="J247" s="590">
        <f t="shared" ref="J247:J269" ca="1" si="115">+IF(H247&gt;V247,(H247-V247),0)</f>
        <v>0</v>
      </c>
      <c r="K247" s="591">
        <f t="shared" ref="K247:K269" ca="1" si="116">+IF(H247&lt;V247,(V247-H247),0)</f>
        <v>0</v>
      </c>
      <c r="L247" s="122">
        <f t="shared" ref="L247:L269" ca="1" si="117">H247+I247-J247+K247</f>
        <v>0</v>
      </c>
      <c r="N247" s="122"/>
      <c r="O247" s="122"/>
      <c r="P247" s="122"/>
      <c r="Q247" s="122"/>
      <c r="R247" s="122"/>
      <c r="S247" s="122">
        <f t="shared" ca="1" si="103"/>
        <v>0</v>
      </c>
      <c r="T247" s="122"/>
      <c r="V247" s="122">
        <f ca="1">ABS(ROUND(SUMIFS('BP FISCAL'!$C:$C,'BP FISCAL'!$E:$E,CELL("contenido",A247),'BP FISCAL'!$D:$D,CELL("contenido",E247)),0))</f>
        <v>0</v>
      </c>
      <c r="X247" s="122"/>
      <c r="Y247" s="122">
        <f t="shared" ref="Y247:Y269" ca="1" si="118">+K247-J247</f>
        <v>0</v>
      </c>
      <c r="AA247" s="122"/>
      <c r="AB247" s="122"/>
      <c r="AD247" s="122"/>
      <c r="AF247" s="101"/>
    </row>
    <row r="248" spans="1:32" ht="23.45" customHeight="1">
      <c r="A248" s="120">
        <f t="shared" si="89"/>
        <v>248</v>
      </c>
      <c r="B248" s="1323"/>
      <c r="C248" s="1295"/>
      <c r="D248" s="1290"/>
      <c r="E248" s="1311" t="s">
        <v>31</v>
      </c>
      <c r="F248" s="1312"/>
      <c r="G248" s="1313"/>
      <c r="H248" s="123">
        <f ca="1">ABS(ROUND(SUMIFS('BP CONTABLE'!$C:$C,'BP CONTABLE'!$E:$E,CELL("contenido",A248),'BP CONTABLE'!$D:$D,CELL("contenido",E248)),0))</f>
        <v>0</v>
      </c>
      <c r="I248" s="123"/>
      <c r="J248" s="591">
        <f t="shared" ca="1" si="115"/>
        <v>0</v>
      </c>
      <c r="K248" s="591">
        <f t="shared" ca="1" si="116"/>
        <v>0</v>
      </c>
      <c r="L248" s="122">
        <f t="shared" ca="1" si="117"/>
        <v>0</v>
      </c>
      <c r="N248" s="122"/>
      <c r="O248" s="122"/>
      <c r="P248" s="122"/>
      <c r="Q248" s="122"/>
      <c r="R248" s="122"/>
      <c r="S248" s="122">
        <f t="shared" ca="1" si="103"/>
        <v>0</v>
      </c>
      <c r="T248" s="122"/>
      <c r="V248" s="122">
        <f ca="1">ABS(ROUND(SUMIFS('BP FISCAL'!$C:$C,'BP FISCAL'!$E:$E,CELL("contenido",A248),'BP FISCAL'!$D:$D,CELL("contenido",E248)),0))</f>
        <v>0</v>
      </c>
      <c r="X248" s="122"/>
      <c r="Y248" s="122">
        <f t="shared" ca="1" si="118"/>
        <v>0</v>
      </c>
      <c r="AA248" s="122"/>
      <c r="AB248" s="122"/>
      <c r="AD248" s="122"/>
      <c r="AF248" s="101"/>
    </row>
    <row r="249" spans="1:32" ht="23.45" customHeight="1">
      <c r="A249" s="120">
        <f t="shared" si="89"/>
        <v>249</v>
      </c>
      <c r="B249" s="1323"/>
      <c r="C249" s="1295"/>
      <c r="D249" s="1290"/>
      <c r="E249" s="1311" t="s">
        <v>37</v>
      </c>
      <c r="F249" s="1312"/>
      <c r="G249" s="1313"/>
      <c r="H249" s="123">
        <f ca="1">ABS(ROUND(SUMIFS('BP CONTABLE'!$C:$C,'BP CONTABLE'!$E:$E,CELL("contenido",A249),'BP CONTABLE'!$D:$D,CELL("contenido",E249)),0))</f>
        <v>0</v>
      </c>
      <c r="I249" s="123"/>
      <c r="J249" s="591">
        <f t="shared" ca="1" si="115"/>
        <v>0</v>
      </c>
      <c r="K249" s="591">
        <f t="shared" ca="1" si="116"/>
        <v>0</v>
      </c>
      <c r="L249" s="122">
        <f t="shared" ca="1" si="117"/>
        <v>0</v>
      </c>
      <c r="N249" s="122"/>
      <c r="O249" s="122"/>
      <c r="P249" s="122"/>
      <c r="Q249" s="122"/>
      <c r="R249" s="122"/>
      <c r="S249" s="122">
        <f t="shared" ca="1" si="103"/>
        <v>0</v>
      </c>
      <c r="T249" s="122"/>
      <c r="V249" s="122">
        <f ca="1">ABS(ROUND(SUMIFS('BP FISCAL'!$C:$C,'BP FISCAL'!$E:$E,CELL("contenido",A249),'BP FISCAL'!$D:$D,CELL("contenido",E249)),0))</f>
        <v>0</v>
      </c>
      <c r="X249" s="122"/>
      <c r="Y249" s="122">
        <f t="shared" ca="1" si="118"/>
        <v>0</v>
      </c>
      <c r="AA249" s="122"/>
      <c r="AB249" s="122"/>
      <c r="AD249" s="122"/>
      <c r="AF249" s="101"/>
    </row>
    <row r="250" spans="1:32" ht="23.45" customHeight="1">
      <c r="A250" s="120">
        <f t="shared" si="89"/>
        <v>250</v>
      </c>
      <c r="B250" s="1323"/>
      <c r="C250" s="1295"/>
      <c r="D250" s="1290"/>
      <c r="E250" s="1311" t="s">
        <v>424</v>
      </c>
      <c r="F250" s="1312"/>
      <c r="G250" s="1313"/>
      <c r="H250" s="123">
        <f ca="1">ABS(ROUND(SUMIFS('BP CONTABLE'!$C:$C,'BP CONTABLE'!$E:$E,CELL("contenido",A250),'BP CONTABLE'!$D:$D,CELL("contenido",E250)),0))</f>
        <v>0</v>
      </c>
      <c r="I250" s="123"/>
      <c r="J250" s="591">
        <f t="shared" ca="1" si="115"/>
        <v>0</v>
      </c>
      <c r="K250" s="591">
        <f t="shared" ca="1" si="116"/>
        <v>0</v>
      </c>
      <c r="L250" s="122">
        <f t="shared" ca="1" si="117"/>
        <v>0</v>
      </c>
      <c r="N250" s="122"/>
      <c r="O250" s="122"/>
      <c r="P250" s="122"/>
      <c r="Q250" s="122"/>
      <c r="R250" s="122"/>
      <c r="S250" s="122">
        <f t="shared" ca="1" si="103"/>
        <v>0</v>
      </c>
      <c r="T250" s="122"/>
      <c r="V250" s="122">
        <f ca="1">ABS(ROUND(SUMIFS('BP FISCAL'!$C:$C,'BP FISCAL'!$E:$E,CELL("contenido",A250),'BP FISCAL'!$D:$D,CELL("contenido",E250)),0))</f>
        <v>0</v>
      </c>
      <c r="X250" s="122"/>
      <c r="Y250" s="122">
        <f t="shared" ca="1" si="118"/>
        <v>0</v>
      </c>
      <c r="AA250" s="122"/>
      <c r="AB250" s="122"/>
      <c r="AD250" s="122"/>
      <c r="AF250" s="101"/>
    </row>
    <row r="251" spans="1:32" ht="23.45" customHeight="1">
      <c r="A251" s="120">
        <f t="shared" ref="A251:A314" si="119">A250+1</f>
        <v>251</v>
      </c>
      <c r="B251" s="1323"/>
      <c r="C251" s="1295"/>
      <c r="D251" s="1290"/>
      <c r="E251" s="1311" t="s">
        <v>38</v>
      </c>
      <c r="F251" s="1312"/>
      <c r="G251" s="1313"/>
      <c r="H251" s="123">
        <f ca="1">ABS(ROUND(SUMIFS('BP CONTABLE'!$C:$C,'BP CONTABLE'!$E:$E,CELL("contenido",A251),'BP CONTABLE'!$D:$D,CELL("contenido",E251)),0))</f>
        <v>0</v>
      </c>
      <c r="I251" s="123"/>
      <c r="J251" s="591">
        <f t="shared" ca="1" si="115"/>
        <v>0</v>
      </c>
      <c r="K251" s="591">
        <f t="shared" ca="1" si="116"/>
        <v>0</v>
      </c>
      <c r="L251" s="122">
        <f t="shared" ca="1" si="117"/>
        <v>0</v>
      </c>
      <c r="N251" s="122"/>
      <c r="O251" s="122"/>
      <c r="P251" s="122"/>
      <c r="Q251" s="122"/>
      <c r="R251" s="122"/>
      <c r="S251" s="122">
        <f t="shared" ca="1" si="103"/>
        <v>0</v>
      </c>
      <c r="T251" s="122"/>
      <c r="V251" s="122">
        <f ca="1">ABS(ROUND(SUMIFS('BP FISCAL'!$C:$C,'BP FISCAL'!$E:$E,CELL("contenido",A251),'BP FISCAL'!$D:$D,CELL("contenido",E251)),0))</f>
        <v>0</v>
      </c>
      <c r="X251" s="122"/>
      <c r="Y251" s="122">
        <f t="shared" ca="1" si="118"/>
        <v>0</v>
      </c>
      <c r="AA251" s="122"/>
      <c r="AB251" s="122"/>
      <c r="AD251" s="122"/>
      <c r="AF251" s="101"/>
    </row>
    <row r="252" spans="1:32" ht="26.25" customHeight="1">
      <c r="A252" s="120">
        <f t="shared" si="119"/>
        <v>252</v>
      </c>
      <c r="B252" s="1323"/>
      <c r="C252" s="1295"/>
      <c r="D252" s="1290"/>
      <c r="E252" s="1314" t="s">
        <v>323</v>
      </c>
      <c r="F252" s="1315"/>
      <c r="G252" s="121" t="s">
        <v>321</v>
      </c>
      <c r="H252" s="123">
        <f ca="1">ABS(ROUND(SUMIFS('BP CONTABLE'!$C:$C,'BP CONTABLE'!$E:$E,CELL("contenido",A252),'BP CONTABLE'!$D:$D,CELL("contenido",G252)),0))</f>
        <v>0</v>
      </c>
      <c r="I252" s="123"/>
      <c r="J252" s="591">
        <f t="shared" ca="1" si="115"/>
        <v>0</v>
      </c>
      <c r="K252" s="591">
        <f t="shared" ca="1" si="116"/>
        <v>0</v>
      </c>
      <c r="L252" s="122">
        <f t="shared" ca="1" si="117"/>
        <v>0</v>
      </c>
      <c r="N252" s="122"/>
      <c r="O252" s="122"/>
      <c r="P252" s="122"/>
      <c r="Q252" s="122"/>
      <c r="R252" s="122"/>
      <c r="S252" s="122">
        <f t="shared" ca="1" si="103"/>
        <v>0</v>
      </c>
      <c r="T252" s="122"/>
      <c r="V252" s="122">
        <f ca="1">ABS(ROUND(SUMIFS('BP FISCAL'!$C:$C,'BP FISCAL'!$E:$E,CELL("contenido",A252),'BP FISCAL'!$D:$D,CELL("contenido",G252)),0))</f>
        <v>0</v>
      </c>
      <c r="X252" s="122"/>
      <c r="Y252" s="122">
        <f t="shared" ca="1" si="118"/>
        <v>0</v>
      </c>
      <c r="AA252" s="122"/>
      <c r="AB252" s="122"/>
      <c r="AD252" s="122"/>
      <c r="AF252" s="101"/>
    </row>
    <row r="253" spans="1:32" ht="29.25" customHeight="1">
      <c r="A253" s="120">
        <f t="shared" si="119"/>
        <v>253</v>
      </c>
      <c r="B253" s="1323"/>
      <c r="C253" s="1295"/>
      <c r="D253" s="1290"/>
      <c r="E253" s="1316"/>
      <c r="F253" s="1317"/>
      <c r="G253" s="121" t="s">
        <v>623</v>
      </c>
      <c r="H253" s="123">
        <f ca="1">ABS(ROUND(SUMIFS('BP CONTABLE'!$C:$C,'BP CONTABLE'!$E:$E,CELL("contenido",A253),'BP CONTABLE'!$D:$D,CELL("contenido",G253)),0))</f>
        <v>0</v>
      </c>
      <c r="I253" s="123"/>
      <c r="J253" s="591">
        <f t="shared" ca="1" si="115"/>
        <v>0</v>
      </c>
      <c r="K253" s="591">
        <f t="shared" ca="1" si="116"/>
        <v>0</v>
      </c>
      <c r="L253" s="122">
        <f t="shared" ca="1" si="117"/>
        <v>0</v>
      </c>
      <c r="N253" s="122"/>
      <c r="O253" s="122"/>
      <c r="P253" s="122"/>
      <c r="Q253" s="122"/>
      <c r="R253" s="122"/>
      <c r="S253" s="122">
        <f t="shared" ca="1" si="103"/>
        <v>0</v>
      </c>
      <c r="T253" s="122"/>
      <c r="V253" s="122">
        <f ca="1">ABS(ROUND(SUMIFS('BP FISCAL'!$C:$C,'BP FISCAL'!$E:$E,CELL("contenido",A253),'BP FISCAL'!$D:$D,CELL("contenido",G253)),0))</f>
        <v>0</v>
      </c>
      <c r="X253" s="122"/>
      <c r="Y253" s="122">
        <f t="shared" ca="1" si="118"/>
        <v>0</v>
      </c>
      <c r="AA253" s="122"/>
      <c r="AB253" s="122"/>
      <c r="AD253" s="122"/>
      <c r="AF253" s="101"/>
    </row>
    <row r="254" spans="1:32" ht="23.45" customHeight="1">
      <c r="A254" s="120">
        <f t="shared" si="119"/>
        <v>254</v>
      </c>
      <c r="B254" s="1323"/>
      <c r="C254" s="1295"/>
      <c r="D254" s="1290"/>
      <c r="E254" s="1318"/>
      <c r="F254" s="1319"/>
      <c r="G254" s="121" t="s">
        <v>322</v>
      </c>
      <c r="H254" s="123">
        <f ca="1">ABS(ROUND(SUMIFS('BP CONTABLE'!$C:$C,'BP CONTABLE'!$E:$E,CELL("contenido",A254),'BP CONTABLE'!$D:$D,CELL("contenido",G254)),0))</f>
        <v>0</v>
      </c>
      <c r="I254" s="123"/>
      <c r="J254" s="591">
        <f t="shared" ca="1" si="115"/>
        <v>0</v>
      </c>
      <c r="K254" s="591">
        <f t="shared" ca="1" si="116"/>
        <v>0</v>
      </c>
      <c r="L254" s="122">
        <f t="shared" ca="1" si="117"/>
        <v>0</v>
      </c>
      <c r="N254" s="122"/>
      <c r="O254" s="122"/>
      <c r="P254" s="122"/>
      <c r="Q254" s="122"/>
      <c r="R254" s="122"/>
      <c r="S254" s="122">
        <f t="shared" ca="1" si="103"/>
        <v>0</v>
      </c>
      <c r="T254" s="122"/>
      <c r="V254" s="122">
        <f ca="1">ABS(ROUND(SUMIFS('BP FISCAL'!$C:$C,'BP FISCAL'!$E:$E,CELL("contenido",A254),'BP FISCAL'!$D:$D,CELL("contenido",G254)),0))</f>
        <v>0</v>
      </c>
      <c r="X254" s="122"/>
      <c r="Y254" s="122">
        <f t="shared" ca="1" si="118"/>
        <v>0</v>
      </c>
      <c r="AA254" s="122"/>
      <c r="AB254" s="122"/>
      <c r="AD254" s="122"/>
      <c r="AF254" s="101"/>
    </row>
    <row r="255" spans="1:32" ht="23.45" customHeight="1">
      <c r="A255" s="120">
        <f t="shared" si="119"/>
        <v>255</v>
      </c>
      <c r="B255" s="1323"/>
      <c r="C255" s="1295"/>
      <c r="D255" s="1290"/>
      <c r="E255" s="1314" t="s">
        <v>32</v>
      </c>
      <c r="F255" s="1315"/>
      <c r="G255" s="121" t="s">
        <v>321</v>
      </c>
      <c r="H255" s="123">
        <f ca="1">ABS(ROUND(SUMIFS('BP CONTABLE'!$C:$C,'BP CONTABLE'!$E:$E,CELL("contenido",A255),'BP CONTABLE'!$D:$D,CELL("contenido",G255)),0))</f>
        <v>0</v>
      </c>
      <c r="I255" s="123"/>
      <c r="J255" s="590">
        <f t="shared" ca="1" si="115"/>
        <v>0</v>
      </c>
      <c r="K255" s="591">
        <f t="shared" ca="1" si="116"/>
        <v>0</v>
      </c>
      <c r="L255" s="122">
        <f t="shared" ca="1" si="117"/>
        <v>0</v>
      </c>
      <c r="N255" s="122"/>
      <c r="O255" s="122"/>
      <c r="P255" s="122"/>
      <c r="Q255" s="122"/>
      <c r="R255" s="122"/>
      <c r="S255" s="122">
        <f t="shared" ca="1" si="103"/>
        <v>0</v>
      </c>
      <c r="T255" s="122"/>
      <c r="V255" s="122">
        <f ca="1">ABS(ROUND(SUMIFS('BP FISCAL'!$C:$C,'BP FISCAL'!$E:$E,CELL("contenido",A255),'BP FISCAL'!$D:$D,CELL("contenido",G255)),0))</f>
        <v>0</v>
      </c>
      <c r="X255" s="122"/>
      <c r="Y255" s="122">
        <f t="shared" ca="1" si="118"/>
        <v>0</v>
      </c>
      <c r="AA255" s="122"/>
      <c r="AB255" s="122"/>
      <c r="AD255" s="122"/>
      <c r="AF255" s="101"/>
    </row>
    <row r="256" spans="1:32" ht="29.25" customHeight="1">
      <c r="A256" s="120">
        <f t="shared" si="119"/>
        <v>256</v>
      </c>
      <c r="B256" s="1323"/>
      <c r="C256" s="1295"/>
      <c r="D256" s="1290"/>
      <c r="E256" s="1316"/>
      <c r="F256" s="1317"/>
      <c r="G256" s="121" t="s">
        <v>623</v>
      </c>
      <c r="H256" s="123">
        <f ca="1">ABS(ROUND(SUMIFS('BP CONTABLE'!$C:$C,'BP CONTABLE'!$E:$E,CELL("contenido",A256),'BP CONTABLE'!$D:$D,CELL("contenido",G256)),0))</f>
        <v>0</v>
      </c>
      <c r="I256" s="123"/>
      <c r="J256" s="591">
        <f t="shared" ca="1" si="115"/>
        <v>0</v>
      </c>
      <c r="K256" s="591">
        <f t="shared" ca="1" si="116"/>
        <v>0</v>
      </c>
      <c r="L256" s="122">
        <f t="shared" ca="1" si="117"/>
        <v>0</v>
      </c>
      <c r="N256" s="122"/>
      <c r="O256" s="122"/>
      <c r="P256" s="122"/>
      <c r="Q256" s="122"/>
      <c r="R256" s="122"/>
      <c r="S256" s="122">
        <f t="shared" ca="1" si="103"/>
        <v>0</v>
      </c>
      <c r="T256" s="122"/>
      <c r="V256" s="122">
        <f ca="1">ABS(ROUND(SUMIFS('BP FISCAL'!$C:$C,'BP FISCAL'!$E:$E,CELL("contenido",A256),'BP FISCAL'!$D:$D,CELL("contenido",G256)),0))</f>
        <v>0</v>
      </c>
      <c r="X256" s="122"/>
      <c r="Y256" s="122">
        <f t="shared" ca="1" si="118"/>
        <v>0</v>
      </c>
      <c r="AA256" s="122"/>
      <c r="AB256" s="122"/>
      <c r="AD256" s="122"/>
      <c r="AF256" s="101"/>
    </row>
    <row r="257" spans="1:32" ht="23.45" customHeight="1">
      <c r="A257" s="120">
        <f t="shared" si="119"/>
        <v>257</v>
      </c>
      <c r="B257" s="1323"/>
      <c r="C257" s="1295"/>
      <c r="D257" s="1290"/>
      <c r="E257" s="1318"/>
      <c r="F257" s="1319"/>
      <c r="G257" s="121" t="s">
        <v>322</v>
      </c>
      <c r="H257" s="123">
        <f ca="1">ABS(ROUND(SUMIFS('BP CONTABLE'!$C:$C,'BP CONTABLE'!$E:$E,CELL("contenido",A257),'BP CONTABLE'!$D:$D,CELL("contenido",G257)),0))</f>
        <v>0</v>
      </c>
      <c r="I257" s="123"/>
      <c r="J257" s="591">
        <f t="shared" ca="1" si="115"/>
        <v>0</v>
      </c>
      <c r="K257" s="591">
        <f t="shared" ca="1" si="116"/>
        <v>0</v>
      </c>
      <c r="L257" s="122">
        <f t="shared" ca="1" si="117"/>
        <v>0</v>
      </c>
      <c r="N257" s="122"/>
      <c r="O257" s="122"/>
      <c r="P257" s="122"/>
      <c r="Q257" s="122"/>
      <c r="R257" s="122"/>
      <c r="S257" s="122">
        <f t="shared" ca="1" si="103"/>
        <v>0</v>
      </c>
      <c r="T257" s="122"/>
      <c r="V257" s="122">
        <f ca="1">ABS(ROUND(SUMIFS('BP FISCAL'!$C:$C,'BP FISCAL'!$E:$E,CELL("contenido",A257),'BP FISCAL'!$D:$D,CELL("contenido",G257)),0))</f>
        <v>0</v>
      </c>
      <c r="X257" s="122"/>
      <c r="Y257" s="122">
        <f t="shared" ca="1" si="118"/>
        <v>0</v>
      </c>
      <c r="AA257" s="122"/>
      <c r="AB257" s="122"/>
      <c r="AD257" s="122"/>
      <c r="AF257" s="101"/>
    </row>
    <row r="258" spans="1:32" ht="23.45" customHeight="1">
      <c r="A258" s="120">
        <f t="shared" si="119"/>
        <v>258</v>
      </c>
      <c r="B258" s="1323"/>
      <c r="C258" s="1295"/>
      <c r="D258" s="1290"/>
      <c r="E258" s="1314" t="s">
        <v>318</v>
      </c>
      <c r="F258" s="1315"/>
      <c r="G258" s="121" t="s">
        <v>321</v>
      </c>
      <c r="H258" s="123">
        <f ca="1">ABS(ROUND(SUMIFS('BP CONTABLE'!$C:$C,'BP CONTABLE'!$E:$E,CELL("contenido",A258),'BP CONTABLE'!$D:$D,CELL("contenido",G258)),0))</f>
        <v>0</v>
      </c>
      <c r="I258" s="123"/>
      <c r="J258" s="591">
        <f t="shared" ca="1" si="115"/>
        <v>0</v>
      </c>
      <c r="K258" s="591">
        <f t="shared" ca="1" si="116"/>
        <v>0</v>
      </c>
      <c r="L258" s="122">
        <f t="shared" ca="1" si="117"/>
        <v>0</v>
      </c>
      <c r="N258" s="122"/>
      <c r="O258" s="122"/>
      <c r="P258" s="122"/>
      <c r="Q258" s="122"/>
      <c r="R258" s="122"/>
      <c r="S258" s="122">
        <f t="shared" ca="1" si="103"/>
        <v>0</v>
      </c>
      <c r="T258" s="122"/>
      <c r="V258" s="122">
        <f ca="1">ABS(ROUND(SUMIFS('BP FISCAL'!$C:$C,'BP FISCAL'!$E:$E,CELL("contenido",A258),'BP FISCAL'!$D:$D,CELL("contenido",G258)),0))</f>
        <v>0</v>
      </c>
      <c r="X258" s="122"/>
      <c r="Y258" s="122">
        <f t="shared" ca="1" si="118"/>
        <v>0</v>
      </c>
      <c r="AA258" s="122"/>
      <c r="AB258" s="122"/>
      <c r="AD258" s="122"/>
      <c r="AF258" s="101"/>
    </row>
    <row r="259" spans="1:32" ht="31.5" customHeight="1">
      <c r="A259" s="120">
        <f t="shared" si="119"/>
        <v>259</v>
      </c>
      <c r="B259" s="1323"/>
      <c r="C259" s="1295"/>
      <c r="D259" s="1290"/>
      <c r="E259" s="1316"/>
      <c r="F259" s="1317"/>
      <c r="G259" s="121" t="s">
        <v>623</v>
      </c>
      <c r="H259" s="123">
        <f ca="1">ABS(ROUND(SUMIFS('BP CONTABLE'!$C:$C,'BP CONTABLE'!$E:$E,CELL("contenido",A259),'BP CONTABLE'!$D:$D,CELL("contenido",G259)),0))</f>
        <v>0</v>
      </c>
      <c r="I259" s="123"/>
      <c r="J259" s="591">
        <f t="shared" ca="1" si="115"/>
        <v>0</v>
      </c>
      <c r="K259" s="591">
        <f t="shared" ca="1" si="116"/>
        <v>0</v>
      </c>
      <c r="L259" s="122">
        <f t="shared" ca="1" si="117"/>
        <v>0</v>
      </c>
      <c r="N259" s="122"/>
      <c r="O259" s="122"/>
      <c r="P259" s="122"/>
      <c r="Q259" s="122"/>
      <c r="R259" s="122"/>
      <c r="S259" s="122">
        <f t="shared" ca="1" si="103"/>
        <v>0</v>
      </c>
      <c r="T259" s="122"/>
      <c r="V259" s="122">
        <f ca="1">ABS(ROUND(SUMIFS('BP FISCAL'!$C:$C,'BP FISCAL'!$E:$E,CELL("contenido",A259),'BP FISCAL'!$D:$D,CELL("contenido",G259)),0))</f>
        <v>0</v>
      </c>
      <c r="X259" s="122"/>
      <c r="Y259" s="122">
        <f t="shared" ca="1" si="118"/>
        <v>0</v>
      </c>
      <c r="AA259" s="122"/>
      <c r="AB259" s="122"/>
      <c r="AD259" s="122"/>
      <c r="AF259" s="101"/>
    </row>
    <row r="260" spans="1:32" ht="23.45" customHeight="1">
      <c r="A260" s="120">
        <f t="shared" si="119"/>
        <v>260</v>
      </c>
      <c r="B260" s="1323"/>
      <c r="C260" s="1295"/>
      <c r="D260" s="1290"/>
      <c r="E260" s="1318"/>
      <c r="F260" s="1319"/>
      <c r="G260" s="121" t="s">
        <v>322</v>
      </c>
      <c r="H260" s="123">
        <f ca="1">ABS(ROUND(SUMIFS('BP CONTABLE'!$C:$C,'BP CONTABLE'!$E:$E,CELL("contenido",A260),'BP CONTABLE'!$D:$D,CELL("contenido",G260)),0))</f>
        <v>0</v>
      </c>
      <c r="I260" s="123"/>
      <c r="J260" s="591">
        <f t="shared" ca="1" si="115"/>
        <v>0</v>
      </c>
      <c r="K260" s="591">
        <f t="shared" ca="1" si="116"/>
        <v>0</v>
      </c>
      <c r="L260" s="122">
        <f t="shared" ca="1" si="117"/>
        <v>0</v>
      </c>
      <c r="N260" s="122"/>
      <c r="O260" s="122"/>
      <c r="P260" s="122"/>
      <c r="Q260" s="122"/>
      <c r="R260" s="122"/>
      <c r="S260" s="122">
        <f t="shared" ca="1" si="103"/>
        <v>0</v>
      </c>
      <c r="T260" s="122"/>
      <c r="V260" s="122">
        <f ca="1">ABS(ROUND(SUMIFS('BP FISCAL'!$C:$C,'BP FISCAL'!$E:$E,CELL("contenido",A260),'BP FISCAL'!$D:$D,CELL("contenido",G260)),0))</f>
        <v>0</v>
      </c>
      <c r="X260" s="122"/>
      <c r="Y260" s="122">
        <f t="shared" ca="1" si="118"/>
        <v>0</v>
      </c>
      <c r="AA260" s="122"/>
      <c r="AB260" s="122"/>
      <c r="AD260" s="122"/>
      <c r="AF260" s="101"/>
    </row>
    <row r="261" spans="1:32" ht="23.45" customHeight="1">
      <c r="A261" s="120">
        <f t="shared" si="119"/>
        <v>261</v>
      </c>
      <c r="B261" s="1323"/>
      <c r="C261" s="1295"/>
      <c r="D261" s="1290"/>
      <c r="E261" s="1311" t="s">
        <v>324</v>
      </c>
      <c r="F261" s="1312"/>
      <c r="G261" s="1313"/>
      <c r="H261" s="123">
        <f ca="1">ABS(ROUND(SUMIFS('BP CONTABLE'!$C:$C,'BP CONTABLE'!$E:$E,CELL("contenido",A261),'BP CONTABLE'!$D:$D,CELL("contenido",E261)),0))</f>
        <v>0</v>
      </c>
      <c r="I261" s="123"/>
      <c r="J261" s="591">
        <f t="shared" ca="1" si="115"/>
        <v>0</v>
      </c>
      <c r="K261" s="591">
        <f t="shared" ca="1" si="116"/>
        <v>0</v>
      </c>
      <c r="L261" s="122">
        <f t="shared" ca="1" si="117"/>
        <v>0</v>
      </c>
      <c r="N261" s="122"/>
      <c r="O261" s="122"/>
      <c r="P261" s="122"/>
      <c r="Q261" s="122"/>
      <c r="R261" s="122"/>
      <c r="S261" s="122">
        <f t="shared" ca="1" si="103"/>
        <v>0</v>
      </c>
      <c r="T261" s="122"/>
      <c r="V261" s="122">
        <f ca="1">ABS(ROUND(SUMIFS('BP FISCAL'!$C:$C,'BP FISCAL'!$E:$E,CELL("contenido",A261),'BP FISCAL'!$D:$D,CELL("contenido",E261)),0))</f>
        <v>0</v>
      </c>
      <c r="X261" s="122"/>
      <c r="Y261" s="122">
        <f t="shared" ca="1" si="118"/>
        <v>0</v>
      </c>
      <c r="AA261" s="122"/>
      <c r="AB261" s="122"/>
      <c r="AD261" s="122"/>
      <c r="AF261" s="101"/>
    </row>
    <row r="262" spans="1:32" ht="23.45" customHeight="1">
      <c r="A262" s="120">
        <f t="shared" si="119"/>
        <v>262</v>
      </c>
      <c r="B262" s="1323"/>
      <c r="C262" s="1295"/>
      <c r="D262" s="1290"/>
      <c r="E262" s="1311" t="s">
        <v>626</v>
      </c>
      <c r="F262" s="1312"/>
      <c r="G262" s="1313"/>
      <c r="H262" s="123">
        <f ca="1">ABS(ROUND(SUMIFS('BP CONTABLE'!$C:$C,'BP CONTABLE'!$E:$E,CELL("contenido",A262),'BP CONTABLE'!$D:$D,CELL("contenido",E262)),0))</f>
        <v>0</v>
      </c>
      <c r="I262" s="123"/>
      <c r="J262" s="590">
        <f t="shared" ca="1" si="115"/>
        <v>0</v>
      </c>
      <c r="K262" s="590">
        <f t="shared" ca="1" si="116"/>
        <v>0</v>
      </c>
      <c r="L262" s="122">
        <f t="shared" ca="1" si="117"/>
        <v>0</v>
      </c>
      <c r="N262" s="122"/>
      <c r="O262" s="122"/>
      <c r="P262" s="122"/>
      <c r="Q262" s="122"/>
      <c r="R262" s="122"/>
      <c r="S262" s="122">
        <f t="shared" ca="1" si="103"/>
        <v>0</v>
      </c>
      <c r="T262" s="122"/>
      <c r="V262" s="122">
        <f ca="1">ABS(ROUND(SUMIFS('BP FISCAL'!$C:$C,'BP FISCAL'!$E:$E,CELL("contenido",A262),'BP FISCAL'!$D:$D,CELL("contenido",E262)),0))</f>
        <v>0</v>
      </c>
      <c r="X262" s="122"/>
      <c r="Y262" s="122">
        <f t="shared" ca="1" si="118"/>
        <v>0</v>
      </c>
      <c r="AA262" s="122"/>
      <c r="AB262" s="122"/>
      <c r="AD262" s="122"/>
      <c r="AF262" s="101"/>
    </row>
    <row r="263" spans="1:32" ht="23.45" customHeight="1">
      <c r="A263" s="120">
        <f t="shared" si="119"/>
        <v>263</v>
      </c>
      <c r="B263" s="1323"/>
      <c r="C263" s="1295"/>
      <c r="D263" s="1290"/>
      <c r="E263" s="1311" t="s">
        <v>39</v>
      </c>
      <c r="F263" s="1312"/>
      <c r="G263" s="1313"/>
      <c r="H263" s="123">
        <f ca="1">ABS(ROUND(SUMIFS('BP CONTABLE'!$C:$C,'BP CONTABLE'!$E:$E,CELL("contenido",A263),'BP CONTABLE'!$D:$D,CELL("contenido",E263)),0))</f>
        <v>0</v>
      </c>
      <c r="I263" s="123"/>
      <c r="J263" s="591">
        <f t="shared" ca="1" si="115"/>
        <v>0</v>
      </c>
      <c r="K263" s="591">
        <f t="shared" ca="1" si="116"/>
        <v>0</v>
      </c>
      <c r="L263" s="122">
        <f t="shared" ca="1" si="117"/>
        <v>0</v>
      </c>
      <c r="N263" s="122"/>
      <c r="O263" s="122"/>
      <c r="P263" s="122"/>
      <c r="Q263" s="122"/>
      <c r="R263" s="122"/>
      <c r="S263" s="122">
        <f t="shared" ca="1" si="103"/>
        <v>0</v>
      </c>
      <c r="T263" s="122"/>
      <c r="V263" s="122">
        <f ca="1">ABS(ROUND(SUMIFS('BP FISCAL'!$C:$C,'BP FISCAL'!$E:$E,CELL("contenido",A263),'BP FISCAL'!$D:$D,CELL("contenido",E263)),0))</f>
        <v>0</v>
      </c>
      <c r="X263" s="122"/>
      <c r="Y263" s="122">
        <f t="shared" ca="1" si="118"/>
        <v>0</v>
      </c>
      <c r="AA263" s="122"/>
      <c r="AB263" s="122"/>
      <c r="AD263" s="122"/>
      <c r="AF263" s="101"/>
    </row>
    <row r="264" spans="1:32" ht="23.45" customHeight="1">
      <c r="A264" s="120">
        <f t="shared" si="119"/>
        <v>264</v>
      </c>
      <c r="B264" s="1323"/>
      <c r="C264" s="1295"/>
      <c r="D264" s="1290"/>
      <c r="E264" s="1311" t="s">
        <v>627</v>
      </c>
      <c r="F264" s="1312"/>
      <c r="G264" s="1313"/>
      <c r="H264" s="123">
        <f ca="1">ABS(ROUND(SUMIFS('BP CONTABLE'!$C:$C,'BP CONTABLE'!$E:$E,CELL("contenido",A264),'BP CONTABLE'!$D:$D,CELL("contenido",E264)),0))</f>
        <v>0</v>
      </c>
      <c r="I264" s="123"/>
      <c r="J264" s="591">
        <f t="shared" ca="1" si="115"/>
        <v>0</v>
      </c>
      <c r="K264" s="591">
        <f t="shared" ca="1" si="116"/>
        <v>0</v>
      </c>
      <c r="L264" s="122">
        <f t="shared" ca="1" si="117"/>
        <v>0</v>
      </c>
      <c r="N264" s="122"/>
      <c r="O264" s="122"/>
      <c r="P264" s="122"/>
      <c r="Q264" s="122"/>
      <c r="R264" s="122"/>
      <c r="S264" s="122">
        <f t="shared" ca="1" si="103"/>
        <v>0</v>
      </c>
      <c r="T264" s="122"/>
      <c r="V264" s="122">
        <f ca="1">ABS(ROUND(SUMIFS('BP FISCAL'!$C:$C,'BP FISCAL'!$E:$E,CELL("contenido",A264),'BP FISCAL'!$D:$D,CELL("contenido",E264)),0))</f>
        <v>0</v>
      </c>
      <c r="X264" s="122"/>
      <c r="Y264" s="122">
        <f t="shared" ca="1" si="118"/>
        <v>0</v>
      </c>
      <c r="AA264" s="122"/>
      <c r="AB264" s="122"/>
      <c r="AD264" s="122"/>
      <c r="AF264" s="101"/>
    </row>
    <row r="265" spans="1:32" ht="23.45" customHeight="1">
      <c r="A265" s="120">
        <f t="shared" si="119"/>
        <v>265</v>
      </c>
      <c r="B265" s="1323"/>
      <c r="C265" s="1295"/>
      <c r="D265" s="1290"/>
      <c r="E265" s="1311" t="s">
        <v>432</v>
      </c>
      <c r="F265" s="1312"/>
      <c r="G265" s="1313"/>
      <c r="H265" s="123">
        <f ca="1">ABS(ROUND(SUMIFS('BP CONTABLE'!$C:$C,'BP CONTABLE'!$E:$E,CELL("contenido",A265),'BP CONTABLE'!$D:$D,CELL("contenido",E265)),0))</f>
        <v>0</v>
      </c>
      <c r="I265" s="123"/>
      <c r="J265" s="591">
        <f t="shared" ca="1" si="115"/>
        <v>0</v>
      </c>
      <c r="K265" s="591">
        <f t="shared" ca="1" si="116"/>
        <v>0</v>
      </c>
      <c r="L265" s="122">
        <f t="shared" ca="1" si="117"/>
        <v>0</v>
      </c>
      <c r="N265" s="122"/>
      <c r="O265" s="122"/>
      <c r="P265" s="122"/>
      <c r="Q265" s="122"/>
      <c r="R265" s="122"/>
      <c r="S265" s="122">
        <f t="shared" ca="1" si="103"/>
        <v>0</v>
      </c>
      <c r="T265" s="122"/>
      <c r="V265" s="122">
        <f ca="1">ABS(ROUND(SUMIFS('BP FISCAL'!$C:$C,'BP FISCAL'!$E:$E,CELL("contenido",A265),'BP FISCAL'!$D:$D,CELL("contenido",E265)),0))</f>
        <v>0</v>
      </c>
      <c r="X265" s="122"/>
      <c r="Y265" s="122">
        <f t="shared" ca="1" si="118"/>
        <v>0</v>
      </c>
      <c r="AA265" s="122"/>
      <c r="AB265" s="122"/>
      <c r="AD265" s="122"/>
      <c r="AF265" s="101"/>
    </row>
    <row r="266" spans="1:32" ht="23.45" customHeight="1">
      <c r="A266" s="120">
        <f t="shared" si="119"/>
        <v>266</v>
      </c>
      <c r="B266" s="1323"/>
      <c r="C266" s="1295"/>
      <c r="D266" s="1290"/>
      <c r="E266" s="1311" t="s">
        <v>628</v>
      </c>
      <c r="F266" s="1312"/>
      <c r="G266" s="1313"/>
      <c r="H266" s="123">
        <f ca="1">ABS(ROUND(SUMIFS('BP CONTABLE'!$C:$C,'BP CONTABLE'!$E:$E,CELL("contenido",A266),'BP CONTABLE'!$D:$D,CELL("contenido",E266)),0))</f>
        <v>0</v>
      </c>
      <c r="I266" s="123"/>
      <c r="J266" s="591">
        <f t="shared" ca="1" si="115"/>
        <v>0</v>
      </c>
      <c r="K266" s="591">
        <f t="shared" ca="1" si="116"/>
        <v>0</v>
      </c>
      <c r="L266" s="122">
        <f t="shared" ca="1" si="117"/>
        <v>0</v>
      </c>
      <c r="N266" s="122"/>
      <c r="O266" s="122"/>
      <c r="P266" s="122"/>
      <c r="Q266" s="122"/>
      <c r="R266" s="122"/>
      <c r="S266" s="122">
        <f t="shared" ca="1" si="103"/>
        <v>0</v>
      </c>
      <c r="T266" s="122"/>
      <c r="V266" s="122">
        <f ca="1">ABS(ROUND(SUMIFS('BP FISCAL'!$C:$C,'BP FISCAL'!$E:$E,CELL("contenido",A266),'BP FISCAL'!$D:$D,CELL("contenido",E266)),0))</f>
        <v>0</v>
      </c>
      <c r="X266" s="122"/>
      <c r="Y266" s="122">
        <f t="shared" ca="1" si="118"/>
        <v>0</v>
      </c>
      <c r="AA266" s="122"/>
      <c r="AB266" s="122"/>
      <c r="AD266" s="122"/>
      <c r="AF266" s="101"/>
    </row>
    <row r="267" spans="1:32" ht="23.45" customHeight="1">
      <c r="A267" s="120">
        <f t="shared" si="119"/>
        <v>267</v>
      </c>
      <c r="B267" s="1323"/>
      <c r="C267" s="1295"/>
      <c r="D267" s="1290"/>
      <c r="E267" s="1311" t="s">
        <v>629</v>
      </c>
      <c r="F267" s="1312"/>
      <c r="G267" s="1313"/>
      <c r="H267" s="123">
        <f ca="1">ABS(ROUND(SUMIFS('BP CONTABLE'!$C:$C,'BP CONTABLE'!$E:$E,CELL("contenido",A267),'BP CONTABLE'!$D:$D,CELL("contenido",E267)),0))</f>
        <v>0</v>
      </c>
      <c r="I267" s="123"/>
      <c r="J267" s="591">
        <f t="shared" ca="1" si="115"/>
        <v>0</v>
      </c>
      <c r="K267" s="591">
        <f t="shared" ca="1" si="116"/>
        <v>0</v>
      </c>
      <c r="L267" s="122">
        <f t="shared" ca="1" si="117"/>
        <v>0</v>
      </c>
      <c r="N267" s="122"/>
      <c r="O267" s="122"/>
      <c r="P267" s="122"/>
      <c r="Q267" s="122"/>
      <c r="R267" s="122"/>
      <c r="S267" s="122">
        <f t="shared" ca="1" si="103"/>
        <v>0</v>
      </c>
      <c r="T267" s="122"/>
      <c r="V267" s="122">
        <f ca="1">ABS(ROUND(SUMIFS('BP FISCAL'!$C:$C,'BP FISCAL'!$E:$E,CELL("contenido",A267),'BP FISCAL'!$D:$D,CELL("contenido",E267)),0))</f>
        <v>0</v>
      </c>
      <c r="X267" s="122"/>
      <c r="Y267" s="122">
        <f t="shared" ca="1" si="118"/>
        <v>0</v>
      </c>
      <c r="AA267" s="122"/>
      <c r="AB267" s="122"/>
      <c r="AD267" s="122"/>
      <c r="AF267" s="101"/>
    </row>
    <row r="268" spans="1:32" ht="23.45" customHeight="1">
      <c r="A268" s="120">
        <f t="shared" si="119"/>
        <v>268</v>
      </c>
      <c r="B268" s="1323"/>
      <c r="C268" s="1295"/>
      <c r="D268" s="1290"/>
      <c r="E268" s="1311" t="s">
        <v>42</v>
      </c>
      <c r="F268" s="1312"/>
      <c r="G268" s="1313"/>
      <c r="H268" s="123">
        <f ca="1">ABS(ROUND(SUMIFS('BP CONTABLE'!$C:$C,'BP CONTABLE'!$E:$E,CELL("contenido",A268),'BP CONTABLE'!$D:$D,CELL("contenido",E268)),0))</f>
        <v>0</v>
      </c>
      <c r="I268" s="123"/>
      <c r="J268" s="591">
        <f t="shared" ca="1" si="115"/>
        <v>0</v>
      </c>
      <c r="K268" s="591">
        <f t="shared" ca="1" si="116"/>
        <v>0</v>
      </c>
      <c r="L268" s="122">
        <f t="shared" ca="1" si="117"/>
        <v>0</v>
      </c>
      <c r="N268" s="122"/>
      <c r="O268" s="122"/>
      <c r="P268" s="122"/>
      <c r="Q268" s="122"/>
      <c r="R268" s="122"/>
      <c r="S268" s="122">
        <f t="shared" ca="1" si="103"/>
        <v>0</v>
      </c>
      <c r="T268" s="122"/>
      <c r="V268" s="122">
        <f ca="1">ABS(ROUND(SUMIFS('BP FISCAL'!$C:$C,'BP FISCAL'!$E:$E,CELL("contenido",A268),'BP FISCAL'!$D:$D,CELL("contenido",E268)),0))</f>
        <v>0</v>
      </c>
      <c r="X268" s="122"/>
      <c r="Y268" s="122">
        <f t="shared" ca="1" si="118"/>
        <v>0</v>
      </c>
      <c r="AA268" s="122"/>
      <c r="AB268" s="122"/>
      <c r="AD268" s="122"/>
      <c r="AF268" s="101"/>
    </row>
    <row r="269" spans="1:32" ht="23.45" customHeight="1">
      <c r="A269" s="120">
        <f t="shared" si="119"/>
        <v>269</v>
      </c>
      <c r="B269" s="1323"/>
      <c r="C269" s="1295"/>
      <c r="D269" s="1291"/>
      <c r="E269" s="1311" t="s">
        <v>43</v>
      </c>
      <c r="F269" s="1312"/>
      <c r="G269" s="1313"/>
      <c r="H269" s="123">
        <f ca="1">ABS(ROUND(SUMIFS('BP CONTABLE'!$C:$C,'BP CONTABLE'!$E:$E,CELL("contenido",A269),'BP CONTABLE'!$D:$D,CELL("contenido",E269)),0))</f>
        <v>0</v>
      </c>
      <c r="I269" s="123"/>
      <c r="J269" s="591">
        <f t="shared" ca="1" si="115"/>
        <v>0</v>
      </c>
      <c r="K269" s="591">
        <f t="shared" ca="1" si="116"/>
        <v>0</v>
      </c>
      <c r="L269" s="122">
        <f t="shared" ca="1" si="117"/>
        <v>0</v>
      </c>
      <c r="N269" s="122"/>
      <c r="O269" s="122"/>
      <c r="P269" s="122"/>
      <c r="Q269" s="122"/>
      <c r="R269" s="122"/>
      <c r="S269" s="122">
        <f t="shared" ca="1" si="103"/>
        <v>0</v>
      </c>
      <c r="T269" s="122"/>
      <c r="V269" s="122">
        <f ca="1">ABS(ROUND(SUMIFS('BP FISCAL'!$C:$C,'BP FISCAL'!$E:$E,CELL("contenido",A269),'BP FISCAL'!$D:$D,CELL("contenido",E269)),0))</f>
        <v>0</v>
      </c>
      <c r="X269" s="122"/>
      <c r="Y269" s="122">
        <f t="shared" ca="1" si="118"/>
        <v>0</v>
      </c>
      <c r="AA269" s="122"/>
      <c r="AB269" s="122"/>
      <c r="AD269" s="122"/>
      <c r="AF269" s="101"/>
    </row>
    <row r="270" spans="1:32" ht="21.75" customHeight="1">
      <c r="A270" s="120">
        <f t="shared" si="119"/>
        <v>270</v>
      </c>
      <c r="B270" s="1323"/>
      <c r="C270" s="1295"/>
      <c r="D270" s="1308" t="s">
        <v>41</v>
      </c>
      <c r="E270" s="1309"/>
      <c r="F270" s="1286"/>
      <c r="G270" s="1287"/>
      <c r="H270" s="393">
        <f ca="1">SUM(H271:H294)</f>
        <v>0</v>
      </c>
      <c r="I270" s="393">
        <f>SUM(I271:I294)</f>
        <v>0</v>
      </c>
      <c r="J270" s="587">
        <f ca="1">SUM(J271:J294)</f>
        <v>0</v>
      </c>
      <c r="K270" s="587">
        <f ca="1">SUM(K271:K294)</f>
        <v>0</v>
      </c>
      <c r="L270" s="393">
        <f ca="1">SUM(L271:L294)</f>
        <v>0</v>
      </c>
      <c r="N270" s="393"/>
      <c r="O270" s="393"/>
      <c r="P270" s="393"/>
      <c r="Q270" s="393"/>
      <c r="R270" s="393"/>
      <c r="S270" s="393">
        <f t="shared" ca="1" si="103"/>
        <v>0</v>
      </c>
      <c r="T270" s="393"/>
      <c r="V270" s="393">
        <f ca="1">SUM(V271:V294)</f>
        <v>0</v>
      </c>
      <c r="X270" s="393"/>
      <c r="Y270" s="393">
        <f ca="1">SUM(Y271:Y294)</f>
        <v>0</v>
      </c>
      <c r="AA270" s="393"/>
      <c r="AB270" s="393"/>
      <c r="AD270" s="393"/>
      <c r="AF270" s="101"/>
    </row>
    <row r="271" spans="1:32" ht="27.75" customHeight="1">
      <c r="A271" s="120">
        <f t="shared" si="119"/>
        <v>271</v>
      </c>
      <c r="B271" s="1323"/>
      <c r="C271" s="1295"/>
      <c r="D271" s="1289"/>
      <c r="E271" s="1320" t="s">
        <v>425</v>
      </c>
      <c r="F271" s="1320"/>
      <c r="G271" s="132" t="s">
        <v>764</v>
      </c>
      <c r="H271" s="123">
        <f ca="1">ABS(ROUND(SUMIFS('BP CONTABLE'!$C:$C,'BP CONTABLE'!$E:$E,CELL("contenido",A271),'BP CONTABLE'!$D:$D,CELL("contenido",G271)),0))</f>
        <v>0</v>
      </c>
      <c r="I271" s="123"/>
      <c r="J271" s="590">
        <f t="shared" ref="J271:J294" ca="1" si="120">+IF(H271&gt;V271,(H271-V271),0)</f>
        <v>0</v>
      </c>
      <c r="K271" s="590">
        <f t="shared" ref="K271:K294" ca="1" si="121">+IF(H271&lt;V271,(V271-H271),0)</f>
        <v>0</v>
      </c>
      <c r="L271" s="122">
        <f t="shared" ref="L271:L294" ca="1" si="122">H271+I271-J271+K271</f>
        <v>0</v>
      </c>
      <c r="N271" s="122"/>
      <c r="O271" s="122"/>
      <c r="P271" s="122"/>
      <c r="Q271" s="122"/>
      <c r="R271" s="122"/>
      <c r="S271" s="122">
        <f t="shared" ref="S271:S334" ca="1" si="123">+L271</f>
        <v>0</v>
      </c>
      <c r="T271" s="122"/>
      <c r="V271" s="122">
        <f ca="1">ABS(ROUND(SUMIFS('BP FISCAL'!$C:$C,'BP FISCAL'!$E:$E,CELL("contenido",A271),'BP FISCAL'!$D:$D,CELL("contenido",G271)),0))</f>
        <v>0</v>
      </c>
      <c r="X271" s="122"/>
      <c r="Y271" s="122">
        <f t="shared" ref="Y271:Y294" ca="1" si="124">+K271-J271</f>
        <v>0</v>
      </c>
      <c r="AA271" s="122"/>
      <c r="AB271" s="122"/>
      <c r="AD271" s="122"/>
      <c r="AF271" s="101"/>
    </row>
    <row r="272" spans="1:32" ht="27.75" customHeight="1">
      <c r="A272" s="120">
        <f t="shared" si="119"/>
        <v>272</v>
      </c>
      <c r="B272" s="1323"/>
      <c r="C272" s="1295"/>
      <c r="D272" s="1290"/>
      <c r="E272" s="1320"/>
      <c r="F272" s="1320"/>
      <c r="G272" s="132" t="s">
        <v>103</v>
      </c>
      <c r="H272" s="123">
        <f ca="1">ABS(ROUND(SUMIFS('BP CONTABLE'!$C:$C,'BP CONTABLE'!$E:$E,CELL("contenido",A272),'BP CONTABLE'!$D:$D,CELL("contenido",G272)),0))</f>
        <v>0</v>
      </c>
      <c r="I272" s="123"/>
      <c r="J272" s="590">
        <f t="shared" ca="1" si="120"/>
        <v>0</v>
      </c>
      <c r="K272" s="590">
        <f t="shared" ca="1" si="121"/>
        <v>0</v>
      </c>
      <c r="L272" s="122">
        <f t="shared" ca="1" si="122"/>
        <v>0</v>
      </c>
      <c r="N272" s="122"/>
      <c r="O272" s="122"/>
      <c r="P272" s="122"/>
      <c r="Q272" s="122"/>
      <c r="R272" s="122"/>
      <c r="S272" s="122">
        <f t="shared" ca="1" si="123"/>
        <v>0</v>
      </c>
      <c r="T272" s="122"/>
      <c r="V272" s="122">
        <f ca="1">ABS(ROUND(SUMIFS('BP FISCAL'!$C:$C,'BP FISCAL'!$E:$E,CELL("contenido",A272),'BP FISCAL'!$D:$D,CELL("contenido",G272)),0))</f>
        <v>0</v>
      </c>
      <c r="X272" s="122"/>
      <c r="Y272" s="122">
        <f t="shared" ca="1" si="124"/>
        <v>0</v>
      </c>
      <c r="AA272" s="122"/>
      <c r="AB272" s="122"/>
      <c r="AD272" s="122"/>
      <c r="AF272" s="101"/>
    </row>
    <row r="273" spans="1:32" ht="27.75" customHeight="1">
      <c r="A273" s="120">
        <f t="shared" si="119"/>
        <v>273</v>
      </c>
      <c r="B273" s="1323"/>
      <c r="C273" s="1295"/>
      <c r="D273" s="1290"/>
      <c r="E273" s="1314" t="s">
        <v>426</v>
      </c>
      <c r="F273" s="1315"/>
      <c r="G273" s="132" t="s">
        <v>764</v>
      </c>
      <c r="H273" s="123">
        <f ca="1">ABS(ROUND(SUMIFS('BP CONTABLE'!$C:$C,'BP CONTABLE'!$E:$E,CELL("contenido",A273),'BP CONTABLE'!$D:$D,CELL("contenido",G273)),0))</f>
        <v>0</v>
      </c>
      <c r="I273" s="123"/>
      <c r="J273" s="590">
        <f t="shared" ca="1" si="120"/>
        <v>0</v>
      </c>
      <c r="K273" s="590">
        <f t="shared" ca="1" si="121"/>
        <v>0</v>
      </c>
      <c r="L273" s="122">
        <f t="shared" ca="1" si="122"/>
        <v>0</v>
      </c>
      <c r="N273" s="122"/>
      <c r="O273" s="122"/>
      <c r="P273" s="122"/>
      <c r="Q273" s="122"/>
      <c r="R273" s="122"/>
      <c r="S273" s="122">
        <f t="shared" ca="1" si="123"/>
        <v>0</v>
      </c>
      <c r="T273" s="122"/>
      <c r="V273" s="122">
        <f ca="1">ABS(ROUND(SUMIFS('BP FISCAL'!$C:$C,'BP FISCAL'!$E:$E,CELL("contenido",A273),'BP FISCAL'!$D:$D,CELL("contenido",G273)),0))</f>
        <v>0</v>
      </c>
      <c r="X273" s="122"/>
      <c r="Y273" s="122">
        <f t="shared" ca="1" si="124"/>
        <v>0</v>
      </c>
      <c r="AA273" s="122"/>
      <c r="AB273" s="122"/>
      <c r="AD273" s="122"/>
      <c r="AF273" s="101"/>
    </row>
    <row r="274" spans="1:32" ht="27.75" customHeight="1">
      <c r="A274" s="120">
        <f t="shared" si="119"/>
        <v>274</v>
      </c>
      <c r="B274" s="1323"/>
      <c r="C274" s="1295"/>
      <c r="D274" s="1290"/>
      <c r="E274" s="1318"/>
      <c r="F274" s="1319"/>
      <c r="G274" s="132" t="s">
        <v>103</v>
      </c>
      <c r="H274" s="123">
        <f ca="1">ABS(ROUND(SUMIFS('BP CONTABLE'!$C:$C,'BP CONTABLE'!$E:$E,CELL("contenido",A274),'BP CONTABLE'!$D:$D,CELL("contenido",G274)),0))</f>
        <v>0</v>
      </c>
      <c r="I274" s="123"/>
      <c r="J274" s="590">
        <f t="shared" ca="1" si="120"/>
        <v>0</v>
      </c>
      <c r="K274" s="590">
        <f t="shared" ca="1" si="121"/>
        <v>0</v>
      </c>
      <c r="L274" s="122">
        <f t="shared" ca="1" si="122"/>
        <v>0</v>
      </c>
      <c r="N274" s="122"/>
      <c r="O274" s="122"/>
      <c r="P274" s="122"/>
      <c r="Q274" s="122"/>
      <c r="R274" s="122"/>
      <c r="S274" s="122">
        <f t="shared" ca="1" si="123"/>
        <v>0</v>
      </c>
      <c r="T274" s="122"/>
      <c r="V274" s="122">
        <f ca="1">ABS(ROUND(SUMIFS('BP FISCAL'!$C:$C,'BP FISCAL'!$E:$E,CELL("contenido",A274),'BP FISCAL'!$D:$D,CELL("contenido",G274)),0))</f>
        <v>0</v>
      </c>
      <c r="X274" s="122"/>
      <c r="Y274" s="122">
        <f t="shared" ca="1" si="124"/>
        <v>0</v>
      </c>
      <c r="AA274" s="122"/>
      <c r="AB274" s="122"/>
      <c r="AD274" s="122"/>
      <c r="AF274" s="101"/>
    </row>
    <row r="275" spans="1:32" ht="27.75" customHeight="1">
      <c r="A275" s="120">
        <f t="shared" si="119"/>
        <v>275</v>
      </c>
      <c r="B275" s="1323"/>
      <c r="C275" s="1295"/>
      <c r="D275" s="1290"/>
      <c r="E275" s="1314" t="s">
        <v>427</v>
      </c>
      <c r="F275" s="1315"/>
      <c r="G275" s="132" t="s">
        <v>764</v>
      </c>
      <c r="H275" s="123">
        <f ca="1">ABS(ROUND(SUMIFS('BP CONTABLE'!$C:$C,'BP CONTABLE'!$E:$E,CELL("contenido",A275),'BP CONTABLE'!$D:$D,CELL("contenido",G275)),0))</f>
        <v>0</v>
      </c>
      <c r="I275" s="123"/>
      <c r="J275" s="590">
        <f t="shared" ca="1" si="120"/>
        <v>0</v>
      </c>
      <c r="K275" s="590">
        <f t="shared" ca="1" si="121"/>
        <v>0</v>
      </c>
      <c r="L275" s="122">
        <f t="shared" ca="1" si="122"/>
        <v>0</v>
      </c>
      <c r="N275" s="122"/>
      <c r="O275" s="122"/>
      <c r="P275" s="122"/>
      <c r="Q275" s="122"/>
      <c r="R275" s="122"/>
      <c r="S275" s="122">
        <f t="shared" ca="1" si="123"/>
        <v>0</v>
      </c>
      <c r="T275" s="122"/>
      <c r="V275" s="122">
        <f ca="1">ABS(ROUND(SUMIFS('BP FISCAL'!$C:$C,'BP FISCAL'!$E:$E,CELL("contenido",A275),'BP FISCAL'!$D:$D,CELL("contenido",G275)),0))</f>
        <v>0</v>
      </c>
      <c r="X275" s="122"/>
      <c r="Y275" s="122">
        <f t="shared" ca="1" si="124"/>
        <v>0</v>
      </c>
      <c r="AA275" s="122"/>
      <c r="AB275" s="122"/>
      <c r="AD275" s="122"/>
      <c r="AF275" s="101"/>
    </row>
    <row r="276" spans="1:32" ht="27.75" customHeight="1">
      <c r="A276" s="120">
        <f t="shared" si="119"/>
        <v>276</v>
      </c>
      <c r="B276" s="1323"/>
      <c r="C276" s="1295"/>
      <c r="D276" s="1290"/>
      <c r="E276" s="1318"/>
      <c r="F276" s="1319"/>
      <c r="G276" s="132" t="s">
        <v>103</v>
      </c>
      <c r="H276" s="123">
        <f ca="1">ABS(ROUND(SUMIFS('BP CONTABLE'!$C:$C,'BP CONTABLE'!$E:$E,CELL("contenido",A276),'BP CONTABLE'!$D:$D,CELL("contenido",G276)),0))</f>
        <v>0</v>
      </c>
      <c r="I276" s="123"/>
      <c r="J276" s="590">
        <f t="shared" ca="1" si="120"/>
        <v>0</v>
      </c>
      <c r="K276" s="590">
        <f t="shared" ca="1" si="121"/>
        <v>0</v>
      </c>
      <c r="L276" s="122">
        <f t="shared" ca="1" si="122"/>
        <v>0</v>
      </c>
      <c r="N276" s="122"/>
      <c r="O276" s="122"/>
      <c r="P276" s="122"/>
      <c r="Q276" s="122"/>
      <c r="R276" s="122"/>
      <c r="S276" s="122">
        <f t="shared" ca="1" si="123"/>
        <v>0</v>
      </c>
      <c r="T276" s="122"/>
      <c r="V276" s="122">
        <f ca="1">ABS(ROUND(SUMIFS('BP FISCAL'!$C:$C,'BP FISCAL'!$E:$E,CELL("contenido",A276),'BP FISCAL'!$D:$D,CELL("contenido",G276)),0))</f>
        <v>0</v>
      </c>
      <c r="X276" s="122"/>
      <c r="Y276" s="122">
        <f t="shared" ca="1" si="124"/>
        <v>0</v>
      </c>
      <c r="AA276" s="122"/>
      <c r="AB276" s="122"/>
      <c r="AD276" s="122"/>
      <c r="AF276" s="101"/>
    </row>
    <row r="277" spans="1:32" ht="27.75" customHeight="1">
      <c r="A277" s="120">
        <f t="shared" si="119"/>
        <v>277</v>
      </c>
      <c r="B277" s="1323"/>
      <c r="C277" s="1295"/>
      <c r="D277" s="1290"/>
      <c r="E277" s="1314" t="s">
        <v>428</v>
      </c>
      <c r="F277" s="1315"/>
      <c r="G277" s="132" t="s">
        <v>764</v>
      </c>
      <c r="H277" s="123">
        <f ca="1">ABS(ROUND(SUMIFS('BP CONTABLE'!$C:$C,'BP CONTABLE'!$E:$E,CELL("contenido",A277),'BP CONTABLE'!$D:$D,CELL("contenido",G277)),0))</f>
        <v>0</v>
      </c>
      <c r="I277" s="123"/>
      <c r="J277" s="590">
        <f t="shared" ca="1" si="120"/>
        <v>0</v>
      </c>
      <c r="K277" s="590">
        <f t="shared" ca="1" si="121"/>
        <v>0</v>
      </c>
      <c r="L277" s="122">
        <f t="shared" ca="1" si="122"/>
        <v>0</v>
      </c>
      <c r="N277" s="122"/>
      <c r="O277" s="122"/>
      <c r="P277" s="122"/>
      <c r="Q277" s="122"/>
      <c r="R277" s="122"/>
      <c r="S277" s="122">
        <f t="shared" ca="1" si="123"/>
        <v>0</v>
      </c>
      <c r="T277" s="122"/>
      <c r="V277" s="122">
        <f ca="1">ABS(ROUND(SUMIFS('BP FISCAL'!$C:$C,'BP FISCAL'!$E:$E,CELL("contenido",A277),'BP FISCAL'!$D:$D,CELL("contenido",G277)),0))</f>
        <v>0</v>
      </c>
      <c r="X277" s="122"/>
      <c r="Y277" s="122">
        <f t="shared" ca="1" si="124"/>
        <v>0</v>
      </c>
      <c r="AA277" s="122"/>
      <c r="AB277" s="122"/>
      <c r="AD277" s="122"/>
      <c r="AF277" s="101"/>
    </row>
    <row r="278" spans="1:32" ht="27.75" customHeight="1">
      <c r="A278" s="120">
        <f t="shared" si="119"/>
        <v>278</v>
      </c>
      <c r="B278" s="1323"/>
      <c r="C278" s="1295"/>
      <c r="D278" s="1290"/>
      <c r="E278" s="1318"/>
      <c r="F278" s="1319"/>
      <c r="G278" s="132" t="s">
        <v>103</v>
      </c>
      <c r="H278" s="123">
        <f ca="1">ABS(ROUND(SUMIFS('BP CONTABLE'!$C:$C,'BP CONTABLE'!$E:$E,CELL("contenido",A278),'BP CONTABLE'!$D:$D,CELL("contenido",G278)),0))</f>
        <v>0</v>
      </c>
      <c r="I278" s="123"/>
      <c r="J278" s="590">
        <f t="shared" ca="1" si="120"/>
        <v>0</v>
      </c>
      <c r="K278" s="590">
        <f t="shared" ca="1" si="121"/>
        <v>0</v>
      </c>
      <c r="L278" s="122">
        <f t="shared" ca="1" si="122"/>
        <v>0</v>
      </c>
      <c r="N278" s="122"/>
      <c r="O278" s="122"/>
      <c r="P278" s="122"/>
      <c r="Q278" s="122"/>
      <c r="R278" s="122"/>
      <c r="S278" s="122">
        <f t="shared" ca="1" si="123"/>
        <v>0</v>
      </c>
      <c r="T278" s="122"/>
      <c r="V278" s="122">
        <f ca="1">ABS(ROUND(SUMIFS('BP FISCAL'!$C:$C,'BP FISCAL'!$E:$E,CELL("contenido",A278),'BP FISCAL'!$D:$D,CELL("contenido",G278)),0))</f>
        <v>0</v>
      </c>
      <c r="X278" s="122"/>
      <c r="Y278" s="122">
        <f t="shared" ca="1" si="124"/>
        <v>0</v>
      </c>
      <c r="AA278" s="122"/>
      <c r="AB278" s="122"/>
      <c r="AD278" s="122"/>
      <c r="AF278" s="101"/>
    </row>
    <row r="279" spans="1:32" ht="27.75" customHeight="1">
      <c r="A279" s="120">
        <f t="shared" si="119"/>
        <v>279</v>
      </c>
      <c r="B279" s="1323"/>
      <c r="C279" s="1295"/>
      <c r="D279" s="1290"/>
      <c r="E279" s="1311" t="s">
        <v>271</v>
      </c>
      <c r="F279" s="1312"/>
      <c r="G279" s="1313"/>
      <c r="H279" s="123">
        <f ca="1">ABS(ROUND(SUMIFS('BP CONTABLE'!$C:$C,'BP CONTABLE'!$E:$E,CELL("contenido",A279),'BP CONTABLE'!$D:$D,CELL("contenido",E279)),0))</f>
        <v>0</v>
      </c>
      <c r="I279" s="123"/>
      <c r="J279" s="590">
        <f t="shared" ca="1" si="120"/>
        <v>0</v>
      </c>
      <c r="K279" s="590">
        <f t="shared" ca="1" si="121"/>
        <v>0</v>
      </c>
      <c r="L279" s="122">
        <f t="shared" ca="1" si="122"/>
        <v>0</v>
      </c>
      <c r="N279" s="122"/>
      <c r="O279" s="122"/>
      <c r="P279" s="122"/>
      <c r="Q279" s="122"/>
      <c r="R279" s="122"/>
      <c r="S279" s="122">
        <f t="shared" ca="1" si="123"/>
        <v>0</v>
      </c>
      <c r="T279" s="122"/>
      <c r="V279" s="122">
        <f ca="1">ABS(ROUND(SUMIFS('BP FISCAL'!$C:$C,'BP FISCAL'!$E:$E,CELL("contenido",A279),'BP FISCAL'!$D:$D,CELL("contenido",E279)),0))</f>
        <v>0</v>
      </c>
      <c r="X279" s="122"/>
      <c r="Y279" s="122">
        <f t="shared" ca="1" si="124"/>
        <v>0</v>
      </c>
      <c r="AA279" s="122"/>
      <c r="AB279" s="122"/>
      <c r="AD279" s="122"/>
      <c r="AF279" s="101"/>
    </row>
    <row r="280" spans="1:32" ht="27.75" customHeight="1">
      <c r="A280" s="120">
        <f t="shared" si="119"/>
        <v>280</v>
      </c>
      <c r="B280" s="1323"/>
      <c r="C280" s="1295"/>
      <c r="D280" s="1290"/>
      <c r="E280" s="1314" t="s">
        <v>231</v>
      </c>
      <c r="F280" s="1315"/>
      <c r="G280" s="132" t="s">
        <v>764</v>
      </c>
      <c r="H280" s="123">
        <f ca="1">ABS(ROUND(SUMIFS('BP CONTABLE'!$C:$C,'BP CONTABLE'!$E:$E,CELL("contenido",A280),'BP CONTABLE'!$D:$D,CELL("contenido",G280)),0))</f>
        <v>0</v>
      </c>
      <c r="I280" s="123"/>
      <c r="J280" s="590">
        <f t="shared" ca="1" si="120"/>
        <v>0</v>
      </c>
      <c r="K280" s="590">
        <f t="shared" ca="1" si="121"/>
        <v>0</v>
      </c>
      <c r="L280" s="122">
        <f t="shared" ca="1" si="122"/>
        <v>0</v>
      </c>
      <c r="N280" s="122"/>
      <c r="O280" s="122"/>
      <c r="P280" s="122"/>
      <c r="Q280" s="122"/>
      <c r="R280" s="122"/>
      <c r="S280" s="122">
        <f t="shared" ca="1" si="123"/>
        <v>0</v>
      </c>
      <c r="T280" s="122"/>
      <c r="V280" s="122">
        <f ca="1">ABS(ROUND(SUMIFS('BP FISCAL'!$C:$C,'BP FISCAL'!$E:$E,CELL("contenido",A280),'BP FISCAL'!$D:$D,CELL("contenido",G280)),0))</f>
        <v>0</v>
      </c>
      <c r="X280" s="122"/>
      <c r="Y280" s="122">
        <f t="shared" ca="1" si="124"/>
        <v>0</v>
      </c>
      <c r="AA280" s="122"/>
      <c r="AB280" s="122"/>
      <c r="AD280" s="122"/>
      <c r="AF280" s="101"/>
    </row>
    <row r="281" spans="1:32" ht="27.75" customHeight="1">
      <c r="A281" s="120">
        <f t="shared" si="119"/>
        <v>281</v>
      </c>
      <c r="B281" s="1323"/>
      <c r="C281" s="1295"/>
      <c r="D281" s="1290"/>
      <c r="E281" s="1318"/>
      <c r="F281" s="1319"/>
      <c r="G281" s="132" t="s">
        <v>103</v>
      </c>
      <c r="H281" s="123">
        <f ca="1">ABS(ROUND(SUMIFS('BP CONTABLE'!$C:$C,'BP CONTABLE'!$E:$E,CELL("contenido",A281),'BP CONTABLE'!$D:$D,CELL("contenido",G281)),0))</f>
        <v>0</v>
      </c>
      <c r="I281" s="123"/>
      <c r="J281" s="590">
        <f t="shared" ca="1" si="120"/>
        <v>0</v>
      </c>
      <c r="K281" s="590">
        <f t="shared" ca="1" si="121"/>
        <v>0</v>
      </c>
      <c r="L281" s="122">
        <f t="shared" ca="1" si="122"/>
        <v>0</v>
      </c>
      <c r="N281" s="122"/>
      <c r="O281" s="122"/>
      <c r="P281" s="122"/>
      <c r="Q281" s="122"/>
      <c r="R281" s="122"/>
      <c r="S281" s="122">
        <f t="shared" ca="1" si="123"/>
        <v>0</v>
      </c>
      <c r="T281" s="122"/>
      <c r="V281" s="122">
        <f ca="1">ABS(ROUND(SUMIFS('BP FISCAL'!$C:$C,'BP FISCAL'!$E:$E,CELL("contenido",A281),'BP FISCAL'!$D:$D,CELL("contenido",G281)),0))</f>
        <v>0</v>
      </c>
      <c r="X281" s="122"/>
      <c r="Y281" s="122">
        <f t="shared" ca="1" si="124"/>
        <v>0</v>
      </c>
      <c r="AA281" s="122"/>
      <c r="AB281" s="122"/>
      <c r="AD281" s="122"/>
      <c r="AF281" s="101"/>
    </row>
    <row r="282" spans="1:32" ht="27.75" customHeight="1">
      <c r="A282" s="120">
        <f t="shared" si="119"/>
        <v>282</v>
      </c>
      <c r="B282" s="1323"/>
      <c r="C282" s="1295"/>
      <c r="D282" s="1290"/>
      <c r="E282" s="1310" t="s">
        <v>106</v>
      </c>
      <c r="F282" s="1275" t="s">
        <v>6</v>
      </c>
      <c r="G282" s="1276"/>
      <c r="H282" s="123">
        <f ca="1">ABS(ROUND(SUMIFS('BP CONTABLE'!$C:$C,'BP CONTABLE'!$E:$E,CELL("contenido",A282),'BP CONTABLE'!$D:$D,CELL("contenido",F282)),0))</f>
        <v>0</v>
      </c>
      <c r="I282" s="123"/>
      <c r="J282" s="590">
        <f t="shared" ca="1" si="120"/>
        <v>0</v>
      </c>
      <c r="K282" s="590">
        <f t="shared" ca="1" si="121"/>
        <v>0</v>
      </c>
      <c r="L282" s="122">
        <f t="shared" ca="1" si="122"/>
        <v>0</v>
      </c>
      <c r="N282" s="122"/>
      <c r="O282" s="122"/>
      <c r="P282" s="122"/>
      <c r="Q282" s="122"/>
      <c r="R282" s="122"/>
      <c r="S282" s="122">
        <f t="shared" ca="1" si="123"/>
        <v>0</v>
      </c>
      <c r="T282" s="122"/>
      <c r="V282" s="122">
        <f ca="1">ABS(ROUND(SUMIFS('BP FISCAL'!$C:$C,'BP FISCAL'!$E:$E,CELL("contenido",A282),'BP FISCAL'!$D:$D,CELL("contenido",F282)),0))</f>
        <v>0</v>
      </c>
      <c r="X282" s="122"/>
      <c r="Y282" s="122">
        <f t="shared" ca="1" si="124"/>
        <v>0</v>
      </c>
      <c r="AA282" s="122"/>
      <c r="AB282" s="122"/>
      <c r="AD282" s="122"/>
      <c r="AF282" s="101"/>
    </row>
    <row r="283" spans="1:32" ht="27.75" customHeight="1">
      <c r="A283" s="120">
        <f t="shared" si="119"/>
        <v>283</v>
      </c>
      <c r="B283" s="1323"/>
      <c r="C283" s="1295"/>
      <c r="D283" s="1290"/>
      <c r="E283" s="1310"/>
      <c r="F283" s="1275" t="s">
        <v>11</v>
      </c>
      <c r="G283" s="1276"/>
      <c r="H283" s="123">
        <f ca="1">ABS(ROUND(SUMIFS('BP CONTABLE'!$C:$C,'BP CONTABLE'!$E:$E,CELL("contenido",A283),'BP CONTABLE'!$D:$D,CELL("contenido",F283)),0))</f>
        <v>0</v>
      </c>
      <c r="I283" s="123"/>
      <c r="J283" s="590">
        <f t="shared" ca="1" si="120"/>
        <v>0</v>
      </c>
      <c r="K283" s="590">
        <f t="shared" ca="1" si="121"/>
        <v>0</v>
      </c>
      <c r="L283" s="122">
        <f t="shared" ca="1" si="122"/>
        <v>0</v>
      </c>
      <c r="N283" s="122"/>
      <c r="O283" s="122"/>
      <c r="P283" s="122"/>
      <c r="Q283" s="122"/>
      <c r="R283" s="122"/>
      <c r="S283" s="122">
        <f t="shared" ca="1" si="123"/>
        <v>0</v>
      </c>
      <c r="T283" s="122"/>
      <c r="V283" s="122">
        <f ca="1">ABS(ROUND(SUMIFS('BP FISCAL'!$C:$C,'BP FISCAL'!$E:$E,CELL("contenido",A283),'BP FISCAL'!$D:$D,CELL("contenido",F283)),0))</f>
        <v>0</v>
      </c>
      <c r="X283" s="122"/>
      <c r="Y283" s="122">
        <f t="shared" ca="1" si="124"/>
        <v>0</v>
      </c>
      <c r="AA283" s="122"/>
      <c r="AB283" s="122"/>
      <c r="AD283" s="122"/>
      <c r="AF283" s="101"/>
    </row>
    <row r="284" spans="1:32" ht="27.75" customHeight="1">
      <c r="A284" s="120">
        <f t="shared" si="119"/>
        <v>284</v>
      </c>
      <c r="B284" s="1323"/>
      <c r="C284" s="1295"/>
      <c r="D284" s="1290"/>
      <c r="E284" s="1310"/>
      <c r="F284" s="1275" t="s">
        <v>408</v>
      </c>
      <c r="G284" s="1276"/>
      <c r="H284" s="123">
        <f ca="1">ABS(ROUND(SUMIFS('BP CONTABLE'!$C:$C,'BP CONTABLE'!$E:$E,CELL("contenido",A284),'BP CONTABLE'!$D:$D,CELL("contenido",F284)),0))</f>
        <v>0</v>
      </c>
      <c r="I284" s="123"/>
      <c r="J284" s="590">
        <f t="shared" ca="1" si="120"/>
        <v>0</v>
      </c>
      <c r="K284" s="590">
        <f t="shared" ca="1" si="121"/>
        <v>0</v>
      </c>
      <c r="L284" s="122">
        <f t="shared" ca="1" si="122"/>
        <v>0</v>
      </c>
      <c r="N284" s="122"/>
      <c r="O284" s="122"/>
      <c r="P284" s="122"/>
      <c r="Q284" s="122"/>
      <c r="R284" s="122"/>
      <c r="S284" s="122">
        <f t="shared" ca="1" si="123"/>
        <v>0</v>
      </c>
      <c r="T284" s="122"/>
      <c r="V284" s="122">
        <f ca="1">ABS(ROUND(SUMIFS('BP FISCAL'!$C:$C,'BP FISCAL'!$E:$E,CELL("contenido",A284),'BP FISCAL'!$D:$D,CELL("contenido",F284)),0))</f>
        <v>0</v>
      </c>
      <c r="X284" s="122"/>
      <c r="Y284" s="122">
        <f t="shared" ca="1" si="124"/>
        <v>0</v>
      </c>
      <c r="AA284" s="122"/>
      <c r="AB284" s="122"/>
      <c r="AD284" s="122"/>
      <c r="AF284" s="101"/>
    </row>
    <row r="285" spans="1:32" ht="27.75" customHeight="1">
      <c r="A285" s="120">
        <f t="shared" si="119"/>
        <v>285</v>
      </c>
      <c r="B285" s="1323"/>
      <c r="C285" s="1295"/>
      <c r="D285" s="1290"/>
      <c r="E285" s="1310"/>
      <c r="F285" s="1275" t="s">
        <v>409</v>
      </c>
      <c r="G285" s="1276"/>
      <c r="H285" s="123">
        <f ca="1">ABS(ROUND(SUMIFS('BP CONTABLE'!$C:$C,'BP CONTABLE'!$E:$E,CELL("contenido",A285),'BP CONTABLE'!$D:$D,CELL("contenido",F285)),0))</f>
        <v>0</v>
      </c>
      <c r="I285" s="123"/>
      <c r="J285" s="590">
        <f t="shared" ca="1" si="120"/>
        <v>0</v>
      </c>
      <c r="K285" s="590">
        <f t="shared" ca="1" si="121"/>
        <v>0</v>
      </c>
      <c r="L285" s="122">
        <f t="shared" ca="1" si="122"/>
        <v>0</v>
      </c>
      <c r="N285" s="122"/>
      <c r="O285" s="122"/>
      <c r="P285" s="122"/>
      <c r="Q285" s="122"/>
      <c r="R285" s="122"/>
      <c r="S285" s="122">
        <f t="shared" ca="1" si="123"/>
        <v>0</v>
      </c>
      <c r="T285" s="122"/>
      <c r="V285" s="122">
        <f ca="1">ABS(ROUND(SUMIFS('BP FISCAL'!$C:$C,'BP FISCAL'!$E:$E,CELL("contenido",A285),'BP FISCAL'!$D:$D,CELL("contenido",F285)),0))</f>
        <v>0</v>
      </c>
      <c r="X285" s="122"/>
      <c r="Y285" s="122">
        <f t="shared" ca="1" si="124"/>
        <v>0</v>
      </c>
      <c r="AA285" s="122"/>
      <c r="AB285" s="122"/>
      <c r="AD285" s="122"/>
      <c r="AF285" s="101"/>
    </row>
    <row r="286" spans="1:32" ht="27.75" customHeight="1">
      <c r="A286" s="120">
        <f t="shared" si="119"/>
        <v>286</v>
      </c>
      <c r="B286" s="1323"/>
      <c r="C286" s="1295"/>
      <c r="D286" s="1290"/>
      <c r="E286" s="1310"/>
      <c r="F286" s="1275" t="s">
        <v>410</v>
      </c>
      <c r="G286" s="1276"/>
      <c r="H286" s="123">
        <f ca="1">ABS(ROUND(SUMIFS('BP CONTABLE'!$C:$C,'BP CONTABLE'!$E:$E,CELL("contenido",A286),'BP CONTABLE'!$D:$D,CELL("contenido",F286)),0))</f>
        <v>0</v>
      </c>
      <c r="I286" s="123"/>
      <c r="J286" s="590">
        <f t="shared" ca="1" si="120"/>
        <v>0</v>
      </c>
      <c r="K286" s="590">
        <f t="shared" ca="1" si="121"/>
        <v>0</v>
      </c>
      <c r="L286" s="122">
        <f t="shared" ca="1" si="122"/>
        <v>0</v>
      </c>
      <c r="N286" s="122"/>
      <c r="O286" s="122"/>
      <c r="P286" s="122"/>
      <c r="Q286" s="122"/>
      <c r="R286" s="122"/>
      <c r="S286" s="122">
        <f t="shared" ca="1" si="123"/>
        <v>0</v>
      </c>
      <c r="T286" s="122"/>
      <c r="V286" s="122">
        <f ca="1">ABS(ROUND(SUMIFS('BP FISCAL'!$C:$C,'BP FISCAL'!$E:$E,CELL("contenido",A286),'BP FISCAL'!$D:$D,CELL("contenido",F286)),0))</f>
        <v>0</v>
      </c>
      <c r="X286" s="122"/>
      <c r="Y286" s="122">
        <f t="shared" ca="1" si="124"/>
        <v>0</v>
      </c>
      <c r="AA286" s="122"/>
      <c r="AB286" s="122"/>
      <c r="AD286" s="122"/>
      <c r="AF286" s="101"/>
    </row>
    <row r="287" spans="1:32" ht="27.75" customHeight="1">
      <c r="A287" s="120">
        <f t="shared" si="119"/>
        <v>287</v>
      </c>
      <c r="B287" s="1323"/>
      <c r="C287" s="1295"/>
      <c r="D287" s="1290"/>
      <c r="E287" s="1310"/>
      <c r="F287" s="1275" t="s">
        <v>433</v>
      </c>
      <c r="G287" s="1276"/>
      <c r="H287" s="123">
        <f ca="1">ABS(ROUND(SUMIFS('BP CONTABLE'!$C:$C,'BP CONTABLE'!$E:$E,CELL("contenido",A287),'BP CONTABLE'!$D:$D,CELL("contenido",F287)),0))</f>
        <v>0</v>
      </c>
      <c r="I287" s="123"/>
      <c r="J287" s="590">
        <f t="shared" ca="1" si="120"/>
        <v>0</v>
      </c>
      <c r="K287" s="590">
        <f t="shared" ca="1" si="121"/>
        <v>0</v>
      </c>
      <c r="L287" s="122">
        <f t="shared" ca="1" si="122"/>
        <v>0</v>
      </c>
      <c r="N287" s="122"/>
      <c r="O287" s="122"/>
      <c r="P287" s="122"/>
      <c r="Q287" s="122"/>
      <c r="R287" s="122"/>
      <c r="S287" s="122">
        <f t="shared" ca="1" si="123"/>
        <v>0</v>
      </c>
      <c r="T287" s="122"/>
      <c r="V287" s="122">
        <f ca="1">ABS(ROUND(SUMIFS('BP FISCAL'!$C:$C,'BP FISCAL'!$E:$E,CELL("contenido",A287),'BP FISCAL'!$D:$D,CELL("contenido",F287)),0))</f>
        <v>0</v>
      </c>
      <c r="X287" s="122"/>
      <c r="Y287" s="122">
        <f t="shared" ca="1" si="124"/>
        <v>0</v>
      </c>
      <c r="AA287" s="122"/>
      <c r="AB287" s="122"/>
      <c r="AD287" s="122"/>
      <c r="AF287" s="101"/>
    </row>
    <row r="288" spans="1:32" ht="27.75" customHeight="1">
      <c r="A288" s="120">
        <f t="shared" si="119"/>
        <v>288</v>
      </c>
      <c r="B288" s="1323"/>
      <c r="C288" s="1295"/>
      <c r="D288" s="1290"/>
      <c r="E288" s="1310"/>
      <c r="F288" s="1275" t="s">
        <v>430</v>
      </c>
      <c r="G288" s="1276"/>
      <c r="H288" s="123">
        <f ca="1">ABS(ROUND(SUMIFS('BP CONTABLE'!$C:$C,'BP CONTABLE'!$E:$E,CELL("contenido",A288),'BP CONTABLE'!$D:$D,CELL("contenido",F288)),0))</f>
        <v>0</v>
      </c>
      <c r="I288" s="123"/>
      <c r="J288" s="590">
        <f t="shared" ca="1" si="120"/>
        <v>0</v>
      </c>
      <c r="K288" s="590">
        <f t="shared" ca="1" si="121"/>
        <v>0</v>
      </c>
      <c r="L288" s="122">
        <f t="shared" ca="1" si="122"/>
        <v>0</v>
      </c>
      <c r="N288" s="122"/>
      <c r="O288" s="122"/>
      <c r="P288" s="122"/>
      <c r="Q288" s="122"/>
      <c r="R288" s="122"/>
      <c r="S288" s="122">
        <f t="shared" ca="1" si="123"/>
        <v>0</v>
      </c>
      <c r="T288" s="122"/>
      <c r="V288" s="122">
        <f ca="1">ABS(ROUND(SUMIFS('BP FISCAL'!$C:$C,'BP FISCAL'!$E:$E,CELL("contenido",A288),'BP FISCAL'!$D:$D,CELL("contenido",F288)),0))</f>
        <v>0</v>
      </c>
      <c r="X288" s="122"/>
      <c r="Y288" s="122">
        <f t="shared" ca="1" si="124"/>
        <v>0</v>
      </c>
      <c r="AA288" s="122"/>
      <c r="AB288" s="122"/>
      <c r="AD288" s="122"/>
      <c r="AF288" s="101"/>
    </row>
    <row r="289" spans="1:32" ht="27.75" customHeight="1">
      <c r="A289" s="120">
        <f t="shared" si="119"/>
        <v>289</v>
      </c>
      <c r="B289" s="1323"/>
      <c r="C289" s="1295"/>
      <c r="D289" s="1290"/>
      <c r="E289" s="1310"/>
      <c r="F289" s="1275" t="s">
        <v>411</v>
      </c>
      <c r="G289" s="1276"/>
      <c r="H289" s="123">
        <f ca="1">ABS(ROUND(SUMIFS('BP CONTABLE'!$C:$C,'BP CONTABLE'!$E:$E,CELL("contenido",A289),'BP CONTABLE'!$D:$D,CELL("contenido",F289)),0))</f>
        <v>0</v>
      </c>
      <c r="I289" s="123"/>
      <c r="J289" s="590">
        <f t="shared" ca="1" si="120"/>
        <v>0</v>
      </c>
      <c r="K289" s="590">
        <f t="shared" ca="1" si="121"/>
        <v>0</v>
      </c>
      <c r="L289" s="122">
        <f t="shared" ca="1" si="122"/>
        <v>0</v>
      </c>
      <c r="N289" s="122"/>
      <c r="O289" s="122"/>
      <c r="P289" s="122"/>
      <c r="Q289" s="122"/>
      <c r="R289" s="122"/>
      <c r="S289" s="122">
        <f t="shared" ca="1" si="123"/>
        <v>0</v>
      </c>
      <c r="T289" s="122"/>
      <c r="V289" s="122">
        <f ca="1">ABS(ROUND(SUMIFS('BP FISCAL'!$C:$C,'BP FISCAL'!$E:$E,CELL("contenido",A289),'BP FISCAL'!$D:$D,CELL("contenido",F289)),0))</f>
        <v>0</v>
      </c>
      <c r="X289" s="122"/>
      <c r="Y289" s="122">
        <f t="shared" ca="1" si="124"/>
        <v>0</v>
      </c>
      <c r="AA289" s="122"/>
      <c r="AB289" s="122"/>
      <c r="AD289" s="122"/>
      <c r="AF289" s="101"/>
    </row>
    <row r="290" spans="1:32" ht="27.75" customHeight="1">
      <c r="A290" s="120">
        <f t="shared" si="119"/>
        <v>290</v>
      </c>
      <c r="B290" s="1323"/>
      <c r="C290" s="1295"/>
      <c r="D290" s="1290"/>
      <c r="E290" s="1310"/>
      <c r="F290" s="1275" t="s">
        <v>412</v>
      </c>
      <c r="G290" s="1276"/>
      <c r="H290" s="123">
        <f ca="1">ABS(ROUND(SUMIFS('BP CONTABLE'!$C:$C,'BP CONTABLE'!$E:$E,CELL("contenido",A290),'BP CONTABLE'!$D:$D,CELL("contenido",F290)),0))</f>
        <v>0</v>
      </c>
      <c r="I290" s="123"/>
      <c r="J290" s="590">
        <f t="shared" ca="1" si="120"/>
        <v>0</v>
      </c>
      <c r="K290" s="590">
        <f t="shared" ca="1" si="121"/>
        <v>0</v>
      </c>
      <c r="L290" s="122">
        <f t="shared" ca="1" si="122"/>
        <v>0</v>
      </c>
      <c r="N290" s="122"/>
      <c r="O290" s="122"/>
      <c r="P290" s="122"/>
      <c r="Q290" s="122"/>
      <c r="R290" s="122"/>
      <c r="S290" s="122">
        <f t="shared" ca="1" si="123"/>
        <v>0</v>
      </c>
      <c r="T290" s="122"/>
      <c r="V290" s="122">
        <f ca="1">ABS(ROUND(SUMIFS('BP FISCAL'!$C:$C,'BP FISCAL'!$E:$E,CELL("contenido",A290),'BP FISCAL'!$D:$D,CELL("contenido",F290)),0))</f>
        <v>0</v>
      </c>
      <c r="X290" s="122"/>
      <c r="Y290" s="122">
        <f t="shared" ca="1" si="124"/>
        <v>0</v>
      </c>
      <c r="AA290" s="122"/>
      <c r="AB290" s="122"/>
      <c r="AD290" s="122"/>
      <c r="AF290" s="101"/>
    </row>
    <row r="291" spans="1:32" ht="27.75" customHeight="1">
      <c r="A291" s="120">
        <f t="shared" si="119"/>
        <v>291</v>
      </c>
      <c r="B291" s="1323"/>
      <c r="C291" s="1295"/>
      <c r="D291" s="1290"/>
      <c r="E291" s="1310"/>
      <c r="F291" s="1275" t="s">
        <v>413</v>
      </c>
      <c r="G291" s="1276"/>
      <c r="H291" s="123">
        <f ca="1">ABS(ROUND(SUMIFS('BP CONTABLE'!$C:$C,'BP CONTABLE'!$E:$E,CELL("contenido",A291),'BP CONTABLE'!$D:$D,CELL("contenido",F291)),0))</f>
        <v>0</v>
      </c>
      <c r="I291" s="123"/>
      <c r="J291" s="590">
        <f t="shared" ca="1" si="120"/>
        <v>0</v>
      </c>
      <c r="K291" s="590">
        <f t="shared" ca="1" si="121"/>
        <v>0</v>
      </c>
      <c r="L291" s="122">
        <f t="shared" ca="1" si="122"/>
        <v>0</v>
      </c>
      <c r="N291" s="122"/>
      <c r="O291" s="122"/>
      <c r="P291" s="122"/>
      <c r="Q291" s="122"/>
      <c r="R291" s="122"/>
      <c r="S291" s="122">
        <f t="shared" ca="1" si="123"/>
        <v>0</v>
      </c>
      <c r="T291" s="122"/>
      <c r="V291" s="122">
        <f ca="1">ABS(ROUND(SUMIFS('BP FISCAL'!$C:$C,'BP FISCAL'!$E:$E,CELL("contenido",A291),'BP FISCAL'!$D:$D,CELL("contenido",F291)),0))</f>
        <v>0</v>
      </c>
      <c r="X291" s="122"/>
      <c r="Y291" s="122">
        <f t="shared" ca="1" si="124"/>
        <v>0</v>
      </c>
      <c r="AA291" s="122"/>
      <c r="AB291" s="122"/>
      <c r="AD291" s="122"/>
      <c r="AF291" s="101"/>
    </row>
    <row r="292" spans="1:32" ht="27.75" customHeight="1">
      <c r="A292" s="120">
        <f t="shared" si="119"/>
        <v>292</v>
      </c>
      <c r="B292" s="1323"/>
      <c r="C292" s="1295"/>
      <c r="D292" s="1290"/>
      <c r="E292" s="1310"/>
      <c r="F292" s="1275" t="s">
        <v>414</v>
      </c>
      <c r="G292" s="1276"/>
      <c r="H292" s="123">
        <f ca="1">ABS(ROUND(SUMIFS('BP CONTABLE'!$C:$C,'BP CONTABLE'!$E:$E,CELL("contenido",A292),'BP CONTABLE'!$D:$D,CELL("contenido",F292)),0))</f>
        <v>0</v>
      </c>
      <c r="I292" s="123"/>
      <c r="J292" s="590">
        <f t="shared" ca="1" si="120"/>
        <v>0</v>
      </c>
      <c r="K292" s="590">
        <f t="shared" ca="1" si="121"/>
        <v>0</v>
      </c>
      <c r="L292" s="122">
        <f t="shared" ca="1" si="122"/>
        <v>0</v>
      </c>
      <c r="N292" s="122"/>
      <c r="O292" s="122"/>
      <c r="P292" s="122"/>
      <c r="Q292" s="122"/>
      <c r="R292" s="122"/>
      <c r="S292" s="122">
        <f t="shared" ca="1" si="123"/>
        <v>0</v>
      </c>
      <c r="T292" s="122"/>
      <c r="V292" s="122">
        <f ca="1">ABS(ROUND(SUMIFS('BP FISCAL'!$C:$C,'BP FISCAL'!$E:$E,CELL("contenido",A292),'BP FISCAL'!$D:$D,CELL("contenido",F292)),0))</f>
        <v>0</v>
      </c>
      <c r="X292" s="122"/>
      <c r="Y292" s="122">
        <f t="shared" ca="1" si="124"/>
        <v>0</v>
      </c>
      <c r="AA292" s="122"/>
      <c r="AB292" s="122"/>
      <c r="AD292" s="122"/>
      <c r="AF292" s="101"/>
    </row>
    <row r="293" spans="1:32" ht="27.75" customHeight="1">
      <c r="A293" s="120">
        <f t="shared" si="119"/>
        <v>293</v>
      </c>
      <c r="B293" s="1323"/>
      <c r="C293" s="1295"/>
      <c r="D293" s="1290"/>
      <c r="E293" s="1310"/>
      <c r="F293" s="1275" t="s">
        <v>326</v>
      </c>
      <c r="G293" s="1276"/>
      <c r="H293" s="123">
        <f ca="1">ABS(ROUND(SUMIFS('BP CONTABLE'!$C:$C,'BP CONTABLE'!$E:$E,CELL("contenido",A293),'BP CONTABLE'!$D:$D,CELL("contenido",F293)),0))</f>
        <v>0</v>
      </c>
      <c r="I293" s="123"/>
      <c r="J293" s="590">
        <f t="shared" ca="1" si="120"/>
        <v>0</v>
      </c>
      <c r="K293" s="590">
        <f t="shared" ca="1" si="121"/>
        <v>0</v>
      </c>
      <c r="L293" s="122">
        <f t="shared" ca="1" si="122"/>
        <v>0</v>
      </c>
      <c r="N293" s="122"/>
      <c r="O293" s="122"/>
      <c r="P293" s="122"/>
      <c r="Q293" s="122"/>
      <c r="R293" s="122"/>
      <c r="S293" s="122">
        <f t="shared" ca="1" si="123"/>
        <v>0</v>
      </c>
      <c r="T293" s="122"/>
      <c r="V293" s="122">
        <f ca="1">ABS(ROUND(SUMIFS('BP FISCAL'!$C:$C,'BP FISCAL'!$E:$E,CELL("contenido",A293),'BP FISCAL'!$D:$D,CELL("contenido",F293)),0))</f>
        <v>0</v>
      </c>
      <c r="X293" s="122"/>
      <c r="Y293" s="122">
        <f t="shared" ca="1" si="124"/>
        <v>0</v>
      </c>
      <c r="AA293" s="122"/>
      <c r="AB293" s="122"/>
      <c r="AD293" s="122"/>
      <c r="AF293" s="101"/>
    </row>
    <row r="294" spans="1:32" ht="27.75" customHeight="1">
      <c r="A294" s="120">
        <f t="shared" si="119"/>
        <v>294</v>
      </c>
      <c r="B294" s="1323"/>
      <c r="C294" s="1296"/>
      <c r="D294" s="1291"/>
      <c r="E294" s="1310"/>
      <c r="F294" s="1275" t="s">
        <v>222</v>
      </c>
      <c r="G294" s="1276"/>
      <c r="H294" s="123">
        <f ca="1">ABS(ROUND(SUMIFS('BP CONTABLE'!$C:$C,'BP CONTABLE'!$E:$E,CELL("contenido",A294),'BP CONTABLE'!$D:$D,CELL("contenido",F294)),0))</f>
        <v>0</v>
      </c>
      <c r="I294" s="123"/>
      <c r="J294" s="590">
        <f t="shared" ca="1" si="120"/>
        <v>0</v>
      </c>
      <c r="K294" s="590">
        <f t="shared" ca="1" si="121"/>
        <v>0</v>
      </c>
      <c r="L294" s="122">
        <f t="shared" ca="1" si="122"/>
        <v>0</v>
      </c>
      <c r="N294" s="122"/>
      <c r="O294" s="122"/>
      <c r="P294" s="122"/>
      <c r="Q294" s="122"/>
      <c r="R294" s="122"/>
      <c r="S294" s="122">
        <f t="shared" ca="1" si="123"/>
        <v>0</v>
      </c>
      <c r="T294" s="122"/>
      <c r="V294" s="122">
        <f ca="1">ABS(ROUND(SUMIFS('BP FISCAL'!$C:$C,'BP FISCAL'!$E:$E,CELL("contenido",A294),'BP FISCAL'!$D:$D,CELL("contenido",F294)),0))</f>
        <v>0</v>
      </c>
      <c r="X294" s="122"/>
      <c r="Y294" s="122">
        <f t="shared" ca="1" si="124"/>
        <v>0</v>
      </c>
      <c r="AA294" s="122"/>
      <c r="AB294" s="122"/>
      <c r="AD294" s="122"/>
      <c r="AF294" s="101"/>
    </row>
    <row r="295" spans="1:32" ht="24" customHeight="1">
      <c r="A295" s="120">
        <f t="shared" si="119"/>
        <v>295</v>
      </c>
      <c r="B295" s="1323"/>
      <c r="C295" s="1292" t="s">
        <v>113</v>
      </c>
      <c r="D295" s="1293"/>
      <c r="E295" s="1286"/>
      <c r="F295" s="1286"/>
      <c r="G295" s="1287"/>
      <c r="H295" s="172">
        <f ca="1">SUM(H296:H306)</f>
        <v>0</v>
      </c>
      <c r="I295" s="172">
        <f>SUM(I296:I306)</f>
        <v>0</v>
      </c>
      <c r="J295" s="585">
        <f ca="1">SUM(J296:J306)</f>
        <v>0</v>
      </c>
      <c r="K295" s="585">
        <f ca="1">SUM(K296:K306)</f>
        <v>0</v>
      </c>
      <c r="L295" s="172">
        <f ca="1">SUM(L296:L306)</f>
        <v>0</v>
      </c>
      <c r="N295" s="172"/>
      <c r="O295" s="172"/>
      <c r="P295" s="172"/>
      <c r="Q295" s="172"/>
      <c r="R295" s="172"/>
      <c r="S295" s="172">
        <f t="shared" ca="1" si="123"/>
        <v>0</v>
      </c>
      <c r="T295" s="172"/>
      <c r="V295" s="172">
        <f ca="1">SUM(V296:V306)</f>
        <v>0</v>
      </c>
      <c r="X295" s="172"/>
      <c r="Y295" s="172">
        <f ca="1">SUM(Y296:Y306)</f>
        <v>0</v>
      </c>
      <c r="AA295" s="172"/>
      <c r="AB295" s="172"/>
      <c r="AD295" s="172"/>
      <c r="AF295" s="101"/>
    </row>
    <row r="296" spans="1:32" ht="23.45" customHeight="1">
      <c r="A296" s="120">
        <f t="shared" si="119"/>
        <v>296</v>
      </c>
      <c r="B296" s="1323"/>
      <c r="C296" s="1289"/>
      <c r="D296" s="1306" t="s">
        <v>329</v>
      </c>
      <c r="E296" s="1307"/>
      <c r="F296" s="1307"/>
      <c r="G296" s="121" t="s">
        <v>330</v>
      </c>
      <c r="H296" s="123">
        <f ca="1">ABS(ROUND(SUMIFS('BP CONTABLE'!$C:$C,'BP CONTABLE'!$E:$E,CELL("contenido",A296),'BP CONTABLE'!$D:$D,CELL("contenido",G296)),0))</f>
        <v>0</v>
      </c>
      <c r="I296" s="123"/>
      <c r="J296" s="591">
        <f t="shared" ref="J296:J306" ca="1" si="125">+IF(H296&gt;V296,(H296-V296),0)</f>
        <v>0</v>
      </c>
      <c r="K296" s="591">
        <f t="shared" ref="K296:K306" ca="1" si="126">+IF(H296&lt;V296,(V296-H296),0)</f>
        <v>0</v>
      </c>
      <c r="L296" s="122">
        <f t="shared" ref="L296:L306" ca="1" si="127">H296+I296-J296+K296</f>
        <v>0</v>
      </c>
      <c r="N296" s="122"/>
      <c r="O296" s="122"/>
      <c r="P296" s="122"/>
      <c r="Q296" s="122"/>
      <c r="R296" s="122"/>
      <c r="S296" s="122">
        <f t="shared" ca="1" si="123"/>
        <v>0</v>
      </c>
      <c r="T296" s="122"/>
      <c r="V296" s="122">
        <f ca="1">ABS(ROUND(SUMIFS('BP FISCAL'!$C:$C,'BP FISCAL'!$E:$E,CELL("contenido",A296),'BP FISCAL'!$D:$D,CELL("contenido",G296)),0))</f>
        <v>0</v>
      </c>
      <c r="X296" s="122"/>
      <c r="Y296" s="122">
        <f t="shared" ref="Y296:Y306" ca="1" si="128">+K296-J296</f>
        <v>0</v>
      </c>
      <c r="AA296" s="122"/>
      <c r="AB296" s="122"/>
      <c r="AD296" s="122"/>
      <c r="AF296" s="101"/>
    </row>
    <row r="297" spans="1:32" ht="23.45" customHeight="1">
      <c r="A297" s="120">
        <f t="shared" si="119"/>
        <v>297</v>
      </c>
      <c r="B297" s="1323"/>
      <c r="C297" s="1290"/>
      <c r="D297" s="1307"/>
      <c r="E297" s="1307"/>
      <c r="F297" s="1307"/>
      <c r="G297" s="121" t="s">
        <v>331</v>
      </c>
      <c r="H297" s="123">
        <f ca="1">ABS(ROUND(SUMIFS('BP CONTABLE'!$C:$C,'BP CONTABLE'!$E:$E,CELL("contenido",A297),'BP CONTABLE'!$D:$D,CELL("contenido",G297)),0))</f>
        <v>0</v>
      </c>
      <c r="I297" s="123"/>
      <c r="J297" s="591">
        <f t="shared" ca="1" si="125"/>
        <v>0</v>
      </c>
      <c r="K297" s="591">
        <f t="shared" ca="1" si="126"/>
        <v>0</v>
      </c>
      <c r="L297" s="122">
        <f t="shared" ca="1" si="127"/>
        <v>0</v>
      </c>
      <c r="N297" s="122"/>
      <c r="O297" s="122"/>
      <c r="P297" s="122"/>
      <c r="Q297" s="122"/>
      <c r="R297" s="122"/>
      <c r="S297" s="122">
        <f t="shared" ca="1" si="123"/>
        <v>0</v>
      </c>
      <c r="T297" s="122"/>
      <c r="V297" s="122">
        <f ca="1">ABS(ROUND(SUMIFS('BP FISCAL'!$C:$C,'BP FISCAL'!$E:$E,CELL("contenido",A297),'BP FISCAL'!$D:$D,CELL("contenido",G297)),0))</f>
        <v>0</v>
      </c>
      <c r="X297" s="122"/>
      <c r="Y297" s="122">
        <f t="shared" ca="1" si="128"/>
        <v>0</v>
      </c>
      <c r="AA297" s="122"/>
      <c r="AB297" s="122"/>
      <c r="AD297" s="122"/>
      <c r="AF297" s="101"/>
    </row>
    <row r="298" spans="1:32" ht="23.45" customHeight="1">
      <c r="A298" s="120">
        <f t="shared" si="119"/>
        <v>298</v>
      </c>
      <c r="B298" s="1323"/>
      <c r="C298" s="1290"/>
      <c r="D298" s="1275" t="s">
        <v>328</v>
      </c>
      <c r="E298" s="1277"/>
      <c r="F298" s="1277"/>
      <c r="G298" s="1278"/>
      <c r="H298" s="123">
        <f ca="1">ABS(ROUND(SUMIFS('BP CONTABLE'!$C:$C,'BP CONTABLE'!$E:$E,CELL("contenido",A298),'BP CONTABLE'!$D:$D,CELL("contenido",D298)),0))</f>
        <v>0</v>
      </c>
      <c r="I298" s="123"/>
      <c r="J298" s="591">
        <f t="shared" ca="1" si="125"/>
        <v>0</v>
      </c>
      <c r="K298" s="591">
        <f t="shared" ca="1" si="126"/>
        <v>0</v>
      </c>
      <c r="L298" s="122">
        <f t="shared" ca="1" si="127"/>
        <v>0</v>
      </c>
      <c r="N298" s="122"/>
      <c r="O298" s="122"/>
      <c r="P298" s="122"/>
      <c r="Q298" s="122"/>
      <c r="R298" s="122"/>
      <c r="S298" s="122">
        <f t="shared" ca="1" si="123"/>
        <v>0</v>
      </c>
      <c r="T298" s="122"/>
      <c r="V298" s="122">
        <f ca="1">ABS(ROUND(SUMIFS('BP FISCAL'!$C:$C,'BP FISCAL'!$E:$E,CELL("contenido",A298),'BP FISCAL'!$D:$D,CELL("contenido",D298)),0))</f>
        <v>0</v>
      </c>
      <c r="X298" s="122"/>
      <c r="Y298" s="122">
        <f t="shared" ca="1" si="128"/>
        <v>0</v>
      </c>
      <c r="AA298" s="122"/>
      <c r="AB298" s="122"/>
      <c r="AD298" s="122"/>
      <c r="AF298" s="101"/>
    </row>
    <row r="299" spans="1:32" ht="38.25" customHeight="1">
      <c r="A299" s="120">
        <f t="shared" si="119"/>
        <v>299</v>
      </c>
      <c r="B299" s="1323"/>
      <c r="C299" s="1290"/>
      <c r="D299" s="1275" t="s">
        <v>327</v>
      </c>
      <c r="E299" s="1277"/>
      <c r="F299" s="1277"/>
      <c r="G299" s="1278"/>
      <c r="H299" s="123">
        <f ca="1">ABS(ROUND(SUMIFS('BP CONTABLE'!$C:$C,'BP CONTABLE'!$E:$E,CELL("contenido",A299),'BP CONTABLE'!$D:$D,CELL("contenido",D299)),0))</f>
        <v>0</v>
      </c>
      <c r="I299" s="123"/>
      <c r="J299" s="591">
        <f t="shared" ca="1" si="125"/>
        <v>0</v>
      </c>
      <c r="K299" s="591">
        <f t="shared" ca="1" si="126"/>
        <v>0</v>
      </c>
      <c r="L299" s="122">
        <f t="shared" ca="1" si="127"/>
        <v>0</v>
      </c>
      <c r="N299" s="122"/>
      <c r="O299" s="122"/>
      <c r="P299" s="122"/>
      <c r="Q299" s="122"/>
      <c r="R299" s="122"/>
      <c r="S299" s="122">
        <f t="shared" ca="1" si="123"/>
        <v>0</v>
      </c>
      <c r="T299" s="122"/>
      <c r="V299" s="122">
        <f ca="1">ABS(ROUND(SUMIFS('BP FISCAL'!$C:$C,'BP FISCAL'!$E:$E,CELL("contenido",A299),'BP FISCAL'!$D:$D,CELL("contenido",D299)),0))</f>
        <v>0</v>
      </c>
      <c r="X299" s="122"/>
      <c r="Y299" s="122">
        <f t="shared" ca="1" si="128"/>
        <v>0</v>
      </c>
      <c r="AA299" s="122"/>
      <c r="AB299" s="122"/>
      <c r="AD299" s="122"/>
      <c r="AF299" s="101"/>
    </row>
    <row r="300" spans="1:32" ht="38.25" customHeight="1">
      <c r="A300" s="120">
        <f t="shared" si="119"/>
        <v>300</v>
      </c>
      <c r="B300" s="1323"/>
      <c r="C300" s="1290"/>
      <c r="D300" s="1576" t="s">
        <v>748</v>
      </c>
      <c r="E300" s="1277"/>
      <c r="F300" s="1277"/>
      <c r="G300" s="1278"/>
      <c r="H300" s="123">
        <f ca="1">ABS(ROUND(SUMIFS('BP CONTABLE'!$C:$C,'BP CONTABLE'!$E:$E,CELL("contenido",A300),'BP CONTABLE'!$D:$D,CELL("contenido",D300)),0))</f>
        <v>0</v>
      </c>
      <c r="I300" s="123"/>
      <c r="J300" s="591">
        <f t="shared" ca="1" si="125"/>
        <v>0</v>
      </c>
      <c r="K300" s="591">
        <f t="shared" ca="1" si="126"/>
        <v>0</v>
      </c>
      <c r="L300" s="122">
        <f t="shared" ca="1" si="127"/>
        <v>0</v>
      </c>
      <c r="N300" s="122"/>
      <c r="O300" s="122"/>
      <c r="P300" s="122"/>
      <c r="Q300" s="122"/>
      <c r="R300" s="122"/>
      <c r="S300" s="122">
        <f t="shared" ca="1" si="123"/>
        <v>0</v>
      </c>
      <c r="T300" s="122"/>
      <c r="V300" s="122">
        <f ca="1">ABS(ROUND(SUMIFS('BP FISCAL'!$C:$C,'BP FISCAL'!$E:$E,CELL("contenido",A300),'BP FISCAL'!$D:$D,CELL("contenido",D300)),0))</f>
        <v>0</v>
      </c>
      <c r="X300" s="122"/>
      <c r="Y300" s="122">
        <f t="shared" ca="1" si="128"/>
        <v>0</v>
      </c>
      <c r="AA300" s="122"/>
      <c r="AB300" s="122"/>
      <c r="AD300" s="122"/>
      <c r="AF300" s="101"/>
    </row>
    <row r="301" spans="1:32" ht="23.45" customHeight="1">
      <c r="A301" s="120">
        <f t="shared" si="119"/>
        <v>301</v>
      </c>
      <c r="B301" s="1323"/>
      <c r="C301" s="1290"/>
      <c r="D301" s="1275" t="s">
        <v>775</v>
      </c>
      <c r="E301" s="1277"/>
      <c r="F301" s="1277"/>
      <c r="G301" s="1278"/>
      <c r="H301" s="123">
        <f ca="1">ABS(ROUND(SUMIFS('BP CONTABLE'!$C:$C,'BP CONTABLE'!$E:$E,CELL("contenido",A301),'BP CONTABLE'!$D:$D,CELL("contenido",D301)),0))</f>
        <v>0</v>
      </c>
      <c r="I301" s="123"/>
      <c r="J301" s="591">
        <f t="shared" ca="1" si="125"/>
        <v>0</v>
      </c>
      <c r="K301" s="591">
        <f t="shared" ca="1" si="126"/>
        <v>0</v>
      </c>
      <c r="L301" s="122">
        <f t="shared" ca="1" si="127"/>
        <v>0</v>
      </c>
      <c r="N301" s="122"/>
      <c r="O301" s="122"/>
      <c r="P301" s="122"/>
      <c r="Q301" s="122"/>
      <c r="R301" s="122"/>
      <c r="S301" s="122">
        <f t="shared" ca="1" si="123"/>
        <v>0</v>
      </c>
      <c r="T301" s="122"/>
      <c r="V301" s="122">
        <f ca="1">ABS(ROUND(SUMIFS('BP FISCAL'!$C:$C,'BP FISCAL'!$E:$E,CELL("contenido",A301),'BP FISCAL'!$D:$D,CELL("contenido",D301)),0))</f>
        <v>0</v>
      </c>
      <c r="X301" s="122"/>
      <c r="Y301" s="122">
        <f t="shared" ca="1" si="128"/>
        <v>0</v>
      </c>
      <c r="AA301" s="122"/>
      <c r="AB301" s="122"/>
      <c r="AD301" s="122"/>
      <c r="AF301" s="101"/>
    </row>
    <row r="302" spans="1:32" ht="23.45" customHeight="1">
      <c r="A302" s="120">
        <f t="shared" si="119"/>
        <v>302</v>
      </c>
      <c r="B302" s="1323"/>
      <c r="C302" s="1290"/>
      <c r="D302" s="1275" t="s">
        <v>212</v>
      </c>
      <c r="E302" s="1277"/>
      <c r="F302" s="1277"/>
      <c r="G302" s="1278"/>
      <c r="H302" s="123">
        <f ca="1">ABS(ROUND(SUMIFS('BP CONTABLE'!$C:$C,'BP CONTABLE'!$E:$E,CELL("contenido",A302),'BP CONTABLE'!$D:$D,CELL("contenido",D302)),0))</f>
        <v>0</v>
      </c>
      <c r="I302" s="123"/>
      <c r="J302" s="590">
        <f t="shared" ca="1" si="125"/>
        <v>0</v>
      </c>
      <c r="K302" s="590">
        <f t="shared" ca="1" si="126"/>
        <v>0</v>
      </c>
      <c r="L302" s="122">
        <f t="shared" ca="1" si="127"/>
        <v>0</v>
      </c>
      <c r="N302" s="122"/>
      <c r="O302" s="122"/>
      <c r="P302" s="122"/>
      <c r="Q302" s="122"/>
      <c r="R302" s="122"/>
      <c r="S302" s="122">
        <f t="shared" ca="1" si="123"/>
        <v>0</v>
      </c>
      <c r="T302" s="122"/>
      <c r="V302" s="122">
        <f ca="1">ABS(ROUND(SUMIFS('BP FISCAL'!$C:$C,'BP FISCAL'!$E:$E,CELL("contenido",A302),'BP FISCAL'!$D:$D,CELL("contenido",D302)),0))</f>
        <v>0</v>
      </c>
      <c r="X302" s="122"/>
      <c r="Y302" s="122">
        <f t="shared" ca="1" si="128"/>
        <v>0</v>
      </c>
      <c r="AA302" s="122"/>
      <c r="AB302" s="122"/>
      <c r="AD302" s="122"/>
      <c r="AF302" s="101"/>
    </row>
    <row r="303" spans="1:32" ht="23.45" customHeight="1">
      <c r="A303" s="120">
        <f t="shared" si="119"/>
        <v>303</v>
      </c>
      <c r="B303" s="1323"/>
      <c r="C303" s="1290"/>
      <c r="D303" s="1275" t="s">
        <v>404</v>
      </c>
      <c r="E303" s="1277"/>
      <c r="F303" s="1277"/>
      <c r="G303" s="1278"/>
      <c r="H303" s="123">
        <f ca="1">ABS(ROUND(SUMIFS('BP CONTABLE'!$C:$C,'BP CONTABLE'!$E:$E,CELL("contenido",A303),'BP CONTABLE'!$D:$D,CELL("contenido",D303)),0))</f>
        <v>0</v>
      </c>
      <c r="I303" s="123"/>
      <c r="J303" s="590">
        <f t="shared" ca="1" si="125"/>
        <v>0</v>
      </c>
      <c r="K303" s="590">
        <f t="shared" ca="1" si="126"/>
        <v>0</v>
      </c>
      <c r="L303" s="122">
        <f t="shared" ca="1" si="127"/>
        <v>0</v>
      </c>
      <c r="N303" s="122"/>
      <c r="O303" s="122"/>
      <c r="P303" s="122"/>
      <c r="Q303" s="122"/>
      <c r="R303" s="122"/>
      <c r="S303" s="122">
        <f t="shared" ca="1" si="123"/>
        <v>0</v>
      </c>
      <c r="T303" s="122"/>
      <c r="V303" s="122">
        <f ca="1">ABS(ROUND(SUMIFS('BP FISCAL'!$C:$C,'BP FISCAL'!$E:$E,CELL("contenido",A303),'BP FISCAL'!$D:$D,CELL("contenido",D303)),0))</f>
        <v>0</v>
      </c>
      <c r="X303" s="122"/>
      <c r="Y303" s="122">
        <f t="shared" ca="1" si="128"/>
        <v>0</v>
      </c>
      <c r="AA303" s="122"/>
      <c r="AB303" s="122"/>
      <c r="AD303" s="122"/>
      <c r="AF303" s="101"/>
    </row>
    <row r="304" spans="1:32" ht="23.45" customHeight="1">
      <c r="A304" s="120">
        <f t="shared" si="119"/>
        <v>304</v>
      </c>
      <c r="B304" s="1323"/>
      <c r="C304" s="1290"/>
      <c r="D304" s="1275" t="s">
        <v>434</v>
      </c>
      <c r="E304" s="1277"/>
      <c r="F304" s="1277"/>
      <c r="G304" s="1278"/>
      <c r="H304" s="123">
        <f ca="1">ABS(ROUND(SUMIFS('BP CONTABLE'!$C:$C,'BP CONTABLE'!$E:$E,CELL("contenido",A304),'BP CONTABLE'!$D:$D,CELL("contenido",D304)),0))</f>
        <v>0</v>
      </c>
      <c r="I304" s="123"/>
      <c r="J304" s="590">
        <f t="shared" ca="1" si="125"/>
        <v>0</v>
      </c>
      <c r="K304" s="590">
        <f t="shared" ca="1" si="126"/>
        <v>0</v>
      </c>
      <c r="L304" s="122">
        <f t="shared" ca="1" si="127"/>
        <v>0</v>
      </c>
      <c r="N304" s="122"/>
      <c r="O304" s="122"/>
      <c r="P304" s="122"/>
      <c r="Q304" s="122"/>
      <c r="R304" s="122"/>
      <c r="S304" s="122">
        <f t="shared" ca="1" si="123"/>
        <v>0</v>
      </c>
      <c r="T304" s="122"/>
      <c r="V304" s="122">
        <f ca="1">ABS(ROUND(SUMIFS('BP FISCAL'!$C:$C,'BP FISCAL'!$E:$E,CELL("contenido",A304),'BP FISCAL'!$D:$D,CELL("contenido",D304)),0))</f>
        <v>0</v>
      </c>
      <c r="X304" s="122"/>
      <c r="Y304" s="122">
        <f t="shared" ca="1" si="128"/>
        <v>0</v>
      </c>
      <c r="AA304" s="122"/>
      <c r="AB304" s="122"/>
      <c r="AD304" s="122"/>
      <c r="AF304" s="101"/>
    </row>
    <row r="305" spans="1:32" ht="23.45" customHeight="1">
      <c r="A305" s="120">
        <f t="shared" si="119"/>
        <v>305</v>
      </c>
      <c r="B305" s="1323"/>
      <c r="C305" s="1290"/>
      <c r="D305" s="1275" t="s">
        <v>670</v>
      </c>
      <c r="E305" s="1277"/>
      <c r="F305" s="1277"/>
      <c r="G305" s="1278"/>
      <c r="H305" s="123">
        <f ca="1">ABS(ROUND(SUMIFS('BP CONTABLE'!$C:$C,'BP CONTABLE'!$E:$E,CELL("contenido",A305),'BP CONTABLE'!$D:$D,CELL("contenido",D305)),0))</f>
        <v>0</v>
      </c>
      <c r="I305" s="123"/>
      <c r="J305" s="591">
        <f t="shared" ca="1" si="125"/>
        <v>0</v>
      </c>
      <c r="K305" s="591">
        <f t="shared" ca="1" si="126"/>
        <v>0</v>
      </c>
      <c r="L305" s="122">
        <f t="shared" ca="1" si="127"/>
        <v>0</v>
      </c>
      <c r="N305" s="122"/>
      <c r="O305" s="122"/>
      <c r="P305" s="122"/>
      <c r="Q305" s="122"/>
      <c r="R305" s="122"/>
      <c r="S305" s="122">
        <f t="shared" ca="1" si="123"/>
        <v>0</v>
      </c>
      <c r="T305" s="122"/>
      <c r="V305" s="122">
        <f ca="1">ABS(ROUND(SUMIFS('BP FISCAL'!$C:$C,'BP FISCAL'!$E:$E,CELL("contenido",A305),'BP FISCAL'!$D:$D,CELL("contenido",D305)),0))</f>
        <v>0</v>
      </c>
      <c r="X305" s="122"/>
      <c r="Y305" s="122">
        <f t="shared" ca="1" si="128"/>
        <v>0</v>
      </c>
      <c r="AA305" s="122"/>
      <c r="AB305" s="122"/>
      <c r="AD305" s="122"/>
      <c r="AF305" s="101"/>
    </row>
    <row r="306" spans="1:32" ht="30.75" customHeight="1">
      <c r="A306" s="120">
        <f t="shared" si="119"/>
        <v>306</v>
      </c>
      <c r="B306" s="1323"/>
      <c r="C306" s="1291"/>
      <c r="D306" s="1275" t="s">
        <v>224</v>
      </c>
      <c r="E306" s="1277"/>
      <c r="F306" s="1277"/>
      <c r="G306" s="1278"/>
      <c r="H306" s="123">
        <f ca="1">ABS(ROUND(SUMIFS('BP CONTABLE'!$C:$C,'BP CONTABLE'!$E:$E,CELL("contenido",A306),'BP CONTABLE'!$D:$D,CELL("contenido",D306)),0))</f>
        <v>0</v>
      </c>
      <c r="I306" s="123"/>
      <c r="J306" s="590">
        <f t="shared" ca="1" si="125"/>
        <v>0</v>
      </c>
      <c r="K306" s="591">
        <f t="shared" ca="1" si="126"/>
        <v>0</v>
      </c>
      <c r="L306" s="122">
        <f t="shared" ca="1" si="127"/>
        <v>0</v>
      </c>
      <c r="N306" s="122"/>
      <c r="O306" s="122"/>
      <c r="P306" s="122"/>
      <c r="Q306" s="122"/>
      <c r="R306" s="122"/>
      <c r="S306" s="122">
        <f t="shared" ca="1" si="123"/>
        <v>0</v>
      </c>
      <c r="T306" s="122"/>
      <c r="V306" s="122">
        <f ca="1">ABS(ROUND(SUMIFS('BP FISCAL'!$C:$C,'BP FISCAL'!$E:$E,CELL("contenido",A306),'BP FISCAL'!$D:$D,CELL("contenido",D306)),0))</f>
        <v>0</v>
      </c>
      <c r="X306" s="122"/>
      <c r="Y306" s="122">
        <f t="shared" ca="1" si="128"/>
        <v>0</v>
      </c>
      <c r="AA306" s="122"/>
      <c r="AB306" s="122"/>
      <c r="AD306" s="122"/>
      <c r="AF306" s="101"/>
    </row>
    <row r="307" spans="1:32" ht="32.25" customHeight="1">
      <c r="A307" s="120">
        <f t="shared" si="119"/>
        <v>307</v>
      </c>
      <c r="B307" s="1323"/>
      <c r="C307" s="1416" t="s">
        <v>630</v>
      </c>
      <c r="D307" s="1442"/>
      <c r="E307" s="1343"/>
      <c r="F307" s="1343"/>
      <c r="G307" s="1338"/>
      <c r="H307" s="172">
        <f ca="1">SUM(H308:H309)</f>
        <v>0</v>
      </c>
      <c r="I307" s="172">
        <f>SUM(I308:I309)</f>
        <v>0</v>
      </c>
      <c r="J307" s="585">
        <f t="shared" ref="J307:L307" ca="1" si="129">SUM(J308:J309)</f>
        <v>0</v>
      </c>
      <c r="K307" s="585">
        <f t="shared" ca="1" si="129"/>
        <v>0</v>
      </c>
      <c r="L307" s="172">
        <f t="shared" ca="1" si="129"/>
        <v>0</v>
      </c>
      <c r="N307" s="172"/>
      <c r="O307" s="172"/>
      <c r="P307" s="172"/>
      <c r="Q307" s="172"/>
      <c r="R307" s="172"/>
      <c r="S307" s="172">
        <f t="shared" ca="1" si="123"/>
        <v>0</v>
      </c>
      <c r="T307" s="172"/>
      <c r="V307" s="172">
        <f t="shared" ref="V307" ca="1" si="130">SUM(V308:V309)</f>
        <v>0</v>
      </c>
      <c r="X307" s="172"/>
      <c r="Y307" s="172">
        <f t="shared" ref="Y307" ca="1" si="131">SUM(Y308:Y309)</f>
        <v>0</v>
      </c>
      <c r="AA307" s="172"/>
      <c r="AB307" s="172"/>
      <c r="AD307" s="172"/>
      <c r="AF307" s="101"/>
    </row>
    <row r="308" spans="1:32" ht="24.75" customHeight="1">
      <c r="A308" s="120">
        <f t="shared" si="119"/>
        <v>308</v>
      </c>
      <c r="B308" s="1323"/>
      <c r="C308" s="1289"/>
      <c r="D308" s="1275" t="s">
        <v>435</v>
      </c>
      <c r="E308" s="1277"/>
      <c r="F308" s="1277"/>
      <c r="G308" s="1278"/>
      <c r="H308" s="123">
        <f ca="1">ABS(ROUND(SUMIFS('BP CONTABLE'!$C:$C,'BP CONTABLE'!$E:$E,CELL("contenido",A308),'BP CONTABLE'!$D:$D,CELL("contenido",D308)),0))</f>
        <v>0</v>
      </c>
      <c r="I308" s="122"/>
      <c r="J308" s="592">
        <f t="shared" ref="J308:J309" ca="1" si="132">+IF(H308&gt;V308,(H308-V308),0)</f>
        <v>0</v>
      </c>
      <c r="K308" s="596">
        <f t="shared" ref="K308:K309" ca="1" si="133">+IF(H308&lt;V308,(V308-H308),0)</f>
        <v>0</v>
      </c>
      <c r="L308" s="122">
        <f t="shared" ref="L308:L309" ca="1" si="134">H308+I308-J308+K308</f>
        <v>0</v>
      </c>
      <c r="N308" s="122"/>
      <c r="O308" s="122"/>
      <c r="P308" s="122"/>
      <c r="Q308" s="122"/>
      <c r="R308" s="122"/>
      <c r="S308" s="122">
        <f t="shared" ca="1" si="123"/>
        <v>0</v>
      </c>
      <c r="T308" s="122"/>
      <c r="V308" s="122">
        <f ca="1">ABS(ROUND(SUMIFS('BP FISCAL'!$C:$C,'BP FISCAL'!$E:$E,CELL("contenido",A308),'BP FISCAL'!$D:$D,CELL("contenido",D308)),0))</f>
        <v>0</v>
      </c>
      <c r="X308" s="122"/>
      <c r="Y308" s="122">
        <f t="shared" ref="Y308:Y309" ca="1" si="135">+K308-J308</f>
        <v>0</v>
      </c>
      <c r="AA308" s="122"/>
      <c r="AB308" s="122"/>
      <c r="AD308" s="122"/>
      <c r="AF308" s="101"/>
    </row>
    <row r="309" spans="1:32" ht="31.5" customHeight="1">
      <c r="A309" s="120">
        <f t="shared" si="119"/>
        <v>309</v>
      </c>
      <c r="B309" s="1323"/>
      <c r="C309" s="1291"/>
      <c r="D309" s="1275" t="s">
        <v>112</v>
      </c>
      <c r="E309" s="1277"/>
      <c r="F309" s="1277"/>
      <c r="G309" s="1278"/>
      <c r="H309" s="123">
        <f ca="1">ABS(ROUND(SUMIFS('BP CONTABLE'!$C:$C,'BP CONTABLE'!$E:$E,CELL("contenido",A309),'BP CONTABLE'!$D:$D,CELL("contenido",D309)),0))</f>
        <v>0</v>
      </c>
      <c r="I309" s="122"/>
      <c r="J309" s="596">
        <f t="shared" ca="1" si="132"/>
        <v>0</v>
      </c>
      <c r="K309" s="596">
        <f t="shared" ca="1" si="133"/>
        <v>0</v>
      </c>
      <c r="L309" s="122">
        <f t="shared" ca="1" si="134"/>
        <v>0</v>
      </c>
      <c r="N309" s="122"/>
      <c r="O309" s="122"/>
      <c r="P309" s="122"/>
      <c r="Q309" s="122"/>
      <c r="R309" s="122"/>
      <c r="S309" s="122">
        <f t="shared" ca="1" si="123"/>
        <v>0</v>
      </c>
      <c r="T309" s="122"/>
      <c r="V309" s="122">
        <f ca="1">ABS(ROUND(SUMIFS('BP FISCAL'!$C:$C,'BP FISCAL'!$E:$E,CELL("contenido",A309),'BP FISCAL'!$D:$D,CELL("contenido",D309)),0))</f>
        <v>0</v>
      </c>
      <c r="X309" s="122"/>
      <c r="Y309" s="122">
        <f t="shared" ca="1" si="135"/>
        <v>0</v>
      </c>
      <c r="AA309" s="122"/>
      <c r="AB309" s="122"/>
      <c r="AD309" s="122"/>
      <c r="AF309" s="101"/>
    </row>
    <row r="310" spans="1:32" ht="18.75" customHeight="1">
      <c r="A310" s="120">
        <f t="shared" si="119"/>
        <v>310</v>
      </c>
      <c r="B310" s="1323"/>
      <c r="C310" s="1308" t="s">
        <v>112</v>
      </c>
      <c r="D310" s="1309"/>
      <c r="E310" s="1286"/>
      <c r="F310" s="1286"/>
      <c r="G310" s="1287"/>
      <c r="H310" s="392">
        <f ca="1">SUM(H311:H315)</f>
        <v>0</v>
      </c>
      <c r="I310" s="392">
        <f>SUM(I311:I315)</f>
        <v>0</v>
      </c>
      <c r="J310" s="586">
        <f t="shared" ref="J310:L310" ca="1" si="136">SUM(J311:J315)</f>
        <v>0</v>
      </c>
      <c r="K310" s="586">
        <f t="shared" ca="1" si="136"/>
        <v>0</v>
      </c>
      <c r="L310" s="392">
        <f t="shared" ca="1" si="136"/>
        <v>0</v>
      </c>
      <c r="N310" s="392"/>
      <c r="O310" s="392"/>
      <c r="P310" s="392"/>
      <c r="Q310" s="392"/>
      <c r="R310" s="392"/>
      <c r="S310" s="392">
        <f t="shared" ca="1" si="123"/>
        <v>0</v>
      </c>
      <c r="T310" s="392"/>
      <c r="V310" s="392">
        <f t="shared" ref="V310" ca="1" si="137">SUM(V311:V315)</f>
        <v>0</v>
      </c>
      <c r="X310" s="392"/>
      <c r="Y310" s="392">
        <f t="shared" ref="Y310" ca="1" si="138">SUM(Y311:Y315)</f>
        <v>0</v>
      </c>
      <c r="AA310" s="392"/>
      <c r="AB310" s="392"/>
      <c r="AD310" s="392"/>
      <c r="AF310" s="101"/>
    </row>
    <row r="311" spans="1:32" ht="20.25" customHeight="1">
      <c r="A311" s="120">
        <f t="shared" si="119"/>
        <v>311</v>
      </c>
      <c r="B311" s="1323"/>
      <c r="C311" s="1289"/>
      <c r="D311" s="1275" t="s">
        <v>203</v>
      </c>
      <c r="E311" s="1277"/>
      <c r="F311" s="1277"/>
      <c r="G311" s="1278"/>
      <c r="H311" s="123">
        <f ca="1">ABS(ROUND(SUMIFS('BP CONTABLE'!$C:$C,'BP CONTABLE'!$E:$E,CELL("contenido",A311),'BP CONTABLE'!$D:$D,CELL("contenido",D311)),0))</f>
        <v>0</v>
      </c>
      <c r="I311" s="122"/>
      <c r="J311" s="592">
        <f t="shared" ref="J311:J315" ca="1" si="139">+IF(H311&gt;V311,(H311-V311),0)</f>
        <v>0</v>
      </c>
      <c r="K311" s="592">
        <f t="shared" ref="K311:K315" ca="1" si="140">+IF(H311&lt;V311,(V311-H311),0)</f>
        <v>0</v>
      </c>
      <c r="L311" s="122">
        <f t="shared" ref="L311:L315" ca="1" si="141">H311+I311-J311+K311</f>
        <v>0</v>
      </c>
      <c r="N311" s="122"/>
      <c r="O311" s="122"/>
      <c r="P311" s="122"/>
      <c r="Q311" s="122"/>
      <c r="R311" s="122"/>
      <c r="S311" s="122">
        <f t="shared" ca="1" si="123"/>
        <v>0</v>
      </c>
      <c r="T311" s="122"/>
      <c r="V311" s="122">
        <f ca="1">ABS(ROUND(SUMIFS('BP FISCAL'!$C:$C,'BP FISCAL'!$E:$E,CELL("contenido",A311),'BP FISCAL'!$D:$D,CELL("contenido",D311)),0))</f>
        <v>0</v>
      </c>
      <c r="X311" s="122"/>
      <c r="Y311" s="122">
        <f t="shared" ref="Y311:Y315" ca="1" si="142">+K311-J311</f>
        <v>0</v>
      </c>
      <c r="AA311" s="122"/>
      <c r="AB311" s="122"/>
      <c r="AD311" s="122"/>
      <c r="AF311" s="101"/>
    </row>
    <row r="312" spans="1:32" ht="20.25" customHeight="1">
      <c r="A312" s="120">
        <f t="shared" si="119"/>
        <v>312</v>
      </c>
      <c r="B312" s="1323"/>
      <c r="C312" s="1290"/>
      <c r="D312" s="1275" t="s">
        <v>208</v>
      </c>
      <c r="E312" s="1277"/>
      <c r="F312" s="1277"/>
      <c r="G312" s="1278"/>
      <c r="H312" s="123">
        <f ca="1">ABS(ROUND(SUMIFS('BP CONTABLE'!$C:$C,'BP CONTABLE'!$E:$E,CELL("contenido",A312),'BP CONTABLE'!$D:$D,CELL("contenido",D312)),0))</f>
        <v>0</v>
      </c>
      <c r="I312" s="122"/>
      <c r="J312" s="592">
        <f t="shared" ca="1" si="139"/>
        <v>0</v>
      </c>
      <c r="K312" s="592">
        <f t="shared" ca="1" si="140"/>
        <v>0</v>
      </c>
      <c r="L312" s="122">
        <f t="shared" ca="1" si="141"/>
        <v>0</v>
      </c>
      <c r="N312" s="122"/>
      <c r="O312" s="122"/>
      <c r="P312" s="122"/>
      <c r="Q312" s="122"/>
      <c r="R312" s="122"/>
      <c r="S312" s="122">
        <f t="shared" ca="1" si="123"/>
        <v>0</v>
      </c>
      <c r="T312" s="122"/>
      <c r="V312" s="122">
        <f ca="1">ABS(ROUND(SUMIFS('BP FISCAL'!$C:$C,'BP FISCAL'!$E:$E,CELL("contenido",A312),'BP FISCAL'!$D:$D,CELL("contenido",D312)),0))</f>
        <v>0</v>
      </c>
      <c r="X312" s="122"/>
      <c r="Y312" s="122">
        <f t="shared" ca="1" si="142"/>
        <v>0</v>
      </c>
      <c r="AA312" s="122"/>
      <c r="AB312" s="122"/>
      <c r="AD312" s="122"/>
      <c r="AF312" s="101"/>
    </row>
    <row r="313" spans="1:32" ht="20.25" customHeight="1">
      <c r="A313" s="120">
        <f t="shared" si="119"/>
        <v>313</v>
      </c>
      <c r="B313" s="1323"/>
      <c r="C313" s="1290"/>
      <c r="D313" s="1275" t="s">
        <v>436</v>
      </c>
      <c r="E313" s="1277"/>
      <c r="F313" s="1277"/>
      <c r="G313" s="1278"/>
      <c r="H313" s="123">
        <f ca="1">ABS(ROUND(SUMIFS('BP CONTABLE'!$C:$C,'BP CONTABLE'!$E:$E,CELL("contenido",A313),'BP CONTABLE'!$D:$D,CELL("contenido",D313)),0))</f>
        <v>0</v>
      </c>
      <c r="I313" s="122"/>
      <c r="J313" s="592">
        <f t="shared" ca="1" si="139"/>
        <v>0</v>
      </c>
      <c r="K313" s="592">
        <f t="shared" ca="1" si="140"/>
        <v>0</v>
      </c>
      <c r="L313" s="122">
        <f t="shared" ca="1" si="141"/>
        <v>0</v>
      </c>
      <c r="N313" s="122"/>
      <c r="O313" s="122"/>
      <c r="P313" s="122"/>
      <c r="Q313" s="122"/>
      <c r="R313" s="122"/>
      <c r="S313" s="122">
        <f t="shared" ca="1" si="123"/>
        <v>0</v>
      </c>
      <c r="T313" s="122"/>
      <c r="V313" s="122">
        <f ca="1">ABS(ROUND(SUMIFS('BP FISCAL'!$C:$C,'BP FISCAL'!$E:$E,CELL("contenido",A313),'BP FISCAL'!$D:$D,CELL("contenido",D313)),0))</f>
        <v>0</v>
      </c>
      <c r="X313" s="122"/>
      <c r="Y313" s="122">
        <f t="shared" ca="1" si="142"/>
        <v>0</v>
      </c>
      <c r="AA313" s="122"/>
      <c r="AB313" s="122"/>
      <c r="AD313" s="122"/>
      <c r="AF313" s="101"/>
    </row>
    <row r="314" spans="1:32" ht="20.25" customHeight="1">
      <c r="A314" s="120">
        <f t="shared" si="119"/>
        <v>314</v>
      </c>
      <c r="B314" s="1323"/>
      <c r="C314" s="1290"/>
      <c r="D314" s="1275" t="s">
        <v>437</v>
      </c>
      <c r="E314" s="1277"/>
      <c r="F314" s="1277"/>
      <c r="G314" s="1278"/>
      <c r="H314" s="123">
        <f ca="1">ABS(ROUND(SUMIFS('BP CONTABLE'!$C:$C,'BP CONTABLE'!$E:$E,CELL("contenido",A314),'BP CONTABLE'!$D:$D,CELL("contenido",D314)),0))</f>
        <v>0</v>
      </c>
      <c r="I314" s="122"/>
      <c r="J314" s="592">
        <f t="shared" ca="1" si="139"/>
        <v>0</v>
      </c>
      <c r="K314" s="592">
        <f t="shared" ca="1" si="140"/>
        <v>0</v>
      </c>
      <c r="L314" s="122">
        <f t="shared" ca="1" si="141"/>
        <v>0</v>
      </c>
      <c r="N314" s="122"/>
      <c r="O314" s="122"/>
      <c r="P314" s="122"/>
      <c r="Q314" s="122"/>
      <c r="R314" s="122"/>
      <c r="S314" s="122">
        <f t="shared" ca="1" si="123"/>
        <v>0</v>
      </c>
      <c r="T314" s="122"/>
      <c r="V314" s="122">
        <f ca="1">ABS(ROUND(SUMIFS('BP FISCAL'!$C:$C,'BP FISCAL'!$E:$E,CELL("contenido",A314),'BP FISCAL'!$D:$D,CELL("contenido",D314)),0))</f>
        <v>0</v>
      </c>
      <c r="X314" s="122"/>
      <c r="Y314" s="122">
        <f t="shared" ca="1" si="142"/>
        <v>0</v>
      </c>
      <c r="AA314" s="122"/>
      <c r="AB314" s="122"/>
      <c r="AD314" s="122"/>
      <c r="AF314" s="101"/>
    </row>
    <row r="315" spans="1:32" ht="20.25" customHeight="1">
      <c r="A315" s="120">
        <f t="shared" ref="A315:A336" si="143">A314+1</f>
        <v>315</v>
      </c>
      <c r="B315" s="1323"/>
      <c r="C315" s="1291"/>
      <c r="D315" s="1275" t="s">
        <v>438</v>
      </c>
      <c r="E315" s="1277"/>
      <c r="F315" s="1277"/>
      <c r="G315" s="1278"/>
      <c r="H315" s="123">
        <f ca="1">ABS(ROUND(SUMIFS('BP CONTABLE'!$C:$C,'BP CONTABLE'!$E:$E,CELL("contenido",A315),'BP CONTABLE'!$D:$D,CELL("contenido",D315)),0))</f>
        <v>0</v>
      </c>
      <c r="I315" s="122"/>
      <c r="J315" s="592">
        <f t="shared" ca="1" si="139"/>
        <v>0</v>
      </c>
      <c r="K315" s="592">
        <f t="shared" ca="1" si="140"/>
        <v>0</v>
      </c>
      <c r="L315" s="122">
        <f t="shared" ca="1" si="141"/>
        <v>0</v>
      </c>
      <c r="N315" s="122"/>
      <c r="O315" s="122"/>
      <c r="P315" s="122"/>
      <c r="Q315" s="122"/>
      <c r="R315" s="122"/>
      <c r="S315" s="122">
        <f t="shared" ca="1" si="123"/>
        <v>0</v>
      </c>
      <c r="T315" s="122"/>
      <c r="V315" s="122">
        <f ca="1">ABS(ROUND(SUMIFS('BP FISCAL'!$C:$C,'BP FISCAL'!$E:$E,CELL("contenido",A315),'BP FISCAL'!$D:$D,CELL("contenido",D315)),0))</f>
        <v>0</v>
      </c>
      <c r="X315" s="122"/>
      <c r="Y315" s="122">
        <f t="shared" ca="1" si="142"/>
        <v>0</v>
      </c>
      <c r="AA315" s="122"/>
      <c r="AB315" s="122"/>
      <c r="AD315" s="122"/>
      <c r="AF315" s="101"/>
    </row>
    <row r="316" spans="1:32" ht="18.75" customHeight="1">
      <c r="A316" s="120">
        <f t="shared" si="143"/>
        <v>316</v>
      </c>
      <c r="B316" s="1323"/>
      <c r="C316" s="1308" t="s">
        <v>439</v>
      </c>
      <c r="D316" s="1309"/>
      <c r="E316" s="1286"/>
      <c r="F316" s="1286"/>
      <c r="G316" s="1287"/>
      <c r="H316" s="392">
        <f ca="1">SUM(H317:H325)</f>
        <v>0</v>
      </c>
      <c r="I316" s="392">
        <f>SUM(I317:I325)</f>
        <v>0</v>
      </c>
      <c r="J316" s="586">
        <f ca="1">SUM(J317:J325)</f>
        <v>0</v>
      </c>
      <c r="K316" s="586">
        <f ca="1">SUM(K317:K325)</f>
        <v>0</v>
      </c>
      <c r="L316" s="392">
        <f ca="1">SUM(L317:L325)</f>
        <v>0</v>
      </c>
      <c r="N316" s="392"/>
      <c r="O316" s="392"/>
      <c r="P316" s="392"/>
      <c r="Q316" s="392"/>
      <c r="R316" s="392"/>
      <c r="S316" s="392">
        <f t="shared" ca="1" si="123"/>
        <v>0</v>
      </c>
      <c r="T316" s="392"/>
      <c r="V316" s="392">
        <f ca="1">SUM(V317:V325)</f>
        <v>0</v>
      </c>
      <c r="X316" s="392"/>
      <c r="Y316" s="392">
        <f ca="1">SUM(Y317:Y325)</f>
        <v>0</v>
      </c>
      <c r="AA316" s="392"/>
      <c r="AB316" s="392"/>
      <c r="AD316" s="392"/>
      <c r="AF316" s="101"/>
    </row>
    <row r="317" spans="1:32" ht="21" customHeight="1">
      <c r="A317" s="120">
        <f t="shared" si="143"/>
        <v>317</v>
      </c>
      <c r="B317" s="1323"/>
      <c r="C317" s="1289"/>
      <c r="D317" s="1275" t="s">
        <v>11</v>
      </c>
      <c r="E317" s="1277"/>
      <c r="F317" s="1277"/>
      <c r="G317" s="1278"/>
      <c r="H317" s="123">
        <f ca="1">ABS(ROUND(SUMIFS('BP CONTABLE'!$C:$C,'BP CONTABLE'!$E:$E,CELL("contenido",A317),'BP CONTABLE'!$D:$D,CELL("contenido",D317)),0))</f>
        <v>0</v>
      </c>
      <c r="I317" s="122"/>
      <c r="J317" s="592">
        <f t="shared" ref="J317:J325" ca="1" si="144">+IF(H317&gt;V317,(H317-V317),0)</f>
        <v>0</v>
      </c>
      <c r="K317" s="596">
        <f t="shared" ref="K317:K325" ca="1" si="145">+IF(H317&lt;V317,(V317-H317),0)</f>
        <v>0</v>
      </c>
      <c r="L317" s="122">
        <f t="shared" ref="L317:L325" ca="1" si="146">H317+I317-J317+K317</f>
        <v>0</v>
      </c>
      <c r="N317" s="122"/>
      <c r="O317" s="122"/>
      <c r="P317" s="122"/>
      <c r="Q317" s="122"/>
      <c r="R317" s="122"/>
      <c r="S317" s="122">
        <f t="shared" ca="1" si="123"/>
        <v>0</v>
      </c>
      <c r="T317" s="122"/>
      <c r="V317" s="122">
        <f ca="1">ABS(ROUND(SUMIFS('BP FISCAL'!$C:$C,'BP FISCAL'!$E:$E,CELL("contenido",A317),'BP FISCAL'!$D:$D,CELL("contenido",D317)),0))</f>
        <v>0</v>
      </c>
      <c r="X317" s="122"/>
      <c r="Y317" s="122">
        <f t="shared" ref="Y317:Y325" ca="1" si="147">+K317-J317</f>
        <v>0</v>
      </c>
      <c r="AA317" s="122"/>
      <c r="AB317" s="122"/>
      <c r="AD317" s="122"/>
      <c r="AF317" s="101"/>
    </row>
    <row r="318" spans="1:32" ht="21" customHeight="1">
      <c r="A318" s="120">
        <f t="shared" si="143"/>
        <v>318</v>
      </c>
      <c r="B318" s="1323"/>
      <c r="C318" s="1290"/>
      <c r="D318" s="1275" t="s">
        <v>631</v>
      </c>
      <c r="E318" s="1277"/>
      <c r="F318" s="1277"/>
      <c r="G318" s="1278"/>
      <c r="H318" s="123">
        <f ca="1">ABS(ROUND(SUMIFS('BP CONTABLE'!$C:$C,'BP CONTABLE'!$E:$E,CELL("contenido",A318),'BP CONTABLE'!$D:$D,CELL("contenido",D318)),0))</f>
        <v>0</v>
      </c>
      <c r="I318" s="122"/>
      <c r="J318" s="592">
        <f t="shared" ca="1" si="144"/>
        <v>0</v>
      </c>
      <c r="K318" s="596">
        <f t="shared" ca="1" si="145"/>
        <v>0</v>
      </c>
      <c r="L318" s="122">
        <f t="shared" ca="1" si="146"/>
        <v>0</v>
      </c>
      <c r="N318" s="122"/>
      <c r="O318" s="122"/>
      <c r="P318" s="122"/>
      <c r="Q318" s="122"/>
      <c r="R318" s="122"/>
      <c r="S318" s="122">
        <f t="shared" ca="1" si="123"/>
        <v>0</v>
      </c>
      <c r="T318" s="122"/>
      <c r="V318" s="122">
        <f ca="1">ABS(ROUND(SUMIFS('BP FISCAL'!$C:$C,'BP FISCAL'!$E:$E,CELL("contenido",A318),'BP FISCAL'!$D:$D,CELL("contenido",D318)),0))</f>
        <v>0</v>
      </c>
      <c r="X318" s="122"/>
      <c r="Y318" s="122">
        <f t="shared" ca="1" si="147"/>
        <v>0</v>
      </c>
      <c r="AA318" s="122"/>
      <c r="AB318" s="122"/>
      <c r="AD318" s="122"/>
      <c r="AF318" s="101"/>
    </row>
    <row r="319" spans="1:32" ht="21" customHeight="1">
      <c r="A319" s="120">
        <f t="shared" si="143"/>
        <v>319</v>
      </c>
      <c r="B319" s="1323"/>
      <c r="C319" s="1290"/>
      <c r="D319" s="1275" t="s">
        <v>406</v>
      </c>
      <c r="E319" s="1277"/>
      <c r="F319" s="1277"/>
      <c r="G319" s="1278"/>
      <c r="H319" s="123">
        <f ca="1">ABS(ROUND(SUMIFS('BP CONTABLE'!$C:$C,'BP CONTABLE'!$E:$E,CELL("contenido",A319),'BP CONTABLE'!$D:$D,CELL("contenido",D319)),0))</f>
        <v>0</v>
      </c>
      <c r="I319" s="122"/>
      <c r="J319" s="592">
        <f t="shared" ca="1" si="144"/>
        <v>0</v>
      </c>
      <c r="K319" s="596">
        <f t="shared" ca="1" si="145"/>
        <v>0</v>
      </c>
      <c r="L319" s="122">
        <f t="shared" ca="1" si="146"/>
        <v>0</v>
      </c>
      <c r="N319" s="122"/>
      <c r="O319" s="122"/>
      <c r="P319" s="122"/>
      <c r="Q319" s="122"/>
      <c r="R319" s="122"/>
      <c r="S319" s="122">
        <f t="shared" ca="1" si="123"/>
        <v>0</v>
      </c>
      <c r="T319" s="122"/>
      <c r="V319" s="122">
        <f ca="1">ABS(ROUND(SUMIFS('BP FISCAL'!$C:$C,'BP FISCAL'!$E:$E,CELL("contenido",A319),'BP FISCAL'!$D:$D,CELL("contenido",D319)),0))</f>
        <v>0</v>
      </c>
      <c r="X319" s="122"/>
      <c r="Y319" s="122">
        <f t="shared" ca="1" si="147"/>
        <v>0</v>
      </c>
      <c r="AA319" s="122"/>
      <c r="AB319" s="122"/>
      <c r="AD319" s="122"/>
      <c r="AF319" s="101"/>
    </row>
    <row r="320" spans="1:32" ht="27.2" customHeight="1">
      <c r="A320" s="120">
        <f t="shared" si="143"/>
        <v>320</v>
      </c>
      <c r="B320" s="1323"/>
      <c r="C320" s="1290"/>
      <c r="D320" s="1275" t="s">
        <v>405</v>
      </c>
      <c r="E320" s="1277"/>
      <c r="F320" s="1277"/>
      <c r="G320" s="1278"/>
      <c r="H320" s="123">
        <f ca="1">ABS(ROUND(SUMIFS('BP CONTABLE'!$C:$C,'BP CONTABLE'!$E:$E,CELL("contenido",A320),'BP CONTABLE'!$D:$D,CELL("contenido",D320)),0))</f>
        <v>0</v>
      </c>
      <c r="I320" s="122"/>
      <c r="J320" s="592">
        <f t="shared" ca="1" si="144"/>
        <v>0</v>
      </c>
      <c r="K320" s="596">
        <f t="shared" ca="1" si="145"/>
        <v>0</v>
      </c>
      <c r="L320" s="122">
        <f t="shared" ca="1" si="146"/>
        <v>0</v>
      </c>
      <c r="N320" s="122"/>
      <c r="O320" s="122"/>
      <c r="P320" s="122"/>
      <c r="Q320" s="122"/>
      <c r="R320" s="122"/>
      <c r="S320" s="122">
        <f t="shared" ca="1" si="123"/>
        <v>0</v>
      </c>
      <c r="T320" s="122"/>
      <c r="V320" s="122">
        <f ca="1">ABS(ROUND(SUMIFS('BP FISCAL'!$C:$C,'BP FISCAL'!$E:$E,CELL("contenido",A320),'BP FISCAL'!$D:$D,CELL("contenido",D320)),0))</f>
        <v>0</v>
      </c>
      <c r="X320" s="122"/>
      <c r="Y320" s="122">
        <f t="shared" ca="1" si="147"/>
        <v>0</v>
      </c>
      <c r="AA320" s="122"/>
      <c r="AB320" s="122"/>
      <c r="AD320" s="122"/>
      <c r="AF320" s="101"/>
    </row>
    <row r="321" spans="1:32" ht="21" customHeight="1">
      <c r="A321" s="120">
        <f t="shared" si="143"/>
        <v>321</v>
      </c>
      <c r="B321" s="1323"/>
      <c r="C321" s="1290"/>
      <c r="D321" s="1275" t="s">
        <v>746</v>
      </c>
      <c r="E321" s="1277"/>
      <c r="F321" s="1277"/>
      <c r="G321" s="1278"/>
      <c r="H321" s="123">
        <f ca="1">ABS(ROUND(SUMIFS('BP CONTABLE'!$C:$C,'BP CONTABLE'!$E:$E,CELL("contenido",A321),'BP CONTABLE'!$D:$D,CELL("contenido",D321)),0))</f>
        <v>0</v>
      </c>
      <c r="I321" s="122"/>
      <c r="J321" s="596">
        <f t="shared" ca="1" si="144"/>
        <v>0</v>
      </c>
      <c r="K321" s="596">
        <f t="shared" ca="1" si="145"/>
        <v>0</v>
      </c>
      <c r="L321" s="122">
        <f t="shared" ca="1" si="146"/>
        <v>0</v>
      </c>
      <c r="N321" s="122"/>
      <c r="O321" s="122"/>
      <c r="P321" s="122"/>
      <c r="Q321" s="122"/>
      <c r="R321" s="122"/>
      <c r="S321" s="122">
        <f t="shared" ca="1" si="123"/>
        <v>0</v>
      </c>
      <c r="T321" s="122"/>
      <c r="V321" s="122">
        <f ca="1">ABS(ROUND(SUMIFS('BP FISCAL'!$C:$C,'BP FISCAL'!$E:$E,CELL("contenido",A321),'BP FISCAL'!$D:$D,CELL("contenido",D321)),0))</f>
        <v>0</v>
      </c>
      <c r="X321" s="122"/>
      <c r="Y321" s="122">
        <f t="shared" ca="1" si="147"/>
        <v>0</v>
      </c>
      <c r="AA321" s="122"/>
      <c r="AB321" s="122"/>
      <c r="AD321" s="122"/>
      <c r="AF321" s="101"/>
    </row>
    <row r="322" spans="1:32" ht="21" customHeight="1">
      <c r="A322" s="120">
        <f t="shared" si="143"/>
        <v>322</v>
      </c>
      <c r="B322" s="1323"/>
      <c r="C322" s="1290"/>
      <c r="D322" s="1275" t="s">
        <v>387</v>
      </c>
      <c r="E322" s="1277"/>
      <c r="F322" s="1277"/>
      <c r="G322" s="1278"/>
      <c r="H322" s="123">
        <f ca="1">ABS(ROUND(SUMIFS('BP CONTABLE'!$C:$C,'BP CONTABLE'!$E:$E,CELL("contenido",A322),'BP CONTABLE'!$D:$D,CELL("contenido",D322)),0))</f>
        <v>0</v>
      </c>
      <c r="I322" s="122"/>
      <c r="J322" s="596">
        <f t="shared" ca="1" si="144"/>
        <v>0</v>
      </c>
      <c r="K322" s="596">
        <f t="shared" ca="1" si="145"/>
        <v>0</v>
      </c>
      <c r="L322" s="122">
        <f t="shared" ca="1" si="146"/>
        <v>0</v>
      </c>
      <c r="N322" s="122"/>
      <c r="O322" s="122"/>
      <c r="P322" s="122"/>
      <c r="Q322" s="122"/>
      <c r="R322" s="122"/>
      <c r="S322" s="122">
        <f t="shared" ca="1" si="123"/>
        <v>0</v>
      </c>
      <c r="T322" s="122"/>
      <c r="V322" s="122">
        <f ca="1">ABS(ROUND(SUMIFS('BP FISCAL'!$C:$C,'BP FISCAL'!$E:$E,CELL("contenido",A322),'BP FISCAL'!$D:$D,CELL("contenido",D322)),0))</f>
        <v>0</v>
      </c>
      <c r="X322" s="122"/>
      <c r="Y322" s="122">
        <f t="shared" ca="1" si="147"/>
        <v>0</v>
      </c>
      <c r="AA322" s="122"/>
      <c r="AB322" s="122"/>
      <c r="AD322" s="122"/>
      <c r="AF322" s="101"/>
    </row>
    <row r="323" spans="1:32" ht="21" customHeight="1">
      <c r="A323" s="120">
        <f t="shared" si="143"/>
        <v>323</v>
      </c>
      <c r="B323" s="1323"/>
      <c r="C323" s="1290"/>
      <c r="D323" s="1275" t="s">
        <v>223</v>
      </c>
      <c r="E323" s="1277"/>
      <c r="F323" s="1277"/>
      <c r="G323" s="1278"/>
      <c r="H323" s="123">
        <f ca="1">ABS(ROUND(SUMIFS('BP CONTABLE'!$C:$C,'BP CONTABLE'!$E:$E,CELL("contenido",A323),'BP CONTABLE'!$D:$D,CELL("contenido",D323)),0))</f>
        <v>0</v>
      </c>
      <c r="I323" s="122"/>
      <c r="J323" s="596">
        <f t="shared" ca="1" si="144"/>
        <v>0</v>
      </c>
      <c r="K323" s="596">
        <f t="shared" ca="1" si="145"/>
        <v>0</v>
      </c>
      <c r="L323" s="122">
        <f t="shared" ca="1" si="146"/>
        <v>0</v>
      </c>
      <c r="N323" s="122"/>
      <c r="O323" s="122"/>
      <c r="P323" s="122"/>
      <c r="Q323" s="122"/>
      <c r="R323" s="122"/>
      <c r="S323" s="122">
        <f t="shared" ca="1" si="123"/>
        <v>0</v>
      </c>
      <c r="T323" s="122"/>
      <c r="V323" s="122">
        <f ca="1">ABS(ROUND(SUMIFS('BP FISCAL'!$C:$C,'BP FISCAL'!$E:$E,CELL("contenido",A323),'BP FISCAL'!$D:$D,CELL("contenido",D323)),0))</f>
        <v>0</v>
      </c>
      <c r="X323" s="122"/>
      <c r="Y323" s="122">
        <f t="shared" ca="1" si="147"/>
        <v>0</v>
      </c>
      <c r="AA323" s="122"/>
      <c r="AB323" s="122"/>
      <c r="AD323" s="122"/>
      <c r="AF323" s="101"/>
    </row>
    <row r="324" spans="1:32" ht="21" customHeight="1">
      <c r="A324" s="120">
        <f t="shared" si="143"/>
        <v>324</v>
      </c>
      <c r="B324" s="1323"/>
      <c r="C324" s="1290"/>
      <c r="D324" s="1275" t="s">
        <v>93</v>
      </c>
      <c r="E324" s="1277"/>
      <c r="F324" s="1277"/>
      <c r="G324" s="1278"/>
      <c r="H324" s="123">
        <f ca="1">ABS(ROUND(SUMIFS('BP CONTABLE'!$C:$C,'BP CONTABLE'!$E:$E,CELL("contenido",A324),'BP CONTABLE'!$D:$D,CELL("contenido",D324)),0))</f>
        <v>0</v>
      </c>
      <c r="I324" s="122"/>
      <c r="J324" s="592">
        <f t="shared" ca="1" si="144"/>
        <v>0</v>
      </c>
      <c r="K324" s="596">
        <f t="shared" ca="1" si="145"/>
        <v>0</v>
      </c>
      <c r="L324" s="122">
        <f t="shared" ca="1" si="146"/>
        <v>0</v>
      </c>
      <c r="N324" s="122"/>
      <c r="O324" s="122"/>
      <c r="P324" s="122"/>
      <c r="Q324" s="122"/>
      <c r="R324" s="122"/>
      <c r="S324" s="122">
        <f t="shared" ca="1" si="123"/>
        <v>0</v>
      </c>
      <c r="T324" s="122"/>
      <c r="V324" s="122">
        <f ca="1">ABS(ROUND(SUMIFS('BP FISCAL'!$C:$C,'BP FISCAL'!$E:$E,CELL("contenido",A324),'BP FISCAL'!$D:$D,CELL("contenido",D324)),0))</f>
        <v>0</v>
      </c>
      <c r="X324" s="122"/>
      <c r="Y324" s="122">
        <f t="shared" ca="1" si="147"/>
        <v>0</v>
      </c>
      <c r="AA324" s="122"/>
      <c r="AB324" s="122"/>
      <c r="AD324" s="122"/>
      <c r="AF324" s="101"/>
    </row>
    <row r="325" spans="1:32" ht="21" customHeight="1">
      <c r="A325" s="120">
        <f t="shared" si="143"/>
        <v>325</v>
      </c>
      <c r="B325" s="1323"/>
      <c r="C325" s="1291"/>
      <c r="D325" s="1275" t="s">
        <v>60</v>
      </c>
      <c r="E325" s="1277"/>
      <c r="F325" s="1277"/>
      <c r="G325" s="1278"/>
      <c r="H325" s="123">
        <f ca="1">ABS(ROUND(SUMIFS('BP CONTABLE'!$C:$C,'BP CONTABLE'!$E:$E,CELL("contenido",A325),'BP CONTABLE'!$D:$D,CELL("contenido",D325)),0))</f>
        <v>0</v>
      </c>
      <c r="I325" s="122"/>
      <c r="J325" s="596">
        <f t="shared" ca="1" si="144"/>
        <v>0</v>
      </c>
      <c r="K325" s="596">
        <f t="shared" ca="1" si="145"/>
        <v>0</v>
      </c>
      <c r="L325" s="122">
        <f t="shared" ca="1" si="146"/>
        <v>0</v>
      </c>
      <c r="N325" s="122"/>
      <c r="O325" s="122"/>
      <c r="P325" s="122"/>
      <c r="Q325" s="122"/>
      <c r="R325" s="122"/>
      <c r="S325" s="122">
        <f t="shared" ca="1" si="123"/>
        <v>0</v>
      </c>
      <c r="T325" s="122"/>
      <c r="V325" s="122">
        <f ca="1">ABS(ROUND(SUMIFS('BP FISCAL'!$C:$C,'BP FISCAL'!$E:$E,CELL("contenido",A325),'BP FISCAL'!$D:$D,CELL("contenido",D325)),0))</f>
        <v>0</v>
      </c>
      <c r="X325" s="122"/>
      <c r="Y325" s="122">
        <f t="shared" ca="1" si="147"/>
        <v>0</v>
      </c>
      <c r="AA325" s="122"/>
      <c r="AB325" s="122"/>
      <c r="AD325" s="122"/>
      <c r="AF325" s="101"/>
    </row>
    <row r="326" spans="1:32" ht="18" customHeight="1">
      <c r="A326" s="120">
        <f t="shared" si="143"/>
        <v>326</v>
      </c>
      <c r="B326" s="1323"/>
      <c r="C326" s="1308" t="s">
        <v>114</v>
      </c>
      <c r="D326" s="1309"/>
      <c r="E326" s="1286"/>
      <c r="F326" s="1286"/>
      <c r="G326" s="1287"/>
      <c r="H326" s="392">
        <f ca="1">SUM(H327:H333)</f>
        <v>0</v>
      </c>
      <c r="I326" s="392">
        <f>SUM(I327:I333)</f>
        <v>0</v>
      </c>
      <c r="J326" s="586">
        <f t="shared" ref="J326:L326" ca="1" si="148">SUM(J327:J333)</f>
        <v>0</v>
      </c>
      <c r="K326" s="586">
        <f t="shared" ca="1" si="148"/>
        <v>0</v>
      </c>
      <c r="L326" s="392">
        <f t="shared" ca="1" si="148"/>
        <v>0</v>
      </c>
      <c r="N326" s="392"/>
      <c r="O326" s="392"/>
      <c r="P326" s="392"/>
      <c r="Q326" s="392"/>
      <c r="R326" s="392"/>
      <c r="S326" s="392">
        <f t="shared" ca="1" si="123"/>
        <v>0</v>
      </c>
      <c r="T326" s="392"/>
      <c r="V326" s="392">
        <f t="shared" ref="V326" ca="1" si="149">SUM(V327:V333)</f>
        <v>0</v>
      </c>
      <c r="X326" s="392"/>
      <c r="Y326" s="392">
        <f t="shared" ref="Y326" ca="1" si="150">SUM(Y327:Y333)</f>
        <v>0</v>
      </c>
      <c r="AA326" s="392"/>
      <c r="AB326" s="392"/>
      <c r="AD326" s="392"/>
      <c r="AF326" s="101"/>
    </row>
    <row r="327" spans="1:32" ht="21.75" customHeight="1">
      <c r="A327" s="120">
        <f t="shared" si="143"/>
        <v>327</v>
      </c>
      <c r="B327" s="1323"/>
      <c r="C327" s="1289"/>
      <c r="D327" s="1275" t="s">
        <v>415</v>
      </c>
      <c r="E327" s="1277"/>
      <c r="F327" s="1277"/>
      <c r="G327" s="1278"/>
      <c r="H327" s="123">
        <f ca="1">ABS(ROUND(SUMIFS('BP CONTABLE'!$C:$C,'BP CONTABLE'!$E:$E,CELL("contenido",A327),'BP CONTABLE'!$D:$D,CELL("contenido",D327)),0))</f>
        <v>0</v>
      </c>
      <c r="I327" s="123"/>
      <c r="J327" s="590">
        <f t="shared" ref="J327:J333" ca="1" si="151">+IF(H327&gt;V327,(H327-V327),0)</f>
        <v>0</v>
      </c>
      <c r="K327" s="591">
        <f t="shared" ref="K327:K333" ca="1" si="152">+IF(H327&lt;V327,(V327-H327),0)</f>
        <v>0</v>
      </c>
      <c r="L327" s="122">
        <f t="shared" ref="L327:L333" ca="1" si="153">H327+I327-J327+K327</f>
        <v>0</v>
      </c>
      <c r="N327" s="122"/>
      <c r="O327" s="122"/>
      <c r="P327" s="122"/>
      <c r="Q327" s="122"/>
      <c r="R327" s="122"/>
      <c r="S327" s="122">
        <f t="shared" ca="1" si="123"/>
        <v>0</v>
      </c>
      <c r="T327" s="122"/>
      <c r="V327" s="122">
        <f ca="1">ABS(ROUND(SUMIFS('BP FISCAL'!$C:$C,'BP FISCAL'!$E:$E,CELL("contenido",A327),'BP FISCAL'!$D:$D,CELL("contenido",D327)),0))</f>
        <v>0</v>
      </c>
      <c r="X327" s="122"/>
      <c r="Y327" s="122">
        <f t="shared" ref="Y327:Y333" ca="1" si="154">+K327-J327</f>
        <v>0</v>
      </c>
      <c r="AA327" s="122"/>
      <c r="AB327" s="122"/>
      <c r="AD327" s="122"/>
      <c r="AF327" s="101"/>
    </row>
    <row r="328" spans="1:32" ht="21.75" customHeight="1">
      <c r="A328" s="120">
        <f t="shared" si="143"/>
        <v>328</v>
      </c>
      <c r="B328" s="1323"/>
      <c r="C328" s="1290"/>
      <c r="D328" s="1275" t="s">
        <v>416</v>
      </c>
      <c r="E328" s="1277"/>
      <c r="F328" s="1277"/>
      <c r="G328" s="1278"/>
      <c r="H328" s="123">
        <f ca="1">ABS(ROUND(SUMIFS('BP CONTABLE'!$C:$C,'BP CONTABLE'!$E:$E,CELL("contenido",A328),'BP CONTABLE'!$D:$D,CELL("contenido",D328)),0))</f>
        <v>0</v>
      </c>
      <c r="I328" s="123"/>
      <c r="J328" s="590">
        <f t="shared" ca="1" si="151"/>
        <v>0</v>
      </c>
      <c r="K328" s="591">
        <f t="shared" ca="1" si="152"/>
        <v>0</v>
      </c>
      <c r="L328" s="122">
        <f t="shared" ca="1" si="153"/>
        <v>0</v>
      </c>
      <c r="N328" s="122"/>
      <c r="O328" s="122"/>
      <c r="P328" s="122"/>
      <c r="Q328" s="122"/>
      <c r="R328" s="122"/>
      <c r="S328" s="122">
        <f t="shared" ca="1" si="123"/>
        <v>0</v>
      </c>
      <c r="T328" s="122"/>
      <c r="V328" s="122">
        <f ca="1">ABS(ROUND(SUMIFS('BP FISCAL'!$C:$C,'BP FISCAL'!$E:$E,CELL("contenido",A328),'BP FISCAL'!$D:$D,CELL("contenido",D328)),0))</f>
        <v>0</v>
      </c>
      <c r="X328" s="122"/>
      <c r="Y328" s="122">
        <f t="shared" ca="1" si="154"/>
        <v>0</v>
      </c>
      <c r="AA328" s="122"/>
      <c r="AB328" s="122"/>
      <c r="AD328" s="122"/>
      <c r="AF328" s="101"/>
    </row>
    <row r="329" spans="1:32" ht="21.75" customHeight="1">
      <c r="A329" s="120">
        <f t="shared" si="143"/>
        <v>329</v>
      </c>
      <c r="B329" s="1323"/>
      <c r="C329" s="1290"/>
      <c r="D329" s="1275" t="s">
        <v>417</v>
      </c>
      <c r="E329" s="1277"/>
      <c r="F329" s="1277"/>
      <c r="G329" s="1278"/>
      <c r="H329" s="123">
        <f ca="1">ABS(ROUND(SUMIFS('BP CONTABLE'!$C:$C,'BP CONTABLE'!$E:$E,CELL("contenido",A329),'BP CONTABLE'!$D:$D,CELL("contenido",D329)),0))</f>
        <v>0</v>
      </c>
      <c r="I329" s="123"/>
      <c r="J329" s="590">
        <f t="shared" ca="1" si="151"/>
        <v>0</v>
      </c>
      <c r="K329" s="591">
        <f t="shared" ca="1" si="152"/>
        <v>0</v>
      </c>
      <c r="L329" s="122">
        <f t="shared" ca="1" si="153"/>
        <v>0</v>
      </c>
      <c r="N329" s="122"/>
      <c r="O329" s="122"/>
      <c r="P329" s="122"/>
      <c r="Q329" s="122"/>
      <c r="R329" s="122"/>
      <c r="S329" s="122">
        <f t="shared" ca="1" si="123"/>
        <v>0</v>
      </c>
      <c r="T329" s="122"/>
      <c r="V329" s="122">
        <f ca="1">ABS(ROUND(SUMIFS('BP FISCAL'!$C:$C,'BP FISCAL'!$E:$E,CELL("contenido",A329),'BP FISCAL'!$D:$D,CELL("contenido",D329)),0))</f>
        <v>0</v>
      </c>
      <c r="X329" s="122"/>
      <c r="Y329" s="122">
        <f t="shared" ca="1" si="154"/>
        <v>0</v>
      </c>
      <c r="AA329" s="122"/>
      <c r="AB329" s="122"/>
      <c r="AD329" s="122"/>
      <c r="AF329" s="101"/>
    </row>
    <row r="330" spans="1:32" ht="21.75" customHeight="1">
      <c r="A330" s="120">
        <f t="shared" si="143"/>
        <v>330</v>
      </c>
      <c r="B330" s="1323"/>
      <c r="C330" s="1290"/>
      <c r="D330" s="1275" t="s">
        <v>418</v>
      </c>
      <c r="E330" s="1277"/>
      <c r="F330" s="1277"/>
      <c r="G330" s="1278"/>
      <c r="H330" s="123">
        <f ca="1">ABS(ROUND(SUMIFS('BP CONTABLE'!$C:$C,'BP CONTABLE'!$E:$E,CELL("contenido",A330),'BP CONTABLE'!$D:$D,CELL("contenido",D330)),0))</f>
        <v>0</v>
      </c>
      <c r="I330" s="123"/>
      <c r="J330" s="590">
        <f t="shared" ca="1" si="151"/>
        <v>0</v>
      </c>
      <c r="K330" s="591">
        <f t="shared" ca="1" si="152"/>
        <v>0</v>
      </c>
      <c r="L330" s="122">
        <f t="shared" ca="1" si="153"/>
        <v>0</v>
      </c>
      <c r="N330" s="122"/>
      <c r="O330" s="122"/>
      <c r="P330" s="122"/>
      <c r="Q330" s="122"/>
      <c r="R330" s="122"/>
      <c r="S330" s="122">
        <f t="shared" ca="1" si="123"/>
        <v>0</v>
      </c>
      <c r="T330" s="122"/>
      <c r="V330" s="122">
        <f ca="1">ABS(ROUND(SUMIFS('BP FISCAL'!$C:$C,'BP FISCAL'!$E:$E,CELL("contenido",A330),'BP FISCAL'!$D:$D,CELL("contenido",D330)),0))</f>
        <v>0</v>
      </c>
      <c r="X330" s="122"/>
      <c r="Y330" s="122">
        <f t="shared" ca="1" si="154"/>
        <v>0</v>
      </c>
      <c r="AA330" s="122"/>
      <c r="AB330" s="122"/>
      <c r="AD330" s="122"/>
      <c r="AF330" s="101"/>
    </row>
    <row r="331" spans="1:32" ht="21.75" customHeight="1">
      <c r="A331" s="120">
        <f t="shared" si="143"/>
        <v>331</v>
      </c>
      <c r="B331" s="1323"/>
      <c r="C331" s="1290"/>
      <c r="D331" s="1275" t="s">
        <v>419</v>
      </c>
      <c r="E331" s="1277"/>
      <c r="F331" s="1277"/>
      <c r="G331" s="1278"/>
      <c r="H331" s="123">
        <f ca="1">ABS(ROUND(SUMIFS('BP CONTABLE'!$C:$C,'BP CONTABLE'!$E:$E,CELL("contenido",A331),'BP CONTABLE'!$D:$D,CELL("contenido",D331)),0))</f>
        <v>0</v>
      </c>
      <c r="I331" s="123"/>
      <c r="J331" s="590">
        <f t="shared" ca="1" si="151"/>
        <v>0</v>
      </c>
      <c r="K331" s="591">
        <f t="shared" ca="1" si="152"/>
        <v>0</v>
      </c>
      <c r="L331" s="122">
        <f t="shared" ca="1" si="153"/>
        <v>0</v>
      </c>
      <c r="N331" s="122"/>
      <c r="O331" s="122"/>
      <c r="P331" s="122"/>
      <c r="Q331" s="122"/>
      <c r="R331" s="122"/>
      <c r="S331" s="122">
        <f t="shared" ca="1" si="123"/>
        <v>0</v>
      </c>
      <c r="T331" s="122"/>
      <c r="V331" s="122">
        <f ca="1">ABS(ROUND(SUMIFS('BP FISCAL'!$C:$C,'BP FISCAL'!$E:$E,CELL("contenido",A331),'BP FISCAL'!$D:$D,CELL("contenido",D331)),0))</f>
        <v>0</v>
      </c>
      <c r="X331" s="122"/>
      <c r="Y331" s="122">
        <f t="shared" ca="1" si="154"/>
        <v>0</v>
      </c>
      <c r="AA331" s="122"/>
      <c r="AB331" s="122"/>
      <c r="AD331" s="122"/>
      <c r="AF331" s="101"/>
    </row>
    <row r="332" spans="1:32" ht="21.75" customHeight="1">
      <c r="A332" s="120">
        <f t="shared" si="143"/>
        <v>332</v>
      </c>
      <c r="B332" s="1323"/>
      <c r="C332" s="1290"/>
      <c r="D332" s="1275" t="s">
        <v>420</v>
      </c>
      <c r="E332" s="1277"/>
      <c r="F332" s="1277"/>
      <c r="G332" s="1278"/>
      <c r="H332" s="123">
        <f ca="1">ABS(ROUND(SUMIFS('BP CONTABLE'!$C:$C,'BP CONTABLE'!$E:$E,CELL("contenido",A332),'BP CONTABLE'!$D:$D,CELL("contenido",D332)),0))</f>
        <v>0</v>
      </c>
      <c r="I332" s="123"/>
      <c r="J332" s="590">
        <f t="shared" ca="1" si="151"/>
        <v>0</v>
      </c>
      <c r="K332" s="591">
        <f t="shared" ca="1" si="152"/>
        <v>0</v>
      </c>
      <c r="L332" s="122">
        <f t="shared" ca="1" si="153"/>
        <v>0</v>
      </c>
      <c r="N332" s="122"/>
      <c r="O332" s="122"/>
      <c r="P332" s="122"/>
      <c r="Q332" s="122"/>
      <c r="R332" s="122"/>
      <c r="S332" s="122">
        <f t="shared" ca="1" si="123"/>
        <v>0</v>
      </c>
      <c r="T332" s="122"/>
      <c r="V332" s="122">
        <f ca="1">ABS(ROUND(SUMIFS('BP FISCAL'!$C:$C,'BP FISCAL'!$E:$E,CELL("contenido",A332),'BP FISCAL'!$D:$D,CELL("contenido",D332)),0))</f>
        <v>0</v>
      </c>
      <c r="X332" s="122"/>
      <c r="Y332" s="122">
        <f t="shared" ca="1" si="154"/>
        <v>0</v>
      </c>
      <c r="AA332" s="122"/>
      <c r="AB332" s="122"/>
      <c r="AD332" s="122"/>
      <c r="AF332" s="101"/>
    </row>
    <row r="333" spans="1:32" ht="21.75" customHeight="1">
      <c r="A333" s="120">
        <f t="shared" si="143"/>
        <v>333</v>
      </c>
      <c r="B333" s="1323"/>
      <c r="C333" s="1291"/>
      <c r="D333" s="1275" t="s">
        <v>60</v>
      </c>
      <c r="E333" s="1277"/>
      <c r="F333" s="1277"/>
      <c r="G333" s="1278"/>
      <c r="H333" s="123">
        <f ca="1">ABS(ROUND(SUMIFS('BP CONTABLE'!$C:$C,'BP CONTABLE'!$E:$E,CELL("contenido",A333),'BP CONTABLE'!$D:$D,CELL("contenido",D333)),0))</f>
        <v>0</v>
      </c>
      <c r="I333" s="123"/>
      <c r="J333" s="590">
        <f t="shared" ca="1" si="151"/>
        <v>0</v>
      </c>
      <c r="K333" s="591">
        <f t="shared" ca="1" si="152"/>
        <v>0</v>
      </c>
      <c r="L333" s="122">
        <f t="shared" ca="1" si="153"/>
        <v>0</v>
      </c>
      <c r="N333" s="122"/>
      <c r="O333" s="122"/>
      <c r="P333" s="122"/>
      <c r="Q333" s="122"/>
      <c r="R333" s="122"/>
      <c r="S333" s="122">
        <f t="shared" ca="1" si="123"/>
        <v>0</v>
      </c>
      <c r="T333" s="122"/>
      <c r="V333" s="122">
        <f ca="1">ABS(ROUND(SUMIFS('BP FISCAL'!$C:$C,'BP FISCAL'!$E:$E,CELL("contenido",A333),'BP FISCAL'!$D:$D,CELL("contenido",D333)),0))</f>
        <v>0</v>
      </c>
      <c r="X333" s="122"/>
      <c r="Y333" s="122">
        <f t="shared" ca="1" si="154"/>
        <v>0</v>
      </c>
      <c r="AA333" s="122"/>
      <c r="AB333" s="122"/>
      <c r="AD333" s="122"/>
      <c r="AF333" s="101"/>
    </row>
    <row r="334" spans="1:32" ht="15.75">
      <c r="A334" s="120">
        <f t="shared" si="143"/>
        <v>334</v>
      </c>
      <c r="B334" s="1323"/>
      <c r="C334" s="1308" t="s">
        <v>40</v>
      </c>
      <c r="D334" s="1309"/>
      <c r="E334" s="1286"/>
      <c r="F334" s="1286"/>
      <c r="G334" s="1287"/>
      <c r="H334" s="393">
        <f ca="1">SUM(H335:H339)</f>
        <v>0</v>
      </c>
      <c r="I334" s="393">
        <f>SUM(I335:I339)</f>
        <v>0</v>
      </c>
      <c r="J334" s="393">
        <f ca="1">SUM(J335:J339)</f>
        <v>0</v>
      </c>
      <c r="K334" s="393">
        <f ca="1">SUM(K335:K339)</f>
        <v>0</v>
      </c>
      <c r="L334" s="393">
        <f ca="1">SUM(L335:L339)</f>
        <v>0</v>
      </c>
      <c r="N334" s="393"/>
      <c r="O334" s="393"/>
      <c r="P334" s="393"/>
      <c r="Q334" s="393"/>
      <c r="R334" s="393"/>
      <c r="S334" s="393">
        <f t="shared" ca="1" si="123"/>
        <v>0</v>
      </c>
      <c r="T334" s="393"/>
      <c r="V334" s="393">
        <f ca="1">SUM(V335:V339)</f>
        <v>0</v>
      </c>
      <c r="X334" s="393"/>
      <c r="Y334" s="393">
        <f ca="1">SUM(Y335:Y339)</f>
        <v>0</v>
      </c>
      <c r="AA334" s="393"/>
      <c r="AB334" s="393"/>
      <c r="AD334" s="393"/>
      <c r="AF334" s="101"/>
    </row>
    <row r="335" spans="1:32" ht="20.25" customHeight="1">
      <c r="A335" s="120">
        <f t="shared" si="143"/>
        <v>335</v>
      </c>
      <c r="B335" s="1323"/>
      <c r="C335" s="1289"/>
      <c r="D335" s="1275" t="s">
        <v>96</v>
      </c>
      <c r="E335" s="1277"/>
      <c r="F335" s="1277"/>
      <c r="G335" s="1278"/>
      <c r="H335" s="123">
        <f ca="1">ABS(ROUND(SUMIFS('BP CONTABLE'!$C:$C,'BP CONTABLE'!$E:$E,CELL("contenido",A335),'BP CONTABLE'!$D:$D,CELL("contenido",D335)),0))</f>
        <v>0</v>
      </c>
      <c r="I335" s="123"/>
      <c r="J335" s="591">
        <f t="shared" ref="J335:J338" ca="1" si="155">+IF(H335&gt;V335,(H335-V335),0)</f>
        <v>0</v>
      </c>
      <c r="K335" s="591">
        <f t="shared" ref="K335:K339" ca="1" si="156">+IF(H335&lt;V335,(V335-H335),0)</f>
        <v>0</v>
      </c>
      <c r="L335" s="122">
        <f t="shared" ref="L335:L340" ca="1" si="157">H335+I335-J335+K335</f>
        <v>0</v>
      </c>
      <c r="N335" s="122"/>
      <c r="O335" s="122"/>
      <c r="P335" s="122"/>
      <c r="Q335" s="122"/>
      <c r="R335" s="122"/>
      <c r="S335" s="122">
        <f t="shared" ref="S335:S343" ca="1" si="158">+L335</f>
        <v>0</v>
      </c>
      <c r="T335" s="122"/>
      <c r="V335" s="122">
        <f ca="1">ABS(ROUND(SUMIFS('BP FISCAL'!$C:$C,'BP FISCAL'!$E:$E,CELL("contenido",A335),'BP FISCAL'!$D:$D,CELL("contenido",D335)),0))</f>
        <v>0</v>
      </c>
      <c r="X335" s="122"/>
      <c r="Y335" s="122">
        <f t="shared" ref="Y335:Y339" ca="1" si="159">+K335-J335</f>
        <v>0</v>
      </c>
      <c r="AA335" s="122"/>
      <c r="AB335" s="122"/>
      <c r="AD335" s="122"/>
      <c r="AF335" s="101"/>
    </row>
    <row r="336" spans="1:32" ht="20.25" customHeight="1">
      <c r="A336" s="120">
        <f t="shared" si="143"/>
        <v>336</v>
      </c>
      <c r="B336" s="1323"/>
      <c r="C336" s="1290"/>
      <c r="D336" s="1275" t="s">
        <v>423</v>
      </c>
      <c r="E336" s="1277"/>
      <c r="F336" s="1277"/>
      <c r="G336" s="1278"/>
      <c r="H336" s="123">
        <f ca="1">ABS(ROUND(SUMIFS('BP CONTABLE'!$C:$C,'BP CONTABLE'!$E:$E,CELL("contenido",A336),'BP CONTABLE'!$D:$D,CELL("contenido",D336)),0))</f>
        <v>0</v>
      </c>
      <c r="I336" s="123"/>
      <c r="J336" s="590">
        <f t="shared" ca="1" si="155"/>
        <v>0</v>
      </c>
      <c r="K336" s="591">
        <f t="shared" ca="1" si="156"/>
        <v>0</v>
      </c>
      <c r="L336" s="122">
        <f t="shared" ca="1" si="157"/>
        <v>0</v>
      </c>
      <c r="N336" s="122"/>
      <c r="O336" s="122"/>
      <c r="P336" s="122"/>
      <c r="Q336" s="122"/>
      <c r="R336" s="122"/>
      <c r="S336" s="122">
        <f t="shared" ca="1" si="158"/>
        <v>0</v>
      </c>
      <c r="T336" s="122"/>
      <c r="V336" s="122">
        <f ca="1">ABS(ROUND(SUMIFS('BP FISCAL'!$C:$C,'BP FISCAL'!$E:$E,CELL("contenido",A336),'BP FISCAL'!$D:$D,CELL("contenido",D336)),0))</f>
        <v>0</v>
      </c>
      <c r="X336" s="122"/>
      <c r="Y336" s="122">
        <f t="shared" ca="1" si="159"/>
        <v>0</v>
      </c>
      <c r="AA336" s="122"/>
      <c r="AB336" s="122"/>
      <c r="AD336" s="122"/>
      <c r="AF336" s="101"/>
    </row>
    <row r="337" spans="1:34" ht="29.25" customHeight="1">
      <c r="A337" s="120">
        <f>A336+1</f>
        <v>337</v>
      </c>
      <c r="B337" s="1324"/>
      <c r="C337" s="1407"/>
      <c r="D337" s="1449" t="s">
        <v>1088</v>
      </c>
      <c r="E337" s="1450"/>
      <c r="F337" s="1450"/>
      <c r="G337" s="1451"/>
      <c r="H337" s="714">
        <f ca="1">ABS(ROUND(SUMIFS('BP CONTABLE'!$C:$C,'BP CONTABLE'!$E:$E,CELL("contenido",A337),'BP CONTABLE'!$D:$D,CELL("contenido",D337)),0))</f>
        <v>0</v>
      </c>
      <c r="I337" s="776"/>
      <c r="J337" s="591">
        <f t="shared" ca="1" si="155"/>
        <v>0</v>
      </c>
      <c r="K337" s="591">
        <f t="shared" ref="K337" ca="1" si="160">+IF(H337&lt;V337,(V337-H337),0)</f>
        <v>0</v>
      </c>
      <c r="L337" s="122">
        <f t="shared" ref="L337" ca="1" si="161">H337+I337-J337+K337</f>
        <v>0</v>
      </c>
      <c r="N337" s="777"/>
      <c r="O337" s="777"/>
      <c r="P337" s="777"/>
      <c r="Q337" s="777"/>
      <c r="R337" s="777"/>
      <c r="S337" s="777"/>
      <c r="T337" s="777"/>
      <c r="U337" s="117"/>
      <c r="V337" s="777"/>
      <c r="W337" s="117"/>
      <c r="X337" s="777"/>
      <c r="Y337" s="777"/>
      <c r="Z337" s="117"/>
      <c r="AA337" s="777"/>
      <c r="AB337" s="777"/>
      <c r="AC337" s="117"/>
      <c r="AD337" s="777"/>
      <c r="AE337" s="117"/>
    </row>
    <row r="338" spans="1:34" ht="20.25" customHeight="1">
      <c r="A338" s="120">
        <f>A337+1</f>
        <v>338</v>
      </c>
      <c r="B338" s="1323"/>
      <c r="C338" s="1290"/>
      <c r="D338" s="1275" t="s">
        <v>60</v>
      </c>
      <c r="E338" s="1277"/>
      <c r="F338" s="1277"/>
      <c r="G338" s="1278"/>
      <c r="H338" s="123">
        <f ca="1">ABS(ROUND(SUMIFS('BP CONTABLE'!$C:$C,'BP CONTABLE'!$E:$E,CELL("contenido",A338),'BP CONTABLE'!$D:$D,CELL("contenido",D338)),0))</f>
        <v>0</v>
      </c>
      <c r="I338" s="123"/>
      <c r="J338" s="590">
        <f t="shared" ca="1" si="155"/>
        <v>0</v>
      </c>
      <c r="K338" s="591">
        <f t="shared" ca="1" si="156"/>
        <v>0</v>
      </c>
      <c r="L338" s="122">
        <f t="shared" ca="1" si="157"/>
        <v>0</v>
      </c>
      <c r="N338" s="122"/>
      <c r="O338" s="122"/>
      <c r="P338" s="122"/>
      <c r="Q338" s="122"/>
      <c r="R338" s="122"/>
      <c r="S338" s="122">
        <f t="shared" ca="1" si="158"/>
        <v>0</v>
      </c>
      <c r="T338" s="122"/>
      <c r="V338" s="122">
        <f ca="1">ABS(ROUND(SUMIFS('BP FISCAL'!$C:$C,'BP FISCAL'!$E:$E,CELL("contenido",A338),'BP FISCAL'!$D:$D,CELL("contenido",D338)),0))</f>
        <v>0</v>
      </c>
      <c r="X338" s="122"/>
      <c r="Y338" s="122">
        <f t="shared" ca="1" si="159"/>
        <v>0</v>
      </c>
      <c r="AA338" s="122"/>
      <c r="AB338" s="122"/>
      <c r="AD338" s="122"/>
      <c r="AF338" s="101"/>
    </row>
    <row r="339" spans="1:34" ht="21.75" customHeight="1">
      <c r="A339" s="120">
        <f t="shared" ref="A339:A355" si="162">A338+1</f>
        <v>339</v>
      </c>
      <c r="B339" s="1323"/>
      <c r="C339" s="1290"/>
      <c r="D339" s="1275" t="s">
        <v>286</v>
      </c>
      <c r="E339" s="1277"/>
      <c r="F339" s="1277"/>
      <c r="G339" s="1278"/>
      <c r="H339" s="127"/>
      <c r="I339" s="127"/>
      <c r="J339" s="589"/>
      <c r="K339" s="590">
        <f t="shared" ca="1" si="156"/>
        <v>0</v>
      </c>
      <c r="L339" s="122">
        <f t="shared" ca="1" si="157"/>
        <v>0</v>
      </c>
      <c r="N339" s="122"/>
      <c r="O339" s="122"/>
      <c r="P339" s="122"/>
      <c r="Q339" s="122"/>
      <c r="R339" s="122"/>
      <c r="S339" s="122">
        <f t="shared" ca="1" si="158"/>
        <v>0</v>
      </c>
      <c r="T339" s="122"/>
      <c r="V339" s="122">
        <f ca="1">ABS(ROUND(SUMIFS('BP FISCAL'!$C:$C,'BP FISCAL'!$E:$E,CELL("contenido",A339),'BP FISCAL'!$D:$D,CELL("contenido",D339)),0))</f>
        <v>0</v>
      </c>
      <c r="X339" s="122"/>
      <c r="Y339" s="122">
        <f t="shared" ca="1" si="159"/>
        <v>0</v>
      </c>
      <c r="AA339" s="122"/>
      <c r="AB339" s="122"/>
      <c r="AD339" s="122"/>
      <c r="AF339" s="101"/>
    </row>
    <row r="340" spans="1:34" ht="21.75" customHeight="1">
      <c r="A340" s="120">
        <f t="shared" si="162"/>
        <v>340</v>
      </c>
      <c r="B340" s="1323"/>
      <c r="C340" s="1385" t="s">
        <v>136</v>
      </c>
      <c r="D340" s="1386"/>
      <c r="E340" s="1345"/>
      <c r="F340" s="1345"/>
      <c r="G340" s="1346"/>
      <c r="H340" s="122"/>
      <c r="I340" s="122"/>
      <c r="J340" s="596"/>
      <c r="K340" s="588"/>
      <c r="L340" s="126">
        <f t="shared" si="157"/>
        <v>0</v>
      </c>
      <c r="N340" s="126"/>
      <c r="O340" s="126"/>
      <c r="P340" s="126"/>
      <c r="Q340" s="126"/>
      <c r="R340" s="126"/>
      <c r="S340" s="126">
        <f t="shared" si="158"/>
        <v>0</v>
      </c>
      <c r="T340" s="126"/>
      <c r="V340" s="126">
        <f>J340+K340-L340+M340</f>
        <v>0</v>
      </c>
      <c r="X340" s="126"/>
      <c r="Y340" s="126">
        <f>M340+V340-W340+X340</f>
        <v>0</v>
      </c>
      <c r="AA340" s="126"/>
      <c r="AB340" s="126"/>
      <c r="AD340" s="126"/>
      <c r="AF340" s="101"/>
    </row>
    <row r="341" spans="1:34" ht="21.75" customHeight="1">
      <c r="A341" s="120">
        <f t="shared" si="162"/>
        <v>341</v>
      </c>
      <c r="B341" s="1325"/>
      <c r="C341" s="1452" t="s">
        <v>979</v>
      </c>
      <c r="D341" s="1386"/>
      <c r="E341" s="1345"/>
      <c r="F341" s="1345"/>
      <c r="G341" s="1346"/>
      <c r="H341" s="608"/>
      <c r="I341" s="608"/>
      <c r="J341" s="596"/>
      <c r="K341" s="588"/>
      <c r="L341" s="637"/>
      <c r="N341" s="637"/>
      <c r="O341" s="637"/>
      <c r="P341" s="637"/>
      <c r="Q341" s="637"/>
      <c r="R341" s="637"/>
      <c r="S341" s="637">
        <f t="shared" si="158"/>
        <v>0</v>
      </c>
      <c r="T341" s="637"/>
      <c r="V341" s="637"/>
      <c r="X341" s="637"/>
      <c r="Y341" s="637"/>
      <c r="AA341" s="637"/>
      <c r="AB341" s="637"/>
      <c r="AD341" s="637"/>
      <c r="AF341" s="101"/>
    </row>
    <row r="342" spans="1:34" ht="24.75" customHeight="1">
      <c r="A342" s="120">
        <f t="shared" si="162"/>
        <v>342</v>
      </c>
      <c r="B342" s="1326"/>
      <c r="C342" s="1327" t="s">
        <v>115</v>
      </c>
      <c r="D342" s="1327"/>
      <c r="E342" s="1327"/>
      <c r="F342" s="1327"/>
      <c r="G342" s="1328"/>
      <c r="H342" s="397">
        <f ca="1">H188+H240+H307+H310+H316+H326+H334+H340+H295</f>
        <v>0</v>
      </c>
      <c r="I342" s="397">
        <f>I188+I240+I307+I310+I316+I326+I334+I340+I295</f>
        <v>0</v>
      </c>
      <c r="J342" s="597">
        <f ca="1">J188+J240+J307+J310+J316+J326+J334+J340+J295</f>
        <v>0</v>
      </c>
      <c r="K342" s="597">
        <f ca="1">K188+K240+K307+K310+K316+K326+K334+K340+K295</f>
        <v>0</v>
      </c>
      <c r="L342" s="397">
        <f ca="1">L188+L240+L307+L310+L316+L326+L334+L340+L295</f>
        <v>0</v>
      </c>
      <c r="M342" s="656"/>
      <c r="N342" s="397"/>
      <c r="O342" s="397"/>
      <c r="P342" s="397"/>
      <c r="Q342" s="397"/>
      <c r="R342" s="397"/>
      <c r="S342" s="397">
        <f t="shared" ca="1" si="158"/>
        <v>0</v>
      </c>
      <c r="T342" s="397"/>
      <c r="U342" s="128"/>
      <c r="V342" s="397">
        <f ca="1">V188+V240+V307+V310+V316+V326+V334+V340+V295</f>
        <v>0</v>
      </c>
      <c r="X342" s="397"/>
      <c r="Y342" s="397">
        <f ca="1">Y188+Y240+Y307+Y310+Y316+Y326+Y334+Y340+Y295</f>
        <v>0</v>
      </c>
      <c r="AA342" s="397"/>
      <c r="AB342" s="397"/>
      <c r="AD342" s="397"/>
      <c r="AF342" s="101"/>
    </row>
    <row r="343" spans="1:34" ht="33.950000000000003" customHeight="1">
      <c r="A343" s="120">
        <f t="shared" si="162"/>
        <v>343</v>
      </c>
      <c r="B343" s="1532" t="s">
        <v>955</v>
      </c>
      <c r="C343" s="1533"/>
      <c r="D343" s="1534"/>
      <c r="E343" s="1534"/>
      <c r="F343" s="1534"/>
      <c r="G343" s="1534"/>
      <c r="H343" s="398">
        <f ca="1">H123-H186-H342</f>
        <v>0</v>
      </c>
      <c r="I343" s="398">
        <f>I123-I186-I342</f>
        <v>0</v>
      </c>
      <c r="J343" s="398">
        <f ca="1">J123-J186-J342</f>
        <v>0</v>
      </c>
      <c r="K343" s="398">
        <f ca="1">K123-K186-K342</f>
        <v>0</v>
      </c>
      <c r="L343" s="398">
        <f ca="1">L123-L186-L342</f>
        <v>0</v>
      </c>
      <c r="M343" s="137"/>
      <c r="N343" s="398"/>
      <c r="O343" s="398"/>
      <c r="P343" s="398"/>
      <c r="Q343" s="398"/>
      <c r="R343" s="398"/>
      <c r="S343" s="398">
        <f t="shared" ca="1" si="158"/>
        <v>0</v>
      </c>
      <c r="T343" s="398"/>
      <c r="U343" s="137"/>
      <c r="V343" s="398">
        <f ca="1">V123-V186-V342</f>
        <v>0</v>
      </c>
      <c r="X343" s="398"/>
      <c r="Y343" s="398">
        <f ca="1">Y123-Y186-Y342</f>
        <v>0</v>
      </c>
      <c r="AA343" s="398"/>
      <c r="AB343" s="398"/>
      <c r="AD343" s="398"/>
    </row>
    <row r="344" spans="1:34" ht="33.950000000000003" customHeight="1">
      <c r="A344" s="120">
        <f t="shared" si="162"/>
        <v>344</v>
      </c>
      <c r="B344" s="1453" t="s">
        <v>704</v>
      </c>
      <c r="C344" s="1454"/>
      <c r="D344" s="1454"/>
      <c r="E344" s="1454"/>
      <c r="F344" s="1454"/>
      <c r="G344" s="1454"/>
      <c r="H344" s="1454"/>
      <c r="I344" s="1454"/>
      <c r="J344" s="1454"/>
      <c r="K344" s="1454"/>
      <c r="L344" s="1455"/>
      <c r="M344" s="656"/>
      <c r="N344" s="128"/>
      <c r="O344" s="128"/>
      <c r="P344" s="128"/>
      <c r="Q344" s="128"/>
      <c r="R344" s="128"/>
      <c r="S344" s="128"/>
      <c r="T344" s="128"/>
      <c r="U344" s="128"/>
      <c r="V344" s="128"/>
      <c r="X344" s="128"/>
      <c r="Y344" s="128"/>
      <c r="AA344" s="128"/>
      <c r="AB344" s="128"/>
      <c r="AD344" s="128"/>
    </row>
    <row r="345" spans="1:34" ht="27.2" customHeight="1">
      <c r="A345" s="120">
        <f t="shared" si="162"/>
        <v>345</v>
      </c>
      <c r="B345" s="1456" t="s">
        <v>119</v>
      </c>
      <c r="C345" s="1457"/>
      <c r="D345" s="1458"/>
      <c r="E345" s="1458"/>
      <c r="F345" s="1458"/>
      <c r="G345" s="1458"/>
      <c r="H345" s="1459"/>
      <c r="I345" s="1459"/>
      <c r="J345" s="1459"/>
      <c r="K345" s="1459"/>
      <c r="L345" s="1460"/>
      <c r="M345" s="657"/>
      <c r="N345" s="138"/>
      <c r="O345" s="138"/>
      <c r="P345" s="138"/>
      <c r="Q345" s="138"/>
      <c r="R345" s="138"/>
      <c r="S345" s="138"/>
      <c r="T345" s="138"/>
      <c r="U345" s="138"/>
      <c r="V345" s="138"/>
      <c r="W345" s="139"/>
      <c r="X345" s="138"/>
      <c r="Y345" s="138"/>
      <c r="AA345" s="138"/>
      <c r="AB345" s="138"/>
      <c r="AD345" s="138"/>
      <c r="AF345" s="101"/>
      <c r="AG345" s="101"/>
      <c r="AH345" s="101"/>
    </row>
    <row r="346" spans="1:34" ht="47.25" customHeight="1">
      <c r="A346" s="120">
        <f t="shared" si="162"/>
        <v>346</v>
      </c>
      <c r="B346" s="1443"/>
      <c r="C346" s="140"/>
      <c r="D346" s="141"/>
      <c r="E346" s="142"/>
      <c r="F346" s="142"/>
      <c r="G346" s="142"/>
      <c r="H346" s="142"/>
      <c r="I346" s="142"/>
      <c r="J346" s="142"/>
      <c r="K346" s="143" t="s">
        <v>343</v>
      </c>
      <c r="L346" s="144" t="s">
        <v>342</v>
      </c>
      <c r="M346" s="657"/>
      <c r="N346" s="138"/>
      <c r="O346" s="138"/>
      <c r="P346" s="138"/>
      <c r="Q346" s="138"/>
      <c r="R346" s="138"/>
      <c r="S346" s="138"/>
      <c r="T346" s="138"/>
      <c r="U346" s="138"/>
      <c r="V346" s="455"/>
      <c r="W346" s="139"/>
      <c r="X346" s="455"/>
      <c r="Y346" s="455"/>
      <c r="AA346" s="455"/>
      <c r="AB346" s="455"/>
      <c r="AD346" s="455"/>
      <c r="AF346" s="101"/>
      <c r="AG346" s="101"/>
      <c r="AH346" s="101"/>
    </row>
    <row r="347" spans="1:34" ht="23.45" customHeight="1">
      <c r="A347" s="120">
        <f t="shared" si="162"/>
        <v>347</v>
      </c>
      <c r="B347" s="1444"/>
      <c r="C347" s="1461" t="s">
        <v>819</v>
      </c>
      <c r="D347" s="1461"/>
      <c r="E347" s="1462"/>
      <c r="F347" s="1462"/>
      <c r="G347" s="1462"/>
      <c r="H347" s="145"/>
      <c r="I347" s="145"/>
      <c r="J347" s="145"/>
      <c r="K347" s="146"/>
      <c r="L347" s="399">
        <f ca="1">SUM(L348:L358)</f>
        <v>0</v>
      </c>
      <c r="M347" s="658"/>
      <c r="N347" s="147"/>
      <c r="O347" s="147"/>
      <c r="P347" s="147"/>
      <c r="Q347" s="147"/>
      <c r="R347" s="147"/>
      <c r="S347" s="147"/>
      <c r="T347" s="147"/>
      <c r="U347" s="147"/>
      <c r="V347" s="456"/>
      <c r="W347" s="148"/>
      <c r="X347" s="456"/>
      <c r="Y347" s="456"/>
      <c r="AA347" s="456"/>
      <c r="AB347" s="456"/>
      <c r="AD347" s="456"/>
      <c r="AF347" s="101"/>
      <c r="AG347" s="101"/>
      <c r="AH347" s="101"/>
    </row>
    <row r="348" spans="1:34" ht="27.2" customHeight="1">
      <c r="A348" s="120">
        <f t="shared" si="162"/>
        <v>348</v>
      </c>
      <c r="B348" s="1444"/>
      <c r="C348" s="1435"/>
      <c r="D348" s="1275" t="s">
        <v>214</v>
      </c>
      <c r="E348" s="1277"/>
      <c r="F348" s="1277"/>
      <c r="G348" s="1278"/>
      <c r="H348" s="149"/>
      <c r="I348" s="149"/>
      <c r="J348" s="149"/>
      <c r="K348" s="150"/>
      <c r="L348" s="151">
        <f>L122</f>
        <v>0</v>
      </c>
      <c r="M348" s="196"/>
      <c r="N348" s="152"/>
      <c r="O348" s="152"/>
      <c r="P348" s="152"/>
      <c r="Q348" s="152"/>
      <c r="R348" s="152"/>
      <c r="S348" s="152"/>
      <c r="T348" s="152"/>
      <c r="U348" s="152"/>
      <c r="V348" s="196"/>
      <c r="W348" s="153"/>
      <c r="X348" s="196"/>
      <c r="Y348" s="196"/>
      <c r="AA348" s="196"/>
      <c r="AB348" s="196"/>
      <c r="AD348" s="196"/>
      <c r="AF348" s="101"/>
      <c r="AG348" s="101"/>
      <c r="AH348" s="101"/>
    </row>
    <row r="349" spans="1:34" ht="27.75" customHeight="1">
      <c r="A349" s="120">
        <f t="shared" si="162"/>
        <v>349</v>
      </c>
      <c r="B349" s="1444"/>
      <c r="C349" s="1397"/>
      <c r="D349" s="1320" t="s">
        <v>632</v>
      </c>
      <c r="E349" s="1320"/>
      <c r="F349" s="1320"/>
      <c r="G349" s="1320"/>
      <c r="H349" s="149"/>
      <c r="I349" s="149"/>
      <c r="J349" s="149"/>
      <c r="K349" s="150"/>
      <c r="L349" s="151">
        <f ca="1">+L73</f>
        <v>0</v>
      </c>
      <c r="M349" s="196"/>
      <c r="N349" s="152"/>
      <c r="O349" s="152"/>
      <c r="P349" s="152"/>
      <c r="Q349" s="152"/>
      <c r="R349" s="152"/>
      <c r="S349" s="152"/>
      <c r="T349" s="152"/>
      <c r="U349" s="152"/>
      <c r="V349" s="196"/>
      <c r="W349" s="153"/>
      <c r="X349" s="196"/>
      <c r="Y349" s="196"/>
      <c r="AA349" s="196"/>
      <c r="AB349" s="196"/>
      <c r="AD349" s="196"/>
      <c r="AF349" s="101"/>
      <c r="AG349" s="101"/>
      <c r="AH349" s="101"/>
    </row>
    <row r="350" spans="1:34" ht="23.45" customHeight="1">
      <c r="A350" s="120">
        <f t="shared" si="162"/>
        <v>350</v>
      </c>
      <c r="B350" s="1444"/>
      <c r="C350" s="1397"/>
      <c r="D350" s="1275" t="s">
        <v>33</v>
      </c>
      <c r="E350" s="1277"/>
      <c r="F350" s="1277"/>
      <c r="G350" s="1278"/>
      <c r="H350" s="149"/>
      <c r="I350" s="149"/>
      <c r="J350" s="149"/>
      <c r="K350" s="441">
        <f ca="1">J48</f>
        <v>0</v>
      </c>
      <c r="L350" s="154">
        <f ca="1">+K350</f>
        <v>0</v>
      </c>
      <c r="M350" s="196"/>
      <c r="N350" s="152"/>
      <c r="O350" s="152"/>
      <c r="P350" s="152"/>
      <c r="Q350" s="152"/>
      <c r="R350" s="152"/>
      <c r="S350" s="152"/>
      <c r="T350" s="152"/>
      <c r="U350" s="152"/>
      <c r="V350" s="196"/>
      <c r="W350" s="153"/>
      <c r="X350" s="196"/>
      <c r="Y350" s="196"/>
      <c r="AA350" s="196"/>
      <c r="AB350" s="196"/>
      <c r="AD350" s="196"/>
      <c r="AF350" s="101"/>
      <c r="AG350" s="101"/>
      <c r="AH350" s="101"/>
    </row>
    <row r="351" spans="1:34" ht="35.25" customHeight="1">
      <c r="A351" s="120">
        <f t="shared" si="162"/>
        <v>351</v>
      </c>
      <c r="B351" s="1444"/>
      <c r="C351" s="1397"/>
      <c r="D351" s="1577" t="s">
        <v>215</v>
      </c>
      <c r="E351" s="1578"/>
      <c r="F351" s="1275" t="s">
        <v>818</v>
      </c>
      <c r="G351" s="1276"/>
      <c r="H351" s="149"/>
      <c r="I351" s="149"/>
      <c r="J351" s="149"/>
      <c r="K351" s="121"/>
      <c r="L351" s="154">
        <f t="shared" ref="L351:L355" si="163">+K351</f>
        <v>0</v>
      </c>
      <c r="M351" s="196"/>
      <c r="N351" s="152"/>
      <c r="O351" s="152"/>
      <c r="P351" s="152"/>
      <c r="Q351" s="152"/>
      <c r="R351" s="152"/>
      <c r="S351" s="152"/>
      <c r="T351" s="152"/>
      <c r="U351" s="152"/>
      <c r="V351" s="448"/>
      <c r="W351" s="153"/>
      <c r="X351" s="448"/>
      <c r="Y351" s="448"/>
      <c r="AA351" s="448"/>
      <c r="AB351" s="448"/>
      <c r="AD351" s="448"/>
      <c r="AF351" s="101"/>
      <c r="AG351" s="101"/>
      <c r="AH351" s="101"/>
    </row>
    <row r="352" spans="1:34" ht="26.25" customHeight="1">
      <c r="A352" s="120">
        <f t="shared" si="162"/>
        <v>352</v>
      </c>
      <c r="B352" s="1444"/>
      <c r="C352" s="1397"/>
      <c r="D352" s="1579"/>
      <c r="E352" s="1580"/>
      <c r="F352" s="1275" t="s">
        <v>274</v>
      </c>
      <c r="G352" s="1276"/>
      <c r="H352" s="149"/>
      <c r="I352" s="149"/>
      <c r="J352" s="149"/>
      <c r="K352" s="121"/>
      <c r="L352" s="154">
        <f t="shared" si="163"/>
        <v>0</v>
      </c>
      <c r="M352" s="196"/>
      <c r="N352" s="152"/>
      <c r="O352" s="152"/>
      <c r="P352" s="152"/>
      <c r="Q352" s="152"/>
      <c r="R352" s="152"/>
      <c r="S352" s="152"/>
      <c r="T352" s="152"/>
      <c r="U352" s="152"/>
      <c r="V352" s="448"/>
      <c r="W352" s="153"/>
      <c r="X352" s="448"/>
      <c r="Y352" s="448"/>
      <c r="AA352" s="448"/>
      <c r="AB352" s="448"/>
      <c r="AD352" s="448"/>
      <c r="AF352" s="101"/>
      <c r="AG352" s="101"/>
      <c r="AH352" s="101"/>
    </row>
    <row r="353" spans="1:34" ht="30.75" customHeight="1">
      <c r="A353" s="120">
        <f t="shared" si="162"/>
        <v>353</v>
      </c>
      <c r="B353" s="1444"/>
      <c r="C353" s="1397"/>
      <c r="D353" s="1579"/>
      <c r="E353" s="1580"/>
      <c r="F353" s="1275" t="s">
        <v>49</v>
      </c>
      <c r="G353" s="1276"/>
      <c r="H353" s="149"/>
      <c r="I353" s="149"/>
      <c r="J353" s="149"/>
      <c r="K353" s="121"/>
      <c r="L353" s="154">
        <f t="shared" si="163"/>
        <v>0</v>
      </c>
      <c r="M353" s="196"/>
      <c r="N353" s="152"/>
      <c r="O353" s="152"/>
      <c r="P353" s="152"/>
      <c r="Q353" s="152"/>
      <c r="R353" s="152"/>
      <c r="S353" s="152"/>
      <c r="T353" s="152"/>
      <c r="U353" s="152"/>
      <c r="V353" s="448"/>
      <c r="W353" s="153"/>
      <c r="X353" s="448"/>
      <c r="Y353" s="448"/>
      <c r="AA353" s="448"/>
      <c r="AB353" s="448"/>
      <c r="AD353" s="448"/>
      <c r="AF353" s="101"/>
      <c r="AG353" s="101"/>
      <c r="AH353" s="101"/>
    </row>
    <row r="354" spans="1:34" ht="19.7" customHeight="1">
      <c r="A354" s="120">
        <f>A353+1</f>
        <v>354</v>
      </c>
      <c r="B354" s="1444"/>
      <c r="C354" s="1397"/>
      <c r="D354" s="1579"/>
      <c r="E354" s="1580"/>
      <c r="F354" s="1279" t="s">
        <v>1092</v>
      </c>
      <c r="G354" s="1278"/>
      <c r="H354" s="149"/>
      <c r="I354" s="149"/>
      <c r="J354" s="149"/>
      <c r="K354" s="441"/>
      <c r="L354" s="154">
        <f t="shared" si="163"/>
        <v>0</v>
      </c>
      <c r="M354" s="196"/>
      <c r="N354" s="152"/>
      <c r="O354" s="152"/>
      <c r="P354" s="152"/>
      <c r="Q354" s="152"/>
      <c r="R354" s="152"/>
      <c r="S354" s="152"/>
      <c r="T354" s="152"/>
      <c r="U354" s="152"/>
      <c r="V354" s="448"/>
      <c r="W354" s="153"/>
      <c r="X354" s="448"/>
      <c r="Y354" s="448"/>
      <c r="AA354" s="448"/>
      <c r="AB354" s="448"/>
      <c r="AD354" s="448"/>
      <c r="AF354" s="101"/>
      <c r="AG354" s="101"/>
      <c r="AH354" s="101"/>
    </row>
    <row r="355" spans="1:34" ht="15.95" customHeight="1">
      <c r="A355" s="120">
        <f t="shared" si="162"/>
        <v>355</v>
      </c>
      <c r="B355" s="1444"/>
      <c r="C355" s="1397"/>
      <c r="D355" s="1579"/>
      <c r="E355" s="1580"/>
      <c r="F355" s="1275" t="s">
        <v>48</v>
      </c>
      <c r="G355" s="1276"/>
      <c r="H355" s="149"/>
      <c r="I355" s="149"/>
      <c r="J355" s="149"/>
      <c r="K355" s="441">
        <f ca="1">K143+K190+K242</f>
        <v>0</v>
      </c>
      <c r="L355" s="154">
        <f t="shared" ca="1" si="163"/>
        <v>0</v>
      </c>
      <c r="M355" s="196"/>
      <c r="N355" s="152"/>
      <c r="O355" s="152"/>
      <c r="P355" s="152"/>
      <c r="Q355" s="152"/>
      <c r="R355" s="152"/>
      <c r="S355" s="152"/>
      <c r="T355" s="152"/>
      <c r="U355" s="152"/>
      <c r="V355" s="448"/>
      <c r="W355" s="153"/>
      <c r="X355" s="448"/>
      <c r="Y355" s="448"/>
      <c r="AA355" s="448"/>
      <c r="AB355" s="448"/>
      <c r="AD355" s="448"/>
      <c r="AF355" s="101"/>
      <c r="AG355" s="101"/>
      <c r="AH355" s="101"/>
    </row>
    <row r="356" spans="1:34" ht="49.5" customHeight="1">
      <c r="A356" s="120">
        <f>A355+1</f>
        <v>356</v>
      </c>
      <c r="B356" s="1444"/>
      <c r="C356" s="1397"/>
      <c r="D356" s="1579"/>
      <c r="E356" s="1580"/>
      <c r="F356" s="1275" t="s">
        <v>213</v>
      </c>
      <c r="G356" s="1276"/>
      <c r="H356" s="155"/>
      <c r="I356" s="155"/>
      <c r="J356" s="443"/>
      <c r="K356" s="464">
        <f ca="1">+J96+J97+J98+J99+J100+J101+J102</f>
        <v>0</v>
      </c>
      <c r="L356" s="154">
        <f ca="1">+K356</f>
        <v>0</v>
      </c>
      <c r="M356" s="196"/>
      <c r="N356" s="152"/>
      <c r="O356" s="152"/>
      <c r="P356" s="152"/>
      <c r="Q356" s="152"/>
      <c r="R356" s="152"/>
      <c r="S356" s="152"/>
      <c r="T356" s="152"/>
      <c r="U356" s="152"/>
      <c r="V356" s="196"/>
      <c r="W356" s="153"/>
      <c r="X356" s="196"/>
      <c r="Y356" s="196"/>
      <c r="AA356" s="196"/>
      <c r="AB356" s="196"/>
      <c r="AD356" s="196"/>
      <c r="AF356" s="101"/>
      <c r="AG356" s="101"/>
      <c r="AH356" s="101"/>
    </row>
    <row r="357" spans="1:34" ht="49.5" customHeight="1">
      <c r="A357" s="120">
        <f>A356+1</f>
        <v>357</v>
      </c>
      <c r="B357" s="1445"/>
      <c r="C357" s="1505"/>
      <c r="D357" s="1579"/>
      <c r="E357" s="1580"/>
      <c r="F357" s="1275" t="s">
        <v>956</v>
      </c>
      <c r="G357" s="1276"/>
      <c r="H357" s="613"/>
      <c r="I357" s="613"/>
      <c r="J357" s="614"/>
      <c r="K357" s="615"/>
      <c r="L357" s="616"/>
      <c r="M357" s="196"/>
      <c r="N357" s="152"/>
      <c r="O357" s="152"/>
      <c r="P357" s="152"/>
      <c r="Q357" s="152"/>
      <c r="R357" s="152"/>
      <c r="S357" s="152"/>
      <c r="T357" s="152"/>
      <c r="U357" s="152"/>
      <c r="V357" s="196"/>
      <c r="W357" s="153"/>
      <c r="X357" s="196"/>
      <c r="Y357" s="196"/>
      <c r="AA357" s="196"/>
      <c r="AB357" s="196"/>
      <c r="AD357" s="196"/>
      <c r="AF357" s="101"/>
      <c r="AG357" s="101"/>
      <c r="AH357" s="101"/>
    </row>
    <row r="358" spans="1:34" ht="26.25" customHeight="1">
      <c r="A358" s="120">
        <f>A357+1</f>
        <v>358</v>
      </c>
      <c r="B358" s="1444"/>
      <c r="C358" s="1397"/>
      <c r="D358" s="1581"/>
      <c r="E358" s="1582"/>
      <c r="F358" s="1275" t="s">
        <v>749</v>
      </c>
      <c r="G358" s="1276"/>
      <c r="H358" s="149"/>
      <c r="I358" s="149"/>
      <c r="J358" s="149"/>
      <c r="K358" s="121"/>
      <c r="L358" s="154">
        <f>+K358</f>
        <v>0</v>
      </c>
      <c r="M358" s="196"/>
      <c r="N358" s="152"/>
      <c r="O358" s="152"/>
      <c r="P358" s="152"/>
      <c r="Q358" s="152"/>
      <c r="R358" s="152"/>
      <c r="S358" s="152"/>
      <c r="T358" s="152"/>
      <c r="U358" s="152"/>
      <c r="V358" s="196"/>
      <c r="W358" s="153"/>
      <c r="X358" s="196"/>
      <c r="Y358" s="196"/>
      <c r="AA358" s="196"/>
      <c r="AB358" s="196"/>
      <c r="AD358" s="196"/>
      <c r="AF358" s="101"/>
      <c r="AG358" s="101"/>
      <c r="AH358" s="101"/>
    </row>
    <row r="359" spans="1:34" s="136" customFormat="1" ht="22.5" customHeight="1">
      <c r="A359" s="120">
        <f t="shared" ref="A359:A389" si="164">A358+1</f>
        <v>359</v>
      </c>
      <c r="B359" s="1444"/>
      <c r="C359" s="1447" t="s">
        <v>820</v>
      </c>
      <c r="D359" s="1448"/>
      <c r="E359" s="1286"/>
      <c r="F359" s="1286"/>
      <c r="G359" s="1287"/>
      <c r="H359" s="145"/>
      <c r="I359" s="145"/>
      <c r="J359" s="145"/>
      <c r="K359" s="146"/>
      <c r="L359" s="401">
        <f ca="1">SUM(L360:L390)</f>
        <v>3500000</v>
      </c>
      <c r="M359" s="451"/>
      <c r="N359" s="156"/>
      <c r="O359" s="156"/>
      <c r="P359" s="156"/>
      <c r="Q359" s="156"/>
      <c r="R359" s="156"/>
      <c r="S359" s="156"/>
      <c r="T359" s="156"/>
      <c r="U359" s="156"/>
      <c r="V359" s="457"/>
      <c r="W359" s="157"/>
      <c r="X359" s="457"/>
      <c r="Y359" s="457"/>
      <c r="Z359" s="133"/>
      <c r="AA359" s="457"/>
      <c r="AB359" s="457"/>
      <c r="AC359" s="133"/>
      <c r="AD359" s="457"/>
      <c r="AE359" s="133"/>
      <c r="AF359" s="133"/>
      <c r="AG359" s="133"/>
      <c r="AH359" s="133"/>
    </row>
    <row r="360" spans="1:34" ht="27.75" customHeight="1">
      <c r="A360" s="120">
        <f t="shared" si="164"/>
        <v>360</v>
      </c>
      <c r="B360" s="1444"/>
      <c r="C360" s="1435"/>
      <c r="D360" s="1310" t="s">
        <v>217</v>
      </c>
      <c r="E360" s="1310"/>
      <c r="F360" s="1275" t="s">
        <v>561</v>
      </c>
      <c r="G360" s="1276"/>
      <c r="H360" s="149"/>
      <c r="I360" s="149"/>
      <c r="J360" s="400"/>
      <c r="K360" s="440">
        <f ca="1">+J195+J247</f>
        <v>0</v>
      </c>
      <c r="L360" s="154">
        <f ca="1">+K360</f>
        <v>0</v>
      </c>
      <c r="M360" s="196"/>
      <c r="N360" s="152"/>
      <c r="O360" s="152"/>
      <c r="P360" s="152"/>
      <c r="Q360" s="152"/>
      <c r="R360" s="152"/>
      <c r="S360" s="152"/>
      <c r="T360" s="152"/>
      <c r="U360" s="152"/>
      <c r="V360" s="196"/>
      <c r="W360" s="153"/>
      <c r="X360" s="196"/>
      <c r="Y360" s="196"/>
      <c r="AA360" s="196"/>
      <c r="AB360" s="196"/>
      <c r="AD360" s="196"/>
      <c r="AF360" s="101"/>
      <c r="AG360" s="101"/>
      <c r="AH360" s="101"/>
    </row>
    <row r="361" spans="1:34" ht="18.75" customHeight="1">
      <c r="A361" s="120">
        <f t="shared" si="164"/>
        <v>361</v>
      </c>
      <c r="B361" s="1444"/>
      <c r="C361" s="1397"/>
      <c r="D361" s="1310"/>
      <c r="E361" s="1310"/>
      <c r="F361" s="1275" t="s">
        <v>776</v>
      </c>
      <c r="G361" s="1276"/>
      <c r="H361" s="149"/>
      <c r="I361" s="149"/>
      <c r="J361" s="149"/>
      <c r="K361" s="121"/>
      <c r="L361" s="154">
        <f t="shared" ref="L361:L388" si="165">+K361</f>
        <v>0</v>
      </c>
      <c r="M361" s="196"/>
      <c r="N361" s="152"/>
      <c r="O361" s="152"/>
      <c r="P361" s="152"/>
      <c r="Q361" s="152"/>
      <c r="R361" s="152"/>
      <c r="S361" s="152"/>
      <c r="T361" s="152"/>
      <c r="U361" s="152"/>
      <c r="V361" s="196"/>
      <c r="W361" s="153"/>
      <c r="X361" s="196"/>
      <c r="Y361" s="196"/>
      <c r="AA361" s="196"/>
      <c r="AB361" s="196"/>
      <c r="AD361" s="196"/>
      <c r="AF361" s="101"/>
      <c r="AG361" s="101"/>
      <c r="AH361" s="101"/>
    </row>
    <row r="362" spans="1:34" ht="27.75" customHeight="1">
      <c r="A362" s="120">
        <f t="shared" si="164"/>
        <v>362</v>
      </c>
      <c r="B362" s="1444"/>
      <c r="C362" s="1397"/>
      <c r="D362" s="1310"/>
      <c r="E362" s="1310"/>
      <c r="F362" s="1275" t="s">
        <v>44</v>
      </c>
      <c r="G362" s="1276"/>
      <c r="H362" s="149"/>
      <c r="I362" s="149"/>
      <c r="J362" s="149"/>
      <c r="K362" s="121"/>
      <c r="L362" s="154">
        <f t="shared" si="165"/>
        <v>0</v>
      </c>
      <c r="M362" s="196"/>
      <c r="N362" s="152"/>
      <c r="O362" s="152"/>
      <c r="P362" s="152"/>
      <c r="Q362" s="152"/>
      <c r="R362" s="152"/>
      <c r="S362" s="152"/>
      <c r="T362" s="152"/>
      <c r="U362" s="152"/>
      <c r="V362" s="196"/>
      <c r="W362" s="153"/>
      <c r="X362" s="196"/>
      <c r="Y362" s="196"/>
      <c r="AA362" s="196"/>
      <c r="AB362" s="196"/>
      <c r="AD362" s="196"/>
      <c r="AF362" s="101"/>
      <c r="AG362" s="101"/>
      <c r="AH362" s="101"/>
    </row>
    <row r="363" spans="1:34" ht="27.75" customHeight="1">
      <c r="A363" s="120">
        <f t="shared" si="164"/>
        <v>363</v>
      </c>
      <c r="B363" s="1444"/>
      <c r="C363" s="1397"/>
      <c r="D363" s="1310"/>
      <c r="E363" s="1310"/>
      <c r="F363" s="1275" t="s">
        <v>116</v>
      </c>
      <c r="G363" s="1276"/>
      <c r="H363" s="149"/>
      <c r="I363" s="149"/>
      <c r="J363" s="149"/>
      <c r="K363" s="121"/>
      <c r="L363" s="154">
        <f t="shared" si="165"/>
        <v>0</v>
      </c>
      <c r="M363" s="196"/>
      <c r="N363" s="152"/>
      <c r="O363" s="152"/>
      <c r="P363" s="152"/>
      <c r="Q363" s="152"/>
      <c r="R363" s="152"/>
      <c r="S363" s="152"/>
      <c r="T363" s="152"/>
      <c r="U363" s="152"/>
      <c r="V363" s="196"/>
      <c r="W363" s="153"/>
      <c r="X363" s="196"/>
      <c r="Y363" s="196"/>
      <c r="AA363" s="196"/>
      <c r="AB363" s="196"/>
      <c r="AD363" s="196"/>
      <c r="AF363" s="101"/>
      <c r="AG363" s="101"/>
      <c r="AH363" s="101"/>
    </row>
    <row r="364" spans="1:34" ht="27.75" customHeight="1">
      <c r="A364" s="120">
        <f t="shared" si="164"/>
        <v>364</v>
      </c>
      <c r="B364" s="1444"/>
      <c r="C364" s="1397"/>
      <c r="D364" s="1310"/>
      <c r="E364" s="1310"/>
      <c r="F364" s="1275" t="s">
        <v>45</v>
      </c>
      <c r="G364" s="1276"/>
      <c r="H364" s="149"/>
      <c r="I364" s="149"/>
      <c r="J364" s="149"/>
      <c r="K364" s="440">
        <f ca="1">+J336</f>
        <v>0</v>
      </c>
      <c r="L364" s="154">
        <f t="shared" ca="1" si="165"/>
        <v>0</v>
      </c>
      <c r="M364" s="196"/>
      <c r="N364" s="152"/>
      <c r="O364" s="152"/>
      <c r="P364" s="152"/>
      <c r="Q364" s="152"/>
      <c r="R364" s="152"/>
      <c r="S364" s="152"/>
      <c r="T364" s="152"/>
      <c r="U364" s="152"/>
      <c r="V364" s="196"/>
      <c r="W364" s="153"/>
      <c r="X364" s="196"/>
      <c r="Y364" s="196"/>
      <c r="AA364" s="196"/>
      <c r="AB364" s="196"/>
      <c r="AD364" s="196"/>
      <c r="AF364" s="101"/>
      <c r="AG364" s="101"/>
      <c r="AH364" s="101"/>
    </row>
    <row r="365" spans="1:34" ht="27.75" customHeight="1">
      <c r="A365" s="120">
        <f t="shared" si="164"/>
        <v>365</v>
      </c>
      <c r="B365" s="1444"/>
      <c r="C365" s="1397"/>
      <c r="D365" s="1310"/>
      <c r="E365" s="1310"/>
      <c r="F365" s="1275" t="s">
        <v>46</v>
      </c>
      <c r="G365" s="1276"/>
      <c r="H365" s="149"/>
      <c r="I365" s="149"/>
      <c r="J365" s="400"/>
      <c r="K365" s="440">
        <f ca="1">+J143+J190+J242</f>
        <v>0</v>
      </c>
      <c r="L365" s="154">
        <f t="shared" ca="1" si="165"/>
        <v>0</v>
      </c>
      <c r="M365" s="196"/>
      <c r="N365" s="152"/>
      <c r="O365" s="152"/>
      <c r="P365" s="152"/>
      <c r="Q365" s="152"/>
      <c r="R365" s="152"/>
      <c r="S365" s="152"/>
      <c r="T365" s="152"/>
      <c r="U365" s="152"/>
      <c r="V365" s="196"/>
      <c r="W365" s="153"/>
      <c r="X365" s="196"/>
      <c r="Y365" s="196"/>
      <c r="AA365" s="196"/>
      <c r="AB365" s="196"/>
      <c r="AD365" s="196"/>
      <c r="AF365" s="101"/>
      <c r="AG365" s="101"/>
      <c r="AH365" s="101"/>
    </row>
    <row r="366" spans="1:34" ht="27.75" customHeight="1">
      <c r="A366" s="120">
        <f t="shared" si="164"/>
        <v>366</v>
      </c>
      <c r="B366" s="1444"/>
      <c r="C366" s="1397"/>
      <c r="D366" s="1310"/>
      <c r="E366" s="1310"/>
      <c r="F366" s="1275" t="s">
        <v>47</v>
      </c>
      <c r="G366" s="1276"/>
      <c r="H366" s="149"/>
      <c r="I366" s="149"/>
      <c r="J366" s="149"/>
      <c r="K366" s="121"/>
      <c r="L366" s="154">
        <f t="shared" si="165"/>
        <v>0</v>
      </c>
      <c r="M366" s="196"/>
      <c r="N366" s="152"/>
      <c r="O366" s="152"/>
      <c r="P366" s="152"/>
      <c r="Q366" s="152"/>
      <c r="R366" s="152"/>
      <c r="S366" s="152"/>
      <c r="T366" s="152"/>
      <c r="U366" s="152"/>
      <c r="V366" s="196"/>
      <c r="W366" s="153"/>
      <c r="X366" s="196"/>
      <c r="Y366" s="196"/>
      <c r="AA366" s="196"/>
      <c r="AB366" s="196"/>
      <c r="AD366" s="196"/>
      <c r="AF366" s="101"/>
      <c r="AG366" s="101"/>
      <c r="AH366" s="101"/>
    </row>
    <row r="367" spans="1:34" ht="27.75" customHeight="1">
      <c r="A367" s="120">
        <f t="shared" si="164"/>
        <v>367</v>
      </c>
      <c r="B367" s="1444"/>
      <c r="C367" s="1397"/>
      <c r="D367" s="1310"/>
      <c r="E367" s="1310"/>
      <c r="F367" s="1275" t="s">
        <v>66</v>
      </c>
      <c r="G367" s="1276"/>
      <c r="H367" s="149"/>
      <c r="I367" s="149"/>
      <c r="J367" s="400"/>
      <c r="K367" s="440"/>
      <c r="L367" s="154">
        <f t="shared" si="165"/>
        <v>0</v>
      </c>
      <c r="M367" s="196"/>
      <c r="N367" s="152"/>
      <c r="O367" s="152"/>
      <c r="P367" s="152"/>
      <c r="Q367" s="152"/>
      <c r="R367" s="152"/>
      <c r="S367" s="152"/>
      <c r="T367" s="152"/>
      <c r="U367" s="152"/>
      <c r="V367" s="196"/>
      <c r="W367" s="153"/>
      <c r="X367" s="196"/>
      <c r="Y367" s="196"/>
      <c r="AA367" s="196"/>
      <c r="AB367" s="196"/>
      <c r="AD367" s="196"/>
      <c r="AF367" s="101"/>
      <c r="AG367" s="101"/>
      <c r="AH367" s="101"/>
    </row>
    <row r="368" spans="1:34" ht="27.75" customHeight="1">
      <c r="A368" s="120">
        <f t="shared" si="164"/>
        <v>368</v>
      </c>
      <c r="B368" s="1444"/>
      <c r="C368" s="1397"/>
      <c r="D368" s="1310"/>
      <c r="E368" s="1310"/>
      <c r="F368" s="1275" t="s">
        <v>67</v>
      </c>
      <c r="G368" s="1276"/>
      <c r="H368" s="149"/>
      <c r="I368" s="149"/>
      <c r="J368" s="400"/>
      <c r="K368" s="440">
        <f ca="1">+J306</f>
        <v>0</v>
      </c>
      <c r="L368" s="154">
        <f t="shared" ca="1" si="165"/>
        <v>0</v>
      </c>
      <c r="M368" s="196"/>
      <c r="N368" s="152"/>
      <c r="O368" s="152"/>
      <c r="P368" s="152"/>
      <c r="Q368" s="152"/>
      <c r="R368" s="152"/>
      <c r="S368" s="152"/>
      <c r="T368" s="152"/>
      <c r="U368" s="152"/>
      <c r="V368" s="196"/>
      <c r="W368" s="153"/>
      <c r="X368" s="196"/>
      <c r="Y368" s="196"/>
      <c r="AA368" s="196"/>
      <c r="AB368" s="196"/>
      <c r="AD368" s="196"/>
      <c r="AF368" s="101"/>
      <c r="AG368" s="101"/>
      <c r="AH368" s="101"/>
    </row>
    <row r="369" spans="1:34" ht="27.75" customHeight="1">
      <c r="A369" s="120">
        <f t="shared" si="164"/>
        <v>369</v>
      </c>
      <c r="B369" s="1444"/>
      <c r="C369" s="1397"/>
      <c r="D369" s="1310"/>
      <c r="E369" s="1310"/>
      <c r="F369" s="1275" t="s">
        <v>50</v>
      </c>
      <c r="G369" s="1276"/>
      <c r="H369" s="149"/>
      <c r="I369" s="149"/>
      <c r="J369" s="400"/>
      <c r="K369" s="440"/>
      <c r="L369" s="154">
        <f t="shared" si="165"/>
        <v>0</v>
      </c>
      <c r="M369" s="196"/>
      <c r="N369" s="152"/>
      <c r="O369" s="152"/>
      <c r="P369" s="152"/>
      <c r="Q369" s="152"/>
      <c r="R369" s="152"/>
      <c r="S369" s="152"/>
      <c r="T369" s="152"/>
      <c r="U369" s="152"/>
      <c r="V369" s="196"/>
      <c r="W369" s="153"/>
      <c r="X369" s="196"/>
      <c r="Y369" s="196"/>
      <c r="AA369" s="196"/>
      <c r="AB369" s="196"/>
      <c r="AD369" s="196"/>
      <c r="AF369" s="101"/>
      <c r="AG369" s="101"/>
      <c r="AH369" s="101"/>
    </row>
    <row r="370" spans="1:34" ht="27.75" customHeight="1">
      <c r="A370" s="120">
        <f t="shared" si="164"/>
        <v>370</v>
      </c>
      <c r="B370" s="1444"/>
      <c r="C370" s="1397"/>
      <c r="D370" s="1310"/>
      <c r="E370" s="1310"/>
      <c r="F370" s="1275" t="s">
        <v>483</v>
      </c>
      <c r="G370" s="1276"/>
      <c r="H370" s="149"/>
      <c r="I370" s="149"/>
      <c r="J370" s="400"/>
      <c r="K370" s="440">
        <f ca="1">+J317+J318+J319+J320+J324</f>
        <v>0</v>
      </c>
      <c r="L370" s="154">
        <f t="shared" ca="1" si="165"/>
        <v>0</v>
      </c>
      <c r="M370" s="196"/>
      <c r="N370" s="152"/>
      <c r="O370" s="152"/>
      <c r="P370" s="152"/>
      <c r="Q370" s="152"/>
      <c r="R370" s="152"/>
      <c r="S370" s="152"/>
      <c r="T370" s="152"/>
      <c r="U370" s="152"/>
      <c r="V370" s="196"/>
      <c r="W370" s="153"/>
      <c r="X370" s="196"/>
      <c r="Y370" s="196"/>
      <c r="AA370" s="196"/>
      <c r="AB370" s="196"/>
      <c r="AD370" s="196"/>
      <c r="AF370" s="101"/>
      <c r="AG370" s="101"/>
      <c r="AH370" s="101"/>
    </row>
    <row r="371" spans="1:34" ht="27.75" customHeight="1">
      <c r="A371" s="120">
        <f t="shared" si="164"/>
        <v>371</v>
      </c>
      <c r="B371" s="1444"/>
      <c r="C371" s="1397"/>
      <c r="D371" s="1310"/>
      <c r="E371" s="1310"/>
      <c r="F371" s="1275" t="s">
        <v>52</v>
      </c>
      <c r="G371" s="1276"/>
      <c r="H371" s="149"/>
      <c r="I371" s="149"/>
      <c r="J371" s="400"/>
      <c r="K371" s="121"/>
      <c r="L371" s="154">
        <f t="shared" si="165"/>
        <v>0</v>
      </c>
      <c r="M371" s="196"/>
      <c r="N371" s="152"/>
      <c r="O371" s="152"/>
      <c r="P371" s="152"/>
      <c r="Q371" s="152"/>
      <c r="R371" s="152"/>
      <c r="S371" s="152"/>
      <c r="T371" s="152"/>
      <c r="U371" s="152"/>
      <c r="V371" s="196"/>
      <c r="W371" s="153"/>
      <c r="X371" s="196"/>
      <c r="Y371" s="196"/>
      <c r="AA371" s="196"/>
      <c r="AB371" s="196"/>
      <c r="AD371" s="196"/>
      <c r="AF371" s="101"/>
      <c r="AG371" s="101"/>
      <c r="AH371" s="101"/>
    </row>
    <row r="372" spans="1:34" ht="27.75" customHeight="1">
      <c r="A372" s="120">
        <f t="shared" si="164"/>
        <v>372</v>
      </c>
      <c r="B372" s="1444"/>
      <c r="C372" s="1397"/>
      <c r="D372" s="1310"/>
      <c r="E372" s="1310"/>
      <c r="F372" s="1275" t="s">
        <v>55</v>
      </c>
      <c r="G372" s="1276"/>
      <c r="H372" s="149"/>
      <c r="I372" s="149"/>
      <c r="J372" s="400"/>
      <c r="K372" s="440">
        <f ca="1">+J308</f>
        <v>0</v>
      </c>
      <c r="L372" s="154">
        <f t="shared" ca="1" si="165"/>
        <v>0</v>
      </c>
      <c r="M372" s="196"/>
      <c r="N372" s="152"/>
      <c r="O372" s="152"/>
      <c r="P372" s="152"/>
      <c r="Q372" s="152"/>
      <c r="R372" s="152"/>
      <c r="S372" s="152"/>
      <c r="T372" s="152"/>
      <c r="U372" s="152"/>
      <c r="V372" s="196"/>
      <c r="W372" s="153"/>
      <c r="X372" s="196"/>
      <c r="Y372" s="196"/>
      <c r="AA372" s="196"/>
      <c r="AB372" s="196"/>
      <c r="AD372" s="196"/>
      <c r="AF372" s="101"/>
      <c r="AG372" s="101"/>
      <c r="AH372" s="101"/>
    </row>
    <row r="373" spans="1:34" ht="27.75" customHeight="1">
      <c r="A373" s="120">
        <f t="shared" si="164"/>
        <v>373</v>
      </c>
      <c r="B373" s="1444"/>
      <c r="C373" s="1397"/>
      <c r="D373" s="1310"/>
      <c r="E373" s="1310"/>
      <c r="F373" s="1275" t="s">
        <v>484</v>
      </c>
      <c r="G373" s="1276"/>
      <c r="H373" s="149"/>
      <c r="I373" s="149"/>
      <c r="J373" s="400"/>
      <c r="K373" s="440">
        <f ca="1">+J203+J255</f>
        <v>0</v>
      </c>
      <c r="L373" s="154">
        <f t="shared" ca="1" si="165"/>
        <v>0</v>
      </c>
      <c r="M373" s="196"/>
      <c r="N373" s="152"/>
      <c r="O373" s="152"/>
      <c r="P373" s="152"/>
      <c r="Q373" s="152"/>
      <c r="R373" s="152"/>
      <c r="S373" s="152"/>
      <c r="T373" s="152"/>
      <c r="U373" s="152"/>
      <c r="V373" s="196"/>
      <c r="W373" s="153"/>
      <c r="X373" s="196"/>
      <c r="Y373" s="196"/>
      <c r="AA373" s="196"/>
      <c r="AB373" s="196"/>
      <c r="AD373" s="196"/>
      <c r="AF373" s="101"/>
      <c r="AG373" s="101"/>
      <c r="AH373" s="101"/>
    </row>
    <row r="374" spans="1:34" ht="27.75" customHeight="1">
      <c r="A374" s="120">
        <f t="shared" si="164"/>
        <v>374</v>
      </c>
      <c r="B374" s="1444"/>
      <c r="C374" s="1397"/>
      <c r="D374" s="1310"/>
      <c r="E374" s="1310"/>
      <c r="F374" s="1275" t="s">
        <v>63</v>
      </c>
      <c r="G374" s="1276"/>
      <c r="H374" s="158"/>
      <c r="I374" s="158"/>
      <c r="J374" s="158"/>
      <c r="K374" s="159"/>
      <c r="L374" s="154">
        <f t="shared" si="165"/>
        <v>0</v>
      </c>
      <c r="M374" s="196"/>
      <c r="N374" s="152"/>
      <c r="O374" s="152"/>
      <c r="P374" s="152"/>
      <c r="Q374" s="152"/>
      <c r="R374" s="152"/>
      <c r="S374" s="152"/>
      <c r="T374" s="152"/>
      <c r="U374" s="152"/>
      <c r="V374" s="196"/>
      <c r="W374" s="153"/>
      <c r="X374" s="196"/>
      <c r="Y374" s="196"/>
      <c r="AA374" s="196"/>
      <c r="AB374" s="196"/>
      <c r="AD374" s="196"/>
      <c r="AF374" s="101"/>
      <c r="AG374" s="101"/>
      <c r="AH374" s="101"/>
    </row>
    <row r="375" spans="1:34" ht="36" customHeight="1">
      <c r="A375" s="120">
        <f t="shared" si="164"/>
        <v>375</v>
      </c>
      <c r="B375" s="1444"/>
      <c r="C375" s="1397"/>
      <c r="D375" s="1310"/>
      <c r="E375" s="1310"/>
      <c r="F375" s="1275" t="s">
        <v>485</v>
      </c>
      <c r="G375" s="1276"/>
      <c r="H375" s="158"/>
      <c r="I375" s="158"/>
      <c r="J375" s="444"/>
      <c r="K375" s="159"/>
      <c r="L375" s="154">
        <f t="shared" si="165"/>
        <v>0</v>
      </c>
      <c r="M375" s="196"/>
      <c r="N375" s="152"/>
      <c r="O375" s="152"/>
      <c r="P375" s="152"/>
      <c r="Q375" s="152"/>
      <c r="R375" s="152"/>
      <c r="S375" s="152"/>
      <c r="T375" s="152"/>
      <c r="U375" s="152"/>
      <c r="V375" s="196"/>
      <c r="W375" s="153"/>
      <c r="X375" s="196"/>
      <c r="Y375" s="196"/>
      <c r="AA375" s="196"/>
      <c r="AB375" s="196"/>
      <c r="AD375" s="196"/>
      <c r="AF375" s="101"/>
      <c r="AG375" s="101"/>
      <c r="AH375" s="101"/>
    </row>
    <row r="376" spans="1:34" ht="27.75" customHeight="1">
      <c r="A376" s="120">
        <f t="shared" si="164"/>
        <v>376</v>
      </c>
      <c r="B376" s="1444"/>
      <c r="C376" s="1397"/>
      <c r="D376" s="1310"/>
      <c r="E376" s="1310"/>
      <c r="F376" s="1275" t="s">
        <v>486</v>
      </c>
      <c r="G376" s="1276"/>
      <c r="H376" s="149"/>
      <c r="I376" s="149"/>
      <c r="J376" s="149"/>
      <c r="K376" s="440">
        <f ca="1">+J338</f>
        <v>0</v>
      </c>
      <c r="L376" s="154">
        <f t="shared" ca="1" si="165"/>
        <v>0</v>
      </c>
      <c r="M376" s="196"/>
      <c r="N376" s="152"/>
      <c r="O376" s="152"/>
      <c r="P376" s="152"/>
      <c r="Q376" s="152"/>
      <c r="R376" s="152"/>
      <c r="S376" s="152"/>
      <c r="T376" s="152"/>
      <c r="U376" s="152"/>
      <c r="V376" s="196"/>
      <c r="W376" s="153"/>
      <c r="X376" s="196"/>
      <c r="Y376" s="196"/>
      <c r="AA376" s="196"/>
      <c r="AB376" s="196"/>
      <c r="AD376" s="196"/>
      <c r="AF376" s="101"/>
      <c r="AG376" s="101"/>
      <c r="AH376" s="101"/>
    </row>
    <row r="377" spans="1:34" ht="36" customHeight="1">
      <c r="A377" s="120">
        <f t="shared" si="164"/>
        <v>377</v>
      </c>
      <c r="B377" s="1444"/>
      <c r="C377" s="1397"/>
      <c r="D377" s="1310"/>
      <c r="E377" s="1310"/>
      <c r="F377" s="1275" t="s">
        <v>821</v>
      </c>
      <c r="G377" s="1276"/>
      <c r="H377" s="158"/>
      <c r="I377" s="158"/>
      <c r="J377" s="158"/>
      <c r="K377" s="159"/>
      <c r="L377" s="154">
        <f t="shared" si="165"/>
        <v>0</v>
      </c>
      <c r="M377" s="196"/>
      <c r="N377" s="152"/>
      <c r="O377" s="152"/>
      <c r="P377" s="152"/>
      <c r="Q377" s="152"/>
      <c r="R377" s="152"/>
      <c r="S377" s="152"/>
      <c r="T377" s="152"/>
      <c r="U377" s="152"/>
      <c r="V377" s="196"/>
      <c r="W377" s="153"/>
      <c r="X377" s="196"/>
      <c r="Y377" s="196"/>
      <c r="AA377" s="196"/>
      <c r="AB377" s="196"/>
      <c r="AD377" s="196"/>
      <c r="AF377" s="101"/>
      <c r="AG377" s="101"/>
      <c r="AH377" s="101"/>
    </row>
    <row r="378" spans="1:34" ht="27.75" customHeight="1">
      <c r="A378" s="120">
        <f t="shared" si="164"/>
        <v>378</v>
      </c>
      <c r="B378" s="1444"/>
      <c r="C378" s="1397"/>
      <c r="D378" s="1310"/>
      <c r="E378" s="1310"/>
      <c r="F378" s="1275" t="s">
        <v>633</v>
      </c>
      <c r="G378" s="1276"/>
      <c r="H378" s="158"/>
      <c r="I378" s="158"/>
      <c r="J378" s="158"/>
      <c r="K378" s="159"/>
      <c r="L378" s="154">
        <f t="shared" si="165"/>
        <v>0</v>
      </c>
      <c r="M378" s="196"/>
      <c r="N378" s="152"/>
      <c r="O378" s="152"/>
      <c r="P378" s="152"/>
      <c r="Q378" s="152"/>
      <c r="R378" s="152"/>
      <c r="S378" s="152"/>
      <c r="T378" s="152"/>
      <c r="U378" s="152"/>
      <c r="V378" s="196"/>
      <c r="W378" s="153"/>
      <c r="X378" s="196"/>
      <c r="Y378" s="196"/>
      <c r="AA378" s="196"/>
      <c r="AB378" s="196"/>
      <c r="AD378" s="196"/>
      <c r="AF378" s="101"/>
      <c r="AG378" s="101"/>
      <c r="AH378" s="101"/>
    </row>
    <row r="379" spans="1:34" ht="34.5" customHeight="1">
      <c r="A379" s="120">
        <f t="shared" si="164"/>
        <v>379</v>
      </c>
      <c r="B379" s="1444"/>
      <c r="C379" s="1397"/>
      <c r="D379" s="1310"/>
      <c r="E379" s="1310"/>
      <c r="F379" s="1275" t="s">
        <v>671</v>
      </c>
      <c r="G379" s="1276"/>
      <c r="H379" s="158"/>
      <c r="I379" s="158"/>
      <c r="J379" s="158"/>
      <c r="K379" s="159"/>
      <c r="L379" s="154">
        <f t="shared" si="165"/>
        <v>0</v>
      </c>
      <c r="M379" s="196"/>
      <c r="N379" s="152"/>
      <c r="O379" s="152"/>
      <c r="P379" s="152"/>
      <c r="Q379" s="152"/>
      <c r="R379" s="152"/>
      <c r="S379" s="152"/>
      <c r="T379" s="152"/>
      <c r="U379" s="152"/>
      <c r="V379" s="196"/>
      <c r="W379" s="153"/>
      <c r="X379" s="196"/>
      <c r="Y379" s="196"/>
      <c r="AA379" s="196"/>
      <c r="AB379" s="196"/>
      <c r="AD379" s="196"/>
      <c r="AF379" s="101"/>
      <c r="AG379" s="101"/>
      <c r="AH379" s="101"/>
    </row>
    <row r="380" spans="1:34" ht="58.5" customHeight="1">
      <c r="A380" s="120">
        <f t="shared" si="164"/>
        <v>380</v>
      </c>
      <c r="B380" s="1444"/>
      <c r="C380" s="1397"/>
      <c r="D380" s="1310"/>
      <c r="E380" s="1310"/>
      <c r="F380" s="1275" t="s">
        <v>634</v>
      </c>
      <c r="G380" s="1276"/>
      <c r="H380" s="149"/>
      <c r="I380" s="149"/>
      <c r="J380" s="149"/>
      <c r="K380" s="121"/>
      <c r="L380" s="154">
        <f t="shared" si="165"/>
        <v>0</v>
      </c>
      <c r="M380" s="196"/>
      <c r="N380" s="152"/>
      <c r="O380" s="152"/>
      <c r="P380" s="152"/>
      <c r="Q380" s="152"/>
      <c r="R380" s="152"/>
      <c r="S380" s="152"/>
      <c r="T380" s="152"/>
      <c r="U380" s="152"/>
      <c r="V380" s="196"/>
      <c r="W380" s="153"/>
      <c r="X380" s="196"/>
      <c r="Y380" s="196"/>
      <c r="AA380" s="196"/>
      <c r="AB380" s="196"/>
      <c r="AD380" s="196"/>
      <c r="AF380" s="101"/>
      <c r="AG380" s="101"/>
      <c r="AH380" s="101"/>
    </row>
    <row r="381" spans="1:34" ht="27.75" customHeight="1">
      <c r="A381" s="120">
        <f t="shared" si="164"/>
        <v>381</v>
      </c>
      <c r="B381" s="1444"/>
      <c r="C381" s="1397"/>
      <c r="D381" s="1310"/>
      <c r="E381" s="1310"/>
      <c r="F381" s="1275" t="s">
        <v>69</v>
      </c>
      <c r="G381" s="1276"/>
      <c r="H381" s="149"/>
      <c r="I381" s="149"/>
      <c r="J381" s="400"/>
      <c r="K381" s="440">
        <f ca="1">+J336-K364</f>
        <v>0</v>
      </c>
      <c r="L381" s="154">
        <f t="shared" ca="1" si="165"/>
        <v>0</v>
      </c>
      <c r="M381" s="196"/>
      <c r="N381" s="152"/>
      <c r="O381" s="152"/>
      <c r="P381" s="152"/>
      <c r="Q381" s="152"/>
      <c r="R381" s="152"/>
      <c r="S381" s="152"/>
      <c r="T381" s="152"/>
      <c r="U381" s="152"/>
      <c r="V381" s="196"/>
      <c r="W381" s="153"/>
      <c r="X381" s="196"/>
      <c r="Y381" s="196"/>
      <c r="AA381" s="196"/>
      <c r="AB381" s="196"/>
      <c r="AD381" s="196"/>
      <c r="AF381" s="101"/>
      <c r="AG381" s="101"/>
      <c r="AH381" s="101"/>
    </row>
    <row r="382" spans="1:34" ht="27.75" customHeight="1">
      <c r="A382" s="120">
        <f t="shared" si="164"/>
        <v>382</v>
      </c>
      <c r="B382" s="1444"/>
      <c r="C382" s="1397"/>
      <c r="D382" s="1310"/>
      <c r="E382" s="1310"/>
      <c r="F382" s="1275" t="s">
        <v>218</v>
      </c>
      <c r="G382" s="1276"/>
      <c r="H382" s="149"/>
      <c r="I382" s="149"/>
      <c r="J382" s="149"/>
      <c r="K382" s="440"/>
      <c r="L382" s="154">
        <f>+K382</f>
        <v>0</v>
      </c>
      <c r="M382" s="196"/>
      <c r="N382" s="152"/>
      <c r="O382" s="152"/>
      <c r="P382" s="152"/>
      <c r="Q382" s="152"/>
      <c r="R382" s="152"/>
      <c r="S382" s="152"/>
      <c r="T382" s="152"/>
      <c r="U382" s="152"/>
      <c r="V382" s="196"/>
      <c r="W382" s="153"/>
      <c r="X382" s="196"/>
      <c r="Y382" s="196"/>
      <c r="AA382" s="196"/>
      <c r="AB382" s="196"/>
      <c r="AD382" s="196"/>
      <c r="AF382" s="101"/>
      <c r="AG382" s="101"/>
      <c r="AH382" s="101"/>
    </row>
    <row r="383" spans="1:34" ht="21.75" customHeight="1">
      <c r="A383" s="120">
        <f t="shared" si="164"/>
        <v>383</v>
      </c>
      <c r="B383" s="1444"/>
      <c r="C383" s="1397"/>
      <c r="D383" s="1310"/>
      <c r="E383" s="1310"/>
      <c r="F383" s="1275" t="s">
        <v>51</v>
      </c>
      <c r="G383" s="1276"/>
      <c r="H383" s="149"/>
      <c r="I383" s="149"/>
      <c r="J383" s="149"/>
      <c r="K383" s="121"/>
      <c r="L383" s="154">
        <f t="shared" si="165"/>
        <v>0</v>
      </c>
      <c r="M383" s="196"/>
      <c r="N383" s="152"/>
      <c r="O383" s="152"/>
      <c r="P383" s="152"/>
      <c r="Q383" s="152"/>
      <c r="R383" s="152"/>
      <c r="S383" s="152"/>
      <c r="T383" s="152"/>
      <c r="U383" s="152"/>
      <c r="V383" s="196"/>
      <c r="W383" s="153"/>
      <c r="X383" s="196"/>
      <c r="Y383" s="196"/>
      <c r="AA383" s="196"/>
      <c r="AB383" s="196"/>
      <c r="AD383" s="196"/>
      <c r="AF383" s="101"/>
      <c r="AG383" s="101"/>
      <c r="AH383" s="101"/>
    </row>
    <row r="384" spans="1:34" ht="33.950000000000003" customHeight="1">
      <c r="A384" s="120">
        <f t="shared" si="164"/>
        <v>384</v>
      </c>
      <c r="B384" s="1444"/>
      <c r="C384" s="1397"/>
      <c r="D384" s="1310" t="s">
        <v>219</v>
      </c>
      <c r="E384" s="1310"/>
      <c r="F384" s="1311" t="s">
        <v>53</v>
      </c>
      <c r="G384" s="1313"/>
      <c r="H384" s="149"/>
      <c r="I384" s="149"/>
      <c r="J384" s="149"/>
      <c r="K384" s="440">
        <v>3500000</v>
      </c>
      <c r="L384" s="154">
        <f t="shared" si="165"/>
        <v>3500000</v>
      </c>
      <c r="M384" s="196"/>
      <c r="N384" s="152"/>
      <c r="O384" s="152"/>
      <c r="P384" s="152"/>
      <c r="Q384" s="152"/>
      <c r="R384" s="152"/>
      <c r="S384" s="152"/>
      <c r="T384" s="152"/>
      <c r="U384" s="152"/>
      <c r="V384" s="196"/>
      <c r="W384" s="153"/>
      <c r="X384" s="196"/>
      <c r="Y384" s="196"/>
      <c r="AA384" s="196"/>
      <c r="AB384" s="196"/>
      <c r="AD384" s="196"/>
      <c r="AF384" s="101"/>
      <c r="AG384" s="101"/>
      <c r="AH384" s="101"/>
    </row>
    <row r="385" spans="1:34" ht="22.5" customHeight="1">
      <c r="A385" s="120">
        <f t="shared" si="164"/>
        <v>385</v>
      </c>
      <c r="B385" s="1444"/>
      <c r="C385" s="1397"/>
      <c r="D385" s="1310"/>
      <c r="E385" s="1310"/>
      <c r="F385" s="1275" t="s">
        <v>54</v>
      </c>
      <c r="G385" s="1276"/>
      <c r="H385" s="149"/>
      <c r="I385" s="149"/>
      <c r="J385" s="149"/>
      <c r="K385" s="121"/>
      <c r="L385" s="154">
        <f t="shared" si="165"/>
        <v>0</v>
      </c>
      <c r="M385" s="196"/>
      <c r="N385" s="152"/>
      <c r="O385" s="152"/>
      <c r="P385" s="152"/>
      <c r="Q385" s="152"/>
      <c r="R385" s="152"/>
      <c r="S385" s="152"/>
      <c r="T385" s="152"/>
      <c r="U385" s="152"/>
      <c r="V385" s="196"/>
      <c r="W385" s="153"/>
      <c r="X385" s="196"/>
      <c r="Y385" s="196"/>
      <c r="AA385" s="196"/>
      <c r="AB385" s="196"/>
      <c r="AD385" s="196"/>
      <c r="AF385" s="101"/>
      <c r="AG385" s="101"/>
      <c r="AH385" s="101"/>
    </row>
    <row r="386" spans="1:34" ht="31.5" customHeight="1">
      <c r="A386" s="120">
        <f t="shared" si="164"/>
        <v>386</v>
      </c>
      <c r="B386" s="1444"/>
      <c r="C386" s="1397"/>
      <c r="D386" s="1310"/>
      <c r="E386" s="1310"/>
      <c r="F386" s="1275" t="s">
        <v>693</v>
      </c>
      <c r="G386" s="1276"/>
      <c r="H386" s="149"/>
      <c r="I386" s="149"/>
      <c r="J386" s="149"/>
      <c r="K386" s="440">
        <f ca="1">K120</f>
        <v>0</v>
      </c>
      <c r="L386" s="154">
        <f t="shared" ca="1" si="165"/>
        <v>0</v>
      </c>
      <c r="M386" s="196"/>
      <c r="N386" s="152"/>
      <c r="O386" s="152"/>
      <c r="P386" s="152"/>
      <c r="Q386" s="152"/>
      <c r="R386" s="152"/>
      <c r="S386" s="152"/>
      <c r="T386" s="152"/>
      <c r="U386" s="152"/>
      <c r="V386" s="196"/>
      <c r="W386" s="153"/>
      <c r="X386" s="196"/>
      <c r="Y386" s="196"/>
      <c r="AA386" s="196"/>
      <c r="AB386" s="196"/>
      <c r="AD386" s="196"/>
      <c r="AF386" s="101"/>
      <c r="AG386" s="101"/>
      <c r="AH386" s="101"/>
    </row>
    <row r="387" spans="1:34" ht="27.75" customHeight="1">
      <c r="A387" s="120">
        <f t="shared" si="164"/>
        <v>387</v>
      </c>
      <c r="B387" s="1444"/>
      <c r="C387" s="1397"/>
      <c r="D387" s="1310"/>
      <c r="E387" s="1310"/>
      <c r="F387" s="1275" t="s">
        <v>692</v>
      </c>
      <c r="G387" s="1276"/>
      <c r="H387" s="149"/>
      <c r="I387" s="149"/>
      <c r="J387" s="442"/>
      <c r="K387" s="440">
        <f>+I341</f>
        <v>0</v>
      </c>
      <c r="L387" s="154">
        <f>+K387</f>
        <v>0</v>
      </c>
      <c r="M387" s="196"/>
      <c r="N387" s="152"/>
      <c r="O387" s="152"/>
      <c r="P387" s="152"/>
      <c r="Q387" s="152"/>
      <c r="R387" s="152"/>
      <c r="S387" s="152"/>
      <c r="T387" s="152"/>
      <c r="U387" s="152"/>
      <c r="V387" s="196"/>
      <c r="W387" s="153"/>
      <c r="X387" s="196"/>
      <c r="Y387" s="196"/>
      <c r="AA387" s="196"/>
      <c r="AB387" s="196"/>
      <c r="AD387" s="196"/>
      <c r="AF387" s="101"/>
      <c r="AG387" s="101"/>
      <c r="AH387" s="101"/>
    </row>
    <row r="388" spans="1:34" ht="30" customHeight="1">
      <c r="A388" s="120">
        <f t="shared" si="164"/>
        <v>388</v>
      </c>
      <c r="B388" s="1444"/>
      <c r="C388" s="1397"/>
      <c r="D388" s="1310"/>
      <c r="E388" s="1310"/>
      <c r="F388" s="1275" t="s">
        <v>117</v>
      </c>
      <c r="G388" s="1276"/>
      <c r="H388" s="149"/>
      <c r="I388" s="149"/>
      <c r="J388" s="149"/>
      <c r="K388" s="440"/>
      <c r="L388" s="154">
        <f t="shared" si="165"/>
        <v>0</v>
      </c>
      <c r="M388" s="196"/>
      <c r="N388" s="152"/>
      <c r="O388" s="152"/>
      <c r="P388" s="152"/>
      <c r="Q388" s="152"/>
      <c r="R388" s="152"/>
      <c r="S388" s="152"/>
      <c r="T388" s="152"/>
      <c r="U388" s="152"/>
      <c r="V388" s="196"/>
      <c r="W388" s="153"/>
      <c r="X388" s="196"/>
      <c r="Y388" s="196"/>
      <c r="AA388" s="196"/>
      <c r="AB388" s="196"/>
      <c r="AD388" s="196"/>
      <c r="AF388" s="101"/>
      <c r="AG388" s="101"/>
      <c r="AH388" s="101"/>
    </row>
    <row r="389" spans="1:34" ht="31.5" customHeight="1">
      <c r="A389" s="120">
        <f t="shared" si="164"/>
        <v>389</v>
      </c>
      <c r="B389" s="1445"/>
      <c r="C389" s="1505"/>
      <c r="D389" s="1531"/>
      <c r="E389" s="1531"/>
      <c r="F389" s="1449" t="s">
        <v>956</v>
      </c>
      <c r="G389" s="1498"/>
      <c r="H389" s="610"/>
      <c r="I389" s="610"/>
      <c r="J389" s="610"/>
      <c r="K389" s="611"/>
      <c r="L389" s="612"/>
      <c r="M389" s="196"/>
      <c r="N389" s="152"/>
      <c r="O389" s="152"/>
      <c r="P389" s="152"/>
      <c r="Q389" s="152"/>
      <c r="R389" s="152"/>
      <c r="S389" s="152"/>
      <c r="T389" s="152"/>
      <c r="U389" s="152"/>
      <c r="V389" s="196"/>
      <c r="W389" s="153"/>
      <c r="X389" s="196"/>
      <c r="Y389" s="196"/>
      <c r="AA389" s="196"/>
      <c r="AB389" s="196"/>
      <c r="AD389" s="196"/>
      <c r="AF389" s="101"/>
      <c r="AG389" s="101"/>
      <c r="AH389" s="101"/>
    </row>
    <row r="390" spans="1:34" ht="21.75" customHeight="1">
      <c r="A390" s="120">
        <f>A389+1</f>
        <v>390</v>
      </c>
      <c r="B390" s="1444"/>
      <c r="C390" s="1397"/>
      <c r="D390" s="1310"/>
      <c r="E390" s="1310"/>
      <c r="F390" s="1275" t="s">
        <v>216</v>
      </c>
      <c r="G390" s="1276"/>
      <c r="H390" s="149"/>
      <c r="I390" s="149"/>
      <c r="J390" s="149"/>
      <c r="K390" s="121"/>
      <c r="L390" s="154">
        <f>+K390</f>
        <v>0</v>
      </c>
      <c r="M390" s="196"/>
      <c r="N390" s="152"/>
      <c r="O390" s="152"/>
      <c r="P390" s="152"/>
      <c r="Q390" s="152"/>
      <c r="R390" s="152"/>
      <c r="S390" s="152"/>
      <c r="T390" s="152"/>
      <c r="U390" s="152"/>
      <c r="V390" s="196"/>
      <c r="W390" s="153"/>
      <c r="X390" s="196"/>
      <c r="Y390" s="196"/>
      <c r="AA390" s="196"/>
      <c r="AB390" s="196"/>
      <c r="AD390" s="196"/>
      <c r="AF390" s="101"/>
      <c r="AG390" s="101"/>
      <c r="AH390" s="101"/>
    </row>
    <row r="391" spans="1:34" ht="30" customHeight="1">
      <c r="A391" s="120">
        <f t="shared" ref="A391:A454" si="166">A390+1</f>
        <v>391</v>
      </c>
      <c r="B391" s="1446"/>
      <c r="C391" s="1538" t="s">
        <v>558</v>
      </c>
      <c r="D391" s="1538"/>
      <c r="E391" s="1539"/>
      <c r="F391" s="1539"/>
      <c r="G391" s="1539"/>
      <c r="H391" s="160"/>
      <c r="I391" s="160"/>
      <c r="J391" s="160"/>
      <c r="K391" s="161"/>
      <c r="L391" s="402">
        <f ca="1">H343-L347+L359</f>
        <v>3500000</v>
      </c>
      <c r="M391" s="162"/>
      <c r="N391" s="162"/>
      <c r="O391" s="162"/>
      <c r="P391" s="162"/>
      <c r="Q391" s="162"/>
      <c r="R391" s="162"/>
      <c r="S391" s="162"/>
      <c r="T391" s="162"/>
      <c r="U391" s="162"/>
      <c r="V391" s="458"/>
      <c r="W391" s="153"/>
      <c r="X391" s="458"/>
      <c r="Y391" s="458"/>
      <c r="AA391" s="458"/>
      <c r="AB391" s="458"/>
      <c r="AD391" s="458"/>
      <c r="AF391" s="101"/>
      <c r="AG391" s="101"/>
      <c r="AH391" s="101"/>
    </row>
    <row r="392" spans="1:34" s="136" customFormat="1" ht="30.75" customHeight="1">
      <c r="A392" s="120">
        <f t="shared" si="166"/>
        <v>392</v>
      </c>
      <c r="B392" s="1510" t="s">
        <v>694</v>
      </c>
      <c r="C392" s="1511"/>
      <c r="D392" s="1511"/>
      <c r="E392" s="1511"/>
      <c r="F392" s="1511"/>
      <c r="G392" s="1511"/>
      <c r="H392" s="1511"/>
      <c r="I392" s="1511"/>
      <c r="J392" s="1511"/>
      <c r="K392" s="1511"/>
      <c r="L392" s="1512"/>
      <c r="N392" s="133"/>
      <c r="O392" s="133"/>
      <c r="P392" s="133"/>
      <c r="Q392" s="133"/>
      <c r="R392" s="133"/>
      <c r="S392" s="133"/>
      <c r="T392" s="133"/>
      <c r="U392" s="133"/>
      <c r="W392" s="133"/>
      <c r="Z392" s="133"/>
      <c r="AC392" s="133"/>
      <c r="AE392" s="133"/>
    </row>
    <row r="393" spans="1:34" s="136" customFormat="1" ht="28.5" customHeight="1">
      <c r="A393" s="120">
        <f t="shared" si="166"/>
        <v>393</v>
      </c>
      <c r="B393" s="1487"/>
      <c r="C393" s="1461" t="s">
        <v>695</v>
      </c>
      <c r="D393" s="1461"/>
      <c r="E393" s="1462"/>
      <c r="F393" s="1462"/>
      <c r="G393" s="1462"/>
      <c r="H393" s="163"/>
      <c r="I393" s="163"/>
      <c r="J393" s="164" t="s">
        <v>71</v>
      </c>
      <c r="K393" s="164" t="s">
        <v>72</v>
      </c>
      <c r="L393" s="165"/>
      <c r="N393" s="133"/>
      <c r="O393" s="133"/>
      <c r="P393" s="133"/>
      <c r="Q393" s="133"/>
      <c r="R393" s="133"/>
      <c r="S393" s="133"/>
      <c r="T393" s="133"/>
      <c r="U393" s="133"/>
      <c r="V393" s="459"/>
      <c r="W393" s="133"/>
      <c r="X393" s="459"/>
      <c r="Y393" s="459"/>
      <c r="Z393" s="133"/>
      <c r="AA393" s="459"/>
      <c r="AB393" s="459"/>
      <c r="AC393" s="133"/>
      <c r="AD393" s="459"/>
      <c r="AE393" s="133"/>
      <c r="AF393" s="133"/>
    </row>
    <row r="394" spans="1:34" ht="23.45" customHeight="1">
      <c r="A394" s="120">
        <f t="shared" si="166"/>
        <v>394</v>
      </c>
      <c r="B394" s="1295"/>
      <c r="C394" s="1289"/>
      <c r="D394" s="1310" t="s">
        <v>118</v>
      </c>
      <c r="E394" s="1504"/>
      <c r="F394" s="1320" t="s">
        <v>6</v>
      </c>
      <c r="G394" s="1320"/>
      <c r="H394" s="149"/>
      <c r="I394" s="149"/>
      <c r="J394" s="166">
        <f t="shared" ref="J394:K404" ca="1" si="167">J159+J227+J282</f>
        <v>0</v>
      </c>
      <c r="K394" s="166">
        <f t="shared" ca="1" si="167"/>
        <v>0</v>
      </c>
      <c r="L394" s="126"/>
      <c r="V394" s="180"/>
      <c r="X394" s="180"/>
      <c r="Y394" s="180"/>
      <c r="AA394" s="180"/>
      <c r="AB394" s="180"/>
      <c r="AD394" s="180"/>
      <c r="AF394" s="101"/>
    </row>
    <row r="395" spans="1:34" ht="27.75" customHeight="1">
      <c r="A395" s="120">
        <f t="shared" si="166"/>
        <v>395</v>
      </c>
      <c r="B395" s="1295"/>
      <c r="C395" s="1290"/>
      <c r="D395" s="1310"/>
      <c r="E395" s="1504"/>
      <c r="F395" s="1320" t="s">
        <v>11</v>
      </c>
      <c r="G395" s="1320"/>
      <c r="H395" s="149"/>
      <c r="I395" s="149"/>
      <c r="J395" s="123">
        <f t="shared" ca="1" si="167"/>
        <v>0</v>
      </c>
      <c r="K395" s="123">
        <f t="shared" ca="1" si="167"/>
        <v>0</v>
      </c>
      <c r="L395" s="126"/>
      <c r="V395" s="180"/>
      <c r="X395" s="180"/>
      <c r="Y395" s="180"/>
      <c r="AA395" s="180"/>
      <c r="AB395" s="180"/>
      <c r="AD395" s="180"/>
      <c r="AF395" s="101"/>
    </row>
    <row r="396" spans="1:34" ht="18.75" customHeight="1">
      <c r="A396" s="120">
        <f t="shared" si="166"/>
        <v>396</v>
      </c>
      <c r="B396" s="1295"/>
      <c r="C396" s="1290"/>
      <c r="D396" s="1310"/>
      <c r="E396" s="1504"/>
      <c r="F396" s="1320" t="s">
        <v>408</v>
      </c>
      <c r="G396" s="1320"/>
      <c r="H396" s="149"/>
      <c r="I396" s="149"/>
      <c r="J396" s="123">
        <f t="shared" ca="1" si="167"/>
        <v>0</v>
      </c>
      <c r="K396" s="123">
        <f t="shared" ca="1" si="167"/>
        <v>0</v>
      </c>
      <c r="L396" s="126"/>
      <c r="V396" s="180"/>
      <c r="X396" s="180"/>
      <c r="Y396" s="180"/>
      <c r="AA396" s="180"/>
      <c r="AB396" s="180"/>
      <c r="AD396" s="180"/>
      <c r="AF396" s="101"/>
    </row>
    <row r="397" spans="1:34" ht="25.5" customHeight="1">
      <c r="A397" s="120">
        <f t="shared" si="166"/>
        <v>397</v>
      </c>
      <c r="B397" s="1295"/>
      <c r="C397" s="1290"/>
      <c r="D397" s="1310"/>
      <c r="E397" s="1504"/>
      <c r="F397" s="1320" t="s">
        <v>409</v>
      </c>
      <c r="G397" s="1320"/>
      <c r="H397" s="149"/>
      <c r="I397" s="149"/>
      <c r="J397" s="123">
        <f t="shared" ca="1" si="167"/>
        <v>0</v>
      </c>
      <c r="K397" s="123">
        <f t="shared" ca="1" si="167"/>
        <v>0</v>
      </c>
      <c r="L397" s="126"/>
      <c r="V397" s="180"/>
      <c r="X397" s="180"/>
      <c r="Y397" s="180"/>
      <c r="AA397" s="180"/>
      <c r="AB397" s="180"/>
      <c r="AD397" s="180"/>
      <c r="AF397" s="101"/>
    </row>
    <row r="398" spans="1:34" ht="30.75" customHeight="1">
      <c r="A398" s="120">
        <f t="shared" si="166"/>
        <v>398</v>
      </c>
      <c r="B398" s="1295"/>
      <c r="C398" s="1290"/>
      <c r="D398" s="1310"/>
      <c r="E398" s="1504"/>
      <c r="F398" s="1320" t="s">
        <v>410</v>
      </c>
      <c r="G398" s="1320"/>
      <c r="H398" s="149"/>
      <c r="I398" s="149"/>
      <c r="J398" s="123">
        <f t="shared" ca="1" si="167"/>
        <v>0</v>
      </c>
      <c r="K398" s="123">
        <f t="shared" ca="1" si="167"/>
        <v>0</v>
      </c>
      <c r="L398" s="126"/>
      <c r="M398" s="659"/>
      <c r="N398" s="167"/>
      <c r="O398" s="167"/>
      <c r="P398" s="167"/>
      <c r="Q398" s="167"/>
      <c r="R398" s="167"/>
      <c r="S398" s="167"/>
      <c r="T398" s="167"/>
      <c r="U398" s="167"/>
      <c r="V398" s="180"/>
      <c r="X398" s="180"/>
      <c r="Y398" s="180"/>
      <c r="AA398" s="180"/>
      <c r="AB398" s="180"/>
      <c r="AD398" s="180"/>
      <c r="AF398" s="101"/>
    </row>
    <row r="399" spans="1:34" ht="38.25" customHeight="1">
      <c r="A399" s="120">
        <f t="shared" si="166"/>
        <v>399</v>
      </c>
      <c r="B399" s="1295"/>
      <c r="C399" s="1290"/>
      <c r="D399" s="1310"/>
      <c r="E399" s="1504"/>
      <c r="F399" s="1320" t="s">
        <v>429</v>
      </c>
      <c r="G399" s="1320"/>
      <c r="H399" s="149"/>
      <c r="I399" s="149"/>
      <c r="J399" s="123">
        <f t="shared" ca="1" si="167"/>
        <v>0</v>
      </c>
      <c r="K399" s="166">
        <f t="shared" ca="1" si="167"/>
        <v>0</v>
      </c>
      <c r="L399" s="126"/>
      <c r="V399" s="180"/>
      <c r="X399" s="180"/>
      <c r="Y399" s="180"/>
      <c r="AA399" s="180"/>
      <c r="AB399" s="180"/>
      <c r="AD399" s="180"/>
      <c r="AF399" s="101"/>
    </row>
    <row r="400" spans="1:34" ht="30.75" customHeight="1">
      <c r="A400" s="120">
        <f t="shared" si="166"/>
        <v>400</v>
      </c>
      <c r="B400" s="1295"/>
      <c r="C400" s="1290"/>
      <c r="D400" s="1310"/>
      <c r="E400" s="1504"/>
      <c r="F400" s="1320" t="s">
        <v>411</v>
      </c>
      <c r="G400" s="1320"/>
      <c r="H400" s="149"/>
      <c r="I400" s="149"/>
      <c r="J400" s="123">
        <f ca="1">J165+J234+J289</f>
        <v>0</v>
      </c>
      <c r="K400" s="123">
        <f t="shared" ca="1" si="167"/>
        <v>0</v>
      </c>
      <c r="L400" s="126"/>
      <c r="V400" s="180"/>
      <c r="X400" s="180"/>
      <c r="Y400" s="180"/>
      <c r="AA400" s="180"/>
      <c r="AB400" s="180"/>
      <c r="AD400" s="180"/>
      <c r="AF400" s="101"/>
    </row>
    <row r="401" spans="1:32" ht="27.75" customHeight="1">
      <c r="A401" s="120">
        <f t="shared" si="166"/>
        <v>401</v>
      </c>
      <c r="B401" s="1295"/>
      <c r="C401" s="1290"/>
      <c r="D401" s="1310"/>
      <c r="E401" s="1504"/>
      <c r="F401" s="1320" t="s">
        <v>430</v>
      </c>
      <c r="G401" s="1320"/>
      <c r="H401" s="149"/>
      <c r="I401" s="149"/>
      <c r="J401" s="123">
        <f ca="1">J166+J233+J288</f>
        <v>0</v>
      </c>
      <c r="K401" s="123">
        <f t="shared" ca="1" si="167"/>
        <v>0</v>
      </c>
      <c r="L401" s="126"/>
      <c r="V401" s="180"/>
      <c r="X401" s="180"/>
      <c r="Y401" s="180"/>
      <c r="AA401" s="180"/>
      <c r="AB401" s="180"/>
      <c r="AD401" s="180"/>
      <c r="AF401" s="101"/>
    </row>
    <row r="402" spans="1:32" ht="38.25" customHeight="1">
      <c r="A402" s="120">
        <f t="shared" si="166"/>
        <v>402</v>
      </c>
      <c r="B402" s="1295"/>
      <c r="C402" s="1290"/>
      <c r="D402" s="1310"/>
      <c r="E402" s="1504"/>
      <c r="F402" s="1320" t="s">
        <v>412</v>
      </c>
      <c r="G402" s="1320"/>
      <c r="H402" s="149"/>
      <c r="I402" s="149"/>
      <c r="J402" s="123">
        <f t="shared" ca="1" si="167"/>
        <v>0</v>
      </c>
      <c r="K402" s="123">
        <f t="shared" ca="1" si="167"/>
        <v>0</v>
      </c>
      <c r="L402" s="126"/>
      <c r="V402" s="180"/>
      <c r="X402" s="180"/>
      <c r="Y402" s="180"/>
      <c r="AA402" s="180"/>
      <c r="AB402" s="180"/>
      <c r="AD402" s="180"/>
      <c r="AF402" s="101"/>
    </row>
    <row r="403" spans="1:32" ht="24.75" customHeight="1">
      <c r="A403" s="120">
        <f t="shared" si="166"/>
        <v>403</v>
      </c>
      <c r="B403" s="1295"/>
      <c r="C403" s="1290"/>
      <c r="D403" s="1310"/>
      <c r="E403" s="1504"/>
      <c r="F403" s="1320" t="s">
        <v>413</v>
      </c>
      <c r="G403" s="1320"/>
      <c r="H403" s="149"/>
      <c r="I403" s="149"/>
      <c r="J403" s="123">
        <f t="shared" ca="1" si="167"/>
        <v>0</v>
      </c>
      <c r="K403" s="123">
        <f t="shared" ca="1" si="167"/>
        <v>0</v>
      </c>
      <c r="L403" s="126"/>
      <c r="V403" s="180"/>
      <c r="X403" s="180"/>
      <c r="Y403" s="180"/>
      <c r="AA403" s="180"/>
      <c r="AB403" s="180"/>
      <c r="AD403" s="180"/>
      <c r="AF403" s="101"/>
    </row>
    <row r="404" spans="1:32" ht="38.25" customHeight="1">
      <c r="A404" s="120">
        <f t="shared" si="166"/>
        <v>404</v>
      </c>
      <c r="B404" s="1295"/>
      <c r="C404" s="1290"/>
      <c r="D404" s="1310"/>
      <c r="E404" s="1504"/>
      <c r="F404" s="1320" t="s">
        <v>431</v>
      </c>
      <c r="G404" s="1320"/>
      <c r="H404" s="149"/>
      <c r="I404" s="149"/>
      <c r="J404" s="123">
        <f t="shared" ca="1" si="167"/>
        <v>0</v>
      </c>
      <c r="K404" s="123">
        <f t="shared" ca="1" si="167"/>
        <v>0</v>
      </c>
      <c r="L404" s="126"/>
      <c r="V404" s="180"/>
      <c r="X404" s="180"/>
      <c r="Y404" s="180"/>
      <c r="AA404" s="180"/>
      <c r="AB404" s="180"/>
      <c r="AD404" s="180"/>
      <c r="AF404" s="101"/>
    </row>
    <row r="405" spans="1:32" ht="25.5" customHeight="1">
      <c r="A405" s="120">
        <f t="shared" si="166"/>
        <v>405</v>
      </c>
      <c r="B405" s="1295"/>
      <c r="C405" s="1290"/>
      <c r="D405" s="1310"/>
      <c r="E405" s="1504"/>
      <c r="F405" s="1320" t="s">
        <v>279</v>
      </c>
      <c r="G405" s="1320"/>
      <c r="H405" s="149"/>
      <c r="I405" s="149"/>
      <c r="J405" s="123">
        <f ca="1">J170+J171+J238+J239+J293+J294</f>
        <v>0</v>
      </c>
      <c r="K405" s="123">
        <f ca="1">K170+K171+K238+K239+K293+K294</f>
        <v>0</v>
      </c>
      <c r="L405" s="126"/>
      <c r="V405" s="180"/>
      <c r="X405" s="180"/>
      <c r="Y405" s="180"/>
      <c r="AA405" s="180"/>
      <c r="AB405" s="180"/>
      <c r="AD405" s="180"/>
      <c r="AF405" s="101"/>
    </row>
    <row r="406" spans="1:32" ht="25.5" customHeight="1">
      <c r="A406" s="120">
        <f t="shared" si="166"/>
        <v>406</v>
      </c>
      <c r="B406" s="1295"/>
      <c r="C406" s="1290"/>
      <c r="D406" s="1347" t="s">
        <v>236</v>
      </c>
      <c r="E406" s="1348"/>
      <c r="F406" s="1349"/>
      <c r="G406" s="121" t="s">
        <v>11</v>
      </c>
      <c r="H406" s="149"/>
      <c r="I406" s="149"/>
      <c r="J406" s="123">
        <f ca="1">J148+J216+J271</f>
        <v>0</v>
      </c>
      <c r="K406" s="123">
        <f ca="1">K148+K216+K271</f>
        <v>0</v>
      </c>
      <c r="L406" s="126"/>
      <c r="V406" s="180"/>
      <c r="X406" s="180"/>
      <c r="Y406" s="180"/>
      <c r="AA406" s="180"/>
      <c r="AB406" s="180"/>
      <c r="AD406" s="180"/>
      <c r="AF406" s="101"/>
    </row>
    <row r="407" spans="1:32" ht="25.5" customHeight="1">
      <c r="A407" s="120">
        <f t="shared" si="166"/>
        <v>407</v>
      </c>
      <c r="B407" s="1295"/>
      <c r="C407" s="1290"/>
      <c r="D407" s="1350"/>
      <c r="E407" s="1351"/>
      <c r="F407" s="1352"/>
      <c r="G407" s="121" t="s">
        <v>208</v>
      </c>
      <c r="H407" s="149"/>
      <c r="I407" s="149"/>
      <c r="J407" s="123">
        <f ca="1">J150+J218+J273</f>
        <v>0</v>
      </c>
      <c r="K407" s="123">
        <f ca="1">K150+K218+K273</f>
        <v>0</v>
      </c>
      <c r="L407" s="126"/>
      <c r="V407" s="180"/>
      <c r="X407" s="180"/>
      <c r="Y407" s="180"/>
      <c r="AA407" s="180"/>
      <c r="AB407" s="180"/>
      <c r="AD407" s="180"/>
      <c r="AF407" s="101"/>
    </row>
    <row r="408" spans="1:32" ht="20.25" customHeight="1">
      <c r="A408" s="120">
        <f t="shared" si="166"/>
        <v>408</v>
      </c>
      <c r="B408" s="1295"/>
      <c r="C408" s="1290"/>
      <c r="D408" s="1350"/>
      <c r="E408" s="1351"/>
      <c r="F408" s="1352"/>
      <c r="G408" s="121" t="s">
        <v>203</v>
      </c>
      <c r="H408" s="149"/>
      <c r="I408" s="149"/>
      <c r="J408" s="123">
        <f ca="1">J152+J275</f>
        <v>0</v>
      </c>
      <c r="K408" s="123">
        <f ca="1">K152+K275</f>
        <v>0</v>
      </c>
      <c r="L408" s="126"/>
      <c r="V408" s="180"/>
      <c r="X408" s="180"/>
      <c r="Y408" s="180"/>
      <c r="AA408" s="180"/>
      <c r="AB408" s="180"/>
      <c r="AD408" s="180"/>
      <c r="AF408" s="101"/>
    </row>
    <row r="409" spans="1:32" ht="13.5" customHeight="1">
      <c r="A409" s="120">
        <f t="shared" si="166"/>
        <v>409</v>
      </c>
      <c r="B409" s="1295"/>
      <c r="C409" s="1290"/>
      <c r="D409" s="1350"/>
      <c r="E409" s="1351"/>
      <c r="F409" s="1352"/>
      <c r="G409" s="121" t="s">
        <v>233</v>
      </c>
      <c r="H409" s="149"/>
      <c r="I409" s="149"/>
      <c r="J409" s="123"/>
      <c r="K409" s="123"/>
      <c r="L409" s="126"/>
      <c r="V409" s="180"/>
      <c r="X409" s="180"/>
      <c r="Y409" s="180"/>
      <c r="AA409" s="180"/>
      <c r="AB409" s="180"/>
      <c r="AD409" s="180"/>
      <c r="AF409" s="101"/>
    </row>
    <row r="410" spans="1:32" ht="22.5" customHeight="1">
      <c r="A410" s="120">
        <f t="shared" si="166"/>
        <v>410</v>
      </c>
      <c r="B410" s="1295"/>
      <c r="C410" s="1290"/>
      <c r="D410" s="1353"/>
      <c r="E410" s="1354"/>
      <c r="F410" s="1355"/>
      <c r="G410" s="121" t="s">
        <v>9</v>
      </c>
      <c r="H410" s="149"/>
      <c r="I410" s="149"/>
      <c r="J410" s="123">
        <f ca="1">J156+J157+J220+J221+J279+J280</f>
        <v>0</v>
      </c>
      <c r="K410" s="123">
        <f ca="1">K156+K158+K220+K221+K279+K280</f>
        <v>0</v>
      </c>
      <c r="L410" s="126"/>
      <c r="V410" s="180"/>
      <c r="X410" s="180"/>
      <c r="Y410" s="180"/>
      <c r="AA410" s="180"/>
      <c r="AB410" s="180"/>
      <c r="AD410" s="180"/>
      <c r="AF410" s="101"/>
    </row>
    <row r="411" spans="1:32" ht="24.75" customHeight="1">
      <c r="A411" s="120">
        <f t="shared" si="166"/>
        <v>411</v>
      </c>
      <c r="B411" s="1295"/>
      <c r="C411" s="1290"/>
      <c r="D411" s="1311" t="s">
        <v>237</v>
      </c>
      <c r="E411" s="1312"/>
      <c r="F411" s="1312"/>
      <c r="G411" s="1313"/>
      <c r="H411" s="168"/>
      <c r="I411" s="168"/>
      <c r="J411" s="714">
        <f ca="1">J154+J223+J225+J277</f>
        <v>0</v>
      </c>
      <c r="K411" s="123">
        <f ca="1">K154+K223+K225+K277</f>
        <v>0</v>
      </c>
      <c r="L411" s="126"/>
      <c r="V411" s="180"/>
      <c r="X411" s="180"/>
      <c r="Y411" s="180"/>
      <c r="AA411" s="180"/>
      <c r="AB411" s="180"/>
      <c r="AD411" s="180"/>
      <c r="AF411" s="101"/>
    </row>
    <row r="412" spans="1:32" ht="29.25" customHeight="1">
      <c r="A412" s="120">
        <f t="shared" si="166"/>
        <v>412</v>
      </c>
      <c r="B412" s="1295"/>
      <c r="C412" s="1290"/>
      <c r="D412" s="1314" t="s">
        <v>232</v>
      </c>
      <c r="E412" s="1535"/>
      <c r="F412" s="1315"/>
      <c r="G412" s="132" t="s">
        <v>208</v>
      </c>
      <c r="H412" s="169"/>
      <c r="I412" s="169"/>
      <c r="J412" s="154">
        <f ca="1">J312</f>
        <v>0</v>
      </c>
      <c r="K412" s="154">
        <f ca="1">K312</f>
        <v>0</v>
      </c>
      <c r="L412" s="126"/>
      <c r="V412" s="180"/>
      <c r="X412" s="180"/>
      <c r="Y412" s="180"/>
      <c r="AA412" s="180"/>
      <c r="AB412" s="180"/>
      <c r="AD412" s="180"/>
      <c r="AF412" s="101"/>
    </row>
    <row r="413" spans="1:32" ht="25.5" customHeight="1">
      <c r="A413" s="120">
        <f t="shared" si="166"/>
        <v>413</v>
      </c>
      <c r="B413" s="1295"/>
      <c r="C413" s="1290"/>
      <c r="D413" s="1316"/>
      <c r="E413" s="1536"/>
      <c r="F413" s="1317"/>
      <c r="G413" s="132" t="s">
        <v>437</v>
      </c>
      <c r="H413" s="169"/>
      <c r="I413" s="169"/>
      <c r="J413" s="154">
        <f ca="1">J314</f>
        <v>0</v>
      </c>
      <c r="K413" s="154">
        <f ca="1">K314</f>
        <v>0</v>
      </c>
      <c r="L413" s="126"/>
      <c r="V413" s="180"/>
      <c r="X413" s="180"/>
      <c r="Y413" s="180"/>
      <c r="AA413" s="180"/>
      <c r="AB413" s="180"/>
      <c r="AD413" s="180"/>
      <c r="AF413" s="101"/>
    </row>
    <row r="414" spans="1:32" ht="44.25" customHeight="1">
      <c r="A414" s="120">
        <f t="shared" si="166"/>
        <v>414</v>
      </c>
      <c r="B414" s="1295"/>
      <c r="C414" s="1290"/>
      <c r="D414" s="1318"/>
      <c r="E414" s="1537"/>
      <c r="F414" s="1319"/>
      <c r="G414" s="132" t="s">
        <v>487</v>
      </c>
      <c r="H414" s="169"/>
      <c r="I414" s="169"/>
      <c r="J414" s="154">
        <f ca="1">J315</f>
        <v>0</v>
      </c>
      <c r="K414" s="154">
        <f ca="1">K315</f>
        <v>0</v>
      </c>
      <c r="L414" s="126"/>
      <c r="V414" s="180"/>
      <c r="X414" s="180"/>
      <c r="Y414" s="180"/>
      <c r="AA414" s="180"/>
      <c r="AB414" s="180"/>
      <c r="AD414" s="180"/>
      <c r="AF414" s="101"/>
    </row>
    <row r="415" spans="1:32" ht="22.5" customHeight="1">
      <c r="A415" s="120">
        <f t="shared" si="166"/>
        <v>415</v>
      </c>
      <c r="B415" s="1295"/>
      <c r="C415" s="1290"/>
      <c r="D415" s="1311" t="s">
        <v>83</v>
      </c>
      <c r="E415" s="1312"/>
      <c r="F415" s="1312"/>
      <c r="G415" s="1313"/>
      <c r="H415" s="168"/>
      <c r="I415" s="168"/>
      <c r="J415" s="154">
        <f ca="1">J302</f>
        <v>0</v>
      </c>
      <c r="K415" s="154">
        <f ca="1">K302</f>
        <v>0</v>
      </c>
      <c r="L415" s="126"/>
      <c r="V415" s="180"/>
      <c r="X415" s="180"/>
      <c r="Y415" s="180"/>
      <c r="AA415" s="180"/>
      <c r="AB415" s="180"/>
      <c r="AD415" s="180"/>
      <c r="AF415" s="101"/>
    </row>
    <row r="416" spans="1:32" ht="38.25" customHeight="1">
      <c r="A416" s="120">
        <f t="shared" si="166"/>
        <v>416</v>
      </c>
      <c r="B416" s="1295"/>
      <c r="C416" s="1290"/>
      <c r="D416" s="1311" t="s">
        <v>635</v>
      </c>
      <c r="E416" s="1312"/>
      <c r="F416" s="1312"/>
      <c r="G416" s="1313"/>
      <c r="H416" s="149"/>
      <c r="I416" s="149"/>
      <c r="J416" s="154">
        <f ca="1">J328</f>
        <v>0</v>
      </c>
      <c r="K416" s="154"/>
      <c r="L416" s="126"/>
      <c r="V416" s="180"/>
      <c r="X416" s="180"/>
      <c r="Y416" s="180"/>
      <c r="AA416" s="180"/>
      <c r="AB416" s="180"/>
      <c r="AD416" s="180"/>
      <c r="AF416" s="101"/>
    </row>
    <row r="417" spans="1:32" ht="23.45" customHeight="1">
      <c r="A417" s="120">
        <f t="shared" si="166"/>
        <v>417</v>
      </c>
      <c r="B417" s="1295"/>
      <c r="C417" s="1290"/>
      <c r="D417" s="1311" t="s">
        <v>496</v>
      </c>
      <c r="E417" s="1312"/>
      <c r="F417" s="1312"/>
      <c r="G417" s="1313"/>
      <c r="H417" s="149"/>
      <c r="I417" s="149"/>
      <c r="J417" s="166">
        <f ca="1">J303</f>
        <v>0</v>
      </c>
      <c r="K417" s="166">
        <f ca="1">K303</f>
        <v>0</v>
      </c>
      <c r="L417" s="126"/>
      <c r="V417" s="180"/>
      <c r="X417" s="180"/>
      <c r="Y417" s="180"/>
      <c r="AA417" s="180"/>
      <c r="AB417" s="180"/>
      <c r="AD417" s="180"/>
      <c r="AF417" s="101"/>
    </row>
    <row r="418" spans="1:32" ht="20.25" customHeight="1">
      <c r="A418" s="120">
        <f t="shared" si="166"/>
        <v>418</v>
      </c>
      <c r="B418" s="1295"/>
      <c r="C418" s="1290"/>
      <c r="D418" s="1311" t="s">
        <v>56</v>
      </c>
      <c r="E418" s="1312"/>
      <c r="F418" s="1312"/>
      <c r="G418" s="1313"/>
      <c r="H418" s="149"/>
      <c r="I418" s="149"/>
      <c r="J418" s="154">
        <f ca="1">+J327+J329+J330+J331+J332+J333</f>
        <v>0</v>
      </c>
      <c r="K418" s="154">
        <f ca="1">+K327+K329+K330+K331+K332+K333</f>
        <v>0</v>
      </c>
      <c r="L418" s="126"/>
      <c r="V418" s="180"/>
      <c r="X418" s="180"/>
      <c r="Y418" s="180"/>
      <c r="AA418" s="180"/>
      <c r="AB418" s="180"/>
      <c r="AD418" s="180"/>
      <c r="AF418" s="101"/>
    </row>
    <row r="419" spans="1:32" ht="21.75" customHeight="1">
      <c r="A419" s="120">
        <f t="shared" si="166"/>
        <v>419</v>
      </c>
      <c r="B419" s="1295"/>
      <c r="C419" s="1290"/>
      <c r="D419" s="1311" t="s">
        <v>235</v>
      </c>
      <c r="E419" s="1312"/>
      <c r="F419" s="1312"/>
      <c r="G419" s="1313"/>
      <c r="H419" s="168"/>
      <c r="I419" s="168"/>
      <c r="J419" s="154">
        <f ca="1">K104+K105+K106+K107+J144+J145+J146+J191+J192+J193+J243+J244+J245</f>
        <v>0</v>
      </c>
      <c r="K419" s="154">
        <f ca="1">J104+J105+J106+J107+K144+K145+K146+K191+K192+K193+K243+K244+K245</f>
        <v>0</v>
      </c>
      <c r="L419" s="126"/>
      <c r="V419" s="180"/>
      <c r="X419" s="180"/>
      <c r="Y419" s="180"/>
      <c r="AA419" s="180"/>
      <c r="AB419" s="180"/>
      <c r="AD419" s="180"/>
      <c r="AF419" s="101"/>
    </row>
    <row r="420" spans="1:32" ht="24.75" customHeight="1">
      <c r="A420" s="120">
        <f t="shared" si="166"/>
        <v>420</v>
      </c>
      <c r="B420" s="1295"/>
      <c r="C420" s="1290"/>
      <c r="D420" s="1311" t="s">
        <v>488</v>
      </c>
      <c r="E420" s="1312"/>
      <c r="F420" s="1312"/>
      <c r="G420" s="1313"/>
      <c r="H420" s="149"/>
      <c r="I420" s="149"/>
      <c r="J420" s="154">
        <f ca="1">J304</f>
        <v>0</v>
      </c>
      <c r="K420" s="154">
        <f ca="1">K304</f>
        <v>0</v>
      </c>
      <c r="L420" s="126"/>
      <c r="V420" s="180"/>
      <c r="X420" s="180"/>
      <c r="Y420" s="180"/>
      <c r="AA420" s="180"/>
      <c r="AB420" s="180"/>
      <c r="AD420" s="180"/>
      <c r="AF420" s="101"/>
    </row>
    <row r="421" spans="1:32" ht="38.25" customHeight="1">
      <c r="A421" s="120">
        <f t="shared" si="166"/>
        <v>421</v>
      </c>
      <c r="B421" s="1295"/>
      <c r="C421" s="1290"/>
      <c r="D421" s="1311" t="s">
        <v>703</v>
      </c>
      <c r="E421" s="1312"/>
      <c r="F421" s="1312"/>
      <c r="G421" s="1313"/>
      <c r="H421" s="149"/>
      <c r="I421" s="149"/>
      <c r="J421" s="154"/>
      <c r="K421" s="154"/>
      <c r="L421" s="126"/>
      <c r="V421" s="180"/>
      <c r="X421" s="180"/>
      <c r="Y421" s="180"/>
      <c r="AA421" s="180"/>
      <c r="AB421" s="180"/>
      <c r="AD421" s="180"/>
      <c r="AF421" s="101"/>
    </row>
    <row r="422" spans="1:32" ht="48" customHeight="1">
      <c r="A422" s="120">
        <f t="shared" si="166"/>
        <v>422</v>
      </c>
      <c r="B422" s="1295"/>
      <c r="C422" s="1290"/>
      <c r="D422" s="1311" t="s">
        <v>70</v>
      </c>
      <c r="E422" s="1312"/>
      <c r="F422" s="1312"/>
      <c r="G422" s="1313"/>
      <c r="H422" s="149"/>
      <c r="I422" s="149"/>
      <c r="J422" s="154"/>
      <c r="K422" s="154"/>
      <c r="L422" s="126"/>
      <c r="V422" s="180"/>
      <c r="X422" s="180"/>
      <c r="Y422" s="180"/>
      <c r="AA422" s="180"/>
      <c r="AB422" s="180"/>
      <c r="AD422" s="180"/>
      <c r="AF422" s="101"/>
    </row>
    <row r="423" spans="1:32" ht="38.25" customHeight="1">
      <c r="A423" s="120">
        <f t="shared" si="166"/>
        <v>423</v>
      </c>
      <c r="B423" s="1295"/>
      <c r="C423" s="1290"/>
      <c r="D423" s="1311" t="s">
        <v>58</v>
      </c>
      <c r="E423" s="1312"/>
      <c r="F423" s="1312"/>
      <c r="G423" s="1313"/>
      <c r="H423" s="149"/>
      <c r="I423" s="149"/>
      <c r="J423" s="154">
        <f ca="1">J26</f>
        <v>0</v>
      </c>
      <c r="K423" s="154">
        <f ca="1">K26</f>
        <v>0</v>
      </c>
      <c r="L423" s="126"/>
      <c r="V423" s="180"/>
      <c r="X423" s="180"/>
      <c r="Y423" s="180"/>
      <c r="AA423" s="180"/>
      <c r="AB423" s="180"/>
      <c r="AD423" s="180"/>
      <c r="AF423" s="101"/>
    </row>
    <row r="424" spans="1:32" ht="22.5" customHeight="1">
      <c r="A424" s="120">
        <f t="shared" si="166"/>
        <v>424</v>
      </c>
      <c r="B424" s="1295"/>
      <c r="C424" s="1290"/>
      <c r="D424" s="1311" t="s">
        <v>61</v>
      </c>
      <c r="E424" s="1312"/>
      <c r="F424" s="1312"/>
      <c r="G424" s="1313"/>
      <c r="H424" s="149"/>
      <c r="I424" s="149"/>
      <c r="J424" s="154"/>
      <c r="K424" s="154"/>
      <c r="L424" s="126"/>
      <c r="V424" s="180"/>
      <c r="X424" s="180"/>
      <c r="Y424" s="180"/>
      <c r="AA424" s="180"/>
      <c r="AB424" s="180"/>
      <c r="AD424" s="180"/>
      <c r="AF424" s="101"/>
    </row>
    <row r="425" spans="1:32" ht="21" customHeight="1">
      <c r="A425" s="120">
        <f t="shared" si="166"/>
        <v>425</v>
      </c>
      <c r="B425" s="1295"/>
      <c r="C425" s="1290"/>
      <c r="D425" s="1311" t="s">
        <v>62</v>
      </c>
      <c r="E425" s="1312"/>
      <c r="F425" s="1312"/>
      <c r="G425" s="1313"/>
      <c r="H425" s="149"/>
      <c r="I425" s="149"/>
      <c r="J425" s="154">
        <f ca="1">J210+J262</f>
        <v>0</v>
      </c>
      <c r="K425" s="154">
        <f ca="1">K210+K262</f>
        <v>0</v>
      </c>
      <c r="L425" s="126"/>
      <c r="V425" s="180"/>
      <c r="X425" s="180"/>
      <c r="Y425" s="180"/>
      <c r="AA425" s="180"/>
      <c r="AB425" s="180"/>
      <c r="AD425" s="180"/>
      <c r="AF425" s="101"/>
    </row>
    <row r="426" spans="1:32" ht="20.25" customHeight="1">
      <c r="A426" s="120">
        <f t="shared" si="166"/>
        <v>426</v>
      </c>
      <c r="B426" s="1295"/>
      <c r="C426" s="1290"/>
      <c r="D426" s="1311" t="s">
        <v>65</v>
      </c>
      <c r="E426" s="1312"/>
      <c r="F426" s="1312"/>
      <c r="G426" s="1313"/>
      <c r="H426" s="149"/>
      <c r="I426" s="149"/>
      <c r="J426" s="154"/>
      <c r="K426" s="154"/>
      <c r="L426" s="126"/>
      <c r="V426" s="180"/>
      <c r="X426" s="180"/>
      <c r="Y426" s="180"/>
      <c r="AA426" s="180"/>
      <c r="AB426" s="180"/>
      <c r="AD426" s="180"/>
      <c r="AF426" s="101"/>
    </row>
    <row r="427" spans="1:32" ht="18" customHeight="1">
      <c r="A427" s="120">
        <f t="shared" si="166"/>
        <v>427</v>
      </c>
      <c r="B427" s="1295"/>
      <c r="C427" s="1290"/>
      <c r="D427" s="1311" t="s">
        <v>68</v>
      </c>
      <c r="E427" s="1312"/>
      <c r="F427" s="1312"/>
      <c r="G427" s="1313"/>
      <c r="H427" s="149"/>
      <c r="I427" s="149"/>
      <c r="J427" s="154"/>
      <c r="K427" s="154"/>
      <c r="L427" s="126"/>
      <c r="V427" s="180"/>
      <c r="X427" s="180"/>
      <c r="Y427" s="180"/>
      <c r="AA427" s="180"/>
      <c r="AB427" s="180"/>
      <c r="AD427" s="180"/>
      <c r="AF427" s="101"/>
    </row>
    <row r="428" spans="1:32" ht="38.25" customHeight="1">
      <c r="A428" s="120">
        <f t="shared" si="166"/>
        <v>428</v>
      </c>
      <c r="B428" s="1295"/>
      <c r="C428" s="1290"/>
      <c r="D428" s="1311" t="s">
        <v>489</v>
      </c>
      <c r="E428" s="1312"/>
      <c r="F428" s="1312"/>
      <c r="G428" s="1313"/>
      <c r="H428" s="149"/>
      <c r="I428" s="149"/>
      <c r="J428" s="154">
        <f ca="1">+K121</f>
        <v>0</v>
      </c>
      <c r="K428" s="154"/>
      <c r="L428" s="126"/>
      <c r="V428" s="180"/>
      <c r="X428" s="180"/>
      <c r="Y428" s="180"/>
      <c r="AA428" s="180"/>
      <c r="AB428" s="180"/>
      <c r="AD428" s="180"/>
      <c r="AF428" s="101"/>
    </row>
    <row r="429" spans="1:32" ht="24" customHeight="1">
      <c r="A429" s="120">
        <f t="shared" si="166"/>
        <v>429</v>
      </c>
      <c r="B429" s="1295"/>
      <c r="C429" s="1290"/>
      <c r="D429" s="1311" t="s">
        <v>702</v>
      </c>
      <c r="E429" s="1312"/>
      <c r="F429" s="1312"/>
      <c r="G429" s="1313"/>
      <c r="H429" s="149"/>
      <c r="I429" s="149"/>
      <c r="J429" s="154"/>
      <c r="K429" s="154"/>
      <c r="L429" s="126"/>
      <c r="V429" s="180"/>
      <c r="X429" s="180"/>
      <c r="Y429" s="180"/>
      <c r="AA429" s="180"/>
      <c r="AB429" s="180"/>
      <c r="AD429" s="180"/>
      <c r="AF429" s="101"/>
    </row>
    <row r="430" spans="1:32" ht="24" customHeight="1">
      <c r="A430" s="120">
        <f t="shared" si="166"/>
        <v>430</v>
      </c>
      <c r="B430" s="1295"/>
      <c r="C430" s="1488"/>
      <c r="D430" s="1502" t="s">
        <v>696</v>
      </c>
      <c r="E430" s="1502"/>
      <c r="F430" s="1502"/>
      <c r="G430" s="1503"/>
      <c r="H430" s="170"/>
      <c r="I430" s="170"/>
      <c r="J430" s="171">
        <f ca="1">SUM(J394:J429)</f>
        <v>0</v>
      </c>
      <c r="K430" s="171">
        <f ca="1">SUM(K394:K429)</f>
        <v>0</v>
      </c>
      <c r="L430" s="172"/>
      <c r="V430" s="180"/>
      <c r="X430" s="180"/>
      <c r="Y430" s="180"/>
      <c r="AA430" s="180"/>
      <c r="AB430" s="180"/>
      <c r="AD430" s="180"/>
      <c r="AF430" s="101"/>
    </row>
    <row r="431" spans="1:32" ht="30.75" customHeight="1">
      <c r="A431" s="120">
        <f>A430+1</f>
        <v>431</v>
      </c>
      <c r="B431" s="1295"/>
      <c r="C431" s="1447" t="s">
        <v>697</v>
      </c>
      <c r="D431" s="1448"/>
      <c r="E431" s="1286"/>
      <c r="F431" s="1286"/>
      <c r="G431" s="1287"/>
      <c r="H431" s="163"/>
      <c r="I431" s="163"/>
      <c r="J431" s="164" t="s">
        <v>77</v>
      </c>
      <c r="K431" s="164" t="s">
        <v>78</v>
      </c>
      <c r="L431" s="172"/>
      <c r="V431" s="180"/>
      <c r="X431" s="180"/>
      <c r="Y431" s="180"/>
      <c r="AA431" s="180"/>
      <c r="AB431" s="180"/>
      <c r="AD431" s="180"/>
      <c r="AF431" s="101"/>
    </row>
    <row r="432" spans="1:32" ht="40.5" customHeight="1">
      <c r="A432" s="120">
        <f t="shared" si="166"/>
        <v>432</v>
      </c>
      <c r="B432" s="1295"/>
      <c r="C432" s="1289"/>
      <c r="D432" s="1306" t="s">
        <v>73</v>
      </c>
      <c r="E432" s="1307"/>
      <c r="F432" s="1307"/>
      <c r="G432" s="132" t="s">
        <v>490</v>
      </c>
      <c r="H432" s="169"/>
      <c r="I432" s="169"/>
      <c r="J432" s="154"/>
      <c r="K432" s="154"/>
      <c r="L432" s="126"/>
      <c r="V432" s="180"/>
      <c r="X432" s="180"/>
      <c r="Y432" s="180"/>
      <c r="AA432" s="180"/>
      <c r="AB432" s="180"/>
      <c r="AD432" s="180"/>
      <c r="AF432" s="101"/>
    </row>
    <row r="433" spans="1:32" ht="22.5" customHeight="1">
      <c r="A433" s="120">
        <f t="shared" si="166"/>
        <v>433</v>
      </c>
      <c r="B433" s="1295"/>
      <c r="C433" s="1290"/>
      <c r="D433" s="1307"/>
      <c r="E433" s="1307"/>
      <c r="F433" s="1307"/>
      <c r="G433" s="132" t="s">
        <v>491</v>
      </c>
      <c r="H433" s="169"/>
      <c r="I433" s="169"/>
      <c r="J433" s="154">
        <f ca="1">K149+K151+K153+K155+K158+K217+K219+K222+K272+K274+K276+K278+K279+K281</f>
        <v>0</v>
      </c>
      <c r="K433" s="154">
        <f ca="1">J149+J151+J153+J155+J158+J217+J219+J222+J272+J274+J276+J278+J279+K281</f>
        <v>0</v>
      </c>
      <c r="L433" s="126"/>
      <c r="V433" s="180"/>
      <c r="X433" s="180"/>
      <c r="Y433" s="180"/>
      <c r="AA433" s="180"/>
      <c r="AB433" s="180"/>
      <c r="AD433" s="180"/>
      <c r="AF433" s="101"/>
    </row>
    <row r="434" spans="1:32" ht="24" customHeight="1">
      <c r="A434" s="120">
        <f t="shared" si="166"/>
        <v>434</v>
      </c>
      <c r="B434" s="1295"/>
      <c r="C434" s="1290"/>
      <c r="D434" s="1307"/>
      <c r="E434" s="1307"/>
      <c r="F434" s="1307"/>
      <c r="G434" s="132" t="s">
        <v>492</v>
      </c>
      <c r="H434" s="169"/>
      <c r="I434" s="169"/>
      <c r="J434" s="154"/>
      <c r="K434" s="154"/>
      <c r="L434" s="126"/>
      <c r="V434" s="180"/>
      <c r="X434" s="180"/>
      <c r="Y434" s="180"/>
      <c r="AA434" s="180"/>
      <c r="AB434" s="180"/>
      <c r="AD434" s="180"/>
      <c r="AF434" s="101"/>
    </row>
    <row r="435" spans="1:32" ht="20.25" customHeight="1">
      <c r="A435" s="120">
        <f t="shared" si="166"/>
        <v>435</v>
      </c>
      <c r="B435" s="1295"/>
      <c r="C435" s="1290"/>
      <c r="D435" s="1307"/>
      <c r="E435" s="1307"/>
      <c r="F435" s="1307"/>
      <c r="G435" s="132" t="s">
        <v>60</v>
      </c>
      <c r="H435" s="169"/>
      <c r="I435" s="169"/>
      <c r="J435" s="154"/>
      <c r="K435" s="154"/>
      <c r="L435" s="126"/>
      <c r="V435" s="180"/>
      <c r="X435" s="180"/>
      <c r="Y435" s="180"/>
      <c r="AA435" s="180"/>
      <c r="AB435" s="180"/>
      <c r="AD435" s="180"/>
      <c r="AF435" s="101"/>
    </row>
    <row r="436" spans="1:32" ht="45.2" customHeight="1">
      <c r="A436" s="120">
        <f t="shared" si="166"/>
        <v>436</v>
      </c>
      <c r="B436" s="1295"/>
      <c r="C436" s="1290"/>
      <c r="D436" s="1347" t="s">
        <v>74</v>
      </c>
      <c r="E436" s="1348"/>
      <c r="F436" s="1349"/>
      <c r="G436" s="132" t="s">
        <v>490</v>
      </c>
      <c r="H436" s="169"/>
      <c r="I436" s="169"/>
      <c r="J436" s="154"/>
      <c r="K436" s="154"/>
      <c r="L436" s="126"/>
      <c r="V436" s="180"/>
      <c r="X436" s="180"/>
      <c r="Y436" s="180"/>
      <c r="AA436" s="180"/>
      <c r="AB436" s="180"/>
      <c r="AD436" s="180"/>
      <c r="AF436" s="101"/>
    </row>
    <row r="437" spans="1:32" ht="25.5" customHeight="1">
      <c r="A437" s="120">
        <f t="shared" si="166"/>
        <v>437</v>
      </c>
      <c r="B437" s="1295"/>
      <c r="C437" s="1290"/>
      <c r="D437" s="1350"/>
      <c r="E437" s="1351"/>
      <c r="F437" s="1352"/>
      <c r="G437" s="132" t="s">
        <v>491</v>
      </c>
      <c r="H437" s="169"/>
      <c r="I437" s="169"/>
      <c r="J437" s="154">
        <f ca="1">K155+K224+K226+K278+K281</f>
        <v>0</v>
      </c>
      <c r="K437" s="154">
        <f ca="1">J155+J224+J226+J278+J281</f>
        <v>0</v>
      </c>
      <c r="L437" s="126"/>
      <c r="V437" s="180"/>
      <c r="X437" s="180"/>
      <c r="Y437" s="180"/>
      <c r="AA437" s="180"/>
      <c r="AB437" s="180"/>
      <c r="AD437" s="180"/>
      <c r="AF437" s="101"/>
    </row>
    <row r="438" spans="1:32" ht="38.25" customHeight="1">
      <c r="A438" s="120">
        <f t="shared" si="166"/>
        <v>438</v>
      </c>
      <c r="B438" s="1295"/>
      <c r="C438" s="1290"/>
      <c r="D438" s="1350"/>
      <c r="E438" s="1351"/>
      <c r="F438" s="1352"/>
      <c r="G438" s="132" t="s">
        <v>636</v>
      </c>
      <c r="H438" s="169"/>
      <c r="I438" s="169"/>
      <c r="J438" s="154"/>
      <c r="K438" s="154"/>
      <c r="L438" s="126"/>
      <c r="V438" s="180"/>
      <c r="X438" s="180"/>
      <c r="Y438" s="180"/>
      <c r="AA438" s="180"/>
      <c r="AB438" s="180"/>
      <c r="AD438" s="180"/>
      <c r="AF438" s="101"/>
    </row>
    <row r="439" spans="1:32" ht="24" customHeight="1">
      <c r="A439" s="120">
        <f t="shared" si="166"/>
        <v>439</v>
      </c>
      <c r="B439" s="1295"/>
      <c r="C439" s="1290"/>
      <c r="D439" s="1353"/>
      <c r="E439" s="1354"/>
      <c r="F439" s="1355"/>
      <c r="G439" s="132" t="s">
        <v>60</v>
      </c>
      <c r="H439" s="169"/>
      <c r="I439" s="169"/>
      <c r="J439" s="154"/>
      <c r="K439" s="154"/>
      <c r="L439" s="126"/>
      <c r="V439" s="180"/>
      <c r="X439" s="180"/>
      <c r="Y439" s="180"/>
      <c r="AA439" s="180"/>
      <c r="AB439" s="180"/>
      <c r="AD439" s="180"/>
      <c r="AF439" s="101"/>
    </row>
    <row r="440" spans="1:32" ht="22.5" customHeight="1">
      <c r="A440" s="120">
        <f t="shared" si="166"/>
        <v>440</v>
      </c>
      <c r="B440" s="1295"/>
      <c r="C440" s="1290"/>
      <c r="D440" s="1347" t="s">
        <v>234</v>
      </c>
      <c r="E440" s="1348"/>
      <c r="F440" s="1349"/>
      <c r="G440" s="121" t="s">
        <v>493</v>
      </c>
      <c r="H440" s="149"/>
      <c r="I440" s="149"/>
      <c r="J440" s="154">
        <f ca="1">J60</f>
        <v>0</v>
      </c>
      <c r="K440" s="154">
        <f ca="1">K60</f>
        <v>0</v>
      </c>
      <c r="L440" s="126"/>
      <c r="V440" s="180"/>
      <c r="X440" s="180"/>
      <c r="Y440" s="180"/>
      <c r="AA440" s="180"/>
      <c r="AB440" s="180"/>
      <c r="AD440" s="180"/>
      <c r="AF440" s="101"/>
    </row>
    <row r="441" spans="1:32" ht="29.25" customHeight="1">
      <c r="A441" s="120">
        <f t="shared" si="166"/>
        <v>441</v>
      </c>
      <c r="B441" s="1295"/>
      <c r="C441" s="1290"/>
      <c r="D441" s="1350"/>
      <c r="E441" s="1351"/>
      <c r="F441" s="1352"/>
      <c r="G441" s="132" t="s">
        <v>437</v>
      </c>
      <c r="H441" s="169"/>
      <c r="I441" s="169"/>
      <c r="J441" s="154">
        <f ca="1">J62</f>
        <v>0</v>
      </c>
      <c r="K441" s="154">
        <f ca="1">K62</f>
        <v>0</v>
      </c>
      <c r="L441" s="126"/>
      <c r="V441" s="180"/>
      <c r="X441" s="180"/>
      <c r="Y441" s="180"/>
      <c r="AA441" s="180"/>
      <c r="AB441" s="180"/>
      <c r="AD441" s="180"/>
      <c r="AF441" s="101"/>
    </row>
    <row r="442" spans="1:32" ht="40.5" customHeight="1">
      <c r="A442" s="120">
        <f t="shared" si="166"/>
        <v>442</v>
      </c>
      <c r="B442" s="1295"/>
      <c r="C442" s="1290"/>
      <c r="D442" s="1353"/>
      <c r="E442" s="1354"/>
      <c r="F442" s="1355"/>
      <c r="G442" s="132" t="s">
        <v>494</v>
      </c>
      <c r="H442" s="169"/>
      <c r="I442" s="169"/>
      <c r="J442" s="154">
        <f ca="1">J61</f>
        <v>0</v>
      </c>
      <c r="K442" s="154">
        <f ca="1">K61</f>
        <v>0</v>
      </c>
      <c r="L442" s="126"/>
      <c r="V442" s="180"/>
      <c r="X442" s="180"/>
      <c r="Y442" s="180"/>
      <c r="AA442" s="180"/>
      <c r="AB442" s="180"/>
      <c r="AD442" s="180"/>
      <c r="AF442" s="101"/>
    </row>
    <row r="443" spans="1:32" ht="24" customHeight="1">
      <c r="A443" s="120">
        <f t="shared" si="166"/>
        <v>443</v>
      </c>
      <c r="B443" s="1295"/>
      <c r="C443" s="1290"/>
      <c r="D443" s="1275" t="s">
        <v>82</v>
      </c>
      <c r="E443" s="1280"/>
      <c r="F443" s="1280"/>
      <c r="G443" s="1276"/>
      <c r="H443" s="173"/>
      <c r="I443" s="173"/>
      <c r="J443" s="154">
        <f ca="1">J45</f>
        <v>0</v>
      </c>
      <c r="K443" s="154">
        <f ca="1">K45</f>
        <v>0</v>
      </c>
      <c r="L443" s="126"/>
      <c r="V443" s="180"/>
      <c r="X443" s="180"/>
      <c r="Y443" s="180"/>
      <c r="AA443" s="180"/>
      <c r="AB443" s="180"/>
      <c r="AD443" s="180"/>
      <c r="AF443" s="101"/>
    </row>
    <row r="444" spans="1:32" ht="20.25" customHeight="1">
      <c r="A444" s="120">
        <f t="shared" si="166"/>
        <v>444</v>
      </c>
      <c r="B444" s="1295"/>
      <c r="C444" s="1290"/>
      <c r="D444" s="1275" t="s">
        <v>57</v>
      </c>
      <c r="E444" s="1280"/>
      <c r="F444" s="1280"/>
      <c r="G444" s="1276"/>
      <c r="H444" s="149"/>
      <c r="I444" s="149"/>
      <c r="J444" s="154"/>
      <c r="K444" s="154"/>
      <c r="L444" s="126"/>
      <c r="V444" s="180"/>
      <c r="X444" s="180"/>
      <c r="Y444" s="180"/>
      <c r="AA444" s="180"/>
      <c r="AB444" s="180"/>
      <c r="AD444" s="180"/>
      <c r="AF444" s="101"/>
    </row>
    <row r="445" spans="1:32" ht="24.75" customHeight="1">
      <c r="A445" s="120">
        <f t="shared" si="166"/>
        <v>445</v>
      </c>
      <c r="B445" s="1295"/>
      <c r="C445" s="1290"/>
      <c r="D445" s="1275" t="s">
        <v>495</v>
      </c>
      <c r="E445" s="1280"/>
      <c r="F445" s="1280"/>
      <c r="G445" s="1276"/>
      <c r="H445" s="149"/>
      <c r="I445" s="149"/>
      <c r="J445" s="154">
        <f ca="1">J44</f>
        <v>0</v>
      </c>
      <c r="K445" s="154">
        <f ca="1">K44</f>
        <v>0</v>
      </c>
      <c r="L445" s="126"/>
      <c r="V445" s="180"/>
      <c r="X445" s="180"/>
      <c r="Y445" s="180"/>
      <c r="AA445" s="180"/>
      <c r="AB445" s="180"/>
      <c r="AD445" s="180"/>
      <c r="AF445" s="101"/>
    </row>
    <row r="446" spans="1:32" ht="19.7" customHeight="1">
      <c r="A446" s="120">
        <f t="shared" si="166"/>
        <v>446</v>
      </c>
      <c r="B446" s="1295"/>
      <c r="C446" s="1290"/>
      <c r="D446" s="1275" t="s">
        <v>264</v>
      </c>
      <c r="E446" s="1280"/>
      <c r="F446" s="1280"/>
      <c r="G446" s="1276"/>
      <c r="H446" s="174"/>
      <c r="I446" s="174"/>
      <c r="J446" s="154"/>
      <c r="K446" s="154">
        <f>J339</f>
        <v>0</v>
      </c>
      <c r="L446" s="126"/>
      <c r="V446" s="180"/>
      <c r="X446" s="180"/>
      <c r="Y446" s="180"/>
      <c r="AA446" s="180"/>
      <c r="AB446" s="180"/>
      <c r="AD446" s="180"/>
      <c r="AF446" s="101"/>
    </row>
    <row r="447" spans="1:32" ht="27.2" customHeight="1">
      <c r="A447" s="120">
        <f t="shared" si="166"/>
        <v>447</v>
      </c>
      <c r="B447" s="1295"/>
      <c r="C447" s="1290"/>
      <c r="D447" s="1275" t="s">
        <v>698</v>
      </c>
      <c r="E447" s="1280"/>
      <c r="F447" s="1280"/>
      <c r="G447" s="1276"/>
      <c r="H447" s="149"/>
      <c r="I447" s="149"/>
      <c r="J447" s="154"/>
      <c r="K447" s="154"/>
      <c r="L447" s="126"/>
      <c r="V447" s="180"/>
      <c r="X447" s="180"/>
      <c r="Y447" s="180"/>
      <c r="AA447" s="180"/>
      <c r="AB447" s="180"/>
      <c r="AD447" s="180"/>
      <c r="AF447" s="101"/>
    </row>
    <row r="448" spans="1:32" ht="31.5" customHeight="1">
      <c r="A448" s="120">
        <f t="shared" si="166"/>
        <v>448</v>
      </c>
      <c r="B448" s="1295"/>
      <c r="C448" s="1488"/>
      <c r="D448" s="1502" t="s">
        <v>699</v>
      </c>
      <c r="E448" s="1502"/>
      <c r="F448" s="1502"/>
      <c r="G448" s="1503"/>
      <c r="H448" s="170"/>
      <c r="I448" s="170"/>
      <c r="J448" s="171">
        <f ca="1">SUM(J432:J447)</f>
        <v>0</v>
      </c>
      <c r="K448" s="171">
        <f ca="1">SUM(K432:K447)</f>
        <v>0</v>
      </c>
      <c r="L448" s="172"/>
      <c r="V448" s="180"/>
      <c r="X448" s="180"/>
      <c r="Y448" s="180"/>
      <c r="AA448" s="180"/>
      <c r="AB448" s="180"/>
      <c r="AD448" s="180"/>
      <c r="AF448" s="101"/>
    </row>
    <row r="449" spans="1:34" ht="31.5" customHeight="1">
      <c r="A449" s="120">
        <f t="shared" si="166"/>
        <v>449</v>
      </c>
      <c r="B449" s="1295"/>
      <c r="C449" s="1447" t="s">
        <v>700</v>
      </c>
      <c r="D449" s="1448"/>
      <c r="E449" s="1286"/>
      <c r="F449" s="1286"/>
      <c r="G449" s="1287"/>
      <c r="H449" s="1506" t="s">
        <v>662</v>
      </c>
      <c r="I449" s="1507"/>
      <c r="J449" s="1508"/>
      <c r="K449" s="1509" t="s">
        <v>663</v>
      </c>
      <c r="L449" s="1508"/>
      <c r="V449" s="117"/>
      <c r="X449" s="117"/>
      <c r="Y449" s="117"/>
      <c r="AA449" s="117"/>
      <c r="AB449" s="117"/>
      <c r="AD449" s="117"/>
      <c r="AF449" s="101"/>
    </row>
    <row r="450" spans="1:34" ht="31.5" customHeight="1">
      <c r="A450" s="120">
        <f t="shared" si="166"/>
        <v>450</v>
      </c>
      <c r="B450" s="1295"/>
      <c r="C450" s="1583"/>
      <c r="D450" s="1584"/>
      <c r="E450" s="1584"/>
      <c r="F450" s="1584"/>
      <c r="G450" s="1585"/>
      <c r="H450" s="143" t="s">
        <v>658</v>
      </c>
      <c r="I450" s="143"/>
      <c r="J450" s="164" t="s">
        <v>659</v>
      </c>
      <c r="K450" s="164" t="s">
        <v>660</v>
      </c>
      <c r="L450" s="175" t="s">
        <v>661</v>
      </c>
      <c r="V450" s="460"/>
      <c r="X450" s="460"/>
      <c r="Y450" s="460"/>
      <c r="AA450" s="460"/>
      <c r="AB450" s="460"/>
      <c r="AD450" s="460"/>
      <c r="AF450" s="101"/>
    </row>
    <row r="451" spans="1:34" ht="37.700000000000003" customHeight="1">
      <c r="A451" s="120">
        <f t="shared" si="166"/>
        <v>451</v>
      </c>
      <c r="B451" s="1295"/>
      <c r="C451" s="1289"/>
      <c r="D451" s="1306" t="s">
        <v>637</v>
      </c>
      <c r="E451" s="1307"/>
      <c r="F451" s="1307"/>
      <c r="G451" s="132" t="s">
        <v>497</v>
      </c>
      <c r="H451" s="445">
        <f ca="1">J311</f>
        <v>0</v>
      </c>
      <c r="I451" s="169"/>
      <c r="J451" s="154">
        <f ca="1">J59</f>
        <v>0</v>
      </c>
      <c r="K451" s="154">
        <f ca="1">K59</f>
        <v>0</v>
      </c>
      <c r="L451" s="122">
        <f ca="1">K311</f>
        <v>0</v>
      </c>
      <c r="V451" s="180"/>
      <c r="X451" s="180"/>
      <c r="Y451" s="180"/>
      <c r="AA451" s="180"/>
      <c r="AB451" s="180"/>
      <c r="AD451" s="180"/>
      <c r="AF451" s="101"/>
    </row>
    <row r="452" spans="1:34" ht="63.75" customHeight="1">
      <c r="A452" s="120">
        <f t="shared" si="166"/>
        <v>452</v>
      </c>
      <c r="B452" s="1295"/>
      <c r="C452" s="1290"/>
      <c r="D452" s="1307"/>
      <c r="E452" s="1307"/>
      <c r="F452" s="1307"/>
      <c r="G452" s="132" t="s">
        <v>638</v>
      </c>
      <c r="H452" s="132"/>
      <c r="I452" s="169"/>
      <c r="J452" s="154">
        <f ca="1">+J311</f>
        <v>0</v>
      </c>
      <c r="K452" s="154">
        <f ca="1">+K311</f>
        <v>0</v>
      </c>
      <c r="L452" s="122"/>
      <c r="V452" s="180"/>
      <c r="X452" s="180"/>
      <c r="Y452" s="180"/>
      <c r="AA452" s="180"/>
      <c r="AB452" s="180"/>
      <c r="AD452" s="180"/>
      <c r="AF452" s="101"/>
    </row>
    <row r="453" spans="1:34" ht="25.5" customHeight="1">
      <c r="A453" s="120">
        <f t="shared" si="166"/>
        <v>453</v>
      </c>
      <c r="B453" s="1295"/>
      <c r="C453" s="1290"/>
      <c r="D453" s="1307"/>
      <c r="E453" s="1307"/>
      <c r="F453" s="1307"/>
      <c r="G453" s="132" t="s">
        <v>75</v>
      </c>
      <c r="H453" s="445"/>
      <c r="I453" s="169"/>
      <c r="J453" s="154"/>
      <c r="K453" s="154"/>
      <c r="L453" s="122"/>
      <c r="V453" s="180"/>
      <c r="X453" s="180"/>
      <c r="Y453" s="180"/>
      <c r="AA453" s="180"/>
      <c r="AB453" s="180"/>
      <c r="AD453" s="180"/>
      <c r="AF453" s="101"/>
    </row>
    <row r="454" spans="1:34" ht="31.5" customHeight="1">
      <c r="A454" s="120">
        <f t="shared" si="166"/>
        <v>454</v>
      </c>
      <c r="B454" s="1295"/>
      <c r="C454" s="1290"/>
      <c r="D454" s="1347" t="s">
        <v>121</v>
      </c>
      <c r="E454" s="1348"/>
      <c r="F454" s="1349"/>
      <c r="G454" s="132" t="s">
        <v>122</v>
      </c>
      <c r="H454" s="445">
        <f ca="1">+J313</f>
        <v>0</v>
      </c>
      <c r="I454" s="169"/>
      <c r="J454" s="154"/>
      <c r="K454" s="154"/>
      <c r="L454" s="122"/>
      <c r="V454" s="180"/>
      <c r="X454" s="180"/>
      <c r="Y454" s="180"/>
      <c r="AA454" s="180"/>
      <c r="AB454" s="180"/>
      <c r="AD454" s="180"/>
      <c r="AF454" s="101"/>
    </row>
    <row r="455" spans="1:34" ht="48" customHeight="1">
      <c r="A455" s="120">
        <f t="shared" ref="A455:A478" si="168">A454+1</f>
        <v>455</v>
      </c>
      <c r="B455" s="1295"/>
      <c r="C455" s="1290"/>
      <c r="D455" s="1353"/>
      <c r="E455" s="1354"/>
      <c r="F455" s="1355"/>
      <c r="G455" s="132" t="s">
        <v>59</v>
      </c>
      <c r="H455" s="445"/>
      <c r="I455" s="169"/>
      <c r="J455" s="122">
        <f ca="1">J43</f>
        <v>0</v>
      </c>
      <c r="K455" s="154"/>
      <c r="L455" s="122">
        <f ca="1">+K43</f>
        <v>0</v>
      </c>
      <c r="V455" s="180"/>
      <c r="X455" s="180"/>
      <c r="Y455" s="180"/>
      <c r="AA455" s="180"/>
      <c r="AB455" s="180"/>
      <c r="AD455" s="180"/>
      <c r="AF455" s="101"/>
    </row>
    <row r="456" spans="1:34" ht="22.5" customHeight="1">
      <c r="A456" s="120">
        <f t="shared" si="168"/>
        <v>456</v>
      </c>
      <c r="B456" s="1295"/>
      <c r="C456" s="1290"/>
      <c r="D456" s="1275" t="s">
        <v>639</v>
      </c>
      <c r="E456" s="1280"/>
      <c r="F456" s="1280"/>
      <c r="G456" s="1276"/>
      <c r="H456" s="446"/>
      <c r="I456" s="176"/>
      <c r="J456" s="154"/>
      <c r="K456" s="154"/>
      <c r="L456" s="446"/>
      <c r="V456" s="449"/>
      <c r="X456" s="449"/>
      <c r="Y456" s="449"/>
      <c r="AA456" s="449"/>
      <c r="AB456" s="449"/>
      <c r="AD456" s="449"/>
      <c r="AF456" s="101"/>
    </row>
    <row r="457" spans="1:34" ht="38.25" customHeight="1">
      <c r="A457" s="120">
        <f t="shared" si="168"/>
        <v>457</v>
      </c>
      <c r="B457" s="1295"/>
      <c r="C457" s="1290"/>
      <c r="D457" s="1275" t="s">
        <v>123</v>
      </c>
      <c r="E457" s="1280"/>
      <c r="F457" s="1280"/>
      <c r="G457" s="1276"/>
      <c r="H457" s="121"/>
      <c r="I457" s="149"/>
      <c r="J457" s="154"/>
      <c r="K457" s="154"/>
      <c r="L457" s="122"/>
      <c r="V457" s="180"/>
      <c r="X457" s="180"/>
      <c r="Y457" s="180"/>
      <c r="AA457" s="180"/>
      <c r="AB457" s="180"/>
      <c r="AD457" s="180"/>
      <c r="AF457" s="101"/>
    </row>
    <row r="458" spans="1:34" ht="26.25" customHeight="1">
      <c r="A458" s="120">
        <f t="shared" si="168"/>
        <v>458</v>
      </c>
      <c r="B458" s="1295"/>
      <c r="C458" s="1290"/>
      <c r="D458" s="1275" t="s">
        <v>498</v>
      </c>
      <c r="E458" s="1280"/>
      <c r="F458" s="1280"/>
      <c r="G458" s="1276"/>
      <c r="H458" s="121"/>
      <c r="I458" s="149"/>
      <c r="J458" s="154"/>
      <c r="K458" s="154"/>
      <c r="L458" s="122"/>
      <c r="V458" s="180"/>
      <c r="X458" s="180"/>
      <c r="Y458" s="180"/>
      <c r="AA458" s="180"/>
      <c r="AB458" s="180"/>
      <c r="AD458" s="180"/>
      <c r="AF458" s="101"/>
    </row>
    <row r="459" spans="1:34" ht="30.75" customHeight="1">
      <c r="A459" s="120">
        <f t="shared" si="168"/>
        <v>459</v>
      </c>
      <c r="B459" s="1296"/>
      <c r="C459" s="1483"/>
      <c r="D459" s="1502" t="s">
        <v>701</v>
      </c>
      <c r="E459" s="1502"/>
      <c r="F459" s="1502"/>
      <c r="G459" s="1503"/>
      <c r="H459" s="171">
        <f ca="1">SUM(H451:H458)</f>
        <v>0</v>
      </c>
      <c r="I459" s="171"/>
      <c r="J459" s="171">
        <f ca="1">SUM(J451:J458)</f>
        <v>0</v>
      </c>
      <c r="K459" s="171">
        <f t="shared" ref="K459:L459" ca="1" si="169">SUM(K451:K458)</f>
        <v>0</v>
      </c>
      <c r="L459" s="171">
        <f t="shared" ca="1" si="169"/>
        <v>0</v>
      </c>
      <c r="V459" s="451"/>
      <c r="X459" s="451"/>
      <c r="Y459" s="451"/>
      <c r="AA459" s="451"/>
      <c r="AB459" s="451"/>
      <c r="AD459" s="451"/>
      <c r="AF459" s="101"/>
    </row>
    <row r="460" spans="1:34" ht="29.25" customHeight="1">
      <c r="A460" s="120">
        <f t="shared" si="168"/>
        <v>460</v>
      </c>
      <c r="B460" s="1495" t="s">
        <v>957</v>
      </c>
      <c r="C460" s="1496"/>
      <c r="D460" s="1496"/>
      <c r="E460" s="1496"/>
      <c r="F460" s="1496"/>
      <c r="G460" s="1496"/>
      <c r="H460" s="177"/>
      <c r="I460" s="177"/>
      <c r="J460" s="177"/>
      <c r="K460" s="178"/>
      <c r="L460" s="398">
        <f ca="1">IF((L391+J430-K430-J448+K448+H459-J459+K459-L459)&gt;0,(L391+J430-K430-J448+K448+H459-J459+K459-L459),0)</f>
        <v>3500000</v>
      </c>
      <c r="M460" s="180"/>
      <c r="N460" s="153"/>
      <c r="O460" s="153"/>
      <c r="P460" s="153"/>
      <c r="Q460" s="153"/>
      <c r="R460" s="153"/>
      <c r="S460" s="153"/>
      <c r="T460" s="153"/>
      <c r="U460" s="153"/>
      <c r="V460" s="196"/>
      <c r="X460" s="196"/>
      <c r="Y460" s="196"/>
      <c r="AA460" s="196"/>
      <c r="AB460" s="196"/>
      <c r="AD460" s="196"/>
      <c r="AF460" s="101"/>
      <c r="AG460" s="101"/>
    </row>
    <row r="461" spans="1:34" ht="21" customHeight="1">
      <c r="A461" s="120">
        <f t="shared" si="168"/>
        <v>461</v>
      </c>
      <c r="B461" s="1495" t="s">
        <v>958</v>
      </c>
      <c r="C461" s="1496"/>
      <c r="D461" s="1496"/>
      <c r="E461" s="1496"/>
      <c r="F461" s="1496"/>
      <c r="G461" s="1496"/>
      <c r="H461" s="177"/>
      <c r="I461" s="177"/>
      <c r="J461" s="177"/>
      <c r="K461" s="178"/>
      <c r="L461" s="398">
        <f ca="1">IF((K430+J448-L391-J430-K448-H459+J459-K459+L459)&gt;0,(K430+J448-L391-J430-K448-H459+J459-K459+L459),0)</f>
        <v>0</v>
      </c>
      <c r="M461" s="180"/>
      <c r="N461" s="153"/>
      <c r="O461" s="153"/>
      <c r="P461" s="153"/>
      <c r="Q461" s="153"/>
      <c r="R461" s="153"/>
      <c r="S461" s="153"/>
      <c r="T461" s="153"/>
      <c r="U461" s="153"/>
      <c r="V461" s="196"/>
      <c r="W461" s="153"/>
      <c r="X461" s="196"/>
      <c r="Y461" s="196"/>
      <c r="AA461" s="196"/>
      <c r="AB461" s="196"/>
      <c r="AD461" s="196"/>
      <c r="AF461" s="101"/>
      <c r="AG461" s="101"/>
      <c r="AH461" s="101"/>
    </row>
    <row r="462" spans="1:34" ht="15.75">
      <c r="A462" s="120">
        <f t="shared" si="168"/>
        <v>462</v>
      </c>
      <c r="B462" s="1499" t="s">
        <v>959</v>
      </c>
      <c r="C462" s="1500"/>
      <c r="D462" s="1500"/>
      <c r="E462" s="1500"/>
      <c r="F462" s="1500"/>
      <c r="G462" s="1500"/>
      <c r="H462" s="1500"/>
      <c r="I462" s="1500"/>
      <c r="J462" s="1500"/>
      <c r="K462" s="1500"/>
      <c r="L462" s="1501"/>
      <c r="M462" s="180"/>
      <c r="N462" s="153"/>
      <c r="O462" s="153"/>
      <c r="P462" s="153"/>
      <c r="Q462" s="153"/>
      <c r="R462" s="153"/>
      <c r="S462" s="153"/>
      <c r="T462" s="153"/>
      <c r="U462" s="153"/>
      <c r="V462" s="461"/>
      <c r="W462" s="153"/>
      <c r="X462" s="461"/>
      <c r="Y462" s="461"/>
      <c r="AA462" s="461"/>
      <c r="AB462" s="461"/>
      <c r="AD462" s="461"/>
      <c r="AF462" s="101"/>
      <c r="AG462" s="101"/>
      <c r="AH462" s="101"/>
    </row>
    <row r="463" spans="1:34" ht="26.25" customHeight="1">
      <c r="A463" s="120">
        <f t="shared" si="168"/>
        <v>463</v>
      </c>
      <c r="B463" s="181"/>
      <c r="C463" s="1522" t="s">
        <v>960</v>
      </c>
      <c r="D463" s="1523"/>
      <c r="E463" s="1524"/>
      <c r="F463" s="1279" t="s">
        <v>961</v>
      </c>
      <c r="G463" s="1276"/>
      <c r="H463" s="149"/>
      <c r="I463" s="149"/>
      <c r="J463" s="149"/>
      <c r="K463" s="149"/>
      <c r="L463" s="182"/>
      <c r="M463" s="180"/>
      <c r="N463" s="180"/>
      <c r="O463" s="180"/>
      <c r="P463" s="180"/>
      <c r="Q463" s="180"/>
      <c r="R463" s="180"/>
      <c r="S463" s="180"/>
      <c r="T463" s="180"/>
      <c r="U463" s="180"/>
      <c r="V463" s="450"/>
      <c r="W463" s="153"/>
      <c r="X463" s="450"/>
      <c r="Y463" s="450"/>
      <c r="AA463" s="450"/>
      <c r="AB463" s="450"/>
      <c r="AD463" s="450"/>
      <c r="AF463" s="101"/>
      <c r="AG463" s="101"/>
      <c r="AH463" s="101"/>
    </row>
    <row r="464" spans="1:34" ht="26.25" customHeight="1">
      <c r="A464" s="120">
        <f t="shared" si="168"/>
        <v>464</v>
      </c>
      <c r="B464" s="181"/>
      <c r="C464" s="1525"/>
      <c r="D464" s="1526"/>
      <c r="E464" s="1527"/>
      <c r="F464" s="1279" t="s">
        <v>962</v>
      </c>
      <c r="G464" s="1276"/>
      <c r="H464" s="149"/>
      <c r="I464" s="149"/>
      <c r="J464" s="149"/>
      <c r="K464" s="149"/>
      <c r="L464" s="182"/>
      <c r="M464" s="180"/>
      <c r="N464" s="180"/>
      <c r="O464" s="180"/>
      <c r="P464" s="180"/>
      <c r="Q464" s="180"/>
      <c r="R464" s="180"/>
      <c r="S464" s="180"/>
      <c r="T464" s="180"/>
      <c r="U464" s="180"/>
      <c r="V464" s="450"/>
      <c r="W464" s="153"/>
      <c r="X464" s="450"/>
      <c r="Y464" s="450"/>
      <c r="AA464" s="450"/>
      <c r="AB464" s="450"/>
      <c r="AD464" s="450"/>
      <c r="AF464" s="101"/>
      <c r="AG464" s="101"/>
      <c r="AH464" s="101"/>
    </row>
    <row r="465" spans="1:34" s="188" customFormat="1" ht="21.75" customHeight="1">
      <c r="A465" s="120">
        <f t="shared" si="168"/>
        <v>465</v>
      </c>
      <c r="B465" s="1297" t="s">
        <v>1094</v>
      </c>
      <c r="C465" s="1298"/>
      <c r="D465" s="1298"/>
      <c r="E465" s="1298"/>
      <c r="F465" s="1298"/>
      <c r="G465" s="1299"/>
      <c r="H465" s="617"/>
      <c r="I465" s="617"/>
      <c r="J465" s="617"/>
      <c r="K465" s="617"/>
      <c r="L465" s="618">
        <f>L473-L474-L475</f>
        <v>0</v>
      </c>
      <c r="M465" s="196"/>
      <c r="N465" s="152"/>
      <c r="O465" s="152"/>
      <c r="P465" s="152"/>
      <c r="Q465" s="152"/>
      <c r="R465" s="152"/>
      <c r="S465" s="152"/>
      <c r="T465" s="152"/>
      <c r="U465" s="152"/>
      <c r="V465" s="451"/>
      <c r="W465" s="152"/>
      <c r="X465" s="451"/>
      <c r="Y465" s="451"/>
      <c r="Z465" s="187"/>
      <c r="AA465" s="451"/>
      <c r="AB465" s="451"/>
      <c r="AC465" s="187"/>
      <c r="AD465" s="451"/>
      <c r="AE465" s="187"/>
      <c r="AF465" s="187"/>
      <c r="AG465" s="187"/>
      <c r="AH465" s="187"/>
    </row>
    <row r="466" spans="1:34" s="188" customFormat="1" ht="21.75" customHeight="1">
      <c r="A466" s="120">
        <f t="shared" si="168"/>
        <v>466</v>
      </c>
      <c r="B466" s="1492"/>
      <c r="C466" s="1300" t="s">
        <v>29</v>
      </c>
      <c r="D466" s="1301"/>
      <c r="E466" s="1275" t="s">
        <v>711</v>
      </c>
      <c r="F466" s="1277"/>
      <c r="G466" s="1278"/>
      <c r="H466" s="625"/>
      <c r="I466" s="625"/>
      <c r="J466" s="625"/>
      <c r="K466" s="625"/>
      <c r="L466" s="626"/>
      <c r="M466" s="196"/>
      <c r="N466" s="152"/>
      <c r="O466" s="152"/>
      <c r="P466" s="152"/>
      <c r="Q466" s="152"/>
      <c r="R466" s="152"/>
      <c r="S466" s="152"/>
      <c r="T466" s="152"/>
      <c r="U466" s="152"/>
      <c r="V466" s="196"/>
      <c r="W466" s="152"/>
      <c r="X466" s="196"/>
      <c r="Y466" s="196"/>
      <c r="Z466" s="187"/>
      <c r="AA466" s="196"/>
      <c r="AB466" s="196"/>
      <c r="AC466" s="187"/>
      <c r="AD466" s="196"/>
      <c r="AE466" s="187"/>
      <c r="AF466" s="187"/>
      <c r="AG466" s="187"/>
      <c r="AH466" s="187"/>
    </row>
    <row r="467" spans="1:34" s="188" customFormat="1" ht="21.75" customHeight="1">
      <c r="A467" s="120">
        <f t="shared" si="168"/>
        <v>467</v>
      </c>
      <c r="B467" s="1492"/>
      <c r="C467" s="1302"/>
      <c r="D467" s="1303"/>
      <c r="E467" s="1275" t="s">
        <v>712</v>
      </c>
      <c r="F467" s="1277"/>
      <c r="G467" s="1278"/>
      <c r="H467" s="625"/>
      <c r="I467" s="625"/>
      <c r="J467" s="625"/>
      <c r="K467" s="625"/>
      <c r="L467" s="626"/>
      <c r="M467" s="196"/>
      <c r="N467" s="152"/>
      <c r="O467" s="152"/>
      <c r="P467" s="152"/>
      <c r="Q467" s="152"/>
      <c r="R467" s="152"/>
      <c r="S467" s="152"/>
      <c r="T467" s="152"/>
      <c r="U467" s="152"/>
      <c r="V467" s="196"/>
      <c r="W467" s="152"/>
      <c r="X467" s="196"/>
      <c r="Y467" s="196"/>
      <c r="Z467" s="187"/>
      <c r="AA467" s="196"/>
      <c r="AB467" s="196"/>
      <c r="AC467" s="187"/>
      <c r="AD467" s="196"/>
      <c r="AE467" s="187"/>
      <c r="AF467" s="187"/>
      <c r="AG467" s="187"/>
      <c r="AH467" s="187"/>
    </row>
    <row r="468" spans="1:34" s="188" customFormat="1" ht="21.75" customHeight="1">
      <c r="A468" s="120">
        <f t="shared" si="168"/>
        <v>468</v>
      </c>
      <c r="B468" s="1492"/>
      <c r="C468" s="1302"/>
      <c r="D468" s="1303"/>
      <c r="E468" s="1275" t="s">
        <v>713</v>
      </c>
      <c r="F468" s="1277"/>
      <c r="G468" s="1278"/>
      <c r="H468" s="625"/>
      <c r="I468" s="625"/>
      <c r="J468" s="625"/>
      <c r="K468" s="625"/>
      <c r="L468" s="626"/>
      <c r="M468" s="196"/>
      <c r="N468" s="152"/>
      <c r="O468" s="152"/>
      <c r="P468" s="152"/>
      <c r="Q468" s="152"/>
      <c r="R468" s="152"/>
      <c r="S468" s="152"/>
      <c r="T468" s="152"/>
      <c r="U468" s="152"/>
      <c r="V468" s="196"/>
      <c r="W468" s="152"/>
      <c r="X468" s="196"/>
      <c r="Y468" s="196"/>
      <c r="Z468" s="187"/>
      <c r="AA468" s="196"/>
      <c r="AB468" s="196"/>
      <c r="AC468" s="187"/>
      <c r="AD468" s="196"/>
      <c r="AE468" s="187"/>
      <c r="AF468" s="187"/>
      <c r="AG468" s="187"/>
      <c r="AH468" s="187"/>
    </row>
    <row r="469" spans="1:34" s="188" customFormat="1" ht="21.75" customHeight="1">
      <c r="A469" s="120">
        <f t="shared" si="168"/>
        <v>469</v>
      </c>
      <c r="B469" s="1492"/>
      <c r="C469" s="1302"/>
      <c r="D469" s="1303"/>
      <c r="E469" s="1275" t="s">
        <v>824</v>
      </c>
      <c r="F469" s="1277"/>
      <c r="G469" s="1278"/>
      <c r="H469" s="625"/>
      <c r="I469" s="625"/>
      <c r="J469" s="625"/>
      <c r="K469" s="625"/>
      <c r="L469" s="626"/>
      <c r="M469" s="196"/>
      <c r="N469" s="152"/>
      <c r="O469" s="152"/>
      <c r="P469" s="152"/>
      <c r="Q469" s="152"/>
      <c r="R469" s="152"/>
      <c r="S469" s="152"/>
      <c r="T469" s="152"/>
      <c r="U469" s="152"/>
      <c r="V469" s="196"/>
      <c r="W469" s="152"/>
      <c r="X469" s="196"/>
      <c r="Y469" s="196"/>
      <c r="Z469" s="187"/>
      <c r="AA469" s="196"/>
      <c r="AB469" s="196"/>
      <c r="AC469" s="187"/>
      <c r="AD469" s="196"/>
      <c r="AE469" s="187"/>
      <c r="AF469" s="187"/>
      <c r="AG469" s="187"/>
      <c r="AH469" s="187"/>
    </row>
    <row r="470" spans="1:34" s="188" customFormat="1" ht="21.75" customHeight="1">
      <c r="A470" s="120">
        <f t="shared" si="168"/>
        <v>470</v>
      </c>
      <c r="B470" s="1492"/>
      <c r="C470" s="1302"/>
      <c r="D470" s="1303"/>
      <c r="E470" s="1275" t="s">
        <v>825</v>
      </c>
      <c r="F470" s="1277"/>
      <c r="G470" s="1278"/>
      <c r="H470" s="625"/>
      <c r="I470" s="625"/>
      <c r="J470" s="625"/>
      <c r="K470" s="625"/>
      <c r="L470" s="626"/>
      <c r="M470" s="196"/>
      <c r="N470" s="152"/>
      <c r="O470" s="152"/>
      <c r="P470" s="152"/>
      <c r="Q470" s="152"/>
      <c r="R470" s="152"/>
      <c r="S470" s="152"/>
      <c r="T470" s="152"/>
      <c r="U470" s="152"/>
      <c r="V470" s="196"/>
      <c r="W470" s="152"/>
      <c r="X470" s="196"/>
      <c r="Y470" s="196"/>
      <c r="Z470" s="187"/>
      <c r="AA470" s="196"/>
      <c r="AB470" s="196"/>
      <c r="AC470" s="187"/>
      <c r="AD470" s="196"/>
      <c r="AE470" s="187"/>
      <c r="AF470" s="187"/>
      <c r="AG470" s="187"/>
      <c r="AH470" s="187"/>
    </row>
    <row r="471" spans="1:34" s="188" customFormat="1" ht="21.75" customHeight="1">
      <c r="A471" s="120">
        <f t="shared" si="168"/>
        <v>471</v>
      </c>
      <c r="B471" s="1492"/>
      <c r="C471" s="1302"/>
      <c r="D471" s="1303"/>
      <c r="E471" s="1275" t="s">
        <v>714</v>
      </c>
      <c r="F471" s="1277"/>
      <c r="G471" s="1278"/>
      <c r="H471" s="625"/>
      <c r="I471" s="625"/>
      <c r="J471" s="625"/>
      <c r="K471" s="625"/>
      <c r="L471" s="626"/>
      <c r="M471" s="196"/>
      <c r="N471" s="152"/>
      <c r="O471" s="152"/>
      <c r="P471" s="152"/>
      <c r="Q471" s="152"/>
      <c r="R471" s="152"/>
      <c r="S471" s="152"/>
      <c r="T471" s="152"/>
      <c r="U471" s="152"/>
      <c r="V471" s="196"/>
      <c r="W471" s="152"/>
      <c r="X471" s="196"/>
      <c r="Y471" s="196"/>
      <c r="Z471" s="187"/>
      <c r="AA471" s="196"/>
      <c r="AB471" s="196"/>
      <c r="AC471" s="187"/>
      <c r="AD471" s="196"/>
      <c r="AE471" s="187"/>
      <c r="AF471" s="187"/>
      <c r="AG471" s="187"/>
      <c r="AH471" s="187"/>
    </row>
    <row r="472" spans="1:34" s="188" customFormat="1" ht="21.75" customHeight="1">
      <c r="A472" s="120">
        <f t="shared" si="168"/>
        <v>472</v>
      </c>
      <c r="B472" s="1492"/>
      <c r="C472" s="1302"/>
      <c r="D472" s="1303"/>
      <c r="E472" s="1275" t="s">
        <v>715</v>
      </c>
      <c r="F472" s="1277"/>
      <c r="G472" s="1278"/>
      <c r="H472" s="625"/>
      <c r="I472" s="625"/>
      <c r="J472" s="625"/>
      <c r="K472" s="625"/>
      <c r="L472" s="626"/>
      <c r="M472" s="196"/>
      <c r="N472" s="152"/>
      <c r="O472" s="152"/>
      <c r="P472" s="152"/>
      <c r="Q472" s="152"/>
      <c r="R472" s="152"/>
      <c r="S472" s="152"/>
      <c r="T472" s="152"/>
      <c r="U472" s="152"/>
      <c r="V472" s="196"/>
      <c r="W472" s="152"/>
      <c r="X472" s="196"/>
      <c r="Y472" s="196"/>
      <c r="Z472" s="187"/>
      <c r="AA472" s="196"/>
      <c r="AB472" s="196"/>
      <c r="AC472" s="187"/>
      <c r="AD472" s="196"/>
      <c r="AE472" s="187"/>
      <c r="AF472" s="187"/>
      <c r="AG472" s="187"/>
      <c r="AH472" s="187"/>
    </row>
    <row r="473" spans="1:34" s="188" customFormat="1" ht="21.75" customHeight="1">
      <c r="A473" s="120">
        <f t="shared" si="168"/>
        <v>473</v>
      </c>
      <c r="B473" s="1492"/>
      <c r="C473" s="1304"/>
      <c r="D473" s="1305"/>
      <c r="E473" s="1528" t="s">
        <v>535</v>
      </c>
      <c r="F473" s="1529"/>
      <c r="G473" s="1530"/>
      <c r="H473" s="622"/>
      <c r="I473" s="189"/>
      <c r="J473" s="189"/>
      <c r="K473" s="189"/>
      <c r="L473" s="624">
        <f>SUM(L466:L472)</f>
        <v>0</v>
      </c>
      <c r="M473" s="196"/>
      <c r="N473" s="152"/>
      <c r="O473" s="152"/>
      <c r="P473" s="152"/>
      <c r="Q473" s="152"/>
      <c r="R473" s="152"/>
      <c r="S473" s="152"/>
      <c r="T473" s="152"/>
      <c r="U473" s="152"/>
      <c r="V473" s="451"/>
      <c r="W473" s="152"/>
      <c r="X473" s="451"/>
      <c r="Y473" s="451"/>
      <c r="Z473" s="187"/>
      <c r="AA473" s="451"/>
      <c r="AB473" s="451"/>
      <c r="AC473" s="187"/>
      <c r="AD473" s="451"/>
      <c r="AE473" s="187"/>
      <c r="AF473" s="187"/>
      <c r="AG473" s="187"/>
      <c r="AH473" s="187"/>
    </row>
    <row r="474" spans="1:34" s="188" customFormat="1" ht="21.75" customHeight="1">
      <c r="A474" s="120">
        <f t="shared" si="168"/>
        <v>474</v>
      </c>
      <c r="B474" s="1492"/>
      <c r="C474" s="1275" t="s">
        <v>207</v>
      </c>
      <c r="D474" s="1277"/>
      <c r="E474" s="1277"/>
      <c r="F474" s="1277"/>
      <c r="G474" s="1278"/>
      <c r="H474" s="625"/>
      <c r="I474" s="625"/>
      <c r="J474" s="625"/>
      <c r="K474" s="625"/>
      <c r="L474" s="626"/>
      <c r="M474" s="196"/>
      <c r="N474" s="152"/>
      <c r="O474" s="152"/>
      <c r="P474" s="152"/>
      <c r="Q474" s="152"/>
      <c r="R474" s="152"/>
      <c r="S474" s="152"/>
      <c r="T474" s="152"/>
      <c r="U474" s="152"/>
      <c r="V474" s="196"/>
      <c r="W474" s="152"/>
      <c r="X474" s="196"/>
      <c r="Y474" s="196"/>
      <c r="Z474" s="187"/>
      <c r="AA474" s="196"/>
      <c r="AB474" s="196"/>
      <c r="AC474" s="187"/>
      <c r="AD474" s="196"/>
      <c r="AE474" s="187"/>
      <c r="AF474" s="187"/>
      <c r="AG474" s="187"/>
      <c r="AH474" s="187"/>
    </row>
    <row r="475" spans="1:34" s="188" customFormat="1" ht="21.75" customHeight="1">
      <c r="A475" s="120">
        <f t="shared" si="168"/>
        <v>475</v>
      </c>
      <c r="B475" s="1492"/>
      <c r="C475" s="1275" t="s">
        <v>716</v>
      </c>
      <c r="D475" s="1277"/>
      <c r="E475" s="1277"/>
      <c r="F475" s="1277"/>
      <c r="G475" s="1278"/>
      <c r="H475" s="625"/>
      <c r="I475" s="625"/>
      <c r="J475" s="625"/>
      <c r="K475" s="625"/>
      <c r="L475" s="626"/>
      <c r="M475" s="196"/>
      <c r="N475" s="152"/>
      <c r="O475" s="152"/>
      <c r="P475" s="152"/>
      <c r="Q475" s="152"/>
      <c r="R475" s="152"/>
      <c r="S475" s="152"/>
      <c r="T475" s="152"/>
      <c r="U475" s="152"/>
      <c r="V475" s="196"/>
      <c r="W475" s="152"/>
      <c r="X475" s="196"/>
      <c r="Y475" s="196"/>
      <c r="Z475" s="187"/>
      <c r="AA475" s="196"/>
      <c r="AB475" s="196"/>
      <c r="AC475" s="187"/>
      <c r="AD475" s="196"/>
      <c r="AE475" s="187"/>
      <c r="AF475" s="187"/>
      <c r="AG475" s="187"/>
      <c r="AH475" s="187"/>
    </row>
    <row r="476" spans="1:34" s="188" customFormat="1" ht="21.75" customHeight="1">
      <c r="A476" s="120">
        <f t="shared" si="168"/>
        <v>476</v>
      </c>
      <c r="B476" s="1493"/>
      <c r="C476" s="1497" t="s">
        <v>963</v>
      </c>
      <c r="D476" s="1497"/>
      <c r="E476" s="1497"/>
      <c r="F476" s="1497"/>
      <c r="G476" s="1497"/>
      <c r="H476" s="623"/>
      <c r="I476" s="619"/>
      <c r="J476" s="619"/>
      <c r="K476" s="620"/>
      <c r="L476" s="621"/>
      <c r="M476" s="196"/>
      <c r="N476" s="152"/>
      <c r="O476" s="152"/>
      <c r="P476" s="152"/>
      <c r="Q476" s="152"/>
      <c r="R476" s="152"/>
      <c r="S476" s="152"/>
      <c r="T476" s="152"/>
      <c r="U476" s="152"/>
      <c r="V476" s="196"/>
      <c r="W476" s="152"/>
      <c r="X476" s="196"/>
      <c r="Y476" s="196"/>
      <c r="Z476" s="187"/>
      <c r="AA476" s="196"/>
      <c r="AB476" s="196"/>
      <c r="AC476" s="187"/>
      <c r="AD476" s="196"/>
      <c r="AE476" s="187"/>
      <c r="AF476" s="187"/>
      <c r="AG476" s="187"/>
      <c r="AH476" s="187"/>
    </row>
    <row r="477" spans="1:34" s="188" customFormat="1" ht="21.75" customHeight="1">
      <c r="A477" s="120">
        <f t="shared" si="168"/>
        <v>477</v>
      </c>
      <c r="B477" s="1494"/>
      <c r="C477" s="1489" t="s">
        <v>1095</v>
      </c>
      <c r="D477" s="1490"/>
      <c r="E477" s="1490"/>
      <c r="F477" s="1490"/>
      <c r="G477" s="1491"/>
      <c r="H477" s="623"/>
      <c r="I477" s="619"/>
      <c r="J477" s="619"/>
      <c r="K477" s="620"/>
      <c r="L477" s="621">
        <f ca="1">+K118</f>
        <v>0</v>
      </c>
      <c r="M477" s="196"/>
      <c r="N477" s="152"/>
      <c r="O477" s="152"/>
      <c r="P477" s="152"/>
      <c r="Q477" s="152"/>
      <c r="R477" s="152"/>
      <c r="S477" s="152"/>
      <c r="T477" s="152"/>
      <c r="U477" s="152"/>
      <c r="V477" s="196"/>
      <c r="W477" s="152"/>
      <c r="X477" s="196"/>
      <c r="Y477" s="196"/>
      <c r="Z477" s="187"/>
      <c r="AA477" s="196"/>
      <c r="AB477" s="196"/>
      <c r="AC477" s="187"/>
      <c r="AD477" s="196"/>
      <c r="AE477" s="187"/>
      <c r="AF477" s="187"/>
      <c r="AG477" s="187"/>
      <c r="AH477" s="187"/>
    </row>
    <row r="478" spans="1:34" ht="29.25" customHeight="1">
      <c r="A478" s="120">
        <f t="shared" si="168"/>
        <v>478</v>
      </c>
      <c r="B478" s="1495" t="s">
        <v>1172</v>
      </c>
      <c r="C478" s="1496"/>
      <c r="D478" s="1496"/>
      <c r="E478" s="1496"/>
      <c r="F478" s="1496"/>
      <c r="G478" s="1496"/>
      <c r="H478" s="177"/>
      <c r="I478" s="177"/>
      <c r="J478" s="177"/>
      <c r="K478" s="178"/>
      <c r="L478" s="398">
        <f ca="1">IF(+L460-L51-L57+L463-L464+H477&gt;0,+L460-L51-L57+L463-L464+H477,0)</f>
        <v>3500000</v>
      </c>
      <c r="M478" s="180"/>
      <c r="N478" s="153"/>
      <c r="O478" s="153"/>
      <c r="P478" s="153"/>
      <c r="Q478" s="153"/>
      <c r="R478" s="153"/>
      <c r="S478" s="153"/>
      <c r="T478" s="153"/>
      <c r="U478" s="153"/>
      <c r="V478" s="196"/>
      <c r="X478" s="196"/>
      <c r="Y478" s="196"/>
      <c r="AA478" s="196"/>
      <c r="AB478" s="196"/>
      <c r="AD478" s="196"/>
      <c r="AF478" s="101"/>
      <c r="AG478" s="101"/>
    </row>
    <row r="479" spans="1:34" ht="29.25" customHeight="1">
      <c r="A479" s="120">
        <f t="shared" ref="A479" si="170">A478+1</f>
        <v>479</v>
      </c>
      <c r="B479" s="1495" t="s">
        <v>1173</v>
      </c>
      <c r="C479" s="1496"/>
      <c r="D479" s="1496"/>
      <c r="E479" s="1496"/>
      <c r="F479" s="1496"/>
      <c r="G479" s="1496"/>
      <c r="H479" s="177"/>
      <c r="I479" s="177"/>
      <c r="J479" s="177"/>
      <c r="K479" s="178"/>
      <c r="L479" s="398">
        <f ca="1">IF(+L460-L51-L52-L57+L463-L464+H477&lt;0,-(+L460-L51-L52-L57+L463-L464+H477),0)</f>
        <v>0</v>
      </c>
      <c r="M479" s="180"/>
      <c r="N479" s="153"/>
      <c r="O479" s="153"/>
      <c r="P479" s="153"/>
      <c r="Q479" s="153"/>
      <c r="R479" s="153"/>
      <c r="S479" s="153"/>
      <c r="T479" s="153"/>
      <c r="U479" s="153"/>
      <c r="V479" s="196"/>
      <c r="X479" s="196"/>
      <c r="Y479" s="196"/>
      <c r="AA479" s="196"/>
      <c r="AB479" s="196"/>
      <c r="AD479" s="196"/>
      <c r="AF479" s="101"/>
      <c r="AG479" s="101"/>
    </row>
    <row r="480" spans="1:34" ht="30.75" customHeight="1">
      <c r="A480" s="120">
        <f>A479+1</f>
        <v>480</v>
      </c>
      <c r="B480" s="1442" t="s">
        <v>201</v>
      </c>
      <c r="C480" s="1515"/>
      <c r="D480" s="1515"/>
      <c r="E480" s="1515"/>
      <c r="F480" s="1515"/>
      <c r="G480" s="1515"/>
      <c r="H480" s="184"/>
      <c r="I480" s="184"/>
      <c r="J480" s="184"/>
      <c r="K480" s="185"/>
      <c r="L480" s="171">
        <f>SUM(L481:L482)</f>
        <v>0</v>
      </c>
      <c r="M480" s="180"/>
      <c r="N480" s="180"/>
      <c r="O480" s="180"/>
      <c r="P480" s="180"/>
      <c r="Q480" s="180"/>
      <c r="R480" s="180"/>
      <c r="S480" s="180"/>
      <c r="T480" s="180"/>
      <c r="U480" s="180"/>
      <c r="V480" s="451"/>
      <c r="W480" s="153"/>
      <c r="X480" s="451"/>
      <c r="Y480" s="451"/>
      <c r="AA480" s="451"/>
      <c r="AB480" s="451"/>
      <c r="AD480" s="451"/>
      <c r="AF480" s="101"/>
      <c r="AG480" s="101"/>
      <c r="AH480" s="101"/>
    </row>
    <row r="481" spans="1:34" ht="27.75" customHeight="1">
      <c r="A481" s="120">
        <f t="shared" ref="A481:A482" si="171">A480+1</f>
        <v>481</v>
      </c>
      <c r="B481" s="1435"/>
      <c r="C481" s="1275" t="s">
        <v>252</v>
      </c>
      <c r="D481" s="1280"/>
      <c r="E481" s="1280"/>
      <c r="F481" s="1280"/>
      <c r="G481" s="1276"/>
      <c r="H481" s="168"/>
      <c r="I481" s="168"/>
      <c r="J481" s="168"/>
      <c r="K481" s="168"/>
      <c r="L481" s="182"/>
      <c r="M481" s="180"/>
      <c r="N481" s="180"/>
      <c r="O481" s="180"/>
      <c r="P481" s="180"/>
      <c r="Q481" s="180"/>
      <c r="R481" s="180"/>
      <c r="S481" s="180"/>
      <c r="T481" s="180"/>
      <c r="U481" s="180"/>
      <c r="V481" s="450"/>
      <c r="W481" s="153"/>
      <c r="X481" s="450"/>
      <c r="Y481" s="450"/>
      <c r="AA481" s="450"/>
      <c r="AB481" s="450"/>
      <c r="AD481" s="450"/>
      <c r="AF481" s="101"/>
      <c r="AG481" s="101"/>
      <c r="AH481" s="101"/>
    </row>
    <row r="482" spans="1:34" ht="24.75" customHeight="1">
      <c r="A482" s="120">
        <f t="shared" si="171"/>
        <v>482</v>
      </c>
      <c r="B482" s="1397"/>
      <c r="C482" s="1275" t="s">
        <v>253</v>
      </c>
      <c r="D482" s="1280"/>
      <c r="E482" s="1280"/>
      <c r="F482" s="1280"/>
      <c r="G482" s="1276"/>
      <c r="H482" s="168"/>
      <c r="I482" s="168"/>
      <c r="J482" s="168"/>
      <c r="K482" s="168"/>
      <c r="L482" s="182"/>
      <c r="M482" s="180"/>
      <c r="N482" s="180"/>
      <c r="O482" s="180"/>
      <c r="P482" s="180"/>
      <c r="Q482" s="180"/>
      <c r="R482" s="180"/>
      <c r="S482" s="180"/>
      <c r="T482" s="180"/>
      <c r="U482" s="180"/>
      <c r="V482" s="450"/>
      <c r="W482" s="153"/>
      <c r="X482" s="450"/>
      <c r="Y482" s="450"/>
      <c r="AA482" s="450"/>
      <c r="AB482" s="450"/>
      <c r="AD482" s="450"/>
      <c r="AF482" s="101"/>
      <c r="AG482" s="101"/>
      <c r="AH482" s="101"/>
    </row>
    <row r="483" spans="1:34" ht="30.75" customHeight="1">
      <c r="A483" s="120">
        <f>A482+1</f>
        <v>483</v>
      </c>
      <c r="B483" s="1484" t="s">
        <v>1150</v>
      </c>
      <c r="C483" s="1485"/>
      <c r="D483" s="1485"/>
      <c r="E483" s="1485"/>
      <c r="F483" s="1485"/>
      <c r="G483" s="1486"/>
      <c r="H483" s="627"/>
      <c r="I483" s="627"/>
      <c r="J483" s="627"/>
      <c r="K483" s="627"/>
      <c r="L483" s="171">
        <f ca="1">+L478-L480</f>
        <v>3500000</v>
      </c>
      <c r="M483" s="180"/>
      <c r="N483" s="180"/>
      <c r="O483" s="180"/>
      <c r="P483" s="180"/>
      <c r="Q483" s="180"/>
      <c r="R483" s="180"/>
      <c r="S483" s="180"/>
      <c r="T483" s="180"/>
      <c r="U483" s="180"/>
      <c r="V483" s="450"/>
      <c r="W483" s="153"/>
      <c r="X483" s="450"/>
      <c r="Y483" s="450"/>
      <c r="AA483" s="450"/>
      <c r="AB483" s="450"/>
      <c r="AD483" s="450"/>
      <c r="AF483" s="101"/>
      <c r="AG483" s="101"/>
      <c r="AH483" s="101"/>
    </row>
    <row r="484" spans="1:34" s="188" customFormat="1" ht="32.25" customHeight="1">
      <c r="A484" s="120">
        <f>A483+1</f>
        <v>484</v>
      </c>
      <c r="B484" s="1398" t="s">
        <v>225</v>
      </c>
      <c r="C484" s="1399"/>
      <c r="D484" s="1516"/>
      <c r="E484" s="1516"/>
      <c r="F484" s="1516"/>
      <c r="G484" s="1516"/>
      <c r="H484" s="186"/>
      <c r="I484" s="186"/>
      <c r="J484" s="186"/>
      <c r="K484" s="186"/>
      <c r="L484" s="699">
        <f>L494+L496</f>
        <v>0</v>
      </c>
      <c r="M484" s="196"/>
      <c r="N484" s="152"/>
      <c r="O484" s="152"/>
      <c r="P484" s="152"/>
      <c r="Q484" s="152"/>
      <c r="R484" s="152"/>
      <c r="S484" s="152"/>
      <c r="T484" s="152"/>
      <c r="U484" s="152"/>
      <c r="V484" s="451"/>
      <c r="W484" s="152"/>
      <c r="X484" s="451"/>
      <c r="Y484" s="451"/>
      <c r="Z484" s="187"/>
      <c r="AA484" s="451"/>
      <c r="AB484" s="451"/>
      <c r="AC484" s="187"/>
      <c r="AD484" s="451"/>
      <c r="AE484" s="187"/>
      <c r="AF484" s="187"/>
      <c r="AG484" s="187"/>
      <c r="AH484" s="187"/>
    </row>
    <row r="485" spans="1:34" s="188" customFormat="1" ht="24.75" customHeight="1">
      <c r="A485" s="120">
        <f t="shared" ref="A485:A501" si="172">A484+1</f>
        <v>485</v>
      </c>
      <c r="B485" s="1517"/>
      <c r="C485" s="1275" t="s">
        <v>254</v>
      </c>
      <c r="D485" s="1280"/>
      <c r="E485" s="1280"/>
      <c r="F485" s="1280"/>
      <c r="G485" s="1276"/>
      <c r="H485" s="168"/>
      <c r="I485" s="168"/>
      <c r="J485" s="168"/>
      <c r="K485" s="168"/>
      <c r="L485" s="182"/>
      <c r="M485" s="196"/>
      <c r="N485" s="152"/>
      <c r="O485" s="152"/>
      <c r="P485" s="152"/>
      <c r="Q485" s="152"/>
      <c r="R485" s="152"/>
      <c r="S485" s="152"/>
      <c r="T485" s="152"/>
      <c r="U485" s="152"/>
      <c r="V485" s="450"/>
      <c r="W485" s="152"/>
      <c r="X485" s="450"/>
      <c r="Y485" s="450"/>
      <c r="Z485" s="187"/>
      <c r="AA485" s="450"/>
      <c r="AB485" s="450"/>
      <c r="AC485" s="187"/>
      <c r="AD485" s="450"/>
      <c r="AE485" s="187"/>
      <c r="AF485" s="187"/>
      <c r="AG485" s="187"/>
      <c r="AH485" s="187"/>
    </row>
    <row r="486" spans="1:34" s="188" customFormat="1" ht="25.5" customHeight="1">
      <c r="A486" s="120">
        <f t="shared" si="172"/>
        <v>486</v>
      </c>
      <c r="B486" s="1518"/>
      <c r="C486" s="1347" t="s">
        <v>256</v>
      </c>
      <c r="D486" s="1348"/>
      <c r="E486" s="1349"/>
      <c r="F486" s="1311" t="s">
        <v>640</v>
      </c>
      <c r="G486" s="1346"/>
      <c r="H486" s="168"/>
      <c r="I486" s="168"/>
      <c r="J486" s="168"/>
      <c r="K486" s="168"/>
      <c r="L486" s="182"/>
      <c r="M486" s="196"/>
      <c r="N486" s="152"/>
      <c r="O486" s="152"/>
      <c r="P486" s="152"/>
      <c r="Q486" s="152"/>
      <c r="R486" s="152"/>
      <c r="S486" s="152"/>
      <c r="T486" s="152"/>
      <c r="U486" s="152"/>
      <c r="V486" s="450"/>
      <c r="W486" s="152"/>
      <c r="X486" s="450"/>
      <c r="Y486" s="450"/>
      <c r="Z486" s="187"/>
      <c r="AA486" s="450"/>
      <c r="AB486" s="450"/>
      <c r="AC486" s="187"/>
      <c r="AD486" s="450"/>
      <c r="AE486" s="187"/>
      <c r="AF486" s="187"/>
      <c r="AG486" s="187"/>
      <c r="AH486" s="187"/>
    </row>
    <row r="487" spans="1:34" s="188" customFormat="1" ht="38.25" customHeight="1">
      <c r="A487" s="120">
        <f t="shared" si="172"/>
        <v>487</v>
      </c>
      <c r="B487" s="1518"/>
      <c r="C487" s="1350"/>
      <c r="D487" s="1351"/>
      <c r="E487" s="1352"/>
      <c r="F487" s="1311" t="s">
        <v>499</v>
      </c>
      <c r="G487" s="1313"/>
      <c r="H487" s="168"/>
      <c r="I487" s="168"/>
      <c r="J487" s="168"/>
      <c r="K487" s="168"/>
      <c r="L487" s="182"/>
      <c r="M487" s="196"/>
      <c r="N487" s="152"/>
      <c r="O487" s="152"/>
      <c r="P487" s="152"/>
      <c r="Q487" s="152"/>
      <c r="R487" s="152"/>
      <c r="S487" s="152"/>
      <c r="T487" s="152"/>
      <c r="U487" s="152"/>
      <c r="V487" s="450"/>
      <c r="W487" s="152"/>
      <c r="X487" s="450"/>
      <c r="Y487" s="450"/>
      <c r="Z487" s="187"/>
      <c r="AA487" s="450"/>
      <c r="AB487" s="450"/>
      <c r="AC487" s="187"/>
      <c r="AD487" s="450"/>
      <c r="AE487" s="187"/>
      <c r="AF487" s="187"/>
      <c r="AG487" s="187"/>
      <c r="AH487" s="187"/>
    </row>
    <row r="488" spans="1:34" s="188" customFormat="1" ht="28.5" customHeight="1">
      <c r="A488" s="120">
        <f t="shared" si="172"/>
        <v>488</v>
      </c>
      <c r="B488" s="1518"/>
      <c r="C488" s="1350"/>
      <c r="D488" s="1351"/>
      <c r="E488" s="1352"/>
      <c r="F488" s="1311" t="s">
        <v>500</v>
      </c>
      <c r="G488" s="1313"/>
      <c r="H488" s="168"/>
      <c r="I488" s="168"/>
      <c r="J488" s="168"/>
      <c r="K488" s="168"/>
      <c r="L488" s="182"/>
      <c r="M488" s="196"/>
      <c r="N488" s="152"/>
      <c r="O488" s="152"/>
      <c r="P488" s="152"/>
      <c r="Q488" s="152"/>
      <c r="R488" s="152"/>
      <c r="S488" s="152"/>
      <c r="T488" s="152"/>
      <c r="U488" s="152"/>
      <c r="V488" s="450"/>
      <c r="W488" s="152"/>
      <c r="X488" s="450"/>
      <c r="Y488" s="450"/>
      <c r="Z488" s="187"/>
      <c r="AA488" s="450"/>
      <c r="AB488" s="450"/>
      <c r="AC488" s="187"/>
      <c r="AD488" s="450"/>
      <c r="AE488" s="187"/>
      <c r="AF488" s="187"/>
      <c r="AG488" s="187"/>
      <c r="AH488" s="187"/>
    </row>
    <row r="489" spans="1:34" s="188" customFormat="1" ht="25.5" customHeight="1">
      <c r="A489" s="120">
        <f t="shared" si="172"/>
        <v>489</v>
      </c>
      <c r="B489" s="1518"/>
      <c r="C489" s="1350"/>
      <c r="D489" s="1351"/>
      <c r="E489" s="1352"/>
      <c r="F489" s="1311" t="s">
        <v>501</v>
      </c>
      <c r="G489" s="1313"/>
      <c r="H489" s="168"/>
      <c r="I489" s="168"/>
      <c r="J489" s="168"/>
      <c r="K489" s="168"/>
      <c r="L489" s="182"/>
      <c r="M489" s="196"/>
      <c r="N489" s="152"/>
      <c r="O489" s="152"/>
      <c r="P489" s="152"/>
      <c r="Q489" s="152"/>
      <c r="R489" s="152"/>
      <c r="S489" s="152"/>
      <c r="T489" s="152"/>
      <c r="U489" s="152"/>
      <c r="V489" s="450"/>
      <c r="W489" s="152"/>
      <c r="X489" s="450"/>
      <c r="Y489" s="450"/>
      <c r="Z489" s="187"/>
      <c r="AA489" s="450"/>
      <c r="AB489" s="450"/>
      <c r="AC489" s="187"/>
      <c r="AD489" s="450"/>
      <c r="AE489" s="187"/>
      <c r="AF489" s="187"/>
      <c r="AG489" s="187"/>
      <c r="AH489" s="187"/>
    </row>
    <row r="490" spans="1:34" s="188" customFormat="1" ht="27.75" customHeight="1">
      <c r="A490" s="120">
        <f t="shared" si="172"/>
        <v>490</v>
      </c>
      <c r="B490" s="1518"/>
      <c r="C490" s="1353"/>
      <c r="D490" s="1354"/>
      <c r="E490" s="1355"/>
      <c r="F490" s="1311" t="s">
        <v>502</v>
      </c>
      <c r="G490" s="1313"/>
      <c r="H490" s="168"/>
      <c r="I490" s="168"/>
      <c r="J490" s="168"/>
      <c r="K490" s="168"/>
      <c r="L490" s="182"/>
      <c r="M490" s="196"/>
      <c r="N490" s="152"/>
      <c r="O490" s="152"/>
      <c r="P490" s="152"/>
      <c r="Q490" s="152"/>
      <c r="R490" s="152"/>
      <c r="S490" s="152"/>
      <c r="T490" s="152"/>
      <c r="U490" s="152"/>
      <c r="V490" s="450"/>
      <c r="W490" s="152"/>
      <c r="X490" s="450"/>
      <c r="Y490" s="450"/>
      <c r="Z490" s="187"/>
      <c r="AA490" s="450"/>
      <c r="AB490" s="450"/>
      <c r="AC490" s="187"/>
      <c r="AD490" s="450"/>
      <c r="AE490" s="187"/>
      <c r="AF490" s="187"/>
      <c r="AG490" s="187"/>
      <c r="AH490" s="187"/>
    </row>
    <row r="491" spans="1:34" s="188" customFormat="1" ht="24.75" customHeight="1">
      <c r="A491" s="120">
        <f t="shared" si="172"/>
        <v>491</v>
      </c>
      <c r="B491" s="1518"/>
      <c r="C491" s="1275" t="s">
        <v>503</v>
      </c>
      <c r="D491" s="1280"/>
      <c r="E491" s="1280"/>
      <c r="F491" s="1280"/>
      <c r="G491" s="1276"/>
      <c r="H491" s="168"/>
      <c r="I491" s="168"/>
      <c r="J491" s="168"/>
      <c r="K491" s="168"/>
      <c r="L491" s="182"/>
      <c r="M491" s="196"/>
      <c r="N491" s="152"/>
      <c r="O491" s="152"/>
      <c r="P491" s="152"/>
      <c r="Q491" s="152"/>
      <c r="R491" s="152"/>
      <c r="S491" s="152"/>
      <c r="T491" s="152"/>
      <c r="U491" s="152"/>
      <c r="V491" s="450"/>
      <c r="W491" s="152"/>
      <c r="X491" s="450"/>
      <c r="Y491" s="450"/>
      <c r="Z491" s="187"/>
      <c r="AA491" s="450"/>
      <c r="AB491" s="450"/>
      <c r="AC491" s="187"/>
      <c r="AD491" s="450"/>
      <c r="AE491" s="187"/>
      <c r="AF491" s="187"/>
      <c r="AG491" s="187"/>
      <c r="AH491" s="187"/>
    </row>
    <row r="492" spans="1:34" s="188" customFormat="1" ht="23.45" customHeight="1">
      <c r="A492" s="120">
        <f t="shared" si="172"/>
        <v>492</v>
      </c>
      <c r="B492" s="1518"/>
      <c r="C492" s="1275" t="s">
        <v>255</v>
      </c>
      <c r="D492" s="1280"/>
      <c r="E492" s="1280"/>
      <c r="F492" s="1280"/>
      <c r="G492" s="1276"/>
      <c r="H492" s="168"/>
      <c r="I492" s="168"/>
      <c r="J492" s="168"/>
      <c r="K492" s="168"/>
      <c r="L492" s="182"/>
      <c r="M492" s="196"/>
      <c r="N492" s="152"/>
      <c r="O492" s="152"/>
      <c r="P492" s="152"/>
      <c r="Q492" s="152"/>
      <c r="R492" s="152"/>
      <c r="S492" s="152"/>
      <c r="T492" s="152"/>
      <c r="U492" s="152"/>
      <c r="V492" s="450"/>
      <c r="W492" s="152"/>
      <c r="X492" s="450"/>
      <c r="Y492" s="450"/>
      <c r="Z492" s="187"/>
      <c r="AA492" s="450"/>
      <c r="AB492" s="450"/>
      <c r="AC492" s="187"/>
      <c r="AD492" s="450"/>
      <c r="AE492" s="187"/>
      <c r="AF492" s="187"/>
      <c r="AG492" s="187"/>
      <c r="AH492" s="187"/>
    </row>
    <row r="493" spans="1:34" s="188" customFormat="1" ht="27.2" customHeight="1">
      <c r="A493" s="120">
        <f t="shared" si="172"/>
        <v>493</v>
      </c>
      <c r="B493" s="1518"/>
      <c r="C493" s="1275" t="s">
        <v>257</v>
      </c>
      <c r="D493" s="1280"/>
      <c r="E493" s="1280"/>
      <c r="F493" s="1280"/>
      <c r="G493" s="1276"/>
      <c r="H493" s="168"/>
      <c r="I493" s="168"/>
      <c r="J493" s="168"/>
      <c r="K493" s="168"/>
      <c r="L493" s="154">
        <f>L485-L486-L487-L488-L489-L490-L491-L492</f>
        <v>0</v>
      </c>
      <c r="M493" s="196"/>
      <c r="N493" s="152"/>
      <c r="O493" s="152"/>
      <c r="P493" s="152"/>
      <c r="Q493" s="152"/>
      <c r="R493" s="152"/>
      <c r="S493" s="152"/>
      <c r="T493" s="152"/>
      <c r="U493" s="152"/>
      <c r="V493" s="196"/>
      <c r="W493" s="152"/>
      <c r="X493" s="196"/>
      <c r="Y493" s="196"/>
      <c r="Z493" s="187"/>
      <c r="AA493" s="196"/>
      <c r="AB493" s="196"/>
      <c r="AC493" s="187"/>
      <c r="AD493" s="196"/>
      <c r="AE493" s="187"/>
      <c r="AF493" s="187"/>
      <c r="AG493" s="187"/>
      <c r="AH493" s="187"/>
    </row>
    <row r="494" spans="1:34" s="188" customFormat="1" ht="28.5" customHeight="1">
      <c r="A494" s="120">
        <f>A493+1</f>
        <v>494</v>
      </c>
      <c r="B494" s="1519"/>
      <c r="C494" s="1279" t="s">
        <v>1145</v>
      </c>
      <c r="D494" s="1280"/>
      <c r="E494" s="1280"/>
      <c r="F494" s="1280"/>
      <c r="G494" s="1276"/>
      <c r="H494" s="759"/>
      <c r="I494" s="759"/>
      <c r="J494" s="759"/>
      <c r="K494" s="759"/>
      <c r="L494" s="757">
        <f>+ROUND(L493*0.5%,0)</f>
        <v>0</v>
      </c>
      <c r="M494" s="758"/>
      <c r="N494" s="758"/>
      <c r="O494" s="758"/>
      <c r="P494" s="758"/>
      <c r="Q494" s="758"/>
      <c r="R494" s="758"/>
      <c r="S494" s="758"/>
      <c r="T494" s="758"/>
      <c r="U494" s="758"/>
      <c r="V494" s="758"/>
      <c r="W494" s="758"/>
      <c r="X494" s="758"/>
      <c r="Y494" s="758"/>
      <c r="AA494" s="758"/>
      <c r="AB494" s="758"/>
      <c r="AD494" s="758"/>
    </row>
    <row r="495" spans="1:34" s="188" customFormat="1" ht="27.2" customHeight="1">
      <c r="A495" s="120">
        <f>A494+1</f>
        <v>495</v>
      </c>
      <c r="B495" s="1518"/>
      <c r="C495" s="1275" t="s">
        <v>258</v>
      </c>
      <c r="D495" s="1280"/>
      <c r="E495" s="1280"/>
      <c r="F495" s="1280"/>
      <c r="G495" s="1276"/>
      <c r="H495" s="168"/>
      <c r="I495" s="168"/>
      <c r="J495" s="168"/>
      <c r="K495" s="168"/>
      <c r="L495" s="182"/>
      <c r="M495" s="196"/>
      <c r="N495" s="152"/>
      <c r="O495" s="152"/>
      <c r="P495" s="152"/>
      <c r="Q495" s="152"/>
      <c r="R495" s="152"/>
      <c r="S495" s="152"/>
      <c r="T495" s="152"/>
      <c r="U495" s="152"/>
      <c r="V495" s="450"/>
      <c r="W495" s="152"/>
      <c r="X495" s="450"/>
      <c r="Y495" s="450"/>
      <c r="Z495" s="187"/>
      <c r="AA495" s="450"/>
      <c r="AB495" s="450"/>
      <c r="AC495" s="187"/>
      <c r="AD495" s="450"/>
      <c r="AE495" s="187"/>
      <c r="AF495" s="187"/>
      <c r="AG495" s="187"/>
      <c r="AH495" s="187"/>
    </row>
    <row r="496" spans="1:34" s="192" customFormat="1" ht="23.45" customHeight="1">
      <c r="A496" s="120">
        <f t="shared" si="172"/>
        <v>496</v>
      </c>
      <c r="B496" s="1520" t="s">
        <v>221</v>
      </c>
      <c r="C496" s="1520"/>
      <c r="D496" s="1521"/>
      <c r="E496" s="1521"/>
      <c r="F496" s="1521"/>
      <c r="G496" s="1521"/>
      <c r="H496" s="189"/>
      <c r="I496" s="189"/>
      <c r="J496" s="189"/>
      <c r="K496" s="189"/>
      <c r="L496" s="190"/>
      <c r="M496" s="451"/>
      <c r="N496" s="156"/>
      <c r="O496" s="156"/>
      <c r="P496" s="156"/>
      <c r="Q496" s="156"/>
      <c r="R496" s="156"/>
      <c r="S496" s="156"/>
      <c r="T496" s="156"/>
      <c r="U496" s="156"/>
      <c r="V496" s="451"/>
      <c r="W496" s="156"/>
      <c r="X496" s="451"/>
      <c r="Y496" s="451"/>
      <c r="Z496" s="191"/>
      <c r="AA496" s="451"/>
      <c r="AB496" s="451"/>
      <c r="AC496" s="191"/>
      <c r="AD496" s="451"/>
      <c r="AE496" s="191"/>
      <c r="AF496" s="191"/>
      <c r="AG496" s="191"/>
      <c r="AH496" s="191"/>
    </row>
    <row r="497" spans="1:34" s="192" customFormat="1" ht="33.950000000000003" customHeight="1">
      <c r="A497" s="120">
        <f t="shared" si="172"/>
        <v>497</v>
      </c>
      <c r="B497" s="1398" t="s">
        <v>505</v>
      </c>
      <c r="C497" s="1398"/>
      <c r="D497" s="1465"/>
      <c r="E497" s="1465"/>
      <c r="F497" s="1465"/>
      <c r="G497" s="1465"/>
      <c r="H497" s="193"/>
      <c r="I497" s="193"/>
      <c r="J497" s="193"/>
      <c r="K497" s="193"/>
      <c r="L497" s="171">
        <f>SUM(L498:L504)</f>
        <v>0</v>
      </c>
      <c r="M497" s="451"/>
      <c r="N497" s="156"/>
      <c r="O497" s="156"/>
      <c r="P497" s="156"/>
      <c r="Q497" s="156"/>
      <c r="R497" s="156"/>
      <c r="S497" s="156"/>
      <c r="T497" s="156"/>
      <c r="U497" s="156"/>
      <c r="W497" s="156"/>
      <c r="X497" s="451"/>
      <c r="Y497" s="451"/>
      <c r="Z497" s="191"/>
      <c r="AA497" s="451"/>
      <c r="AB497" s="451"/>
      <c r="AC497" s="191"/>
      <c r="AD497" s="451"/>
      <c r="AE497" s="191"/>
      <c r="AF497" s="191"/>
      <c r="AG497" s="191"/>
      <c r="AH497" s="191"/>
    </row>
    <row r="498" spans="1:34" s="188" customFormat="1" ht="23.45" customHeight="1">
      <c r="A498" s="120">
        <f t="shared" si="172"/>
        <v>498</v>
      </c>
      <c r="B498" s="1513"/>
      <c r="C498" s="1275" t="s">
        <v>504</v>
      </c>
      <c r="D498" s="1280"/>
      <c r="E498" s="1280"/>
      <c r="F498" s="1280"/>
      <c r="G498" s="1276"/>
      <c r="H498" s="173"/>
      <c r="I498" s="173"/>
      <c r="J498" s="173"/>
      <c r="K498" s="173"/>
      <c r="L498" s="154"/>
      <c r="M498" s="196"/>
      <c r="N498" s="152"/>
      <c r="O498" s="152"/>
      <c r="P498" s="152"/>
      <c r="Q498" s="152"/>
      <c r="R498" s="152"/>
      <c r="S498" s="152"/>
      <c r="T498" s="152"/>
      <c r="U498" s="152"/>
      <c r="V498" s="196"/>
      <c r="W498" s="152"/>
      <c r="X498" s="196"/>
      <c r="Y498" s="196"/>
      <c r="Z498" s="187"/>
      <c r="AA498" s="196"/>
      <c r="AB498" s="196"/>
      <c r="AC498" s="187"/>
      <c r="AD498" s="196"/>
      <c r="AE498" s="187"/>
      <c r="AF498" s="187"/>
      <c r="AG498" s="187"/>
      <c r="AH498" s="187"/>
    </row>
    <row r="499" spans="1:34" s="188" customFormat="1" ht="20.25" customHeight="1">
      <c r="A499" s="120">
        <f t="shared" si="172"/>
        <v>499</v>
      </c>
      <c r="B499" s="1513"/>
      <c r="C499" s="1275" t="s">
        <v>506</v>
      </c>
      <c r="D499" s="1280"/>
      <c r="E499" s="1280"/>
      <c r="F499" s="1280"/>
      <c r="G499" s="1276"/>
      <c r="H499" s="174"/>
      <c r="I499" s="174"/>
      <c r="J499" s="174"/>
      <c r="K499" s="174"/>
      <c r="L499" s="154"/>
      <c r="M499" s="196"/>
      <c r="N499" s="152"/>
      <c r="O499" s="152"/>
      <c r="P499" s="152"/>
      <c r="Q499" s="152"/>
      <c r="R499" s="152"/>
      <c r="S499" s="152"/>
      <c r="T499" s="152"/>
      <c r="U499" s="152"/>
      <c r="V499" s="196"/>
      <c r="W499" s="152"/>
      <c r="X499" s="196"/>
      <c r="Y499" s="196"/>
      <c r="Z499" s="187"/>
      <c r="AA499" s="196"/>
      <c r="AB499" s="196"/>
      <c r="AC499" s="187"/>
      <c r="AD499" s="196"/>
      <c r="AE499" s="187"/>
      <c r="AF499" s="187"/>
      <c r="AG499" s="187"/>
      <c r="AH499" s="187"/>
    </row>
    <row r="500" spans="1:34" s="188" customFormat="1" ht="26.25" customHeight="1">
      <c r="A500" s="120">
        <f t="shared" si="172"/>
        <v>500</v>
      </c>
      <c r="B500" s="1513"/>
      <c r="C500" s="1275" t="s">
        <v>641</v>
      </c>
      <c r="D500" s="1280"/>
      <c r="E500" s="1280"/>
      <c r="F500" s="1280"/>
      <c r="G500" s="1276"/>
      <c r="H500" s="174"/>
      <c r="I500" s="174"/>
      <c r="J500" s="174"/>
      <c r="K500" s="174"/>
      <c r="L500" s="154"/>
      <c r="M500" s="196"/>
      <c r="N500" s="152"/>
      <c r="O500" s="152"/>
      <c r="P500" s="152"/>
      <c r="Q500" s="152"/>
      <c r="R500" s="152"/>
      <c r="S500" s="152"/>
      <c r="T500" s="152"/>
      <c r="U500" s="152"/>
      <c r="V500" s="196"/>
      <c r="W500" s="152"/>
      <c r="X500" s="196"/>
      <c r="Y500" s="196"/>
      <c r="Z500" s="187"/>
      <c r="AA500" s="196"/>
      <c r="AB500" s="196"/>
      <c r="AC500" s="187"/>
      <c r="AD500" s="196"/>
      <c r="AE500" s="187"/>
      <c r="AF500" s="187"/>
      <c r="AG500" s="187"/>
      <c r="AH500" s="187"/>
    </row>
    <row r="501" spans="1:34" s="188" customFormat="1" ht="21.75" customHeight="1">
      <c r="A501" s="120">
        <f t="shared" si="172"/>
        <v>501</v>
      </c>
      <c r="B501" s="1514"/>
      <c r="C501" s="1275" t="s">
        <v>507</v>
      </c>
      <c r="D501" s="1280"/>
      <c r="E501" s="1280"/>
      <c r="F501" s="1280"/>
      <c r="G501" s="1276"/>
      <c r="H501" s="174"/>
      <c r="I501" s="174"/>
      <c r="J501" s="174"/>
      <c r="K501" s="174"/>
      <c r="L501" s="154"/>
      <c r="M501" s="196"/>
      <c r="N501" s="152"/>
      <c r="O501" s="152"/>
      <c r="P501" s="152"/>
      <c r="Q501" s="152"/>
      <c r="R501" s="152"/>
      <c r="S501" s="152"/>
      <c r="T501" s="152"/>
      <c r="U501" s="152"/>
      <c r="V501" s="196"/>
      <c r="W501" s="152"/>
      <c r="X501" s="196"/>
      <c r="Y501" s="196"/>
      <c r="Z501" s="187"/>
      <c r="AA501" s="196"/>
      <c r="AB501" s="196"/>
      <c r="AC501" s="187"/>
      <c r="AD501" s="196"/>
      <c r="AE501" s="187"/>
      <c r="AF501" s="187"/>
      <c r="AG501" s="187"/>
      <c r="AH501" s="187"/>
    </row>
    <row r="502" spans="1:34" s="188" customFormat="1" ht="21.75" customHeight="1">
      <c r="A502" s="120">
        <f>A501+1</f>
        <v>502</v>
      </c>
      <c r="B502" s="629"/>
      <c r="C502" s="1564" t="s">
        <v>899</v>
      </c>
      <c r="D502" s="1565"/>
      <c r="E502" s="1566"/>
      <c r="F502" s="1449" t="s">
        <v>964</v>
      </c>
      <c r="G502" s="1451"/>
      <c r="H502" s="630"/>
      <c r="I502" s="630"/>
      <c r="J502" s="630"/>
      <c r="K502" s="630"/>
      <c r="L502" s="616"/>
      <c r="M502" s="196"/>
      <c r="N502" s="152"/>
      <c r="O502" s="152"/>
      <c r="P502" s="152"/>
      <c r="Q502" s="152"/>
      <c r="R502" s="152"/>
      <c r="S502" s="152"/>
      <c r="T502" s="152"/>
      <c r="U502" s="152"/>
      <c r="V502" s="196"/>
      <c r="W502" s="152"/>
      <c r="X502" s="196"/>
      <c r="Y502" s="196"/>
      <c r="Z502" s="187"/>
      <c r="AA502" s="196"/>
      <c r="AB502" s="196"/>
      <c r="AC502" s="187"/>
      <c r="AD502" s="196"/>
      <c r="AE502" s="187"/>
      <c r="AF502" s="187"/>
      <c r="AG502" s="187"/>
      <c r="AH502" s="187"/>
    </row>
    <row r="503" spans="1:34" s="188" customFormat="1" ht="21.75" customHeight="1">
      <c r="A503" s="120">
        <f t="shared" ref="A503:A506" si="173">A502+1</f>
        <v>503</v>
      </c>
      <c r="B503" s="629"/>
      <c r="C503" s="1567"/>
      <c r="D503" s="1568"/>
      <c r="E503" s="1569"/>
      <c r="F503" s="1449" t="s">
        <v>965</v>
      </c>
      <c r="G503" s="1498"/>
      <c r="H503" s="630"/>
      <c r="I503" s="630"/>
      <c r="J503" s="630"/>
      <c r="K503" s="630"/>
      <c r="L503" s="616"/>
      <c r="M503" s="196"/>
      <c r="N503" s="152"/>
      <c r="O503" s="152"/>
      <c r="P503" s="152"/>
      <c r="Q503" s="152"/>
      <c r="R503" s="152"/>
      <c r="S503" s="152"/>
      <c r="T503" s="152"/>
      <c r="U503" s="152"/>
      <c r="V503" s="628"/>
      <c r="W503" s="152"/>
      <c r="X503" s="196"/>
      <c r="Y503" s="196"/>
      <c r="Z503" s="187"/>
      <c r="AA503" s="196"/>
      <c r="AB503" s="196"/>
      <c r="AC503" s="187"/>
      <c r="AD503" s="196"/>
      <c r="AE503" s="187"/>
      <c r="AF503" s="187"/>
      <c r="AG503" s="187"/>
      <c r="AH503" s="187"/>
    </row>
    <row r="504" spans="1:34" s="188" customFormat="1" ht="21.75" customHeight="1">
      <c r="A504" s="120">
        <f t="shared" si="173"/>
        <v>504</v>
      </c>
      <c r="B504" s="629"/>
      <c r="C504" s="1567"/>
      <c r="D504" s="1568"/>
      <c r="E504" s="1569"/>
      <c r="F504" s="1449" t="s">
        <v>966</v>
      </c>
      <c r="G504" s="1498"/>
      <c r="H504" s="630"/>
      <c r="I504" s="630"/>
      <c r="J504" s="630"/>
      <c r="K504" s="630"/>
      <c r="L504" s="616"/>
      <c r="M504" s="196"/>
      <c r="N504" s="152"/>
      <c r="O504" s="152"/>
      <c r="P504" s="152"/>
      <c r="Q504" s="152"/>
      <c r="R504" s="152"/>
      <c r="S504" s="152"/>
      <c r="T504" s="152"/>
      <c r="U504" s="152"/>
      <c r="W504" s="152"/>
      <c r="X504" s="196"/>
      <c r="Y504" s="196"/>
      <c r="Z504" s="187"/>
      <c r="AA504" s="196"/>
      <c r="AB504" s="196"/>
      <c r="AC504" s="187"/>
      <c r="AD504" s="196"/>
      <c r="AE504" s="187"/>
      <c r="AF504" s="187"/>
      <c r="AG504" s="187"/>
      <c r="AH504" s="187"/>
    </row>
    <row r="505" spans="1:34" s="188" customFormat="1" ht="33.950000000000003" customHeight="1">
      <c r="A505" s="120">
        <f t="shared" si="173"/>
        <v>505</v>
      </c>
      <c r="B505" s="1570" t="s">
        <v>1130</v>
      </c>
      <c r="C505" s="1571"/>
      <c r="D505" s="1571"/>
      <c r="E505" s="1571"/>
      <c r="F505" s="1571"/>
      <c r="G505" s="1572"/>
      <c r="H505" s="630"/>
      <c r="I505" s="630"/>
      <c r="J505" s="630"/>
      <c r="K505" s="630"/>
      <c r="L505" s="810">
        <f ca="1">IF(L483&gt;L484,L483-L497+L496,L484-L496+L497)</f>
        <v>3500000</v>
      </c>
      <c r="M505" s="196"/>
      <c r="N505" s="152"/>
      <c r="O505" s="152"/>
      <c r="P505" s="152"/>
      <c r="Q505" s="152"/>
      <c r="R505" s="152"/>
      <c r="S505" s="152"/>
      <c r="T505" s="152"/>
      <c r="U505" s="152"/>
      <c r="V505" s="196"/>
      <c r="W505" s="152"/>
      <c r="X505" s="196"/>
      <c r="Y505" s="196"/>
      <c r="Z505" s="187"/>
      <c r="AA505" s="196"/>
      <c r="AB505" s="196"/>
      <c r="AC505" s="187"/>
      <c r="AD505" s="196"/>
      <c r="AE505" s="187"/>
      <c r="AF505" s="187"/>
      <c r="AG505" s="187"/>
      <c r="AH505" s="187"/>
    </row>
    <row r="506" spans="1:34" s="188" customFormat="1" ht="21.75" customHeight="1">
      <c r="A506" s="120">
        <f t="shared" si="173"/>
        <v>506</v>
      </c>
      <c r="B506" s="1573" t="s">
        <v>967</v>
      </c>
      <c r="C506" s="1574"/>
      <c r="D506" s="1574"/>
      <c r="E506" s="1574"/>
      <c r="F506" s="1574"/>
      <c r="G506" s="1575"/>
      <c r="H506" s="630"/>
      <c r="I506" s="630"/>
      <c r="J506" s="630"/>
      <c r="K506" s="630"/>
      <c r="L506" s="810">
        <f ca="1">+L505*32%</f>
        <v>1120000</v>
      </c>
      <c r="M506" s="196"/>
      <c r="N506" s="152"/>
      <c r="O506" s="152"/>
      <c r="P506" s="152"/>
      <c r="Q506" s="152"/>
      <c r="R506" s="152"/>
      <c r="S506" s="152"/>
      <c r="T506" s="152"/>
      <c r="U506" s="152"/>
      <c r="W506" s="152"/>
      <c r="X506" s="196"/>
      <c r="Y506" s="196"/>
      <c r="Z506" s="187"/>
      <c r="AA506" s="196"/>
      <c r="AB506" s="196"/>
      <c r="AC506" s="187"/>
      <c r="AD506" s="196"/>
      <c r="AE506" s="187"/>
      <c r="AF506" s="187"/>
      <c r="AG506" s="187"/>
      <c r="AH506" s="187"/>
    </row>
    <row r="507" spans="1:34" s="192" customFormat="1" ht="34.5" customHeight="1">
      <c r="A507" s="120">
        <f>A506+1</f>
        <v>507</v>
      </c>
      <c r="B507" s="1398" t="s">
        <v>263</v>
      </c>
      <c r="C507" s="1398"/>
      <c r="D507" s="1465"/>
      <c r="E507" s="1465"/>
      <c r="F507" s="1465"/>
      <c r="G507" s="1465"/>
      <c r="H507" s="194"/>
      <c r="I507" s="194"/>
      <c r="J507" s="194"/>
      <c r="K507" s="194"/>
      <c r="L507" s="171">
        <f ca="1">L510-L513-L514-L515</f>
        <v>0</v>
      </c>
      <c r="M507" s="451"/>
      <c r="N507" s="156"/>
      <c r="O507" s="156"/>
      <c r="P507" s="156"/>
      <c r="Q507" s="156"/>
      <c r="R507" s="156"/>
      <c r="S507" s="156"/>
      <c r="T507" s="156"/>
      <c r="U507" s="156"/>
      <c r="V507" s="451"/>
      <c r="W507" s="156"/>
      <c r="X507" s="451"/>
      <c r="Y507" s="451"/>
      <c r="Z507" s="191"/>
      <c r="AA507" s="451"/>
      <c r="AB507" s="451"/>
      <c r="AC507" s="191"/>
      <c r="AD507" s="451"/>
      <c r="AE507" s="191"/>
      <c r="AF507" s="191"/>
      <c r="AG507" s="191"/>
      <c r="AH507" s="191"/>
    </row>
    <row r="508" spans="1:34" s="192" customFormat="1" ht="23.45" customHeight="1">
      <c r="A508" s="120">
        <f t="shared" ref="A508:A576" si="174">A507+1</f>
        <v>508</v>
      </c>
      <c r="B508" s="1467"/>
      <c r="C508" s="1464" t="s">
        <v>259</v>
      </c>
      <c r="D508" s="1280"/>
      <c r="E508" s="1280"/>
      <c r="F508" s="1280"/>
      <c r="G508" s="1276"/>
      <c r="H508" s="173"/>
      <c r="I508" s="173"/>
      <c r="J508" s="173"/>
      <c r="K508" s="173"/>
      <c r="L508" s="154">
        <f ca="1">+L349</f>
        <v>0</v>
      </c>
      <c r="M508" s="451"/>
      <c r="N508" s="156"/>
      <c r="O508" s="156"/>
      <c r="P508" s="156"/>
      <c r="Q508" s="156"/>
      <c r="R508" s="156"/>
      <c r="S508" s="156"/>
      <c r="T508" s="156"/>
      <c r="U508" s="156"/>
      <c r="V508" s="196"/>
      <c r="W508" s="156"/>
      <c r="X508" s="196"/>
      <c r="Y508" s="196"/>
      <c r="Z508" s="191"/>
      <c r="AA508" s="196"/>
      <c r="AB508" s="196"/>
      <c r="AC508" s="191"/>
      <c r="AD508" s="196"/>
      <c r="AE508" s="191"/>
      <c r="AF508" s="191"/>
      <c r="AG508" s="191"/>
      <c r="AH508" s="191"/>
    </row>
    <row r="509" spans="1:34" s="192" customFormat="1" ht="24" customHeight="1">
      <c r="A509" s="120">
        <f t="shared" si="174"/>
        <v>509</v>
      </c>
      <c r="B509" s="1468"/>
      <c r="C509" s="1464" t="s">
        <v>260</v>
      </c>
      <c r="D509" s="1280"/>
      <c r="E509" s="1280"/>
      <c r="F509" s="1280"/>
      <c r="G509" s="1276"/>
      <c r="H509" s="173"/>
      <c r="I509" s="173"/>
      <c r="J509" s="173"/>
      <c r="K509" s="173"/>
      <c r="L509" s="154"/>
      <c r="M509" s="451"/>
      <c r="N509" s="156"/>
      <c r="O509" s="156"/>
      <c r="P509" s="156"/>
      <c r="Q509" s="156"/>
      <c r="R509" s="156"/>
      <c r="S509" s="156"/>
      <c r="T509" s="156"/>
      <c r="U509" s="156"/>
      <c r="V509" s="196"/>
      <c r="W509" s="156"/>
      <c r="X509" s="196"/>
      <c r="Y509" s="196"/>
      <c r="Z509" s="191"/>
      <c r="AA509" s="196"/>
      <c r="AB509" s="196"/>
      <c r="AC509" s="191"/>
      <c r="AD509" s="196"/>
      <c r="AE509" s="191"/>
      <c r="AF509" s="191"/>
      <c r="AG509" s="191"/>
      <c r="AH509" s="191"/>
    </row>
    <row r="510" spans="1:34" s="192" customFormat="1" ht="27.2" customHeight="1">
      <c r="A510" s="120">
        <f t="shared" si="174"/>
        <v>510</v>
      </c>
      <c r="B510" s="1468"/>
      <c r="C510" s="1381" t="s">
        <v>338</v>
      </c>
      <c r="D510" s="1466"/>
      <c r="E510" s="1466"/>
      <c r="F510" s="1466"/>
      <c r="G510" s="1382"/>
      <c r="H510" s="195"/>
      <c r="I510" s="195"/>
      <c r="J510" s="195"/>
      <c r="K510" s="195"/>
      <c r="L510" s="190">
        <f ca="1">SUM(L508:L509)</f>
        <v>0</v>
      </c>
      <c r="M510" s="451"/>
      <c r="N510" s="156"/>
      <c r="O510" s="156"/>
      <c r="P510" s="156"/>
      <c r="Q510" s="156"/>
      <c r="R510" s="156"/>
      <c r="S510" s="156"/>
      <c r="T510" s="156"/>
      <c r="U510" s="156"/>
      <c r="V510" s="451"/>
      <c r="W510" s="156"/>
      <c r="X510" s="451"/>
      <c r="Y510" s="451"/>
      <c r="Z510" s="191"/>
      <c r="AA510" s="451"/>
      <c r="AB510" s="451"/>
      <c r="AC510" s="191"/>
      <c r="AD510" s="451"/>
      <c r="AE510" s="191"/>
      <c r="AF510" s="191"/>
      <c r="AG510" s="191"/>
      <c r="AH510" s="191"/>
    </row>
    <row r="511" spans="1:34" s="192" customFormat="1" ht="29.25" customHeight="1">
      <c r="A511" s="120">
        <f t="shared" si="174"/>
        <v>511</v>
      </c>
      <c r="B511" s="1468"/>
      <c r="C511" s="1464" t="s">
        <v>261</v>
      </c>
      <c r="D511" s="1280"/>
      <c r="E511" s="1280"/>
      <c r="F511" s="1280"/>
      <c r="G511" s="1276"/>
      <c r="H511" s="173"/>
      <c r="I511" s="173"/>
      <c r="J511" s="173"/>
      <c r="K511" s="173"/>
      <c r="L511" s="154"/>
      <c r="M511" s="451"/>
      <c r="N511" s="156"/>
      <c r="O511" s="156"/>
      <c r="P511" s="156"/>
      <c r="Q511" s="156"/>
      <c r="R511" s="156"/>
      <c r="S511" s="156"/>
      <c r="T511" s="156"/>
      <c r="U511" s="156"/>
      <c r="V511" s="196"/>
      <c r="W511" s="156"/>
      <c r="X511" s="196"/>
      <c r="Y511" s="196"/>
      <c r="Z511" s="191"/>
      <c r="AA511" s="196"/>
      <c r="AB511" s="196"/>
      <c r="AC511" s="191"/>
      <c r="AD511" s="196"/>
      <c r="AE511" s="191"/>
      <c r="AF511" s="191"/>
      <c r="AG511" s="191"/>
      <c r="AH511" s="191"/>
    </row>
    <row r="512" spans="1:34" s="192" customFormat="1" ht="25.5" customHeight="1">
      <c r="A512" s="120">
        <f t="shared" si="174"/>
        <v>512</v>
      </c>
      <c r="B512" s="1468"/>
      <c r="C512" s="1464" t="s">
        <v>262</v>
      </c>
      <c r="D512" s="1280"/>
      <c r="E512" s="1280"/>
      <c r="F512" s="1280"/>
      <c r="G512" s="1276"/>
      <c r="H512" s="173"/>
      <c r="I512" s="173"/>
      <c r="J512" s="173"/>
      <c r="K512" s="173"/>
      <c r="L512" s="154"/>
      <c r="M512" s="451"/>
      <c r="N512" s="156"/>
      <c r="O512" s="156"/>
      <c r="P512" s="156"/>
      <c r="Q512" s="156"/>
      <c r="R512" s="156"/>
      <c r="S512" s="156"/>
      <c r="T512" s="156"/>
      <c r="U512" s="156"/>
      <c r="V512" s="196"/>
      <c r="W512" s="156"/>
      <c r="X512" s="196"/>
      <c r="Y512" s="196"/>
      <c r="Z512" s="191"/>
      <c r="AA512" s="196"/>
      <c r="AB512" s="196"/>
      <c r="AC512" s="191"/>
      <c r="AD512" s="196"/>
      <c r="AE512" s="191"/>
      <c r="AF512" s="191"/>
      <c r="AG512" s="191"/>
      <c r="AH512" s="191"/>
    </row>
    <row r="513" spans="1:34" s="192" customFormat="1" ht="27.2" customHeight="1">
      <c r="A513" s="120">
        <f t="shared" si="174"/>
        <v>513</v>
      </c>
      <c r="B513" s="1468"/>
      <c r="C513" s="1381" t="s">
        <v>340</v>
      </c>
      <c r="D513" s="1466"/>
      <c r="E513" s="1466"/>
      <c r="F513" s="1466"/>
      <c r="G513" s="1382"/>
      <c r="H513" s="195"/>
      <c r="I513" s="195"/>
      <c r="J513" s="195"/>
      <c r="K513" s="195"/>
      <c r="L513" s="190">
        <f>SUM(L511:L512)</f>
        <v>0</v>
      </c>
      <c r="M513" s="451"/>
      <c r="N513" s="156"/>
      <c r="O513" s="156"/>
      <c r="P513" s="156"/>
      <c r="Q513" s="156"/>
      <c r="R513" s="156"/>
      <c r="S513" s="156"/>
      <c r="T513" s="156"/>
      <c r="U513" s="156"/>
      <c r="V513" s="451"/>
      <c r="W513" s="156"/>
      <c r="X513" s="451"/>
      <c r="Y513" s="451"/>
      <c r="Z513" s="191"/>
      <c r="AA513" s="451"/>
      <c r="AB513" s="451"/>
      <c r="AC513" s="191"/>
      <c r="AD513" s="451"/>
      <c r="AE513" s="191"/>
      <c r="AF513" s="191"/>
      <c r="AG513" s="191"/>
      <c r="AH513" s="191"/>
    </row>
    <row r="514" spans="1:34" s="192" customFormat="1" ht="28.5" customHeight="1">
      <c r="A514" s="120">
        <f t="shared" si="174"/>
        <v>514</v>
      </c>
      <c r="B514" s="1468"/>
      <c r="C514" s="1464" t="s">
        <v>337</v>
      </c>
      <c r="D514" s="1280"/>
      <c r="E514" s="1280"/>
      <c r="F514" s="1280"/>
      <c r="G514" s="1276"/>
      <c r="H514" s="169"/>
      <c r="I514" s="169"/>
      <c r="J514" s="169"/>
      <c r="K514" s="169"/>
      <c r="L514" s="154"/>
      <c r="M514" s="451"/>
      <c r="N514" s="156"/>
      <c r="O514" s="156"/>
      <c r="P514" s="156"/>
      <c r="Q514" s="156"/>
      <c r="R514" s="156"/>
      <c r="S514" s="156"/>
      <c r="T514" s="156"/>
      <c r="U514" s="156"/>
      <c r="V514" s="196"/>
      <c r="W514" s="156"/>
      <c r="X514" s="196"/>
      <c r="Y514" s="196"/>
      <c r="Z514" s="191"/>
      <c r="AA514" s="196"/>
      <c r="AB514" s="196"/>
      <c r="AC514" s="191"/>
      <c r="AD514" s="196"/>
      <c r="AE514" s="191"/>
      <c r="AF514" s="191"/>
      <c r="AG514" s="191"/>
      <c r="AH514" s="191"/>
    </row>
    <row r="515" spans="1:34" s="192" customFormat="1" ht="27.2" customHeight="1">
      <c r="A515" s="120">
        <f t="shared" si="174"/>
        <v>515</v>
      </c>
      <c r="B515" s="1468"/>
      <c r="C515" s="1464" t="s">
        <v>341</v>
      </c>
      <c r="D515" s="1280"/>
      <c r="E515" s="1280"/>
      <c r="F515" s="1280"/>
      <c r="G515" s="1276"/>
      <c r="H515" s="169"/>
      <c r="I515" s="169"/>
      <c r="J515" s="169"/>
      <c r="K515" s="169"/>
      <c r="L515" s="154"/>
      <c r="M515" s="451"/>
      <c r="N515" s="156"/>
      <c r="O515" s="156"/>
      <c r="P515" s="156"/>
      <c r="Q515" s="156"/>
      <c r="R515" s="156"/>
      <c r="S515" s="156"/>
      <c r="T515" s="156"/>
      <c r="U515" s="156"/>
      <c r="W515" s="156"/>
      <c r="X515" s="196"/>
      <c r="Y515" s="196"/>
      <c r="Z515" s="191"/>
      <c r="AA515" s="196"/>
      <c r="AB515" s="196"/>
      <c r="AC515" s="191"/>
      <c r="AD515" s="196"/>
      <c r="AE515" s="191"/>
      <c r="AF515" s="191"/>
      <c r="AG515" s="191"/>
      <c r="AH515" s="191"/>
    </row>
    <row r="516" spans="1:34" s="192" customFormat="1" ht="27.2" customHeight="1">
      <c r="A516" s="120">
        <f t="shared" si="174"/>
        <v>516</v>
      </c>
      <c r="B516" s="1468"/>
      <c r="C516" s="1470" t="s">
        <v>1146</v>
      </c>
      <c r="D516" s="1471"/>
      <c r="E516" s="1471"/>
      <c r="F516" s="1471"/>
      <c r="G516" s="1472"/>
      <c r="H516" s="787"/>
      <c r="I516" s="787"/>
      <c r="J516" s="787"/>
      <c r="K516" s="787"/>
      <c r="L516" s="616"/>
      <c r="M516" s="451"/>
      <c r="N516" s="156"/>
      <c r="O516" s="156"/>
      <c r="P516" s="156"/>
      <c r="Q516" s="156"/>
      <c r="R516" s="156"/>
      <c r="S516" s="156"/>
      <c r="T516" s="156"/>
      <c r="U516" s="156"/>
      <c r="W516" s="156"/>
      <c r="X516" s="196"/>
      <c r="Y516" s="196"/>
      <c r="Z516" s="191"/>
      <c r="AA516" s="196"/>
      <c r="AB516" s="196"/>
      <c r="AC516" s="191"/>
      <c r="AD516" s="196"/>
      <c r="AE516" s="191"/>
      <c r="AF516" s="191"/>
      <c r="AG516" s="191"/>
      <c r="AH516" s="191"/>
    </row>
    <row r="517" spans="1:34" s="192" customFormat="1" ht="27.2" customHeight="1">
      <c r="A517" s="120">
        <f t="shared" si="174"/>
        <v>517</v>
      </c>
      <c r="B517" s="1468"/>
      <c r="C517" s="1470" t="s">
        <v>1149</v>
      </c>
      <c r="D517" s="1471"/>
      <c r="E517" s="1471"/>
      <c r="F517" s="1471"/>
      <c r="G517" s="1472"/>
      <c r="H517" s="787"/>
      <c r="I517" s="787"/>
      <c r="J517" s="787"/>
      <c r="K517" s="787"/>
      <c r="L517" s="616"/>
      <c r="M517" s="451"/>
      <c r="N517" s="156"/>
      <c r="O517" s="156"/>
      <c r="P517" s="156"/>
      <c r="Q517" s="156"/>
      <c r="R517" s="156"/>
      <c r="S517" s="156"/>
      <c r="T517" s="156"/>
      <c r="U517" s="156"/>
      <c r="W517" s="156"/>
      <c r="X517" s="196"/>
      <c r="Y517" s="196"/>
      <c r="Z517" s="191"/>
      <c r="AA517" s="196"/>
      <c r="AB517" s="196"/>
      <c r="AC517" s="191"/>
      <c r="AD517" s="196"/>
      <c r="AE517" s="191"/>
      <c r="AF517" s="191"/>
      <c r="AG517" s="191"/>
      <c r="AH517" s="191"/>
    </row>
    <row r="518" spans="1:34" s="192" customFormat="1" ht="27.2" customHeight="1">
      <c r="A518" s="120">
        <f t="shared" si="174"/>
        <v>518</v>
      </c>
      <c r="B518" s="1469"/>
      <c r="C518" s="1470" t="s">
        <v>1147</v>
      </c>
      <c r="D518" s="1471"/>
      <c r="E518" s="1471"/>
      <c r="F518" s="1471"/>
      <c r="G518" s="1472"/>
      <c r="H518" s="787"/>
      <c r="I518" s="787"/>
      <c r="J518" s="787"/>
      <c r="K518" s="787"/>
      <c r="L518" s="616"/>
      <c r="M518" s="451"/>
      <c r="N518" s="156"/>
      <c r="O518" s="156"/>
      <c r="P518" s="156"/>
      <c r="Q518" s="156"/>
      <c r="R518" s="156"/>
      <c r="S518" s="156"/>
      <c r="T518" s="156"/>
      <c r="U518" s="156"/>
      <c r="W518" s="156"/>
      <c r="X518" s="196"/>
      <c r="Y518" s="196"/>
      <c r="Z518" s="191"/>
      <c r="AA518" s="196"/>
      <c r="AB518" s="196"/>
      <c r="AC518" s="191"/>
      <c r="AD518" s="196"/>
      <c r="AE518" s="191"/>
      <c r="AF518" s="191"/>
      <c r="AG518" s="191"/>
      <c r="AH518" s="191"/>
    </row>
    <row r="519" spans="1:34" ht="21.75" customHeight="1">
      <c r="A519" s="120">
        <f t="shared" si="174"/>
        <v>519</v>
      </c>
      <c r="B519" s="1463" t="s">
        <v>205</v>
      </c>
      <c r="C519" s="1277"/>
      <c r="D519" s="1277"/>
      <c r="E519" s="1277"/>
      <c r="F519" s="1277"/>
      <c r="G519" s="1278"/>
      <c r="H519" s="168"/>
      <c r="I519" s="168"/>
      <c r="J519" s="168"/>
      <c r="K519" s="168"/>
      <c r="L519" s="197"/>
      <c r="M519" s="180"/>
      <c r="N519" s="180"/>
      <c r="O519" s="180"/>
      <c r="P519" s="180"/>
      <c r="Q519" s="180"/>
      <c r="R519" s="180"/>
      <c r="S519" s="180"/>
      <c r="T519" s="180"/>
      <c r="U519" s="180"/>
      <c r="V519" s="452"/>
      <c r="W519" s="153"/>
      <c r="X519" s="452"/>
      <c r="Y519" s="452"/>
      <c r="AA519" s="452"/>
      <c r="AB519" s="452"/>
      <c r="AD519" s="452"/>
      <c r="AF519" s="101"/>
      <c r="AG519" s="101"/>
      <c r="AH519" s="101"/>
    </row>
    <row r="520" spans="1:34" ht="21.75" customHeight="1">
      <c r="A520" s="120">
        <f t="shared" si="174"/>
        <v>520</v>
      </c>
      <c r="B520" s="1279" t="s">
        <v>831</v>
      </c>
      <c r="C520" s="1277"/>
      <c r="D520" s="1277"/>
      <c r="E520" s="1277"/>
      <c r="F520" s="1277"/>
      <c r="G520" s="1278"/>
      <c r="H520" s="168"/>
      <c r="I520" s="168"/>
      <c r="J520" s="168"/>
      <c r="K520" s="168"/>
      <c r="L520" s="197"/>
      <c r="M520" s="180"/>
      <c r="N520" s="180"/>
      <c r="O520" s="180"/>
      <c r="P520" s="180"/>
      <c r="Q520" s="180"/>
      <c r="R520" s="180"/>
      <c r="S520" s="180"/>
      <c r="T520" s="180"/>
      <c r="U520" s="180"/>
      <c r="V520" s="452"/>
      <c r="W520" s="153"/>
      <c r="X520" s="452"/>
      <c r="Y520" s="452"/>
      <c r="AA520" s="452"/>
      <c r="AB520" s="452"/>
      <c r="AD520" s="452"/>
      <c r="AF520" s="101"/>
      <c r="AG520" s="101"/>
      <c r="AH520" s="101"/>
    </row>
    <row r="521" spans="1:34" ht="37.700000000000003" customHeight="1">
      <c r="A521" s="120">
        <f t="shared" si="174"/>
        <v>521</v>
      </c>
      <c r="B521" s="1275" t="s">
        <v>807</v>
      </c>
      <c r="C521" s="1277"/>
      <c r="D521" s="1277"/>
      <c r="E521" s="1277"/>
      <c r="F521" s="1277"/>
      <c r="G521" s="1278"/>
      <c r="H521" s="225"/>
      <c r="I521" s="225"/>
      <c r="J521" s="225"/>
      <c r="K521" s="225"/>
      <c r="L521" s="695"/>
      <c r="M521" s="696"/>
      <c r="N521" s="696"/>
      <c r="O521" s="696"/>
      <c r="P521" s="696"/>
      <c r="Q521" s="696"/>
      <c r="R521" s="696"/>
      <c r="S521" s="696"/>
      <c r="T521" s="696"/>
      <c r="U521" s="696"/>
      <c r="V521" s="697"/>
      <c r="W521" s="696"/>
      <c r="X521" s="697"/>
      <c r="Y521" s="697"/>
      <c r="Z521" s="117"/>
      <c r="AA521" s="697"/>
      <c r="AB521" s="697"/>
      <c r="AC521" s="117"/>
      <c r="AD521" s="697"/>
      <c r="AE521" s="117"/>
    </row>
    <row r="522" spans="1:34" ht="21.75" customHeight="1">
      <c r="A522" s="120">
        <f t="shared" si="174"/>
        <v>522</v>
      </c>
      <c r="B522" s="1275" t="s">
        <v>806</v>
      </c>
      <c r="C522" s="1277"/>
      <c r="D522" s="1277"/>
      <c r="E522" s="1277"/>
      <c r="F522" s="1277"/>
      <c r="G522" s="1278"/>
      <c r="H522" s="225"/>
      <c r="I522" s="225"/>
      <c r="J522" s="225"/>
      <c r="K522" s="225"/>
      <c r="L522" s="695"/>
      <c r="M522" s="696"/>
      <c r="N522" s="696"/>
      <c r="O522" s="696"/>
      <c r="P522" s="696"/>
      <c r="Q522" s="696"/>
      <c r="R522" s="696"/>
      <c r="S522" s="696"/>
      <c r="T522" s="696"/>
      <c r="U522" s="696"/>
      <c r="V522" s="697"/>
      <c r="W522" s="696"/>
      <c r="X522" s="697"/>
      <c r="Y522" s="697"/>
      <c r="Z522" s="117"/>
      <c r="AA522" s="697"/>
      <c r="AB522" s="697"/>
      <c r="AC522" s="117"/>
      <c r="AD522" s="697"/>
      <c r="AE522" s="117"/>
    </row>
    <row r="523" spans="1:34" ht="21.75" customHeight="1">
      <c r="A523" s="120">
        <f>A522+1</f>
        <v>523</v>
      </c>
      <c r="B523" s="1275" t="s">
        <v>805</v>
      </c>
      <c r="C523" s="1277"/>
      <c r="D523" s="1277"/>
      <c r="E523" s="1277"/>
      <c r="F523" s="1277"/>
      <c r="G523" s="1278"/>
      <c r="H523" s="168"/>
      <c r="I523" s="168"/>
      <c r="J523" s="168"/>
      <c r="K523" s="168"/>
      <c r="L523" s="197"/>
      <c r="M523" s="180"/>
      <c r="N523" s="180"/>
      <c r="O523" s="180"/>
      <c r="P523" s="180"/>
      <c r="Q523" s="180"/>
      <c r="R523" s="180"/>
      <c r="S523" s="180"/>
      <c r="T523" s="180"/>
      <c r="U523" s="180"/>
      <c r="V523" s="452"/>
      <c r="W523" s="153"/>
      <c r="X523" s="452"/>
      <c r="Y523" s="452"/>
      <c r="AA523" s="452"/>
      <c r="AB523" s="452"/>
      <c r="AD523" s="452"/>
      <c r="AF523" s="101"/>
      <c r="AG523" s="101"/>
      <c r="AH523" s="101"/>
    </row>
    <row r="524" spans="1:34" ht="21.75" customHeight="1">
      <c r="A524" s="120">
        <f>A523+1</f>
        <v>524</v>
      </c>
      <c r="B524" s="1275" t="s">
        <v>803</v>
      </c>
      <c r="C524" s="1277"/>
      <c r="D524" s="1277"/>
      <c r="E524" s="1277"/>
      <c r="F524" s="1277"/>
      <c r="G524" s="1278"/>
      <c r="H524" s="168"/>
      <c r="I524" s="168"/>
      <c r="J524" s="168"/>
      <c r="K524" s="168"/>
      <c r="L524" s="197"/>
      <c r="M524" s="180"/>
      <c r="N524" s="180"/>
      <c r="O524" s="180"/>
      <c r="P524" s="180"/>
      <c r="Q524" s="180"/>
      <c r="R524" s="180"/>
      <c r="S524" s="180"/>
      <c r="T524" s="180"/>
      <c r="U524" s="180"/>
      <c r="V524" s="452"/>
      <c r="W524" s="153"/>
      <c r="X524" s="452"/>
      <c r="Y524" s="452"/>
      <c r="AA524" s="452"/>
      <c r="AB524" s="452"/>
      <c r="AD524" s="452"/>
      <c r="AF524" s="101"/>
      <c r="AG524" s="101"/>
      <c r="AH524" s="101"/>
    </row>
    <row r="525" spans="1:34" ht="32.25" customHeight="1">
      <c r="A525" s="120">
        <f t="shared" si="174"/>
        <v>525</v>
      </c>
      <c r="B525" s="1275" t="s">
        <v>804</v>
      </c>
      <c r="C525" s="1277"/>
      <c r="D525" s="1277"/>
      <c r="E525" s="1277"/>
      <c r="F525" s="1277"/>
      <c r="G525" s="1278"/>
      <c r="H525" s="168"/>
      <c r="I525" s="168"/>
      <c r="J525" s="168"/>
      <c r="K525" s="168"/>
      <c r="L525" s="197"/>
      <c r="M525" s="180"/>
      <c r="N525" s="180"/>
      <c r="O525" s="180"/>
      <c r="P525" s="180"/>
      <c r="Q525" s="180"/>
      <c r="R525" s="180"/>
      <c r="S525" s="180"/>
      <c r="T525" s="180"/>
      <c r="U525" s="180"/>
      <c r="V525" s="452"/>
      <c r="W525" s="153"/>
      <c r="X525" s="452"/>
      <c r="Y525" s="452"/>
      <c r="AA525" s="452"/>
      <c r="AB525" s="452"/>
      <c r="AD525" s="452"/>
      <c r="AF525" s="101"/>
      <c r="AG525" s="101"/>
      <c r="AH525" s="101"/>
    </row>
    <row r="526" spans="1:34" ht="21.75" customHeight="1">
      <c r="A526" s="120">
        <f t="shared" si="174"/>
        <v>526</v>
      </c>
      <c r="B526" s="1347" t="s">
        <v>786</v>
      </c>
      <c r="C526" s="1348"/>
      <c r="D526" s="1348"/>
      <c r="E526" s="1349"/>
      <c r="F526" s="1280" t="s">
        <v>787</v>
      </c>
      <c r="G526" s="1278"/>
      <c r="H526" s="168"/>
      <c r="I526" s="168"/>
      <c r="J526" s="168"/>
      <c r="K526" s="168"/>
      <c r="L526" s="197"/>
      <c r="M526" s="180"/>
      <c r="N526" s="180"/>
      <c r="O526" s="180"/>
      <c r="P526" s="180"/>
      <c r="Q526" s="180"/>
      <c r="R526" s="180"/>
      <c r="S526" s="180"/>
      <c r="T526" s="180"/>
      <c r="U526" s="180"/>
      <c r="V526" s="452"/>
      <c r="W526" s="153"/>
      <c r="X526" s="452"/>
      <c r="Y526" s="452"/>
      <c r="AA526" s="452"/>
      <c r="AB526" s="452"/>
      <c r="AD526" s="452"/>
      <c r="AF526" s="101"/>
      <c r="AG526" s="101"/>
      <c r="AH526" s="101"/>
    </row>
    <row r="527" spans="1:34" ht="21.75" customHeight="1">
      <c r="A527" s="120">
        <f t="shared" si="174"/>
        <v>527</v>
      </c>
      <c r="B527" s="1350"/>
      <c r="C527" s="1351"/>
      <c r="D527" s="1351"/>
      <c r="E527" s="1352"/>
      <c r="F527" s="1280" t="s">
        <v>715</v>
      </c>
      <c r="G527" s="1278"/>
      <c r="H527" s="168"/>
      <c r="I527" s="168"/>
      <c r="J527" s="168"/>
      <c r="K527" s="168"/>
      <c r="L527" s="197"/>
      <c r="M527" s="180"/>
      <c r="N527" s="180"/>
      <c r="O527" s="180"/>
      <c r="P527" s="180"/>
      <c r="Q527" s="180"/>
      <c r="R527" s="180"/>
      <c r="S527" s="180"/>
      <c r="T527" s="180"/>
      <c r="U527" s="180"/>
      <c r="V527" s="452"/>
      <c r="W527" s="153"/>
      <c r="X527" s="452"/>
      <c r="Y527" s="452"/>
      <c r="AA527" s="452"/>
      <c r="AB527" s="452"/>
      <c r="AD527" s="452"/>
      <c r="AF527" s="101"/>
      <c r="AG527" s="101"/>
      <c r="AH527" s="101"/>
    </row>
    <row r="528" spans="1:34" ht="21.75" customHeight="1">
      <c r="A528" s="120">
        <f t="shared" si="174"/>
        <v>528</v>
      </c>
      <c r="B528" s="1350"/>
      <c r="C528" s="1351"/>
      <c r="D528" s="1351"/>
      <c r="E528" s="1352"/>
      <c r="F528" s="1280" t="s">
        <v>788</v>
      </c>
      <c r="G528" s="1278"/>
      <c r="H528" s="168"/>
      <c r="I528" s="168"/>
      <c r="J528" s="168"/>
      <c r="K528" s="168"/>
      <c r="L528" s="197"/>
      <c r="M528" s="180"/>
      <c r="N528" s="180"/>
      <c r="O528" s="180"/>
      <c r="P528" s="180"/>
      <c r="Q528" s="180"/>
      <c r="R528" s="180"/>
      <c r="S528" s="180"/>
      <c r="T528" s="180"/>
      <c r="U528" s="180"/>
      <c r="V528" s="452"/>
      <c r="W528" s="153"/>
      <c r="X528" s="452"/>
      <c r="Y528" s="452"/>
      <c r="AA528" s="452"/>
      <c r="AB528" s="452"/>
      <c r="AD528" s="452"/>
      <c r="AF528" s="101"/>
      <c r="AG528" s="101"/>
      <c r="AH528" s="101"/>
    </row>
    <row r="529" spans="1:34" ht="21.75" customHeight="1">
      <c r="A529" s="120">
        <f t="shared" si="174"/>
        <v>529</v>
      </c>
      <c r="B529" s="1350"/>
      <c r="C529" s="1351"/>
      <c r="D529" s="1351"/>
      <c r="E529" s="1352"/>
      <c r="F529" s="1275" t="s">
        <v>789</v>
      </c>
      <c r="G529" s="1278"/>
      <c r="H529" s="168"/>
      <c r="I529" s="168"/>
      <c r="J529" s="168"/>
      <c r="K529" s="168"/>
      <c r="L529" s="197"/>
      <c r="M529" s="180"/>
      <c r="N529" s="180"/>
      <c r="O529" s="180"/>
      <c r="P529" s="180"/>
      <c r="Q529" s="180"/>
      <c r="R529" s="180"/>
      <c r="S529" s="180"/>
      <c r="T529" s="180"/>
      <c r="U529" s="180"/>
      <c r="V529" s="452"/>
      <c r="W529" s="153"/>
      <c r="X529" s="452"/>
      <c r="Y529" s="452"/>
      <c r="AA529" s="452"/>
      <c r="AB529" s="452"/>
      <c r="AD529" s="452"/>
      <c r="AF529" s="101"/>
      <c r="AG529" s="101"/>
      <c r="AH529" s="101"/>
    </row>
    <row r="530" spans="1:34" ht="21.75" customHeight="1">
      <c r="A530" s="120">
        <f t="shared" si="174"/>
        <v>530</v>
      </c>
      <c r="B530" s="1353"/>
      <c r="C530" s="1354"/>
      <c r="D530" s="1354"/>
      <c r="E530" s="1355"/>
      <c r="F530" s="1280" t="s">
        <v>801</v>
      </c>
      <c r="G530" s="1278"/>
      <c r="H530" s="168"/>
      <c r="I530" s="168"/>
      <c r="J530" s="168"/>
      <c r="K530" s="168"/>
      <c r="L530" s="403">
        <f>SUM(L526:L529)</f>
        <v>0</v>
      </c>
      <c r="M530" s="180"/>
      <c r="N530" s="180"/>
      <c r="O530" s="180"/>
      <c r="P530" s="180"/>
      <c r="Q530" s="180"/>
      <c r="R530" s="180"/>
      <c r="S530" s="180"/>
      <c r="T530" s="180"/>
      <c r="U530" s="180"/>
      <c r="V530" s="453"/>
      <c r="W530" s="153"/>
      <c r="X530" s="453"/>
      <c r="Y530" s="453"/>
      <c r="AA530" s="453"/>
      <c r="AB530" s="453"/>
      <c r="AD530" s="453"/>
      <c r="AF530" s="101"/>
      <c r="AG530" s="101"/>
      <c r="AH530" s="101"/>
    </row>
    <row r="531" spans="1:34" ht="21.75" customHeight="1">
      <c r="A531" s="120">
        <f t="shared" si="174"/>
        <v>531</v>
      </c>
      <c r="B531" s="1347" t="s">
        <v>790</v>
      </c>
      <c r="C531" s="1348"/>
      <c r="D531" s="1348"/>
      <c r="E531" s="1349"/>
      <c r="F531" s="1275" t="s">
        <v>787</v>
      </c>
      <c r="G531" s="1278"/>
      <c r="H531" s="168"/>
      <c r="I531" s="168"/>
      <c r="J531" s="168"/>
      <c r="K531" s="168"/>
      <c r="L531" s="197"/>
      <c r="M531" s="180"/>
      <c r="N531" s="180"/>
      <c r="O531" s="180"/>
      <c r="P531" s="180"/>
      <c r="Q531" s="180"/>
      <c r="R531" s="180"/>
      <c r="S531" s="180"/>
      <c r="T531" s="180"/>
      <c r="U531" s="180"/>
      <c r="V531" s="452"/>
      <c r="W531" s="153"/>
      <c r="X531" s="452"/>
      <c r="Y531" s="452"/>
      <c r="AA531" s="452"/>
      <c r="AB531" s="452"/>
      <c r="AD531" s="452"/>
      <c r="AF531" s="101"/>
      <c r="AG531" s="101"/>
      <c r="AH531" s="101"/>
    </row>
    <row r="532" spans="1:34" ht="21.75" customHeight="1">
      <c r="A532" s="120">
        <f t="shared" si="174"/>
        <v>532</v>
      </c>
      <c r="B532" s="1350"/>
      <c r="C532" s="1351"/>
      <c r="D532" s="1351"/>
      <c r="E532" s="1352"/>
      <c r="F532" s="1275" t="s">
        <v>715</v>
      </c>
      <c r="G532" s="1278"/>
      <c r="H532" s="168"/>
      <c r="I532" s="168"/>
      <c r="J532" s="168"/>
      <c r="K532" s="168"/>
      <c r="L532" s="197"/>
      <c r="M532" s="180"/>
      <c r="N532" s="180"/>
      <c r="O532" s="180"/>
      <c r="P532" s="180"/>
      <c r="Q532" s="180"/>
      <c r="R532" s="180"/>
      <c r="S532" s="180"/>
      <c r="T532" s="180"/>
      <c r="U532" s="180"/>
      <c r="V532" s="452"/>
      <c r="W532" s="153"/>
      <c r="X532" s="452"/>
      <c r="Y532" s="452"/>
      <c r="AA532" s="452"/>
      <c r="AB532" s="452"/>
      <c r="AD532" s="452"/>
      <c r="AF532" s="101"/>
      <c r="AG532" s="101"/>
      <c r="AH532" s="101"/>
    </row>
    <row r="533" spans="1:34" ht="21.75" customHeight="1">
      <c r="A533" s="120">
        <f t="shared" si="174"/>
        <v>533</v>
      </c>
      <c r="B533" s="1350"/>
      <c r="C533" s="1351"/>
      <c r="D533" s="1351"/>
      <c r="E533" s="1352"/>
      <c r="F533" s="1275" t="s">
        <v>791</v>
      </c>
      <c r="G533" s="1278"/>
      <c r="H533" s="168"/>
      <c r="I533" s="168"/>
      <c r="J533" s="168"/>
      <c r="K533" s="168"/>
      <c r="L533" s="197"/>
      <c r="M533" s="180"/>
      <c r="N533" s="180"/>
      <c r="O533" s="180"/>
      <c r="P533" s="180"/>
      <c r="Q533" s="180"/>
      <c r="R533" s="180"/>
      <c r="S533" s="180"/>
      <c r="T533" s="180"/>
      <c r="U533" s="180"/>
      <c r="V533" s="452"/>
      <c r="W533" s="153"/>
      <c r="X533" s="452"/>
      <c r="Y533" s="452"/>
      <c r="AA533" s="452"/>
      <c r="AB533" s="452"/>
      <c r="AD533" s="452"/>
      <c r="AF533" s="101"/>
      <c r="AG533" s="101"/>
      <c r="AH533" s="101"/>
    </row>
    <row r="534" spans="1:34" ht="21.75" customHeight="1">
      <c r="A534" s="120">
        <f t="shared" si="174"/>
        <v>534</v>
      </c>
      <c r="B534" s="1350"/>
      <c r="C534" s="1351"/>
      <c r="D534" s="1351"/>
      <c r="E534" s="1352"/>
      <c r="F534" s="1275" t="s">
        <v>788</v>
      </c>
      <c r="G534" s="1278"/>
      <c r="H534" s="168"/>
      <c r="I534" s="168"/>
      <c r="J534" s="168"/>
      <c r="K534" s="168"/>
      <c r="L534" s="197"/>
      <c r="M534" s="180"/>
      <c r="N534" s="180"/>
      <c r="O534" s="180"/>
      <c r="P534" s="180"/>
      <c r="Q534" s="180"/>
      <c r="R534" s="180"/>
      <c r="S534" s="180"/>
      <c r="T534" s="180"/>
      <c r="U534" s="180"/>
      <c r="V534" s="452"/>
      <c r="W534" s="153"/>
      <c r="X534" s="452"/>
      <c r="Y534" s="452"/>
      <c r="AA534" s="452"/>
      <c r="AB534" s="452"/>
      <c r="AD534" s="452"/>
      <c r="AF534" s="101"/>
      <c r="AG534" s="101"/>
      <c r="AH534" s="101"/>
    </row>
    <row r="535" spans="1:34" ht="21.75" customHeight="1">
      <c r="A535" s="120">
        <f t="shared" si="174"/>
        <v>535</v>
      </c>
      <c r="B535" s="1350"/>
      <c r="C535" s="1351"/>
      <c r="D535" s="1351"/>
      <c r="E535" s="1352"/>
      <c r="F535" s="1275" t="s">
        <v>792</v>
      </c>
      <c r="G535" s="1278"/>
      <c r="H535" s="168"/>
      <c r="I535" s="168"/>
      <c r="J535" s="168"/>
      <c r="K535" s="168"/>
      <c r="L535" s="197"/>
      <c r="M535" s="180"/>
      <c r="N535" s="180"/>
      <c r="O535" s="180"/>
      <c r="P535" s="180"/>
      <c r="Q535" s="180"/>
      <c r="R535" s="180"/>
      <c r="S535" s="180"/>
      <c r="T535" s="180"/>
      <c r="U535" s="180"/>
      <c r="V535" s="452"/>
      <c r="W535" s="153"/>
      <c r="X535" s="452"/>
      <c r="Y535" s="452"/>
      <c r="AA535" s="452"/>
      <c r="AB535" s="452"/>
      <c r="AD535" s="452"/>
      <c r="AF535" s="101"/>
      <c r="AG535" s="101"/>
      <c r="AH535" s="101"/>
    </row>
    <row r="536" spans="1:34" ht="21.75" customHeight="1">
      <c r="A536" s="120">
        <f t="shared" si="174"/>
        <v>536</v>
      </c>
      <c r="B536" s="1350"/>
      <c r="C536" s="1351"/>
      <c r="D536" s="1351"/>
      <c r="E536" s="1352"/>
      <c r="F536" s="1275" t="s">
        <v>790</v>
      </c>
      <c r="G536" s="1278"/>
      <c r="H536" s="168"/>
      <c r="I536" s="168"/>
      <c r="J536" s="168"/>
      <c r="K536" s="168"/>
      <c r="L536" s="197"/>
      <c r="M536" s="180"/>
      <c r="N536" s="180"/>
      <c r="O536" s="180"/>
      <c r="P536" s="180"/>
      <c r="Q536" s="180"/>
      <c r="R536" s="180"/>
      <c r="S536" s="180"/>
      <c r="T536" s="180"/>
      <c r="U536" s="180"/>
      <c r="V536" s="452"/>
      <c r="W536" s="153"/>
      <c r="X536" s="452"/>
      <c r="Y536" s="452"/>
      <c r="AA536" s="452"/>
      <c r="AB536" s="452"/>
      <c r="AD536" s="452"/>
      <c r="AF536" s="101"/>
      <c r="AG536" s="101"/>
      <c r="AH536" s="101"/>
    </row>
    <row r="537" spans="1:34" ht="21.75" customHeight="1">
      <c r="A537" s="120">
        <f t="shared" si="174"/>
        <v>537</v>
      </c>
      <c r="B537" s="1353"/>
      <c r="C537" s="1354"/>
      <c r="D537" s="1354"/>
      <c r="E537" s="1355"/>
      <c r="F537" s="1275" t="s">
        <v>802</v>
      </c>
      <c r="G537" s="1278"/>
      <c r="H537" s="168"/>
      <c r="I537" s="168"/>
      <c r="J537" s="168"/>
      <c r="K537" s="168"/>
      <c r="L537" s="403">
        <f>SUM(L531:L536)</f>
        <v>0</v>
      </c>
      <c r="M537" s="180"/>
      <c r="N537" s="180"/>
      <c r="O537" s="180"/>
      <c r="P537" s="180"/>
      <c r="Q537" s="180"/>
      <c r="R537" s="180"/>
      <c r="S537" s="180"/>
      <c r="T537" s="180"/>
      <c r="U537" s="180"/>
      <c r="V537" s="453"/>
      <c r="W537" s="153"/>
      <c r="X537" s="453"/>
      <c r="Y537" s="453"/>
      <c r="AA537" s="453"/>
      <c r="AB537" s="453"/>
      <c r="AD537" s="453"/>
      <c r="AF537" s="101"/>
      <c r="AG537" s="101"/>
      <c r="AH537" s="101"/>
    </row>
    <row r="538" spans="1:34" ht="21.75" customHeight="1">
      <c r="A538" s="120">
        <f t="shared" si="174"/>
        <v>538</v>
      </c>
      <c r="B538" s="1275" t="s">
        <v>794</v>
      </c>
      <c r="C538" s="1277"/>
      <c r="D538" s="1277"/>
      <c r="E538" s="1277"/>
      <c r="F538" s="1277"/>
      <c r="G538" s="1278"/>
      <c r="H538" s="168"/>
      <c r="I538" s="168"/>
      <c r="J538" s="168"/>
      <c r="K538" s="168"/>
      <c r="L538" s="403">
        <f>L530+L537</f>
        <v>0</v>
      </c>
      <c r="M538" s="180"/>
      <c r="N538" s="180"/>
      <c r="O538" s="180"/>
      <c r="P538" s="180"/>
      <c r="Q538" s="180"/>
      <c r="R538" s="180"/>
      <c r="S538" s="180"/>
      <c r="T538" s="180"/>
      <c r="U538" s="180"/>
      <c r="V538" s="453"/>
      <c r="W538" s="153"/>
      <c r="X538" s="453"/>
      <c r="Y538" s="453"/>
      <c r="AA538" s="453"/>
      <c r="AB538" s="453"/>
      <c r="AD538" s="453"/>
      <c r="AF538" s="101"/>
      <c r="AG538" s="101"/>
      <c r="AH538" s="101"/>
    </row>
    <row r="539" spans="1:34" ht="21.75" customHeight="1">
      <c r="A539" s="120">
        <f>A538+1</f>
        <v>539</v>
      </c>
      <c r="B539" s="1279" t="s">
        <v>800</v>
      </c>
      <c r="C539" s="1277"/>
      <c r="D539" s="1277"/>
      <c r="E539" s="1277"/>
      <c r="F539" s="1277"/>
      <c r="G539" s="1278"/>
      <c r="H539" s="627"/>
      <c r="I539" s="627"/>
      <c r="J539" s="627"/>
      <c r="K539" s="627"/>
      <c r="L539" s="698"/>
      <c r="M539" s="180"/>
      <c r="N539" s="180"/>
      <c r="O539" s="180"/>
      <c r="P539" s="180"/>
      <c r="Q539" s="180"/>
      <c r="R539" s="180"/>
      <c r="S539" s="180"/>
      <c r="T539" s="180"/>
      <c r="U539" s="180"/>
      <c r="V539" s="453"/>
      <c r="W539" s="153"/>
      <c r="X539" s="453"/>
      <c r="Y539" s="453"/>
      <c r="AA539" s="453"/>
      <c r="AB539" s="453"/>
      <c r="AD539" s="453"/>
      <c r="AF539" s="101"/>
      <c r="AG539" s="101"/>
      <c r="AH539" s="101"/>
    </row>
    <row r="540" spans="1:34" ht="21.75" customHeight="1">
      <c r="A540" s="120">
        <f t="shared" si="174"/>
        <v>540</v>
      </c>
      <c r="B540" s="1279" t="s">
        <v>1096</v>
      </c>
      <c r="C540" s="1277"/>
      <c r="D540" s="1277"/>
      <c r="E540" s="1277"/>
      <c r="F540" s="1277"/>
      <c r="G540" s="1278"/>
      <c r="H540" s="168"/>
      <c r="I540" s="168"/>
      <c r="J540" s="168"/>
      <c r="K540" s="168"/>
      <c r="L540" s="197"/>
      <c r="M540" s="180"/>
      <c r="N540" s="180"/>
      <c r="O540" s="180"/>
      <c r="P540" s="180"/>
      <c r="Q540" s="180"/>
      <c r="R540" s="180"/>
      <c r="S540" s="180"/>
      <c r="T540" s="180"/>
      <c r="U540" s="180"/>
      <c r="V540" s="452"/>
      <c r="W540" s="153"/>
      <c r="X540" s="452"/>
      <c r="Y540" s="452"/>
      <c r="AA540" s="452"/>
      <c r="AB540" s="452"/>
      <c r="AD540" s="452"/>
      <c r="AF540" s="101"/>
      <c r="AG540" s="101"/>
      <c r="AH540" s="101"/>
    </row>
    <row r="541" spans="1:34" ht="21.75" customHeight="1">
      <c r="A541" s="120">
        <f t="shared" si="174"/>
        <v>541</v>
      </c>
      <c r="B541" s="1279" t="s">
        <v>1090</v>
      </c>
      <c r="C541" s="1277"/>
      <c r="D541" s="1277"/>
      <c r="E541" s="1277"/>
      <c r="F541" s="1277"/>
      <c r="G541" s="1278"/>
      <c r="H541" s="168"/>
      <c r="I541" s="168"/>
      <c r="J541" s="168"/>
      <c r="K541" s="168"/>
      <c r="L541" s="197"/>
      <c r="M541" s="180"/>
      <c r="N541" s="180"/>
      <c r="O541" s="180"/>
      <c r="P541" s="180"/>
      <c r="Q541" s="180"/>
      <c r="R541" s="180"/>
      <c r="S541" s="180"/>
      <c r="T541" s="180"/>
      <c r="U541" s="180"/>
      <c r="V541" s="452"/>
      <c r="W541" s="153"/>
      <c r="X541" s="452"/>
      <c r="Y541" s="452"/>
      <c r="AA541" s="452"/>
      <c r="AB541" s="452"/>
      <c r="AD541" s="452"/>
      <c r="AF541" s="101"/>
      <c r="AG541" s="101"/>
      <c r="AH541" s="101"/>
    </row>
    <row r="542" spans="1:34" ht="21.75" customHeight="1">
      <c r="A542" s="120">
        <f t="shared" si="174"/>
        <v>542</v>
      </c>
      <c r="B542" s="1279" t="s">
        <v>1097</v>
      </c>
      <c r="C542" s="1277"/>
      <c r="D542" s="1277"/>
      <c r="E542" s="1277"/>
      <c r="F542" s="1277"/>
      <c r="G542" s="1278"/>
      <c r="H542" s="627"/>
      <c r="I542" s="627"/>
      <c r="J542" s="627"/>
      <c r="K542" s="627"/>
      <c r="L542" s="638"/>
      <c r="M542" s="180"/>
      <c r="N542" s="180"/>
      <c r="O542" s="180"/>
      <c r="P542" s="180"/>
      <c r="Q542" s="180"/>
      <c r="R542" s="180"/>
      <c r="S542" s="180"/>
      <c r="T542" s="180"/>
      <c r="U542" s="180"/>
      <c r="V542" s="452"/>
      <c r="W542" s="153"/>
      <c r="X542" s="452"/>
      <c r="Y542" s="452"/>
      <c r="AA542" s="452"/>
      <c r="AB542" s="452"/>
      <c r="AD542" s="452"/>
      <c r="AF542" s="101"/>
      <c r="AG542" s="101"/>
      <c r="AH542" s="101"/>
    </row>
    <row r="543" spans="1:34" ht="30.75" customHeight="1">
      <c r="A543" s="120">
        <f t="shared" si="174"/>
        <v>543</v>
      </c>
      <c r="B543" s="1735" t="s">
        <v>1148</v>
      </c>
      <c r="C543" s="1736"/>
      <c r="D543" s="1736"/>
      <c r="E543" s="1736"/>
      <c r="F543" s="1736"/>
      <c r="G543" s="1737"/>
      <c r="H543" s="627"/>
      <c r="I543" s="627"/>
      <c r="J543" s="627"/>
      <c r="K543" s="627"/>
      <c r="L543" s="638"/>
      <c r="M543" s="180"/>
      <c r="N543" s="180"/>
      <c r="O543" s="180"/>
      <c r="P543" s="180"/>
      <c r="Q543" s="180"/>
      <c r="R543" s="180"/>
      <c r="S543" s="180"/>
      <c r="T543" s="180"/>
      <c r="U543" s="180"/>
      <c r="V543" s="452"/>
      <c r="W543" s="153"/>
      <c r="X543" s="452"/>
      <c r="Y543" s="452"/>
      <c r="AA543" s="452"/>
      <c r="AB543" s="452"/>
      <c r="AD543" s="452"/>
      <c r="AF543" s="101"/>
      <c r="AG543" s="101"/>
      <c r="AH543" s="101"/>
    </row>
    <row r="544" spans="1:34" ht="21.75" customHeight="1">
      <c r="A544" s="120">
        <f t="shared" si="174"/>
        <v>544</v>
      </c>
      <c r="B544" s="1275" t="s">
        <v>793</v>
      </c>
      <c r="C544" s="1277"/>
      <c r="D544" s="1277"/>
      <c r="E544" s="1277"/>
      <c r="F544" s="1277"/>
      <c r="G544" s="1278"/>
      <c r="H544" s="168"/>
      <c r="I544" s="168"/>
      <c r="J544" s="168"/>
      <c r="K544" s="168"/>
      <c r="L544" s="197"/>
      <c r="M544" s="180"/>
      <c r="N544" s="180"/>
      <c r="O544" s="180"/>
      <c r="P544" s="180"/>
      <c r="Q544" s="180"/>
      <c r="R544" s="180"/>
      <c r="S544" s="180"/>
      <c r="T544" s="180"/>
      <c r="U544" s="180"/>
      <c r="V544" s="452"/>
      <c r="W544" s="153"/>
      <c r="X544" s="452"/>
      <c r="Y544" s="452"/>
      <c r="AA544" s="452"/>
      <c r="AB544" s="452"/>
      <c r="AD544" s="452"/>
      <c r="AF544" s="101"/>
      <c r="AG544" s="101"/>
      <c r="AH544" s="101"/>
    </row>
    <row r="545" spans="1:34" ht="19.7" customHeight="1">
      <c r="A545" s="120">
        <f t="shared" si="174"/>
        <v>545</v>
      </c>
      <c r="B545" s="1393" t="s">
        <v>125</v>
      </c>
      <c r="C545" s="1393"/>
      <c r="D545" s="1394"/>
      <c r="E545" s="1394"/>
      <c r="F545" s="1394"/>
      <c r="G545" s="1394"/>
      <c r="H545" s="1393" t="s">
        <v>397</v>
      </c>
      <c r="I545" s="1393"/>
      <c r="J545" s="1394"/>
      <c r="K545" s="198"/>
      <c r="L545" s="199"/>
      <c r="M545" s="180"/>
      <c r="N545" s="153"/>
      <c r="O545" s="153"/>
      <c r="P545" s="153"/>
      <c r="Q545" s="153"/>
      <c r="R545" s="153"/>
      <c r="S545" s="153"/>
      <c r="T545" s="153"/>
      <c r="U545" s="153"/>
      <c r="V545" s="462"/>
      <c r="W545" s="153"/>
      <c r="X545" s="462"/>
      <c r="Y545" s="462"/>
      <c r="AA545" s="462"/>
      <c r="AB545" s="462"/>
      <c r="AD545" s="462"/>
      <c r="AF545" s="101"/>
      <c r="AG545" s="101"/>
      <c r="AH545" s="101"/>
    </row>
    <row r="546" spans="1:34" ht="32.25" customHeight="1">
      <c r="A546" s="120">
        <f t="shared" si="174"/>
        <v>546</v>
      </c>
      <c r="B546" s="1476"/>
      <c r="C546" s="1476"/>
      <c r="D546" s="1476"/>
      <c r="E546" s="1476"/>
      <c r="F546" s="1476"/>
      <c r="G546" s="1476"/>
      <c r="H546" s="200" t="s">
        <v>536</v>
      </c>
      <c r="I546" s="200" t="s">
        <v>783</v>
      </c>
      <c r="J546" s="200" t="s">
        <v>826</v>
      </c>
      <c r="K546" s="198"/>
      <c r="L546" s="199"/>
      <c r="M546" s="180"/>
      <c r="N546" s="153"/>
      <c r="O546" s="153"/>
      <c r="P546" s="153"/>
      <c r="Q546" s="153"/>
      <c r="R546" s="153"/>
      <c r="S546" s="153"/>
      <c r="T546" s="153"/>
      <c r="U546" s="153"/>
      <c r="V546" s="462"/>
      <c r="W546" s="153"/>
      <c r="X546" s="462"/>
      <c r="Y546" s="462"/>
      <c r="AA546" s="462"/>
      <c r="AB546" s="462"/>
      <c r="AD546" s="462"/>
      <c r="AF546" s="101"/>
      <c r="AG546" s="101"/>
      <c r="AH546" s="101"/>
    </row>
    <row r="547" spans="1:34" ht="25.5" customHeight="1">
      <c r="A547" s="120">
        <f t="shared" si="174"/>
        <v>547</v>
      </c>
      <c r="B547" s="1477"/>
      <c r="C547" s="1480" t="s">
        <v>559</v>
      </c>
      <c r="D547" s="1306"/>
      <c r="E547" s="1336" t="s">
        <v>126</v>
      </c>
      <c r="F547" s="1336"/>
      <c r="G547" s="1336"/>
      <c r="H547" s="123">
        <f ca="1">ABS(ROUND(SUMIFS('BP CONTABLE'!$C:$C,'BP CONTABLE'!$E:$E,CELL("contenido",A547),'BP CONTABLE'!$D:$D,CELL("contenido",E547)),0))</f>
        <v>0</v>
      </c>
      <c r="I547" s="201"/>
      <c r="J547" s="202"/>
      <c r="K547" s="149"/>
      <c r="L547" s="203"/>
      <c r="M547" s="247"/>
      <c r="N547" s="116"/>
      <c r="O547" s="116"/>
      <c r="P547" s="116"/>
      <c r="Q547" s="116"/>
      <c r="R547" s="116"/>
      <c r="S547" s="116"/>
      <c r="T547" s="116"/>
      <c r="U547" s="116"/>
      <c r="V547" s="117"/>
      <c r="X547" s="117"/>
      <c r="Y547" s="117"/>
      <c r="AA547" s="117"/>
      <c r="AB547" s="117"/>
      <c r="AD547" s="117"/>
      <c r="AF547" s="101"/>
      <c r="AG547" s="101"/>
      <c r="AH547" s="101"/>
    </row>
    <row r="548" spans="1:34" ht="24" customHeight="1">
      <c r="A548" s="120">
        <f t="shared" si="174"/>
        <v>548</v>
      </c>
      <c r="B548" s="1478"/>
      <c r="C548" s="1480"/>
      <c r="D548" s="1306"/>
      <c r="E548" s="1336" t="s">
        <v>127</v>
      </c>
      <c r="F548" s="1336"/>
      <c r="G548" s="1336"/>
      <c r="H548" s="123">
        <f ca="1">ABS(ROUND(SUMIFS('BP CONTABLE'!$C:$C,'BP CONTABLE'!$E:$E,CELL("contenido",A548),'BP CONTABLE'!$D:$D,CELL("contenido",E548)),0))</f>
        <v>0</v>
      </c>
      <c r="I548" s="201"/>
      <c r="J548" s="204"/>
      <c r="K548" s="205"/>
      <c r="L548" s="203"/>
      <c r="M548" s="247"/>
      <c r="N548" s="116"/>
      <c r="O548" s="116"/>
      <c r="P548" s="116"/>
      <c r="Q548" s="116"/>
      <c r="R548" s="116"/>
      <c r="S548" s="116"/>
      <c r="T548" s="116"/>
      <c r="U548" s="116"/>
      <c r="V548" s="117"/>
      <c r="X548" s="117"/>
      <c r="Y548" s="117"/>
      <c r="AA548" s="117"/>
      <c r="AB548" s="117"/>
      <c r="AD548" s="117"/>
      <c r="AF548" s="101"/>
      <c r="AG548" s="101"/>
      <c r="AH548" s="101"/>
    </row>
    <row r="549" spans="1:34" ht="24" customHeight="1">
      <c r="A549" s="120">
        <f t="shared" si="174"/>
        <v>549</v>
      </c>
      <c r="B549" s="1478"/>
      <c r="C549" s="1480"/>
      <c r="D549" s="1306"/>
      <c r="E549" s="1336" t="s">
        <v>537</v>
      </c>
      <c r="F549" s="1336"/>
      <c r="G549" s="1336"/>
      <c r="H549" s="123">
        <f ca="1">ABS(ROUND(SUMIFS('BP CONTABLE'!$C:$C,'BP CONTABLE'!$E:$E,CELL("contenido",A549),'BP CONTABLE'!$D:$D,CELL("contenido",E549)),0))</f>
        <v>0</v>
      </c>
      <c r="I549" s="201"/>
      <c r="J549" s="202"/>
      <c r="K549" s="205"/>
      <c r="L549" s="203"/>
      <c r="M549" s="247"/>
      <c r="N549" s="116"/>
      <c r="O549" s="116"/>
      <c r="P549" s="116"/>
      <c r="Q549" s="116"/>
      <c r="R549" s="116"/>
      <c r="S549" s="116"/>
      <c r="T549" s="116"/>
      <c r="U549" s="116"/>
      <c r="V549" s="117"/>
      <c r="X549" s="117"/>
      <c r="Y549" s="117"/>
      <c r="AA549" s="117"/>
      <c r="AB549" s="117"/>
      <c r="AD549" s="117"/>
      <c r="AF549" s="101"/>
      <c r="AG549" s="101"/>
      <c r="AH549" s="101"/>
    </row>
    <row r="550" spans="1:34" ht="32.25" customHeight="1">
      <c r="A550" s="120">
        <f t="shared" si="174"/>
        <v>550</v>
      </c>
      <c r="B550" s="1478"/>
      <c r="C550" s="1480"/>
      <c r="D550" s="1306"/>
      <c r="E550" s="1336" t="s">
        <v>538</v>
      </c>
      <c r="F550" s="1336"/>
      <c r="G550" s="1336"/>
      <c r="H550" s="123">
        <f ca="1">ABS(ROUND(SUMIFS('BP CONTABLE'!$C:$C,'BP CONTABLE'!$E:$E,CELL("contenido",A550),'BP CONTABLE'!$D:$D,CELL("contenido",E550)),0))</f>
        <v>0</v>
      </c>
      <c r="I550" s="201"/>
      <c r="J550" s="202"/>
      <c r="K550" s="205"/>
      <c r="L550" s="203"/>
      <c r="M550" s="247"/>
      <c r="N550" s="116"/>
      <c r="O550" s="116"/>
      <c r="P550" s="116"/>
      <c r="Q550" s="116"/>
      <c r="R550" s="116"/>
      <c r="S550" s="116"/>
      <c r="T550" s="116"/>
      <c r="U550" s="116"/>
      <c r="V550" s="117"/>
      <c r="X550" s="117"/>
      <c r="Y550" s="117"/>
      <c r="AA550" s="117"/>
      <c r="AB550" s="117"/>
      <c r="AD550" s="117"/>
      <c r="AF550" s="101"/>
      <c r="AG550" s="101"/>
      <c r="AH550" s="101"/>
    </row>
    <row r="551" spans="1:34" ht="32.25" customHeight="1">
      <c r="A551" s="120">
        <f t="shared" si="174"/>
        <v>551</v>
      </c>
      <c r="B551" s="1478"/>
      <c r="C551" s="1480"/>
      <c r="D551" s="1306"/>
      <c r="E551" s="1336" t="s">
        <v>539</v>
      </c>
      <c r="F551" s="1336"/>
      <c r="G551" s="1336"/>
      <c r="H551" s="123">
        <f ca="1">ABS(ROUND(SUMIFS('BP CONTABLE'!$C:$C,'BP CONTABLE'!$E:$E,CELL("contenido",A551),'BP CONTABLE'!$D:$D,CELL("contenido",E551)),0))</f>
        <v>0</v>
      </c>
      <c r="I551" s="201"/>
      <c r="J551" s="202"/>
      <c r="K551" s="205"/>
      <c r="L551" s="203"/>
      <c r="M551" s="247"/>
      <c r="N551" s="116"/>
      <c r="O551" s="116"/>
      <c r="P551" s="116"/>
      <c r="Q551" s="116"/>
      <c r="R551" s="116"/>
      <c r="S551" s="116"/>
      <c r="T551" s="116"/>
      <c r="U551" s="116"/>
      <c r="V551" s="117"/>
      <c r="X551" s="117"/>
      <c r="Y551" s="117"/>
      <c r="AA551" s="117"/>
      <c r="AB551" s="117"/>
      <c r="AD551" s="117"/>
      <c r="AF551" s="101"/>
      <c r="AG551" s="101"/>
      <c r="AH551" s="101"/>
    </row>
    <row r="552" spans="1:34" ht="32.25" customHeight="1">
      <c r="A552" s="120">
        <f t="shared" si="174"/>
        <v>552</v>
      </c>
      <c r="B552" s="1478"/>
      <c r="C552" s="1480"/>
      <c r="D552" s="1306"/>
      <c r="E552" s="1336" t="s">
        <v>540</v>
      </c>
      <c r="F552" s="1336"/>
      <c r="G552" s="1336"/>
      <c r="H552" s="123">
        <f ca="1">ABS(ROUND(SUMIFS('BP CONTABLE'!$C:$C,'BP CONTABLE'!$E:$E,CELL("contenido",A552),'BP CONTABLE'!$D:$D,CELL("contenido",E552)),0))</f>
        <v>0</v>
      </c>
      <c r="I552" s="201"/>
      <c r="J552" s="202"/>
      <c r="K552" s="205"/>
      <c r="L552" s="203"/>
      <c r="M552" s="247"/>
      <c r="N552" s="116"/>
      <c r="O552" s="116"/>
      <c r="P552" s="116"/>
      <c r="Q552" s="116"/>
      <c r="R552" s="116"/>
      <c r="S552" s="116"/>
      <c r="T552" s="116"/>
      <c r="U552" s="116"/>
      <c r="V552" s="117"/>
      <c r="X552" s="117"/>
      <c r="Y552" s="117"/>
      <c r="AA552" s="117"/>
      <c r="AB552" s="117"/>
      <c r="AD552" s="117"/>
      <c r="AF552" s="101"/>
      <c r="AG552" s="101"/>
      <c r="AH552" s="101"/>
    </row>
    <row r="553" spans="1:34" ht="24" customHeight="1">
      <c r="A553" s="120">
        <f t="shared" si="174"/>
        <v>553</v>
      </c>
      <c r="B553" s="1478"/>
      <c r="C553" s="1480" t="s">
        <v>560</v>
      </c>
      <c r="D553" s="1480"/>
      <c r="E553" s="1336" t="s">
        <v>546</v>
      </c>
      <c r="F553" s="1336"/>
      <c r="G553" s="1336"/>
      <c r="H553" s="123">
        <f ca="1">ABS(ROUND(SUMIFS('BP CONTABLE'!$C:$C,'BP CONTABLE'!$E:$E,CELL("contenido",A553),'BP CONTABLE'!$D:$D,CELL("contenido",E553)),0))</f>
        <v>0</v>
      </c>
      <c r="I553" s="201"/>
      <c r="J553" s="202"/>
      <c r="K553" s="149"/>
      <c r="L553" s="203"/>
      <c r="M553" s="247"/>
      <c r="N553" s="116"/>
      <c r="O553" s="116"/>
      <c r="P553" s="116"/>
      <c r="Q553" s="116"/>
      <c r="R553" s="116"/>
      <c r="S553" s="116"/>
      <c r="T553" s="116"/>
      <c r="U553" s="116"/>
      <c r="V553" s="117"/>
      <c r="X553" s="117"/>
      <c r="Y553" s="117"/>
      <c r="AA553" s="117"/>
      <c r="AB553" s="117"/>
      <c r="AD553" s="117"/>
      <c r="AF553" s="101"/>
      <c r="AG553" s="101"/>
      <c r="AH553" s="101"/>
    </row>
    <row r="554" spans="1:34" ht="19.7" customHeight="1">
      <c r="A554" s="120">
        <f t="shared" si="174"/>
        <v>554</v>
      </c>
      <c r="B554" s="1478"/>
      <c r="C554" s="1480"/>
      <c r="D554" s="1480"/>
      <c r="E554" s="1336" t="s">
        <v>541</v>
      </c>
      <c r="F554" s="1336"/>
      <c r="G554" s="1336"/>
      <c r="H554" s="123">
        <f ca="1">ABS(ROUND(SUMIFS('BP CONTABLE'!$C:$C,'BP CONTABLE'!$E:$E,CELL("contenido",A554),'BP CONTABLE'!$D:$D,CELL("contenido",E554)),0))</f>
        <v>0</v>
      </c>
      <c r="I554" s="206"/>
      <c r="J554" s="206"/>
      <c r="K554" s="149"/>
      <c r="L554" s="203"/>
      <c r="M554" s="247"/>
      <c r="N554" s="116"/>
      <c r="O554" s="116"/>
      <c r="P554" s="116"/>
      <c r="Q554" s="116"/>
      <c r="R554" s="116"/>
      <c r="S554" s="116"/>
      <c r="T554" s="116"/>
      <c r="U554" s="116"/>
      <c r="V554" s="117"/>
      <c r="X554" s="117"/>
      <c r="Y554" s="117"/>
      <c r="AA554" s="117"/>
      <c r="AB554" s="117"/>
      <c r="AD554" s="117"/>
      <c r="AF554" s="101"/>
      <c r="AG554" s="101"/>
      <c r="AH554" s="101"/>
    </row>
    <row r="555" spans="1:34" ht="21.75" customHeight="1">
      <c r="A555" s="120">
        <f t="shared" si="174"/>
        <v>555</v>
      </c>
      <c r="B555" s="1478"/>
      <c r="C555" s="1480"/>
      <c r="D555" s="1480"/>
      <c r="E555" s="1336" t="s">
        <v>544</v>
      </c>
      <c r="F555" s="1336"/>
      <c r="G555" s="1336"/>
      <c r="H555" s="123">
        <f ca="1">ABS(ROUND(SUMIFS('BP CONTABLE'!$C:$C,'BP CONTABLE'!$E:$E,CELL("contenido",A555),'BP CONTABLE'!$D:$D,CELL("contenido",E555)),0))</f>
        <v>0</v>
      </c>
      <c r="I555" s="201"/>
      <c r="J555" s="202"/>
      <c r="K555" s="149"/>
      <c r="L555" s="203"/>
      <c r="M555" s="247"/>
      <c r="N555" s="116"/>
      <c r="O555" s="116"/>
      <c r="P555" s="116"/>
      <c r="Q555" s="116"/>
      <c r="R555" s="116"/>
      <c r="S555" s="116"/>
      <c r="T555" s="116"/>
      <c r="U555" s="116"/>
      <c r="V555" s="117"/>
      <c r="X555" s="117"/>
      <c r="Y555" s="117"/>
      <c r="AA555" s="117"/>
      <c r="AB555" s="117"/>
      <c r="AD555" s="117"/>
      <c r="AF555" s="101"/>
      <c r="AG555" s="101"/>
      <c r="AH555" s="101"/>
    </row>
    <row r="556" spans="1:34" ht="21" customHeight="1">
      <c r="A556" s="120">
        <f t="shared" si="174"/>
        <v>556</v>
      </c>
      <c r="B556" s="1478"/>
      <c r="C556" s="1480"/>
      <c r="D556" s="1480"/>
      <c r="E556" s="1336" t="s">
        <v>542</v>
      </c>
      <c r="F556" s="1336"/>
      <c r="G556" s="1336"/>
      <c r="H556" s="123">
        <f ca="1">ABS(ROUND(SUMIFS('BP CONTABLE'!$C:$C,'BP CONTABLE'!$E:$E,CELL("contenido",A556),'BP CONTABLE'!$D:$D,CELL("contenido",E556)),0))</f>
        <v>0</v>
      </c>
      <c r="I556" s="201"/>
      <c r="J556" s="202"/>
      <c r="K556" s="149"/>
      <c r="L556" s="203"/>
      <c r="M556" s="247"/>
      <c r="N556" s="116"/>
      <c r="O556" s="116"/>
      <c r="P556" s="116"/>
      <c r="Q556" s="116"/>
      <c r="R556" s="116"/>
      <c r="S556" s="116"/>
      <c r="T556" s="116"/>
      <c r="U556" s="116"/>
      <c r="V556" s="117"/>
      <c r="X556" s="117"/>
      <c r="Y556" s="117"/>
      <c r="AA556" s="117"/>
      <c r="AB556" s="117"/>
      <c r="AD556" s="117"/>
      <c r="AF556" s="101"/>
      <c r="AG556" s="101"/>
      <c r="AH556" s="101"/>
    </row>
    <row r="557" spans="1:34" ht="23.45" customHeight="1">
      <c r="A557" s="120">
        <f t="shared" si="174"/>
        <v>557</v>
      </c>
      <c r="B557" s="1478"/>
      <c r="C557" s="1480"/>
      <c r="D557" s="1480"/>
      <c r="E557" s="1336" t="s">
        <v>543</v>
      </c>
      <c r="F557" s="1336"/>
      <c r="G557" s="1336"/>
      <c r="H557" s="123">
        <f ca="1">ABS(ROUND(SUMIFS('BP CONTABLE'!$C:$C,'BP CONTABLE'!$E:$E,CELL("contenido",A557),'BP CONTABLE'!$D:$D,CELL("contenido",E557)),0))</f>
        <v>0</v>
      </c>
      <c r="I557" s="201"/>
      <c r="J557" s="202"/>
      <c r="K557" s="149"/>
      <c r="L557" s="203"/>
      <c r="M557" s="247"/>
      <c r="N557" s="116"/>
      <c r="O557" s="116"/>
      <c r="P557" s="116"/>
      <c r="Q557" s="116"/>
      <c r="R557" s="116"/>
      <c r="S557" s="116"/>
      <c r="T557" s="116"/>
      <c r="U557" s="116"/>
      <c r="V557" s="117"/>
      <c r="X557" s="117"/>
      <c r="Y557" s="117"/>
      <c r="AA557" s="117"/>
      <c r="AB557" s="117"/>
      <c r="AD557" s="117"/>
      <c r="AF557" s="101"/>
      <c r="AG557" s="101"/>
      <c r="AH557" s="101"/>
    </row>
    <row r="558" spans="1:34" ht="28.5" customHeight="1">
      <c r="A558" s="120">
        <f t="shared" si="174"/>
        <v>558</v>
      </c>
      <c r="B558" s="1478"/>
      <c r="C558" s="1480"/>
      <c r="D558" s="1480"/>
      <c r="E558" s="1336" t="s">
        <v>545</v>
      </c>
      <c r="F558" s="1336"/>
      <c r="G558" s="1336"/>
      <c r="H558" s="123">
        <f ca="1">ABS(ROUND(SUMIFS('BP CONTABLE'!$C:$C,'BP CONTABLE'!$E:$E,CELL("contenido",A558),'BP CONTABLE'!$D:$D,CELL("contenido",E558)),0))</f>
        <v>0</v>
      </c>
      <c r="I558" s="201"/>
      <c r="J558" s="202"/>
      <c r="K558" s="149"/>
      <c r="L558" s="203"/>
      <c r="M558" s="247"/>
      <c r="N558" s="116"/>
      <c r="O558" s="116"/>
      <c r="P558" s="116"/>
      <c r="Q558" s="116"/>
      <c r="R558" s="116"/>
      <c r="S558" s="116"/>
      <c r="T558" s="116"/>
      <c r="U558" s="116"/>
      <c r="V558" s="117"/>
      <c r="X558" s="117"/>
      <c r="Y558" s="117"/>
      <c r="AA558" s="117"/>
      <c r="AB558" s="117"/>
      <c r="AD558" s="117"/>
      <c r="AF558" s="101"/>
      <c r="AG558" s="101"/>
      <c r="AH558" s="101"/>
    </row>
    <row r="559" spans="1:34" ht="27.75" customHeight="1">
      <c r="A559" s="120">
        <f t="shared" si="174"/>
        <v>559</v>
      </c>
      <c r="B559" s="1479"/>
      <c r="C559" s="1481" t="s">
        <v>549</v>
      </c>
      <c r="D559" s="1482"/>
      <c r="E559" s="1482"/>
      <c r="F559" s="1482"/>
      <c r="G559" s="1482"/>
      <c r="H559" s="404">
        <f ca="1">IF(SUM(H547:H558)-SUM(I547:I558)&gt;0,SUM(H547:H558)-SUM(I547:I558),0)</f>
        <v>0</v>
      </c>
      <c r="I559" s="404">
        <f ca="1">IF(SUM(I547:I558)-SUM(H547:H558)&gt;0,SUM(I547:I558)-SUM(H547:H558),0)</f>
        <v>0</v>
      </c>
      <c r="J559" s="405">
        <f>SUM(J547:J558)</f>
        <v>0</v>
      </c>
      <c r="K559" s="198"/>
      <c r="L559" s="199"/>
      <c r="M559" s="247"/>
      <c r="N559" s="116"/>
      <c r="O559" s="116"/>
      <c r="P559" s="116"/>
      <c r="Q559" s="116"/>
      <c r="R559" s="116"/>
      <c r="S559" s="116"/>
      <c r="T559" s="116"/>
      <c r="U559" s="116"/>
      <c r="V559" s="462"/>
      <c r="X559" s="462"/>
      <c r="Y559" s="462"/>
      <c r="AA559" s="462"/>
      <c r="AB559" s="462"/>
      <c r="AD559" s="462"/>
      <c r="AF559" s="101"/>
      <c r="AG559" s="101"/>
      <c r="AH559" s="101"/>
    </row>
    <row r="560" spans="1:34" ht="33.950000000000003" customHeight="1">
      <c r="A560" s="120">
        <f t="shared" si="174"/>
        <v>560</v>
      </c>
      <c r="B560" s="1540" t="s">
        <v>128</v>
      </c>
      <c r="C560" s="1541"/>
      <c r="D560" s="1541"/>
      <c r="E560" s="1541"/>
      <c r="F560" s="1541"/>
      <c r="G560" s="1541"/>
      <c r="H560" s="406">
        <f ca="1">IF(H343+(H559-I559+J559)&gt;0,H343+(H559-I559+J559),0)</f>
        <v>0</v>
      </c>
      <c r="I560" s="406">
        <f ca="1">IF(H343+(H559-I559+J559)&lt;0,(H343+(H559-I559+J559))*(-1),0)</f>
        <v>0</v>
      </c>
      <c r="J560" s="407"/>
      <c r="K560" s="207"/>
      <c r="L560" s="208"/>
      <c r="M560" s="247"/>
      <c r="N560" s="116"/>
      <c r="O560" s="116"/>
      <c r="P560" s="116"/>
      <c r="Q560" s="116"/>
      <c r="R560" s="116"/>
      <c r="S560" s="116"/>
      <c r="T560" s="116"/>
      <c r="U560" s="116"/>
      <c r="V560" s="117"/>
      <c r="X560" s="117"/>
      <c r="Y560" s="117"/>
      <c r="AA560" s="117"/>
      <c r="AB560" s="117"/>
      <c r="AD560" s="117"/>
      <c r="AF560" s="101"/>
      <c r="AG560" s="101"/>
      <c r="AH560" s="101"/>
    </row>
    <row r="561" spans="1:34" ht="33.950000000000003" customHeight="1">
      <c r="A561" s="120">
        <f t="shared" si="174"/>
        <v>561</v>
      </c>
      <c r="B561" s="1416" t="s">
        <v>664</v>
      </c>
      <c r="C561" s="1543"/>
      <c r="D561" s="1543"/>
      <c r="E561" s="1543"/>
      <c r="F561" s="1543"/>
      <c r="G561" s="1543"/>
      <c r="H561" s="251" t="s">
        <v>397</v>
      </c>
      <c r="I561" s="209"/>
      <c r="J561" s="210"/>
      <c r="K561" s="179"/>
      <c r="L561" s="211"/>
      <c r="M561" s="247"/>
      <c r="N561" s="116"/>
      <c r="O561" s="116"/>
      <c r="P561" s="116"/>
      <c r="Q561" s="116"/>
      <c r="R561" s="116"/>
      <c r="S561" s="116"/>
      <c r="T561" s="116"/>
      <c r="U561" s="116"/>
      <c r="V561" s="117"/>
      <c r="X561" s="117"/>
      <c r="Y561" s="117"/>
      <c r="AA561" s="117"/>
      <c r="AB561" s="117"/>
      <c r="AD561" s="117"/>
      <c r="AF561" s="101"/>
      <c r="AG561" s="101"/>
      <c r="AH561" s="101"/>
    </row>
    <row r="562" spans="1:34" ht="30.75" customHeight="1">
      <c r="A562" s="120">
        <f t="shared" si="174"/>
        <v>562</v>
      </c>
      <c r="B562" s="212"/>
      <c r="C562" s="1544" t="s">
        <v>968</v>
      </c>
      <c r="D562" s="1306"/>
      <c r="E562" s="1306"/>
      <c r="F562" s="1336" t="s">
        <v>827</v>
      </c>
      <c r="G562" s="1336"/>
      <c r="H562" s="123">
        <f ca="1">ABS(ROUND(SUMIFS('BP CONTABLE'!$C:$C,'BP CONTABLE'!$E:$E,CELL("contenido",A562),'BP CONTABLE'!$D:$D,CELL("contenido",F562)),0))</f>
        <v>0</v>
      </c>
      <c r="I562" s="213"/>
      <c r="J562" s="214"/>
      <c r="K562" s="183"/>
      <c r="L562" s="203"/>
      <c r="M562" s="247"/>
      <c r="N562" s="116"/>
      <c r="O562" s="116"/>
      <c r="P562" s="116"/>
      <c r="Q562" s="116"/>
      <c r="R562" s="116"/>
      <c r="S562" s="116"/>
      <c r="T562" s="116"/>
      <c r="U562" s="116"/>
      <c r="V562" s="117"/>
      <c r="X562" s="117"/>
      <c r="Y562" s="117"/>
      <c r="AA562" s="117"/>
      <c r="AB562" s="117"/>
      <c r="AD562" s="117"/>
      <c r="AF562" s="101"/>
      <c r="AG562" s="101"/>
      <c r="AH562" s="101"/>
    </row>
    <row r="563" spans="1:34" ht="25.5" customHeight="1">
      <c r="A563" s="120">
        <f t="shared" si="174"/>
        <v>563</v>
      </c>
      <c r="B563" s="212"/>
      <c r="C563" s="1545"/>
      <c r="D563" s="1546"/>
      <c r="E563" s="1546"/>
      <c r="F563" s="1551" t="s">
        <v>969</v>
      </c>
      <c r="G563" s="1552"/>
      <c r="H563" s="123">
        <f ca="1">ABS(ROUND(SUMIFS('BP CONTABLE'!$C:$C,'BP CONTABLE'!$E:$E,CELL("contenido",A563),'BP CONTABLE'!$D:$D,CELL("contenido",F563)),0))</f>
        <v>0</v>
      </c>
      <c r="I563" s="633"/>
      <c r="J563" s="634"/>
      <c r="K563" s="635"/>
      <c r="L563" s="636"/>
      <c r="M563" s="247"/>
      <c r="N563" s="116"/>
      <c r="O563" s="116"/>
      <c r="P563" s="116"/>
      <c r="Q563" s="116"/>
      <c r="R563" s="116"/>
      <c r="S563" s="116"/>
      <c r="T563" s="116"/>
      <c r="U563" s="116"/>
      <c r="V563" s="117"/>
      <c r="X563" s="117"/>
      <c r="Y563" s="117"/>
      <c r="AA563" s="117"/>
      <c r="AB563" s="117"/>
      <c r="AD563" s="117"/>
      <c r="AF563" s="101"/>
      <c r="AG563" s="101"/>
      <c r="AH563" s="101"/>
    </row>
    <row r="564" spans="1:34" ht="27.2" customHeight="1">
      <c r="A564" s="120">
        <f t="shared" si="174"/>
        <v>564</v>
      </c>
      <c r="B564" s="212"/>
      <c r="C564" s="1545"/>
      <c r="D564" s="1546"/>
      <c r="E564" s="1546"/>
      <c r="F564" s="1551" t="s">
        <v>970</v>
      </c>
      <c r="G564" s="1552"/>
      <c r="H564" s="123">
        <f ca="1">ABS(ROUND(SUMIFS('BP CONTABLE'!$C:$C,'BP CONTABLE'!$E:$E,CELL("contenido",A564),'BP CONTABLE'!$D:$D,CELL("contenido",F564)),0))</f>
        <v>0</v>
      </c>
      <c r="I564" s="633"/>
      <c r="J564" s="634"/>
      <c r="K564" s="635"/>
      <c r="L564" s="636"/>
      <c r="M564" s="247"/>
      <c r="N564" s="116"/>
      <c r="O564" s="116"/>
      <c r="P564" s="116"/>
      <c r="Q564" s="116"/>
      <c r="R564" s="116"/>
      <c r="S564" s="116"/>
      <c r="T564" s="116"/>
      <c r="U564" s="116"/>
      <c r="V564" s="117"/>
      <c r="X564" s="117"/>
      <c r="Y564" s="117"/>
      <c r="AA564" s="117"/>
      <c r="AB564" s="117"/>
      <c r="AD564" s="117"/>
      <c r="AF564" s="101"/>
      <c r="AG564" s="101"/>
      <c r="AH564" s="101"/>
    </row>
    <row r="565" spans="1:34" ht="29.25" customHeight="1">
      <c r="A565" s="120">
        <f t="shared" si="174"/>
        <v>565</v>
      </c>
      <c r="B565" s="212"/>
      <c r="C565" s="1306"/>
      <c r="D565" s="1306"/>
      <c r="E565" s="1306"/>
      <c r="F565" s="1542" t="s">
        <v>980</v>
      </c>
      <c r="G565" s="1336"/>
      <c r="H565" s="123">
        <f ca="1">ABS(ROUND(SUMIFS('BP CONTABLE'!$C:$C,'BP CONTABLE'!$E:$E,CELL("contenido",A565),'BP CONTABLE'!$D:$D,CELL("contenido",F565)),0))</f>
        <v>0</v>
      </c>
      <c r="I565" s="213"/>
      <c r="J565" s="214"/>
      <c r="K565" s="183"/>
      <c r="L565" s="203"/>
      <c r="M565" s="247"/>
      <c r="N565" s="116"/>
      <c r="O565" s="116"/>
      <c r="P565" s="116"/>
      <c r="Q565" s="116"/>
      <c r="R565" s="116"/>
      <c r="S565" s="116"/>
      <c r="T565" s="116"/>
      <c r="U565" s="116"/>
      <c r="V565" s="117"/>
      <c r="X565" s="117"/>
      <c r="Y565" s="117"/>
      <c r="AA565" s="117"/>
      <c r="AB565" s="117"/>
      <c r="AD565" s="117"/>
      <c r="AF565" s="101"/>
      <c r="AG565" s="101"/>
      <c r="AH565" s="101"/>
    </row>
    <row r="566" spans="1:34" ht="33.950000000000003" customHeight="1">
      <c r="A566" s="120">
        <f t="shared" si="174"/>
        <v>566</v>
      </c>
      <c r="B566" s="212"/>
      <c r="C566" s="1336" t="s">
        <v>665</v>
      </c>
      <c r="D566" s="1336"/>
      <c r="E566" s="1336"/>
      <c r="F566" s="1336"/>
      <c r="G566" s="1336"/>
      <c r="H566" s="123">
        <f ca="1">ABS(ROUND(SUMIFS('BP CONTABLE'!$C:$C,'BP CONTABLE'!$E:$E,CELL("contenido",A566),'BP CONTABLE'!$D:$D,CELL("contenido",C566)),0))</f>
        <v>0</v>
      </c>
      <c r="I566" s="213"/>
      <c r="J566" s="214"/>
      <c r="K566" s="183"/>
      <c r="L566" s="203"/>
      <c r="M566" s="247"/>
      <c r="N566" s="116"/>
      <c r="O566" s="116"/>
      <c r="P566" s="116"/>
      <c r="Q566" s="116"/>
      <c r="R566" s="116"/>
      <c r="S566" s="116"/>
      <c r="T566" s="116"/>
      <c r="U566" s="116"/>
      <c r="V566" s="117"/>
      <c r="X566" s="117"/>
      <c r="Y566" s="117"/>
      <c r="AA566" s="117"/>
      <c r="AB566" s="117"/>
      <c r="AD566" s="117"/>
      <c r="AF566" s="101"/>
      <c r="AG566" s="101"/>
      <c r="AH566" s="101"/>
    </row>
    <row r="567" spans="1:34" ht="33.950000000000003" customHeight="1">
      <c r="A567" s="120">
        <f t="shared" si="174"/>
        <v>567</v>
      </c>
      <c r="B567" s="215"/>
      <c r="C567" s="1336" t="s">
        <v>709</v>
      </c>
      <c r="D567" s="1336"/>
      <c r="E567" s="1336"/>
      <c r="F567" s="1336"/>
      <c r="G567" s="1336"/>
      <c r="H567" s="123">
        <f ca="1">ABS(ROUND(SUMIFS('BP CONTABLE'!$C:$C,'BP CONTABLE'!$E:$E,CELL("contenido",A567),'BP CONTABLE'!$D:$D,CELL("contenido",C567)),0))</f>
        <v>0</v>
      </c>
      <c r="I567" s="213"/>
      <c r="J567" s="214"/>
      <c r="K567" s="183"/>
      <c r="L567" s="203"/>
      <c r="M567" s="247"/>
      <c r="N567" s="116"/>
      <c r="O567" s="116"/>
      <c r="P567" s="116"/>
      <c r="Q567" s="116"/>
      <c r="R567" s="116"/>
      <c r="S567" s="116"/>
      <c r="T567" s="116"/>
      <c r="U567" s="116"/>
      <c r="V567" s="117"/>
      <c r="X567" s="117"/>
      <c r="Y567" s="117"/>
      <c r="AA567" s="117"/>
      <c r="AB567" s="117"/>
      <c r="AD567" s="117"/>
      <c r="AF567" s="101"/>
      <c r="AG567" s="101"/>
      <c r="AH567" s="101"/>
    </row>
    <row r="568" spans="1:34" ht="33.950000000000003" customHeight="1">
      <c r="A568" s="120">
        <f t="shared" si="174"/>
        <v>568</v>
      </c>
      <c r="B568" s="216"/>
      <c r="C568" s="1547" t="s">
        <v>666</v>
      </c>
      <c r="D568" s="1547"/>
      <c r="E568" s="1547"/>
      <c r="F568" s="1547"/>
      <c r="G568" s="1547"/>
      <c r="H568" s="701">
        <f ca="1">H562+H565+H563-H564+H566-H567</f>
        <v>0</v>
      </c>
      <c r="I568" s="217"/>
      <c r="J568" s="218"/>
      <c r="K568" s="219"/>
      <c r="L568" s="220"/>
      <c r="M568" s="247"/>
      <c r="N568" s="116"/>
      <c r="O568" s="116"/>
      <c r="P568" s="116"/>
      <c r="Q568" s="116"/>
      <c r="R568" s="116"/>
      <c r="S568" s="116"/>
      <c r="T568" s="116"/>
      <c r="U568" s="116"/>
      <c r="V568" s="136"/>
      <c r="X568" s="136"/>
      <c r="Y568" s="136"/>
      <c r="AA568" s="136"/>
      <c r="AB568" s="136"/>
      <c r="AD568" s="136"/>
      <c r="AF568" s="101"/>
      <c r="AG568" s="101"/>
      <c r="AH568" s="101"/>
    </row>
    <row r="569" spans="1:34" s="101" customFormat="1" ht="33.950000000000003" customHeight="1">
      <c r="A569" s="120">
        <f t="shared" si="174"/>
        <v>569</v>
      </c>
      <c r="B569" s="1548" t="s">
        <v>758</v>
      </c>
      <c r="C569" s="1549"/>
      <c r="D569" s="1549"/>
      <c r="E569" s="1549"/>
      <c r="F569" s="1549"/>
      <c r="G569" s="1549"/>
      <c r="H569" s="221" t="s">
        <v>397</v>
      </c>
      <c r="I569" s="221" t="s">
        <v>784</v>
      </c>
      <c r="J569" s="222"/>
      <c r="K569" s="223"/>
      <c r="L569" s="224" t="s">
        <v>398</v>
      </c>
      <c r="M569" s="247"/>
      <c r="N569" s="116"/>
      <c r="O569" s="116"/>
      <c r="P569" s="116"/>
      <c r="Q569" s="116"/>
      <c r="R569" s="116"/>
      <c r="S569" s="116"/>
      <c r="T569" s="116"/>
      <c r="U569" s="116"/>
      <c r="V569" s="461"/>
      <c r="X569" s="461"/>
      <c r="Y569" s="461"/>
      <c r="AA569" s="461"/>
      <c r="AB569" s="461"/>
      <c r="AD569" s="461"/>
    </row>
    <row r="570" spans="1:34" s="101" customFormat="1" ht="22.5" customHeight="1">
      <c r="A570" s="120">
        <f t="shared" si="174"/>
        <v>570</v>
      </c>
      <c r="B570" s="1550"/>
      <c r="C570" s="1474" t="s">
        <v>29</v>
      </c>
      <c r="D570" s="1475"/>
      <c r="E570" s="1275" t="s">
        <v>642</v>
      </c>
      <c r="F570" s="1277"/>
      <c r="G570" s="1278"/>
      <c r="H570" s="123">
        <f ca="1">ABS(ROUND(SUMIFS('BP CONTABLE'!$C:$C,'BP CONTABLE'!$E:$E,CELL("contenido",A570),'BP CONTABLE'!$D:$D,CELL("contenido",E570)),0))</f>
        <v>0</v>
      </c>
      <c r="I570" s="225"/>
      <c r="J570" s="226"/>
      <c r="K570" s="227"/>
      <c r="L570" s="228"/>
      <c r="M570" s="247"/>
      <c r="N570" s="116"/>
      <c r="O570" s="116"/>
      <c r="P570" s="116"/>
      <c r="Q570" s="116"/>
      <c r="R570" s="116"/>
      <c r="S570" s="116"/>
      <c r="T570" s="116"/>
      <c r="U570" s="116"/>
      <c r="V570" s="454"/>
      <c r="X570" s="454"/>
      <c r="Y570" s="454"/>
      <c r="AA570" s="454"/>
      <c r="AB570" s="454"/>
      <c r="AD570" s="454"/>
    </row>
    <row r="571" spans="1:34" s="101" customFormat="1" ht="22.5" customHeight="1">
      <c r="A571" s="120">
        <f t="shared" si="174"/>
        <v>571</v>
      </c>
      <c r="B571" s="1323"/>
      <c r="C571" s="1475"/>
      <c r="D571" s="1475"/>
      <c r="E571" s="1275" t="s">
        <v>770</v>
      </c>
      <c r="F571" s="1277"/>
      <c r="G571" s="1278"/>
      <c r="H571" s="168"/>
      <c r="I571" s="168"/>
      <c r="J571" s="229"/>
      <c r="K571" s="230"/>
      <c r="L571" s="228"/>
      <c r="M571" s="247"/>
      <c r="N571" s="116"/>
      <c r="O571" s="116"/>
      <c r="P571" s="116"/>
      <c r="Q571" s="116"/>
      <c r="R571" s="116"/>
      <c r="S571" s="116"/>
      <c r="T571" s="116"/>
      <c r="U571" s="116"/>
      <c r="V571" s="454"/>
      <c r="X571" s="454"/>
      <c r="Y571" s="454"/>
      <c r="AA571" s="454"/>
      <c r="AB571" s="454"/>
      <c r="AD571" s="454"/>
    </row>
    <row r="572" spans="1:34" s="101" customFormat="1" ht="22.5" customHeight="1">
      <c r="A572" s="120">
        <f t="shared" si="174"/>
        <v>572</v>
      </c>
      <c r="B572" s="1323"/>
      <c r="C572" s="1475"/>
      <c r="D572" s="1475"/>
      <c r="E572" s="1275" t="s">
        <v>753</v>
      </c>
      <c r="F572" s="1277"/>
      <c r="G572" s="1278"/>
      <c r="H572" s="123">
        <f ca="1">ABS(ROUND(SUMIFS('BP CONTABLE'!$C:$C,'BP CONTABLE'!$E:$E,CELL("contenido",A572),'BP CONTABLE'!$D:$D,CELL("contenido",E572)),0))</f>
        <v>0</v>
      </c>
      <c r="I572" s="225"/>
      <c r="J572" s="229"/>
      <c r="K572" s="230"/>
      <c r="L572" s="228"/>
      <c r="M572" s="247"/>
      <c r="N572" s="116"/>
      <c r="O572" s="116"/>
      <c r="P572" s="116"/>
      <c r="Q572" s="116"/>
      <c r="R572" s="116"/>
      <c r="S572" s="116"/>
      <c r="T572" s="116"/>
      <c r="U572" s="116"/>
      <c r="V572" s="454"/>
      <c r="X572" s="454"/>
      <c r="Y572" s="454"/>
      <c r="AA572" s="454"/>
      <c r="AB572" s="454"/>
      <c r="AD572" s="454"/>
    </row>
    <row r="573" spans="1:34" ht="21.75" customHeight="1">
      <c r="A573" s="120">
        <f t="shared" si="174"/>
        <v>573</v>
      </c>
      <c r="B573" s="1323"/>
      <c r="C573" s="1475"/>
      <c r="D573" s="1475"/>
      <c r="E573" s="1275" t="s">
        <v>509</v>
      </c>
      <c r="F573" s="1277"/>
      <c r="G573" s="1278"/>
      <c r="H573" s="123">
        <f ca="1">ABS(ROUND(SUMIFS('BP CONTABLE'!$C:$C,'BP CONTABLE'!$E:$E,CELL("contenido",A573),'BP CONTABLE'!$D:$D,CELL("contenido",E573)),0))</f>
        <v>0</v>
      </c>
      <c r="I573" s="121"/>
      <c r="J573" s="231"/>
      <c r="K573" s="232"/>
      <c r="L573" s="126"/>
      <c r="M573" s="233"/>
      <c r="N573" s="233"/>
      <c r="O573" s="233"/>
      <c r="P573" s="233"/>
      <c r="Q573" s="233"/>
      <c r="R573" s="233"/>
      <c r="S573" s="233"/>
      <c r="T573" s="233"/>
      <c r="U573" s="233"/>
      <c r="V573" s="180"/>
      <c r="W573" s="180"/>
      <c r="X573" s="180"/>
      <c r="Y573" s="180"/>
      <c r="AA573" s="180"/>
      <c r="AB573" s="180"/>
      <c r="AD573" s="180"/>
      <c r="AF573" s="101"/>
      <c r="AG573" s="101"/>
      <c r="AH573" s="101"/>
    </row>
    <row r="574" spans="1:34" ht="29.25" customHeight="1">
      <c r="A574" s="120">
        <f t="shared" si="174"/>
        <v>574</v>
      </c>
      <c r="B574" s="1323"/>
      <c r="C574" s="1475"/>
      <c r="D574" s="1475"/>
      <c r="E574" s="1275" t="s">
        <v>752</v>
      </c>
      <c r="F574" s="1277"/>
      <c r="G574" s="1278"/>
      <c r="H574" s="123">
        <f ca="1">ABS(ROUND(SUMIFS('BP CONTABLE'!$C:$C,'BP CONTABLE'!$E:$E,CELL("contenido",A574),'BP CONTABLE'!$D:$D,CELL("contenido",E574)),0))</f>
        <v>0</v>
      </c>
      <c r="I574" s="121"/>
      <c r="J574" s="231"/>
      <c r="K574" s="232"/>
      <c r="L574" s="126"/>
      <c r="M574" s="233"/>
      <c r="N574" s="233"/>
      <c r="O574" s="233"/>
      <c r="P574" s="233"/>
      <c r="Q574" s="233"/>
      <c r="R574" s="233"/>
      <c r="S574" s="233"/>
      <c r="T574" s="233"/>
      <c r="U574" s="233"/>
      <c r="V574" s="180"/>
      <c r="W574" s="180"/>
      <c r="X574" s="180"/>
      <c r="Y574" s="180"/>
      <c r="AA574" s="180"/>
      <c r="AB574" s="180"/>
      <c r="AD574" s="180"/>
      <c r="AF574" s="101"/>
      <c r="AG574" s="101"/>
      <c r="AH574" s="101"/>
    </row>
    <row r="575" spans="1:34" ht="29.25" customHeight="1">
      <c r="A575" s="120">
        <f t="shared" si="174"/>
        <v>575</v>
      </c>
      <c r="B575" s="1323"/>
      <c r="C575" s="1475"/>
      <c r="D575" s="1475"/>
      <c r="E575" s="1275" t="s">
        <v>510</v>
      </c>
      <c r="F575" s="1277"/>
      <c r="G575" s="1278"/>
      <c r="H575" s="123">
        <f ca="1">ABS(ROUND(SUMIFS('BP CONTABLE'!$C:$C,'BP CONTABLE'!$E:$E,CELL("contenido",A575),'BP CONTABLE'!$D:$D,CELL("contenido",E575)),0))</f>
        <v>0</v>
      </c>
      <c r="I575" s="121"/>
      <c r="J575" s="231"/>
      <c r="K575" s="232"/>
      <c r="L575" s="126"/>
      <c r="M575" s="233"/>
      <c r="N575" s="233"/>
      <c r="O575" s="233"/>
      <c r="P575" s="233"/>
      <c r="Q575" s="233"/>
      <c r="R575" s="233"/>
      <c r="S575" s="233"/>
      <c r="T575" s="233"/>
      <c r="U575" s="233"/>
      <c r="V575" s="180"/>
      <c r="W575" s="180"/>
      <c r="X575" s="180"/>
      <c r="Y575" s="180"/>
      <c r="AA575" s="180"/>
      <c r="AB575" s="180"/>
      <c r="AD575" s="180"/>
      <c r="AF575" s="101"/>
      <c r="AG575" s="101"/>
      <c r="AH575" s="101"/>
    </row>
    <row r="576" spans="1:34" ht="35.25" customHeight="1">
      <c r="A576" s="120">
        <f t="shared" si="174"/>
        <v>576</v>
      </c>
      <c r="B576" s="1323"/>
      <c r="C576" s="1475"/>
      <c r="D576" s="1475"/>
      <c r="E576" s="1275" t="s">
        <v>511</v>
      </c>
      <c r="F576" s="1277"/>
      <c r="G576" s="1278"/>
      <c r="H576" s="123">
        <f ca="1">ABS(ROUND(SUMIFS('BP CONTABLE'!$C:$C,'BP CONTABLE'!$E:$E,CELL("contenido",A576),'BP CONTABLE'!$D:$D,CELL("contenido",E576)),0))</f>
        <v>0</v>
      </c>
      <c r="I576" s="121"/>
      <c r="J576" s="231"/>
      <c r="K576" s="232"/>
      <c r="L576" s="126"/>
      <c r="M576" s="233"/>
      <c r="N576" s="233"/>
      <c r="O576" s="233"/>
      <c r="P576" s="233"/>
      <c r="Q576" s="233"/>
      <c r="R576" s="233"/>
      <c r="S576" s="233"/>
      <c r="T576" s="233"/>
      <c r="U576" s="233"/>
      <c r="V576" s="180"/>
      <c r="W576" s="233"/>
      <c r="X576" s="180"/>
      <c r="Y576" s="180"/>
      <c r="AA576" s="180"/>
      <c r="AB576" s="180"/>
      <c r="AD576" s="180"/>
      <c r="AF576" s="101"/>
      <c r="AG576" s="101"/>
      <c r="AH576" s="101"/>
    </row>
    <row r="577" spans="1:34" s="101" customFormat="1" ht="27.2" customHeight="1">
      <c r="A577" s="120">
        <f t="shared" ref="A577:A640" si="175">A576+1</f>
        <v>577</v>
      </c>
      <c r="B577" s="1323"/>
      <c r="C577" s="1558" t="s">
        <v>672</v>
      </c>
      <c r="D577" s="1559"/>
      <c r="E577" s="1275" t="s">
        <v>643</v>
      </c>
      <c r="F577" s="1277"/>
      <c r="G577" s="1278"/>
      <c r="H577" s="123">
        <f ca="1">ABS(ROUND(SUMIFS('BP CONTABLE'!$C:$C,'BP CONTABLE'!$E:$E,CELL("contenido",A577),'BP CONTABLE'!$D:$D,CELL("contenido",E577)),0))</f>
        <v>0</v>
      </c>
      <c r="I577" s="225"/>
      <c r="J577" s="229"/>
      <c r="K577" s="230"/>
      <c r="L577" s="228"/>
      <c r="M577" s="247"/>
      <c r="N577" s="116"/>
      <c r="O577" s="116"/>
      <c r="P577" s="116"/>
      <c r="Q577" s="116"/>
      <c r="R577" s="116"/>
      <c r="S577" s="116"/>
      <c r="T577" s="116"/>
      <c r="U577" s="116"/>
      <c r="V577" s="454"/>
      <c r="X577" s="454"/>
      <c r="Y577" s="454"/>
      <c r="AA577" s="454"/>
      <c r="AB577" s="454"/>
      <c r="AD577" s="454"/>
    </row>
    <row r="578" spans="1:34" ht="48" customHeight="1">
      <c r="A578" s="120">
        <f t="shared" si="175"/>
        <v>578</v>
      </c>
      <c r="B578" s="1323"/>
      <c r="C578" s="1560"/>
      <c r="D578" s="1561"/>
      <c r="E578" s="1275" t="s">
        <v>513</v>
      </c>
      <c r="F578" s="1277"/>
      <c r="G578" s="1278"/>
      <c r="H578" s="123">
        <f ca="1">ABS(ROUND(SUMIFS('BP CONTABLE'!$C:$C,'BP CONTABLE'!$E:$E,CELL("contenido",A578),'BP CONTABLE'!$D:$D,CELL("contenido",E578)),0))</f>
        <v>0</v>
      </c>
      <c r="I578" s="121"/>
      <c r="J578" s="231"/>
      <c r="K578" s="232"/>
      <c r="L578" s="122"/>
      <c r="M578" s="233"/>
      <c r="N578" s="233"/>
      <c r="O578" s="233"/>
      <c r="P578" s="233"/>
      <c r="Q578" s="233"/>
      <c r="R578" s="233"/>
      <c r="S578" s="233"/>
      <c r="T578" s="233"/>
      <c r="U578" s="233"/>
      <c r="V578" s="180"/>
      <c r="W578" s="180"/>
      <c r="X578" s="180"/>
      <c r="Y578" s="180"/>
      <c r="AA578" s="180"/>
      <c r="AB578" s="180"/>
      <c r="AD578" s="180"/>
      <c r="AF578" s="101"/>
      <c r="AG578" s="101"/>
      <c r="AH578" s="101"/>
    </row>
    <row r="579" spans="1:34" ht="47.25" customHeight="1">
      <c r="A579" s="120">
        <f t="shared" si="175"/>
        <v>579</v>
      </c>
      <c r="B579" s="1323"/>
      <c r="C579" s="1560"/>
      <c r="D579" s="1561"/>
      <c r="E579" s="1275" t="s">
        <v>512</v>
      </c>
      <c r="F579" s="1277"/>
      <c r="G579" s="1278"/>
      <c r="H579" s="123">
        <f ca="1">ABS(ROUND(SUMIFS('BP CONTABLE'!$C:$C,'BP CONTABLE'!$E:$E,CELL("contenido",A579),'BP CONTABLE'!$D:$D,CELL("contenido",E579)),0))</f>
        <v>0</v>
      </c>
      <c r="I579" s="121"/>
      <c r="J579" s="231"/>
      <c r="K579" s="232"/>
      <c r="L579" s="126"/>
      <c r="M579" s="233"/>
      <c r="N579" s="233"/>
      <c r="O579" s="233"/>
      <c r="P579" s="233"/>
      <c r="Q579" s="233"/>
      <c r="R579" s="233"/>
      <c r="S579" s="233"/>
      <c r="T579" s="233"/>
      <c r="U579" s="233"/>
      <c r="V579" s="180"/>
      <c r="W579" s="180"/>
      <c r="X579" s="180"/>
      <c r="Y579" s="180"/>
      <c r="AA579" s="180"/>
      <c r="AB579" s="180"/>
      <c r="AD579" s="180"/>
      <c r="AF579" s="101"/>
      <c r="AG579" s="101"/>
      <c r="AH579" s="101"/>
    </row>
    <row r="580" spans="1:34" ht="39.75" customHeight="1">
      <c r="A580" s="120">
        <f t="shared" si="175"/>
        <v>580</v>
      </c>
      <c r="B580" s="1323"/>
      <c r="C580" s="1560"/>
      <c r="D580" s="1561"/>
      <c r="E580" s="1275" t="s">
        <v>508</v>
      </c>
      <c r="F580" s="1277"/>
      <c r="G580" s="1278"/>
      <c r="H580" s="123">
        <f ca="1">ABS(ROUND(SUMIFS('BP CONTABLE'!$C:$C,'BP CONTABLE'!$E:$E,CELL("contenido",A580),'BP CONTABLE'!$D:$D,CELL("contenido",E580)),0))</f>
        <v>0</v>
      </c>
      <c r="I580" s="121"/>
      <c r="J580" s="231"/>
      <c r="K580" s="232"/>
      <c r="L580" s="126"/>
      <c r="M580" s="233"/>
      <c r="N580" s="233"/>
      <c r="O580" s="233"/>
      <c r="P580" s="233"/>
      <c r="Q580" s="233"/>
      <c r="R580" s="233"/>
      <c r="S580" s="233"/>
      <c r="T580" s="233"/>
      <c r="U580" s="233"/>
      <c r="V580" s="180"/>
      <c r="W580" s="180"/>
      <c r="X580" s="180"/>
      <c r="Y580" s="180"/>
      <c r="AA580" s="180"/>
      <c r="AB580" s="180"/>
      <c r="AD580" s="180"/>
      <c r="AF580" s="101"/>
      <c r="AG580" s="101"/>
      <c r="AH580" s="101"/>
    </row>
    <row r="581" spans="1:34" s="101" customFormat="1" ht="35.25" customHeight="1">
      <c r="A581" s="120">
        <f t="shared" si="175"/>
        <v>581</v>
      </c>
      <c r="B581" s="1323"/>
      <c r="C581" s="1560"/>
      <c r="D581" s="1561"/>
      <c r="E581" s="1275" t="s">
        <v>514</v>
      </c>
      <c r="F581" s="1277"/>
      <c r="G581" s="1278"/>
      <c r="H581" s="123">
        <f ca="1">ABS(ROUND(SUMIFS('BP CONTABLE'!$C:$C,'BP CONTABLE'!$E:$E,CELL("contenido",A581),'BP CONTABLE'!$D:$D,CELL("contenido",E581)),0))</f>
        <v>0</v>
      </c>
      <c r="I581" s="225"/>
      <c r="J581" s="229"/>
      <c r="K581" s="230"/>
      <c r="L581" s="234"/>
      <c r="M581" s="247"/>
      <c r="N581" s="116"/>
      <c r="O581" s="116"/>
      <c r="P581" s="116"/>
      <c r="Q581" s="116"/>
      <c r="R581" s="116"/>
      <c r="S581" s="116"/>
      <c r="T581" s="116"/>
      <c r="U581" s="116"/>
      <c r="V581" s="454"/>
      <c r="X581" s="454"/>
      <c r="Y581" s="454"/>
      <c r="AA581" s="454"/>
      <c r="AB581" s="454"/>
      <c r="AD581" s="454"/>
    </row>
    <row r="582" spans="1:34" ht="34.5" customHeight="1">
      <c r="A582" s="120">
        <f t="shared" si="175"/>
        <v>582</v>
      </c>
      <c r="B582" s="1323"/>
      <c r="C582" s="1560"/>
      <c r="D582" s="1561"/>
      <c r="E582" s="1275" t="s">
        <v>515</v>
      </c>
      <c r="F582" s="1277"/>
      <c r="G582" s="1278"/>
      <c r="H582" s="123">
        <f ca="1">ABS(ROUND(SUMIFS('BP CONTABLE'!$C:$C,'BP CONTABLE'!$E:$E,CELL("contenido",A582),'BP CONTABLE'!$D:$D,CELL("contenido",E582)),0))</f>
        <v>0</v>
      </c>
      <c r="I582" s="121"/>
      <c r="J582" s="231"/>
      <c r="K582" s="232"/>
      <c r="L582" s="126"/>
      <c r="M582" s="233"/>
      <c r="N582" s="235"/>
      <c r="O582" s="235"/>
      <c r="P582" s="235"/>
      <c r="Q582" s="235"/>
      <c r="R582" s="235"/>
      <c r="S582" s="235"/>
      <c r="T582" s="235"/>
      <c r="U582" s="235"/>
      <c r="V582" s="180"/>
      <c r="W582" s="153"/>
      <c r="X582" s="180"/>
      <c r="Y582" s="180"/>
      <c r="AA582" s="180"/>
      <c r="AB582" s="180"/>
      <c r="AD582" s="180"/>
      <c r="AF582" s="101"/>
      <c r="AG582" s="101"/>
      <c r="AH582" s="101"/>
    </row>
    <row r="583" spans="1:34" ht="34.5" customHeight="1">
      <c r="A583" s="120">
        <f t="shared" si="175"/>
        <v>583</v>
      </c>
      <c r="B583" s="1324"/>
      <c r="C583" s="1562"/>
      <c r="D583" s="1563"/>
      <c r="E583" s="1555" t="s">
        <v>971</v>
      </c>
      <c r="F583" s="1556"/>
      <c r="G583" s="1557"/>
      <c r="H583" s="637"/>
      <c r="I583" s="637"/>
      <c r="J583" s="231"/>
      <c r="K583" s="232"/>
      <c r="L583" s="608"/>
      <c r="M583" s="233"/>
      <c r="N583" s="235"/>
      <c r="O583" s="235"/>
      <c r="P583" s="235"/>
      <c r="Q583" s="235"/>
      <c r="R583" s="235"/>
      <c r="S583" s="235"/>
      <c r="T583" s="235"/>
      <c r="U583" s="235"/>
      <c r="V583" s="180"/>
      <c r="W583" s="153"/>
      <c r="X583" s="180"/>
      <c r="Y583" s="180"/>
      <c r="AA583" s="180"/>
      <c r="AB583" s="180"/>
      <c r="AD583" s="180"/>
      <c r="AF583" s="101"/>
      <c r="AG583" s="101"/>
      <c r="AH583" s="101"/>
    </row>
    <row r="584" spans="1:34" s="101" customFormat="1" ht="26.25" customHeight="1">
      <c r="A584" s="120">
        <f t="shared" si="175"/>
        <v>584</v>
      </c>
      <c r="B584" s="1323"/>
      <c r="C584" s="1553" t="s">
        <v>249</v>
      </c>
      <c r="D584" s="1554"/>
      <c r="E584" s="1275" t="s">
        <v>198</v>
      </c>
      <c r="F584" s="1277"/>
      <c r="G584" s="1278"/>
      <c r="H584" s="123">
        <f ca="1">ABS(ROUND(SUMIFS('BP CONTABLE'!$C:$C,'BP CONTABLE'!$E:$E,CELL("contenido",A584),'BP CONTABLE'!$D:$D,CELL("contenido",E584)),0))</f>
        <v>0</v>
      </c>
      <c r="I584" s="121"/>
      <c r="J584" s="231"/>
      <c r="K584" s="232"/>
      <c r="L584" s="122"/>
      <c r="M584" s="247"/>
      <c r="N584" s="116"/>
      <c r="O584" s="116"/>
      <c r="P584" s="116"/>
      <c r="Q584" s="116"/>
      <c r="R584" s="116"/>
      <c r="S584" s="116"/>
      <c r="T584" s="116"/>
      <c r="U584" s="116"/>
      <c r="V584" s="180"/>
      <c r="X584" s="180"/>
      <c r="Y584" s="180"/>
      <c r="AA584" s="180"/>
      <c r="AB584" s="180"/>
      <c r="AD584" s="180"/>
    </row>
    <row r="585" spans="1:34" s="101" customFormat="1" ht="28.5" customHeight="1">
      <c r="A585" s="120">
        <f t="shared" si="175"/>
        <v>585</v>
      </c>
      <c r="B585" s="1323"/>
      <c r="C585" s="1554"/>
      <c r="D585" s="1554"/>
      <c r="E585" s="1275" t="s">
        <v>199</v>
      </c>
      <c r="F585" s="1277"/>
      <c r="G585" s="1278"/>
      <c r="H585" s="123">
        <f ca="1">ABS(ROUND(SUMIFS('BP CONTABLE'!$C:$C,'BP CONTABLE'!$E:$E,CELL("contenido",A585),'BP CONTABLE'!$D:$D,CELL("contenido",E585)),0))</f>
        <v>0</v>
      </c>
      <c r="I585" s="121"/>
      <c r="J585" s="231"/>
      <c r="K585" s="232"/>
      <c r="L585" s="122"/>
      <c r="M585" s="247"/>
      <c r="N585" s="116"/>
      <c r="O585" s="116"/>
      <c r="P585" s="116"/>
      <c r="Q585" s="116"/>
      <c r="R585" s="116"/>
      <c r="S585" s="116"/>
      <c r="T585" s="116"/>
      <c r="U585" s="116"/>
      <c r="V585" s="180"/>
      <c r="X585" s="180"/>
      <c r="Y585" s="180"/>
      <c r="AA585" s="180"/>
      <c r="AB585" s="180"/>
      <c r="AD585" s="180"/>
    </row>
    <row r="586" spans="1:34" s="101" customFormat="1" ht="24.75" customHeight="1">
      <c r="A586" s="120">
        <f t="shared" si="175"/>
        <v>586</v>
      </c>
      <c r="B586" s="1323"/>
      <c r="C586" s="1554"/>
      <c r="D586" s="1554"/>
      <c r="E586" s="1275" t="s">
        <v>200</v>
      </c>
      <c r="F586" s="1277"/>
      <c r="G586" s="1278"/>
      <c r="H586" s="123">
        <f ca="1">ABS(ROUND(SUMIFS('BP CONTABLE'!$C:$C,'BP CONTABLE'!$E:$E,CELL("contenido",A586),'BP CONTABLE'!$D:$D,CELL("contenido",E586)),0))</f>
        <v>0</v>
      </c>
      <c r="I586" s="121"/>
      <c r="J586" s="231"/>
      <c r="K586" s="232"/>
      <c r="L586" s="122"/>
      <c r="M586" s="247"/>
      <c r="N586" s="116"/>
      <c r="O586" s="116"/>
      <c r="P586" s="116"/>
      <c r="Q586" s="116"/>
      <c r="R586" s="116"/>
      <c r="S586" s="116"/>
      <c r="T586" s="116"/>
      <c r="U586" s="116"/>
      <c r="V586" s="180"/>
      <c r="X586" s="180"/>
      <c r="Y586" s="180"/>
      <c r="AA586" s="180"/>
      <c r="AB586" s="180"/>
      <c r="AD586" s="180"/>
    </row>
    <row r="587" spans="1:34" s="101" customFormat="1" ht="36" customHeight="1">
      <c r="A587" s="120">
        <f t="shared" si="175"/>
        <v>587</v>
      </c>
      <c r="B587" s="1323"/>
      <c r="C587" s="1554"/>
      <c r="D587" s="1554"/>
      <c r="E587" s="1275" t="s">
        <v>710</v>
      </c>
      <c r="F587" s="1277"/>
      <c r="G587" s="1278"/>
      <c r="H587" s="123">
        <f ca="1">ABS(ROUND(SUMIFS('BP CONTABLE'!$C:$C,'BP CONTABLE'!$E:$E,CELL("contenido",A587),'BP CONTABLE'!$D:$D,CELL("contenido",E587)),0))</f>
        <v>0</v>
      </c>
      <c r="I587" s="225"/>
      <c r="J587" s="229"/>
      <c r="K587" s="230"/>
      <c r="L587" s="122"/>
      <c r="M587" s="247"/>
      <c r="N587" s="116"/>
      <c r="O587" s="116"/>
      <c r="P587" s="116"/>
      <c r="Q587" s="116"/>
      <c r="R587" s="116"/>
      <c r="S587" s="116"/>
      <c r="T587" s="116"/>
      <c r="U587" s="116"/>
      <c r="V587" s="180"/>
      <c r="X587" s="180"/>
      <c r="Y587" s="180"/>
      <c r="AA587" s="180"/>
      <c r="AB587" s="180"/>
      <c r="AD587" s="180"/>
    </row>
    <row r="588" spans="1:34" s="101" customFormat="1" ht="23.45" customHeight="1">
      <c r="A588" s="120">
        <f t="shared" si="175"/>
        <v>588</v>
      </c>
      <c r="B588" s="1323"/>
      <c r="C588" s="1554"/>
      <c r="D588" s="1554"/>
      <c r="E588" s="1473" t="s">
        <v>644</v>
      </c>
      <c r="F588" s="1349"/>
      <c r="G588" s="236" t="s">
        <v>206</v>
      </c>
      <c r="H588" s="123">
        <f ca="1">ABS(ROUND(SUMIFS('BP CONTABLE'!$C:$C,'BP CONTABLE'!$E:$E,CELL("contenido",A588),'BP CONTABLE'!$D:$D,CELL("contenido",G588)),0))</f>
        <v>0</v>
      </c>
      <c r="I588" s="237"/>
      <c r="J588" s="238"/>
      <c r="K588" s="239"/>
      <c r="L588" s="240"/>
      <c r="M588" s="247"/>
      <c r="N588" s="116"/>
      <c r="O588" s="116"/>
      <c r="P588" s="116"/>
      <c r="Q588" s="116"/>
      <c r="R588" s="116"/>
      <c r="S588" s="116"/>
      <c r="T588" s="116"/>
      <c r="U588" s="116"/>
      <c r="V588" s="246"/>
      <c r="X588" s="246"/>
      <c r="Y588" s="246"/>
      <c r="AA588" s="246"/>
      <c r="AB588" s="246"/>
      <c r="AD588" s="246"/>
    </row>
    <row r="589" spans="1:34" s="101" customFormat="1" ht="22.5" customHeight="1">
      <c r="A589" s="120">
        <f t="shared" si="175"/>
        <v>589</v>
      </c>
      <c r="B589" s="1323"/>
      <c r="C589" s="1554"/>
      <c r="D589" s="1554"/>
      <c r="E589" s="1350"/>
      <c r="F589" s="1352"/>
      <c r="G589" s="236" t="s">
        <v>333</v>
      </c>
      <c r="H589" s="123">
        <f ca="1">ABS(ROUND(SUMIFS('BP CONTABLE'!$C:$C,'BP CONTABLE'!$E:$E,CELL("contenido",A589),'BP CONTABLE'!$D:$D,CELL("contenido",G589)),0))</f>
        <v>0</v>
      </c>
      <c r="I589" s="237"/>
      <c r="J589" s="238"/>
      <c r="K589" s="239"/>
      <c r="L589" s="240"/>
      <c r="M589" s="247"/>
      <c r="N589" s="116"/>
      <c r="O589" s="116"/>
      <c r="P589" s="116"/>
      <c r="Q589" s="116"/>
      <c r="R589" s="116"/>
      <c r="S589" s="116"/>
      <c r="T589" s="116"/>
      <c r="U589" s="116"/>
      <c r="V589" s="246"/>
      <c r="X589" s="246"/>
      <c r="Y589" s="246"/>
      <c r="AA589" s="246"/>
      <c r="AB589" s="246"/>
      <c r="AD589" s="246"/>
    </row>
    <row r="590" spans="1:34" s="101" customFormat="1" ht="22.5" customHeight="1">
      <c r="A590" s="120">
        <f t="shared" si="175"/>
        <v>590</v>
      </c>
      <c r="B590" s="1323"/>
      <c r="C590" s="1554"/>
      <c r="D590" s="1554"/>
      <c r="E590" s="1350"/>
      <c r="F590" s="1352"/>
      <c r="G590" s="236" t="s">
        <v>334</v>
      </c>
      <c r="H590" s="123">
        <f ca="1">ABS(ROUND(SUMIFS('BP CONTABLE'!$C:$C,'BP CONTABLE'!$E:$E,CELL("contenido",A590),'BP CONTABLE'!$D:$D,CELL("contenido",G590)),0))</f>
        <v>0</v>
      </c>
      <c r="I590" s="237"/>
      <c r="J590" s="238"/>
      <c r="K590" s="239"/>
      <c r="L590" s="240"/>
      <c r="M590" s="247"/>
      <c r="N590" s="116"/>
      <c r="O590" s="116"/>
      <c r="P590" s="116"/>
      <c r="Q590" s="116"/>
      <c r="R590" s="116"/>
      <c r="S590" s="116"/>
      <c r="T590" s="116"/>
      <c r="U590" s="116"/>
      <c r="V590" s="246"/>
      <c r="X590" s="246"/>
      <c r="Y590" s="246"/>
      <c r="AA590" s="246"/>
      <c r="AB590" s="246"/>
      <c r="AD590" s="246"/>
    </row>
    <row r="591" spans="1:34" s="101" customFormat="1" ht="20.25" customHeight="1">
      <c r="A591" s="120">
        <f t="shared" si="175"/>
        <v>591</v>
      </c>
      <c r="B591" s="1323"/>
      <c r="C591" s="1554"/>
      <c r="D591" s="1554"/>
      <c r="E591" s="1350"/>
      <c r="F591" s="1352"/>
      <c r="G591" s="236" t="s">
        <v>335</v>
      </c>
      <c r="H591" s="123">
        <f ca="1">ABS(ROUND(SUMIFS('BP CONTABLE'!$C:$C,'BP CONTABLE'!$E:$E,CELL("contenido",A591),'BP CONTABLE'!$D:$D,CELL("contenido",G591)),0))</f>
        <v>0</v>
      </c>
      <c r="I591" s="237"/>
      <c r="J591" s="238"/>
      <c r="K591" s="239"/>
      <c r="L591" s="240"/>
      <c r="M591" s="247"/>
      <c r="N591" s="116"/>
      <c r="O591" s="116"/>
      <c r="P591" s="116"/>
      <c r="Q591" s="116"/>
      <c r="R591" s="116"/>
      <c r="S591" s="116"/>
      <c r="T591" s="116"/>
      <c r="U591" s="116"/>
      <c r="V591" s="246"/>
      <c r="X591" s="246"/>
      <c r="Y591" s="246"/>
      <c r="AA591" s="246"/>
      <c r="AB591" s="246"/>
      <c r="AD591" s="246"/>
    </row>
    <row r="592" spans="1:34" s="101" customFormat="1" ht="23.45" customHeight="1">
      <c r="A592" s="120">
        <f t="shared" si="175"/>
        <v>592</v>
      </c>
      <c r="B592" s="1323"/>
      <c r="C592" s="1554"/>
      <c r="D592" s="1554"/>
      <c r="E592" s="1353"/>
      <c r="F592" s="1355"/>
      <c r="G592" s="236" t="s">
        <v>336</v>
      </c>
      <c r="H592" s="123">
        <f ca="1">ABS(ROUND(SUMIFS('BP CONTABLE'!$C:$C,'BP CONTABLE'!$E:$E,CELL("contenido",A592),'BP CONTABLE'!$D:$D,CELL("contenido",G592)),0))</f>
        <v>0</v>
      </c>
      <c r="I592" s="237"/>
      <c r="J592" s="241"/>
      <c r="K592" s="242"/>
      <c r="L592" s="240"/>
      <c r="M592" s="247"/>
      <c r="N592" s="116"/>
      <c r="O592" s="116"/>
      <c r="P592" s="116"/>
      <c r="Q592" s="116"/>
      <c r="R592" s="116"/>
      <c r="S592" s="116"/>
      <c r="T592" s="116"/>
      <c r="U592" s="116"/>
      <c r="V592" s="246"/>
      <c r="X592" s="246"/>
      <c r="Y592" s="246"/>
      <c r="AA592" s="246"/>
      <c r="AB592" s="246"/>
      <c r="AD592" s="246"/>
    </row>
    <row r="593" spans="1:30">
      <c r="A593" s="120"/>
      <c r="V593" s="117"/>
      <c r="X593" s="117"/>
      <c r="Y593" s="117"/>
      <c r="AA593" s="117"/>
      <c r="AB593" s="117"/>
      <c r="AD593" s="117"/>
    </row>
    <row r="594" spans="1:30" hidden="1">
      <c r="A594" s="120">
        <f t="shared" si="175"/>
        <v>1</v>
      </c>
    </row>
    <row r="595" spans="1:30" hidden="1">
      <c r="A595" s="120">
        <f t="shared" si="175"/>
        <v>2</v>
      </c>
    </row>
    <row r="596" spans="1:30" hidden="1">
      <c r="A596" s="120">
        <f t="shared" si="175"/>
        <v>3</v>
      </c>
    </row>
    <row r="597" spans="1:30" hidden="1">
      <c r="A597" s="120">
        <f t="shared" si="175"/>
        <v>4</v>
      </c>
    </row>
    <row r="598" spans="1:30" hidden="1">
      <c r="A598" s="120">
        <f t="shared" si="175"/>
        <v>5</v>
      </c>
    </row>
    <row r="599" spans="1:30" hidden="1">
      <c r="A599" s="120">
        <f t="shared" si="175"/>
        <v>6</v>
      </c>
    </row>
    <row r="600" spans="1:30" hidden="1">
      <c r="A600" s="120">
        <f t="shared" si="175"/>
        <v>7</v>
      </c>
    </row>
    <row r="601" spans="1:30" hidden="1">
      <c r="A601" s="120">
        <f t="shared" si="175"/>
        <v>8</v>
      </c>
    </row>
    <row r="602" spans="1:30" hidden="1">
      <c r="A602" s="120">
        <f t="shared" si="175"/>
        <v>9</v>
      </c>
    </row>
    <row r="603" spans="1:30" hidden="1">
      <c r="A603" s="120">
        <f t="shared" si="175"/>
        <v>10</v>
      </c>
    </row>
    <row r="604" spans="1:30" hidden="1">
      <c r="A604" s="120">
        <f t="shared" si="175"/>
        <v>11</v>
      </c>
    </row>
    <row r="605" spans="1:30" hidden="1">
      <c r="A605" s="120">
        <f t="shared" si="175"/>
        <v>12</v>
      </c>
    </row>
    <row r="606" spans="1:30" hidden="1">
      <c r="A606" s="120">
        <f t="shared" si="175"/>
        <v>13</v>
      </c>
    </row>
    <row r="607" spans="1:30" hidden="1">
      <c r="A607" s="120">
        <f t="shared" si="175"/>
        <v>14</v>
      </c>
    </row>
    <row r="608" spans="1:30" hidden="1">
      <c r="A608" s="120">
        <f t="shared" si="175"/>
        <v>15</v>
      </c>
    </row>
    <row r="609" spans="1:1" hidden="1">
      <c r="A609" s="120">
        <f t="shared" si="175"/>
        <v>16</v>
      </c>
    </row>
    <row r="610" spans="1:1" hidden="1">
      <c r="A610" s="120">
        <f t="shared" si="175"/>
        <v>17</v>
      </c>
    </row>
    <row r="611" spans="1:1" hidden="1">
      <c r="A611" s="120">
        <f t="shared" si="175"/>
        <v>18</v>
      </c>
    </row>
    <row r="612" spans="1:1" hidden="1">
      <c r="A612" s="120">
        <f t="shared" si="175"/>
        <v>19</v>
      </c>
    </row>
    <row r="613" spans="1:1" hidden="1">
      <c r="A613" s="120">
        <f t="shared" si="175"/>
        <v>20</v>
      </c>
    </row>
    <row r="614" spans="1:1" hidden="1">
      <c r="A614" s="120">
        <f t="shared" si="175"/>
        <v>21</v>
      </c>
    </row>
    <row r="615" spans="1:1" hidden="1">
      <c r="A615" s="120">
        <f t="shared" si="175"/>
        <v>22</v>
      </c>
    </row>
    <row r="616" spans="1:1" hidden="1">
      <c r="A616" s="120">
        <f t="shared" si="175"/>
        <v>23</v>
      </c>
    </row>
    <row r="617" spans="1:1" hidden="1">
      <c r="A617" s="120">
        <f t="shared" si="175"/>
        <v>24</v>
      </c>
    </row>
    <row r="618" spans="1:1" hidden="1">
      <c r="A618" s="120">
        <f t="shared" si="175"/>
        <v>25</v>
      </c>
    </row>
    <row r="619" spans="1:1" hidden="1">
      <c r="A619" s="120">
        <f t="shared" si="175"/>
        <v>26</v>
      </c>
    </row>
    <row r="620" spans="1:1" hidden="1">
      <c r="A620" s="120">
        <f t="shared" si="175"/>
        <v>27</v>
      </c>
    </row>
    <row r="621" spans="1:1" hidden="1">
      <c r="A621" s="120">
        <f t="shared" si="175"/>
        <v>28</v>
      </c>
    </row>
    <row r="622" spans="1:1" hidden="1">
      <c r="A622" s="120">
        <f t="shared" si="175"/>
        <v>29</v>
      </c>
    </row>
    <row r="623" spans="1:1" hidden="1">
      <c r="A623" s="120">
        <f t="shared" si="175"/>
        <v>30</v>
      </c>
    </row>
    <row r="624" spans="1:1" hidden="1">
      <c r="A624" s="120">
        <f t="shared" si="175"/>
        <v>31</v>
      </c>
    </row>
    <row r="625" spans="1:1" hidden="1">
      <c r="A625" s="120">
        <f t="shared" si="175"/>
        <v>32</v>
      </c>
    </row>
    <row r="626" spans="1:1" hidden="1">
      <c r="A626" s="120">
        <f t="shared" si="175"/>
        <v>33</v>
      </c>
    </row>
    <row r="627" spans="1:1" hidden="1">
      <c r="A627" s="120">
        <f t="shared" si="175"/>
        <v>34</v>
      </c>
    </row>
    <row r="628" spans="1:1" hidden="1">
      <c r="A628" s="120">
        <f t="shared" si="175"/>
        <v>35</v>
      </c>
    </row>
    <row r="629" spans="1:1" hidden="1">
      <c r="A629" s="120">
        <f t="shared" si="175"/>
        <v>36</v>
      </c>
    </row>
    <row r="630" spans="1:1" hidden="1">
      <c r="A630" s="120">
        <f t="shared" si="175"/>
        <v>37</v>
      </c>
    </row>
    <row r="631" spans="1:1" hidden="1">
      <c r="A631" s="120">
        <f t="shared" si="175"/>
        <v>38</v>
      </c>
    </row>
    <row r="632" spans="1:1" hidden="1">
      <c r="A632" s="120">
        <f t="shared" si="175"/>
        <v>39</v>
      </c>
    </row>
    <row r="633" spans="1:1" hidden="1">
      <c r="A633" s="120">
        <f t="shared" si="175"/>
        <v>40</v>
      </c>
    </row>
    <row r="634" spans="1:1" hidden="1">
      <c r="A634" s="120">
        <f t="shared" si="175"/>
        <v>41</v>
      </c>
    </row>
    <row r="635" spans="1:1" hidden="1">
      <c r="A635" s="120">
        <f t="shared" si="175"/>
        <v>42</v>
      </c>
    </row>
    <row r="636" spans="1:1" hidden="1">
      <c r="A636" s="120">
        <f t="shared" si="175"/>
        <v>43</v>
      </c>
    </row>
    <row r="637" spans="1:1" hidden="1">
      <c r="A637" s="120">
        <f t="shared" si="175"/>
        <v>44</v>
      </c>
    </row>
    <row r="638" spans="1:1" hidden="1">
      <c r="A638" s="120">
        <f t="shared" si="175"/>
        <v>45</v>
      </c>
    </row>
    <row r="639" spans="1:1" hidden="1">
      <c r="A639" s="120">
        <f t="shared" si="175"/>
        <v>46</v>
      </c>
    </row>
    <row r="640" spans="1:1" hidden="1">
      <c r="A640" s="120">
        <f t="shared" si="175"/>
        <v>47</v>
      </c>
    </row>
    <row r="641" spans="1:1" hidden="1">
      <c r="A641" s="120">
        <f t="shared" ref="A641:A704" si="176">A640+1</f>
        <v>48</v>
      </c>
    </row>
    <row r="642" spans="1:1" hidden="1">
      <c r="A642" s="120">
        <f t="shared" si="176"/>
        <v>49</v>
      </c>
    </row>
    <row r="643" spans="1:1" hidden="1">
      <c r="A643" s="120">
        <f t="shared" si="176"/>
        <v>50</v>
      </c>
    </row>
    <row r="644" spans="1:1" hidden="1">
      <c r="A644" s="120">
        <f t="shared" si="176"/>
        <v>51</v>
      </c>
    </row>
    <row r="645" spans="1:1" hidden="1">
      <c r="A645" s="120">
        <f t="shared" si="176"/>
        <v>52</v>
      </c>
    </row>
    <row r="646" spans="1:1" hidden="1">
      <c r="A646" s="120">
        <f t="shared" si="176"/>
        <v>53</v>
      </c>
    </row>
    <row r="647" spans="1:1" hidden="1">
      <c r="A647" s="120">
        <f t="shared" si="176"/>
        <v>54</v>
      </c>
    </row>
    <row r="648" spans="1:1" hidden="1">
      <c r="A648" s="120">
        <f t="shared" si="176"/>
        <v>55</v>
      </c>
    </row>
    <row r="649" spans="1:1" hidden="1">
      <c r="A649" s="120">
        <f t="shared" si="176"/>
        <v>56</v>
      </c>
    </row>
    <row r="650" spans="1:1" hidden="1">
      <c r="A650" s="120">
        <f t="shared" si="176"/>
        <v>57</v>
      </c>
    </row>
    <row r="651" spans="1:1" hidden="1">
      <c r="A651" s="120">
        <f t="shared" si="176"/>
        <v>58</v>
      </c>
    </row>
    <row r="652" spans="1:1" hidden="1">
      <c r="A652" s="120">
        <f t="shared" si="176"/>
        <v>59</v>
      </c>
    </row>
    <row r="653" spans="1:1" hidden="1">
      <c r="A653" s="120">
        <f t="shared" si="176"/>
        <v>60</v>
      </c>
    </row>
    <row r="654" spans="1:1" hidden="1">
      <c r="A654" s="120">
        <f t="shared" si="176"/>
        <v>61</v>
      </c>
    </row>
    <row r="655" spans="1:1" hidden="1">
      <c r="A655" s="120">
        <f t="shared" si="176"/>
        <v>62</v>
      </c>
    </row>
    <row r="656" spans="1:1" hidden="1">
      <c r="A656" s="120">
        <f t="shared" si="176"/>
        <v>63</v>
      </c>
    </row>
    <row r="657" spans="1:1" hidden="1">
      <c r="A657" s="120">
        <f t="shared" si="176"/>
        <v>64</v>
      </c>
    </row>
    <row r="658" spans="1:1" hidden="1">
      <c r="A658" s="120">
        <f t="shared" si="176"/>
        <v>65</v>
      </c>
    </row>
    <row r="659" spans="1:1" hidden="1">
      <c r="A659" s="120">
        <f t="shared" si="176"/>
        <v>66</v>
      </c>
    </row>
    <row r="660" spans="1:1" hidden="1">
      <c r="A660" s="120">
        <f t="shared" si="176"/>
        <v>67</v>
      </c>
    </row>
    <row r="661" spans="1:1" hidden="1">
      <c r="A661" s="120">
        <f t="shared" si="176"/>
        <v>68</v>
      </c>
    </row>
    <row r="662" spans="1:1" hidden="1">
      <c r="A662" s="120">
        <f t="shared" si="176"/>
        <v>69</v>
      </c>
    </row>
    <row r="663" spans="1:1" hidden="1">
      <c r="A663" s="120">
        <f t="shared" si="176"/>
        <v>70</v>
      </c>
    </row>
    <row r="664" spans="1:1" hidden="1">
      <c r="A664" s="120">
        <f t="shared" si="176"/>
        <v>71</v>
      </c>
    </row>
    <row r="665" spans="1:1" hidden="1">
      <c r="A665" s="120">
        <f t="shared" si="176"/>
        <v>72</v>
      </c>
    </row>
    <row r="666" spans="1:1" hidden="1">
      <c r="A666" s="120">
        <f t="shared" si="176"/>
        <v>73</v>
      </c>
    </row>
    <row r="667" spans="1:1" hidden="1">
      <c r="A667" s="120">
        <f t="shared" si="176"/>
        <v>74</v>
      </c>
    </row>
    <row r="668" spans="1:1" hidden="1">
      <c r="A668" s="120">
        <f t="shared" si="176"/>
        <v>75</v>
      </c>
    </row>
    <row r="669" spans="1:1" hidden="1">
      <c r="A669" s="120">
        <f t="shared" si="176"/>
        <v>76</v>
      </c>
    </row>
    <row r="670" spans="1:1" hidden="1">
      <c r="A670" s="120">
        <f t="shared" si="176"/>
        <v>77</v>
      </c>
    </row>
    <row r="671" spans="1:1" hidden="1">
      <c r="A671" s="120">
        <f t="shared" si="176"/>
        <v>78</v>
      </c>
    </row>
    <row r="672" spans="1:1" hidden="1">
      <c r="A672" s="120">
        <f t="shared" si="176"/>
        <v>79</v>
      </c>
    </row>
    <row r="673" spans="1:1" hidden="1">
      <c r="A673" s="120">
        <f t="shared" si="176"/>
        <v>80</v>
      </c>
    </row>
    <row r="674" spans="1:1" hidden="1">
      <c r="A674" s="120">
        <f t="shared" si="176"/>
        <v>81</v>
      </c>
    </row>
    <row r="675" spans="1:1" hidden="1">
      <c r="A675" s="120">
        <f t="shared" si="176"/>
        <v>82</v>
      </c>
    </row>
    <row r="676" spans="1:1" hidden="1">
      <c r="A676" s="120">
        <f t="shared" si="176"/>
        <v>83</v>
      </c>
    </row>
    <row r="677" spans="1:1" hidden="1">
      <c r="A677" s="120">
        <f t="shared" si="176"/>
        <v>84</v>
      </c>
    </row>
    <row r="678" spans="1:1" hidden="1">
      <c r="A678" s="120">
        <f t="shared" si="176"/>
        <v>85</v>
      </c>
    </row>
    <row r="679" spans="1:1" hidden="1">
      <c r="A679" s="120">
        <f t="shared" si="176"/>
        <v>86</v>
      </c>
    </row>
    <row r="680" spans="1:1" hidden="1">
      <c r="A680" s="120">
        <f t="shared" si="176"/>
        <v>87</v>
      </c>
    </row>
    <row r="681" spans="1:1" hidden="1">
      <c r="A681" s="120">
        <f t="shared" si="176"/>
        <v>88</v>
      </c>
    </row>
    <row r="682" spans="1:1" hidden="1">
      <c r="A682" s="120">
        <f t="shared" si="176"/>
        <v>89</v>
      </c>
    </row>
    <row r="683" spans="1:1" hidden="1">
      <c r="A683" s="120">
        <f t="shared" si="176"/>
        <v>90</v>
      </c>
    </row>
    <row r="684" spans="1:1" hidden="1">
      <c r="A684" s="120">
        <f t="shared" si="176"/>
        <v>91</v>
      </c>
    </row>
    <row r="685" spans="1:1" hidden="1">
      <c r="A685" s="120">
        <f t="shared" si="176"/>
        <v>92</v>
      </c>
    </row>
    <row r="686" spans="1:1" hidden="1">
      <c r="A686" s="120">
        <f t="shared" si="176"/>
        <v>93</v>
      </c>
    </row>
    <row r="687" spans="1:1" hidden="1">
      <c r="A687" s="120">
        <f t="shared" si="176"/>
        <v>94</v>
      </c>
    </row>
    <row r="688" spans="1:1" hidden="1">
      <c r="A688" s="120">
        <f t="shared" si="176"/>
        <v>95</v>
      </c>
    </row>
    <row r="689" spans="1:1" hidden="1">
      <c r="A689" s="120">
        <f t="shared" si="176"/>
        <v>96</v>
      </c>
    </row>
    <row r="690" spans="1:1" hidden="1">
      <c r="A690" s="120">
        <f t="shared" si="176"/>
        <v>97</v>
      </c>
    </row>
    <row r="691" spans="1:1" hidden="1">
      <c r="A691" s="120">
        <f t="shared" si="176"/>
        <v>98</v>
      </c>
    </row>
    <row r="692" spans="1:1" hidden="1">
      <c r="A692" s="120">
        <f t="shared" si="176"/>
        <v>99</v>
      </c>
    </row>
    <row r="693" spans="1:1" hidden="1">
      <c r="A693" s="120">
        <f t="shared" si="176"/>
        <v>100</v>
      </c>
    </row>
    <row r="694" spans="1:1" hidden="1">
      <c r="A694" s="120">
        <f t="shared" si="176"/>
        <v>101</v>
      </c>
    </row>
    <row r="695" spans="1:1" hidden="1">
      <c r="A695" s="120">
        <f t="shared" si="176"/>
        <v>102</v>
      </c>
    </row>
    <row r="696" spans="1:1" hidden="1">
      <c r="A696" s="120">
        <f t="shared" si="176"/>
        <v>103</v>
      </c>
    </row>
    <row r="697" spans="1:1" hidden="1">
      <c r="A697" s="120">
        <f t="shared" si="176"/>
        <v>104</v>
      </c>
    </row>
    <row r="698" spans="1:1" hidden="1">
      <c r="A698" s="120">
        <f t="shared" si="176"/>
        <v>105</v>
      </c>
    </row>
    <row r="699" spans="1:1" hidden="1">
      <c r="A699" s="120">
        <f t="shared" si="176"/>
        <v>106</v>
      </c>
    </row>
    <row r="700" spans="1:1" hidden="1">
      <c r="A700" s="120">
        <f t="shared" si="176"/>
        <v>107</v>
      </c>
    </row>
    <row r="701" spans="1:1" hidden="1">
      <c r="A701" s="120">
        <f t="shared" si="176"/>
        <v>108</v>
      </c>
    </row>
    <row r="702" spans="1:1" hidden="1">
      <c r="A702" s="120">
        <f t="shared" si="176"/>
        <v>109</v>
      </c>
    </row>
    <row r="703" spans="1:1" hidden="1">
      <c r="A703" s="120">
        <f t="shared" si="176"/>
        <v>110</v>
      </c>
    </row>
    <row r="704" spans="1:1" hidden="1">
      <c r="A704" s="120">
        <f t="shared" si="176"/>
        <v>111</v>
      </c>
    </row>
    <row r="705" spans="1:1" hidden="1">
      <c r="A705" s="120">
        <f t="shared" ref="A705:A768" si="177">A704+1</f>
        <v>112</v>
      </c>
    </row>
    <row r="706" spans="1:1" hidden="1">
      <c r="A706" s="120">
        <f t="shared" si="177"/>
        <v>113</v>
      </c>
    </row>
    <row r="707" spans="1:1" hidden="1">
      <c r="A707" s="120">
        <f t="shared" si="177"/>
        <v>114</v>
      </c>
    </row>
    <row r="708" spans="1:1" hidden="1">
      <c r="A708" s="120">
        <f t="shared" si="177"/>
        <v>115</v>
      </c>
    </row>
    <row r="709" spans="1:1" hidden="1">
      <c r="A709" s="120">
        <f t="shared" si="177"/>
        <v>116</v>
      </c>
    </row>
    <row r="710" spans="1:1" hidden="1">
      <c r="A710" s="120">
        <f t="shared" si="177"/>
        <v>117</v>
      </c>
    </row>
    <row r="711" spans="1:1" hidden="1">
      <c r="A711" s="120">
        <f t="shared" si="177"/>
        <v>118</v>
      </c>
    </row>
    <row r="712" spans="1:1" hidden="1">
      <c r="A712" s="120">
        <f t="shared" si="177"/>
        <v>119</v>
      </c>
    </row>
    <row r="713" spans="1:1" hidden="1">
      <c r="A713" s="120">
        <f t="shared" si="177"/>
        <v>120</v>
      </c>
    </row>
    <row r="714" spans="1:1" hidden="1">
      <c r="A714" s="120">
        <f t="shared" si="177"/>
        <v>121</v>
      </c>
    </row>
    <row r="715" spans="1:1" hidden="1">
      <c r="A715" s="120">
        <f t="shared" si="177"/>
        <v>122</v>
      </c>
    </row>
    <row r="716" spans="1:1" hidden="1">
      <c r="A716" s="120">
        <f t="shared" si="177"/>
        <v>123</v>
      </c>
    </row>
    <row r="717" spans="1:1" hidden="1">
      <c r="A717" s="120">
        <f t="shared" si="177"/>
        <v>124</v>
      </c>
    </row>
    <row r="718" spans="1:1" hidden="1">
      <c r="A718" s="120">
        <f t="shared" si="177"/>
        <v>125</v>
      </c>
    </row>
    <row r="719" spans="1:1" hidden="1">
      <c r="A719" s="120">
        <f t="shared" si="177"/>
        <v>126</v>
      </c>
    </row>
    <row r="720" spans="1:1" hidden="1">
      <c r="A720" s="120">
        <f t="shared" si="177"/>
        <v>127</v>
      </c>
    </row>
    <row r="721" spans="1:1" hidden="1">
      <c r="A721" s="120">
        <f t="shared" si="177"/>
        <v>128</v>
      </c>
    </row>
    <row r="722" spans="1:1" hidden="1">
      <c r="A722" s="120">
        <f t="shared" si="177"/>
        <v>129</v>
      </c>
    </row>
    <row r="723" spans="1:1" hidden="1">
      <c r="A723" s="120">
        <f t="shared" si="177"/>
        <v>130</v>
      </c>
    </row>
    <row r="724" spans="1:1" hidden="1">
      <c r="A724" s="120">
        <f t="shared" si="177"/>
        <v>131</v>
      </c>
    </row>
    <row r="725" spans="1:1" hidden="1">
      <c r="A725" s="120">
        <f t="shared" si="177"/>
        <v>132</v>
      </c>
    </row>
    <row r="726" spans="1:1" hidden="1">
      <c r="A726" s="120">
        <f t="shared" si="177"/>
        <v>133</v>
      </c>
    </row>
    <row r="727" spans="1:1" hidden="1">
      <c r="A727" s="120">
        <f t="shared" si="177"/>
        <v>134</v>
      </c>
    </row>
    <row r="728" spans="1:1" hidden="1">
      <c r="A728" s="120">
        <f t="shared" si="177"/>
        <v>135</v>
      </c>
    </row>
    <row r="729" spans="1:1" hidden="1">
      <c r="A729" s="120">
        <f t="shared" si="177"/>
        <v>136</v>
      </c>
    </row>
    <row r="730" spans="1:1" hidden="1">
      <c r="A730" s="120">
        <f t="shared" si="177"/>
        <v>137</v>
      </c>
    </row>
    <row r="731" spans="1:1" hidden="1">
      <c r="A731" s="120">
        <f t="shared" si="177"/>
        <v>138</v>
      </c>
    </row>
    <row r="732" spans="1:1" hidden="1">
      <c r="A732" s="120">
        <f t="shared" si="177"/>
        <v>139</v>
      </c>
    </row>
    <row r="733" spans="1:1" hidden="1">
      <c r="A733" s="120">
        <f t="shared" si="177"/>
        <v>140</v>
      </c>
    </row>
    <row r="734" spans="1:1" hidden="1">
      <c r="A734" s="120">
        <f t="shared" si="177"/>
        <v>141</v>
      </c>
    </row>
    <row r="735" spans="1:1" hidden="1">
      <c r="A735" s="120">
        <f t="shared" si="177"/>
        <v>142</v>
      </c>
    </row>
    <row r="736" spans="1:1" hidden="1">
      <c r="A736" s="120">
        <f t="shared" si="177"/>
        <v>143</v>
      </c>
    </row>
    <row r="737" spans="1:1" hidden="1">
      <c r="A737" s="120">
        <f t="shared" si="177"/>
        <v>144</v>
      </c>
    </row>
    <row r="738" spans="1:1" hidden="1">
      <c r="A738" s="120">
        <f t="shared" si="177"/>
        <v>145</v>
      </c>
    </row>
    <row r="739" spans="1:1" hidden="1">
      <c r="A739" s="120">
        <f t="shared" si="177"/>
        <v>146</v>
      </c>
    </row>
    <row r="740" spans="1:1" hidden="1">
      <c r="A740" s="120">
        <f t="shared" si="177"/>
        <v>147</v>
      </c>
    </row>
    <row r="741" spans="1:1" hidden="1">
      <c r="A741" s="120">
        <f t="shared" si="177"/>
        <v>148</v>
      </c>
    </row>
    <row r="742" spans="1:1" hidden="1">
      <c r="A742" s="120">
        <f t="shared" si="177"/>
        <v>149</v>
      </c>
    </row>
    <row r="743" spans="1:1" hidden="1">
      <c r="A743" s="120">
        <f t="shared" si="177"/>
        <v>150</v>
      </c>
    </row>
    <row r="744" spans="1:1" hidden="1">
      <c r="A744" s="120">
        <f t="shared" si="177"/>
        <v>151</v>
      </c>
    </row>
    <row r="745" spans="1:1" hidden="1">
      <c r="A745" s="120">
        <f t="shared" si="177"/>
        <v>152</v>
      </c>
    </row>
    <row r="746" spans="1:1" hidden="1">
      <c r="A746" s="120">
        <f t="shared" si="177"/>
        <v>153</v>
      </c>
    </row>
    <row r="747" spans="1:1" hidden="1">
      <c r="A747" s="120">
        <f t="shared" si="177"/>
        <v>154</v>
      </c>
    </row>
    <row r="748" spans="1:1" hidden="1">
      <c r="A748" s="120">
        <f t="shared" si="177"/>
        <v>155</v>
      </c>
    </row>
    <row r="749" spans="1:1" hidden="1">
      <c r="A749" s="120">
        <f t="shared" si="177"/>
        <v>156</v>
      </c>
    </row>
    <row r="750" spans="1:1" hidden="1">
      <c r="A750" s="120">
        <f t="shared" si="177"/>
        <v>157</v>
      </c>
    </row>
    <row r="751" spans="1:1" hidden="1">
      <c r="A751" s="120">
        <f t="shared" si="177"/>
        <v>158</v>
      </c>
    </row>
    <row r="752" spans="1:1" hidden="1">
      <c r="A752" s="120">
        <f t="shared" si="177"/>
        <v>159</v>
      </c>
    </row>
    <row r="753" spans="1:1" hidden="1">
      <c r="A753" s="120">
        <f t="shared" si="177"/>
        <v>160</v>
      </c>
    </row>
    <row r="754" spans="1:1" hidden="1">
      <c r="A754" s="120">
        <f t="shared" si="177"/>
        <v>161</v>
      </c>
    </row>
    <row r="755" spans="1:1" hidden="1">
      <c r="A755" s="120">
        <f t="shared" si="177"/>
        <v>162</v>
      </c>
    </row>
    <row r="756" spans="1:1" hidden="1">
      <c r="A756" s="120">
        <f t="shared" si="177"/>
        <v>163</v>
      </c>
    </row>
    <row r="757" spans="1:1" hidden="1">
      <c r="A757" s="120">
        <f t="shared" si="177"/>
        <v>164</v>
      </c>
    </row>
    <row r="758" spans="1:1" hidden="1">
      <c r="A758" s="120">
        <f t="shared" si="177"/>
        <v>165</v>
      </c>
    </row>
    <row r="759" spans="1:1" hidden="1">
      <c r="A759" s="120">
        <f t="shared" si="177"/>
        <v>166</v>
      </c>
    </row>
    <row r="760" spans="1:1" hidden="1">
      <c r="A760" s="120">
        <f t="shared" si="177"/>
        <v>167</v>
      </c>
    </row>
    <row r="761" spans="1:1" hidden="1">
      <c r="A761" s="120">
        <f t="shared" si="177"/>
        <v>168</v>
      </c>
    </row>
    <row r="762" spans="1:1" hidden="1">
      <c r="A762" s="120">
        <f t="shared" si="177"/>
        <v>169</v>
      </c>
    </row>
    <row r="763" spans="1:1" hidden="1">
      <c r="A763" s="120">
        <f t="shared" si="177"/>
        <v>170</v>
      </c>
    </row>
    <row r="764" spans="1:1" hidden="1">
      <c r="A764" s="120">
        <f t="shared" si="177"/>
        <v>171</v>
      </c>
    </row>
    <row r="765" spans="1:1" hidden="1">
      <c r="A765" s="120">
        <f t="shared" si="177"/>
        <v>172</v>
      </c>
    </row>
    <row r="766" spans="1:1" hidden="1">
      <c r="A766" s="120">
        <f t="shared" si="177"/>
        <v>173</v>
      </c>
    </row>
    <row r="767" spans="1:1" hidden="1">
      <c r="A767" s="120">
        <f t="shared" si="177"/>
        <v>174</v>
      </c>
    </row>
    <row r="768" spans="1:1" hidden="1">
      <c r="A768" s="120">
        <f t="shared" si="177"/>
        <v>175</v>
      </c>
    </row>
    <row r="769" spans="1:1" hidden="1">
      <c r="A769" s="120">
        <f t="shared" ref="A769:A832" si="178">A768+1</f>
        <v>176</v>
      </c>
    </row>
    <row r="770" spans="1:1" hidden="1">
      <c r="A770" s="120">
        <f t="shared" si="178"/>
        <v>177</v>
      </c>
    </row>
    <row r="771" spans="1:1" hidden="1">
      <c r="A771" s="120">
        <f t="shared" si="178"/>
        <v>178</v>
      </c>
    </row>
    <row r="772" spans="1:1" hidden="1">
      <c r="A772" s="120">
        <f t="shared" si="178"/>
        <v>179</v>
      </c>
    </row>
    <row r="773" spans="1:1" hidden="1">
      <c r="A773" s="120">
        <f t="shared" si="178"/>
        <v>180</v>
      </c>
    </row>
    <row r="774" spans="1:1" hidden="1">
      <c r="A774" s="120">
        <f t="shared" si="178"/>
        <v>181</v>
      </c>
    </row>
    <row r="775" spans="1:1" hidden="1">
      <c r="A775" s="120">
        <f t="shared" si="178"/>
        <v>182</v>
      </c>
    </row>
    <row r="776" spans="1:1" hidden="1">
      <c r="A776" s="120">
        <f t="shared" si="178"/>
        <v>183</v>
      </c>
    </row>
    <row r="777" spans="1:1" hidden="1">
      <c r="A777" s="120">
        <f t="shared" si="178"/>
        <v>184</v>
      </c>
    </row>
    <row r="778" spans="1:1" hidden="1">
      <c r="A778" s="120">
        <f t="shared" si="178"/>
        <v>185</v>
      </c>
    </row>
    <row r="779" spans="1:1" hidden="1">
      <c r="A779" s="120">
        <f t="shared" si="178"/>
        <v>186</v>
      </c>
    </row>
    <row r="780" spans="1:1" hidden="1">
      <c r="A780" s="120">
        <f t="shared" si="178"/>
        <v>187</v>
      </c>
    </row>
    <row r="781" spans="1:1" hidden="1">
      <c r="A781" s="120">
        <f t="shared" si="178"/>
        <v>188</v>
      </c>
    </row>
    <row r="782" spans="1:1" hidden="1">
      <c r="A782" s="120">
        <f t="shared" si="178"/>
        <v>189</v>
      </c>
    </row>
    <row r="783" spans="1:1" hidden="1">
      <c r="A783" s="120">
        <f t="shared" si="178"/>
        <v>190</v>
      </c>
    </row>
    <row r="784" spans="1:1" hidden="1">
      <c r="A784" s="120">
        <f t="shared" si="178"/>
        <v>191</v>
      </c>
    </row>
    <row r="785" spans="1:1" hidden="1">
      <c r="A785" s="120">
        <f t="shared" si="178"/>
        <v>192</v>
      </c>
    </row>
    <row r="786" spans="1:1" hidden="1">
      <c r="A786" s="120">
        <f t="shared" si="178"/>
        <v>193</v>
      </c>
    </row>
    <row r="787" spans="1:1" hidden="1">
      <c r="A787" s="120">
        <f t="shared" si="178"/>
        <v>194</v>
      </c>
    </row>
    <row r="788" spans="1:1" hidden="1">
      <c r="A788" s="120">
        <f t="shared" si="178"/>
        <v>195</v>
      </c>
    </row>
    <row r="789" spans="1:1" hidden="1">
      <c r="A789" s="120">
        <f t="shared" si="178"/>
        <v>196</v>
      </c>
    </row>
    <row r="790" spans="1:1" hidden="1">
      <c r="A790" s="120">
        <f t="shared" si="178"/>
        <v>197</v>
      </c>
    </row>
    <row r="791" spans="1:1" hidden="1">
      <c r="A791" s="120">
        <f t="shared" si="178"/>
        <v>198</v>
      </c>
    </row>
    <row r="792" spans="1:1" hidden="1">
      <c r="A792" s="120">
        <f t="shared" si="178"/>
        <v>199</v>
      </c>
    </row>
    <row r="793" spans="1:1" hidden="1">
      <c r="A793" s="120">
        <f t="shared" si="178"/>
        <v>200</v>
      </c>
    </row>
    <row r="794" spans="1:1" hidden="1">
      <c r="A794" s="120">
        <f t="shared" si="178"/>
        <v>201</v>
      </c>
    </row>
    <row r="795" spans="1:1" hidden="1">
      <c r="A795" s="120">
        <f t="shared" si="178"/>
        <v>202</v>
      </c>
    </row>
    <row r="796" spans="1:1" hidden="1">
      <c r="A796" s="120">
        <f t="shared" si="178"/>
        <v>203</v>
      </c>
    </row>
    <row r="797" spans="1:1" hidden="1">
      <c r="A797" s="120">
        <f t="shared" si="178"/>
        <v>204</v>
      </c>
    </row>
    <row r="798" spans="1:1" hidden="1">
      <c r="A798" s="120">
        <f t="shared" si="178"/>
        <v>205</v>
      </c>
    </row>
    <row r="799" spans="1:1" hidden="1">
      <c r="A799" s="120">
        <f t="shared" si="178"/>
        <v>206</v>
      </c>
    </row>
    <row r="800" spans="1:1" hidden="1">
      <c r="A800" s="120">
        <f t="shared" si="178"/>
        <v>207</v>
      </c>
    </row>
    <row r="801" spans="1:1" hidden="1">
      <c r="A801" s="120">
        <f t="shared" si="178"/>
        <v>208</v>
      </c>
    </row>
    <row r="802" spans="1:1" hidden="1">
      <c r="A802" s="120">
        <f t="shared" si="178"/>
        <v>209</v>
      </c>
    </row>
    <row r="803" spans="1:1" hidden="1">
      <c r="A803" s="120">
        <f t="shared" si="178"/>
        <v>210</v>
      </c>
    </row>
    <row r="804" spans="1:1" hidden="1">
      <c r="A804" s="120">
        <f t="shared" si="178"/>
        <v>211</v>
      </c>
    </row>
    <row r="805" spans="1:1" hidden="1">
      <c r="A805" s="120">
        <f t="shared" si="178"/>
        <v>212</v>
      </c>
    </row>
    <row r="806" spans="1:1" hidden="1">
      <c r="A806" s="120">
        <f t="shared" si="178"/>
        <v>213</v>
      </c>
    </row>
    <row r="807" spans="1:1" hidden="1">
      <c r="A807" s="120">
        <f t="shared" si="178"/>
        <v>214</v>
      </c>
    </row>
    <row r="808" spans="1:1" hidden="1">
      <c r="A808" s="120">
        <f t="shared" si="178"/>
        <v>215</v>
      </c>
    </row>
    <row r="809" spans="1:1" hidden="1">
      <c r="A809" s="120">
        <f t="shared" si="178"/>
        <v>216</v>
      </c>
    </row>
    <row r="810" spans="1:1" hidden="1">
      <c r="A810" s="120">
        <f t="shared" si="178"/>
        <v>217</v>
      </c>
    </row>
    <row r="811" spans="1:1" hidden="1">
      <c r="A811" s="120">
        <f t="shared" si="178"/>
        <v>218</v>
      </c>
    </row>
    <row r="812" spans="1:1" hidden="1">
      <c r="A812" s="120">
        <f t="shared" si="178"/>
        <v>219</v>
      </c>
    </row>
    <row r="813" spans="1:1" hidden="1">
      <c r="A813" s="120">
        <f t="shared" si="178"/>
        <v>220</v>
      </c>
    </row>
    <row r="814" spans="1:1" hidden="1">
      <c r="A814" s="120">
        <f t="shared" si="178"/>
        <v>221</v>
      </c>
    </row>
    <row r="815" spans="1:1" hidden="1">
      <c r="A815" s="120">
        <f t="shared" si="178"/>
        <v>222</v>
      </c>
    </row>
    <row r="816" spans="1:1" hidden="1">
      <c r="A816" s="120">
        <f t="shared" si="178"/>
        <v>223</v>
      </c>
    </row>
    <row r="817" spans="1:1" hidden="1">
      <c r="A817" s="120">
        <f t="shared" si="178"/>
        <v>224</v>
      </c>
    </row>
    <row r="818" spans="1:1" hidden="1">
      <c r="A818" s="120">
        <f t="shared" si="178"/>
        <v>225</v>
      </c>
    </row>
    <row r="819" spans="1:1" hidden="1">
      <c r="A819" s="120">
        <f t="shared" si="178"/>
        <v>226</v>
      </c>
    </row>
    <row r="820" spans="1:1" hidden="1">
      <c r="A820" s="120">
        <f t="shared" si="178"/>
        <v>227</v>
      </c>
    </row>
    <row r="821" spans="1:1" hidden="1">
      <c r="A821" s="120">
        <f t="shared" si="178"/>
        <v>228</v>
      </c>
    </row>
    <row r="822" spans="1:1" hidden="1">
      <c r="A822" s="120">
        <f t="shared" si="178"/>
        <v>229</v>
      </c>
    </row>
    <row r="823" spans="1:1" hidden="1">
      <c r="A823" s="120">
        <f t="shared" si="178"/>
        <v>230</v>
      </c>
    </row>
    <row r="824" spans="1:1" hidden="1">
      <c r="A824" s="120">
        <f t="shared" si="178"/>
        <v>231</v>
      </c>
    </row>
    <row r="825" spans="1:1" hidden="1">
      <c r="A825" s="120">
        <f t="shared" si="178"/>
        <v>232</v>
      </c>
    </row>
    <row r="826" spans="1:1" hidden="1">
      <c r="A826" s="120">
        <f t="shared" si="178"/>
        <v>233</v>
      </c>
    </row>
    <row r="827" spans="1:1" hidden="1">
      <c r="A827" s="120">
        <f t="shared" si="178"/>
        <v>234</v>
      </c>
    </row>
    <row r="828" spans="1:1" hidden="1">
      <c r="A828" s="120">
        <f t="shared" si="178"/>
        <v>235</v>
      </c>
    </row>
    <row r="829" spans="1:1" hidden="1">
      <c r="A829" s="120">
        <f t="shared" si="178"/>
        <v>236</v>
      </c>
    </row>
    <row r="830" spans="1:1" hidden="1">
      <c r="A830" s="120">
        <f t="shared" si="178"/>
        <v>237</v>
      </c>
    </row>
    <row r="831" spans="1:1" hidden="1">
      <c r="A831" s="120">
        <f t="shared" si="178"/>
        <v>238</v>
      </c>
    </row>
    <row r="832" spans="1:1" hidden="1">
      <c r="A832" s="120">
        <f t="shared" si="178"/>
        <v>239</v>
      </c>
    </row>
    <row r="833" spans="1:1" hidden="1">
      <c r="A833" s="120">
        <f t="shared" ref="A833:A896" si="179">A832+1</f>
        <v>240</v>
      </c>
    </row>
    <row r="834" spans="1:1" hidden="1">
      <c r="A834" s="120">
        <f t="shared" si="179"/>
        <v>241</v>
      </c>
    </row>
    <row r="835" spans="1:1" hidden="1">
      <c r="A835" s="120">
        <f t="shared" si="179"/>
        <v>242</v>
      </c>
    </row>
    <row r="836" spans="1:1" hidden="1">
      <c r="A836" s="120">
        <f t="shared" si="179"/>
        <v>243</v>
      </c>
    </row>
    <row r="837" spans="1:1" hidden="1">
      <c r="A837" s="120">
        <f t="shared" si="179"/>
        <v>244</v>
      </c>
    </row>
    <row r="838" spans="1:1" hidden="1">
      <c r="A838" s="120">
        <f t="shared" si="179"/>
        <v>245</v>
      </c>
    </row>
    <row r="839" spans="1:1" hidden="1">
      <c r="A839" s="120">
        <f t="shared" si="179"/>
        <v>246</v>
      </c>
    </row>
    <row r="840" spans="1:1" hidden="1">
      <c r="A840" s="120">
        <f t="shared" si="179"/>
        <v>247</v>
      </c>
    </row>
    <row r="841" spans="1:1" hidden="1">
      <c r="A841" s="120">
        <f t="shared" si="179"/>
        <v>248</v>
      </c>
    </row>
    <row r="842" spans="1:1" hidden="1">
      <c r="A842" s="120">
        <f t="shared" si="179"/>
        <v>249</v>
      </c>
    </row>
    <row r="843" spans="1:1" hidden="1">
      <c r="A843" s="120">
        <f t="shared" si="179"/>
        <v>250</v>
      </c>
    </row>
    <row r="844" spans="1:1" hidden="1">
      <c r="A844" s="120">
        <f t="shared" si="179"/>
        <v>251</v>
      </c>
    </row>
    <row r="845" spans="1:1" hidden="1">
      <c r="A845" s="120">
        <f t="shared" si="179"/>
        <v>252</v>
      </c>
    </row>
    <row r="846" spans="1:1" hidden="1">
      <c r="A846" s="120">
        <f t="shared" si="179"/>
        <v>253</v>
      </c>
    </row>
    <row r="847" spans="1:1" hidden="1">
      <c r="A847" s="120">
        <f t="shared" si="179"/>
        <v>254</v>
      </c>
    </row>
    <row r="848" spans="1:1" hidden="1">
      <c r="A848" s="120">
        <f t="shared" si="179"/>
        <v>255</v>
      </c>
    </row>
    <row r="849" spans="1:1" hidden="1">
      <c r="A849" s="120">
        <f t="shared" si="179"/>
        <v>256</v>
      </c>
    </row>
    <row r="850" spans="1:1" hidden="1">
      <c r="A850" s="120">
        <f t="shared" si="179"/>
        <v>257</v>
      </c>
    </row>
    <row r="851" spans="1:1" hidden="1">
      <c r="A851" s="120">
        <f t="shared" si="179"/>
        <v>258</v>
      </c>
    </row>
    <row r="852" spans="1:1" hidden="1">
      <c r="A852" s="120">
        <f t="shared" si="179"/>
        <v>259</v>
      </c>
    </row>
    <row r="853" spans="1:1" hidden="1">
      <c r="A853" s="120">
        <f t="shared" si="179"/>
        <v>260</v>
      </c>
    </row>
    <row r="854" spans="1:1" hidden="1">
      <c r="A854" s="120">
        <f t="shared" si="179"/>
        <v>261</v>
      </c>
    </row>
    <row r="855" spans="1:1" hidden="1">
      <c r="A855" s="120">
        <f t="shared" si="179"/>
        <v>262</v>
      </c>
    </row>
    <row r="856" spans="1:1" hidden="1">
      <c r="A856" s="120">
        <f t="shared" si="179"/>
        <v>263</v>
      </c>
    </row>
    <row r="857" spans="1:1" hidden="1">
      <c r="A857" s="120">
        <f t="shared" si="179"/>
        <v>264</v>
      </c>
    </row>
    <row r="858" spans="1:1" hidden="1">
      <c r="A858" s="120">
        <f t="shared" si="179"/>
        <v>265</v>
      </c>
    </row>
    <row r="859" spans="1:1" hidden="1">
      <c r="A859" s="120">
        <f t="shared" si="179"/>
        <v>266</v>
      </c>
    </row>
    <row r="860" spans="1:1" hidden="1">
      <c r="A860" s="120">
        <f t="shared" si="179"/>
        <v>267</v>
      </c>
    </row>
    <row r="861" spans="1:1" hidden="1">
      <c r="A861" s="120">
        <f t="shared" si="179"/>
        <v>268</v>
      </c>
    </row>
    <row r="862" spans="1:1" hidden="1">
      <c r="A862" s="120">
        <f t="shared" si="179"/>
        <v>269</v>
      </c>
    </row>
    <row r="863" spans="1:1" hidden="1">
      <c r="A863" s="120">
        <f t="shared" si="179"/>
        <v>270</v>
      </c>
    </row>
    <row r="864" spans="1:1" hidden="1">
      <c r="A864" s="120">
        <f t="shared" si="179"/>
        <v>271</v>
      </c>
    </row>
    <row r="865" spans="1:1" hidden="1">
      <c r="A865" s="120">
        <f t="shared" si="179"/>
        <v>272</v>
      </c>
    </row>
    <row r="866" spans="1:1" hidden="1">
      <c r="A866" s="120">
        <f t="shared" si="179"/>
        <v>273</v>
      </c>
    </row>
    <row r="867" spans="1:1" hidden="1">
      <c r="A867" s="120">
        <f t="shared" si="179"/>
        <v>274</v>
      </c>
    </row>
    <row r="868" spans="1:1" hidden="1">
      <c r="A868" s="120">
        <f t="shared" si="179"/>
        <v>275</v>
      </c>
    </row>
    <row r="869" spans="1:1" hidden="1">
      <c r="A869" s="120">
        <f t="shared" si="179"/>
        <v>276</v>
      </c>
    </row>
    <row r="870" spans="1:1" hidden="1">
      <c r="A870" s="120">
        <f t="shared" si="179"/>
        <v>277</v>
      </c>
    </row>
    <row r="871" spans="1:1" hidden="1">
      <c r="A871" s="120">
        <f t="shared" si="179"/>
        <v>278</v>
      </c>
    </row>
    <row r="872" spans="1:1" hidden="1">
      <c r="A872" s="120">
        <f t="shared" si="179"/>
        <v>279</v>
      </c>
    </row>
    <row r="873" spans="1:1" hidden="1">
      <c r="A873" s="120">
        <f t="shared" si="179"/>
        <v>280</v>
      </c>
    </row>
    <row r="874" spans="1:1" hidden="1">
      <c r="A874" s="120">
        <f t="shared" si="179"/>
        <v>281</v>
      </c>
    </row>
    <row r="875" spans="1:1" hidden="1">
      <c r="A875" s="120">
        <f t="shared" si="179"/>
        <v>282</v>
      </c>
    </row>
    <row r="876" spans="1:1" hidden="1">
      <c r="A876" s="120">
        <f t="shared" si="179"/>
        <v>283</v>
      </c>
    </row>
    <row r="877" spans="1:1" hidden="1">
      <c r="A877" s="120">
        <f t="shared" si="179"/>
        <v>284</v>
      </c>
    </row>
    <row r="878" spans="1:1" hidden="1">
      <c r="A878" s="120">
        <f t="shared" si="179"/>
        <v>285</v>
      </c>
    </row>
    <row r="879" spans="1:1" hidden="1">
      <c r="A879" s="120">
        <f t="shared" si="179"/>
        <v>286</v>
      </c>
    </row>
    <row r="880" spans="1:1" hidden="1">
      <c r="A880" s="120">
        <f t="shared" si="179"/>
        <v>287</v>
      </c>
    </row>
    <row r="881" spans="1:1" hidden="1">
      <c r="A881" s="120">
        <f t="shared" si="179"/>
        <v>288</v>
      </c>
    </row>
    <row r="882" spans="1:1" hidden="1">
      <c r="A882" s="120">
        <f t="shared" si="179"/>
        <v>289</v>
      </c>
    </row>
    <row r="883" spans="1:1" hidden="1">
      <c r="A883" s="120">
        <f t="shared" si="179"/>
        <v>290</v>
      </c>
    </row>
    <row r="884" spans="1:1" hidden="1">
      <c r="A884" s="120">
        <f t="shared" si="179"/>
        <v>291</v>
      </c>
    </row>
    <row r="885" spans="1:1" hidden="1">
      <c r="A885" s="120">
        <f t="shared" si="179"/>
        <v>292</v>
      </c>
    </row>
    <row r="886" spans="1:1" hidden="1">
      <c r="A886" s="120">
        <f t="shared" si="179"/>
        <v>293</v>
      </c>
    </row>
    <row r="887" spans="1:1" hidden="1">
      <c r="A887" s="120">
        <f t="shared" si="179"/>
        <v>294</v>
      </c>
    </row>
    <row r="888" spans="1:1" hidden="1">
      <c r="A888" s="120">
        <f t="shared" si="179"/>
        <v>295</v>
      </c>
    </row>
    <row r="889" spans="1:1" hidden="1">
      <c r="A889" s="120">
        <f t="shared" si="179"/>
        <v>296</v>
      </c>
    </row>
    <row r="890" spans="1:1" hidden="1">
      <c r="A890" s="120">
        <f t="shared" si="179"/>
        <v>297</v>
      </c>
    </row>
    <row r="891" spans="1:1" hidden="1">
      <c r="A891" s="120">
        <f t="shared" si="179"/>
        <v>298</v>
      </c>
    </row>
    <row r="892" spans="1:1" hidden="1">
      <c r="A892" s="120">
        <f t="shared" si="179"/>
        <v>299</v>
      </c>
    </row>
    <row r="893" spans="1:1" hidden="1">
      <c r="A893" s="120">
        <f t="shared" si="179"/>
        <v>300</v>
      </c>
    </row>
    <row r="894" spans="1:1" hidden="1">
      <c r="A894" s="120">
        <f t="shared" si="179"/>
        <v>301</v>
      </c>
    </row>
    <row r="895" spans="1:1" hidden="1">
      <c r="A895" s="120">
        <f t="shared" si="179"/>
        <v>302</v>
      </c>
    </row>
    <row r="896" spans="1:1" hidden="1">
      <c r="A896" s="120">
        <f t="shared" si="179"/>
        <v>303</v>
      </c>
    </row>
    <row r="897" spans="1:1" hidden="1">
      <c r="A897" s="120">
        <f t="shared" ref="A897:A960" si="180">A896+1</f>
        <v>304</v>
      </c>
    </row>
    <row r="898" spans="1:1" hidden="1">
      <c r="A898" s="120">
        <f t="shared" si="180"/>
        <v>305</v>
      </c>
    </row>
    <row r="899" spans="1:1" hidden="1">
      <c r="A899" s="120">
        <f t="shared" si="180"/>
        <v>306</v>
      </c>
    </row>
    <row r="900" spans="1:1" hidden="1">
      <c r="A900" s="120">
        <f t="shared" si="180"/>
        <v>307</v>
      </c>
    </row>
    <row r="901" spans="1:1" hidden="1">
      <c r="A901" s="120">
        <f t="shared" si="180"/>
        <v>308</v>
      </c>
    </row>
    <row r="902" spans="1:1" hidden="1">
      <c r="A902" s="120">
        <f t="shared" si="180"/>
        <v>309</v>
      </c>
    </row>
    <row r="903" spans="1:1" hidden="1">
      <c r="A903" s="120">
        <f t="shared" si="180"/>
        <v>310</v>
      </c>
    </row>
    <row r="904" spans="1:1" hidden="1">
      <c r="A904" s="120">
        <f t="shared" si="180"/>
        <v>311</v>
      </c>
    </row>
    <row r="905" spans="1:1" hidden="1">
      <c r="A905" s="120">
        <f t="shared" si="180"/>
        <v>312</v>
      </c>
    </row>
    <row r="906" spans="1:1" hidden="1">
      <c r="A906" s="120">
        <f t="shared" si="180"/>
        <v>313</v>
      </c>
    </row>
    <row r="907" spans="1:1" hidden="1">
      <c r="A907" s="120">
        <f t="shared" si="180"/>
        <v>314</v>
      </c>
    </row>
    <row r="908" spans="1:1" hidden="1">
      <c r="A908" s="120">
        <f t="shared" si="180"/>
        <v>315</v>
      </c>
    </row>
    <row r="909" spans="1:1" hidden="1">
      <c r="A909" s="120">
        <f t="shared" si="180"/>
        <v>316</v>
      </c>
    </row>
    <row r="910" spans="1:1" hidden="1">
      <c r="A910" s="120">
        <f t="shared" si="180"/>
        <v>317</v>
      </c>
    </row>
    <row r="911" spans="1:1" hidden="1">
      <c r="A911" s="120">
        <f t="shared" si="180"/>
        <v>318</v>
      </c>
    </row>
    <row r="912" spans="1:1" hidden="1">
      <c r="A912" s="120">
        <f t="shared" si="180"/>
        <v>319</v>
      </c>
    </row>
    <row r="913" spans="1:1" hidden="1">
      <c r="A913" s="120">
        <f t="shared" si="180"/>
        <v>320</v>
      </c>
    </row>
    <row r="914" spans="1:1" hidden="1">
      <c r="A914" s="120">
        <f t="shared" si="180"/>
        <v>321</v>
      </c>
    </row>
    <row r="915" spans="1:1" hidden="1">
      <c r="A915" s="120">
        <f t="shared" si="180"/>
        <v>322</v>
      </c>
    </row>
    <row r="916" spans="1:1" hidden="1">
      <c r="A916" s="120">
        <f t="shared" si="180"/>
        <v>323</v>
      </c>
    </row>
    <row r="917" spans="1:1" hidden="1">
      <c r="A917" s="120">
        <f t="shared" si="180"/>
        <v>324</v>
      </c>
    </row>
    <row r="918" spans="1:1" hidden="1">
      <c r="A918" s="120">
        <f t="shared" si="180"/>
        <v>325</v>
      </c>
    </row>
    <row r="919" spans="1:1" hidden="1">
      <c r="A919" s="120">
        <f t="shared" si="180"/>
        <v>326</v>
      </c>
    </row>
    <row r="920" spans="1:1" hidden="1">
      <c r="A920" s="120">
        <f t="shared" si="180"/>
        <v>327</v>
      </c>
    </row>
    <row r="921" spans="1:1" hidden="1">
      <c r="A921" s="120">
        <f t="shared" si="180"/>
        <v>328</v>
      </c>
    </row>
    <row r="922" spans="1:1" hidden="1">
      <c r="A922" s="120">
        <f t="shared" si="180"/>
        <v>329</v>
      </c>
    </row>
    <row r="923" spans="1:1" hidden="1">
      <c r="A923" s="120">
        <f t="shared" si="180"/>
        <v>330</v>
      </c>
    </row>
    <row r="924" spans="1:1" hidden="1">
      <c r="A924" s="120">
        <f t="shared" si="180"/>
        <v>331</v>
      </c>
    </row>
    <row r="925" spans="1:1" hidden="1">
      <c r="A925" s="120">
        <f t="shared" si="180"/>
        <v>332</v>
      </c>
    </row>
    <row r="926" spans="1:1" hidden="1">
      <c r="A926" s="120">
        <f t="shared" si="180"/>
        <v>333</v>
      </c>
    </row>
    <row r="927" spans="1:1" hidden="1">
      <c r="A927" s="120">
        <f t="shared" si="180"/>
        <v>334</v>
      </c>
    </row>
    <row r="928" spans="1:1" hidden="1">
      <c r="A928" s="120">
        <f t="shared" si="180"/>
        <v>335</v>
      </c>
    </row>
    <row r="929" spans="1:1" hidden="1">
      <c r="A929" s="120">
        <f t="shared" si="180"/>
        <v>336</v>
      </c>
    </row>
    <row r="930" spans="1:1" hidden="1">
      <c r="A930" s="120">
        <f t="shared" si="180"/>
        <v>337</v>
      </c>
    </row>
    <row r="931" spans="1:1" hidden="1">
      <c r="A931" s="120">
        <f t="shared" si="180"/>
        <v>338</v>
      </c>
    </row>
    <row r="932" spans="1:1" hidden="1">
      <c r="A932" s="120">
        <f t="shared" si="180"/>
        <v>339</v>
      </c>
    </row>
    <row r="933" spans="1:1" hidden="1">
      <c r="A933" s="120">
        <f t="shared" si="180"/>
        <v>340</v>
      </c>
    </row>
    <row r="934" spans="1:1" hidden="1">
      <c r="A934" s="120">
        <f t="shared" si="180"/>
        <v>341</v>
      </c>
    </row>
    <row r="935" spans="1:1" hidden="1">
      <c r="A935" s="120">
        <f t="shared" si="180"/>
        <v>342</v>
      </c>
    </row>
    <row r="936" spans="1:1" hidden="1">
      <c r="A936" s="120">
        <f t="shared" si="180"/>
        <v>343</v>
      </c>
    </row>
    <row r="937" spans="1:1" hidden="1">
      <c r="A937" s="120">
        <f t="shared" si="180"/>
        <v>344</v>
      </c>
    </row>
    <row r="938" spans="1:1" hidden="1">
      <c r="A938" s="120">
        <f t="shared" si="180"/>
        <v>345</v>
      </c>
    </row>
    <row r="939" spans="1:1" hidden="1">
      <c r="A939" s="120">
        <f t="shared" si="180"/>
        <v>346</v>
      </c>
    </row>
    <row r="940" spans="1:1" hidden="1">
      <c r="A940" s="120">
        <f t="shared" si="180"/>
        <v>347</v>
      </c>
    </row>
    <row r="941" spans="1:1" hidden="1">
      <c r="A941" s="120">
        <f t="shared" si="180"/>
        <v>348</v>
      </c>
    </row>
    <row r="942" spans="1:1" hidden="1">
      <c r="A942" s="120">
        <f t="shared" si="180"/>
        <v>349</v>
      </c>
    </row>
    <row r="943" spans="1:1" hidden="1">
      <c r="A943" s="120">
        <f t="shared" si="180"/>
        <v>350</v>
      </c>
    </row>
    <row r="944" spans="1:1" hidden="1">
      <c r="A944" s="120">
        <f t="shared" si="180"/>
        <v>351</v>
      </c>
    </row>
    <row r="945" spans="1:1" hidden="1">
      <c r="A945" s="120">
        <f t="shared" si="180"/>
        <v>352</v>
      </c>
    </row>
    <row r="946" spans="1:1" hidden="1">
      <c r="A946" s="120">
        <f t="shared" si="180"/>
        <v>353</v>
      </c>
    </row>
    <row r="947" spans="1:1" hidden="1">
      <c r="A947" s="120">
        <f t="shared" si="180"/>
        <v>354</v>
      </c>
    </row>
    <row r="948" spans="1:1" hidden="1">
      <c r="A948" s="120">
        <f t="shared" si="180"/>
        <v>355</v>
      </c>
    </row>
    <row r="949" spans="1:1" hidden="1">
      <c r="A949" s="120">
        <f t="shared" si="180"/>
        <v>356</v>
      </c>
    </row>
    <row r="950" spans="1:1" hidden="1">
      <c r="A950" s="120">
        <f t="shared" si="180"/>
        <v>357</v>
      </c>
    </row>
    <row r="951" spans="1:1" hidden="1">
      <c r="A951" s="120">
        <f t="shared" si="180"/>
        <v>358</v>
      </c>
    </row>
    <row r="952" spans="1:1" hidden="1">
      <c r="A952" s="120">
        <f t="shared" si="180"/>
        <v>359</v>
      </c>
    </row>
    <row r="953" spans="1:1" hidden="1">
      <c r="A953" s="120">
        <f t="shared" si="180"/>
        <v>360</v>
      </c>
    </row>
    <row r="954" spans="1:1" hidden="1">
      <c r="A954" s="120">
        <f t="shared" si="180"/>
        <v>361</v>
      </c>
    </row>
    <row r="955" spans="1:1" hidden="1">
      <c r="A955" s="120">
        <f t="shared" si="180"/>
        <v>362</v>
      </c>
    </row>
    <row r="956" spans="1:1" hidden="1">
      <c r="A956" s="120">
        <f t="shared" si="180"/>
        <v>363</v>
      </c>
    </row>
    <row r="957" spans="1:1" hidden="1">
      <c r="A957" s="120">
        <f t="shared" si="180"/>
        <v>364</v>
      </c>
    </row>
    <row r="958" spans="1:1" hidden="1">
      <c r="A958" s="120">
        <f t="shared" si="180"/>
        <v>365</v>
      </c>
    </row>
    <row r="959" spans="1:1" hidden="1">
      <c r="A959" s="120">
        <f t="shared" si="180"/>
        <v>366</v>
      </c>
    </row>
    <row r="960" spans="1:1" hidden="1">
      <c r="A960" s="120">
        <f t="shared" si="180"/>
        <v>367</v>
      </c>
    </row>
    <row r="961" spans="1:1" hidden="1">
      <c r="A961" s="120">
        <f t="shared" ref="A961:A992" si="181">A960+1</f>
        <v>368</v>
      </c>
    </row>
    <row r="962" spans="1:1" hidden="1">
      <c r="A962" s="120">
        <f t="shared" si="181"/>
        <v>369</v>
      </c>
    </row>
    <row r="963" spans="1:1" hidden="1">
      <c r="A963" s="120">
        <f t="shared" si="181"/>
        <v>370</v>
      </c>
    </row>
    <row r="964" spans="1:1" hidden="1">
      <c r="A964" s="120">
        <f t="shared" si="181"/>
        <v>371</v>
      </c>
    </row>
    <row r="965" spans="1:1" hidden="1">
      <c r="A965" s="120">
        <f t="shared" si="181"/>
        <v>372</v>
      </c>
    </row>
    <row r="966" spans="1:1" hidden="1">
      <c r="A966" s="120">
        <f t="shared" si="181"/>
        <v>373</v>
      </c>
    </row>
    <row r="967" spans="1:1" hidden="1">
      <c r="A967" s="120">
        <f t="shared" si="181"/>
        <v>374</v>
      </c>
    </row>
    <row r="968" spans="1:1" hidden="1">
      <c r="A968" s="120">
        <f t="shared" si="181"/>
        <v>375</v>
      </c>
    </row>
    <row r="969" spans="1:1" hidden="1">
      <c r="A969" s="120">
        <f t="shared" si="181"/>
        <v>376</v>
      </c>
    </row>
    <row r="970" spans="1:1" hidden="1">
      <c r="A970" s="120">
        <f t="shared" si="181"/>
        <v>377</v>
      </c>
    </row>
    <row r="971" spans="1:1" hidden="1">
      <c r="A971" s="120">
        <f t="shared" si="181"/>
        <v>378</v>
      </c>
    </row>
    <row r="972" spans="1:1" hidden="1">
      <c r="A972" s="120">
        <f t="shared" si="181"/>
        <v>379</v>
      </c>
    </row>
    <row r="973" spans="1:1" hidden="1">
      <c r="A973" s="120">
        <f t="shared" si="181"/>
        <v>380</v>
      </c>
    </row>
    <row r="974" spans="1:1" hidden="1">
      <c r="A974" s="120">
        <f t="shared" si="181"/>
        <v>381</v>
      </c>
    </row>
    <row r="975" spans="1:1" hidden="1">
      <c r="A975" s="120">
        <f t="shared" si="181"/>
        <v>382</v>
      </c>
    </row>
    <row r="976" spans="1:1" hidden="1">
      <c r="A976" s="120">
        <f t="shared" si="181"/>
        <v>383</v>
      </c>
    </row>
    <row r="977" spans="1:1" hidden="1">
      <c r="A977" s="120">
        <f t="shared" si="181"/>
        <v>384</v>
      </c>
    </row>
    <row r="978" spans="1:1" hidden="1">
      <c r="A978" s="120">
        <f t="shared" si="181"/>
        <v>385</v>
      </c>
    </row>
    <row r="979" spans="1:1" hidden="1">
      <c r="A979" s="120">
        <f t="shared" si="181"/>
        <v>386</v>
      </c>
    </row>
    <row r="980" spans="1:1" hidden="1">
      <c r="A980" s="120">
        <f t="shared" si="181"/>
        <v>387</v>
      </c>
    </row>
    <row r="981" spans="1:1" hidden="1">
      <c r="A981" s="120">
        <f t="shared" si="181"/>
        <v>388</v>
      </c>
    </row>
    <row r="982" spans="1:1" hidden="1">
      <c r="A982" s="120">
        <f t="shared" si="181"/>
        <v>389</v>
      </c>
    </row>
    <row r="983" spans="1:1" hidden="1">
      <c r="A983" s="120">
        <f t="shared" si="181"/>
        <v>390</v>
      </c>
    </row>
    <row r="984" spans="1:1" hidden="1">
      <c r="A984" s="120">
        <f t="shared" si="181"/>
        <v>391</v>
      </c>
    </row>
    <row r="985" spans="1:1" hidden="1">
      <c r="A985" s="120">
        <f t="shared" si="181"/>
        <v>392</v>
      </c>
    </row>
    <row r="986" spans="1:1" hidden="1">
      <c r="A986" s="120">
        <f t="shared" si="181"/>
        <v>393</v>
      </c>
    </row>
    <row r="987" spans="1:1" hidden="1">
      <c r="A987" s="120">
        <f t="shared" si="181"/>
        <v>394</v>
      </c>
    </row>
    <row r="988" spans="1:1" hidden="1">
      <c r="A988" s="120">
        <f t="shared" si="181"/>
        <v>395</v>
      </c>
    </row>
    <row r="989" spans="1:1" hidden="1">
      <c r="A989" s="120">
        <f t="shared" si="181"/>
        <v>396</v>
      </c>
    </row>
    <row r="990" spans="1:1" hidden="1">
      <c r="A990" s="120">
        <f t="shared" si="181"/>
        <v>397</v>
      </c>
    </row>
    <row r="991" spans="1:1" hidden="1">
      <c r="A991" s="120">
        <f t="shared" si="181"/>
        <v>398</v>
      </c>
    </row>
    <row r="992" spans="1:1" hidden="1">
      <c r="A992" s="120">
        <f t="shared" si="181"/>
        <v>399</v>
      </c>
    </row>
  </sheetData>
  <dataConsolidate/>
  <mergeCells count="580">
    <mergeCell ref="C502:E504"/>
    <mergeCell ref="F502:G502"/>
    <mergeCell ref="F503:G503"/>
    <mergeCell ref="F504:G504"/>
    <mergeCell ref="B505:G505"/>
    <mergeCell ref="B506:G506"/>
    <mergeCell ref="D300:G300"/>
    <mergeCell ref="D351:E358"/>
    <mergeCell ref="D350:G350"/>
    <mergeCell ref="F354:G354"/>
    <mergeCell ref="C449:G450"/>
    <mergeCell ref="F402:G402"/>
    <mergeCell ref="D309:G309"/>
    <mergeCell ref="D311:G311"/>
    <mergeCell ref="D427:G427"/>
    <mergeCell ref="D428:G428"/>
    <mergeCell ref="D429:G429"/>
    <mergeCell ref="D430:G430"/>
    <mergeCell ref="C431:G431"/>
    <mergeCell ref="D418:G418"/>
    <mergeCell ref="D419:G419"/>
    <mergeCell ref="D420:G420"/>
    <mergeCell ref="D421:G421"/>
    <mergeCell ref="D422:G422"/>
    <mergeCell ref="B560:G560"/>
    <mergeCell ref="F562:G562"/>
    <mergeCell ref="F565:G565"/>
    <mergeCell ref="B561:G561"/>
    <mergeCell ref="C562:E565"/>
    <mergeCell ref="C567:G567"/>
    <mergeCell ref="C568:G568"/>
    <mergeCell ref="B569:G569"/>
    <mergeCell ref="B570:B592"/>
    <mergeCell ref="C566:G566"/>
    <mergeCell ref="F563:G563"/>
    <mergeCell ref="F564:G564"/>
    <mergeCell ref="E582:G582"/>
    <mergeCell ref="E584:G584"/>
    <mergeCell ref="E585:G585"/>
    <mergeCell ref="C584:D592"/>
    <mergeCell ref="E570:G570"/>
    <mergeCell ref="E571:G571"/>
    <mergeCell ref="E578:G578"/>
    <mergeCell ref="E579:G579"/>
    <mergeCell ref="E583:G583"/>
    <mergeCell ref="C577:D583"/>
    <mergeCell ref="E586:G586"/>
    <mergeCell ref="E587:G587"/>
    <mergeCell ref="D384:E390"/>
    <mergeCell ref="F351:G351"/>
    <mergeCell ref="F352:G352"/>
    <mergeCell ref="F353:G353"/>
    <mergeCell ref="F355:G355"/>
    <mergeCell ref="F401:G401"/>
    <mergeCell ref="F390:G390"/>
    <mergeCell ref="D416:G416"/>
    <mergeCell ref="D320:G320"/>
    <mergeCell ref="B343:G343"/>
    <mergeCell ref="D325:G325"/>
    <mergeCell ref="D327:G327"/>
    <mergeCell ref="F380:G380"/>
    <mergeCell ref="D415:G415"/>
    <mergeCell ref="F403:G403"/>
    <mergeCell ref="F404:G404"/>
    <mergeCell ref="F405:G405"/>
    <mergeCell ref="D411:G411"/>
    <mergeCell ref="D412:F414"/>
    <mergeCell ref="C391:G391"/>
    <mergeCell ref="F394:G394"/>
    <mergeCell ref="F395:G395"/>
    <mergeCell ref="F396:G396"/>
    <mergeCell ref="F397:G397"/>
    <mergeCell ref="B497:G497"/>
    <mergeCell ref="F490:G490"/>
    <mergeCell ref="C463:E464"/>
    <mergeCell ref="D456:G456"/>
    <mergeCell ref="D432:F435"/>
    <mergeCell ref="D423:G423"/>
    <mergeCell ref="D424:G424"/>
    <mergeCell ref="D425:G425"/>
    <mergeCell ref="D436:F439"/>
    <mergeCell ref="C491:G491"/>
    <mergeCell ref="C492:G492"/>
    <mergeCell ref="F488:G488"/>
    <mergeCell ref="B479:G479"/>
    <mergeCell ref="D457:G457"/>
    <mergeCell ref="D443:G443"/>
    <mergeCell ref="E468:G468"/>
    <mergeCell ref="E469:G469"/>
    <mergeCell ref="E470:G470"/>
    <mergeCell ref="E471:G471"/>
    <mergeCell ref="E472:G472"/>
    <mergeCell ref="E473:G473"/>
    <mergeCell ref="D459:G459"/>
    <mergeCell ref="F463:G463"/>
    <mergeCell ref="F464:G464"/>
    <mergeCell ref="C501:G501"/>
    <mergeCell ref="B460:G460"/>
    <mergeCell ref="H449:J449"/>
    <mergeCell ref="K449:L449"/>
    <mergeCell ref="B392:L392"/>
    <mergeCell ref="F374:G374"/>
    <mergeCell ref="F375:G375"/>
    <mergeCell ref="F384:G384"/>
    <mergeCell ref="C498:G498"/>
    <mergeCell ref="C499:G499"/>
    <mergeCell ref="C500:G500"/>
    <mergeCell ref="B498:B501"/>
    <mergeCell ref="B461:G461"/>
    <mergeCell ref="B480:G480"/>
    <mergeCell ref="B481:B482"/>
    <mergeCell ref="B484:G484"/>
    <mergeCell ref="B485:B495"/>
    <mergeCell ref="B496:G496"/>
    <mergeCell ref="C493:G493"/>
    <mergeCell ref="C495:G495"/>
    <mergeCell ref="C486:E490"/>
    <mergeCell ref="F489:G489"/>
    <mergeCell ref="F486:G486"/>
    <mergeCell ref="F487:G487"/>
    <mergeCell ref="F389:G389"/>
    <mergeCell ref="F357:G357"/>
    <mergeCell ref="B462:L462"/>
    <mergeCell ref="F367:G367"/>
    <mergeCell ref="F368:G368"/>
    <mergeCell ref="F373:G373"/>
    <mergeCell ref="F376:G376"/>
    <mergeCell ref="F377:G377"/>
    <mergeCell ref="F378:G378"/>
    <mergeCell ref="F379:G379"/>
    <mergeCell ref="D444:G444"/>
    <mergeCell ref="D448:G448"/>
    <mergeCell ref="C393:G393"/>
    <mergeCell ref="D394:E405"/>
    <mergeCell ref="D406:F410"/>
    <mergeCell ref="D440:F442"/>
    <mergeCell ref="F369:G369"/>
    <mergeCell ref="F370:G370"/>
    <mergeCell ref="F371:G371"/>
    <mergeCell ref="F364:G364"/>
    <mergeCell ref="C348:C358"/>
    <mergeCell ref="C360:C390"/>
    <mergeCell ref="D349:G349"/>
    <mergeCell ref="D360:E383"/>
    <mergeCell ref="C474:G474"/>
    <mergeCell ref="C451:C459"/>
    <mergeCell ref="B483:G483"/>
    <mergeCell ref="C475:G475"/>
    <mergeCell ref="D458:G458"/>
    <mergeCell ref="B393:B459"/>
    <mergeCell ref="C432:C448"/>
    <mergeCell ref="C394:C430"/>
    <mergeCell ref="D451:F453"/>
    <mergeCell ref="D454:F455"/>
    <mergeCell ref="C477:G477"/>
    <mergeCell ref="B466:B477"/>
    <mergeCell ref="B478:G478"/>
    <mergeCell ref="F398:G398"/>
    <mergeCell ref="F399:G399"/>
    <mergeCell ref="F400:G400"/>
    <mergeCell ref="C476:G476"/>
    <mergeCell ref="B545:G546"/>
    <mergeCell ref="B547:B559"/>
    <mergeCell ref="C547:D552"/>
    <mergeCell ref="C553:D558"/>
    <mergeCell ref="E547:G547"/>
    <mergeCell ref="E548:G548"/>
    <mergeCell ref="E549:G549"/>
    <mergeCell ref="E550:G550"/>
    <mergeCell ref="E551:G551"/>
    <mergeCell ref="E552:G552"/>
    <mergeCell ref="E553:G553"/>
    <mergeCell ref="E554:G554"/>
    <mergeCell ref="E555:G555"/>
    <mergeCell ref="E556:G556"/>
    <mergeCell ref="E557:G557"/>
    <mergeCell ref="E558:G558"/>
    <mergeCell ref="C559:G559"/>
    <mergeCell ref="E588:F592"/>
    <mergeCell ref="E581:G581"/>
    <mergeCell ref="E577:G577"/>
    <mergeCell ref="C570:D576"/>
    <mergeCell ref="E573:G573"/>
    <mergeCell ref="E580:G580"/>
    <mergeCell ref="E574:G574"/>
    <mergeCell ref="E575:G575"/>
    <mergeCell ref="E576:G576"/>
    <mergeCell ref="E572:G572"/>
    <mergeCell ref="B519:G519"/>
    <mergeCell ref="C512:G512"/>
    <mergeCell ref="B507:G507"/>
    <mergeCell ref="C513:G513"/>
    <mergeCell ref="C514:G514"/>
    <mergeCell ref="C515:G515"/>
    <mergeCell ref="B531:E537"/>
    <mergeCell ref="F531:G531"/>
    <mergeCell ref="F532:G532"/>
    <mergeCell ref="C508:G508"/>
    <mergeCell ref="C509:G509"/>
    <mergeCell ref="C510:G510"/>
    <mergeCell ref="B522:G522"/>
    <mergeCell ref="B521:G521"/>
    <mergeCell ref="C511:G511"/>
    <mergeCell ref="B508:B518"/>
    <mergeCell ref="C516:G516"/>
    <mergeCell ref="C517:G517"/>
    <mergeCell ref="C518:G518"/>
    <mergeCell ref="B541:G541"/>
    <mergeCell ref="B544:G544"/>
    <mergeCell ref="F536:G536"/>
    <mergeCell ref="B523:G523"/>
    <mergeCell ref="B524:G524"/>
    <mergeCell ref="B525:G525"/>
    <mergeCell ref="B526:E530"/>
    <mergeCell ref="F526:G526"/>
    <mergeCell ref="B540:G540"/>
    <mergeCell ref="F533:G533"/>
    <mergeCell ref="F535:G535"/>
    <mergeCell ref="F537:G537"/>
    <mergeCell ref="B538:G538"/>
    <mergeCell ref="F527:G527"/>
    <mergeCell ref="F528:G528"/>
    <mergeCell ref="F530:G530"/>
    <mergeCell ref="F529:G529"/>
    <mergeCell ref="B543:G543"/>
    <mergeCell ref="B539:G539"/>
    <mergeCell ref="B542:G542"/>
    <mergeCell ref="F534:G534"/>
    <mergeCell ref="F356:G356"/>
    <mergeCell ref="F358:G358"/>
    <mergeCell ref="C359:G359"/>
    <mergeCell ref="F360:G360"/>
    <mergeCell ref="F361:G361"/>
    <mergeCell ref="F362:G362"/>
    <mergeCell ref="D332:G332"/>
    <mergeCell ref="D333:G333"/>
    <mergeCell ref="D335:G335"/>
    <mergeCell ref="D336:G336"/>
    <mergeCell ref="D337:G337"/>
    <mergeCell ref="C335:C339"/>
    <mergeCell ref="C327:C333"/>
    <mergeCell ref="C341:G341"/>
    <mergeCell ref="D328:G328"/>
    <mergeCell ref="B344:L344"/>
    <mergeCell ref="B345:L345"/>
    <mergeCell ref="C347:G347"/>
    <mergeCell ref="C340:G340"/>
    <mergeCell ref="D329:G329"/>
    <mergeCell ref="D330:G330"/>
    <mergeCell ref="D331:G331"/>
    <mergeCell ref="G2:L7"/>
    <mergeCell ref="F365:G365"/>
    <mergeCell ref="F366:G366"/>
    <mergeCell ref="B9:G9"/>
    <mergeCell ref="B11:B123"/>
    <mergeCell ref="C11:G11"/>
    <mergeCell ref="D13:D34"/>
    <mergeCell ref="D35:G35"/>
    <mergeCell ref="D36:D38"/>
    <mergeCell ref="E13:F18"/>
    <mergeCell ref="E19:F24"/>
    <mergeCell ref="D79:G79"/>
    <mergeCell ref="D80:G80"/>
    <mergeCell ref="C58:G58"/>
    <mergeCell ref="C59:C63"/>
    <mergeCell ref="C65:C72"/>
    <mergeCell ref="C64:G64"/>
    <mergeCell ref="E33:G33"/>
    <mergeCell ref="C307:G307"/>
    <mergeCell ref="E25:G25"/>
    <mergeCell ref="B346:B391"/>
    <mergeCell ref="D321:G321"/>
    <mergeCell ref="E199:G199"/>
    <mergeCell ref="E200:F202"/>
    <mergeCell ref="E223:F224"/>
    <mergeCell ref="E225:F226"/>
    <mergeCell ref="F227:G227"/>
    <mergeCell ref="F228:G228"/>
    <mergeCell ref="F229:G229"/>
    <mergeCell ref="F230:G230"/>
    <mergeCell ref="F231:G231"/>
    <mergeCell ref="F232:G232"/>
    <mergeCell ref="E227:E239"/>
    <mergeCell ref="D241:G241"/>
    <mergeCell ref="C240:G240"/>
    <mergeCell ref="D312:G312"/>
    <mergeCell ref="D242:D245"/>
    <mergeCell ref="D323:G323"/>
    <mergeCell ref="D322:G322"/>
    <mergeCell ref="D247:D269"/>
    <mergeCell ref="D246:G246"/>
    <mergeCell ref="D302:G302"/>
    <mergeCell ref="D303:G303"/>
    <mergeCell ref="D304:G304"/>
    <mergeCell ref="D305:G305"/>
    <mergeCell ref="D306:G306"/>
    <mergeCell ref="F288:G288"/>
    <mergeCell ref="E275:F276"/>
    <mergeCell ref="F289:G289"/>
    <mergeCell ref="F290:G290"/>
    <mergeCell ref="F291:G291"/>
    <mergeCell ref="F282:G282"/>
    <mergeCell ref="F283:G283"/>
    <mergeCell ref="D308:G308"/>
    <mergeCell ref="D317:G317"/>
    <mergeCell ref="D318:G318"/>
    <mergeCell ref="E262:G262"/>
    <mergeCell ref="D42:G42"/>
    <mergeCell ref="D44:G44"/>
    <mergeCell ref="D45:G45"/>
    <mergeCell ref="D46:G46"/>
    <mergeCell ref="D48:G48"/>
    <mergeCell ref="D49:G49"/>
    <mergeCell ref="D43:G43"/>
    <mergeCell ref="D70:G70"/>
    <mergeCell ref="D71:G71"/>
    <mergeCell ref="D68:G68"/>
    <mergeCell ref="D69:G69"/>
    <mergeCell ref="D67:G67"/>
    <mergeCell ref="D72:G72"/>
    <mergeCell ref="D74:G74"/>
    <mergeCell ref="D75:G75"/>
    <mergeCell ref="E203:F205"/>
    <mergeCell ref="E206:F208"/>
    <mergeCell ref="E209:G209"/>
    <mergeCell ref="E210:G210"/>
    <mergeCell ref="C185:G185"/>
    <mergeCell ref="D50:G50"/>
    <mergeCell ref="D51:G51"/>
    <mergeCell ref="D52:G52"/>
    <mergeCell ref="D53:G53"/>
    <mergeCell ref="D54:G54"/>
    <mergeCell ref="D55:G55"/>
    <mergeCell ref="C82:G82"/>
    <mergeCell ref="D76:G76"/>
    <mergeCell ref="D59:G59"/>
    <mergeCell ref="D83:G83"/>
    <mergeCell ref="D60:G60"/>
    <mergeCell ref="D61:G61"/>
    <mergeCell ref="D62:G62"/>
    <mergeCell ref="D63:G63"/>
    <mergeCell ref="D65:G65"/>
    <mergeCell ref="D66:G66"/>
    <mergeCell ref="C39:G39"/>
    <mergeCell ref="C12:C38"/>
    <mergeCell ref="D12:G12"/>
    <mergeCell ref="E26:G26"/>
    <mergeCell ref="E27:G27"/>
    <mergeCell ref="E28:G28"/>
    <mergeCell ref="E29:G29"/>
    <mergeCell ref="E30:G30"/>
    <mergeCell ref="C74:C81"/>
    <mergeCell ref="C73:G73"/>
    <mergeCell ref="E31:G31"/>
    <mergeCell ref="E32:G32"/>
    <mergeCell ref="E34:G34"/>
    <mergeCell ref="E36:G36"/>
    <mergeCell ref="E37:G37"/>
    <mergeCell ref="E38:G38"/>
    <mergeCell ref="D56:G56"/>
    <mergeCell ref="D57:G57"/>
    <mergeCell ref="C40:C46"/>
    <mergeCell ref="C48:C57"/>
    <mergeCell ref="C47:G47"/>
    <mergeCell ref="D40:G40"/>
    <mergeCell ref="D41:G41"/>
    <mergeCell ref="D77:G77"/>
    <mergeCell ref="H545:J545"/>
    <mergeCell ref="C172:G172"/>
    <mergeCell ref="D148:F149"/>
    <mergeCell ref="D150:F151"/>
    <mergeCell ref="D152:F153"/>
    <mergeCell ref="D154:F155"/>
    <mergeCell ref="D156:G156"/>
    <mergeCell ref="E279:G279"/>
    <mergeCell ref="E280:F281"/>
    <mergeCell ref="F170:G170"/>
    <mergeCell ref="F171:G171"/>
    <mergeCell ref="F386:G386"/>
    <mergeCell ref="F387:G387"/>
    <mergeCell ref="F388:G388"/>
    <mergeCell ref="D417:G417"/>
    <mergeCell ref="C485:G485"/>
    <mergeCell ref="D426:G426"/>
    <mergeCell ref="C481:G481"/>
    <mergeCell ref="C482:G482"/>
    <mergeCell ref="D445:G445"/>
    <mergeCell ref="D446:G446"/>
    <mergeCell ref="D447:G447"/>
    <mergeCell ref="C189:C239"/>
    <mergeCell ref="E221:F222"/>
    <mergeCell ref="C83:C94"/>
    <mergeCell ref="C95:G95"/>
    <mergeCell ref="C96:C102"/>
    <mergeCell ref="D88:G88"/>
    <mergeCell ref="D89:G89"/>
    <mergeCell ref="D100:G100"/>
    <mergeCell ref="D101:G101"/>
    <mergeCell ref="D102:G102"/>
    <mergeCell ref="D84:G84"/>
    <mergeCell ref="D85:G85"/>
    <mergeCell ref="D86:G86"/>
    <mergeCell ref="D87:G87"/>
    <mergeCell ref="E119:G119"/>
    <mergeCell ref="E120:G120"/>
    <mergeCell ref="D90:G90"/>
    <mergeCell ref="D91:G91"/>
    <mergeCell ref="D92:G92"/>
    <mergeCell ref="D93:G93"/>
    <mergeCell ref="D94:G94"/>
    <mergeCell ref="D96:G96"/>
    <mergeCell ref="D97:G97"/>
    <mergeCell ref="D98:G98"/>
    <mergeCell ref="D99:G99"/>
    <mergeCell ref="E118:G118"/>
    <mergeCell ref="C123:G123"/>
    <mergeCell ref="E121:G121"/>
    <mergeCell ref="C122:G122"/>
    <mergeCell ref="C117:C121"/>
    <mergeCell ref="D118:D121"/>
    <mergeCell ref="D78:G78"/>
    <mergeCell ref="D81:G81"/>
    <mergeCell ref="C103:G103"/>
    <mergeCell ref="C104:C107"/>
    <mergeCell ref="C108:G108"/>
    <mergeCell ref="D104:G104"/>
    <mergeCell ref="D105:G105"/>
    <mergeCell ref="D106:G106"/>
    <mergeCell ref="D107:G107"/>
    <mergeCell ref="D109:G109"/>
    <mergeCell ref="D110:G110"/>
    <mergeCell ref="D111:G111"/>
    <mergeCell ref="D112:G112"/>
    <mergeCell ref="D113:G113"/>
    <mergeCell ref="D114:G114"/>
    <mergeCell ref="C115:G115"/>
    <mergeCell ref="C116:G116"/>
    <mergeCell ref="D117:G117"/>
    <mergeCell ref="C109:C114"/>
    <mergeCell ref="B125:B186"/>
    <mergeCell ref="C186:G186"/>
    <mergeCell ref="D157:F158"/>
    <mergeCell ref="D159:E171"/>
    <mergeCell ref="F159:G159"/>
    <mergeCell ref="F160:G160"/>
    <mergeCell ref="F161:G161"/>
    <mergeCell ref="F162:G162"/>
    <mergeCell ref="F163:G163"/>
    <mergeCell ref="F164:G164"/>
    <mergeCell ref="F165:G165"/>
    <mergeCell ref="F166:G166"/>
    <mergeCell ref="F167:G167"/>
    <mergeCell ref="F168:G168"/>
    <mergeCell ref="F169:G169"/>
    <mergeCell ref="D180:E182"/>
    <mergeCell ref="F177:G177"/>
    <mergeCell ref="F181:G181"/>
    <mergeCell ref="F182:G182"/>
    <mergeCell ref="F178:G178"/>
    <mergeCell ref="F179:G179"/>
    <mergeCell ref="C125:G125"/>
    <mergeCell ref="D127:F130"/>
    <mergeCell ref="D131:F134"/>
    <mergeCell ref="D135:F136"/>
    <mergeCell ref="D137:F138"/>
    <mergeCell ref="D139:G139"/>
    <mergeCell ref="D141:G141"/>
    <mergeCell ref="D126:G126"/>
    <mergeCell ref="E198:G198"/>
    <mergeCell ref="F180:G180"/>
    <mergeCell ref="D143:F146"/>
    <mergeCell ref="D140:G140"/>
    <mergeCell ref="E196:G196"/>
    <mergeCell ref="E197:G197"/>
    <mergeCell ref="D190:D193"/>
    <mergeCell ref="D176:G176"/>
    <mergeCell ref="E195:G195"/>
    <mergeCell ref="C143:C146"/>
    <mergeCell ref="C148:C171"/>
    <mergeCell ref="C147:G147"/>
    <mergeCell ref="C142:G142"/>
    <mergeCell ref="C173:C184"/>
    <mergeCell ref="D173:G173"/>
    <mergeCell ref="D174:G174"/>
    <mergeCell ref="D175:G175"/>
    <mergeCell ref="D183:G183"/>
    <mergeCell ref="D184:G184"/>
    <mergeCell ref="D177:E179"/>
    <mergeCell ref="C126:C141"/>
    <mergeCell ref="E211:G211"/>
    <mergeCell ref="E212:G212"/>
    <mergeCell ref="E213:G213"/>
    <mergeCell ref="E214:G214"/>
    <mergeCell ref="E216:F217"/>
    <mergeCell ref="E218:F219"/>
    <mergeCell ref="E220:G220"/>
    <mergeCell ref="B188:B342"/>
    <mergeCell ref="C342:G342"/>
    <mergeCell ref="D189:G189"/>
    <mergeCell ref="C188:G188"/>
    <mergeCell ref="E190:F193"/>
    <mergeCell ref="F233:G233"/>
    <mergeCell ref="F234:G234"/>
    <mergeCell ref="F235:G235"/>
    <mergeCell ref="F236:G236"/>
    <mergeCell ref="F237:G237"/>
    <mergeCell ref="F238:G238"/>
    <mergeCell ref="F239:G239"/>
    <mergeCell ref="D215:G215"/>
    <mergeCell ref="D194:G194"/>
    <mergeCell ref="D195:D214"/>
    <mergeCell ref="D216:D239"/>
    <mergeCell ref="E263:G263"/>
    <mergeCell ref="E264:G264"/>
    <mergeCell ref="E265:G265"/>
    <mergeCell ref="E266:G266"/>
    <mergeCell ref="E267:G267"/>
    <mergeCell ref="E271:F272"/>
    <mergeCell ref="E273:F274"/>
    <mergeCell ref="F285:G285"/>
    <mergeCell ref="F286:G286"/>
    <mergeCell ref="D270:G270"/>
    <mergeCell ref="E268:G268"/>
    <mergeCell ref="E269:G269"/>
    <mergeCell ref="D271:D294"/>
    <mergeCell ref="E277:F278"/>
    <mergeCell ref="F284:G284"/>
    <mergeCell ref="E242:F245"/>
    <mergeCell ref="E247:G247"/>
    <mergeCell ref="E248:G248"/>
    <mergeCell ref="E249:G249"/>
    <mergeCell ref="E251:G251"/>
    <mergeCell ref="E252:F254"/>
    <mergeCell ref="E255:F257"/>
    <mergeCell ref="E258:F260"/>
    <mergeCell ref="E261:G261"/>
    <mergeCell ref="E250:G250"/>
    <mergeCell ref="C308:C309"/>
    <mergeCell ref="C310:G310"/>
    <mergeCell ref="C316:G316"/>
    <mergeCell ref="C326:G326"/>
    <mergeCell ref="C334:G334"/>
    <mergeCell ref="E282:E294"/>
    <mergeCell ref="F287:G287"/>
    <mergeCell ref="F292:G292"/>
    <mergeCell ref="F293:G293"/>
    <mergeCell ref="F294:G294"/>
    <mergeCell ref="D298:G298"/>
    <mergeCell ref="D299:G299"/>
    <mergeCell ref="D301:G301"/>
    <mergeCell ref="D319:G319"/>
    <mergeCell ref="D324:G324"/>
    <mergeCell ref="D314:G314"/>
    <mergeCell ref="D315:G315"/>
    <mergeCell ref="C317:C325"/>
    <mergeCell ref="C311:C315"/>
    <mergeCell ref="F363:G363"/>
    <mergeCell ref="D339:G339"/>
    <mergeCell ref="D338:G338"/>
    <mergeCell ref="D313:G313"/>
    <mergeCell ref="C494:G494"/>
    <mergeCell ref="N9:T9"/>
    <mergeCell ref="B520:G520"/>
    <mergeCell ref="B10:G10"/>
    <mergeCell ref="B124:G124"/>
    <mergeCell ref="B187:G187"/>
    <mergeCell ref="F381:G381"/>
    <mergeCell ref="F382:G382"/>
    <mergeCell ref="F383:G383"/>
    <mergeCell ref="F385:G385"/>
    <mergeCell ref="F372:G372"/>
    <mergeCell ref="C296:C306"/>
    <mergeCell ref="C295:G295"/>
    <mergeCell ref="C241:C294"/>
    <mergeCell ref="D348:G348"/>
    <mergeCell ref="B465:G465"/>
    <mergeCell ref="C466:D473"/>
    <mergeCell ref="E466:G466"/>
    <mergeCell ref="E467:G467"/>
    <mergeCell ref="D296:F297"/>
  </mergeCells>
  <phoneticPr fontId="113" type="noConversion"/>
  <dataValidations count="24">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J65951:JK65955 TF65951:TG65955 ADB65951:ADC65955 AMX65951:AMY65955 AWT65951:AWU65955 BGP65951:BGQ65955 BQL65951:BQM65955 CAH65951:CAI65955 CKD65951:CKE65955 CTZ65951:CUA65955 DDV65951:DDW65955 DNR65951:DNS65955 DXN65951:DXO65955 EHJ65951:EHK65955 ERF65951:ERG65955 FBB65951:FBC65955 FKX65951:FKY65955 FUT65951:FUU65955 GEP65951:GEQ65955 GOL65951:GOM65955 GYH65951:GYI65955 HID65951:HIE65955 HRZ65951:HSA65955 IBV65951:IBW65955 ILR65951:ILS65955 IVN65951:IVO65955 JFJ65951:JFK65955 JPF65951:JPG65955 JZB65951:JZC65955 KIX65951:KIY65955 KST65951:KSU65955 LCP65951:LCQ65955 LML65951:LMM65955 LWH65951:LWI65955 MGD65951:MGE65955 MPZ65951:MQA65955 MZV65951:MZW65955 NJR65951:NJS65955 NTN65951:NTO65955 ODJ65951:ODK65955 ONF65951:ONG65955 OXB65951:OXC65955 PGX65951:PGY65955 PQT65951:PQU65955 QAP65951:QAQ65955 QKL65951:QKM65955 QUH65951:QUI65955 RED65951:REE65955 RNZ65951:ROA65955 RXV65951:RXW65955 SHR65951:SHS65955 SRN65951:SRO65955 TBJ65951:TBK65955 TLF65951:TLG65955 TVB65951:TVC65955 UEX65951:UEY65955 UOT65951:UOU65955 UYP65951:UYQ65955 VIL65951:VIM65955 VSH65951:VSI65955 WCD65951:WCE65955 WLZ65951:WMA65955 WVV65951:WVW65955 JJ131487:JK131491 TF131487:TG131491 ADB131487:ADC131491 AMX131487:AMY131491 AWT131487:AWU131491 BGP131487:BGQ131491 BQL131487:BQM131491 CAH131487:CAI131491 CKD131487:CKE131491 CTZ131487:CUA131491 DDV131487:DDW131491 DNR131487:DNS131491 DXN131487:DXO131491 EHJ131487:EHK131491 ERF131487:ERG131491 FBB131487:FBC131491 FKX131487:FKY131491 FUT131487:FUU131491 GEP131487:GEQ131491 GOL131487:GOM131491 GYH131487:GYI131491 HID131487:HIE131491 HRZ131487:HSA131491 IBV131487:IBW131491 ILR131487:ILS131491 IVN131487:IVO131491 JFJ131487:JFK131491 JPF131487:JPG131491 JZB131487:JZC131491 KIX131487:KIY131491 KST131487:KSU131491 LCP131487:LCQ131491 LML131487:LMM131491 LWH131487:LWI131491 MGD131487:MGE131491 MPZ131487:MQA131491 MZV131487:MZW131491 NJR131487:NJS131491 NTN131487:NTO131491 ODJ131487:ODK131491 ONF131487:ONG131491 OXB131487:OXC131491 PGX131487:PGY131491 PQT131487:PQU131491 QAP131487:QAQ131491 QKL131487:QKM131491 QUH131487:QUI131491 RED131487:REE131491 RNZ131487:ROA131491 RXV131487:RXW131491 SHR131487:SHS131491 SRN131487:SRO131491 TBJ131487:TBK131491 TLF131487:TLG131491 TVB131487:TVC131491 UEX131487:UEY131491 UOT131487:UOU131491 UYP131487:UYQ131491 VIL131487:VIM131491 VSH131487:VSI131491 WCD131487:WCE131491 WLZ131487:WMA131491 WVV131487:WVW131491 JJ197023:JK197027 TF197023:TG197027 ADB197023:ADC197027 AMX197023:AMY197027 AWT197023:AWU197027 BGP197023:BGQ197027 BQL197023:BQM197027 CAH197023:CAI197027 CKD197023:CKE197027 CTZ197023:CUA197027 DDV197023:DDW197027 DNR197023:DNS197027 DXN197023:DXO197027 EHJ197023:EHK197027 ERF197023:ERG197027 FBB197023:FBC197027 FKX197023:FKY197027 FUT197023:FUU197027 GEP197023:GEQ197027 GOL197023:GOM197027 GYH197023:GYI197027 HID197023:HIE197027 HRZ197023:HSA197027 IBV197023:IBW197027 ILR197023:ILS197027 IVN197023:IVO197027 JFJ197023:JFK197027 JPF197023:JPG197027 JZB197023:JZC197027 KIX197023:KIY197027 KST197023:KSU197027 LCP197023:LCQ197027 LML197023:LMM197027 LWH197023:LWI197027 MGD197023:MGE197027 MPZ197023:MQA197027 MZV197023:MZW197027 NJR197023:NJS197027 NTN197023:NTO197027 ODJ197023:ODK197027 ONF197023:ONG197027 OXB197023:OXC197027 PGX197023:PGY197027 PQT197023:PQU197027 QAP197023:QAQ197027 QKL197023:QKM197027 QUH197023:QUI197027 RED197023:REE197027 RNZ197023:ROA197027 RXV197023:RXW197027 SHR197023:SHS197027 SRN197023:SRO197027 TBJ197023:TBK197027 TLF197023:TLG197027 TVB197023:TVC197027 UEX197023:UEY197027 UOT197023:UOU197027 UYP197023:UYQ197027 VIL197023:VIM197027 VSH197023:VSI197027 WCD197023:WCE197027 WLZ197023:WMA197027 WVV197023:WVW197027 JJ262559:JK262563 TF262559:TG262563 ADB262559:ADC262563 AMX262559:AMY262563 AWT262559:AWU262563 BGP262559:BGQ262563 BQL262559:BQM262563 CAH262559:CAI262563 CKD262559:CKE262563 CTZ262559:CUA262563 DDV262559:DDW262563 DNR262559:DNS262563 DXN262559:DXO262563 EHJ262559:EHK262563 ERF262559:ERG262563 FBB262559:FBC262563 FKX262559:FKY262563 FUT262559:FUU262563 GEP262559:GEQ262563 GOL262559:GOM262563 GYH262559:GYI262563 HID262559:HIE262563 HRZ262559:HSA262563 IBV262559:IBW262563 ILR262559:ILS262563 IVN262559:IVO262563 JFJ262559:JFK262563 JPF262559:JPG262563 JZB262559:JZC262563 KIX262559:KIY262563 KST262559:KSU262563 LCP262559:LCQ262563 LML262559:LMM262563 LWH262559:LWI262563 MGD262559:MGE262563 MPZ262559:MQA262563 MZV262559:MZW262563 NJR262559:NJS262563 NTN262559:NTO262563 ODJ262559:ODK262563 ONF262559:ONG262563 OXB262559:OXC262563 PGX262559:PGY262563 PQT262559:PQU262563 QAP262559:QAQ262563 QKL262559:QKM262563 QUH262559:QUI262563 RED262559:REE262563 RNZ262559:ROA262563 RXV262559:RXW262563 SHR262559:SHS262563 SRN262559:SRO262563 TBJ262559:TBK262563 TLF262559:TLG262563 TVB262559:TVC262563 UEX262559:UEY262563 UOT262559:UOU262563 UYP262559:UYQ262563 VIL262559:VIM262563 VSH262559:VSI262563 WCD262559:WCE262563 WLZ262559:WMA262563 WVV262559:WVW262563 JJ328095:JK328099 TF328095:TG328099 ADB328095:ADC328099 AMX328095:AMY328099 AWT328095:AWU328099 BGP328095:BGQ328099 BQL328095:BQM328099 CAH328095:CAI328099 CKD328095:CKE328099 CTZ328095:CUA328099 DDV328095:DDW328099 DNR328095:DNS328099 DXN328095:DXO328099 EHJ328095:EHK328099 ERF328095:ERG328099 FBB328095:FBC328099 FKX328095:FKY328099 FUT328095:FUU328099 GEP328095:GEQ328099 GOL328095:GOM328099 GYH328095:GYI328099 HID328095:HIE328099 HRZ328095:HSA328099 IBV328095:IBW328099 ILR328095:ILS328099 IVN328095:IVO328099 JFJ328095:JFK328099 JPF328095:JPG328099 JZB328095:JZC328099 KIX328095:KIY328099 KST328095:KSU328099 LCP328095:LCQ328099 LML328095:LMM328099 LWH328095:LWI328099 MGD328095:MGE328099 MPZ328095:MQA328099 MZV328095:MZW328099 NJR328095:NJS328099 NTN328095:NTO328099 ODJ328095:ODK328099 ONF328095:ONG328099 OXB328095:OXC328099 PGX328095:PGY328099 PQT328095:PQU328099 QAP328095:QAQ328099 QKL328095:QKM328099 QUH328095:QUI328099 RED328095:REE328099 RNZ328095:ROA328099 RXV328095:RXW328099 SHR328095:SHS328099 SRN328095:SRO328099 TBJ328095:TBK328099 TLF328095:TLG328099 TVB328095:TVC328099 UEX328095:UEY328099 UOT328095:UOU328099 UYP328095:UYQ328099 VIL328095:VIM328099 VSH328095:VSI328099 WCD328095:WCE328099 WLZ328095:WMA328099 WVV328095:WVW328099 JJ393631:JK393635 TF393631:TG393635 ADB393631:ADC393635 AMX393631:AMY393635 AWT393631:AWU393635 BGP393631:BGQ393635 BQL393631:BQM393635 CAH393631:CAI393635 CKD393631:CKE393635 CTZ393631:CUA393635 DDV393631:DDW393635 DNR393631:DNS393635 DXN393631:DXO393635 EHJ393631:EHK393635 ERF393631:ERG393635 FBB393631:FBC393635 FKX393631:FKY393635 FUT393631:FUU393635 GEP393631:GEQ393635 GOL393631:GOM393635 GYH393631:GYI393635 HID393631:HIE393635 HRZ393631:HSA393635 IBV393631:IBW393635 ILR393631:ILS393635 IVN393631:IVO393635 JFJ393631:JFK393635 JPF393631:JPG393635 JZB393631:JZC393635 KIX393631:KIY393635 KST393631:KSU393635 LCP393631:LCQ393635 LML393631:LMM393635 LWH393631:LWI393635 MGD393631:MGE393635 MPZ393631:MQA393635 MZV393631:MZW393635 NJR393631:NJS393635 NTN393631:NTO393635 ODJ393631:ODK393635 ONF393631:ONG393635 OXB393631:OXC393635 PGX393631:PGY393635 PQT393631:PQU393635 QAP393631:QAQ393635 QKL393631:QKM393635 QUH393631:QUI393635 RED393631:REE393635 RNZ393631:ROA393635 RXV393631:RXW393635 SHR393631:SHS393635 SRN393631:SRO393635 TBJ393631:TBK393635 TLF393631:TLG393635 TVB393631:TVC393635 UEX393631:UEY393635 UOT393631:UOU393635 UYP393631:UYQ393635 VIL393631:VIM393635 VSH393631:VSI393635 WCD393631:WCE393635 WLZ393631:WMA393635 WVV393631:WVW393635 JJ459167:JK459171 TF459167:TG459171 ADB459167:ADC459171 AMX459167:AMY459171 AWT459167:AWU459171 BGP459167:BGQ459171 BQL459167:BQM459171 CAH459167:CAI459171 CKD459167:CKE459171 CTZ459167:CUA459171 DDV459167:DDW459171 DNR459167:DNS459171 DXN459167:DXO459171 EHJ459167:EHK459171 ERF459167:ERG459171 FBB459167:FBC459171 FKX459167:FKY459171 FUT459167:FUU459171 GEP459167:GEQ459171 GOL459167:GOM459171 GYH459167:GYI459171 HID459167:HIE459171 HRZ459167:HSA459171 IBV459167:IBW459171 ILR459167:ILS459171 IVN459167:IVO459171 JFJ459167:JFK459171 JPF459167:JPG459171 JZB459167:JZC459171 KIX459167:KIY459171 KST459167:KSU459171 LCP459167:LCQ459171 LML459167:LMM459171 LWH459167:LWI459171 MGD459167:MGE459171 MPZ459167:MQA459171 MZV459167:MZW459171 NJR459167:NJS459171 NTN459167:NTO459171 ODJ459167:ODK459171 ONF459167:ONG459171 OXB459167:OXC459171 PGX459167:PGY459171 PQT459167:PQU459171 QAP459167:QAQ459171 QKL459167:QKM459171 QUH459167:QUI459171 RED459167:REE459171 RNZ459167:ROA459171 RXV459167:RXW459171 SHR459167:SHS459171 SRN459167:SRO459171 TBJ459167:TBK459171 TLF459167:TLG459171 TVB459167:TVC459171 UEX459167:UEY459171 UOT459167:UOU459171 UYP459167:UYQ459171 VIL459167:VIM459171 VSH459167:VSI459171 WCD459167:WCE459171 WLZ459167:WMA459171 WVV459167:WVW459171 JJ524703:JK524707 TF524703:TG524707 ADB524703:ADC524707 AMX524703:AMY524707 AWT524703:AWU524707 BGP524703:BGQ524707 BQL524703:BQM524707 CAH524703:CAI524707 CKD524703:CKE524707 CTZ524703:CUA524707 DDV524703:DDW524707 DNR524703:DNS524707 DXN524703:DXO524707 EHJ524703:EHK524707 ERF524703:ERG524707 FBB524703:FBC524707 FKX524703:FKY524707 FUT524703:FUU524707 GEP524703:GEQ524707 GOL524703:GOM524707 GYH524703:GYI524707 HID524703:HIE524707 HRZ524703:HSA524707 IBV524703:IBW524707 ILR524703:ILS524707 IVN524703:IVO524707 JFJ524703:JFK524707 JPF524703:JPG524707 JZB524703:JZC524707 KIX524703:KIY524707 KST524703:KSU524707 LCP524703:LCQ524707 LML524703:LMM524707 LWH524703:LWI524707 MGD524703:MGE524707 MPZ524703:MQA524707 MZV524703:MZW524707 NJR524703:NJS524707 NTN524703:NTO524707 ODJ524703:ODK524707 ONF524703:ONG524707 OXB524703:OXC524707 PGX524703:PGY524707 PQT524703:PQU524707 QAP524703:QAQ524707 QKL524703:QKM524707 QUH524703:QUI524707 RED524703:REE524707 RNZ524703:ROA524707 RXV524703:RXW524707 SHR524703:SHS524707 SRN524703:SRO524707 TBJ524703:TBK524707 TLF524703:TLG524707 TVB524703:TVC524707 UEX524703:UEY524707 UOT524703:UOU524707 UYP524703:UYQ524707 VIL524703:VIM524707 VSH524703:VSI524707 WCD524703:WCE524707 WLZ524703:WMA524707 WVV524703:WVW524707 JJ590239:JK590243 TF590239:TG590243 ADB590239:ADC590243 AMX590239:AMY590243 AWT590239:AWU590243 BGP590239:BGQ590243 BQL590239:BQM590243 CAH590239:CAI590243 CKD590239:CKE590243 CTZ590239:CUA590243 DDV590239:DDW590243 DNR590239:DNS590243 DXN590239:DXO590243 EHJ590239:EHK590243 ERF590239:ERG590243 FBB590239:FBC590243 FKX590239:FKY590243 FUT590239:FUU590243 GEP590239:GEQ590243 GOL590239:GOM590243 GYH590239:GYI590243 HID590239:HIE590243 HRZ590239:HSA590243 IBV590239:IBW590243 ILR590239:ILS590243 IVN590239:IVO590243 JFJ590239:JFK590243 JPF590239:JPG590243 JZB590239:JZC590243 KIX590239:KIY590243 KST590239:KSU590243 LCP590239:LCQ590243 LML590239:LMM590243 LWH590239:LWI590243 MGD590239:MGE590243 MPZ590239:MQA590243 MZV590239:MZW590243 NJR590239:NJS590243 NTN590239:NTO590243 ODJ590239:ODK590243 ONF590239:ONG590243 OXB590239:OXC590243 PGX590239:PGY590243 PQT590239:PQU590243 QAP590239:QAQ590243 QKL590239:QKM590243 QUH590239:QUI590243 RED590239:REE590243 RNZ590239:ROA590243 RXV590239:RXW590243 SHR590239:SHS590243 SRN590239:SRO590243 TBJ590239:TBK590243 TLF590239:TLG590243 TVB590239:TVC590243 UEX590239:UEY590243 UOT590239:UOU590243 UYP590239:UYQ590243 VIL590239:VIM590243 VSH590239:VSI590243 WCD590239:WCE590243 WLZ590239:WMA590243 WVV590239:WVW590243 JJ655775:JK655779 TF655775:TG655779 ADB655775:ADC655779 AMX655775:AMY655779 AWT655775:AWU655779 BGP655775:BGQ655779 BQL655775:BQM655779 CAH655775:CAI655779 CKD655775:CKE655779 CTZ655775:CUA655779 DDV655775:DDW655779 DNR655775:DNS655779 DXN655775:DXO655779 EHJ655775:EHK655779 ERF655775:ERG655779 FBB655775:FBC655779 FKX655775:FKY655779 FUT655775:FUU655779 GEP655775:GEQ655779 GOL655775:GOM655779 GYH655775:GYI655779 HID655775:HIE655779 HRZ655775:HSA655779 IBV655775:IBW655779 ILR655775:ILS655779 IVN655775:IVO655779 JFJ655775:JFK655779 JPF655775:JPG655779 JZB655775:JZC655779 KIX655775:KIY655779 KST655775:KSU655779 LCP655775:LCQ655779 LML655775:LMM655779 LWH655775:LWI655779 MGD655775:MGE655779 MPZ655775:MQA655779 MZV655775:MZW655779 NJR655775:NJS655779 NTN655775:NTO655779 ODJ655775:ODK655779 ONF655775:ONG655779 OXB655775:OXC655779 PGX655775:PGY655779 PQT655775:PQU655779 QAP655775:QAQ655779 QKL655775:QKM655779 QUH655775:QUI655779 RED655775:REE655779 RNZ655775:ROA655779 RXV655775:RXW655779 SHR655775:SHS655779 SRN655775:SRO655779 TBJ655775:TBK655779 TLF655775:TLG655779 TVB655775:TVC655779 UEX655775:UEY655779 UOT655775:UOU655779 UYP655775:UYQ655779 VIL655775:VIM655779 VSH655775:VSI655779 WCD655775:WCE655779 WLZ655775:WMA655779 WVV655775:WVW655779 JJ721311:JK721315 TF721311:TG721315 ADB721311:ADC721315 AMX721311:AMY721315 AWT721311:AWU721315 BGP721311:BGQ721315 BQL721311:BQM721315 CAH721311:CAI721315 CKD721311:CKE721315 CTZ721311:CUA721315 DDV721311:DDW721315 DNR721311:DNS721315 DXN721311:DXO721315 EHJ721311:EHK721315 ERF721311:ERG721315 FBB721311:FBC721315 FKX721311:FKY721315 FUT721311:FUU721315 GEP721311:GEQ721315 GOL721311:GOM721315 GYH721311:GYI721315 HID721311:HIE721315 HRZ721311:HSA721315 IBV721311:IBW721315 ILR721311:ILS721315 IVN721311:IVO721315 JFJ721311:JFK721315 JPF721311:JPG721315 JZB721311:JZC721315 KIX721311:KIY721315 KST721311:KSU721315 LCP721311:LCQ721315 LML721311:LMM721315 LWH721311:LWI721315 MGD721311:MGE721315 MPZ721311:MQA721315 MZV721311:MZW721315 NJR721311:NJS721315 NTN721311:NTO721315 ODJ721311:ODK721315 ONF721311:ONG721315 OXB721311:OXC721315 PGX721311:PGY721315 PQT721311:PQU721315 QAP721311:QAQ721315 QKL721311:QKM721315 QUH721311:QUI721315 RED721311:REE721315 RNZ721311:ROA721315 RXV721311:RXW721315 SHR721311:SHS721315 SRN721311:SRO721315 TBJ721311:TBK721315 TLF721311:TLG721315 TVB721311:TVC721315 UEX721311:UEY721315 UOT721311:UOU721315 UYP721311:UYQ721315 VIL721311:VIM721315 VSH721311:VSI721315 WCD721311:WCE721315 WLZ721311:WMA721315 WVV721311:WVW721315 JJ786847:JK786851 TF786847:TG786851 ADB786847:ADC786851 AMX786847:AMY786851 AWT786847:AWU786851 BGP786847:BGQ786851 BQL786847:BQM786851 CAH786847:CAI786851 CKD786847:CKE786851 CTZ786847:CUA786851 DDV786847:DDW786851 DNR786847:DNS786851 DXN786847:DXO786851 EHJ786847:EHK786851 ERF786847:ERG786851 FBB786847:FBC786851 FKX786847:FKY786851 FUT786847:FUU786851 GEP786847:GEQ786851 GOL786847:GOM786851 GYH786847:GYI786851 HID786847:HIE786851 HRZ786847:HSA786851 IBV786847:IBW786851 ILR786847:ILS786851 IVN786847:IVO786851 JFJ786847:JFK786851 JPF786847:JPG786851 JZB786847:JZC786851 KIX786847:KIY786851 KST786847:KSU786851 LCP786847:LCQ786851 LML786847:LMM786851 LWH786847:LWI786851 MGD786847:MGE786851 MPZ786847:MQA786851 MZV786847:MZW786851 NJR786847:NJS786851 NTN786847:NTO786851 ODJ786847:ODK786851 ONF786847:ONG786851 OXB786847:OXC786851 PGX786847:PGY786851 PQT786847:PQU786851 QAP786847:QAQ786851 QKL786847:QKM786851 QUH786847:QUI786851 RED786847:REE786851 RNZ786847:ROA786851 RXV786847:RXW786851 SHR786847:SHS786851 SRN786847:SRO786851 TBJ786847:TBK786851 TLF786847:TLG786851 TVB786847:TVC786851 UEX786847:UEY786851 UOT786847:UOU786851 UYP786847:UYQ786851 VIL786847:VIM786851 VSH786847:VSI786851 WCD786847:WCE786851 WLZ786847:WMA786851 WVV786847:WVW786851 JJ852383:JK852387 TF852383:TG852387 ADB852383:ADC852387 AMX852383:AMY852387 AWT852383:AWU852387 BGP852383:BGQ852387 BQL852383:BQM852387 CAH852383:CAI852387 CKD852383:CKE852387 CTZ852383:CUA852387 DDV852383:DDW852387 DNR852383:DNS852387 DXN852383:DXO852387 EHJ852383:EHK852387 ERF852383:ERG852387 FBB852383:FBC852387 FKX852383:FKY852387 FUT852383:FUU852387 GEP852383:GEQ852387 GOL852383:GOM852387 GYH852383:GYI852387 HID852383:HIE852387 HRZ852383:HSA852387 IBV852383:IBW852387 ILR852383:ILS852387 IVN852383:IVO852387 JFJ852383:JFK852387 JPF852383:JPG852387 JZB852383:JZC852387 KIX852383:KIY852387 KST852383:KSU852387 LCP852383:LCQ852387 LML852383:LMM852387 LWH852383:LWI852387 MGD852383:MGE852387 MPZ852383:MQA852387 MZV852383:MZW852387 NJR852383:NJS852387 NTN852383:NTO852387 ODJ852383:ODK852387 ONF852383:ONG852387 OXB852383:OXC852387 PGX852383:PGY852387 PQT852383:PQU852387 QAP852383:QAQ852387 QKL852383:QKM852387 QUH852383:QUI852387 RED852383:REE852387 RNZ852383:ROA852387 RXV852383:RXW852387 SHR852383:SHS852387 SRN852383:SRO852387 TBJ852383:TBK852387 TLF852383:TLG852387 TVB852383:TVC852387 UEX852383:UEY852387 UOT852383:UOU852387 UYP852383:UYQ852387 VIL852383:VIM852387 VSH852383:VSI852387 WCD852383:WCE852387 WLZ852383:WMA852387 WVV852383:WVW852387 JJ917919:JK917923 TF917919:TG917923 ADB917919:ADC917923 AMX917919:AMY917923 AWT917919:AWU917923 BGP917919:BGQ917923 BQL917919:BQM917923 CAH917919:CAI917923 CKD917919:CKE917923 CTZ917919:CUA917923 DDV917919:DDW917923 DNR917919:DNS917923 DXN917919:DXO917923 EHJ917919:EHK917923 ERF917919:ERG917923 FBB917919:FBC917923 FKX917919:FKY917923 FUT917919:FUU917923 GEP917919:GEQ917923 GOL917919:GOM917923 GYH917919:GYI917923 HID917919:HIE917923 HRZ917919:HSA917923 IBV917919:IBW917923 ILR917919:ILS917923 IVN917919:IVO917923 JFJ917919:JFK917923 JPF917919:JPG917923 JZB917919:JZC917923 KIX917919:KIY917923 KST917919:KSU917923 LCP917919:LCQ917923 LML917919:LMM917923 LWH917919:LWI917923 MGD917919:MGE917923 MPZ917919:MQA917923 MZV917919:MZW917923 NJR917919:NJS917923 NTN917919:NTO917923 ODJ917919:ODK917923 ONF917919:ONG917923 OXB917919:OXC917923 PGX917919:PGY917923 PQT917919:PQU917923 QAP917919:QAQ917923 QKL917919:QKM917923 QUH917919:QUI917923 RED917919:REE917923 RNZ917919:ROA917923 RXV917919:RXW917923 SHR917919:SHS917923 SRN917919:SRO917923 TBJ917919:TBK917923 TLF917919:TLG917923 TVB917919:TVC917923 UEX917919:UEY917923 UOT917919:UOU917923 UYP917919:UYQ917923 VIL917919:VIM917923 VSH917919:VSI917923 WCD917919:WCE917923 WLZ917919:WMA917923 WVV917919:WVW917923 JJ983455:JK983459 TF983455:TG983459 ADB983455:ADC983459 AMX983455:AMY983459 AWT983455:AWU983459 BGP983455:BGQ983459 BQL983455:BQM983459 CAH983455:CAI983459 CKD983455:CKE983459 CTZ983455:CUA983459 DDV983455:DDW983459 DNR983455:DNS983459 DXN983455:DXO983459 EHJ983455:EHK983459 ERF983455:ERG983459 FBB983455:FBC983459 FKX983455:FKY983459 FUT983455:FUU983459 GEP983455:GEQ983459 GOL983455:GOM983459 GYH983455:GYI983459 HID983455:HIE983459 HRZ983455:HSA983459 IBV983455:IBW983459 ILR983455:ILS983459 IVN983455:IVO983459 JFJ983455:JFK983459 JPF983455:JPG983459 JZB983455:JZC983459 KIX983455:KIY983459 KST983455:KSU983459 LCP983455:LCQ983459 LML983455:LMM983459 LWH983455:LWI983459 MGD983455:MGE983459 MPZ983455:MQA983459 MZV983455:MZW983459 NJR983455:NJS983459 NTN983455:NTO983459 ODJ983455:ODK983459 ONF983455:ONG983459 OXB983455:OXC983459 PGX983455:PGY983459 PQT983455:PQU983459 QAP983455:QAQ983459 QKL983455:QKM983459 QUH983455:QUI983459 RED983455:REE983459 RNZ983455:ROA983459 RXV983455:RXW983459 SHR983455:SHS983459 SRN983455:SRO983459 TBJ983455:TBK983459 TLF983455:TLG983459 TVB983455:TVC983459 UEX983455:UEY983459 UOT983455:UOU983459 UYP983455:UYQ983459 VIL983455:VIM983459 VSH983455:VSI983459 WCD983455:WCE983459 WLZ983455:WMA983459 WVV983455:WVW983459" xr:uid="{00000000-0002-0000-0200-00000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J65950 TF65950 ADB65950 AMX65950 AWT65950 BGP65950 BQL65950 CAH65950 CKD65950 CTZ65950 DDV65950 DNR65950 DXN65950 EHJ65950 ERF65950 FBB65950 FKX65950 FUT65950 GEP65950 GOL65950 GYH65950 HID65950 HRZ65950 IBV65950 ILR65950 IVN65950 JFJ65950 JPF65950 JZB65950 KIX65950 KST65950 LCP65950 LML65950 LWH65950 MGD65950 MPZ65950 MZV65950 NJR65950 NTN65950 ODJ65950 ONF65950 OXB65950 PGX65950 PQT65950 QAP65950 QKL65950 QUH65950 RED65950 RNZ65950 RXV65950 SHR65950 SRN65950 TBJ65950 TLF65950 TVB65950 UEX65950 UOT65950 UYP65950 VIL65950 VSH65950 WCD65950 WLZ65950 WVV65950 JJ131486 TF131486 ADB131486 AMX131486 AWT131486 BGP131486 BQL131486 CAH131486 CKD131486 CTZ131486 DDV131486 DNR131486 DXN131486 EHJ131486 ERF131486 FBB131486 FKX131486 FUT131486 GEP131486 GOL131486 GYH131486 HID131486 HRZ131486 IBV131486 ILR131486 IVN131486 JFJ131486 JPF131486 JZB131486 KIX131486 KST131486 LCP131486 LML131486 LWH131486 MGD131486 MPZ131486 MZV131486 NJR131486 NTN131486 ODJ131486 ONF131486 OXB131486 PGX131486 PQT131486 QAP131486 QKL131486 QUH131486 RED131486 RNZ131486 RXV131486 SHR131486 SRN131486 TBJ131486 TLF131486 TVB131486 UEX131486 UOT131486 UYP131486 VIL131486 VSH131486 WCD131486 WLZ131486 WVV131486 JJ197022 TF197022 ADB197022 AMX197022 AWT197022 BGP197022 BQL197022 CAH197022 CKD197022 CTZ197022 DDV197022 DNR197022 DXN197022 EHJ197022 ERF197022 FBB197022 FKX197022 FUT197022 GEP197022 GOL197022 GYH197022 HID197022 HRZ197022 IBV197022 ILR197022 IVN197022 JFJ197022 JPF197022 JZB197022 KIX197022 KST197022 LCP197022 LML197022 LWH197022 MGD197022 MPZ197022 MZV197022 NJR197022 NTN197022 ODJ197022 ONF197022 OXB197022 PGX197022 PQT197022 QAP197022 QKL197022 QUH197022 RED197022 RNZ197022 RXV197022 SHR197022 SRN197022 TBJ197022 TLF197022 TVB197022 UEX197022 UOT197022 UYP197022 VIL197022 VSH197022 WCD197022 WLZ197022 WVV197022 JJ262558 TF262558 ADB262558 AMX262558 AWT262558 BGP262558 BQL262558 CAH262558 CKD262558 CTZ262558 DDV262558 DNR262558 DXN262558 EHJ262558 ERF262558 FBB262558 FKX262558 FUT262558 GEP262558 GOL262558 GYH262558 HID262558 HRZ262558 IBV262558 ILR262558 IVN262558 JFJ262558 JPF262558 JZB262558 KIX262558 KST262558 LCP262558 LML262558 LWH262558 MGD262558 MPZ262558 MZV262558 NJR262558 NTN262558 ODJ262558 ONF262558 OXB262558 PGX262558 PQT262558 QAP262558 QKL262558 QUH262558 RED262558 RNZ262558 RXV262558 SHR262558 SRN262558 TBJ262558 TLF262558 TVB262558 UEX262558 UOT262558 UYP262558 VIL262558 VSH262558 WCD262558 WLZ262558 WVV262558 JJ328094 TF328094 ADB328094 AMX328094 AWT328094 BGP328094 BQL328094 CAH328094 CKD328094 CTZ328094 DDV328094 DNR328094 DXN328094 EHJ328094 ERF328094 FBB328094 FKX328094 FUT328094 GEP328094 GOL328094 GYH328094 HID328094 HRZ328094 IBV328094 ILR328094 IVN328094 JFJ328094 JPF328094 JZB328094 KIX328094 KST328094 LCP328094 LML328094 LWH328094 MGD328094 MPZ328094 MZV328094 NJR328094 NTN328094 ODJ328094 ONF328094 OXB328094 PGX328094 PQT328094 QAP328094 QKL328094 QUH328094 RED328094 RNZ328094 RXV328094 SHR328094 SRN328094 TBJ328094 TLF328094 TVB328094 UEX328094 UOT328094 UYP328094 VIL328094 VSH328094 WCD328094 WLZ328094 WVV328094 JJ393630 TF393630 ADB393630 AMX393630 AWT393630 BGP393630 BQL393630 CAH393630 CKD393630 CTZ393630 DDV393630 DNR393630 DXN393630 EHJ393630 ERF393630 FBB393630 FKX393630 FUT393630 GEP393630 GOL393630 GYH393630 HID393630 HRZ393630 IBV393630 ILR393630 IVN393630 JFJ393630 JPF393630 JZB393630 KIX393630 KST393630 LCP393630 LML393630 LWH393630 MGD393630 MPZ393630 MZV393630 NJR393630 NTN393630 ODJ393630 ONF393630 OXB393630 PGX393630 PQT393630 QAP393630 QKL393630 QUH393630 RED393630 RNZ393630 RXV393630 SHR393630 SRN393630 TBJ393630 TLF393630 TVB393630 UEX393630 UOT393630 UYP393630 VIL393630 VSH393630 WCD393630 WLZ393630 WVV393630 JJ459166 TF459166 ADB459166 AMX459166 AWT459166 BGP459166 BQL459166 CAH459166 CKD459166 CTZ459166 DDV459166 DNR459166 DXN459166 EHJ459166 ERF459166 FBB459166 FKX459166 FUT459166 GEP459166 GOL459166 GYH459166 HID459166 HRZ459166 IBV459166 ILR459166 IVN459166 JFJ459166 JPF459166 JZB459166 KIX459166 KST459166 LCP459166 LML459166 LWH459166 MGD459166 MPZ459166 MZV459166 NJR459166 NTN459166 ODJ459166 ONF459166 OXB459166 PGX459166 PQT459166 QAP459166 QKL459166 QUH459166 RED459166 RNZ459166 RXV459166 SHR459166 SRN459166 TBJ459166 TLF459166 TVB459166 UEX459166 UOT459166 UYP459166 VIL459166 VSH459166 WCD459166 WLZ459166 WVV459166 JJ524702 TF524702 ADB524702 AMX524702 AWT524702 BGP524702 BQL524702 CAH524702 CKD524702 CTZ524702 DDV524702 DNR524702 DXN524702 EHJ524702 ERF524702 FBB524702 FKX524702 FUT524702 GEP524702 GOL524702 GYH524702 HID524702 HRZ524702 IBV524702 ILR524702 IVN524702 JFJ524702 JPF524702 JZB524702 KIX524702 KST524702 LCP524702 LML524702 LWH524702 MGD524702 MPZ524702 MZV524702 NJR524702 NTN524702 ODJ524702 ONF524702 OXB524702 PGX524702 PQT524702 QAP524702 QKL524702 QUH524702 RED524702 RNZ524702 RXV524702 SHR524702 SRN524702 TBJ524702 TLF524702 TVB524702 UEX524702 UOT524702 UYP524702 VIL524702 VSH524702 WCD524702 WLZ524702 WVV524702 JJ590238 TF590238 ADB590238 AMX590238 AWT590238 BGP590238 BQL590238 CAH590238 CKD590238 CTZ590238 DDV590238 DNR590238 DXN590238 EHJ590238 ERF590238 FBB590238 FKX590238 FUT590238 GEP590238 GOL590238 GYH590238 HID590238 HRZ590238 IBV590238 ILR590238 IVN590238 JFJ590238 JPF590238 JZB590238 KIX590238 KST590238 LCP590238 LML590238 LWH590238 MGD590238 MPZ590238 MZV590238 NJR590238 NTN590238 ODJ590238 ONF590238 OXB590238 PGX590238 PQT590238 QAP590238 QKL590238 QUH590238 RED590238 RNZ590238 RXV590238 SHR590238 SRN590238 TBJ590238 TLF590238 TVB590238 UEX590238 UOT590238 UYP590238 VIL590238 VSH590238 WCD590238 WLZ590238 WVV590238 JJ655774 TF655774 ADB655774 AMX655774 AWT655774 BGP655774 BQL655774 CAH655774 CKD655774 CTZ655774 DDV655774 DNR655774 DXN655774 EHJ655774 ERF655774 FBB655774 FKX655774 FUT655774 GEP655774 GOL655774 GYH655774 HID655774 HRZ655774 IBV655774 ILR655774 IVN655774 JFJ655774 JPF655774 JZB655774 KIX655774 KST655774 LCP655774 LML655774 LWH655774 MGD655774 MPZ655774 MZV655774 NJR655774 NTN655774 ODJ655774 ONF655774 OXB655774 PGX655774 PQT655774 QAP655774 QKL655774 QUH655774 RED655774 RNZ655774 RXV655774 SHR655774 SRN655774 TBJ655774 TLF655774 TVB655774 UEX655774 UOT655774 UYP655774 VIL655774 VSH655774 WCD655774 WLZ655774 WVV655774 JJ721310 TF721310 ADB721310 AMX721310 AWT721310 BGP721310 BQL721310 CAH721310 CKD721310 CTZ721310 DDV721310 DNR721310 DXN721310 EHJ721310 ERF721310 FBB721310 FKX721310 FUT721310 GEP721310 GOL721310 GYH721310 HID721310 HRZ721310 IBV721310 ILR721310 IVN721310 JFJ721310 JPF721310 JZB721310 KIX721310 KST721310 LCP721310 LML721310 LWH721310 MGD721310 MPZ721310 MZV721310 NJR721310 NTN721310 ODJ721310 ONF721310 OXB721310 PGX721310 PQT721310 QAP721310 QKL721310 QUH721310 RED721310 RNZ721310 RXV721310 SHR721310 SRN721310 TBJ721310 TLF721310 TVB721310 UEX721310 UOT721310 UYP721310 VIL721310 VSH721310 WCD721310 WLZ721310 WVV721310 JJ786846 TF786846 ADB786846 AMX786846 AWT786846 BGP786846 BQL786846 CAH786846 CKD786846 CTZ786846 DDV786846 DNR786846 DXN786846 EHJ786846 ERF786846 FBB786846 FKX786846 FUT786846 GEP786846 GOL786846 GYH786846 HID786846 HRZ786846 IBV786846 ILR786846 IVN786846 JFJ786846 JPF786846 JZB786846 KIX786846 KST786846 LCP786846 LML786846 LWH786846 MGD786846 MPZ786846 MZV786846 NJR786846 NTN786846 ODJ786846 ONF786846 OXB786846 PGX786846 PQT786846 QAP786846 QKL786846 QUH786846 RED786846 RNZ786846 RXV786846 SHR786846 SRN786846 TBJ786846 TLF786846 TVB786846 UEX786846 UOT786846 UYP786846 VIL786846 VSH786846 WCD786846 WLZ786846 WVV786846 JJ852382 TF852382 ADB852382 AMX852382 AWT852382 BGP852382 BQL852382 CAH852382 CKD852382 CTZ852382 DDV852382 DNR852382 DXN852382 EHJ852382 ERF852382 FBB852382 FKX852382 FUT852382 GEP852382 GOL852382 GYH852382 HID852382 HRZ852382 IBV852382 ILR852382 IVN852382 JFJ852382 JPF852382 JZB852382 KIX852382 KST852382 LCP852382 LML852382 LWH852382 MGD852382 MPZ852382 MZV852382 NJR852382 NTN852382 ODJ852382 ONF852382 OXB852382 PGX852382 PQT852382 QAP852382 QKL852382 QUH852382 RED852382 RNZ852382 RXV852382 SHR852382 SRN852382 TBJ852382 TLF852382 TVB852382 UEX852382 UOT852382 UYP852382 VIL852382 VSH852382 WCD852382 WLZ852382 WVV852382 JJ917918 TF917918 ADB917918 AMX917918 AWT917918 BGP917918 BQL917918 CAH917918 CKD917918 CTZ917918 DDV917918 DNR917918 DXN917918 EHJ917918 ERF917918 FBB917918 FKX917918 FUT917918 GEP917918 GOL917918 GYH917918 HID917918 HRZ917918 IBV917918 ILR917918 IVN917918 JFJ917918 JPF917918 JZB917918 KIX917918 KST917918 LCP917918 LML917918 LWH917918 MGD917918 MPZ917918 MZV917918 NJR917918 NTN917918 ODJ917918 ONF917918 OXB917918 PGX917918 PQT917918 QAP917918 QKL917918 QUH917918 RED917918 RNZ917918 RXV917918 SHR917918 SRN917918 TBJ917918 TLF917918 TVB917918 UEX917918 UOT917918 UYP917918 VIL917918 VSH917918 WCD917918 WLZ917918 WVV917918 JJ983454 TF983454 ADB983454 AMX983454 AWT983454 BGP983454 BQL983454 CAH983454 CKD983454 CTZ983454 DDV983454 DNR983454 DXN983454 EHJ983454 ERF983454 FBB983454 FKX983454 FUT983454 GEP983454 GOL983454 GYH983454 HID983454 HRZ983454 IBV983454 ILR983454 IVN983454 JFJ983454 JPF983454 JZB983454 KIX983454 KST983454 LCP983454 LML983454 LWH983454 MGD983454 MPZ983454 MZV983454 NJR983454 NTN983454 ODJ983454 ONF983454 OXB983454 PGX983454 PQT983454 QAP983454 QKL983454 QUH983454 RED983454 RNZ983454 RXV983454 SHR983454 SRN983454 TBJ983454 TLF983454 TVB983454 UEX983454 UOT983454 UYP983454 VIL983454 VSH983454 WCD983454 WLZ983454 WVV983454 JM461:JM546 TI461:TI546 ADE461:ADE546 ANA461:ANA546 AWW461:AWW546 BGS461:BGS546 BQO461:BQO546 CAK461:CAK546 CKG461:CKG546 CUC461:CUC546 DDY461:DDY546 DNU461:DNU546 DXQ461:DXQ546 EHM461:EHM546 ERI461:ERI546 FBE461:FBE546 FLA461:FLA546 FUW461:FUW546 GES461:GES546 GOO461:GOO546 GYK461:GYK546 HIG461:HIG546 HSC461:HSC546 IBY461:IBY546 ILU461:ILU546 IVQ461:IVQ546 JFM461:JFM546 JPI461:JPI546 JZE461:JZE546 KJA461:KJA546 KSW461:KSW546 LCS461:LCS546 LMO461:LMO546 LWK461:LWK546 MGG461:MGG546 MQC461:MQC546 MZY461:MZY546 NJU461:NJU546 NTQ461:NTQ546 ODM461:ODM546 ONI461:ONI546 OXE461:OXE546 PHA461:PHA546 PQW461:PQW546 QAS461:QAS546 QKO461:QKO546 QUK461:QUK546 REG461:REG546 ROC461:ROC546 RXY461:RXY546 SHU461:SHU546 SRQ461:SRQ546 TBM461:TBM546 TLI461:TLI546 TVE461:TVE546 UFA461:UFA546 UOW461:UOW546 UYS461:UYS546 VIO461:VIO546 VSK461:VSK546 WCG461:WCG546 WMC461:WMC546 WVY461:WVY546" xr:uid="{00000000-0002-0000-0200-000001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K65950 TG65950 ADC65950 AMY65950 AWU65950 BGQ65950 BQM65950 CAI65950 CKE65950 CUA65950 DDW65950 DNS65950 DXO65950 EHK65950 ERG65950 FBC65950 FKY65950 FUU65950 GEQ65950 GOM65950 GYI65950 HIE65950 HSA65950 IBW65950 ILS65950 IVO65950 JFK65950 JPG65950 JZC65950 KIY65950 KSU65950 LCQ65950 LMM65950 LWI65950 MGE65950 MQA65950 MZW65950 NJS65950 NTO65950 ODK65950 ONG65950 OXC65950 PGY65950 PQU65950 QAQ65950 QKM65950 QUI65950 REE65950 ROA65950 RXW65950 SHS65950 SRO65950 TBK65950 TLG65950 TVC65950 UEY65950 UOU65950 UYQ65950 VIM65950 VSI65950 WCE65950 WMA65950 WVW65950 JK131486 TG131486 ADC131486 AMY131486 AWU131486 BGQ131486 BQM131486 CAI131486 CKE131486 CUA131486 DDW131486 DNS131486 DXO131486 EHK131486 ERG131486 FBC131486 FKY131486 FUU131486 GEQ131486 GOM131486 GYI131486 HIE131486 HSA131486 IBW131486 ILS131486 IVO131486 JFK131486 JPG131486 JZC131486 KIY131486 KSU131486 LCQ131486 LMM131486 LWI131486 MGE131486 MQA131486 MZW131486 NJS131486 NTO131486 ODK131486 ONG131486 OXC131486 PGY131486 PQU131486 QAQ131486 QKM131486 QUI131486 REE131486 ROA131486 RXW131486 SHS131486 SRO131486 TBK131486 TLG131486 TVC131486 UEY131486 UOU131486 UYQ131486 VIM131486 VSI131486 WCE131486 WMA131486 WVW131486 JK197022 TG197022 ADC197022 AMY197022 AWU197022 BGQ197022 BQM197022 CAI197022 CKE197022 CUA197022 DDW197022 DNS197022 DXO197022 EHK197022 ERG197022 FBC197022 FKY197022 FUU197022 GEQ197022 GOM197022 GYI197022 HIE197022 HSA197022 IBW197022 ILS197022 IVO197022 JFK197022 JPG197022 JZC197022 KIY197022 KSU197022 LCQ197022 LMM197022 LWI197022 MGE197022 MQA197022 MZW197022 NJS197022 NTO197022 ODK197022 ONG197022 OXC197022 PGY197022 PQU197022 QAQ197022 QKM197022 QUI197022 REE197022 ROA197022 RXW197022 SHS197022 SRO197022 TBK197022 TLG197022 TVC197022 UEY197022 UOU197022 UYQ197022 VIM197022 VSI197022 WCE197022 WMA197022 WVW197022 JK262558 TG262558 ADC262558 AMY262558 AWU262558 BGQ262558 BQM262558 CAI262558 CKE262558 CUA262558 DDW262558 DNS262558 DXO262558 EHK262558 ERG262558 FBC262558 FKY262558 FUU262558 GEQ262558 GOM262558 GYI262558 HIE262558 HSA262558 IBW262558 ILS262558 IVO262558 JFK262558 JPG262558 JZC262558 KIY262558 KSU262558 LCQ262558 LMM262558 LWI262558 MGE262558 MQA262558 MZW262558 NJS262558 NTO262558 ODK262558 ONG262558 OXC262558 PGY262558 PQU262558 QAQ262558 QKM262558 QUI262558 REE262558 ROA262558 RXW262558 SHS262558 SRO262558 TBK262558 TLG262558 TVC262558 UEY262558 UOU262558 UYQ262558 VIM262558 VSI262558 WCE262558 WMA262558 WVW262558 JK328094 TG328094 ADC328094 AMY328094 AWU328094 BGQ328094 BQM328094 CAI328094 CKE328094 CUA328094 DDW328094 DNS328094 DXO328094 EHK328094 ERG328094 FBC328094 FKY328094 FUU328094 GEQ328094 GOM328094 GYI328094 HIE328094 HSA328094 IBW328094 ILS328094 IVO328094 JFK328094 JPG328094 JZC328094 KIY328094 KSU328094 LCQ328094 LMM328094 LWI328094 MGE328094 MQA328094 MZW328094 NJS328094 NTO328094 ODK328094 ONG328094 OXC328094 PGY328094 PQU328094 QAQ328094 QKM328094 QUI328094 REE328094 ROA328094 RXW328094 SHS328094 SRO328094 TBK328094 TLG328094 TVC328094 UEY328094 UOU328094 UYQ328094 VIM328094 VSI328094 WCE328094 WMA328094 WVW328094 JK393630 TG393630 ADC393630 AMY393630 AWU393630 BGQ393630 BQM393630 CAI393630 CKE393630 CUA393630 DDW393630 DNS393630 DXO393630 EHK393630 ERG393630 FBC393630 FKY393630 FUU393630 GEQ393630 GOM393630 GYI393630 HIE393630 HSA393630 IBW393630 ILS393630 IVO393630 JFK393630 JPG393630 JZC393630 KIY393630 KSU393630 LCQ393630 LMM393630 LWI393630 MGE393630 MQA393630 MZW393630 NJS393630 NTO393630 ODK393630 ONG393630 OXC393630 PGY393630 PQU393630 QAQ393630 QKM393630 QUI393630 REE393630 ROA393630 RXW393630 SHS393630 SRO393630 TBK393630 TLG393630 TVC393630 UEY393630 UOU393630 UYQ393630 VIM393630 VSI393630 WCE393630 WMA393630 WVW393630 JK459166 TG459166 ADC459166 AMY459166 AWU459166 BGQ459166 BQM459166 CAI459166 CKE459166 CUA459166 DDW459166 DNS459166 DXO459166 EHK459166 ERG459166 FBC459166 FKY459166 FUU459166 GEQ459166 GOM459166 GYI459166 HIE459166 HSA459166 IBW459166 ILS459166 IVO459166 JFK459166 JPG459166 JZC459166 KIY459166 KSU459166 LCQ459166 LMM459166 LWI459166 MGE459166 MQA459166 MZW459166 NJS459166 NTO459166 ODK459166 ONG459166 OXC459166 PGY459166 PQU459166 QAQ459166 QKM459166 QUI459166 REE459166 ROA459166 RXW459166 SHS459166 SRO459166 TBK459166 TLG459166 TVC459166 UEY459166 UOU459166 UYQ459166 VIM459166 VSI459166 WCE459166 WMA459166 WVW459166 JK524702 TG524702 ADC524702 AMY524702 AWU524702 BGQ524702 BQM524702 CAI524702 CKE524702 CUA524702 DDW524702 DNS524702 DXO524702 EHK524702 ERG524702 FBC524702 FKY524702 FUU524702 GEQ524702 GOM524702 GYI524702 HIE524702 HSA524702 IBW524702 ILS524702 IVO524702 JFK524702 JPG524702 JZC524702 KIY524702 KSU524702 LCQ524702 LMM524702 LWI524702 MGE524702 MQA524702 MZW524702 NJS524702 NTO524702 ODK524702 ONG524702 OXC524702 PGY524702 PQU524702 QAQ524702 QKM524702 QUI524702 REE524702 ROA524702 RXW524702 SHS524702 SRO524702 TBK524702 TLG524702 TVC524702 UEY524702 UOU524702 UYQ524702 VIM524702 VSI524702 WCE524702 WMA524702 WVW524702 JK590238 TG590238 ADC590238 AMY590238 AWU590238 BGQ590238 BQM590238 CAI590238 CKE590238 CUA590238 DDW590238 DNS590238 DXO590238 EHK590238 ERG590238 FBC590238 FKY590238 FUU590238 GEQ590238 GOM590238 GYI590238 HIE590238 HSA590238 IBW590238 ILS590238 IVO590238 JFK590238 JPG590238 JZC590238 KIY590238 KSU590238 LCQ590238 LMM590238 LWI590238 MGE590238 MQA590238 MZW590238 NJS590238 NTO590238 ODK590238 ONG590238 OXC590238 PGY590238 PQU590238 QAQ590238 QKM590238 QUI590238 REE590238 ROA590238 RXW590238 SHS590238 SRO590238 TBK590238 TLG590238 TVC590238 UEY590238 UOU590238 UYQ590238 VIM590238 VSI590238 WCE590238 WMA590238 WVW590238 JK655774 TG655774 ADC655774 AMY655774 AWU655774 BGQ655774 BQM655774 CAI655774 CKE655774 CUA655774 DDW655774 DNS655774 DXO655774 EHK655774 ERG655774 FBC655774 FKY655774 FUU655774 GEQ655774 GOM655774 GYI655774 HIE655774 HSA655774 IBW655774 ILS655774 IVO655774 JFK655774 JPG655774 JZC655774 KIY655774 KSU655774 LCQ655774 LMM655774 LWI655774 MGE655774 MQA655774 MZW655774 NJS655774 NTO655774 ODK655774 ONG655774 OXC655774 PGY655774 PQU655774 QAQ655774 QKM655774 QUI655774 REE655774 ROA655774 RXW655774 SHS655774 SRO655774 TBK655774 TLG655774 TVC655774 UEY655774 UOU655774 UYQ655774 VIM655774 VSI655774 WCE655774 WMA655774 WVW655774 JK721310 TG721310 ADC721310 AMY721310 AWU721310 BGQ721310 BQM721310 CAI721310 CKE721310 CUA721310 DDW721310 DNS721310 DXO721310 EHK721310 ERG721310 FBC721310 FKY721310 FUU721310 GEQ721310 GOM721310 GYI721310 HIE721310 HSA721310 IBW721310 ILS721310 IVO721310 JFK721310 JPG721310 JZC721310 KIY721310 KSU721310 LCQ721310 LMM721310 LWI721310 MGE721310 MQA721310 MZW721310 NJS721310 NTO721310 ODK721310 ONG721310 OXC721310 PGY721310 PQU721310 QAQ721310 QKM721310 QUI721310 REE721310 ROA721310 RXW721310 SHS721310 SRO721310 TBK721310 TLG721310 TVC721310 UEY721310 UOU721310 UYQ721310 VIM721310 VSI721310 WCE721310 WMA721310 WVW721310 JK786846 TG786846 ADC786846 AMY786846 AWU786846 BGQ786846 BQM786846 CAI786846 CKE786846 CUA786846 DDW786846 DNS786846 DXO786846 EHK786846 ERG786846 FBC786846 FKY786846 FUU786846 GEQ786846 GOM786846 GYI786846 HIE786846 HSA786846 IBW786846 ILS786846 IVO786846 JFK786846 JPG786846 JZC786846 KIY786846 KSU786846 LCQ786846 LMM786846 LWI786846 MGE786846 MQA786846 MZW786846 NJS786846 NTO786846 ODK786846 ONG786846 OXC786846 PGY786846 PQU786846 QAQ786846 QKM786846 QUI786846 REE786846 ROA786846 RXW786846 SHS786846 SRO786846 TBK786846 TLG786846 TVC786846 UEY786846 UOU786846 UYQ786846 VIM786846 VSI786846 WCE786846 WMA786846 WVW786846 JK852382 TG852382 ADC852382 AMY852382 AWU852382 BGQ852382 BQM852382 CAI852382 CKE852382 CUA852382 DDW852382 DNS852382 DXO852382 EHK852382 ERG852382 FBC852382 FKY852382 FUU852382 GEQ852382 GOM852382 GYI852382 HIE852382 HSA852382 IBW852382 ILS852382 IVO852382 JFK852382 JPG852382 JZC852382 KIY852382 KSU852382 LCQ852382 LMM852382 LWI852382 MGE852382 MQA852382 MZW852382 NJS852382 NTO852382 ODK852382 ONG852382 OXC852382 PGY852382 PQU852382 QAQ852382 QKM852382 QUI852382 REE852382 ROA852382 RXW852382 SHS852382 SRO852382 TBK852382 TLG852382 TVC852382 UEY852382 UOU852382 UYQ852382 VIM852382 VSI852382 WCE852382 WMA852382 WVW852382 JK917918 TG917918 ADC917918 AMY917918 AWU917918 BGQ917918 BQM917918 CAI917918 CKE917918 CUA917918 DDW917918 DNS917918 DXO917918 EHK917918 ERG917918 FBC917918 FKY917918 FUU917918 GEQ917918 GOM917918 GYI917918 HIE917918 HSA917918 IBW917918 ILS917918 IVO917918 JFK917918 JPG917918 JZC917918 KIY917918 KSU917918 LCQ917918 LMM917918 LWI917918 MGE917918 MQA917918 MZW917918 NJS917918 NTO917918 ODK917918 ONG917918 OXC917918 PGY917918 PQU917918 QAQ917918 QKM917918 QUI917918 REE917918 ROA917918 RXW917918 SHS917918 SRO917918 TBK917918 TLG917918 TVC917918 UEY917918 UOU917918 UYQ917918 VIM917918 VSI917918 WCE917918 WMA917918 WVW917918 JK983454 TG983454 ADC983454 AMY983454 AWU983454 BGQ983454 BQM983454 CAI983454 CKE983454 CUA983454 DDW983454 DNS983454 DXO983454 EHK983454 ERG983454 FBC983454 FKY983454 FUU983454 GEQ983454 GOM983454 GYI983454 HIE983454 HSA983454 IBW983454 ILS983454 IVO983454 JFK983454 JPG983454 JZC983454 KIY983454 KSU983454 LCQ983454 LMM983454 LWI983454 MGE983454 MQA983454 MZW983454 NJS983454 NTO983454 ODK983454 ONG983454 OXC983454 PGY983454 PQU983454 QAQ983454 QKM983454 QUI983454 REE983454 ROA983454 RXW983454 SHS983454 SRO983454 TBK983454 TLG983454 TVC983454 UEY983454 UOU983454 UYQ983454 VIM983454 VSI983454 WCE983454 WMA983454 WVW983454 JN461:JN546 TJ461:TJ546 ADF461:ADF546 ANB461:ANB546 AWX461:AWX546 BGT461:BGT546 BQP461:BQP546 CAL461:CAL546 CKH461:CKH546 CUD461:CUD546 DDZ461:DDZ546 DNV461:DNV546 DXR461:DXR546 EHN461:EHN546 ERJ461:ERJ546 FBF461:FBF546 FLB461:FLB546 FUX461:FUX546 GET461:GET546 GOP461:GOP546 GYL461:GYL546 HIH461:HIH546 HSD461:HSD546 IBZ461:IBZ546 ILV461:ILV546 IVR461:IVR546 JFN461:JFN546 JPJ461:JPJ546 JZF461:JZF546 KJB461:KJB546 KSX461:KSX546 LCT461:LCT546 LMP461:LMP546 LWL461:LWL546 MGH461:MGH546 MQD461:MQD546 MZZ461:MZZ546 NJV461:NJV546 NTR461:NTR546 ODN461:ODN546 ONJ461:ONJ546 OXF461:OXF546 PHB461:PHB546 PQX461:PQX546 QAT461:QAT546 QKP461:QKP546 QUL461:QUL546 REH461:REH546 ROD461:ROD546 RXZ461:RXZ546 SHV461:SHV546 SRR461:SRR546 TBN461:TBN546 TLJ461:TLJ546 TVF461:TVF546 UFB461:UFB546 UOX461:UOX546 UYT461:UYT546 VIP461:VIP546 VSL461:VSL546 WCH461:WCH546 WMD461:WMD546 WVZ461:WVZ546" xr:uid="{00000000-0002-0000-0200-000002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J65956:JK65974 TF65956:TG65974 ADB65956:ADC65974 AMX65956:AMY65974 AWT65956:AWU65974 BGP65956:BGQ65974 BQL65956:BQM65974 CAH65956:CAI65974 CKD65956:CKE65974 CTZ65956:CUA65974 DDV65956:DDW65974 DNR65956:DNS65974 DXN65956:DXO65974 EHJ65956:EHK65974 ERF65956:ERG65974 FBB65956:FBC65974 FKX65956:FKY65974 FUT65956:FUU65974 GEP65956:GEQ65974 GOL65956:GOM65974 GYH65956:GYI65974 HID65956:HIE65974 HRZ65956:HSA65974 IBV65956:IBW65974 ILR65956:ILS65974 IVN65956:IVO65974 JFJ65956:JFK65974 JPF65956:JPG65974 JZB65956:JZC65974 KIX65956:KIY65974 KST65956:KSU65974 LCP65956:LCQ65974 LML65956:LMM65974 LWH65956:LWI65974 MGD65956:MGE65974 MPZ65956:MQA65974 MZV65956:MZW65974 NJR65956:NJS65974 NTN65956:NTO65974 ODJ65956:ODK65974 ONF65956:ONG65974 OXB65956:OXC65974 PGX65956:PGY65974 PQT65956:PQU65974 QAP65956:QAQ65974 QKL65956:QKM65974 QUH65956:QUI65974 RED65956:REE65974 RNZ65956:ROA65974 RXV65956:RXW65974 SHR65956:SHS65974 SRN65956:SRO65974 TBJ65956:TBK65974 TLF65956:TLG65974 TVB65956:TVC65974 UEX65956:UEY65974 UOT65956:UOU65974 UYP65956:UYQ65974 VIL65956:VIM65974 VSH65956:VSI65974 WCD65956:WCE65974 WLZ65956:WMA65974 WVV65956:WVW65974 JJ131492:JK131510 TF131492:TG131510 ADB131492:ADC131510 AMX131492:AMY131510 AWT131492:AWU131510 BGP131492:BGQ131510 BQL131492:BQM131510 CAH131492:CAI131510 CKD131492:CKE131510 CTZ131492:CUA131510 DDV131492:DDW131510 DNR131492:DNS131510 DXN131492:DXO131510 EHJ131492:EHK131510 ERF131492:ERG131510 FBB131492:FBC131510 FKX131492:FKY131510 FUT131492:FUU131510 GEP131492:GEQ131510 GOL131492:GOM131510 GYH131492:GYI131510 HID131492:HIE131510 HRZ131492:HSA131510 IBV131492:IBW131510 ILR131492:ILS131510 IVN131492:IVO131510 JFJ131492:JFK131510 JPF131492:JPG131510 JZB131492:JZC131510 KIX131492:KIY131510 KST131492:KSU131510 LCP131492:LCQ131510 LML131492:LMM131510 LWH131492:LWI131510 MGD131492:MGE131510 MPZ131492:MQA131510 MZV131492:MZW131510 NJR131492:NJS131510 NTN131492:NTO131510 ODJ131492:ODK131510 ONF131492:ONG131510 OXB131492:OXC131510 PGX131492:PGY131510 PQT131492:PQU131510 QAP131492:QAQ131510 QKL131492:QKM131510 QUH131492:QUI131510 RED131492:REE131510 RNZ131492:ROA131510 RXV131492:RXW131510 SHR131492:SHS131510 SRN131492:SRO131510 TBJ131492:TBK131510 TLF131492:TLG131510 TVB131492:TVC131510 UEX131492:UEY131510 UOT131492:UOU131510 UYP131492:UYQ131510 VIL131492:VIM131510 VSH131492:VSI131510 WCD131492:WCE131510 WLZ131492:WMA131510 WVV131492:WVW131510 JJ197028:JK197046 TF197028:TG197046 ADB197028:ADC197046 AMX197028:AMY197046 AWT197028:AWU197046 BGP197028:BGQ197046 BQL197028:BQM197046 CAH197028:CAI197046 CKD197028:CKE197046 CTZ197028:CUA197046 DDV197028:DDW197046 DNR197028:DNS197046 DXN197028:DXO197046 EHJ197028:EHK197046 ERF197028:ERG197046 FBB197028:FBC197046 FKX197028:FKY197046 FUT197028:FUU197046 GEP197028:GEQ197046 GOL197028:GOM197046 GYH197028:GYI197046 HID197028:HIE197046 HRZ197028:HSA197046 IBV197028:IBW197046 ILR197028:ILS197046 IVN197028:IVO197046 JFJ197028:JFK197046 JPF197028:JPG197046 JZB197028:JZC197046 KIX197028:KIY197046 KST197028:KSU197046 LCP197028:LCQ197046 LML197028:LMM197046 LWH197028:LWI197046 MGD197028:MGE197046 MPZ197028:MQA197046 MZV197028:MZW197046 NJR197028:NJS197046 NTN197028:NTO197046 ODJ197028:ODK197046 ONF197028:ONG197046 OXB197028:OXC197046 PGX197028:PGY197046 PQT197028:PQU197046 QAP197028:QAQ197046 QKL197028:QKM197046 QUH197028:QUI197046 RED197028:REE197046 RNZ197028:ROA197046 RXV197028:RXW197046 SHR197028:SHS197046 SRN197028:SRO197046 TBJ197028:TBK197046 TLF197028:TLG197046 TVB197028:TVC197046 UEX197028:UEY197046 UOT197028:UOU197046 UYP197028:UYQ197046 VIL197028:VIM197046 VSH197028:VSI197046 WCD197028:WCE197046 WLZ197028:WMA197046 WVV197028:WVW197046 JJ262564:JK262582 TF262564:TG262582 ADB262564:ADC262582 AMX262564:AMY262582 AWT262564:AWU262582 BGP262564:BGQ262582 BQL262564:BQM262582 CAH262564:CAI262582 CKD262564:CKE262582 CTZ262564:CUA262582 DDV262564:DDW262582 DNR262564:DNS262582 DXN262564:DXO262582 EHJ262564:EHK262582 ERF262564:ERG262582 FBB262564:FBC262582 FKX262564:FKY262582 FUT262564:FUU262582 GEP262564:GEQ262582 GOL262564:GOM262582 GYH262564:GYI262582 HID262564:HIE262582 HRZ262564:HSA262582 IBV262564:IBW262582 ILR262564:ILS262582 IVN262564:IVO262582 JFJ262564:JFK262582 JPF262564:JPG262582 JZB262564:JZC262582 KIX262564:KIY262582 KST262564:KSU262582 LCP262564:LCQ262582 LML262564:LMM262582 LWH262564:LWI262582 MGD262564:MGE262582 MPZ262564:MQA262582 MZV262564:MZW262582 NJR262564:NJS262582 NTN262564:NTO262582 ODJ262564:ODK262582 ONF262564:ONG262582 OXB262564:OXC262582 PGX262564:PGY262582 PQT262564:PQU262582 QAP262564:QAQ262582 QKL262564:QKM262582 QUH262564:QUI262582 RED262564:REE262582 RNZ262564:ROA262582 RXV262564:RXW262582 SHR262564:SHS262582 SRN262564:SRO262582 TBJ262564:TBK262582 TLF262564:TLG262582 TVB262564:TVC262582 UEX262564:UEY262582 UOT262564:UOU262582 UYP262564:UYQ262582 VIL262564:VIM262582 VSH262564:VSI262582 WCD262564:WCE262582 WLZ262564:WMA262582 WVV262564:WVW262582 JJ328100:JK328118 TF328100:TG328118 ADB328100:ADC328118 AMX328100:AMY328118 AWT328100:AWU328118 BGP328100:BGQ328118 BQL328100:BQM328118 CAH328100:CAI328118 CKD328100:CKE328118 CTZ328100:CUA328118 DDV328100:DDW328118 DNR328100:DNS328118 DXN328100:DXO328118 EHJ328100:EHK328118 ERF328100:ERG328118 FBB328100:FBC328118 FKX328100:FKY328118 FUT328100:FUU328118 GEP328100:GEQ328118 GOL328100:GOM328118 GYH328100:GYI328118 HID328100:HIE328118 HRZ328100:HSA328118 IBV328100:IBW328118 ILR328100:ILS328118 IVN328100:IVO328118 JFJ328100:JFK328118 JPF328100:JPG328118 JZB328100:JZC328118 KIX328100:KIY328118 KST328100:KSU328118 LCP328100:LCQ328118 LML328100:LMM328118 LWH328100:LWI328118 MGD328100:MGE328118 MPZ328100:MQA328118 MZV328100:MZW328118 NJR328100:NJS328118 NTN328100:NTO328118 ODJ328100:ODK328118 ONF328100:ONG328118 OXB328100:OXC328118 PGX328100:PGY328118 PQT328100:PQU328118 QAP328100:QAQ328118 QKL328100:QKM328118 QUH328100:QUI328118 RED328100:REE328118 RNZ328100:ROA328118 RXV328100:RXW328118 SHR328100:SHS328118 SRN328100:SRO328118 TBJ328100:TBK328118 TLF328100:TLG328118 TVB328100:TVC328118 UEX328100:UEY328118 UOT328100:UOU328118 UYP328100:UYQ328118 VIL328100:VIM328118 VSH328100:VSI328118 WCD328100:WCE328118 WLZ328100:WMA328118 WVV328100:WVW328118 JJ393636:JK393654 TF393636:TG393654 ADB393636:ADC393654 AMX393636:AMY393654 AWT393636:AWU393654 BGP393636:BGQ393654 BQL393636:BQM393654 CAH393636:CAI393654 CKD393636:CKE393654 CTZ393636:CUA393654 DDV393636:DDW393654 DNR393636:DNS393654 DXN393636:DXO393654 EHJ393636:EHK393654 ERF393636:ERG393654 FBB393636:FBC393654 FKX393636:FKY393654 FUT393636:FUU393654 GEP393636:GEQ393654 GOL393636:GOM393654 GYH393636:GYI393654 HID393636:HIE393654 HRZ393636:HSA393654 IBV393636:IBW393654 ILR393636:ILS393654 IVN393636:IVO393654 JFJ393636:JFK393654 JPF393636:JPG393654 JZB393636:JZC393654 KIX393636:KIY393654 KST393636:KSU393654 LCP393636:LCQ393654 LML393636:LMM393654 LWH393636:LWI393654 MGD393636:MGE393654 MPZ393636:MQA393654 MZV393636:MZW393654 NJR393636:NJS393654 NTN393636:NTO393654 ODJ393636:ODK393654 ONF393636:ONG393654 OXB393636:OXC393654 PGX393636:PGY393654 PQT393636:PQU393654 QAP393636:QAQ393654 QKL393636:QKM393654 QUH393636:QUI393654 RED393636:REE393654 RNZ393636:ROA393654 RXV393636:RXW393654 SHR393636:SHS393654 SRN393636:SRO393654 TBJ393636:TBK393654 TLF393636:TLG393654 TVB393636:TVC393654 UEX393636:UEY393654 UOT393636:UOU393654 UYP393636:UYQ393654 VIL393636:VIM393654 VSH393636:VSI393654 WCD393636:WCE393654 WLZ393636:WMA393654 WVV393636:WVW393654 JJ459172:JK459190 TF459172:TG459190 ADB459172:ADC459190 AMX459172:AMY459190 AWT459172:AWU459190 BGP459172:BGQ459190 BQL459172:BQM459190 CAH459172:CAI459190 CKD459172:CKE459190 CTZ459172:CUA459190 DDV459172:DDW459190 DNR459172:DNS459190 DXN459172:DXO459190 EHJ459172:EHK459190 ERF459172:ERG459190 FBB459172:FBC459190 FKX459172:FKY459190 FUT459172:FUU459190 GEP459172:GEQ459190 GOL459172:GOM459190 GYH459172:GYI459190 HID459172:HIE459190 HRZ459172:HSA459190 IBV459172:IBW459190 ILR459172:ILS459190 IVN459172:IVO459190 JFJ459172:JFK459190 JPF459172:JPG459190 JZB459172:JZC459190 KIX459172:KIY459190 KST459172:KSU459190 LCP459172:LCQ459190 LML459172:LMM459190 LWH459172:LWI459190 MGD459172:MGE459190 MPZ459172:MQA459190 MZV459172:MZW459190 NJR459172:NJS459190 NTN459172:NTO459190 ODJ459172:ODK459190 ONF459172:ONG459190 OXB459172:OXC459190 PGX459172:PGY459190 PQT459172:PQU459190 QAP459172:QAQ459190 QKL459172:QKM459190 QUH459172:QUI459190 RED459172:REE459190 RNZ459172:ROA459190 RXV459172:RXW459190 SHR459172:SHS459190 SRN459172:SRO459190 TBJ459172:TBK459190 TLF459172:TLG459190 TVB459172:TVC459190 UEX459172:UEY459190 UOT459172:UOU459190 UYP459172:UYQ459190 VIL459172:VIM459190 VSH459172:VSI459190 WCD459172:WCE459190 WLZ459172:WMA459190 WVV459172:WVW459190 JJ524708:JK524726 TF524708:TG524726 ADB524708:ADC524726 AMX524708:AMY524726 AWT524708:AWU524726 BGP524708:BGQ524726 BQL524708:BQM524726 CAH524708:CAI524726 CKD524708:CKE524726 CTZ524708:CUA524726 DDV524708:DDW524726 DNR524708:DNS524726 DXN524708:DXO524726 EHJ524708:EHK524726 ERF524708:ERG524726 FBB524708:FBC524726 FKX524708:FKY524726 FUT524708:FUU524726 GEP524708:GEQ524726 GOL524708:GOM524726 GYH524708:GYI524726 HID524708:HIE524726 HRZ524708:HSA524726 IBV524708:IBW524726 ILR524708:ILS524726 IVN524708:IVO524726 JFJ524708:JFK524726 JPF524708:JPG524726 JZB524708:JZC524726 KIX524708:KIY524726 KST524708:KSU524726 LCP524708:LCQ524726 LML524708:LMM524726 LWH524708:LWI524726 MGD524708:MGE524726 MPZ524708:MQA524726 MZV524708:MZW524726 NJR524708:NJS524726 NTN524708:NTO524726 ODJ524708:ODK524726 ONF524708:ONG524726 OXB524708:OXC524726 PGX524708:PGY524726 PQT524708:PQU524726 QAP524708:QAQ524726 QKL524708:QKM524726 QUH524708:QUI524726 RED524708:REE524726 RNZ524708:ROA524726 RXV524708:RXW524726 SHR524708:SHS524726 SRN524708:SRO524726 TBJ524708:TBK524726 TLF524708:TLG524726 TVB524708:TVC524726 UEX524708:UEY524726 UOT524708:UOU524726 UYP524708:UYQ524726 VIL524708:VIM524726 VSH524708:VSI524726 WCD524708:WCE524726 WLZ524708:WMA524726 WVV524708:WVW524726 JJ590244:JK590262 TF590244:TG590262 ADB590244:ADC590262 AMX590244:AMY590262 AWT590244:AWU590262 BGP590244:BGQ590262 BQL590244:BQM590262 CAH590244:CAI590262 CKD590244:CKE590262 CTZ590244:CUA590262 DDV590244:DDW590262 DNR590244:DNS590262 DXN590244:DXO590262 EHJ590244:EHK590262 ERF590244:ERG590262 FBB590244:FBC590262 FKX590244:FKY590262 FUT590244:FUU590262 GEP590244:GEQ590262 GOL590244:GOM590262 GYH590244:GYI590262 HID590244:HIE590262 HRZ590244:HSA590262 IBV590244:IBW590262 ILR590244:ILS590262 IVN590244:IVO590262 JFJ590244:JFK590262 JPF590244:JPG590262 JZB590244:JZC590262 KIX590244:KIY590262 KST590244:KSU590262 LCP590244:LCQ590262 LML590244:LMM590262 LWH590244:LWI590262 MGD590244:MGE590262 MPZ590244:MQA590262 MZV590244:MZW590262 NJR590244:NJS590262 NTN590244:NTO590262 ODJ590244:ODK590262 ONF590244:ONG590262 OXB590244:OXC590262 PGX590244:PGY590262 PQT590244:PQU590262 QAP590244:QAQ590262 QKL590244:QKM590262 QUH590244:QUI590262 RED590244:REE590262 RNZ590244:ROA590262 RXV590244:RXW590262 SHR590244:SHS590262 SRN590244:SRO590262 TBJ590244:TBK590262 TLF590244:TLG590262 TVB590244:TVC590262 UEX590244:UEY590262 UOT590244:UOU590262 UYP590244:UYQ590262 VIL590244:VIM590262 VSH590244:VSI590262 WCD590244:WCE590262 WLZ590244:WMA590262 WVV590244:WVW590262 JJ655780:JK655798 TF655780:TG655798 ADB655780:ADC655798 AMX655780:AMY655798 AWT655780:AWU655798 BGP655780:BGQ655798 BQL655780:BQM655798 CAH655780:CAI655798 CKD655780:CKE655798 CTZ655780:CUA655798 DDV655780:DDW655798 DNR655780:DNS655798 DXN655780:DXO655798 EHJ655780:EHK655798 ERF655780:ERG655798 FBB655780:FBC655798 FKX655780:FKY655798 FUT655780:FUU655798 GEP655780:GEQ655798 GOL655780:GOM655798 GYH655780:GYI655798 HID655780:HIE655798 HRZ655780:HSA655798 IBV655780:IBW655798 ILR655780:ILS655798 IVN655780:IVO655798 JFJ655780:JFK655798 JPF655780:JPG655798 JZB655780:JZC655798 KIX655780:KIY655798 KST655780:KSU655798 LCP655780:LCQ655798 LML655780:LMM655798 LWH655780:LWI655798 MGD655780:MGE655798 MPZ655780:MQA655798 MZV655780:MZW655798 NJR655780:NJS655798 NTN655780:NTO655798 ODJ655780:ODK655798 ONF655780:ONG655798 OXB655780:OXC655798 PGX655780:PGY655798 PQT655780:PQU655798 QAP655780:QAQ655798 QKL655780:QKM655798 QUH655780:QUI655798 RED655780:REE655798 RNZ655780:ROA655798 RXV655780:RXW655798 SHR655780:SHS655798 SRN655780:SRO655798 TBJ655780:TBK655798 TLF655780:TLG655798 TVB655780:TVC655798 UEX655780:UEY655798 UOT655780:UOU655798 UYP655780:UYQ655798 VIL655780:VIM655798 VSH655780:VSI655798 WCD655780:WCE655798 WLZ655780:WMA655798 WVV655780:WVW655798 JJ721316:JK721334 TF721316:TG721334 ADB721316:ADC721334 AMX721316:AMY721334 AWT721316:AWU721334 BGP721316:BGQ721334 BQL721316:BQM721334 CAH721316:CAI721334 CKD721316:CKE721334 CTZ721316:CUA721334 DDV721316:DDW721334 DNR721316:DNS721334 DXN721316:DXO721334 EHJ721316:EHK721334 ERF721316:ERG721334 FBB721316:FBC721334 FKX721316:FKY721334 FUT721316:FUU721334 GEP721316:GEQ721334 GOL721316:GOM721334 GYH721316:GYI721334 HID721316:HIE721334 HRZ721316:HSA721334 IBV721316:IBW721334 ILR721316:ILS721334 IVN721316:IVO721334 JFJ721316:JFK721334 JPF721316:JPG721334 JZB721316:JZC721334 KIX721316:KIY721334 KST721316:KSU721334 LCP721316:LCQ721334 LML721316:LMM721334 LWH721316:LWI721334 MGD721316:MGE721334 MPZ721316:MQA721334 MZV721316:MZW721334 NJR721316:NJS721334 NTN721316:NTO721334 ODJ721316:ODK721334 ONF721316:ONG721334 OXB721316:OXC721334 PGX721316:PGY721334 PQT721316:PQU721334 QAP721316:QAQ721334 QKL721316:QKM721334 QUH721316:QUI721334 RED721316:REE721334 RNZ721316:ROA721334 RXV721316:RXW721334 SHR721316:SHS721334 SRN721316:SRO721334 TBJ721316:TBK721334 TLF721316:TLG721334 TVB721316:TVC721334 UEX721316:UEY721334 UOT721316:UOU721334 UYP721316:UYQ721334 VIL721316:VIM721334 VSH721316:VSI721334 WCD721316:WCE721334 WLZ721316:WMA721334 WVV721316:WVW721334 JJ786852:JK786870 TF786852:TG786870 ADB786852:ADC786870 AMX786852:AMY786870 AWT786852:AWU786870 BGP786852:BGQ786870 BQL786852:BQM786870 CAH786852:CAI786870 CKD786852:CKE786870 CTZ786852:CUA786870 DDV786852:DDW786870 DNR786852:DNS786870 DXN786852:DXO786870 EHJ786852:EHK786870 ERF786852:ERG786870 FBB786852:FBC786870 FKX786852:FKY786870 FUT786852:FUU786870 GEP786852:GEQ786870 GOL786852:GOM786870 GYH786852:GYI786870 HID786852:HIE786870 HRZ786852:HSA786870 IBV786852:IBW786870 ILR786852:ILS786870 IVN786852:IVO786870 JFJ786852:JFK786870 JPF786852:JPG786870 JZB786852:JZC786870 KIX786852:KIY786870 KST786852:KSU786870 LCP786852:LCQ786870 LML786852:LMM786870 LWH786852:LWI786870 MGD786852:MGE786870 MPZ786852:MQA786870 MZV786852:MZW786870 NJR786852:NJS786870 NTN786852:NTO786870 ODJ786852:ODK786870 ONF786852:ONG786870 OXB786852:OXC786870 PGX786852:PGY786870 PQT786852:PQU786870 QAP786852:QAQ786870 QKL786852:QKM786870 QUH786852:QUI786870 RED786852:REE786870 RNZ786852:ROA786870 RXV786852:RXW786870 SHR786852:SHS786870 SRN786852:SRO786870 TBJ786852:TBK786870 TLF786852:TLG786870 TVB786852:TVC786870 UEX786852:UEY786870 UOT786852:UOU786870 UYP786852:UYQ786870 VIL786852:VIM786870 VSH786852:VSI786870 WCD786852:WCE786870 WLZ786852:WMA786870 WVV786852:WVW786870 JJ852388:JK852406 TF852388:TG852406 ADB852388:ADC852406 AMX852388:AMY852406 AWT852388:AWU852406 BGP852388:BGQ852406 BQL852388:BQM852406 CAH852388:CAI852406 CKD852388:CKE852406 CTZ852388:CUA852406 DDV852388:DDW852406 DNR852388:DNS852406 DXN852388:DXO852406 EHJ852388:EHK852406 ERF852388:ERG852406 FBB852388:FBC852406 FKX852388:FKY852406 FUT852388:FUU852406 GEP852388:GEQ852406 GOL852388:GOM852406 GYH852388:GYI852406 HID852388:HIE852406 HRZ852388:HSA852406 IBV852388:IBW852406 ILR852388:ILS852406 IVN852388:IVO852406 JFJ852388:JFK852406 JPF852388:JPG852406 JZB852388:JZC852406 KIX852388:KIY852406 KST852388:KSU852406 LCP852388:LCQ852406 LML852388:LMM852406 LWH852388:LWI852406 MGD852388:MGE852406 MPZ852388:MQA852406 MZV852388:MZW852406 NJR852388:NJS852406 NTN852388:NTO852406 ODJ852388:ODK852406 ONF852388:ONG852406 OXB852388:OXC852406 PGX852388:PGY852406 PQT852388:PQU852406 QAP852388:QAQ852406 QKL852388:QKM852406 QUH852388:QUI852406 RED852388:REE852406 RNZ852388:ROA852406 RXV852388:RXW852406 SHR852388:SHS852406 SRN852388:SRO852406 TBJ852388:TBK852406 TLF852388:TLG852406 TVB852388:TVC852406 UEX852388:UEY852406 UOT852388:UOU852406 UYP852388:UYQ852406 VIL852388:VIM852406 VSH852388:VSI852406 WCD852388:WCE852406 WLZ852388:WMA852406 WVV852388:WVW852406 JJ917924:JK917942 TF917924:TG917942 ADB917924:ADC917942 AMX917924:AMY917942 AWT917924:AWU917942 BGP917924:BGQ917942 BQL917924:BQM917942 CAH917924:CAI917942 CKD917924:CKE917942 CTZ917924:CUA917942 DDV917924:DDW917942 DNR917924:DNS917942 DXN917924:DXO917942 EHJ917924:EHK917942 ERF917924:ERG917942 FBB917924:FBC917942 FKX917924:FKY917942 FUT917924:FUU917942 GEP917924:GEQ917942 GOL917924:GOM917942 GYH917924:GYI917942 HID917924:HIE917942 HRZ917924:HSA917942 IBV917924:IBW917942 ILR917924:ILS917942 IVN917924:IVO917942 JFJ917924:JFK917942 JPF917924:JPG917942 JZB917924:JZC917942 KIX917924:KIY917942 KST917924:KSU917942 LCP917924:LCQ917942 LML917924:LMM917942 LWH917924:LWI917942 MGD917924:MGE917942 MPZ917924:MQA917942 MZV917924:MZW917942 NJR917924:NJS917942 NTN917924:NTO917942 ODJ917924:ODK917942 ONF917924:ONG917942 OXB917924:OXC917942 PGX917924:PGY917942 PQT917924:PQU917942 QAP917924:QAQ917942 QKL917924:QKM917942 QUH917924:QUI917942 RED917924:REE917942 RNZ917924:ROA917942 RXV917924:RXW917942 SHR917924:SHS917942 SRN917924:SRO917942 TBJ917924:TBK917942 TLF917924:TLG917942 TVB917924:TVC917942 UEX917924:UEY917942 UOT917924:UOU917942 UYP917924:UYQ917942 VIL917924:VIM917942 VSH917924:VSI917942 WCD917924:WCE917942 WLZ917924:WMA917942 WVV917924:WVW917942 JJ983460:JK983478 TF983460:TG983478 ADB983460:ADC983478 AMX983460:AMY983478 AWT983460:AWU983478 BGP983460:BGQ983478 BQL983460:BQM983478 CAH983460:CAI983478 CKD983460:CKE983478 CTZ983460:CUA983478 DDV983460:DDW983478 DNR983460:DNS983478 DXN983460:DXO983478 EHJ983460:EHK983478 ERF983460:ERG983478 FBB983460:FBC983478 FKX983460:FKY983478 FUT983460:FUU983478 GEP983460:GEQ983478 GOL983460:GOM983478 GYH983460:GYI983478 HID983460:HIE983478 HRZ983460:HSA983478 IBV983460:IBW983478 ILR983460:ILS983478 IVN983460:IVO983478 JFJ983460:JFK983478 JPF983460:JPG983478 JZB983460:JZC983478 KIX983460:KIY983478 KST983460:KSU983478 LCP983460:LCQ983478 LML983460:LMM983478 LWH983460:LWI983478 MGD983460:MGE983478 MPZ983460:MQA983478 MZV983460:MZW983478 NJR983460:NJS983478 NTN983460:NTO983478 ODJ983460:ODK983478 ONF983460:ONG983478 OXB983460:OXC983478 PGX983460:PGY983478 PQT983460:PQU983478 QAP983460:QAQ983478 QKL983460:QKM983478 QUH983460:QUI983478 RED983460:REE983478 RNZ983460:ROA983478 RXV983460:RXW983478 SHR983460:SHS983478 SRN983460:SRO983478 TBJ983460:TBK983478 TLF983460:TLG983478 TVB983460:TVC983478 UEX983460:UEY983478 UOT983460:UOU983478 UYP983460:UYQ983478 VIL983460:VIM983478 VSH983460:VSI983478 WCD983460:WCE983478 WLZ983460:WMA983478 WVV983460:WVW983478" xr:uid="{00000000-0002-0000-0200-000003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65605 JM65605:JN65605 TI65605:TJ65605 ADE65605:ADF65605 ANA65605:ANB65605 AWW65605:AWX65605 BGS65605:BGT65605 BQO65605:BQP65605 CAK65605:CAL65605 CKG65605:CKH65605 CUC65605:CUD65605 DDY65605:DDZ65605 DNU65605:DNV65605 DXQ65605:DXR65605 EHM65605:EHN65605 ERI65605:ERJ65605 FBE65605:FBF65605 FLA65605:FLB65605 FUW65605:FUX65605 GES65605:GET65605 GOO65605:GOP65605 GYK65605:GYL65605 HIG65605:HIH65605 HSC65605:HSD65605 IBY65605:IBZ65605 ILU65605:ILV65605 IVQ65605:IVR65605 JFM65605:JFN65605 JPI65605:JPJ65605 JZE65605:JZF65605 KJA65605:KJB65605 KSW65605:KSX65605 LCS65605:LCT65605 LMO65605:LMP65605 LWK65605:LWL65605 MGG65605:MGH65605 MQC65605:MQD65605 MZY65605:MZZ65605 NJU65605:NJV65605 NTQ65605:NTR65605 ODM65605:ODN65605 ONI65605:ONJ65605 OXE65605:OXF65605 PHA65605:PHB65605 PQW65605:PQX65605 QAS65605:QAT65605 QKO65605:QKP65605 QUK65605:QUL65605 REG65605:REH65605 ROC65605:ROD65605 RXY65605:RXZ65605 SHU65605:SHV65605 SRQ65605:SRR65605 TBM65605:TBN65605 TLI65605:TLJ65605 TVE65605:TVF65605 UFA65605:UFB65605 UOW65605:UOX65605 UYS65605:UYT65605 VIO65605:VIP65605 VSK65605:VSL65605 WCG65605:WCH65605 WMC65605:WMD65605 WVY65605:WVZ65605 J131141 JM131141:JN131141 TI131141:TJ131141 ADE131141:ADF131141 ANA131141:ANB131141 AWW131141:AWX131141 BGS131141:BGT131141 BQO131141:BQP131141 CAK131141:CAL131141 CKG131141:CKH131141 CUC131141:CUD131141 DDY131141:DDZ131141 DNU131141:DNV131141 DXQ131141:DXR131141 EHM131141:EHN131141 ERI131141:ERJ131141 FBE131141:FBF131141 FLA131141:FLB131141 FUW131141:FUX131141 GES131141:GET131141 GOO131141:GOP131141 GYK131141:GYL131141 HIG131141:HIH131141 HSC131141:HSD131141 IBY131141:IBZ131141 ILU131141:ILV131141 IVQ131141:IVR131141 JFM131141:JFN131141 JPI131141:JPJ131141 JZE131141:JZF131141 KJA131141:KJB131141 KSW131141:KSX131141 LCS131141:LCT131141 LMO131141:LMP131141 LWK131141:LWL131141 MGG131141:MGH131141 MQC131141:MQD131141 MZY131141:MZZ131141 NJU131141:NJV131141 NTQ131141:NTR131141 ODM131141:ODN131141 ONI131141:ONJ131141 OXE131141:OXF131141 PHA131141:PHB131141 PQW131141:PQX131141 QAS131141:QAT131141 QKO131141:QKP131141 QUK131141:QUL131141 REG131141:REH131141 ROC131141:ROD131141 RXY131141:RXZ131141 SHU131141:SHV131141 SRQ131141:SRR131141 TBM131141:TBN131141 TLI131141:TLJ131141 TVE131141:TVF131141 UFA131141:UFB131141 UOW131141:UOX131141 UYS131141:UYT131141 VIO131141:VIP131141 VSK131141:VSL131141 WCG131141:WCH131141 WMC131141:WMD131141 WVY131141:WVZ131141 J196677 JM196677:JN196677 TI196677:TJ196677 ADE196677:ADF196677 ANA196677:ANB196677 AWW196677:AWX196677 BGS196677:BGT196677 BQO196677:BQP196677 CAK196677:CAL196677 CKG196677:CKH196677 CUC196677:CUD196677 DDY196677:DDZ196677 DNU196677:DNV196677 DXQ196677:DXR196677 EHM196677:EHN196677 ERI196677:ERJ196677 FBE196677:FBF196677 FLA196677:FLB196677 FUW196677:FUX196677 GES196677:GET196677 GOO196677:GOP196677 GYK196677:GYL196677 HIG196677:HIH196677 HSC196677:HSD196677 IBY196677:IBZ196677 ILU196677:ILV196677 IVQ196677:IVR196677 JFM196677:JFN196677 JPI196677:JPJ196677 JZE196677:JZF196677 KJA196677:KJB196677 KSW196677:KSX196677 LCS196677:LCT196677 LMO196677:LMP196677 LWK196677:LWL196677 MGG196677:MGH196677 MQC196677:MQD196677 MZY196677:MZZ196677 NJU196677:NJV196677 NTQ196677:NTR196677 ODM196677:ODN196677 ONI196677:ONJ196677 OXE196677:OXF196677 PHA196677:PHB196677 PQW196677:PQX196677 QAS196677:QAT196677 QKO196677:QKP196677 QUK196677:QUL196677 REG196677:REH196677 ROC196677:ROD196677 RXY196677:RXZ196677 SHU196677:SHV196677 SRQ196677:SRR196677 TBM196677:TBN196677 TLI196677:TLJ196677 TVE196677:TVF196677 UFA196677:UFB196677 UOW196677:UOX196677 UYS196677:UYT196677 VIO196677:VIP196677 VSK196677:VSL196677 WCG196677:WCH196677 WMC196677:WMD196677 WVY196677:WVZ196677 J262213 JM262213:JN262213 TI262213:TJ262213 ADE262213:ADF262213 ANA262213:ANB262213 AWW262213:AWX262213 BGS262213:BGT262213 BQO262213:BQP262213 CAK262213:CAL262213 CKG262213:CKH262213 CUC262213:CUD262213 DDY262213:DDZ262213 DNU262213:DNV262213 DXQ262213:DXR262213 EHM262213:EHN262213 ERI262213:ERJ262213 FBE262213:FBF262213 FLA262213:FLB262213 FUW262213:FUX262213 GES262213:GET262213 GOO262213:GOP262213 GYK262213:GYL262213 HIG262213:HIH262213 HSC262213:HSD262213 IBY262213:IBZ262213 ILU262213:ILV262213 IVQ262213:IVR262213 JFM262213:JFN262213 JPI262213:JPJ262213 JZE262213:JZF262213 KJA262213:KJB262213 KSW262213:KSX262213 LCS262213:LCT262213 LMO262213:LMP262213 LWK262213:LWL262213 MGG262213:MGH262213 MQC262213:MQD262213 MZY262213:MZZ262213 NJU262213:NJV262213 NTQ262213:NTR262213 ODM262213:ODN262213 ONI262213:ONJ262213 OXE262213:OXF262213 PHA262213:PHB262213 PQW262213:PQX262213 QAS262213:QAT262213 QKO262213:QKP262213 QUK262213:QUL262213 REG262213:REH262213 ROC262213:ROD262213 RXY262213:RXZ262213 SHU262213:SHV262213 SRQ262213:SRR262213 TBM262213:TBN262213 TLI262213:TLJ262213 TVE262213:TVF262213 UFA262213:UFB262213 UOW262213:UOX262213 UYS262213:UYT262213 VIO262213:VIP262213 VSK262213:VSL262213 WCG262213:WCH262213 WMC262213:WMD262213 WVY262213:WVZ262213 J327749 JM327749:JN327749 TI327749:TJ327749 ADE327749:ADF327749 ANA327749:ANB327749 AWW327749:AWX327749 BGS327749:BGT327749 BQO327749:BQP327749 CAK327749:CAL327749 CKG327749:CKH327749 CUC327749:CUD327749 DDY327749:DDZ327749 DNU327749:DNV327749 DXQ327749:DXR327749 EHM327749:EHN327749 ERI327749:ERJ327749 FBE327749:FBF327749 FLA327749:FLB327749 FUW327749:FUX327749 GES327749:GET327749 GOO327749:GOP327749 GYK327749:GYL327749 HIG327749:HIH327749 HSC327749:HSD327749 IBY327749:IBZ327749 ILU327749:ILV327749 IVQ327749:IVR327749 JFM327749:JFN327749 JPI327749:JPJ327749 JZE327749:JZF327749 KJA327749:KJB327749 KSW327749:KSX327749 LCS327749:LCT327749 LMO327749:LMP327749 LWK327749:LWL327749 MGG327749:MGH327749 MQC327749:MQD327749 MZY327749:MZZ327749 NJU327749:NJV327749 NTQ327749:NTR327749 ODM327749:ODN327749 ONI327749:ONJ327749 OXE327749:OXF327749 PHA327749:PHB327749 PQW327749:PQX327749 QAS327749:QAT327749 QKO327749:QKP327749 QUK327749:QUL327749 REG327749:REH327749 ROC327749:ROD327749 RXY327749:RXZ327749 SHU327749:SHV327749 SRQ327749:SRR327749 TBM327749:TBN327749 TLI327749:TLJ327749 TVE327749:TVF327749 UFA327749:UFB327749 UOW327749:UOX327749 UYS327749:UYT327749 VIO327749:VIP327749 VSK327749:VSL327749 WCG327749:WCH327749 WMC327749:WMD327749 WVY327749:WVZ327749 J393285 JM393285:JN393285 TI393285:TJ393285 ADE393285:ADF393285 ANA393285:ANB393285 AWW393285:AWX393285 BGS393285:BGT393285 BQO393285:BQP393285 CAK393285:CAL393285 CKG393285:CKH393285 CUC393285:CUD393285 DDY393285:DDZ393285 DNU393285:DNV393285 DXQ393285:DXR393285 EHM393285:EHN393285 ERI393285:ERJ393285 FBE393285:FBF393285 FLA393285:FLB393285 FUW393285:FUX393285 GES393285:GET393285 GOO393285:GOP393285 GYK393285:GYL393285 HIG393285:HIH393285 HSC393285:HSD393285 IBY393285:IBZ393285 ILU393285:ILV393285 IVQ393285:IVR393285 JFM393285:JFN393285 JPI393285:JPJ393285 JZE393285:JZF393285 KJA393285:KJB393285 KSW393285:KSX393285 LCS393285:LCT393285 LMO393285:LMP393285 LWK393285:LWL393285 MGG393285:MGH393285 MQC393285:MQD393285 MZY393285:MZZ393285 NJU393285:NJV393285 NTQ393285:NTR393285 ODM393285:ODN393285 ONI393285:ONJ393285 OXE393285:OXF393285 PHA393285:PHB393285 PQW393285:PQX393285 QAS393285:QAT393285 QKO393285:QKP393285 QUK393285:QUL393285 REG393285:REH393285 ROC393285:ROD393285 RXY393285:RXZ393285 SHU393285:SHV393285 SRQ393285:SRR393285 TBM393285:TBN393285 TLI393285:TLJ393285 TVE393285:TVF393285 UFA393285:UFB393285 UOW393285:UOX393285 UYS393285:UYT393285 VIO393285:VIP393285 VSK393285:VSL393285 WCG393285:WCH393285 WMC393285:WMD393285 WVY393285:WVZ393285 J458821 JM458821:JN458821 TI458821:TJ458821 ADE458821:ADF458821 ANA458821:ANB458821 AWW458821:AWX458821 BGS458821:BGT458821 BQO458821:BQP458821 CAK458821:CAL458821 CKG458821:CKH458821 CUC458821:CUD458821 DDY458821:DDZ458821 DNU458821:DNV458821 DXQ458821:DXR458821 EHM458821:EHN458821 ERI458821:ERJ458821 FBE458821:FBF458821 FLA458821:FLB458821 FUW458821:FUX458821 GES458821:GET458821 GOO458821:GOP458821 GYK458821:GYL458821 HIG458821:HIH458821 HSC458821:HSD458821 IBY458821:IBZ458821 ILU458821:ILV458821 IVQ458821:IVR458821 JFM458821:JFN458821 JPI458821:JPJ458821 JZE458821:JZF458821 KJA458821:KJB458821 KSW458821:KSX458821 LCS458821:LCT458821 LMO458821:LMP458821 LWK458821:LWL458821 MGG458821:MGH458821 MQC458821:MQD458821 MZY458821:MZZ458821 NJU458821:NJV458821 NTQ458821:NTR458821 ODM458821:ODN458821 ONI458821:ONJ458821 OXE458821:OXF458821 PHA458821:PHB458821 PQW458821:PQX458821 QAS458821:QAT458821 QKO458821:QKP458821 QUK458821:QUL458821 REG458821:REH458821 ROC458821:ROD458821 RXY458821:RXZ458821 SHU458821:SHV458821 SRQ458821:SRR458821 TBM458821:TBN458821 TLI458821:TLJ458821 TVE458821:TVF458821 UFA458821:UFB458821 UOW458821:UOX458821 UYS458821:UYT458821 VIO458821:VIP458821 VSK458821:VSL458821 WCG458821:WCH458821 WMC458821:WMD458821 WVY458821:WVZ458821 J524357 JM524357:JN524357 TI524357:TJ524357 ADE524357:ADF524357 ANA524357:ANB524357 AWW524357:AWX524357 BGS524357:BGT524357 BQO524357:BQP524357 CAK524357:CAL524357 CKG524357:CKH524357 CUC524357:CUD524357 DDY524357:DDZ524357 DNU524357:DNV524357 DXQ524357:DXR524357 EHM524357:EHN524357 ERI524357:ERJ524357 FBE524357:FBF524357 FLA524357:FLB524357 FUW524357:FUX524357 GES524357:GET524357 GOO524357:GOP524357 GYK524357:GYL524357 HIG524357:HIH524357 HSC524357:HSD524357 IBY524357:IBZ524357 ILU524357:ILV524357 IVQ524357:IVR524357 JFM524357:JFN524357 JPI524357:JPJ524357 JZE524357:JZF524357 KJA524357:KJB524357 KSW524357:KSX524357 LCS524357:LCT524357 LMO524357:LMP524357 LWK524357:LWL524357 MGG524357:MGH524357 MQC524357:MQD524357 MZY524357:MZZ524357 NJU524357:NJV524357 NTQ524357:NTR524357 ODM524357:ODN524357 ONI524357:ONJ524357 OXE524357:OXF524357 PHA524357:PHB524357 PQW524357:PQX524357 QAS524357:QAT524357 QKO524357:QKP524357 QUK524357:QUL524357 REG524357:REH524357 ROC524357:ROD524357 RXY524357:RXZ524357 SHU524357:SHV524357 SRQ524357:SRR524357 TBM524357:TBN524357 TLI524357:TLJ524357 TVE524357:TVF524357 UFA524357:UFB524357 UOW524357:UOX524357 UYS524357:UYT524357 VIO524357:VIP524357 VSK524357:VSL524357 WCG524357:WCH524357 WMC524357:WMD524357 WVY524357:WVZ524357 J589893 JM589893:JN589893 TI589893:TJ589893 ADE589893:ADF589893 ANA589893:ANB589893 AWW589893:AWX589893 BGS589893:BGT589893 BQO589893:BQP589893 CAK589893:CAL589893 CKG589893:CKH589893 CUC589893:CUD589893 DDY589893:DDZ589893 DNU589893:DNV589893 DXQ589893:DXR589893 EHM589893:EHN589893 ERI589893:ERJ589893 FBE589893:FBF589893 FLA589893:FLB589893 FUW589893:FUX589893 GES589893:GET589893 GOO589893:GOP589893 GYK589893:GYL589893 HIG589893:HIH589893 HSC589893:HSD589893 IBY589893:IBZ589893 ILU589893:ILV589893 IVQ589893:IVR589893 JFM589893:JFN589893 JPI589893:JPJ589893 JZE589893:JZF589893 KJA589893:KJB589893 KSW589893:KSX589893 LCS589893:LCT589893 LMO589893:LMP589893 LWK589893:LWL589893 MGG589893:MGH589893 MQC589893:MQD589893 MZY589893:MZZ589893 NJU589893:NJV589893 NTQ589893:NTR589893 ODM589893:ODN589893 ONI589893:ONJ589893 OXE589893:OXF589893 PHA589893:PHB589893 PQW589893:PQX589893 QAS589893:QAT589893 QKO589893:QKP589893 QUK589893:QUL589893 REG589893:REH589893 ROC589893:ROD589893 RXY589893:RXZ589893 SHU589893:SHV589893 SRQ589893:SRR589893 TBM589893:TBN589893 TLI589893:TLJ589893 TVE589893:TVF589893 UFA589893:UFB589893 UOW589893:UOX589893 UYS589893:UYT589893 VIO589893:VIP589893 VSK589893:VSL589893 WCG589893:WCH589893 WMC589893:WMD589893 WVY589893:WVZ589893 J655429 JM655429:JN655429 TI655429:TJ655429 ADE655429:ADF655429 ANA655429:ANB655429 AWW655429:AWX655429 BGS655429:BGT655429 BQO655429:BQP655429 CAK655429:CAL655429 CKG655429:CKH655429 CUC655429:CUD655429 DDY655429:DDZ655429 DNU655429:DNV655429 DXQ655429:DXR655429 EHM655429:EHN655429 ERI655429:ERJ655429 FBE655429:FBF655429 FLA655429:FLB655429 FUW655429:FUX655429 GES655429:GET655429 GOO655429:GOP655429 GYK655429:GYL655429 HIG655429:HIH655429 HSC655429:HSD655429 IBY655429:IBZ655429 ILU655429:ILV655429 IVQ655429:IVR655429 JFM655429:JFN655429 JPI655429:JPJ655429 JZE655429:JZF655429 KJA655429:KJB655429 KSW655429:KSX655429 LCS655429:LCT655429 LMO655429:LMP655429 LWK655429:LWL655429 MGG655429:MGH655429 MQC655429:MQD655429 MZY655429:MZZ655429 NJU655429:NJV655429 NTQ655429:NTR655429 ODM655429:ODN655429 ONI655429:ONJ655429 OXE655429:OXF655429 PHA655429:PHB655429 PQW655429:PQX655429 QAS655429:QAT655429 QKO655429:QKP655429 QUK655429:QUL655429 REG655429:REH655429 ROC655429:ROD655429 RXY655429:RXZ655429 SHU655429:SHV655429 SRQ655429:SRR655429 TBM655429:TBN655429 TLI655429:TLJ655429 TVE655429:TVF655429 UFA655429:UFB655429 UOW655429:UOX655429 UYS655429:UYT655429 VIO655429:VIP655429 VSK655429:VSL655429 WCG655429:WCH655429 WMC655429:WMD655429 WVY655429:WVZ655429 J720965 JM720965:JN720965 TI720965:TJ720965 ADE720965:ADF720965 ANA720965:ANB720965 AWW720965:AWX720965 BGS720965:BGT720965 BQO720965:BQP720965 CAK720965:CAL720965 CKG720965:CKH720965 CUC720965:CUD720965 DDY720965:DDZ720965 DNU720965:DNV720965 DXQ720965:DXR720965 EHM720965:EHN720965 ERI720965:ERJ720965 FBE720965:FBF720965 FLA720965:FLB720965 FUW720965:FUX720965 GES720965:GET720965 GOO720965:GOP720965 GYK720965:GYL720965 HIG720965:HIH720965 HSC720965:HSD720965 IBY720965:IBZ720965 ILU720965:ILV720965 IVQ720965:IVR720965 JFM720965:JFN720965 JPI720965:JPJ720965 JZE720965:JZF720965 KJA720965:KJB720965 KSW720965:KSX720965 LCS720965:LCT720965 LMO720965:LMP720965 LWK720965:LWL720965 MGG720965:MGH720965 MQC720965:MQD720965 MZY720965:MZZ720965 NJU720965:NJV720965 NTQ720965:NTR720965 ODM720965:ODN720965 ONI720965:ONJ720965 OXE720965:OXF720965 PHA720965:PHB720965 PQW720965:PQX720965 QAS720965:QAT720965 QKO720965:QKP720965 QUK720965:QUL720965 REG720965:REH720965 ROC720965:ROD720965 RXY720965:RXZ720965 SHU720965:SHV720965 SRQ720965:SRR720965 TBM720965:TBN720965 TLI720965:TLJ720965 TVE720965:TVF720965 UFA720965:UFB720965 UOW720965:UOX720965 UYS720965:UYT720965 VIO720965:VIP720965 VSK720965:VSL720965 WCG720965:WCH720965 WMC720965:WMD720965 WVY720965:WVZ720965 J786501 JM786501:JN786501 TI786501:TJ786501 ADE786501:ADF786501 ANA786501:ANB786501 AWW786501:AWX786501 BGS786501:BGT786501 BQO786501:BQP786501 CAK786501:CAL786501 CKG786501:CKH786501 CUC786501:CUD786501 DDY786501:DDZ786501 DNU786501:DNV786501 DXQ786501:DXR786501 EHM786501:EHN786501 ERI786501:ERJ786501 FBE786501:FBF786501 FLA786501:FLB786501 FUW786501:FUX786501 GES786501:GET786501 GOO786501:GOP786501 GYK786501:GYL786501 HIG786501:HIH786501 HSC786501:HSD786501 IBY786501:IBZ786501 ILU786501:ILV786501 IVQ786501:IVR786501 JFM786501:JFN786501 JPI786501:JPJ786501 JZE786501:JZF786501 KJA786501:KJB786501 KSW786501:KSX786501 LCS786501:LCT786501 LMO786501:LMP786501 LWK786501:LWL786501 MGG786501:MGH786501 MQC786501:MQD786501 MZY786501:MZZ786501 NJU786501:NJV786501 NTQ786501:NTR786501 ODM786501:ODN786501 ONI786501:ONJ786501 OXE786501:OXF786501 PHA786501:PHB786501 PQW786501:PQX786501 QAS786501:QAT786501 QKO786501:QKP786501 QUK786501:QUL786501 REG786501:REH786501 ROC786501:ROD786501 RXY786501:RXZ786501 SHU786501:SHV786501 SRQ786501:SRR786501 TBM786501:TBN786501 TLI786501:TLJ786501 TVE786501:TVF786501 UFA786501:UFB786501 UOW786501:UOX786501 UYS786501:UYT786501 VIO786501:VIP786501 VSK786501:VSL786501 WCG786501:WCH786501 WMC786501:WMD786501 WVY786501:WVZ786501 J852037 JM852037:JN852037 TI852037:TJ852037 ADE852037:ADF852037 ANA852037:ANB852037 AWW852037:AWX852037 BGS852037:BGT852037 BQO852037:BQP852037 CAK852037:CAL852037 CKG852037:CKH852037 CUC852037:CUD852037 DDY852037:DDZ852037 DNU852037:DNV852037 DXQ852037:DXR852037 EHM852037:EHN852037 ERI852037:ERJ852037 FBE852037:FBF852037 FLA852037:FLB852037 FUW852037:FUX852037 GES852037:GET852037 GOO852037:GOP852037 GYK852037:GYL852037 HIG852037:HIH852037 HSC852037:HSD852037 IBY852037:IBZ852037 ILU852037:ILV852037 IVQ852037:IVR852037 JFM852037:JFN852037 JPI852037:JPJ852037 JZE852037:JZF852037 KJA852037:KJB852037 KSW852037:KSX852037 LCS852037:LCT852037 LMO852037:LMP852037 LWK852037:LWL852037 MGG852037:MGH852037 MQC852037:MQD852037 MZY852037:MZZ852037 NJU852037:NJV852037 NTQ852037:NTR852037 ODM852037:ODN852037 ONI852037:ONJ852037 OXE852037:OXF852037 PHA852037:PHB852037 PQW852037:PQX852037 QAS852037:QAT852037 QKO852037:QKP852037 QUK852037:QUL852037 REG852037:REH852037 ROC852037:ROD852037 RXY852037:RXZ852037 SHU852037:SHV852037 SRQ852037:SRR852037 TBM852037:TBN852037 TLI852037:TLJ852037 TVE852037:TVF852037 UFA852037:UFB852037 UOW852037:UOX852037 UYS852037:UYT852037 VIO852037:VIP852037 VSK852037:VSL852037 WCG852037:WCH852037 WMC852037:WMD852037 WVY852037:WVZ852037 J917573 JM917573:JN917573 TI917573:TJ917573 ADE917573:ADF917573 ANA917573:ANB917573 AWW917573:AWX917573 BGS917573:BGT917573 BQO917573:BQP917573 CAK917573:CAL917573 CKG917573:CKH917573 CUC917573:CUD917573 DDY917573:DDZ917573 DNU917573:DNV917573 DXQ917573:DXR917573 EHM917573:EHN917573 ERI917573:ERJ917573 FBE917573:FBF917573 FLA917573:FLB917573 FUW917573:FUX917573 GES917573:GET917573 GOO917573:GOP917573 GYK917573:GYL917573 HIG917573:HIH917573 HSC917573:HSD917573 IBY917573:IBZ917573 ILU917573:ILV917573 IVQ917573:IVR917573 JFM917573:JFN917573 JPI917573:JPJ917573 JZE917573:JZF917573 KJA917573:KJB917573 KSW917573:KSX917573 LCS917573:LCT917573 LMO917573:LMP917573 LWK917573:LWL917573 MGG917573:MGH917573 MQC917573:MQD917573 MZY917573:MZZ917573 NJU917573:NJV917573 NTQ917573:NTR917573 ODM917573:ODN917573 ONI917573:ONJ917573 OXE917573:OXF917573 PHA917573:PHB917573 PQW917573:PQX917573 QAS917573:QAT917573 QKO917573:QKP917573 QUK917573:QUL917573 REG917573:REH917573 ROC917573:ROD917573 RXY917573:RXZ917573 SHU917573:SHV917573 SRQ917573:SRR917573 TBM917573:TBN917573 TLI917573:TLJ917573 TVE917573:TVF917573 UFA917573:UFB917573 UOW917573:UOX917573 UYS917573:UYT917573 VIO917573:VIP917573 VSK917573:VSL917573 WCG917573:WCH917573 WMC917573:WMD917573 WVY917573:WVZ917573 J983109 JM983109:JN983109 TI983109:TJ983109 ADE983109:ADF983109 ANA983109:ANB983109 AWW983109:AWX983109 BGS983109:BGT983109 BQO983109:BQP983109 CAK983109:CAL983109 CKG983109:CKH983109 CUC983109:CUD983109 DDY983109:DDZ983109 DNU983109:DNV983109 DXQ983109:DXR983109 EHM983109:EHN983109 ERI983109:ERJ983109 FBE983109:FBF983109 FLA983109:FLB983109 FUW983109:FUX983109 GES983109:GET983109 GOO983109:GOP983109 GYK983109:GYL983109 HIG983109:HIH983109 HSC983109:HSD983109 IBY983109:IBZ983109 ILU983109:ILV983109 IVQ983109:IVR983109 JFM983109:JFN983109 JPI983109:JPJ983109 JZE983109:JZF983109 KJA983109:KJB983109 KSW983109:KSX983109 LCS983109:LCT983109 LMO983109:LMP983109 LWK983109:LWL983109 MGG983109:MGH983109 MQC983109:MQD983109 MZY983109:MZZ983109 NJU983109:NJV983109 NTQ983109:NTR983109 ODM983109:ODN983109 ONI983109:ONJ983109 OXE983109:OXF983109 PHA983109:PHB983109 PQW983109:PQX983109 QAS983109:QAT983109 QKO983109:QKP983109 QUK983109:QUL983109 REG983109:REH983109 ROC983109:ROD983109 RXY983109:RXZ983109 SHU983109:SHV983109 SRQ983109:SRR983109 TBM983109:TBN983109 TLI983109:TLJ983109 TVE983109:TVF983109 UFA983109:UFB983109 UOW983109:UOX983109 UYS983109:UYT983109 VIO983109:VIP983109 VSK983109:VSL983109 WCG983109:WCH983109 WMC983109:WMD983109 WVY983109:WVZ983109" xr:uid="{00000000-0002-0000-0200-000004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J65605:JK65605 TF65605:TG65605 ADB65605:ADC65605 AMX65605:AMY65605 AWT65605:AWU65605 BGP65605:BGQ65605 BQL65605:BQM65605 CAH65605:CAI65605 CKD65605:CKE65605 CTZ65605:CUA65605 DDV65605:DDW65605 DNR65605:DNS65605 DXN65605:DXO65605 EHJ65605:EHK65605 ERF65605:ERG65605 FBB65605:FBC65605 FKX65605:FKY65605 FUT65605:FUU65605 GEP65605:GEQ65605 GOL65605:GOM65605 GYH65605:GYI65605 HID65605:HIE65605 HRZ65605:HSA65605 IBV65605:IBW65605 ILR65605:ILS65605 IVN65605:IVO65605 JFJ65605:JFK65605 JPF65605:JPG65605 JZB65605:JZC65605 KIX65605:KIY65605 KST65605:KSU65605 LCP65605:LCQ65605 LML65605:LMM65605 LWH65605:LWI65605 MGD65605:MGE65605 MPZ65605:MQA65605 MZV65605:MZW65605 NJR65605:NJS65605 NTN65605:NTO65605 ODJ65605:ODK65605 ONF65605:ONG65605 OXB65605:OXC65605 PGX65605:PGY65605 PQT65605:PQU65605 QAP65605:QAQ65605 QKL65605:QKM65605 QUH65605:QUI65605 RED65605:REE65605 RNZ65605:ROA65605 RXV65605:RXW65605 SHR65605:SHS65605 SRN65605:SRO65605 TBJ65605:TBK65605 TLF65605:TLG65605 TVB65605:TVC65605 UEX65605:UEY65605 UOT65605:UOU65605 UYP65605:UYQ65605 VIL65605:VIM65605 VSH65605:VSI65605 WCD65605:WCE65605 WLZ65605:WMA65605 WVV65605:WVW65605 JJ131141:JK131141 TF131141:TG131141 ADB131141:ADC131141 AMX131141:AMY131141 AWT131141:AWU131141 BGP131141:BGQ131141 BQL131141:BQM131141 CAH131141:CAI131141 CKD131141:CKE131141 CTZ131141:CUA131141 DDV131141:DDW131141 DNR131141:DNS131141 DXN131141:DXO131141 EHJ131141:EHK131141 ERF131141:ERG131141 FBB131141:FBC131141 FKX131141:FKY131141 FUT131141:FUU131141 GEP131141:GEQ131141 GOL131141:GOM131141 GYH131141:GYI131141 HID131141:HIE131141 HRZ131141:HSA131141 IBV131141:IBW131141 ILR131141:ILS131141 IVN131141:IVO131141 JFJ131141:JFK131141 JPF131141:JPG131141 JZB131141:JZC131141 KIX131141:KIY131141 KST131141:KSU131141 LCP131141:LCQ131141 LML131141:LMM131141 LWH131141:LWI131141 MGD131141:MGE131141 MPZ131141:MQA131141 MZV131141:MZW131141 NJR131141:NJS131141 NTN131141:NTO131141 ODJ131141:ODK131141 ONF131141:ONG131141 OXB131141:OXC131141 PGX131141:PGY131141 PQT131141:PQU131141 QAP131141:QAQ131141 QKL131141:QKM131141 QUH131141:QUI131141 RED131141:REE131141 RNZ131141:ROA131141 RXV131141:RXW131141 SHR131141:SHS131141 SRN131141:SRO131141 TBJ131141:TBK131141 TLF131141:TLG131141 TVB131141:TVC131141 UEX131141:UEY131141 UOT131141:UOU131141 UYP131141:UYQ131141 VIL131141:VIM131141 VSH131141:VSI131141 WCD131141:WCE131141 WLZ131141:WMA131141 WVV131141:WVW131141 JJ196677:JK196677 TF196677:TG196677 ADB196677:ADC196677 AMX196677:AMY196677 AWT196677:AWU196677 BGP196677:BGQ196677 BQL196677:BQM196677 CAH196677:CAI196677 CKD196677:CKE196677 CTZ196677:CUA196677 DDV196677:DDW196677 DNR196677:DNS196677 DXN196677:DXO196677 EHJ196677:EHK196677 ERF196677:ERG196677 FBB196677:FBC196677 FKX196677:FKY196677 FUT196677:FUU196677 GEP196677:GEQ196677 GOL196677:GOM196677 GYH196677:GYI196677 HID196677:HIE196677 HRZ196677:HSA196677 IBV196677:IBW196677 ILR196677:ILS196677 IVN196677:IVO196677 JFJ196677:JFK196677 JPF196677:JPG196677 JZB196677:JZC196677 KIX196677:KIY196677 KST196677:KSU196677 LCP196677:LCQ196677 LML196677:LMM196677 LWH196677:LWI196677 MGD196677:MGE196677 MPZ196677:MQA196677 MZV196677:MZW196677 NJR196677:NJS196677 NTN196677:NTO196677 ODJ196677:ODK196677 ONF196677:ONG196677 OXB196677:OXC196677 PGX196677:PGY196677 PQT196677:PQU196677 QAP196677:QAQ196677 QKL196677:QKM196677 QUH196677:QUI196677 RED196677:REE196677 RNZ196677:ROA196677 RXV196677:RXW196677 SHR196677:SHS196677 SRN196677:SRO196677 TBJ196677:TBK196677 TLF196677:TLG196677 TVB196677:TVC196677 UEX196677:UEY196677 UOT196677:UOU196677 UYP196677:UYQ196677 VIL196677:VIM196677 VSH196677:VSI196677 WCD196677:WCE196677 WLZ196677:WMA196677 WVV196677:WVW196677 JJ262213:JK262213 TF262213:TG262213 ADB262213:ADC262213 AMX262213:AMY262213 AWT262213:AWU262213 BGP262213:BGQ262213 BQL262213:BQM262213 CAH262213:CAI262213 CKD262213:CKE262213 CTZ262213:CUA262213 DDV262213:DDW262213 DNR262213:DNS262213 DXN262213:DXO262213 EHJ262213:EHK262213 ERF262213:ERG262213 FBB262213:FBC262213 FKX262213:FKY262213 FUT262213:FUU262213 GEP262213:GEQ262213 GOL262213:GOM262213 GYH262213:GYI262213 HID262213:HIE262213 HRZ262213:HSA262213 IBV262213:IBW262213 ILR262213:ILS262213 IVN262213:IVO262213 JFJ262213:JFK262213 JPF262213:JPG262213 JZB262213:JZC262213 KIX262213:KIY262213 KST262213:KSU262213 LCP262213:LCQ262213 LML262213:LMM262213 LWH262213:LWI262213 MGD262213:MGE262213 MPZ262213:MQA262213 MZV262213:MZW262213 NJR262213:NJS262213 NTN262213:NTO262213 ODJ262213:ODK262213 ONF262213:ONG262213 OXB262213:OXC262213 PGX262213:PGY262213 PQT262213:PQU262213 QAP262213:QAQ262213 QKL262213:QKM262213 QUH262213:QUI262213 RED262213:REE262213 RNZ262213:ROA262213 RXV262213:RXW262213 SHR262213:SHS262213 SRN262213:SRO262213 TBJ262213:TBK262213 TLF262213:TLG262213 TVB262213:TVC262213 UEX262213:UEY262213 UOT262213:UOU262213 UYP262213:UYQ262213 VIL262213:VIM262213 VSH262213:VSI262213 WCD262213:WCE262213 WLZ262213:WMA262213 WVV262213:WVW262213 JJ327749:JK327749 TF327749:TG327749 ADB327749:ADC327749 AMX327749:AMY327749 AWT327749:AWU327749 BGP327749:BGQ327749 BQL327749:BQM327749 CAH327749:CAI327749 CKD327749:CKE327749 CTZ327749:CUA327749 DDV327749:DDW327749 DNR327749:DNS327749 DXN327749:DXO327749 EHJ327749:EHK327749 ERF327749:ERG327749 FBB327749:FBC327749 FKX327749:FKY327749 FUT327749:FUU327749 GEP327749:GEQ327749 GOL327749:GOM327749 GYH327749:GYI327749 HID327749:HIE327749 HRZ327749:HSA327749 IBV327749:IBW327749 ILR327749:ILS327749 IVN327749:IVO327749 JFJ327749:JFK327749 JPF327749:JPG327749 JZB327749:JZC327749 KIX327749:KIY327749 KST327749:KSU327749 LCP327749:LCQ327749 LML327749:LMM327749 LWH327749:LWI327749 MGD327749:MGE327749 MPZ327749:MQA327749 MZV327749:MZW327749 NJR327749:NJS327749 NTN327749:NTO327749 ODJ327749:ODK327749 ONF327749:ONG327749 OXB327749:OXC327749 PGX327749:PGY327749 PQT327749:PQU327749 QAP327749:QAQ327749 QKL327749:QKM327749 QUH327749:QUI327749 RED327749:REE327749 RNZ327749:ROA327749 RXV327749:RXW327749 SHR327749:SHS327749 SRN327749:SRO327749 TBJ327749:TBK327749 TLF327749:TLG327749 TVB327749:TVC327749 UEX327749:UEY327749 UOT327749:UOU327749 UYP327749:UYQ327749 VIL327749:VIM327749 VSH327749:VSI327749 WCD327749:WCE327749 WLZ327749:WMA327749 WVV327749:WVW327749 JJ393285:JK393285 TF393285:TG393285 ADB393285:ADC393285 AMX393285:AMY393285 AWT393285:AWU393285 BGP393285:BGQ393285 BQL393285:BQM393285 CAH393285:CAI393285 CKD393285:CKE393285 CTZ393285:CUA393285 DDV393285:DDW393285 DNR393285:DNS393285 DXN393285:DXO393285 EHJ393285:EHK393285 ERF393285:ERG393285 FBB393285:FBC393285 FKX393285:FKY393285 FUT393285:FUU393285 GEP393285:GEQ393285 GOL393285:GOM393285 GYH393285:GYI393285 HID393285:HIE393285 HRZ393285:HSA393285 IBV393285:IBW393285 ILR393285:ILS393285 IVN393285:IVO393285 JFJ393285:JFK393285 JPF393285:JPG393285 JZB393285:JZC393285 KIX393285:KIY393285 KST393285:KSU393285 LCP393285:LCQ393285 LML393285:LMM393285 LWH393285:LWI393285 MGD393285:MGE393285 MPZ393285:MQA393285 MZV393285:MZW393285 NJR393285:NJS393285 NTN393285:NTO393285 ODJ393285:ODK393285 ONF393285:ONG393285 OXB393285:OXC393285 PGX393285:PGY393285 PQT393285:PQU393285 QAP393285:QAQ393285 QKL393285:QKM393285 QUH393285:QUI393285 RED393285:REE393285 RNZ393285:ROA393285 RXV393285:RXW393285 SHR393285:SHS393285 SRN393285:SRO393285 TBJ393285:TBK393285 TLF393285:TLG393285 TVB393285:TVC393285 UEX393285:UEY393285 UOT393285:UOU393285 UYP393285:UYQ393285 VIL393285:VIM393285 VSH393285:VSI393285 WCD393285:WCE393285 WLZ393285:WMA393285 WVV393285:WVW393285 JJ458821:JK458821 TF458821:TG458821 ADB458821:ADC458821 AMX458821:AMY458821 AWT458821:AWU458821 BGP458821:BGQ458821 BQL458821:BQM458821 CAH458821:CAI458821 CKD458821:CKE458821 CTZ458821:CUA458821 DDV458821:DDW458821 DNR458821:DNS458821 DXN458821:DXO458821 EHJ458821:EHK458821 ERF458821:ERG458821 FBB458821:FBC458821 FKX458821:FKY458821 FUT458821:FUU458821 GEP458821:GEQ458821 GOL458821:GOM458821 GYH458821:GYI458821 HID458821:HIE458821 HRZ458821:HSA458821 IBV458821:IBW458821 ILR458821:ILS458821 IVN458821:IVO458821 JFJ458821:JFK458821 JPF458821:JPG458821 JZB458821:JZC458821 KIX458821:KIY458821 KST458821:KSU458821 LCP458821:LCQ458821 LML458821:LMM458821 LWH458821:LWI458821 MGD458821:MGE458821 MPZ458821:MQA458821 MZV458821:MZW458821 NJR458821:NJS458821 NTN458821:NTO458821 ODJ458821:ODK458821 ONF458821:ONG458821 OXB458821:OXC458821 PGX458821:PGY458821 PQT458821:PQU458821 QAP458821:QAQ458821 QKL458821:QKM458821 QUH458821:QUI458821 RED458821:REE458821 RNZ458821:ROA458821 RXV458821:RXW458821 SHR458821:SHS458821 SRN458821:SRO458821 TBJ458821:TBK458821 TLF458821:TLG458821 TVB458821:TVC458821 UEX458821:UEY458821 UOT458821:UOU458821 UYP458821:UYQ458821 VIL458821:VIM458821 VSH458821:VSI458821 WCD458821:WCE458821 WLZ458821:WMA458821 WVV458821:WVW458821 JJ524357:JK524357 TF524357:TG524357 ADB524357:ADC524357 AMX524357:AMY524357 AWT524357:AWU524357 BGP524357:BGQ524357 BQL524357:BQM524357 CAH524357:CAI524357 CKD524357:CKE524357 CTZ524357:CUA524357 DDV524357:DDW524357 DNR524357:DNS524357 DXN524357:DXO524357 EHJ524357:EHK524357 ERF524357:ERG524357 FBB524357:FBC524357 FKX524357:FKY524357 FUT524357:FUU524357 GEP524357:GEQ524357 GOL524357:GOM524357 GYH524357:GYI524357 HID524357:HIE524357 HRZ524357:HSA524357 IBV524357:IBW524357 ILR524357:ILS524357 IVN524357:IVO524357 JFJ524357:JFK524357 JPF524357:JPG524357 JZB524357:JZC524357 KIX524357:KIY524357 KST524357:KSU524357 LCP524357:LCQ524357 LML524357:LMM524357 LWH524357:LWI524357 MGD524357:MGE524357 MPZ524357:MQA524357 MZV524357:MZW524357 NJR524357:NJS524357 NTN524357:NTO524357 ODJ524357:ODK524357 ONF524357:ONG524357 OXB524357:OXC524357 PGX524357:PGY524357 PQT524357:PQU524357 QAP524357:QAQ524357 QKL524357:QKM524357 QUH524357:QUI524357 RED524357:REE524357 RNZ524357:ROA524357 RXV524357:RXW524357 SHR524357:SHS524357 SRN524357:SRO524357 TBJ524357:TBK524357 TLF524357:TLG524357 TVB524357:TVC524357 UEX524357:UEY524357 UOT524357:UOU524357 UYP524357:UYQ524357 VIL524357:VIM524357 VSH524357:VSI524357 WCD524357:WCE524357 WLZ524357:WMA524357 WVV524357:WVW524357 JJ589893:JK589893 TF589893:TG589893 ADB589893:ADC589893 AMX589893:AMY589893 AWT589893:AWU589893 BGP589893:BGQ589893 BQL589893:BQM589893 CAH589893:CAI589893 CKD589893:CKE589893 CTZ589893:CUA589893 DDV589893:DDW589893 DNR589893:DNS589893 DXN589893:DXO589893 EHJ589893:EHK589893 ERF589893:ERG589893 FBB589893:FBC589893 FKX589893:FKY589893 FUT589893:FUU589893 GEP589893:GEQ589893 GOL589893:GOM589893 GYH589893:GYI589893 HID589893:HIE589893 HRZ589893:HSA589893 IBV589893:IBW589893 ILR589893:ILS589893 IVN589893:IVO589893 JFJ589893:JFK589893 JPF589893:JPG589893 JZB589893:JZC589893 KIX589893:KIY589893 KST589893:KSU589893 LCP589893:LCQ589893 LML589893:LMM589893 LWH589893:LWI589893 MGD589893:MGE589893 MPZ589893:MQA589893 MZV589893:MZW589893 NJR589893:NJS589893 NTN589893:NTO589893 ODJ589893:ODK589893 ONF589893:ONG589893 OXB589893:OXC589893 PGX589893:PGY589893 PQT589893:PQU589893 QAP589893:QAQ589893 QKL589893:QKM589893 QUH589893:QUI589893 RED589893:REE589893 RNZ589893:ROA589893 RXV589893:RXW589893 SHR589893:SHS589893 SRN589893:SRO589893 TBJ589893:TBK589893 TLF589893:TLG589893 TVB589893:TVC589893 UEX589893:UEY589893 UOT589893:UOU589893 UYP589893:UYQ589893 VIL589893:VIM589893 VSH589893:VSI589893 WCD589893:WCE589893 WLZ589893:WMA589893 WVV589893:WVW589893 JJ655429:JK655429 TF655429:TG655429 ADB655429:ADC655429 AMX655429:AMY655429 AWT655429:AWU655429 BGP655429:BGQ655429 BQL655429:BQM655429 CAH655429:CAI655429 CKD655429:CKE655429 CTZ655429:CUA655429 DDV655429:DDW655429 DNR655429:DNS655429 DXN655429:DXO655429 EHJ655429:EHK655429 ERF655429:ERG655429 FBB655429:FBC655429 FKX655429:FKY655429 FUT655429:FUU655429 GEP655429:GEQ655429 GOL655429:GOM655429 GYH655429:GYI655429 HID655429:HIE655429 HRZ655429:HSA655429 IBV655429:IBW655429 ILR655429:ILS655429 IVN655429:IVO655429 JFJ655429:JFK655429 JPF655429:JPG655429 JZB655429:JZC655429 KIX655429:KIY655429 KST655429:KSU655429 LCP655429:LCQ655429 LML655429:LMM655429 LWH655429:LWI655429 MGD655429:MGE655429 MPZ655429:MQA655429 MZV655429:MZW655429 NJR655429:NJS655429 NTN655429:NTO655429 ODJ655429:ODK655429 ONF655429:ONG655429 OXB655429:OXC655429 PGX655429:PGY655429 PQT655429:PQU655429 QAP655429:QAQ655429 QKL655429:QKM655429 QUH655429:QUI655429 RED655429:REE655429 RNZ655429:ROA655429 RXV655429:RXW655429 SHR655429:SHS655429 SRN655429:SRO655429 TBJ655429:TBK655429 TLF655429:TLG655429 TVB655429:TVC655429 UEX655429:UEY655429 UOT655429:UOU655429 UYP655429:UYQ655429 VIL655429:VIM655429 VSH655429:VSI655429 WCD655429:WCE655429 WLZ655429:WMA655429 WVV655429:WVW655429 JJ720965:JK720965 TF720965:TG720965 ADB720965:ADC720965 AMX720965:AMY720965 AWT720965:AWU720965 BGP720965:BGQ720965 BQL720965:BQM720965 CAH720965:CAI720965 CKD720965:CKE720965 CTZ720965:CUA720965 DDV720965:DDW720965 DNR720965:DNS720965 DXN720965:DXO720965 EHJ720965:EHK720965 ERF720965:ERG720965 FBB720965:FBC720965 FKX720965:FKY720965 FUT720965:FUU720965 GEP720965:GEQ720965 GOL720965:GOM720965 GYH720965:GYI720965 HID720965:HIE720965 HRZ720965:HSA720965 IBV720965:IBW720965 ILR720965:ILS720965 IVN720965:IVO720965 JFJ720965:JFK720965 JPF720965:JPG720965 JZB720965:JZC720965 KIX720965:KIY720965 KST720965:KSU720965 LCP720965:LCQ720965 LML720965:LMM720965 LWH720965:LWI720965 MGD720965:MGE720965 MPZ720965:MQA720965 MZV720965:MZW720965 NJR720965:NJS720965 NTN720965:NTO720965 ODJ720965:ODK720965 ONF720965:ONG720965 OXB720965:OXC720965 PGX720965:PGY720965 PQT720965:PQU720965 QAP720965:QAQ720965 QKL720965:QKM720965 QUH720965:QUI720965 RED720965:REE720965 RNZ720965:ROA720965 RXV720965:RXW720965 SHR720965:SHS720965 SRN720965:SRO720965 TBJ720965:TBK720965 TLF720965:TLG720965 TVB720965:TVC720965 UEX720965:UEY720965 UOT720965:UOU720965 UYP720965:UYQ720965 VIL720965:VIM720965 VSH720965:VSI720965 WCD720965:WCE720965 WLZ720965:WMA720965 WVV720965:WVW720965 JJ786501:JK786501 TF786501:TG786501 ADB786501:ADC786501 AMX786501:AMY786501 AWT786501:AWU786501 BGP786501:BGQ786501 BQL786501:BQM786501 CAH786501:CAI786501 CKD786501:CKE786501 CTZ786501:CUA786501 DDV786501:DDW786501 DNR786501:DNS786501 DXN786501:DXO786501 EHJ786501:EHK786501 ERF786501:ERG786501 FBB786501:FBC786501 FKX786501:FKY786501 FUT786501:FUU786501 GEP786501:GEQ786501 GOL786501:GOM786501 GYH786501:GYI786501 HID786501:HIE786501 HRZ786501:HSA786501 IBV786501:IBW786501 ILR786501:ILS786501 IVN786501:IVO786501 JFJ786501:JFK786501 JPF786501:JPG786501 JZB786501:JZC786501 KIX786501:KIY786501 KST786501:KSU786501 LCP786501:LCQ786501 LML786501:LMM786501 LWH786501:LWI786501 MGD786501:MGE786501 MPZ786501:MQA786501 MZV786501:MZW786501 NJR786501:NJS786501 NTN786501:NTO786501 ODJ786501:ODK786501 ONF786501:ONG786501 OXB786501:OXC786501 PGX786501:PGY786501 PQT786501:PQU786501 QAP786501:QAQ786501 QKL786501:QKM786501 QUH786501:QUI786501 RED786501:REE786501 RNZ786501:ROA786501 RXV786501:RXW786501 SHR786501:SHS786501 SRN786501:SRO786501 TBJ786501:TBK786501 TLF786501:TLG786501 TVB786501:TVC786501 UEX786501:UEY786501 UOT786501:UOU786501 UYP786501:UYQ786501 VIL786501:VIM786501 VSH786501:VSI786501 WCD786501:WCE786501 WLZ786501:WMA786501 WVV786501:WVW786501 JJ852037:JK852037 TF852037:TG852037 ADB852037:ADC852037 AMX852037:AMY852037 AWT852037:AWU852037 BGP852037:BGQ852037 BQL852037:BQM852037 CAH852037:CAI852037 CKD852037:CKE852037 CTZ852037:CUA852037 DDV852037:DDW852037 DNR852037:DNS852037 DXN852037:DXO852037 EHJ852037:EHK852037 ERF852037:ERG852037 FBB852037:FBC852037 FKX852037:FKY852037 FUT852037:FUU852037 GEP852037:GEQ852037 GOL852037:GOM852037 GYH852037:GYI852037 HID852037:HIE852037 HRZ852037:HSA852037 IBV852037:IBW852037 ILR852037:ILS852037 IVN852037:IVO852037 JFJ852037:JFK852037 JPF852037:JPG852037 JZB852037:JZC852037 KIX852037:KIY852037 KST852037:KSU852037 LCP852037:LCQ852037 LML852037:LMM852037 LWH852037:LWI852037 MGD852037:MGE852037 MPZ852037:MQA852037 MZV852037:MZW852037 NJR852037:NJS852037 NTN852037:NTO852037 ODJ852037:ODK852037 ONF852037:ONG852037 OXB852037:OXC852037 PGX852037:PGY852037 PQT852037:PQU852037 QAP852037:QAQ852037 QKL852037:QKM852037 QUH852037:QUI852037 RED852037:REE852037 RNZ852037:ROA852037 RXV852037:RXW852037 SHR852037:SHS852037 SRN852037:SRO852037 TBJ852037:TBK852037 TLF852037:TLG852037 TVB852037:TVC852037 UEX852037:UEY852037 UOT852037:UOU852037 UYP852037:UYQ852037 VIL852037:VIM852037 VSH852037:VSI852037 WCD852037:WCE852037 WLZ852037:WMA852037 WVV852037:WVW852037 JJ917573:JK917573 TF917573:TG917573 ADB917573:ADC917573 AMX917573:AMY917573 AWT917573:AWU917573 BGP917573:BGQ917573 BQL917573:BQM917573 CAH917573:CAI917573 CKD917573:CKE917573 CTZ917573:CUA917573 DDV917573:DDW917573 DNR917573:DNS917573 DXN917573:DXO917573 EHJ917573:EHK917573 ERF917573:ERG917573 FBB917573:FBC917573 FKX917573:FKY917573 FUT917573:FUU917573 GEP917573:GEQ917573 GOL917573:GOM917573 GYH917573:GYI917573 HID917573:HIE917573 HRZ917573:HSA917573 IBV917573:IBW917573 ILR917573:ILS917573 IVN917573:IVO917573 JFJ917573:JFK917573 JPF917573:JPG917573 JZB917573:JZC917573 KIX917573:KIY917573 KST917573:KSU917573 LCP917573:LCQ917573 LML917573:LMM917573 LWH917573:LWI917573 MGD917573:MGE917573 MPZ917573:MQA917573 MZV917573:MZW917573 NJR917573:NJS917573 NTN917573:NTO917573 ODJ917573:ODK917573 ONF917573:ONG917573 OXB917573:OXC917573 PGX917573:PGY917573 PQT917573:PQU917573 QAP917573:QAQ917573 QKL917573:QKM917573 QUH917573:QUI917573 RED917573:REE917573 RNZ917573:ROA917573 RXV917573:RXW917573 SHR917573:SHS917573 SRN917573:SRO917573 TBJ917573:TBK917573 TLF917573:TLG917573 TVB917573:TVC917573 UEX917573:UEY917573 UOT917573:UOU917573 UYP917573:UYQ917573 VIL917573:VIM917573 VSH917573:VSI917573 WCD917573:WCE917573 WLZ917573:WMA917573 WVV917573:WVW917573 JJ983109:JK983109 TF983109:TG983109 ADB983109:ADC983109 AMX983109:AMY983109 AWT983109:AWU983109 BGP983109:BGQ983109 BQL983109:BQM983109 CAH983109:CAI983109 CKD983109:CKE983109 CTZ983109:CUA983109 DDV983109:DDW983109 DNR983109:DNS983109 DXN983109:DXO983109 EHJ983109:EHK983109 ERF983109:ERG983109 FBB983109:FBC983109 FKX983109:FKY983109 FUT983109:FUU983109 GEP983109:GEQ983109 GOL983109:GOM983109 GYH983109:GYI983109 HID983109:HIE983109 HRZ983109:HSA983109 IBV983109:IBW983109 ILR983109:ILS983109 IVN983109:IVO983109 JFJ983109:JFK983109 JPF983109:JPG983109 JZB983109:JZC983109 KIX983109:KIY983109 KST983109:KSU983109 LCP983109:LCQ983109 LML983109:LMM983109 LWH983109:LWI983109 MGD983109:MGE983109 MPZ983109:MQA983109 MZV983109:MZW983109 NJR983109:NJS983109 NTN983109:NTO983109 ODJ983109:ODK983109 ONF983109:ONG983109 OXB983109:OXC983109 PGX983109:PGY983109 PQT983109:PQU983109 QAP983109:QAQ983109 QKL983109:QKM983109 QUH983109:QUI983109 RED983109:REE983109 RNZ983109:ROA983109 RXV983109:RXW983109 SHR983109:SHS983109 SRN983109:SRO983109 TBJ983109:TBK983109 TLF983109:TLG983109 TVB983109:TVC983109 UEX983109:UEY983109 UOT983109:UOU983109 UYP983109:UYQ983109 VIL983109:VIM983109 VSH983109:VSI983109 WCD983109:WCE983109 WLZ983109:WMA983109 WVV983109:WVW983109" xr:uid="{00000000-0002-0000-0200-000005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65842:J65843 JM65842:JN65843 TI65842:TJ65843 ADE65842:ADF65843 ANA65842:ANB65843 AWW65842:AWX65843 BGS65842:BGT65843 BQO65842:BQP65843 CAK65842:CAL65843 CKG65842:CKH65843 CUC65842:CUD65843 DDY65842:DDZ65843 DNU65842:DNV65843 DXQ65842:DXR65843 EHM65842:EHN65843 ERI65842:ERJ65843 FBE65842:FBF65843 FLA65842:FLB65843 FUW65842:FUX65843 GES65842:GET65843 GOO65842:GOP65843 GYK65842:GYL65843 HIG65842:HIH65843 HSC65842:HSD65843 IBY65842:IBZ65843 ILU65842:ILV65843 IVQ65842:IVR65843 JFM65842:JFN65843 JPI65842:JPJ65843 JZE65842:JZF65843 KJA65842:KJB65843 KSW65842:KSX65843 LCS65842:LCT65843 LMO65842:LMP65843 LWK65842:LWL65843 MGG65842:MGH65843 MQC65842:MQD65843 MZY65842:MZZ65843 NJU65842:NJV65843 NTQ65842:NTR65843 ODM65842:ODN65843 ONI65842:ONJ65843 OXE65842:OXF65843 PHA65842:PHB65843 PQW65842:PQX65843 QAS65842:QAT65843 QKO65842:QKP65843 QUK65842:QUL65843 REG65842:REH65843 ROC65842:ROD65843 RXY65842:RXZ65843 SHU65842:SHV65843 SRQ65842:SRR65843 TBM65842:TBN65843 TLI65842:TLJ65843 TVE65842:TVF65843 UFA65842:UFB65843 UOW65842:UOX65843 UYS65842:UYT65843 VIO65842:VIP65843 VSK65842:VSL65843 WCG65842:WCH65843 WMC65842:WMD65843 WVY65842:WVZ65843 J131378:J131379 JM131378:JN131379 TI131378:TJ131379 ADE131378:ADF131379 ANA131378:ANB131379 AWW131378:AWX131379 BGS131378:BGT131379 BQO131378:BQP131379 CAK131378:CAL131379 CKG131378:CKH131379 CUC131378:CUD131379 DDY131378:DDZ131379 DNU131378:DNV131379 DXQ131378:DXR131379 EHM131378:EHN131379 ERI131378:ERJ131379 FBE131378:FBF131379 FLA131378:FLB131379 FUW131378:FUX131379 GES131378:GET131379 GOO131378:GOP131379 GYK131378:GYL131379 HIG131378:HIH131379 HSC131378:HSD131379 IBY131378:IBZ131379 ILU131378:ILV131379 IVQ131378:IVR131379 JFM131378:JFN131379 JPI131378:JPJ131379 JZE131378:JZF131379 KJA131378:KJB131379 KSW131378:KSX131379 LCS131378:LCT131379 LMO131378:LMP131379 LWK131378:LWL131379 MGG131378:MGH131379 MQC131378:MQD131379 MZY131378:MZZ131379 NJU131378:NJV131379 NTQ131378:NTR131379 ODM131378:ODN131379 ONI131378:ONJ131379 OXE131378:OXF131379 PHA131378:PHB131379 PQW131378:PQX131379 QAS131378:QAT131379 QKO131378:QKP131379 QUK131378:QUL131379 REG131378:REH131379 ROC131378:ROD131379 RXY131378:RXZ131379 SHU131378:SHV131379 SRQ131378:SRR131379 TBM131378:TBN131379 TLI131378:TLJ131379 TVE131378:TVF131379 UFA131378:UFB131379 UOW131378:UOX131379 UYS131378:UYT131379 VIO131378:VIP131379 VSK131378:VSL131379 WCG131378:WCH131379 WMC131378:WMD131379 WVY131378:WVZ131379 J196914:J196915 JM196914:JN196915 TI196914:TJ196915 ADE196914:ADF196915 ANA196914:ANB196915 AWW196914:AWX196915 BGS196914:BGT196915 BQO196914:BQP196915 CAK196914:CAL196915 CKG196914:CKH196915 CUC196914:CUD196915 DDY196914:DDZ196915 DNU196914:DNV196915 DXQ196914:DXR196915 EHM196914:EHN196915 ERI196914:ERJ196915 FBE196914:FBF196915 FLA196914:FLB196915 FUW196914:FUX196915 GES196914:GET196915 GOO196914:GOP196915 GYK196914:GYL196915 HIG196914:HIH196915 HSC196914:HSD196915 IBY196914:IBZ196915 ILU196914:ILV196915 IVQ196914:IVR196915 JFM196914:JFN196915 JPI196914:JPJ196915 JZE196914:JZF196915 KJA196914:KJB196915 KSW196914:KSX196915 LCS196914:LCT196915 LMO196914:LMP196915 LWK196914:LWL196915 MGG196914:MGH196915 MQC196914:MQD196915 MZY196914:MZZ196915 NJU196914:NJV196915 NTQ196914:NTR196915 ODM196914:ODN196915 ONI196914:ONJ196915 OXE196914:OXF196915 PHA196914:PHB196915 PQW196914:PQX196915 QAS196914:QAT196915 QKO196914:QKP196915 QUK196914:QUL196915 REG196914:REH196915 ROC196914:ROD196915 RXY196914:RXZ196915 SHU196914:SHV196915 SRQ196914:SRR196915 TBM196914:TBN196915 TLI196914:TLJ196915 TVE196914:TVF196915 UFA196914:UFB196915 UOW196914:UOX196915 UYS196914:UYT196915 VIO196914:VIP196915 VSK196914:VSL196915 WCG196914:WCH196915 WMC196914:WMD196915 WVY196914:WVZ196915 J262450:J262451 JM262450:JN262451 TI262450:TJ262451 ADE262450:ADF262451 ANA262450:ANB262451 AWW262450:AWX262451 BGS262450:BGT262451 BQO262450:BQP262451 CAK262450:CAL262451 CKG262450:CKH262451 CUC262450:CUD262451 DDY262450:DDZ262451 DNU262450:DNV262451 DXQ262450:DXR262451 EHM262450:EHN262451 ERI262450:ERJ262451 FBE262450:FBF262451 FLA262450:FLB262451 FUW262450:FUX262451 GES262450:GET262451 GOO262450:GOP262451 GYK262450:GYL262451 HIG262450:HIH262451 HSC262450:HSD262451 IBY262450:IBZ262451 ILU262450:ILV262451 IVQ262450:IVR262451 JFM262450:JFN262451 JPI262450:JPJ262451 JZE262450:JZF262451 KJA262450:KJB262451 KSW262450:KSX262451 LCS262450:LCT262451 LMO262450:LMP262451 LWK262450:LWL262451 MGG262450:MGH262451 MQC262450:MQD262451 MZY262450:MZZ262451 NJU262450:NJV262451 NTQ262450:NTR262451 ODM262450:ODN262451 ONI262450:ONJ262451 OXE262450:OXF262451 PHA262450:PHB262451 PQW262450:PQX262451 QAS262450:QAT262451 QKO262450:QKP262451 QUK262450:QUL262451 REG262450:REH262451 ROC262450:ROD262451 RXY262450:RXZ262451 SHU262450:SHV262451 SRQ262450:SRR262451 TBM262450:TBN262451 TLI262450:TLJ262451 TVE262450:TVF262451 UFA262450:UFB262451 UOW262450:UOX262451 UYS262450:UYT262451 VIO262450:VIP262451 VSK262450:VSL262451 WCG262450:WCH262451 WMC262450:WMD262451 WVY262450:WVZ262451 J327986:J327987 JM327986:JN327987 TI327986:TJ327987 ADE327986:ADF327987 ANA327986:ANB327987 AWW327986:AWX327987 BGS327986:BGT327987 BQO327986:BQP327987 CAK327986:CAL327987 CKG327986:CKH327987 CUC327986:CUD327987 DDY327986:DDZ327987 DNU327986:DNV327987 DXQ327986:DXR327987 EHM327986:EHN327987 ERI327986:ERJ327987 FBE327986:FBF327987 FLA327986:FLB327987 FUW327986:FUX327987 GES327986:GET327987 GOO327986:GOP327987 GYK327986:GYL327987 HIG327986:HIH327987 HSC327986:HSD327987 IBY327986:IBZ327987 ILU327986:ILV327987 IVQ327986:IVR327987 JFM327986:JFN327987 JPI327986:JPJ327987 JZE327986:JZF327987 KJA327986:KJB327987 KSW327986:KSX327987 LCS327986:LCT327987 LMO327986:LMP327987 LWK327986:LWL327987 MGG327986:MGH327987 MQC327986:MQD327987 MZY327986:MZZ327987 NJU327986:NJV327987 NTQ327986:NTR327987 ODM327986:ODN327987 ONI327986:ONJ327987 OXE327986:OXF327987 PHA327986:PHB327987 PQW327986:PQX327987 QAS327986:QAT327987 QKO327986:QKP327987 QUK327986:QUL327987 REG327986:REH327987 ROC327986:ROD327987 RXY327986:RXZ327987 SHU327986:SHV327987 SRQ327986:SRR327987 TBM327986:TBN327987 TLI327986:TLJ327987 TVE327986:TVF327987 UFA327986:UFB327987 UOW327986:UOX327987 UYS327986:UYT327987 VIO327986:VIP327987 VSK327986:VSL327987 WCG327986:WCH327987 WMC327986:WMD327987 WVY327986:WVZ327987 J393522:J393523 JM393522:JN393523 TI393522:TJ393523 ADE393522:ADF393523 ANA393522:ANB393523 AWW393522:AWX393523 BGS393522:BGT393523 BQO393522:BQP393523 CAK393522:CAL393523 CKG393522:CKH393523 CUC393522:CUD393523 DDY393522:DDZ393523 DNU393522:DNV393523 DXQ393522:DXR393523 EHM393522:EHN393523 ERI393522:ERJ393523 FBE393522:FBF393523 FLA393522:FLB393523 FUW393522:FUX393523 GES393522:GET393523 GOO393522:GOP393523 GYK393522:GYL393523 HIG393522:HIH393523 HSC393522:HSD393523 IBY393522:IBZ393523 ILU393522:ILV393523 IVQ393522:IVR393523 JFM393522:JFN393523 JPI393522:JPJ393523 JZE393522:JZF393523 KJA393522:KJB393523 KSW393522:KSX393523 LCS393522:LCT393523 LMO393522:LMP393523 LWK393522:LWL393523 MGG393522:MGH393523 MQC393522:MQD393523 MZY393522:MZZ393523 NJU393522:NJV393523 NTQ393522:NTR393523 ODM393522:ODN393523 ONI393522:ONJ393523 OXE393522:OXF393523 PHA393522:PHB393523 PQW393522:PQX393523 QAS393522:QAT393523 QKO393522:QKP393523 QUK393522:QUL393523 REG393522:REH393523 ROC393522:ROD393523 RXY393522:RXZ393523 SHU393522:SHV393523 SRQ393522:SRR393523 TBM393522:TBN393523 TLI393522:TLJ393523 TVE393522:TVF393523 UFA393522:UFB393523 UOW393522:UOX393523 UYS393522:UYT393523 VIO393522:VIP393523 VSK393522:VSL393523 WCG393522:WCH393523 WMC393522:WMD393523 WVY393522:WVZ393523 J459058:J459059 JM459058:JN459059 TI459058:TJ459059 ADE459058:ADF459059 ANA459058:ANB459059 AWW459058:AWX459059 BGS459058:BGT459059 BQO459058:BQP459059 CAK459058:CAL459059 CKG459058:CKH459059 CUC459058:CUD459059 DDY459058:DDZ459059 DNU459058:DNV459059 DXQ459058:DXR459059 EHM459058:EHN459059 ERI459058:ERJ459059 FBE459058:FBF459059 FLA459058:FLB459059 FUW459058:FUX459059 GES459058:GET459059 GOO459058:GOP459059 GYK459058:GYL459059 HIG459058:HIH459059 HSC459058:HSD459059 IBY459058:IBZ459059 ILU459058:ILV459059 IVQ459058:IVR459059 JFM459058:JFN459059 JPI459058:JPJ459059 JZE459058:JZF459059 KJA459058:KJB459059 KSW459058:KSX459059 LCS459058:LCT459059 LMO459058:LMP459059 LWK459058:LWL459059 MGG459058:MGH459059 MQC459058:MQD459059 MZY459058:MZZ459059 NJU459058:NJV459059 NTQ459058:NTR459059 ODM459058:ODN459059 ONI459058:ONJ459059 OXE459058:OXF459059 PHA459058:PHB459059 PQW459058:PQX459059 QAS459058:QAT459059 QKO459058:QKP459059 QUK459058:QUL459059 REG459058:REH459059 ROC459058:ROD459059 RXY459058:RXZ459059 SHU459058:SHV459059 SRQ459058:SRR459059 TBM459058:TBN459059 TLI459058:TLJ459059 TVE459058:TVF459059 UFA459058:UFB459059 UOW459058:UOX459059 UYS459058:UYT459059 VIO459058:VIP459059 VSK459058:VSL459059 WCG459058:WCH459059 WMC459058:WMD459059 WVY459058:WVZ459059 J524594:J524595 JM524594:JN524595 TI524594:TJ524595 ADE524594:ADF524595 ANA524594:ANB524595 AWW524594:AWX524595 BGS524594:BGT524595 BQO524594:BQP524595 CAK524594:CAL524595 CKG524594:CKH524595 CUC524594:CUD524595 DDY524594:DDZ524595 DNU524594:DNV524595 DXQ524594:DXR524595 EHM524594:EHN524595 ERI524594:ERJ524595 FBE524594:FBF524595 FLA524594:FLB524595 FUW524594:FUX524595 GES524594:GET524595 GOO524594:GOP524595 GYK524594:GYL524595 HIG524594:HIH524595 HSC524594:HSD524595 IBY524594:IBZ524595 ILU524594:ILV524595 IVQ524594:IVR524595 JFM524594:JFN524595 JPI524594:JPJ524595 JZE524594:JZF524595 KJA524594:KJB524595 KSW524594:KSX524595 LCS524594:LCT524595 LMO524594:LMP524595 LWK524594:LWL524595 MGG524594:MGH524595 MQC524594:MQD524595 MZY524594:MZZ524595 NJU524594:NJV524595 NTQ524594:NTR524595 ODM524594:ODN524595 ONI524594:ONJ524595 OXE524594:OXF524595 PHA524594:PHB524595 PQW524594:PQX524595 QAS524594:QAT524595 QKO524594:QKP524595 QUK524594:QUL524595 REG524594:REH524595 ROC524594:ROD524595 RXY524594:RXZ524595 SHU524594:SHV524595 SRQ524594:SRR524595 TBM524594:TBN524595 TLI524594:TLJ524595 TVE524594:TVF524595 UFA524594:UFB524595 UOW524594:UOX524595 UYS524594:UYT524595 VIO524594:VIP524595 VSK524594:VSL524595 WCG524594:WCH524595 WMC524594:WMD524595 WVY524594:WVZ524595 J590130:J590131 JM590130:JN590131 TI590130:TJ590131 ADE590130:ADF590131 ANA590130:ANB590131 AWW590130:AWX590131 BGS590130:BGT590131 BQO590130:BQP590131 CAK590130:CAL590131 CKG590130:CKH590131 CUC590130:CUD590131 DDY590130:DDZ590131 DNU590130:DNV590131 DXQ590130:DXR590131 EHM590130:EHN590131 ERI590130:ERJ590131 FBE590130:FBF590131 FLA590130:FLB590131 FUW590130:FUX590131 GES590130:GET590131 GOO590130:GOP590131 GYK590130:GYL590131 HIG590130:HIH590131 HSC590130:HSD590131 IBY590130:IBZ590131 ILU590130:ILV590131 IVQ590130:IVR590131 JFM590130:JFN590131 JPI590130:JPJ590131 JZE590130:JZF590131 KJA590130:KJB590131 KSW590130:KSX590131 LCS590130:LCT590131 LMO590130:LMP590131 LWK590130:LWL590131 MGG590130:MGH590131 MQC590130:MQD590131 MZY590130:MZZ590131 NJU590130:NJV590131 NTQ590130:NTR590131 ODM590130:ODN590131 ONI590130:ONJ590131 OXE590130:OXF590131 PHA590130:PHB590131 PQW590130:PQX590131 QAS590130:QAT590131 QKO590130:QKP590131 QUK590130:QUL590131 REG590130:REH590131 ROC590130:ROD590131 RXY590130:RXZ590131 SHU590130:SHV590131 SRQ590130:SRR590131 TBM590130:TBN590131 TLI590130:TLJ590131 TVE590130:TVF590131 UFA590130:UFB590131 UOW590130:UOX590131 UYS590130:UYT590131 VIO590130:VIP590131 VSK590130:VSL590131 WCG590130:WCH590131 WMC590130:WMD590131 WVY590130:WVZ590131 J655666:J655667 JM655666:JN655667 TI655666:TJ655667 ADE655666:ADF655667 ANA655666:ANB655667 AWW655666:AWX655667 BGS655666:BGT655667 BQO655666:BQP655667 CAK655666:CAL655667 CKG655666:CKH655667 CUC655666:CUD655667 DDY655666:DDZ655667 DNU655666:DNV655667 DXQ655666:DXR655667 EHM655666:EHN655667 ERI655666:ERJ655667 FBE655666:FBF655667 FLA655666:FLB655667 FUW655666:FUX655667 GES655666:GET655667 GOO655666:GOP655667 GYK655666:GYL655667 HIG655666:HIH655667 HSC655666:HSD655667 IBY655666:IBZ655667 ILU655666:ILV655667 IVQ655666:IVR655667 JFM655666:JFN655667 JPI655666:JPJ655667 JZE655666:JZF655667 KJA655666:KJB655667 KSW655666:KSX655667 LCS655666:LCT655667 LMO655666:LMP655667 LWK655666:LWL655667 MGG655666:MGH655667 MQC655666:MQD655667 MZY655666:MZZ655667 NJU655666:NJV655667 NTQ655666:NTR655667 ODM655666:ODN655667 ONI655666:ONJ655667 OXE655666:OXF655667 PHA655666:PHB655667 PQW655666:PQX655667 QAS655666:QAT655667 QKO655666:QKP655667 QUK655666:QUL655667 REG655666:REH655667 ROC655666:ROD655667 RXY655666:RXZ655667 SHU655666:SHV655667 SRQ655666:SRR655667 TBM655666:TBN655667 TLI655666:TLJ655667 TVE655666:TVF655667 UFA655666:UFB655667 UOW655666:UOX655667 UYS655666:UYT655667 VIO655666:VIP655667 VSK655666:VSL655667 WCG655666:WCH655667 WMC655666:WMD655667 WVY655666:WVZ655667 J721202:J721203 JM721202:JN721203 TI721202:TJ721203 ADE721202:ADF721203 ANA721202:ANB721203 AWW721202:AWX721203 BGS721202:BGT721203 BQO721202:BQP721203 CAK721202:CAL721203 CKG721202:CKH721203 CUC721202:CUD721203 DDY721202:DDZ721203 DNU721202:DNV721203 DXQ721202:DXR721203 EHM721202:EHN721203 ERI721202:ERJ721203 FBE721202:FBF721203 FLA721202:FLB721203 FUW721202:FUX721203 GES721202:GET721203 GOO721202:GOP721203 GYK721202:GYL721203 HIG721202:HIH721203 HSC721202:HSD721203 IBY721202:IBZ721203 ILU721202:ILV721203 IVQ721202:IVR721203 JFM721202:JFN721203 JPI721202:JPJ721203 JZE721202:JZF721203 KJA721202:KJB721203 KSW721202:KSX721203 LCS721202:LCT721203 LMO721202:LMP721203 LWK721202:LWL721203 MGG721202:MGH721203 MQC721202:MQD721203 MZY721202:MZZ721203 NJU721202:NJV721203 NTQ721202:NTR721203 ODM721202:ODN721203 ONI721202:ONJ721203 OXE721202:OXF721203 PHA721202:PHB721203 PQW721202:PQX721203 QAS721202:QAT721203 QKO721202:QKP721203 QUK721202:QUL721203 REG721202:REH721203 ROC721202:ROD721203 RXY721202:RXZ721203 SHU721202:SHV721203 SRQ721202:SRR721203 TBM721202:TBN721203 TLI721202:TLJ721203 TVE721202:TVF721203 UFA721202:UFB721203 UOW721202:UOX721203 UYS721202:UYT721203 VIO721202:VIP721203 VSK721202:VSL721203 WCG721202:WCH721203 WMC721202:WMD721203 WVY721202:WVZ721203 J786738:J786739 JM786738:JN786739 TI786738:TJ786739 ADE786738:ADF786739 ANA786738:ANB786739 AWW786738:AWX786739 BGS786738:BGT786739 BQO786738:BQP786739 CAK786738:CAL786739 CKG786738:CKH786739 CUC786738:CUD786739 DDY786738:DDZ786739 DNU786738:DNV786739 DXQ786738:DXR786739 EHM786738:EHN786739 ERI786738:ERJ786739 FBE786738:FBF786739 FLA786738:FLB786739 FUW786738:FUX786739 GES786738:GET786739 GOO786738:GOP786739 GYK786738:GYL786739 HIG786738:HIH786739 HSC786738:HSD786739 IBY786738:IBZ786739 ILU786738:ILV786739 IVQ786738:IVR786739 JFM786738:JFN786739 JPI786738:JPJ786739 JZE786738:JZF786739 KJA786738:KJB786739 KSW786738:KSX786739 LCS786738:LCT786739 LMO786738:LMP786739 LWK786738:LWL786739 MGG786738:MGH786739 MQC786738:MQD786739 MZY786738:MZZ786739 NJU786738:NJV786739 NTQ786738:NTR786739 ODM786738:ODN786739 ONI786738:ONJ786739 OXE786738:OXF786739 PHA786738:PHB786739 PQW786738:PQX786739 QAS786738:QAT786739 QKO786738:QKP786739 QUK786738:QUL786739 REG786738:REH786739 ROC786738:ROD786739 RXY786738:RXZ786739 SHU786738:SHV786739 SRQ786738:SRR786739 TBM786738:TBN786739 TLI786738:TLJ786739 TVE786738:TVF786739 UFA786738:UFB786739 UOW786738:UOX786739 UYS786738:UYT786739 VIO786738:VIP786739 VSK786738:VSL786739 WCG786738:WCH786739 WMC786738:WMD786739 WVY786738:WVZ786739 J852274:J852275 JM852274:JN852275 TI852274:TJ852275 ADE852274:ADF852275 ANA852274:ANB852275 AWW852274:AWX852275 BGS852274:BGT852275 BQO852274:BQP852275 CAK852274:CAL852275 CKG852274:CKH852275 CUC852274:CUD852275 DDY852274:DDZ852275 DNU852274:DNV852275 DXQ852274:DXR852275 EHM852274:EHN852275 ERI852274:ERJ852275 FBE852274:FBF852275 FLA852274:FLB852275 FUW852274:FUX852275 GES852274:GET852275 GOO852274:GOP852275 GYK852274:GYL852275 HIG852274:HIH852275 HSC852274:HSD852275 IBY852274:IBZ852275 ILU852274:ILV852275 IVQ852274:IVR852275 JFM852274:JFN852275 JPI852274:JPJ852275 JZE852274:JZF852275 KJA852274:KJB852275 KSW852274:KSX852275 LCS852274:LCT852275 LMO852274:LMP852275 LWK852274:LWL852275 MGG852274:MGH852275 MQC852274:MQD852275 MZY852274:MZZ852275 NJU852274:NJV852275 NTQ852274:NTR852275 ODM852274:ODN852275 ONI852274:ONJ852275 OXE852274:OXF852275 PHA852274:PHB852275 PQW852274:PQX852275 QAS852274:QAT852275 QKO852274:QKP852275 QUK852274:QUL852275 REG852274:REH852275 ROC852274:ROD852275 RXY852274:RXZ852275 SHU852274:SHV852275 SRQ852274:SRR852275 TBM852274:TBN852275 TLI852274:TLJ852275 TVE852274:TVF852275 UFA852274:UFB852275 UOW852274:UOX852275 UYS852274:UYT852275 VIO852274:VIP852275 VSK852274:VSL852275 WCG852274:WCH852275 WMC852274:WMD852275 WVY852274:WVZ852275 J917810:J917811 JM917810:JN917811 TI917810:TJ917811 ADE917810:ADF917811 ANA917810:ANB917811 AWW917810:AWX917811 BGS917810:BGT917811 BQO917810:BQP917811 CAK917810:CAL917811 CKG917810:CKH917811 CUC917810:CUD917811 DDY917810:DDZ917811 DNU917810:DNV917811 DXQ917810:DXR917811 EHM917810:EHN917811 ERI917810:ERJ917811 FBE917810:FBF917811 FLA917810:FLB917811 FUW917810:FUX917811 GES917810:GET917811 GOO917810:GOP917811 GYK917810:GYL917811 HIG917810:HIH917811 HSC917810:HSD917811 IBY917810:IBZ917811 ILU917810:ILV917811 IVQ917810:IVR917811 JFM917810:JFN917811 JPI917810:JPJ917811 JZE917810:JZF917811 KJA917810:KJB917811 KSW917810:KSX917811 LCS917810:LCT917811 LMO917810:LMP917811 LWK917810:LWL917811 MGG917810:MGH917811 MQC917810:MQD917811 MZY917810:MZZ917811 NJU917810:NJV917811 NTQ917810:NTR917811 ODM917810:ODN917811 ONI917810:ONJ917811 OXE917810:OXF917811 PHA917810:PHB917811 PQW917810:PQX917811 QAS917810:QAT917811 QKO917810:QKP917811 QUK917810:QUL917811 REG917810:REH917811 ROC917810:ROD917811 RXY917810:RXZ917811 SHU917810:SHV917811 SRQ917810:SRR917811 TBM917810:TBN917811 TLI917810:TLJ917811 TVE917810:TVF917811 UFA917810:UFB917811 UOW917810:UOX917811 UYS917810:UYT917811 VIO917810:VIP917811 VSK917810:VSL917811 WCG917810:WCH917811 WMC917810:WMD917811 WVY917810:WVZ917811 J983346:J983347 JM983346:JN983347 TI983346:TJ983347 ADE983346:ADF983347 ANA983346:ANB983347 AWW983346:AWX983347 BGS983346:BGT983347 BQO983346:BQP983347 CAK983346:CAL983347 CKG983346:CKH983347 CUC983346:CUD983347 DDY983346:DDZ983347 DNU983346:DNV983347 DXQ983346:DXR983347 EHM983346:EHN983347 ERI983346:ERJ983347 FBE983346:FBF983347 FLA983346:FLB983347 FUW983346:FUX983347 GES983346:GET983347 GOO983346:GOP983347 GYK983346:GYL983347 HIG983346:HIH983347 HSC983346:HSD983347 IBY983346:IBZ983347 ILU983346:ILV983347 IVQ983346:IVR983347 JFM983346:JFN983347 JPI983346:JPJ983347 JZE983346:JZF983347 KJA983346:KJB983347 KSW983346:KSX983347 LCS983346:LCT983347 LMO983346:LMP983347 LWK983346:LWL983347 MGG983346:MGH983347 MQC983346:MQD983347 MZY983346:MZZ983347 NJU983346:NJV983347 NTQ983346:NTR983347 ODM983346:ODN983347 ONI983346:ONJ983347 OXE983346:OXF983347 PHA983346:PHB983347 PQW983346:PQX983347 QAS983346:QAT983347 QKO983346:QKP983347 QUK983346:QUL983347 REG983346:REH983347 ROC983346:ROD983347 RXY983346:RXZ983347 SHU983346:SHV983347 SRQ983346:SRR983347 TBM983346:TBN983347 TLI983346:TLJ983347 TVE983346:TVF983347 UFA983346:UFB983347 UOW983346:UOX983347 UYS983346:UYT983347 VIO983346:VIP983347 VSK983346:VSL983347 WCG983346:WCH983347 WMC983346:WMD983347 WVY983346:WVZ983347 J65884:J65885 JM65884:JN65885 TI65884:TJ65885 ADE65884:ADF65885 ANA65884:ANB65885 AWW65884:AWX65885 BGS65884:BGT65885 BQO65884:BQP65885 CAK65884:CAL65885 CKG65884:CKH65885 CUC65884:CUD65885 DDY65884:DDZ65885 DNU65884:DNV65885 DXQ65884:DXR65885 EHM65884:EHN65885 ERI65884:ERJ65885 FBE65884:FBF65885 FLA65884:FLB65885 FUW65884:FUX65885 GES65884:GET65885 GOO65884:GOP65885 GYK65884:GYL65885 HIG65884:HIH65885 HSC65884:HSD65885 IBY65884:IBZ65885 ILU65884:ILV65885 IVQ65884:IVR65885 JFM65884:JFN65885 JPI65884:JPJ65885 JZE65884:JZF65885 KJA65884:KJB65885 KSW65884:KSX65885 LCS65884:LCT65885 LMO65884:LMP65885 LWK65884:LWL65885 MGG65884:MGH65885 MQC65884:MQD65885 MZY65884:MZZ65885 NJU65884:NJV65885 NTQ65884:NTR65885 ODM65884:ODN65885 ONI65884:ONJ65885 OXE65884:OXF65885 PHA65884:PHB65885 PQW65884:PQX65885 QAS65884:QAT65885 QKO65884:QKP65885 QUK65884:QUL65885 REG65884:REH65885 ROC65884:ROD65885 RXY65884:RXZ65885 SHU65884:SHV65885 SRQ65884:SRR65885 TBM65884:TBN65885 TLI65884:TLJ65885 TVE65884:TVF65885 UFA65884:UFB65885 UOW65884:UOX65885 UYS65884:UYT65885 VIO65884:VIP65885 VSK65884:VSL65885 WCG65884:WCH65885 WMC65884:WMD65885 WVY65884:WVZ65885 J131420:J131421 JM131420:JN131421 TI131420:TJ131421 ADE131420:ADF131421 ANA131420:ANB131421 AWW131420:AWX131421 BGS131420:BGT131421 BQO131420:BQP131421 CAK131420:CAL131421 CKG131420:CKH131421 CUC131420:CUD131421 DDY131420:DDZ131421 DNU131420:DNV131421 DXQ131420:DXR131421 EHM131420:EHN131421 ERI131420:ERJ131421 FBE131420:FBF131421 FLA131420:FLB131421 FUW131420:FUX131421 GES131420:GET131421 GOO131420:GOP131421 GYK131420:GYL131421 HIG131420:HIH131421 HSC131420:HSD131421 IBY131420:IBZ131421 ILU131420:ILV131421 IVQ131420:IVR131421 JFM131420:JFN131421 JPI131420:JPJ131421 JZE131420:JZF131421 KJA131420:KJB131421 KSW131420:KSX131421 LCS131420:LCT131421 LMO131420:LMP131421 LWK131420:LWL131421 MGG131420:MGH131421 MQC131420:MQD131421 MZY131420:MZZ131421 NJU131420:NJV131421 NTQ131420:NTR131421 ODM131420:ODN131421 ONI131420:ONJ131421 OXE131420:OXF131421 PHA131420:PHB131421 PQW131420:PQX131421 QAS131420:QAT131421 QKO131420:QKP131421 QUK131420:QUL131421 REG131420:REH131421 ROC131420:ROD131421 RXY131420:RXZ131421 SHU131420:SHV131421 SRQ131420:SRR131421 TBM131420:TBN131421 TLI131420:TLJ131421 TVE131420:TVF131421 UFA131420:UFB131421 UOW131420:UOX131421 UYS131420:UYT131421 VIO131420:VIP131421 VSK131420:VSL131421 WCG131420:WCH131421 WMC131420:WMD131421 WVY131420:WVZ131421 J196956:J196957 JM196956:JN196957 TI196956:TJ196957 ADE196956:ADF196957 ANA196956:ANB196957 AWW196956:AWX196957 BGS196956:BGT196957 BQO196956:BQP196957 CAK196956:CAL196957 CKG196956:CKH196957 CUC196956:CUD196957 DDY196956:DDZ196957 DNU196956:DNV196957 DXQ196956:DXR196957 EHM196956:EHN196957 ERI196956:ERJ196957 FBE196956:FBF196957 FLA196956:FLB196957 FUW196956:FUX196957 GES196956:GET196957 GOO196956:GOP196957 GYK196956:GYL196957 HIG196956:HIH196957 HSC196956:HSD196957 IBY196956:IBZ196957 ILU196956:ILV196957 IVQ196956:IVR196957 JFM196956:JFN196957 JPI196956:JPJ196957 JZE196956:JZF196957 KJA196956:KJB196957 KSW196956:KSX196957 LCS196956:LCT196957 LMO196956:LMP196957 LWK196956:LWL196957 MGG196956:MGH196957 MQC196956:MQD196957 MZY196956:MZZ196957 NJU196956:NJV196957 NTQ196956:NTR196957 ODM196956:ODN196957 ONI196956:ONJ196957 OXE196956:OXF196957 PHA196956:PHB196957 PQW196956:PQX196957 QAS196956:QAT196957 QKO196956:QKP196957 QUK196956:QUL196957 REG196956:REH196957 ROC196956:ROD196957 RXY196956:RXZ196957 SHU196956:SHV196957 SRQ196956:SRR196957 TBM196956:TBN196957 TLI196956:TLJ196957 TVE196956:TVF196957 UFA196956:UFB196957 UOW196956:UOX196957 UYS196956:UYT196957 VIO196956:VIP196957 VSK196956:VSL196957 WCG196956:WCH196957 WMC196956:WMD196957 WVY196956:WVZ196957 J262492:J262493 JM262492:JN262493 TI262492:TJ262493 ADE262492:ADF262493 ANA262492:ANB262493 AWW262492:AWX262493 BGS262492:BGT262493 BQO262492:BQP262493 CAK262492:CAL262493 CKG262492:CKH262493 CUC262492:CUD262493 DDY262492:DDZ262493 DNU262492:DNV262493 DXQ262492:DXR262493 EHM262492:EHN262493 ERI262492:ERJ262493 FBE262492:FBF262493 FLA262492:FLB262493 FUW262492:FUX262493 GES262492:GET262493 GOO262492:GOP262493 GYK262492:GYL262493 HIG262492:HIH262493 HSC262492:HSD262493 IBY262492:IBZ262493 ILU262492:ILV262493 IVQ262492:IVR262493 JFM262492:JFN262493 JPI262492:JPJ262493 JZE262492:JZF262493 KJA262492:KJB262493 KSW262492:KSX262493 LCS262492:LCT262493 LMO262492:LMP262493 LWK262492:LWL262493 MGG262492:MGH262493 MQC262492:MQD262493 MZY262492:MZZ262493 NJU262492:NJV262493 NTQ262492:NTR262493 ODM262492:ODN262493 ONI262492:ONJ262493 OXE262492:OXF262493 PHA262492:PHB262493 PQW262492:PQX262493 QAS262492:QAT262493 QKO262492:QKP262493 QUK262492:QUL262493 REG262492:REH262493 ROC262492:ROD262493 RXY262492:RXZ262493 SHU262492:SHV262493 SRQ262492:SRR262493 TBM262492:TBN262493 TLI262492:TLJ262493 TVE262492:TVF262493 UFA262492:UFB262493 UOW262492:UOX262493 UYS262492:UYT262493 VIO262492:VIP262493 VSK262492:VSL262493 WCG262492:WCH262493 WMC262492:WMD262493 WVY262492:WVZ262493 J328028:J328029 JM328028:JN328029 TI328028:TJ328029 ADE328028:ADF328029 ANA328028:ANB328029 AWW328028:AWX328029 BGS328028:BGT328029 BQO328028:BQP328029 CAK328028:CAL328029 CKG328028:CKH328029 CUC328028:CUD328029 DDY328028:DDZ328029 DNU328028:DNV328029 DXQ328028:DXR328029 EHM328028:EHN328029 ERI328028:ERJ328029 FBE328028:FBF328029 FLA328028:FLB328029 FUW328028:FUX328029 GES328028:GET328029 GOO328028:GOP328029 GYK328028:GYL328029 HIG328028:HIH328029 HSC328028:HSD328029 IBY328028:IBZ328029 ILU328028:ILV328029 IVQ328028:IVR328029 JFM328028:JFN328029 JPI328028:JPJ328029 JZE328028:JZF328029 KJA328028:KJB328029 KSW328028:KSX328029 LCS328028:LCT328029 LMO328028:LMP328029 LWK328028:LWL328029 MGG328028:MGH328029 MQC328028:MQD328029 MZY328028:MZZ328029 NJU328028:NJV328029 NTQ328028:NTR328029 ODM328028:ODN328029 ONI328028:ONJ328029 OXE328028:OXF328029 PHA328028:PHB328029 PQW328028:PQX328029 QAS328028:QAT328029 QKO328028:QKP328029 QUK328028:QUL328029 REG328028:REH328029 ROC328028:ROD328029 RXY328028:RXZ328029 SHU328028:SHV328029 SRQ328028:SRR328029 TBM328028:TBN328029 TLI328028:TLJ328029 TVE328028:TVF328029 UFA328028:UFB328029 UOW328028:UOX328029 UYS328028:UYT328029 VIO328028:VIP328029 VSK328028:VSL328029 WCG328028:WCH328029 WMC328028:WMD328029 WVY328028:WVZ328029 J393564:J393565 JM393564:JN393565 TI393564:TJ393565 ADE393564:ADF393565 ANA393564:ANB393565 AWW393564:AWX393565 BGS393564:BGT393565 BQO393564:BQP393565 CAK393564:CAL393565 CKG393564:CKH393565 CUC393564:CUD393565 DDY393564:DDZ393565 DNU393564:DNV393565 DXQ393564:DXR393565 EHM393564:EHN393565 ERI393564:ERJ393565 FBE393564:FBF393565 FLA393564:FLB393565 FUW393564:FUX393565 GES393564:GET393565 GOO393564:GOP393565 GYK393564:GYL393565 HIG393564:HIH393565 HSC393564:HSD393565 IBY393564:IBZ393565 ILU393564:ILV393565 IVQ393564:IVR393565 JFM393564:JFN393565 JPI393564:JPJ393565 JZE393564:JZF393565 KJA393564:KJB393565 KSW393564:KSX393565 LCS393564:LCT393565 LMO393564:LMP393565 LWK393564:LWL393565 MGG393564:MGH393565 MQC393564:MQD393565 MZY393564:MZZ393565 NJU393564:NJV393565 NTQ393564:NTR393565 ODM393564:ODN393565 ONI393564:ONJ393565 OXE393564:OXF393565 PHA393564:PHB393565 PQW393564:PQX393565 QAS393564:QAT393565 QKO393564:QKP393565 QUK393564:QUL393565 REG393564:REH393565 ROC393564:ROD393565 RXY393564:RXZ393565 SHU393564:SHV393565 SRQ393564:SRR393565 TBM393564:TBN393565 TLI393564:TLJ393565 TVE393564:TVF393565 UFA393564:UFB393565 UOW393564:UOX393565 UYS393564:UYT393565 VIO393564:VIP393565 VSK393564:VSL393565 WCG393564:WCH393565 WMC393564:WMD393565 WVY393564:WVZ393565 J459100:J459101 JM459100:JN459101 TI459100:TJ459101 ADE459100:ADF459101 ANA459100:ANB459101 AWW459100:AWX459101 BGS459100:BGT459101 BQO459100:BQP459101 CAK459100:CAL459101 CKG459100:CKH459101 CUC459100:CUD459101 DDY459100:DDZ459101 DNU459100:DNV459101 DXQ459100:DXR459101 EHM459100:EHN459101 ERI459100:ERJ459101 FBE459100:FBF459101 FLA459100:FLB459101 FUW459100:FUX459101 GES459100:GET459101 GOO459100:GOP459101 GYK459100:GYL459101 HIG459100:HIH459101 HSC459100:HSD459101 IBY459100:IBZ459101 ILU459100:ILV459101 IVQ459100:IVR459101 JFM459100:JFN459101 JPI459100:JPJ459101 JZE459100:JZF459101 KJA459100:KJB459101 KSW459100:KSX459101 LCS459100:LCT459101 LMO459100:LMP459101 LWK459100:LWL459101 MGG459100:MGH459101 MQC459100:MQD459101 MZY459100:MZZ459101 NJU459100:NJV459101 NTQ459100:NTR459101 ODM459100:ODN459101 ONI459100:ONJ459101 OXE459100:OXF459101 PHA459100:PHB459101 PQW459100:PQX459101 QAS459100:QAT459101 QKO459100:QKP459101 QUK459100:QUL459101 REG459100:REH459101 ROC459100:ROD459101 RXY459100:RXZ459101 SHU459100:SHV459101 SRQ459100:SRR459101 TBM459100:TBN459101 TLI459100:TLJ459101 TVE459100:TVF459101 UFA459100:UFB459101 UOW459100:UOX459101 UYS459100:UYT459101 VIO459100:VIP459101 VSK459100:VSL459101 WCG459100:WCH459101 WMC459100:WMD459101 WVY459100:WVZ459101 J524636:J524637 JM524636:JN524637 TI524636:TJ524637 ADE524636:ADF524637 ANA524636:ANB524637 AWW524636:AWX524637 BGS524636:BGT524637 BQO524636:BQP524637 CAK524636:CAL524637 CKG524636:CKH524637 CUC524636:CUD524637 DDY524636:DDZ524637 DNU524636:DNV524637 DXQ524636:DXR524637 EHM524636:EHN524637 ERI524636:ERJ524637 FBE524636:FBF524637 FLA524636:FLB524637 FUW524636:FUX524637 GES524636:GET524637 GOO524636:GOP524637 GYK524636:GYL524637 HIG524636:HIH524637 HSC524636:HSD524637 IBY524636:IBZ524637 ILU524636:ILV524637 IVQ524636:IVR524637 JFM524636:JFN524637 JPI524636:JPJ524637 JZE524636:JZF524637 KJA524636:KJB524637 KSW524636:KSX524637 LCS524636:LCT524637 LMO524636:LMP524637 LWK524636:LWL524637 MGG524636:MGH524637 MQC524636:MQD524637 MZY524636:MZZ524637 NJU524636:NJV524637 NTQ524636:NTR524637 ODM524636:ODN524637 ONI524636:ONJ524637 OXE524636:OXF524637 PHA524636:PHB524637 PQW524636:PQX524637 QAS524636:QAT524637 QKO524636:QKP524637 QUK524636:QUL524637 REG524636:REH524637 ROC524636:ROD524637 RXY524636:RXZ524637 SHU524636:SHV524637 SRQ524636:SRR524637 TBM524636:TBN524637 TLI524636:TLJ524637 TVE524636:TVF524637 UFA524636:UFB524637 UOW524636:UOX524637 UYS524636:UYT524637 VIO524636:VIP524637 VSK524636:VSL524637 WCG524636:WCH524637 WMC524636:WMD524637 WVY524636:WVZ524637 J590172:J590173 JM590172:JN590173 TI590172:TJ590173 ADE590172:ADF590173 ANA590172:ANB590173 AWW590172:AWX590173 BGS590172:BGT590173 BQO590172:BQP590173 CAK590172:CAL590173 CKG590172:CKH590173 CUC590172:CUD590173 DDY590172:DDZ590173 DNU590172:DNV590173 DXQ590172:DXR590173 EHM590172:EHN590173 ERI590172:ERJ590173 FBE590172:FBF590173 FLA590172:FLB590173 FUW590172:FUX590173 GES590172:GET590173 GOO590172:GOP590173 GYK590172:GYL590173 HIG590172:HIH590173 HSC590172:HSD590173 IBY590172:IBZ590173 ILU590172:ILV590173 IVQ590172:IVR590173 JFM590172:JFN590173 JPI590172:JPJ590173 JZE590172:JZF590173 KJA590172:KJB590173 KSW590172:KSX590173 LCS590172:LCT590173 LMO590172:LMP590173 LWK590172:LWL590173 MGG590172:MGH590173 MQC590172:MQD590173 MZY590172:MZZ590173 NJU590172:NJV590173 NTQ590172:NTR590173 ODM590172:ODN590173 ONI590172:ONJ590173 OXE590172:OXF590173 PHA590172:PHB590173 PQW590172:PQX590173 QAS590172:QAT590173 QKO590172:QKP590173 QUK590172:QUL590173 REG590172:REH590173 ROC590172:ROD590173 RXY590172:RXZ590173 SHU590172:SHV590173 SRQ590172:SRR590173 TBM590172:TBN590173 TLI590172:TLJ590173 TVE590172:TVF590173 UFA590172:UFB590173 UOW590172:UOX590173 UYS590172:UYT590173 VIO590172:VIP590173 VSK590172:VSL590173 WCG590172:WCH590173 WMC590172:WMD590173 WVY590172:WVZ590173 J655708:J655709 JM655708:JN655709 TI655708:TJ655709 ADE655708:ADF655709 ANA655708:ANB655709 AWW655708:AWX655709 BGS655708:BGT655709 BQO655708:BQP655709 CAK655708:CAL655709 CKG655708:CKH655709 CUC655708:CUD655709 DDY655708:DDZ655709 DNU655708:DNV655709 DXQ655708:DXR655709 EHM655708:EHN655709 ERI655708:ERJ655709 FBE655708:FBF655709 FLA655708:FLB655709 FUW655708:FUX655709 GES655708:GET655709 GOO655708:GOP655709 GYK655708:GYL655709 HIG655708:HIH655709 HSC655708:HSD655709 IBY655708:IBZ655709 ILU655708:ILV655709 IVQ655708:IVR655709 JFM655708:JFN655709 JPI655708:JPJ655709 JZE655708:JZF655709 KJA655708:KJB655709 KSW655708:KSX655709 LCS655708:LCT655709 LMO655708:LMP655709 LWK655708:LWL655709 MGG655708:MGH655709 MQC655708:MQD655709 MZY655708:MZZ655709 NJU655708:NJV655709 NTQ655708:NTR655709 ODM655708:ODN655709 ONI655708:ONJ655709 OXE655708:OXF655709 PHA655708:PHB655709 PQW655708:PQX655709 QAS655708:QAT655709 QKO655708:QKP655709 QUK655708:QUL655709 REG655708:REH655709 ROC655708:ROD655709 RXY655708:RXZ655709 SHU655708:SHV655709 SRQ655708:SRR655709 TBM655708:TBN655709 TLI655708:TLJ655709 TVE655708:TVF655709 UFA655708:UFB655709 UOW655708:UOX655709 UYS655708:UYT655709 VIO655708:VIP655709 VSK655708:VSL655709 WCG655708:WCH655709 WMC655708:WMD655709 WVY655708:WVZ655709 J721244:J721245 JM721244:JN721245 TI721244:TJ721245 ADE721244:ADF721245 ANA721244:ANB721245 AWW721244:AWX721245 BGS721244:BGT721245 BQO721244:BQP721245 CAK721244:CAL721245 CKG721244:CKH721245 CUC721244:CUD721245 DDY721244:DDZ721245 DNU721244:DNV721245 DXQ721244:DXR721245 EHM721244:EHN721245 ERI721244:ERJ721245 FBE721244:FBF721245 FLA721244:FLB721245 FUW721244:FUX721245 GES721244:GET721245 GOO721244:GOP721245 GYK721244:GYL721245 HIG721244:HIH721245 HSC721244:HSD721245 IBY721244:IBZ721245 ILU721244:ILV721245 IVQ721244:IVR721245 JFM721244:JFN721245 JPI721244:JPJ721245 JZE721244:JZF721245 KJA721244:KJB721245 KSW721244:KSX721245 LCS721244:LCT721245 LMO721244:LMP721245 LWK721244:LWL721245 MGG721244:MGH721245 MQC721244:MQD721245 MZY721244:MZZ721245 NJU721244:NJV721245 NTQ721244:NTR721245 ODM721244:ODN721245 ONI721244:ONJ721245 OXE721244:OXF721245 PHA721244:PHB721245 PQW721244:PQX721245 QAS721244:QAT721245 QKO721244:QKP721245 QUK721244:QUL721245 REG721244:REH721245 ROC721244:ROD721245 RXY721244:RXZ721245 SHU721244:SHV721245 SRQ721244:SRR721245 TBM721244:TBN721245 TLI721244:TLJ721245 TVE721244:TVF721245 UFA721244:UFB721245 UOW721244:UOX721245 UYS721244:UYT721245 VIO721244:VIP721245 VSK721244:VSL721245 WCG721244:WCH721245 WMC721244:WMD721245 WVY721244:WVZ721245 J786780:J786781 JM786780:JN786781 TI786780:TJ786781 ADE786780:ADF786781 ANA786780:ANB786781 AWW786780:AWX786781 BGS786780:BGT786781 BQO786780:BQP786781 CAK786780:CAL786781 CKG786780:CKH786781 CUC786780:CUD786781 DDY786780:DDZ786781 DNU786780:DNV786781 DXQ786780:DXR786781 EHM786780:EHN786781 ERI786780:ERJ786781 FBE786780:FBF786781 FLA786780:FLB786781 FUW786780:FUX786781 GES786780:GET786781 GOO786780:GOP786781 GYK786780:GYL786781 HIG786780:HIH786781 HSC786780:HSD786781 IBY786780:IBZ786781 ILU786780:ILV786781 IVQ786780:IVR786781 JFM786780:JFN786781 JPI786780:JPJ786781 JZE786780:JZF786781 KJA786780:KJB786781 KSW786780:KSX786781 LCS786780:LCT786781 LMO786780:LMP786781 LWK786780:LWL786781 MGG786780:MGH786781 MQC786780:MQD786781 MZY786780:MZZ786781 NJU786780:NJV786781 NTQ786780:NTR786781 ODM786780:ODN786781 ONI786780:ONJ786781 OXE786780:OXF786781 PHA786780:PHB786781 PQW786780:PQX786781 QAS786780:QAT786781 QKO786780:QKP786781 QUK786780:QUL786781 REG786780:REH786781 ROC786780:ROD786781 RXY786780:RXZ786781 SHU786780:SHV786781 SRQ786780:SRR786781 TBM786780:TBN786781 TLI786780:TLJ786781 TVE786780:TVF786781 UFA786780:UFB786781 UOW786780:UOX786781 UYS786780:UYT786781 VIO786780:VIP786781 VSK786780:VSL786781 WCG786780:WCH786781 WMC786780:WMD786781 WVY786780:WVZ786781 J852316:J852317 JM852316:JN852317 TI852316:TJ852317 ADE852316:ADF852317 ANA852316:ANB852317 AWW852316:AWX852317 BGS852316:BGT852317 BQO852316:BQP852317 CAK852316:CAL852317 CKG852316:CKH852317 CUC852316:CUD852317 DDY852316:DDZ852317 DNU852316:DNV852317 DXQ852316:DXR852317 EHM852316:EHN852317 ERI852316:ERJ852317 FBE852316:FBF852317 FLA852316:FLB852317 FUW852316:FUX852317 GES852316:GET852317 GOO852316:GOP852317 GYK852316:GYL852317 HIG852316:HIH852317 HSC852316:HSD852317 IBY852316:IBZ852317 ILU852316:ILV852317 IVQ852316:IVR852317 JFM852316:JFN852317 JPI852316:JPJ852317 JZE852316:JZF852317 KJA852316:KJB852317 KSW852316:KSX852317 LCS852316:LCT852317 LMO852316:LMP852317 LWK852316:LWL852317 MGG852316:MGH852317 MQC852316:MQD852317 MZY852316:MZZ852317 NJU852316:NJV852317 NTQ852316:NTR852317 ODM852316:ODN852317 ONI852316:ONJ852317 OXE852316:OXF852317 PHA852316:PHB852317 PQW852316:PQX852317 QAS852316:QAT852317 QKO852316:QKP852317 QUK852316:QUL852317 REG852316:REH852317 ROC852316:ROD852317 RXY852316:RXZ852317 SHU852316:SHV852317 SRQ852316:SRR852317 TBM852316:TBN852317 TLI852316:TLJ852317 TVE852316:TVF852317 UFA852316:UFB852317 UOW852316:UOX852317 UYS852316:UYT852317 VIO852316:VIP852317 VSK852316:VSL852317 WCG852316:WCH852317 WMC852316:WMD852317 WVY852316:WVZ852317 J917852:J917853 JM917852:JN917853 TI917852:TJ917853 ADE917852:ADF917853 ANA917852:ANB917853 AWW917852:AWX917853 BGS917852:BGT917853 BQO917852:BQP917853 CAK917852:CAL917853 CKG917852:CKH917853 CUC917852:CUD917853 DDY917852:DDZ917853 DNU917852:DNV917853 DXQ917852:DXR917853 EHM917852:EHN917853 ERI917852:ERJ917853 FBE917852:FBF917853 FLA917852:FLB917853 FUW917852:FUX917853 GES917852:GET917853 GOO917852:GOP917853 GYK917852:GYL917853 HIG917852:HIH917853 HSC917852:HSD917853 IBY917852:IBZ917853 ILU917852:ILV917853 IVQ917852:IVR917853 JFM917852:JFN917853 JPI917852:JPJ917853 JZE917852:JZF917853 KJA917852:KJB917853 KSW917852:KSX917853 LCS917852:LCT917853 LMO917852:LMP917853 LWK917852:LWL917853 MGG917852:MGH917853 MQC917852:MQD917853 MZY917852:MZZ917853 NJU917852:NJV917853 NTQ917852:NTR917853 ODM917852:ODN917853 ONI917852:ONJ917853 OXE917852:OXF917853 PHA917852:PHB917853 PQW917852:PQX917853 QAS917852:QAT917853 QKO917852:QKP917853 QUK917852:QUL917853 REG917852:REH917853 ROC917852:ROD917853 RXY917852:RXZ917853 SHU917852:SHV917853 SRQ917852:SRR917853 TBM917852:TBN917853 TLI917852:TLJ917853 TVE917852:TVF917853 UFA917852:UFB917853 UOW917852:UOX917853 UYS917852:UYT917853 VIO917852:VIP917853 VSK917852:VSL917853 WCG917852:WCH917853 WMC917852:WMD917853 WVY917852:WVZ917853 J983388:J983389 JM983388:JN983389 TI983388:TJ983389 ADE983388:ADF983389 ANA983388:ANB983389 AWW983388:AWX983389 BGS983388:BGT983389 BQO983388:BQP983389 CAK983388:CAL983389 CKG983388:CKH983389 CUC983388:CUD983389 DDY983388:DDZ983389 DNU983388:DNV983389 DXQ983388:DXR983389 EHM983388:EHN983389 ERI983388:ERJ983389 FBE983388:FBF983389 FLA983388:FLB983389 FUW983388:FUX983389 GES983388:GET983389 GOO983388:GOP983389 GYK983388:GYL983389 HIG983388:HIH983389 HSC983388:HSD983389 IBY983388:IBZ983389 ILU983388:ILV983389 IVQ983388:IVR983389 JFM983388:JFN983389 JPI983388:JPJ983389 JZE983388:JZF983389 KJA983388:KJB983389 KSW983388:KSX983389 LCS983388:LCT983389 LMO983388:LMP983389 LWK983388:LWL983389 MGG983388:MGH983389 MQC983388:MQD983389 MZY983388:MZZ983389 NJU983388:NJV983389 NTQ983388:NTR983389 ODM983388:ODN983389 ONI983388:ONJ983389 OXE983388:OXF983389 PHA983388:PHB983389 PQW983388:PQX983389 QAS983388:QAT983389 QKO983388:QKP983389 QUK983388:QUL983389 REG983388:REH983389 ROC983388:ROD983389 RXY983388:RXZ983389 SHU983388:SHV983389 SRQ983388:SRR983389 TBM983388:TBN983389 TLI983388:TLJ983389 TVE983388:TVF983389 UFA983388:UFB983389 UOW983388:UOX983389 UYS983388:UYT983389 VIO983388:VIP983389 VSK983388:VSL983389 WCG983388:WCH983389 WMC983388:WMD983389 WVY983388:WVZ983389" xr:uid="{00000000-0002-0000-0200-00000600000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K65842:JK65843 TG65842:TG65843 ADC65842:ADC65843 AMY65842:AMY65843 AWU65842:AWU65843 BGQ65842:BGQ65843 BQM65842:BQM65843 CAI65842:CAI65843 CKE65842:CKE65843 CUA65842:CUA65843 DDW65842:DDW65843 DNS65842:DNS65843 DXO65842:DXO65843 EHK65842:EHK65843 ERG65842:ERG65843 FBC65842:FBC65843 FKY65842:FKY65843 FUU65842:FUU65843 GEQ65842:GEQ65843 GOM65842:GOM65843 GYI65842:GYI65843 HIE65842:HIE65843 HSA65842:HSA65843 IBW65842:IBW65843 ILS65842:ILS65843 IVO65842:IVO65843 JFK65842:JFK65843 JPG65842:JPG65843 JZC65842:JZC65843 KIY65842:KIY65843 KSU65842:KSU65843 LCQ65842:LCQ65843 LMM65842:LMM65843 LWI65842:LWI65843 MGE65842:MGE65843 MQA65842:MQA65843 MZW65842:MZW65843 NJS65842:NJS65843 NTO65842:NTO65843 ODK65842:ODK65843 ONG65842:ONG65843 OXC65842:OXC65843 PGY65842:PGY65843 PQU65842:PQU65843 QAQ65842:QAQ65843 QKM65842:QKM65843 QUI65842:QUI65843 REE65842:REE65843 ROA65842:ROA65843 RXW65842:RXW65843 SHS65842:SHS65843 SRO65842:SRO65843 TBK65842:TBK65843 TLG65842:TLG65843 TVC65842:TVC65843 UEY65842:UEY65843 UOU65842:UOU65843 UYQ65842:UYQ65843 VIM65842:VIM65843 VSI65842:VSI65843 WCE65842:WCE65843 WMA65842:WMA65843 WVW65842:WVW65843 JK131378:JK131379 TG131378:TG131379 ADC131378:ADC131379 AMY131378:AMY131379 AWU131378:AWU131379 BGQ131378:BGQ131379 BQM131378:BQM131379 CAI131378:CAI131379 CKE131378:CKE131379 CUA131378:CUA131379 DDW131378:DDW131379 DNS131378:DNS131379 DXO131378:DXO131379 EHK131378:EHK131379 ERG131378:ERG131379 FBC131378:FBC131379 FKY131378:FKY131379 FUU131378:FUU131379 GEQ131378:GEQ131379 GOM131378:GOM131379 GYI131378:GYI131379 HIE131378:HIE131379 HSA131378:HSA131379 IBW131378:IBW131379 ILS131378:ILS131379 IVO131378:IVO131379 JFK131378:JFK131379 JPG131378:JPG131379 JZC131378:JZC131379 KIY131378:KIY131379 KSU131378:KSU131379 LCQ131378:LCQ131379 LMM131378:LMM131379 LWI131378:LWI131379 MGE131378:MGE131379 MQA131378:MQA131379 MZW131378:MZW131379 NJS131378:NJS131379 NTO131378:NTO131379 ODK131378:ODK131379 ONG131378:ONG131379 OXC131378:OXC131379 PGY131378:PGY131379 PQU131378:PQU131379 QAQ131378:QAQ131379 QKM131378:QKM131379 QUI131378:QUI131379 REE131378:REE131379 ROA131378:ROA131379 RXW131378:RXW131379 SHS131378:SHS131379 SRO131378:SRO131379 TBK131378:TBK131379 TLG131378:TLG131379 TVC131378:TVC131379 UEY131378:UEY131379 UOU131378:UOU131379 UYQ131378:UYQ131379 VIM131378:VIM131379 VSI131378:VSI131379 WCE131378:WCE131379 WMA131378:WMA131379 WVW131378:WVW131379 JK196914:JK196915 TG196914:TG196915 ADC196914:ADC196915 AMY196914:AMY196915 AWU196914:AWU196915 BGQ196914:BGQ196915 BQM196914:BQM196915 CAI196914:CAI196915 CKE196914:CKE196915 CUA196914:CUA196915 DDW196914:DDW196915 DNS196914:DNS196915 DXO196914:DXO196915 EHK196914:EHK196915 ERG196914:ERG196915 FBC196914:FBC196915 FKY196914:FKY196915 FUU196914:FUU196915 GEQ196914:GEQ196915 GOM196914:GOM196915 GYI196914:GYI196915 HIE196914:HIE196915 HSA196914:HSA196915 IBW196914:IBW196915 ILS196914:ILS196915 IVO196914:IVO196915 JFK196914:JFK196915 JPG196914:JPG196915 JZC196914:JZC196915 KIY196914:KIY196915 KSU196914:KSU196915 LCQ196914:LCQ196915 LMM196914:LMM196915 LWI196914:LWI196915 MGE196914:MGE196915 MQA196914:MQA196915 MZW196914:MZW196915 NJS196914:NJS196915 NTO196914:NTO196915 ODK196914:ODK196915 ONG196914:ONG196915 OXC196914:OXC196915 PGY196914:PGY196915 PQU196914:PQU196915 QAQ196914:QAQ196915 QKM196914:QKM196915 QUI196914:QUI196915 REE196914:REE196915 ROA196914:ROA196915 RXW196914:RXW196915 SHS196914:SHS196915 SRO196914:SRO196915 TBK196914:TBK196915 TLG196914:TLG196915 TVC196914:TVC196915 UEY196914:UEY196915 UOU196914:UOU196915 UYQ196914:UYQ196915 VIM196914:VIM196915 VSI196914:VSI196915 WCE196914:WCE196915 WMA196914:WMA196915 WVW196914:WVW196915 JK262450:JK262451 TG262450:TG262451 ADC262450:ADC262451 AMY262450:AMY262451 AWU262450:AWU262451 BGQ262450:BGQ262451 BQM262450:BQM262451 CAI262450:CAI262451 CKE262450:CKE262451 CUA262450:CUA262451 DDW262450:DDW262451 DNS262450:DNS262451 DXO262450:DXO262451 EHK262450:EHK262451 ERG262450:ERG262451 FBC262450:FBC262451 FKY262450:FKY262451 FUU262450:FUU262451 GEQ262450:GEQ262451 GOM262450:GOM262451 GYI262450:GYI262451 HIE262450:HIE262451 HSA262450:HSA262451 IBW262450:IBW262451 ILS262450:ILS262451 IVO262450:IVO262451 JFK262450:JFK262451 JPG262450:JPG262451 JZC262450:JZC262451 KIY262450:KIY262451 KSU262450:KSU262451 LCQ262450:LCQ262451 LMM262450:LMM262451 LWI262450:LWI262451 MGE262450:MGE262451 MQA262450:MQA262451 MZW262450:MZW262451 NJS262450:NJS262451 NTO262450:NTO262451 ODK262450:ODK262451 ONG262450:ONG262451 OXC262450:OXC262451 PGY262450:PGY262451 PQU262450:PQU262451 QAQ262450:QAQ262451 QKM262450:QKM262451 QUI262450:QUI262451 REE262450:REE262451 ROA262450:ROA262451 RXW262450:RXW262451 SHS262450:SHS262451 SRO262450:SRO262451 TBK262450:TBK262451 TLG262450:TLG262451 TVC262450:TVC262451 UEY262450:UEY262451 UOU262450:UOU262451 UYQ262450:UYQ262451 VIM262450:VIM262451 VSI262450:VSI262451 WCE262450:WCE262451 WMA262450:WMA262451 WVW262450:WVW262451 JK327986:JK327987 TG327986:TG327987 ADC327986:ADC327987 AMY327986:AMY327987 AWU327986:AWU327987 BGQ327986:BGQ327987 BQM327986:BQM327987 CAI327986:CAI327987 CKE327986:CKE327987 CUA327986:CUA327987 DDW327986:DDW327987 DNS327986:DNS327987 DXO327986:DXO327987 EHK327986:EHK327987 ERG327986:ERG327987 FBC327986:FBC327987 FKY327986:FKY327987 FUU327986:FUU327987 GEQ327986:GEQ327987 GOM327986:GOM327987 GYI327986:GYI327987 HIE327986:HIE327987 HSA327986:HSA327987 IBW327986:IBW327987 ILS327986:ILS327987 IVO327986:IVO327987 JFK327986:JFK327987 JPG327986:JPG327987 JZC327986:JZC327987 KIY327986:KIY327987 KSU327986:KSU327987 LCQ327986:LCQ327987 LMM327986:LMM327987 LWI327986:LWI327987 MGE327986:MGE327987 MQA327986:MQA327987 MZW327986:MZW327987 NJS327986:NJS327987 NTO327986:NTO327987 ODK327986:ODK327987 ONG327986:ONG327987 OXC327986:OXC327987 PGY327986:PGY327987 PQU327986:PQU327987 QAQ327986:QAQ327987 QKM327986:QKM327987 QUI327986:QUI327987 REE327986:REE327987 ROA327986:ROA327987 RXW327986:RXW327987 SHS327986:SHS327987 SRO327986:SRO327987 TBK327986:TBK327987 TLG327986:TLG327987 TVC327986:TVC327987 UEY327986:UEY327987 UOU327986:UOU327987 UYQ327986:UYQ327987 VIM327986:VIM327987 VSI327986:VSI327987 WCE327986:WCE327987 WMA327986:WMA327987 WVW327986:WVW327987 JK393522:JK393523 TG393522:TG393523 ADC393522:ADC393523 AMY393522:AMY393523 AWU393522:AWU393523 BGQ393522:BGQ393523 BQM393522:BQM393523 CAI393522:CAI393523 CKE393522:CKE393523 CUA393522:CUA393523 DDW393522:DDW393523 DNS393522:DNS393523 DXO393522:DXO393523 EHK393522:EHK393523 ERG393522:ERG393523 FBC393522:FBC393523 FKY393522:FKY393523 FUU393522:FUU393523 GEQ393522:GEQ393523 GOM393522:GOM393523 GYI393522:GYI393523 HIE393522:HIE393523 HSA393522:HSA393523 IBW393522:IBW393523 ILS393522:ILS393523 IVO393522:IVO393523 JFK393522:JFK393523 JPG393522:JPG393523 JZC393522:JZC393523 KIY393522:KIY393523 KSU393522:KSU393523 LCQ393522:LCQ393523 LMM393522:LMM393523 LWI393522:LWI393523 MGE393522:MGE393523 MQA393522:MQA393523 MZW393522:MZW393523 NJS393522:NJS393523 NTO393522:NTO393523 ODK393522:ODK393523 ONG393522:ONG393523 OXC393522:OXC393523 PGY393522:PGY393523 PQU393522:PQU393523 QAQ393522:QAQ393523 QKM393522:QKM393523 QUI393522:QUI393523 REE393522:REE393523 ROA393522:ROA393523 RXW393522:RXW393523 SHS393522:SHS393523 SRO393522:SRO393523 TBK393522:TBK393523 TLG393522:TLG393523 TVC393522:TVC393523 UEY393522:UEY393523 UOU393522:UOU393523 UYQ393522:UYQ393523 VIM393522:VIM393523 VSI393522:VSI393523 WCE393522:WCE393523 WMA393522:WMA393523 WVW393522:WVW393523 JK459058:JK459059 TG459058:TG459059 ADC459058:ADC459059 AMY459058:AMY459059 AWU459058:AWU459059 BGQ459058:BGQ459059 BQM459058:BQM459059 CAI459058:CAI459059 CKE459058:CKE459059 CUA459058:CUA459059 DDW459058:DDW459059 DNS459058:DNS459059 DXO459058:DXO459059 EHK459058:EHK459059 ERG459058:ERG459059 FBC459058:FBC459059 FKY459058:FKY459059 FUU459058:FUU459059 GEQ459058:GEQ459059 GOM459058:GOM459059 GYI459058:GYI459059 HIE459058:HIE459059 HSA459058:HSA459059 IBW459058:IBW459059 ILS459058:ILS459059 IVO459058:IVO459059 JFK459058:JFK459059 JPG459058:JPG459059 JZC459058:JZC459059 KIY459058:KIY459059 KSU459058:KSU459059 LCQ459058:LCQ459059 LMM459058:LMM459059 LWI459058:LWI459059 MGE459058:MGE459059 MQA459058:MQA459059 MZW459058:MZW459059 NJS459058:NJS459059 NTO459058:NTO459059 ODK459058:ODK459059 ONG459058:ONG459059 OXC459058:OXC459059 PGY459058:PGY459059 PQU459058:PQU459059 QAQ459058:QAQ459059 QKM459058:QKM459059 QUI459058:QUI459059 REE459058:REE459059 ROA459058:ROA459059 RXW459058:RXW459059 SHS459058:SHS459059 SRO459058:SRO459059 TBK459058:TBK459059 TLG459058:TLG459059 TVC459058:TVC459059 UEY459058:UEY459059 UOU459058:UOU459059 UYQ459058:UYQ459059 VIM459058:VIM459059 VSI459058:VSI459059 WCE459058:WCE459059 WMA459058:WMA459059 WVW459058:WVW459059 JK524594:JK524595 TG524594:TG524595 ADC524594:ADC524595 AMY524594:AMY524595 AWU524594:AWU524595 BGQ524594:BGQ524595 BQM524594:BQM524595 CAI524594:CAI524595 CKE524594:CKE524595 CUA524594:CUA524595 DDW524594:DDW524595 DNS524594:DNS524595 DXO524594:DXO524595 EHK524594:EHK524595 ERG524594:ERG524595 FBC524594:FBC524595 FKY524594:FKY524595 FUU524594:FUU524595 GEQ524594:GEQ524595 GOM524594:GOM524595 GYI524594:GYI524595 HIE524594:HIE524595 HSA524594:HSA524595 IBW524594:IBW524595 ILS524594:ILS524595 IVO524594:IVO524595 JFK524594:JFK524595 JPG524594:JPG524595 JZC524594:JZC524595 KIY524594:KIY524595 KSU524594:KSU524595 LCQ524594:LCQ524595 LMM524594:LMM524595 LWI524594:LWI524595 MGE524594:MGE524595 MQA524594:MQA524595 MZW524594:MZW524595 NJS524594:NJS524595 NTO524594:NTO524595 ODK524594:ODK524595 ONG524594:ONG524595 OXC524594:OXC524595 PGY524594:PGY524595 PQU524594:PQU524595 QAQ524594:QAQ524595 QKM524594:QKM524595 QUI524594:QUI524595 REE524594:REE524595 ROA524594:ROA524595 RXW524594:RXW524595 SHS524594:SHS524595 SRO524594:SRO524595 TBK524594:TBK524595 TLG524594:TLG524595 TVC524594:TVC524595 UEY524594:UEY524595 UOU524594:UOU524595 UYQ524594:UYQ524595 VIM524594:VIM524595 VSI524594:VSI524595 WCE524594:WCE524595 WMA524594:WMA524595 WVW524594:WVW524595 JK590130:JK590131 TG590130:TG590131 ADC590130:ADC590131 AMY590130:AMY590131 AWU590130:AWU590131 BGQ590130:BGQ590131 BQM590130:BQM590131 CAI590130:CAI590131 CKE590130:CKE590131 CUA590130:CUA590131 DDW590130:DDW590131 DNS590130:DNS590131 DXO590130:DXO590131 EHK590130:EHK590131 ERG590130:ERG590131 FBC590130:FBC590131 FKY590130:FKY590131 FUU590130:FUU590131 GEQ590130:GEQ590131 GOM590130:GOM590131 GYI590130:GYI590131 HIE590130:HIE590131 HSA590130:HSA590131 IBW590130:IBW590131 ILS590130:ILS590131 IVO590130:IVO590131 JFK590130:JFK590131 JPG590130:JPG590131 JZC590130:JZC590131 KIY590130:KIY590131 KSU590130:KSU590131 LCQ590130:LCQ590131 LMM590130:LMM590131 LWI590130:LWI590131 MGE590130:MGE590131 MQA590130:MQA590131 MZW590130:MZW590131 NJS590130:NJS590131 NTO590130:NTO590131 ODK590130:ODK590131 ONG590130:ONG590131 OXC590130:OXC590131 PGY590130:PGY590131 PQU590130:PQU590131 QAQ590130:QAQ590131 QKM590130:QKM590131 QUI590130:QUI590131 REE590130:REE590131 ROA590130:ROA590131 RXW590130:RXW590131 SHS590130:SHS590131 SRO590130:SRO590131 TBK590130:TBK590131 TLG590130:TLG590131 TVC590130:TVC590131 UEY590130:UEY590131 UOU590130:UOU590131 UYQ590130:UYQ590131 VIM590130:VIM590131 VSI590130:VSI590131 WCE590130:WCE590131 WMA590130:WMA590131 WVW590130:WVW590131 JK655666:JK655667 TG655666:TG655667 ADC655666:ADC655667 AMY655666:AMY655667 AWU655666:AWU655667 BGQ655666:BGQ655667 BQM655666:BQM655667 CAI655666:CAI655667 CKE655666:CKE655667 CUA655666:CUA655667 DDW655666:DDW655667 DNS655666:DNS655667 DXO655666:DXO655667 EHK655666:EHK655667 ERG655666:ERG655667 FBC655666:FBC655667 FKY655666:FKY655667 FUU655666:FUU655667 GEQ655666:GEQ655667 GOM655666:GOM655667 GYI655666:GYI655667 HIE655666:HIE655667 HSA655666:HSA655667 IBW655666:IBW655667 ILS655666:ILS655667 IVO655666:IVO655667 JFK655666:JFK655667 JPG655666:JPG655667 JZC655666:JZC655667 KIY655666:KIY655667 KSU655666:KSU655667 LCQ655666:LCQ655667 LMM655666:LMM655667 LWI655666:LWI655667 MGE655666:MGE655667 MQA655666:MQA655667 MZW655666:MZW655667 NJS655666:NJS655667 NTO655666:NTO655667 ODK655666:ODK655667 ONG655666:ONG655667 OXC655666:OXC655667 PGY655666:PGY655667 PQU655666:PQU655667 QAQ655666:QAQ655667 QKM655666:QKM655667 QUI655666:QUI655667 REE655666:REE655667 ROA655666:ROA655667 RXW655666:RXW655667 SHS655666:SHS655667 SRO655666:SRO655667 TBK655666:TBK655667 TLG655666:TLG655667 TVC655666:TVC655667 UEY655666:UEY655667 UOU655666:UOU655667 UYQ655666:UYQ655667 VIM655666:VIM655667 VSI655666:VSI655667 WCE655666:WCE655667 WMA655666:WMA655667 WVW655666:WVW655667 JK721202:JK721203 TG721202:TG721203 ADC721202:ADC721203 AMY721202:AMY721203 AWU721202:AWU721203 BGQ721202:BGQ721203 BQM721202:BQM721203 CAI721202:CAI721203 CKE721202:CKE721203 CUA721202:CUA721203 DDW721202:DDW721203 DNS721202:DNS721203 DXO721202:DXO721203 EHK721202:EHK721203 ERG721202:ERG721203 FBC721202:FBC721203 FKY721202:FKY721203 FUU721202:FUU721203 GEQ721202:GEQ721203 GOM721202:GOM721203 GYI721202:GYI721203 HIE721202:HIE721203 HSA721202:HSA721203 IBW721202:IBW721203 ILS721202:ILS721203 IVO721202:IVO721203 JFK721202:JFK721203 JPG721202:JPG721203 JZC721202:JZC721203 KIY721202:KIY721203 KSU721202:KSU721203 LCQ721202:LCQ721203 LMM721202:LMM721203 LWI721202:LWI721203 MGE721202:MGE721203 MQA721202:MQA721203 MZW721202:MZW721203 NJS721202:NJS721203 NTO721202:NTO721203 ODK721202:ODK721203 ONG721202:ONG721203 OXC721202:OXC721203 PGY721202:PGY721203 PQU721202:PQU721203 QAQ721202:QAQ721203 QKM721202:QKM721203 QUI721202:QUI721203 REE721202:REE721203 ROA721202:ROA721203 RXW721202:RXW721203 SHS721202:SHS721203 SRO721202:SRO721203 TBK721202:TBK721203 TLG721202:TLG721203 TVC721202:TVC721203 UEY721202:UEY721203 UOU721202:UOU721203 UYQ721202:UYQ721203 VIM721202:VIM721203 VSI721202:VSI721203 WCE721202:WCE721203 WMA721202:WMA721203 WVW721202:WVW721203 JK786738:JK786739 TG786738:TG786739 ADC786738:ADC786739 AMY786738:AMY786739 AWU786738:AWU786739 BGQ786738:BGQ786739 BQM786738:BQM786739 CAI786738:CAI786739 CKE786738:CKE786739 CUA786738:CUA786739 DDW786738:DDW786739 DNS786738:DNS786739 DXO786738:DXO786739 EHK786738:EHK786739 ERG786738:ERG786739 FBC786738:FBC786739 FKY786738:FKY786739 FUU786738:FUU786739 GEQ786738:GEQ786739 GOM786738:GOM786739 GYI786738:GYI786739 HIE786738:HIE786739 HSA786738:HSA786739 IBW786738:IBW786739 ILS786738:ILS786739 IVO786738:IVO786739 JFK786738:JFK786739 JPG786738:JPG786739 JZC786738:JZC786739 KIY786738:KIY786739 KSU786738:KSU786739 LCQ786738:LCQ786739 LMM786738:LMM786739 LWI786738:LWI786739 MGE786738:MGE786739 MQA786738:MQA786739 MZW786738:MZW786739 NJS786738:NJS786739 NTO786738:NTO786739 ODK786738:ODK786739 ONG786738:ONG786739 OXC786738:OXC786739 PGY786738:PGY786739 PQU786738:PQU786739 QAQ786738:QAQ786739 QKM786738:QKM786739 QUI786738:QUI786739 REE786738:REE786739 ROA786738:ROA786739 RXW786738:RXW786739 SHS786738:SHS786739 SRO786738:SRO786739 TBK786738:TBK786739 TLG786738:TLG786739 TVC786738:TVC786739 UEY786738:UEY786739 UOU786738:UOU786739 UYQ786738:UYQ786739 VIM786738:VIM786739 VSI786738:VSI786739 WCE786738:WCE786739 WMA786738:WMA786739 WVW786738:WVW786739 JK852274:JK852275 TG852274:TG852275 ADC852274:ADC852275 AMY852274:AMY852275 AWU852274:AWU852275 BGQ852274:BGQ852275 BQM852274:BQM852275 CAI852274:CAI852275 CKE852274:CKE852275 CUA852274:CUA852275 DDW852274:DDW852275 DNS852274:DNS852275 DXO852274:DXO852275 EHK852274:EHK852275 ERG852274:ERG852275 FBC852274:FBC852275 FKY852274:FKY852275 FUU852274:FUU852275 GEQ852274:GEQ852275 GOM852274:GOM852275 GYI852274:GYI852275 HIE852274:HIE852275 HSA852274:HSA852275 IBW852274:IBW852275 ILS852274:ILS852275 IVO852274:IVO852275 JFK852274:JFK852275 JPG852274:JPG852275 JZC852274:JZC852275 KIY852274:KIY852275 KSU852274:KSU852275 LCQ852274:LCQ852275 LMM852274:LMM852275 LWI852274:LWI852275 MGE852274:MGE852275 MQA852274:MQA852275 MZW852274:MZW852275 NJS852274:NJS852275 NTO852274:NTO852275 ODK852274:ODK852275 ONG852274:ONG852275 OXC852274:OXC852275 PGY852274:PGY852275 PQU852274:PQU852275 QAQ852274:QAQ852275 QKM852274:QKM852275 QUI852274:QUI852275 REE852274:REE852275 ROA852274:ROA852275 RXW852274:RXW852275 SHS852274:SHS852275 SRO852274:SRO852275 TBK852274:TBK852275 TLG852274:TLG852275 TVC852274:TVC852275 UEY852274:UEY852275 UOU852274:UOU852275 UYQ852274:UYQ852275 VIM852274:VIM852275 VSI852274:VSI852275 WCE852274:WCE852275 WMA852274:WMA852275 WVW852274:WVW852275 JK917810:JK917811 TG917810:TG917811 ADC917810:ADC917811 AMY917810:AMY917811 AWU917810:AWU917811 BGQ917810:BGQ917811 BQM917810:BQM917811 CAI917810:CAI917811 CKE917810:CKE917811 CUA917810:CUA917811 DDW917810:DDW917811 DNS917810:DNS917811 DXO917810:DXO917811 EHK917810:EHK917811 ERG917810:ERG917811 FBC917810:FBC917811 FKY917810:FKY917811 FUU917810:FUU917811 GEQ917810:GEQ917811 GOM917810:GOM917811 GYI917810:GYI917811 HIE917810:HIE917811 HSA917810:HSA917811 IBW917810:IBW917811 ILS917810:ILS917811 IVO917810:IVO917811 JFK917810:JFK917811 JPG917810:JPG917811 JZC917810:JZC917811 KIY917810:KIY917811 KSU917810:KSU917811 LCQ917810:LCQ917811 LMM917810:LMM917811 LWI917810:LWI917811 MGE917810:MGE917811 MQA917810:MQA917811 MZW917810:MZW917811 NJS917810:NJS917811 NTO917810:NTO917811 ODK917810:ODK917811 ONG917810:ONG917811 OXC917810:OXC917811 PGY917810:PGY917811 PQU917810:PQU917811 QAQ917810:QAQ917811 QKM917810:QKM917811 QUI917810:QUI917811 REE917810:REE917811 ROA917810:ROA917811 RXW917810:RXW917811 SHS917810:SHS917811 SRO917810:SRO917811 TBK917810:TBK917811 TLG917810:TLG917811 TVC917810:TVC917811 UEY917810:UEY917811 UOU917810:UOU917811 UYQ917810:UYQ917811 VIM917810:VIM917811 VSI917810:VSI917811 WCE917810:WCE917811 WMA917810:WMA917811 WVW917810:WVW917811 JK983346:JK983347 TG983346:TG983347 ADC983346:ADC983347 AMY983346:AMY983347 AWU983346:AWU983347 BGQ983346:BGQ983347 BQM983346:BQM983347 CAI983346:CAI983347 CKE983346:CKE983347 CUA983346:CUA983347 DDW983346:DDW983347 DNS983346:DNS983347 DXO983346:DXO983347 EHK983346:EHK983347 ERG983346:ERG983347 FBC983346:FBC983347 FKY983346:FKY983347 FUU983346:FUU983347 GEQ983346:GEQ983347 GOM983346:GOM983347 GYI983346:GYI983347 HIE983346:HIE983347 HSA983346:HSA983347 IBW983346:IBW983347 ILS983346:ILS983347 IVO983346:IVO983347 JFK983346:JFK983347 JPG983346:JPG983347 JZC983346:JZC983347 KIY983346:KIY983347 KSU983346:KSU983347 LCQ983346:LCQ983347 LMM983346:LMM983347 LWI983346:LWI983347 MGE983346:MGE983347 MQA983346:MQA983347 MZW983346:MZW983347 NJS983346:NJS983347 NTO983346:NTO983347 ODK983346:ODK983347 ONG983346:ONG983347 OXC983346:OXC983347 PGY983346:PGY983347 PQU983346:PQU983347 QAQ983346:QAQ983347 QKM983346:QKM983347 QUI983346:QUI983347 REE983346:REE983347 ROA983346:ROA983347 RXW983346:RXW983347 SHS983346:SHS983347 SRO983346:SRO983347 TBK983346:TBK983347 TLG983346:TLG983347 TVC983346:TVC983347 UEY983346:UEY983347 UOU983346:UOU983347 UYQ983346:UYQ983347 VIM983346:VIM983347 VSI983346:VSI983347 WCE983346:WCE983347 WMA983346:WMA983347 WVW983346:WVW983347 JK65884:JK65885 TG65884:TG65885 ADC65884:ADC65885 AMY65884:AMY65885 AWU65884:AWU65885 BGQ65884:BGQ65885 BQM65884:BQM65885 CAI65884:CAI65885 CKE65884:CKE65885 CUA65884:CUA65885 DDW65884:DDW65885 DNS65884:DNS65885 DXO65884:DXO65885 EHK65884:EHK65885 ERG65884:ERG65885 FBC65884:FBC65885 FKY65884:FKY65885 FUU65884:FUU65885 GEQ65884:GEQ65885 GOM65884:GOM65885 GYI65884:GYI65885 HIE65884:HIE65885 HSA65884:HSA65885 IBW65884:IBW65885 ILS65884:ILS65885 IVO65884:IVO65885 JFK65884:JFK65885 JPG65884:JPG65885 JZC65884:JZC65885 KIY65884:KIY65885 KSU65884:KSU65885 LCQ65884:LCQ65885 LMM65884:LMM65885 LWI65884:LWI65885 MGE65884:MGE65885 MQA65884:MQA65885 MZW65884:MZW65885 NJS65884:NJS65885 NTO65884:NTO65885 ODK65884:ODK65885 ONG65884:ONG65885 OXC65884:OXC65885 PGY65884:PGY65885 PQU65884:PQU65885 QAQ65884:QAQ65885 QKM65884:QKM65885 QUI65884:QUI65885 REE65884:REE65885 ROA65884:ROA65885 RXW65884:RXW65885 SHS65884:SHS65885 SRO65884:SRO65885 TBK65884:TBK65885 TLG65884:TLG65885 TVC65884:TVC65885 UEY65884:UEY65885 UOU65884:UOU65885 UYQ65884:UYQ65885 VIM65884:VIM65885 VSI65884:VSI65885 WCE65884:WCE65885 WMA65884:WMA65885 WVW65884:WVW65885 JK131420:JK131421 TG131420:TG131421 ADC131420:ADC131421 AMY131420:AMY131421 AWU131420:AWU131421 BGQ131420:BGQ131421 BQM131420:BQM131421 CAI131420:CAI131421 CKE131420:CKE131421 CUA131420:CUA131421 DDW131420:DDW131421 DNS131420:DNS131421 DXO131420:DXO131421 EHK131420:EHK131421 ERG131420:ERG131421 FBC131420:FBC131421 FKY131420:FKY131421 FUU131420:FUU131421 GEQ131420:GEQ131421 GOM131420:GOM131421 GYI131420:GYI131421 HIE131420:HIE131421 HSA131420:HSA131421 IBW131420:IBW131421 ILS131420:ILS131421 IVO131420:IVO131421 JFK131420:JFK131421 JPG131420:JPG131421 JZC131420:JZC131421 KIY131420:KIY131421 KSU131420:KSU131421 LCQ131420:LCQ131421 LMM131420:LMM131421 LWI131420:LWI131421 MGE131420:MGE131421 MQA131420:MQA131421 MZW131420:MZW131421 NJS131420:NJS131421 NTO131420:NTO131421 ODK131420:ODK131421 ONG131420:ONG131421 OXC131420:OXC131421 PGY131420:PGY131421 PQU131420:PQU131421 QAQ131420:QAQ131421 QKM131420:QKM131421 QUI131420:QUI131421 REE131420:REE131421 ROA131420:ROA131421 RXW131420:RXW131421 SHS131420:SHS131421 SRO131420:SRO131421 TBK131420:TBK131421 TLG131420:TLG131421 TVC131420:TVC131421 UEY131420:UEY131421 UOU131420:UOU131421 UYQ131420:UYQ131421 VIM131420:VIM131421 VSI131420:VSI131421 WCE131420:WCE131421 WMA131420:WMA131421 WVW131420:WVW131421 JK196956:JK196957 TG196956:TG196957 ADC196956:ADC196957 AMY196956:AMY196957 AWU196956:AWU196957 BGQ196956:BGQ196957 BQM196956:BQM196957 CAI196956:CAI196957 CKE196956:CKE196957 CUA196956:CUA196957 DDW196956:DDW196957 DNS196956:DNS196957 DXO196956:DXO196957 EHK196956:EHK196957 ERG196956:ERG196957 FBC196956:FBC196957 FKY196956:FKY196957 FUU196956:FUU196957 GEQ196956:GEQ196957 GOM196956:GOM196957 GYI196956:GYI196957 HIE196956:HIE196957 HSA196956:HSA196957 IBW196956:IBW196957 ILS196956:ILS196957 IVO196956:IVO196957 JFK196956:JFK196957 JPG196956:JPG196957 JZC196956:JZC196957 KIY196956:KIY196957 KSU196956:KSU196957 LCQ196956:LCQ196957 LMM196956:LMM196957 LWI196956:LWI196957 MGE196956:MGE196957 MQA196956:MQA196957 MZW196956:MZW196957 NJS196956:NJS196957 NTO196956:NTO196957 ODK196956:ODK196957 ONG196956:ONG196957 OXC196956:OXC196957 PGY196956:PGY196957 PQU196956:PQU196957 QAQ196956:QAQ196957 QKM196956:QKM196957 QUI196956:QUI196957 REE196956:REE196957 ROA196956:ROA196957 RXW196956:RXW196957 SHS196956:SHS196957 SRO196956:SRO196957 TBK196956:TBK196957 TLG196956:TLG196957 TVC196956:TVC196957 UEY196956:UEY196957 UOU196956:UOU196957 UYQ196956:UYQ196957 VIM196956:VIM196957 VSI196956:VSI196957 WCE196956:WCE196957 WMA196956:WMA196957 WVW196956:WVW196957 JK262492:JK262493 TG262492:TG262493 ADC262492:ADC262493 AMY262492:AMY262493 AWU262492:AWU262493 BGQ262492:BGQ262493 BQM262492:BQM262493 CAI262492:CAI262493 CKE262492:CKE262493 CUA262492:CUA262493 DDW262492:DDW262493 DNS262492:DNS262493 DXO262492:DXO262493 EHK262492:EHK262493 ERG262492:ERG262493 FBC262492:FBC262493 FKY262492:FKY262493 FUU262492:FUU262493 GEQ262492:GEQ262493 GOM262492:GOM262493 GYI262492:GYI262493 HIE262492:HIE262493 HSA262492:HSA262493 IBW262492:IBW262493 ILS262492:ILS262493 IVO262492:IVO262493 JFK262492:JFK262493 JPG262492:JPG262493 JZC262492:JZC262493 KIY262492:KIY262493 KSU262492:KSU262493 LCQ262492:LCQ262493 LMM262492:LMM262493 LWI262492:LWI262493 MGE262492:MGE262493 MQA262492:MQA262493 MZW262492:MZW262493 NJS262492:NJS262493 NTO262492:NTO262493 ODK262492:ODK262493 ONG262492:ONG262493 OXC262492:OXC262493 PGY262492:PGY262493 PQU262492:PQU262493 QAQ262492:QAQ262493 QKM262492:QKM262493 QUI262492:QUI262493 REE262492:REE262493 ROA262492:ROA262493 RXW262492:RXW262493 SHS262492:SHS262493 SRO262492:SRO262493 TBK262492:TBK262493 TLG262492:TLG262493 TVC262492:TVC262493 UEY262492:UEY262493 UOU262492:UOU262493 UYQ262492:UYQ262493 VIM262492:VIM262493 VSI262492:VSI262493 WCE262492:WCE262493 WMA262492:WMA262493 WVW262492:WVW262493 JK328028:JK328029 TG328028:TG328029 ADC328028:ADC328029 AMY328028:AMY328029 AWU328028:AWU328029 BGQ328028:BGQ328029 BQM328028:BQM328029 CAI328028:CAI328029 CKE328028:CKE328029 CUA328028:CUA328029 DDW328028:DDW328029 DNS328028:DNS328029 DXO328028:DXO328029 EHK328028:EHK328029 ERG328028:ERG328029 FBC328028:FBC328029 FKY328028:FKY328029 FUU328028:FUU328029 GEQ328028:GEQ328029 GOM328028:GOM328029 GYI328028:GYI328029 HIE328028:HIE328029 HSA328028:HSA328029 IBW328028:IBW328029 ILS328028:ILS328029 IVO328028:IVO328029 JFK328028:JFK328029 JPG328028:JPG328029 JZC328028:JZC328029 KIY328028:KIY328029 KSU328028:KSU328029 LCQ328028:LCQ328029 LMM328028:LMM328029 LWI328028:LWI328029 MGE328028:MGE328029 MQA328028:MQA328029 MZW328028:MZW328029 NJS328028:NJS328029 NTO328028:NTO328029 ODK328028:ODK328029 ONG328028:ONG328029 OXC328028:OXC328029 PGY328028:PGY328029 PQU328028:PQU328029 QAQ328028:QAQ328029 QKM328028:QKM328029 QUI328028:QUI328029 REE328028:REE328029 ROA328028:ROA328029 RXW328028:RXW328029 SHS328028:SHS328029 SRO328028:SRO328029 TBK328028:TBK328029 TLG328028:TLG328029 TVC328028:TVC328029 UEY328028:UEY328029 UOU328028:UOU328029 UYQ328028:UYQ328029 VIM328028:VIM328029 VSI328028:VSI328029 WCE328028:WCE328029 WMA328028:WMA328029 WVW328028:WVW328029 JK393564:JK393565 TG393564:TG393565 ADC393564:ADC393565 AMY393564:AMY393565 AWU393564:AWU393565 BGQ393564:BGQ393565 BQM393564:BQM393565 CAI393564:CAI393565 CKE393564:CKE393565 CUA393564:CUA393565 DDW393564:DDW393565 DNS393564:DNS393565 DXO393564:DXO393565 EHK393564:EHK393565 ERG393564:ERG393565 FBC393564:FBC393565 FKY393564:FKY393565 FUU393564:FUU393565 GEQ393564:GEQ393565 GOM393564:GOM393565 GYI393564:GYI393565 HIE393564:HIE393565 HSA393564:HSA393565 IBW393564:IBW393565 ILS393564:ILS393565 IVO393564:IVO393565 JFK393564:JFK393565 JPG393564:JPG393565 JZC393564:JZC393565 KIY393564:KIY393565 KSU393564:KSU393565 LCQ393564:LCQ393565 LMM393564:LMM393565 LWI393564:LWI393565 MGE393564:MGE393565 MQA393564:MQA393565 MZW393564:MZW393565 NJS393564:NJS393565 NTO393564:NTO393565 ODK393564:ODK393565 ONG393564:ONG393565 OXC393564:OXC393565 PGY393564:PGY393565 PQU393564:PQU393565 QAQ393564:QAQ393565 QKM393564:QKM393565 QUI393564:QUI393565 REE393564:REE393565 ROA393564:ROA393565 RXW393564:RXW393565 SHS393564:SHS393565 SRO393564:SRO393565 TBK393564:TBK393565 TLG393564:TLG393565 TVC393564:TVC393565 UEY393564:UEY393565 UOU393564:UOU393565 UYQ393564:UYQ393565 VIM393564:VIM393565 VSI393564:VSI393565 WCE393564:WCE393565 WMA393564:WMA393565 WVW393564:WVW393565 JK459100:JK459101 TG459100:TG459101 ADC459100:ADC459101 AMY459100:AMY459101 AWU459100:AWU459101 BGQ459100:BGQ459101 BQM459100:BQM459101 CAI459100:CAI459101 CKE459100:CKE459101 CUA459100:CUA459101 DDW459100:DDW459101 DNS459100:DNS459101 DXO459100:DXO459101 EHK459100:EHK459101 ERG459100:ERG459101 FBC459100:FBC459101 FKY459100:FKY459101 FUU459100:FUU459101 GEQ459100:GEQ459101 GOM459100:GOM459101 GYI459100:GYI459101 HIE459100:HIE459101 HSA459100:HSA459101 IBW459100:IBW459101 ILS459100:ILS459101 IVO459100:IVO459101 JFK459100:JFK459101 JPG459100:JPG459101 JZC459100:JZC459101 KIY459100:KIY459101 KSU459100:KSU459101 LCQ459100:LCQ459101 LMM459100:LMM459101 LWI459100:LWI459101 MGE459100:MGE459101 MQA459100:MQA459101 MZW459100:MZW459101 NJS459100:NJS459101 NTO459100:NTO459101 ODK459100:ODK459101 ONG459100:ONG459101 OXC459100:OXC459101 PGY459100:PGY459101 PQU459100:PQU459101 QAQ459100:QAQ459101 QKM459100:QKM459101 QUI459100:QUI459101 REE459100:REE459101 ROA459100:ROA459101 RXW459100:RXW459101 SHS459100:SHS459101 SRO459100:SRO459101 TBK459100:TBK459101 TLG459100:TLG459101 TVC459100:TVC459101 UEY459100:UEY459101 UOU459100:UOU459101 UYQ459100:UYQ459101 VIM459100:VIM459101 VSI459100:VSI459101 WCE459100:WCE459101 WMA459100:WMA459101 WVW459100:WVW459101 JK524636:JK524637 TG524636:TG524637 ADC524636:ADC524637 AMY524636:AMY524637 AWU524636:AWU524637 BGQ524636:BGQ524637 BQM524636:BQM524637 CAI524636:CAI524637 CKE524636:CKE524637 CUA524636:CUA524637 DDW524636:DDW524637 DNS524636:DNS524637 DXO524636:DXO524637 EHK524636:EHK524637 ERG524636:ERG524637 FBC524636:FBC524637 FKY524636:FKY524637 FUU524636:FUU524637 GEQ524636:GEQ524637 GOM524636:GOM524637 GYI524636:GYI524637 HIE524636:HIE524637 HSA524636:HSA524637 IBW524636:IBW524637 ILS524636:ILS524637 IVO524636:IVO524637 JFK524636:JFK524637 JPG524636:JPG524637 JZC524636:JZC524637 KIY524636:KIY524637 KSU524636:KSU524637 LCQ524636:LCQ524637 LMM524636:LMM524637 LWI524636:LWI524637 MGE524636:MGE524637 MQA524636:MQA524637 MZW524636:MZW524637 NJS524636:NJS524637 NTO524636:NTO524637 ODK524636:ODK524637 ONG524636:ONG524637 OXC524636:OXC524637 PGY524636:PGY524637 PQU524636:PQU524637 QAQ524636:QAQ524637 QKM524636:QKM524637 QUI524636:QUI524637 REE524636:REE524637 ROA524636:ROA524637 RXW524636:RXW524637 SHS524636:SHS524637 SRO524636:SRO524637 TBK524636:TBK524637 TLG524636:TLG524637 TVC524636:TVC524637 UEY524636:UEY524637 UOU524636:UOU524637 UYQ524636:UYQ524637 VIM524636:VIM524637 VSI524636:VSI524637 WCE524636:WCE524637 WMA524636:WMA524637 WVW524636:WVW524637 JK590172:JK590173 TG590172:TG590173 ADC590172:ADC590173 AMY590172:AMY590173 AWU590172:AWU590173 BGQ590172:BGQ590173 BQM590172:BQM590173 CAI590172:CAI590173 CKE590172:CKE590173 CUA590172:CUA590173 DDW590172:DDW590173 DNS590172:DNS590173 DXO590172:DXO590173 EHK590172:EHK590173 ERG590172:ERG590173 FBC590172:FBC590173 FKY590172:FKY590173 FUU590172:FUU590173 GEQ590172:GEQ590173 GOM590172:GOM590173 GYI590172:GYI590173 HIE590172:HIE590173 HSA590172:HSA590173 IBW590172:IBW590173 ILS590172:ILS590173 IVO590172:IVO590173 JFK590172:JFK590173 JPG590172:JPG590173 JZC590172:JZC590173 KIY590172:KIY590173 KSU590172:KSU590173 LCQ590172:LCQ590173 LMM590172:LMM590173 LWI590172:LWI590173 MGE590172:MGE590173 MQA590172:MQA590173 MZW590172:MZW590173 NJS590172:NJS590173 NTO590172:NTO590173 ODK590172:ODK590173 ONG590172:ONG590173 OXC590172:OXC590173 PGY590172:PGY590173 PQU590172:PQU590173 QAQ590172:QAQ590173 QKM590172:QKM590173 QUI590172:QUI590173 REE590172:REE590173 ROA590172:ROA590173 RXW590172:RXW590173 SHS590172:SHS590173 SRO590172:SRO590173 TBK590172:TBK590173 TLG590172:TLG590173 TVC590172:TVC590173 UEY590172:UEY590173 UOU590172:UOU590173 UYQ590172:UYQ590173 VIM590172:VIM590173 VSI590172:VSI590173 WCE590172:WCE590173 WMA590172:WMA590173 WVW590172:WVW590173 JK655708:JK655709 TG655708:TG655709 ADC655708:ADC655709 AMY655708:AMY655709 AWU655708:AWU655709 BGQ655708:BGQ655709 BQM655708:BQM655709 CAI655708:CAI655709 CKE655708:CKE655709 CUA655708:CUA655709 DDW655708:DDW655709 DNS655708:DNS655709 DXO655708:DXO655709 EHK655708:EHK655709 ERG655708:ERG655709 FBC655708:FBC655709 FKY655708:FKY655709 FUU655708:FUU655709 GEQ655708:GEQ655709 GOM655708:GOM655709 GYI655708:GYI655709 HIE655708:HIE655709 HSA655708:HSA655709 IBW655708:IBW655709 ILS655708:ILS655709 IVO655708:IVO655709 JFK655708:JFK655709 JPG655708:JPG655709 JZC655708:JZC655709 KIY655708:KIY655709 KSU655708:KSU655709 LCQ655708:LCQ655709 LMM655708:LMM655709 LWI655708:LWI655709 MGE655708:MGE655709 MQA655708:MQA655709 MZW655708:MZW655709 NJS655708:NJS655709 NTO655708:NTO655709 ODK655708:ODK655709 ONG655708:ONG655709 OXC655708:OXC655709 PGY655708:PGY655709 PQU655708:PQU655709 QAQ655708:QAQ655709 QKM655708:QKM655709 QUI655708:QUI655709 REE655708:REE655709 ROA655708:ROA655709 RXW655708:RXW655709 SHS655708:SHS655709 SRO655708:SRO655709 TBK655708:TBK655709 TLG655708:TLG655709 TVC655708:TVC655709 UEY655708:UEY655709 UOU655708:UOU655709 UYQ655708:UYQ655709 VIM655708:VIM655709 VSI655708:VSI655709 WCE655708:WCE655709 WMA655708:WMA655709 WVW655708:WVW655709 JK721244:JK721245 TG721244:TG721245 ADC721244:ADC721245 AMY721244:AMY721245 AWU721244:AWU721245 BGQ721244:BGQ721245 BQM721244:BQM721245 CAI721244:CAI721245 CKE721244:CKE721245 CUA721244:CUA721245 DDW721244:DDW721245 DNS721244:DNS721245 DXO721244:DXO721245 EHK721244:EHK721245 ERG721244:ERG721245 FBC721244:FBC721245 FKY721244:FKY721245 FUU721244:FUU721245 GEQ721244:GEQ721245 GOM721244:GOM721245 GYI721244:GYI721245 HIE721244:HIE721245 HSA721244:HSA721245 IBW721244:IBW721245 ILS721244:ILS721245 IVO721244:IVO721245 JFK721244:JFK721245 JPG721244:JPG721245 JZC721244:JZC721245 KIY721244:KIY721245 KSU721244:KSU721245 LCQ721244:LCQ721245 LMM721244:LMM721245 LWI721244:LWI721245 MGE721244:MGE721245 MQA721244:MQA721245 MZW721244:MZW721245 NJS721244:NJS721245 NTO721244:NTO721245 ODK721244:ODK721245 ONG721244:ONG721245 OXC721244:OXC721245 PGY721244:PGY721245 PQU721244:PQU721245 QAQ721244:QAQ721245 QKM721244:QKM721245 QUI721244:QUI721245 REE721244:REE721245 ROA721244:ROA721245 RXW721244:RXW721245 SHS721244:SHS721245 SRO721244:SRO721245 TBK721244:TBK721245 TLG721244:TLG721245 TVC721244:TVC721245 UEY721244:UEY721245 UOU721244:UOU721245 UYQ721244:UYQ721245 VIM721244:VIM721245 VSI721244:VSI721245 WCE721244:WCE721245 WMA721244:WMA721245 WVW721244:WVW721245 JK786780:JK786781 TG786780:TG786781 ADC786780:ADC786781 AMY786780:AMY786781 AWU786780:AWU786781 BGQ786780:BGQ786781 BQM786780:BQM786781 CAI786780:CAI786781 CKE786780:CKE786781 CUA786780:CUA786781 DDW786780:DDW786781 DNS786780:DNS786781 DXO786780:DXO786781 EHK786780:EHK786781 ERG786780:ERG786781 FBC786780:FBC786781 FKY786780:FKY786781 FUU786780:FUU786781 GEQ786780:GEQ786781 GOM786780:GOM786781 GYI786780:GYI786781 HIE786780:HIE786781 HSA786780:HSA786781 IBW786780:IBW786781 ILS786780:ILS786781 IVO786780:IVO786781 JFK786780:JFK786781 JPG786780:JPG786781 JZC786780:JZC786781 KIY786780:KIY786781 KSU786780:KSU786781 LCQ786780:LCQ786781 LMM786780:LMM786781 LWI786780:LWI786781 MGE786780:MGE786781 MQA786780:MQA786781 MZW786780:MZW786781 NJS786780:NJS786781 NTO786780:NTO786781 ODK786780:ODK786781 ONG786780:ONG786781 OXC786780:OXC786781 PGY786780:PGY786781 PQU786780:PQU786781 QAQ786780:QAQ786781 QKM786780:QKM786781 QUI786780:QUI786781 REE786780:REE786781 ROA786780:ROA786781 RXW786780:RXW786781 SHS786780:SHS786781 SRO786780:SRO786781 TBK786780:TBK786781 TLG786780:TLG786781 TVC786780:TVC786781 UEY786780:UEY786781 UOU786780:UOU786781 UYQ786780:UYQ786781 VIM786780:VIM786781 VSI786780:VSI786781 WCE786780:WCE786781 WMA786780:WMA786781 WVW786780:WVW786781 JK852316:JK852317 TG852316:TG852317 ADC852316:ADC852317 AMY852316:AMY852317 AWU852316:AWU852317 BGQ852316:BGQ852317 BQM852316:BQM852317 CAI852316:CAI852317 CKE852316:CKE852317 CUA852316:CUA852317 DDW852316:DDW852317 DNS852316:DNS852317 DXO852316:DXO852317 EHK852316:EHK852317 ERG852316:ERG852317 FBC852316:FBC852317 FKY852316:FKY852317 FUU852316:FUU852317 GEQ852316:GEQ852317 GOM852316:GOM852317 GYI852316:GYI852317 HIE852316:HIE852317 HSA852316:HSA852317 IBW852316:IBW852317 ILS852316:ILS852317 IVO852316:IVO852317 JFK852316:JFK852317 JPG852316:JPG852317 JZC852316:JZC852317 KIY852316:KIY852317 KSU852316:KSU852317 LCQ852316:LCQ852317 LMM852316:LMM852317 LWI852316:LWI852317 MGE852316:MGE852317 MQA852316:MQA852317 MZW852316:MZW852317 NJS852316:NJS852317 NTO852316:NTO852317 ODK852316:ODK852317 ONG852316:ONG852317 OXC852316:OXC852317 PGY852316:PGY852317 PQU852316:PQU852317 QAQ852316:QAQ852317 QKM852316:QKM852317 QUI852316:QUI852317 REE852316:REE852317 ROA852316:ROA852317 RXW852316:RXW852317 SHS852316:SHS852317 SRO852316:SRO852317 TBK852316:TBK852317 TLG852316:TLG852317 TVC852316:TVC852317 UEY852316:UEY852317 UOU852316:UOU852317 UYQ852316:UYQ852317 VIM852316:VIM852317 VSI852316:VSI852317 WCE852316:WCE852317 WMA852316:WMA852317 WVW852316:WVW852317 JK917852:JK917853 TG917852:TG917853 ADC917852:ADC917853 AMY917852:AMY917853 AWU917852:AWU917853 BGQ917852:BGQ917853 BQM917852:BQM917853 CAI917852:CAI917853 CKE917852:CKE917853 CUA917852:CUA917853 DDW917852:DDW917853 DNS917852:DNS917853 DXO917852:DXO917853 EHK917852:EHK917853 ERG917852:ERG917853 FBC917852:FBC917853 FKY917852:FKY917853 FUU917852:FUU917853 GEQ917852:GEQ917853 GOM917852:GOM917853 GYI917852:GYI917853 HIE917852:HIE917853 HSA917852:HSA917853 IBW917852:IBW917853 ILS917852:ILS917853 IVO917852:IVO917853 JFK917852:JFK917853 JPG917852:JPG917853 JZC917852:JZC917853 KIY917852:KIY917853 KSU917852:KSU917853 LCQ917852:LCQ917853 LMM917852:LMM917853 LWI917852:LWI917853 MGE917852:MGE917853 MQA917852:MQA917853 MZW917852:MZW917853 NJS917852:NJS917853 NTO917852:NTO917853 ODK917852:ODK917853 ONG917852:ONG917853 OXC917852:OXC917853 PGY917852:PGY917853 PQU917852:PQU917853 QAQ917852:QAQ917853 QKM917852:QKM917853 QUI917852:QUI917853 REE917852:REE917853 ROA917852:ROA917853 RXW917852:RXW917853 SHS917852:SHS917853 SRO917852:SRO917853 TBK917852:TBK917853 TLG917852:TLG917853 TVC917852:TVC917853 UEY917852:UEY917853 UOU917852:UOU917853 UYQ917852:UYQ917853 VIM917852:VIM917853 VSI917852:VSI917853 WCE917852:WCE917853 WMA917852:WMA917853 WVW917852:WVW917853 JK983388:JK983389 TG983388:TG983389 ADC983388:ADC983389 AMY983388:AMY983389 AWU983388:AWU983389 BGQ983388:BGQ983389 BQM983388:BQM983389 CAI983388:CAI983389 CKE983388:CKE983389 CUA983388:CUA983389 DDW983388:DDW983389 DNS983388:DNS983389 DXO983388:DXO983389 EHK983388:EHK983389 ERG983388:ERG983389 FBC983388:FBC983389 FKY983388:FKY983389 FUU983388:FUU983389 GEQ983388:GEQ983389 GOM983388:GOM983389 GYI983388:GYI983389 HIE983388:HIE983389 HSA983388:HSA983389 IBW983388:IBW983389 ILS983388:ILS983389 IVO983388:IVO983389 JFK983388:JFK983389 JPG983388:JPG983389 JZC983388:JZC983389 KIY983388:KIY983389 KSU983388:KSU983389 LCQ983388:LCQ983389 LMM983388:LMM983389 LWI983388:LWI983389 MGE983388:MGE983389 MQA983388:MQA983389 MZW983388:MZW983389 NJS983388:NJS983389 NTO983388:NTO983389 ODK983388:ODK983389 ONG983388:ONG983389 OXC983388:OXC983389 PGY983388:PGY983389 PQU983388:PQU983389 QAQ983388:QAQ983389 QKM983388:QKM983389 QUI983388:QUI983389 REE983388:REE983389 ROA983388:ROA983389 RXW983388:RXW983389 SHS983388:SHS983389 SRO983388:SRO983389 TBK983388:TBK983389 TLG983388:TLG983389 TVC983388:TVC983389 UEY983388:UEY983389 UOU983388:UOU983389 UYQ983388:UYQ983389 VIM983388:VIM983389 VSI983388:VSI983389 WCE983388:WCE983389 WMA983388:WMA983389 WVW983388:WVW983389" xr:uid="{00000000-0002-0000-0200-000007000000}">
      <formula1>0</formula1>
    </dataValidation>
    <dataValidation operator="greaterThanOrEqual" allowBlank="1" showInputMessage="1" showErrorMessage="1" error="Valor debe ser mayor o igual que 0" sqref="JI65946:JO65946 TE65946:TK65946 ADA65946:ADG65946 AMW65946:ANC65946 AWS65946:AWY65946 BGO65946:BGU65946 BQK65946:BQQ65946 CAG65946:CAM65946 CKC65946:CKI65946 CTY65946:CUE65946 DDU65946:DEA65946 DNQ65946:DNW65946 DXM65946:DXS65946 EHI65946:EHO65946 ERE65946:ERK65946 FBA65946:FBG65946 FKW65946:FLC65946 FUS65946:FUY65946 GEO65946:GEU65946 GOK65946:GOQ65946 GYG65946:GYM65946 HIC65946:HII65946 HRY65946:HSE65946 IBU65946:ICA65946 ILQ65946:ILW65946 IVM65946:IVS65946 JFI65946:JFO65946 JPE65946:JPK65946 JZA65946:JZG65946 KIW65946:KJC65946 KSS65946:KSY65946 LCO65946:LCU65946 LMK65946:LMQ65946 LWG65946:LWM65946 MGC65946:MGI65946 MPY65946:MQE65946 MZU65946:NAA65946 NJQ65946:NJW65946 NTM65946:NTS65946 ODI65946:ODO65946 ONE65946:ONK65946 OXA65946:OXG65946 PGW65946:PHC65946 PQS65946:PQY65946 QAO65946:QAU65946 QKK65946:QKQ65946 QUG65946:QUM65946 REC65946:REI65946 RNY65946:ROE65946 RXU65946:RYA65946 SHQ65946:SHW65946 SRM65946:SRS65946 TBI65946:TBO65946 TLE65946:TLK65946 TVA65946:TVG65946 UEW65946:UFC65946 UOS65946:UOY65946 UYO65946:UYU65946 VIK65946:VIQ65946 VSG65946:VSM65946 WCC65946:WCI65946 WLY65946:WME65946 WVU65946:WWA65946 JI131482:JO131482 TE131482:TK131482 ADA131482:ADG131482 AMW131482:ANC131482 AWS131482:AWY131482 BGO131482:BGU131482 BQK131482:BQQ131482 CAG131482:CAM131482 CKC131482:CKI131482 CTY131482:CUE131482 DDU131482:DEA131482 DNQ131482:DNW131482 DXM131482:DXS131482 EHI131482:EHO131482 ERE131482:ERK131482 FBA131482:FBG131482 FKW131482:FLC131482 FUS131482:FUY131482 GEO131482:GEU131482 GOK131482:GOQ131482 GYG131482:GYM131482 HIC131482:HII131482 HRY131482:HSE131482 IBU131482:ICA131482 ILQ131482:ILW131482 IVM131482:IVS131482 JFI131482:JFO131482 JPE131482:JPK131482 JZA131482:JZG131482 KIW131482:KJC131482 KSS131482:KSY131482 LCO131482:LCU131482 LMK131482:LMQ131482 LWG131482:LWM131482 MGC131482:MGI131482 MPY131482:MQE131482 MZU131482:NAA131482 NJQ131482:NJW131482 NTM131482:NTS131482 ODI131482:ODO131482 ONE131482:ONK131482 OXA131482:OXG131482 PGW131482:PHC131482 PQS131482:PQY131482 QAO131482:QAU131482 QKK131482:QKQ131482 QUG131482:QUM131482 REC131482:REI131482 RNY131482:ROE131482 RXU131482:RYA131482 SHQ131482:SHW131482 SRM131482:SRS131482 TBI131482:TBO131482 TLE131482:TLK131482 TVA131482:TVG131482 UEW131482:UFC131482 UOS131482:UOY131482 UYO131482:UYU131482 VIK131482:VIQ131482 VSG131482:VSM131482 WCC131482:WCI131482 WLY131482:WME131482 WVU131482:WWA131482 JI197018:JO197018 TE197018:TK197018 ADA197018:ADG197018 AMW197018:ANC197018 AWS197018:AWY197018 BGO197018:BGU197018 BQK197018:BQQ197018 CAG197018:CAM197018 CKC197018:CKI197018 CTY197018:CUE197018 DDU197018:DEA197018 DNQ197018:DNW197018 DXM197018:DXS197018 EHI197018:EHO197018 ERE197018:ERK197018 FBA197018:FBG197018 FKW197018:FLC197018 FUS197018:FUY197018 GEO197018:GEU197018 GOK197018:GOQ197018 GYG197018:GYM197018 HIC197018:HII197018 HRY197018:HSE197018 IBU197018:ICA197018 ILQ197018:ILW197018 IVM197018:IVS197018 JFI197018:JFO197018 JPE197018:JPK197018 JZA197018:JZG197018 KIW197018:KJC197018 KSS197018:KSY197018 LCO197018:LCU197018 LMK197018:LMQ197018 LWG197018:LWM197018 MGC197018:MGI197018 MPY197018:MQE197018 MZU197018:NAA197018 NJQ197018:NJW197018 NTM197018:NTS197018 ODI197018:ODO197018 ONE197018:ONK197018 OXA197018:OXG197018 PGW197018:PHC197018 PQS197018:PQY197018 QAO197018:QAU197018 QKK197018:QKQ197018 QUG197018:QUM197018 REC197018:REI197018 RNY197018:ROE197018 RXU197018:RYA197018 SHQ197018:SHW197018 SRM197018:SRS197018 TBI197018:TBO197018 TLE197018:TLK197018 TVA197018:TVG197018 UEW197018:UFC197018 UOS197018:UOY197018 UYO197018:UYU197018 VIK197018:VIQ197018 VSG197018:VSM197018 WCC197018:WCI197018 WLY197018:WME197018 WVU197018:WWA197018 JI262554:JO262554 TE262554:TK262554 ADA262554:ADG262554 AMW262554:ANC262554 AWS262554:AWY262554 BGO262554:BGU262554 BQK262554:BQQ262554 CAG262554:CAM262554 CKC262554:CKI262554 CTY262554:CUE262554 DDU262554:DEA262554 DNQ262554:DNW262554 DXM262554:DXS262554 EHI262554:EHO262554 ERE262554:ERK262554 FBA262554:FBG262554 FKW262554:FLC262554 FUS262554:FUY262554 GEO262554:GEU262554 GOK262554:GOQ262554 GYG262554:GYM262554 HIC262554:HII262554 HRY262554:HSE262554 IBU262554:ICA262554 ILQ262554:ILW262554 IVM262554:IVS262554 JFI262554:JFO262554 JPE262554:JPK262554 JZA262554:JZG262554 KIW262554:KJC262554 KSS262554:KSY262554 LCO262554:LCU262554 LMK262554:LMQ262554 LWG262554:LWM262554 MGC262554:MGI262554 MPY262554:MQE262554 MZU262554:NAA262554 NJQ262554:NJW262554 NTM262554:NTS262554 ODI262554:ODO262554 ONE262554:ONK262554 OXA262554:OXG262554 PGW262554:PHC262554 PQS262554:PQY262554 QAO262554:QAU262554 QKK262554:QKQ262554 QUG262554:QUM262554 REC262554:REI262554 RNY262554:ROE262554 RXU262554:RYA262554 SHQ262554:SHW262554 SRM262554:SRS262554 TBI262554:TBO262554 TLE262554:TLK262554 TVA262554:TVG262554 UEW262554:UFC262554 UOS262554:UOY262554 UYO262554:UYU262554 VIK262554:VIQ262554 VSG262554:VSM262554 WCC262554:WCI262554 WLY262554:WME262554 WVU262554:WWA262554 JI328090:JO328090 TE328090:TK328090 ADA328090:ADG328090 AMW328090:ANC328090 AWS328090:AWY328090 BGO328090:BGU328090 BQK328090:BQQ328090 CAG328090:CAM328090 CKC328090:CKI328090 CTY328090:CUE328090 DDU328090:DEA328090 DNQ328090:DNW328090 DXM328090:DXS328090 EHI328090:EHO328090 ERE328090:ERK328090 FBA328090:FBG328090 FKW328090:FLC328090 FUS328090:FUY328090 GEO328090:GEU328090 GOK328090:GOQ328090 GYG328090:GYM328090 HIC328090:HII328090 HRY328090:HSE328090 IBU328090:ICA328090 ILQ328090:ILW328090 IVM328090:IVS328090 JFI328090:JFO328090 JPE328090:JPK328090 JZA328090:JZG328090 KIW328090:KJC328090 KSS328090:KSY328090 LCO328090:LCU328090 LMK328090:LMQ328090 LWG328090:LWM328090 MGC328090:MGI328090 MPY328090:MQE328090 MZU328090:NAA328090 NJQ328090:NJW328090 NTM328090:NTS328090 ODI328090:ODO328090 ONE328090:ONK328090 OXA328090:OXG328090 PGW328090:PHC328090 PQS328090:PQY328090 QAO328090:QAU328090 QKK328090:QKQ328090 QUG328090:QUM328090 REC328090:REI328090 RNY328090:ROE328090 RXU328090:RYA328090 SHQ328090:SHW328090 SRM328090:SRS328090 TBI328090:TBO328090 TLE328090:TLK328090 TVA328090:TVG328090 UEW328090:UFC328090 UOS328090:UOY328090 UYO328090:UYU328090 VIK328090:VIQ328090 VSG328090:VSM328090 WCC328090:WCI328090 WLY328090:WME328090 WVU328090:WWA328090 JI393626:JO393626 TE393626:TK393626 ADA393626:ADG393626 AMW393626:ANC393626 AWS393626:AWY393626 BGO393626:BGU393626 BQK393626:BQQ393626 CAG393626:CAM393626 CKC393626:CKI393626 CTY393626:CUE393626 DDU393626:DEA393626 DNQ393626:DNW393626 DXM393626:DXS393626 EHI393626:EHO393626 ERE393626:ERK393626 FBA393626:FBG393626 FKW393626:FLC393626 FUS393626:FUY393626 GEO393626:GEU393626 GOK393626:GOQ393626 GYG393626:GYM393626 HIC393626:HII393626 HRY393626:HSE393626 IBU393626:ICA393626 ILQ393626:ILW393626 IVM393626:IVS393626 JFI393626:JFO393626 JPE393626:JPK393626 JZA393626:JZG393626 KIW393626:KJC393626 KSS393626:KSY393626 LCO393626:LCU393626 LMK393626:LMQ393626 LWG393626:LWM393626 MGC393626:MGI393626 MPY393626:MQE393626 MZU393626:NAA393626 NJQ393626:NJW393626 NTM393626:NTS393626 ODI393626:ODO393626 ONE393626:ONK393626 OXA393626:OXG393626 PGW393626:PHC393626 PQS393626:PQY393626 QAO393626:QAU393626 QKK393626:QKQ393626 QUG393626:QUM393626 REC393626:REI393626 RNY393626:ROE393626 RXU393626:RYA393626 SHQ393626:SHW393626 SRM393626:SRS393626 TBI393626:TBO393626 TLE393626:TLK393626 TVA393626:TVG393626 UEW393626:UFC393626 UOS393626:UOY393626 UYO393626:UYU393626 VIK393626:VIQ393626 VSG393626:VSM393626 WCC393626:WCI393626 WLY393626:WME393626 WVU393626:WWA393626 JI459162:JO459162 TE459162:TK459162 ADA459162:ADG459162 AMW459162:ANC459162 AWS459162:AWY459162 BGO459162:BGU459162 BQK459162:BQQ459162 CAG459162:CAM459162 CKC459162:CKI459162 CTY459162:CUE459162 DDU459162:DEA459162 DNQ459162:DNW459162 DXM459162:DXS459162 EHI459162:EHO459162 ERE459162:ERK459162 FBA459162:FBG459162 FKW459162:FLC459162 FUS459162:FUY459162 GEO459162:GEU459162 GOK459162:GOQ459162 GYG459162:GYM459162 HIC459162:HII459162 HRY459162:HSE459162 IBU459162:ICA459162 ILQ459162:ILW459162 IVM459162:IVS459162 JFI459162:JFO459162 JPE459162:JPK459162 JZA459162:JZG459162 KIW459162:KJC459162 KSS459162:KSY459162 LCO459162:LCU459162 LMK459162:LMQ459162 LWG459162:LWM459162 MGC459162:MGI459162 MPY459162:MQE459162 MZU459162:NAA459162 NJQ459162:NJW459162 NTM459162:NTS459162 ODI459162:ODO459162 ONE459162:ONK459162 OXA459162:OXG459162 PGW459162:PHC459162 PQS459162:PQY459162 QAO459162:QAU459162 QKK459162:QKQ459162 QUG459162:QUM459162 REC459162:REI459162 RNY459162:ROE459162 RXU459162:RYA459162 SHQ459162:SHW459162 SRM459162:SRS459162 TBI459162:TBO459162 TLE459162:TLK459162 TVA459162:TVG459162 UEW459162:UFC459162 UOS459162:UOY459162 UYO459162:UYU459162 VIK459162:VIQ459162 VSG459162:VSM459162 WCC459162:WCI459162 WLY459162:WME459162 WVU459162:WWA459162 JI524698:JO524698 TE524698:TK524698 ADA524698:ADG524698 AMW524698:ANC524698 AWS524698:AWY524698 BGO524698:BGU524698 BQK524698:BQQ524698 CAG524698:CAM524698 CKC524698:CKI524698 CTY524698:CUE524698 DDU524698:DEA524698 DNQ524698:DNW524698 DXM524698:DXS524698 EHI524698:EHO524698 ERE524698:ERK524698 FBA524698:FBG524698 FKW524698:FLC524698 FUS524698:FUY524698 GEO524698:GEU524698 GOK524698:GOQ524698 GYG524698:GYM524698 HIC524698:HII524698 HRY524698:HSE524698 IBU524698:ICA524698 ILQ524698:ILW524698 IVM524698:IVS524698 JFI524698:JFO524698 JPE524698:JPK524698 JZA524698:JZG524698 KIW524698:KJC524698 KSS524698:KSY524698 LCO524698:LCU524698 LMK524698:LMQ524698 LWG524698:LWM524698 MGC524698:MGI524698 MPY524698:MQE524698 MZU524698:NAA524698 NJQ524698:NJW524698 NTM524698:NTS524698 ODI524698:ODO524698 ONE524698:ONK524698 OXA524698:OXG524698 PGW524698:PHC524698 PQS524698:PQY524698 QAO524698:QAU524698 QKK524698:QKQ524698 QUG524698:QUM524698 REC524698:REI524698 RNY524698:ROE524698 RXU524698:RYA524698 SHQ524698:SHW524698 SRM524698:SRS524698 TBI524698:TBO524698 TLE524698:TLK524698 TVA524698:TVG524698 UEW524698:UFC524698 UOS524698:UOY524698 UYO524698:UYU524698 VIK524698:VIQ524698 VSG524698:VSM524698 WCC524698:WCI524698 WLY524698:WME524698 WVU524698:WWA524698 JI590234:JO590234 TE590234:TK590234 ADA590234:ADG590234 AMW590234:ANC590234 AWS590234:AWY590234 BGO590234:BGU590234 BQK590234:BQQ590234 CAG590234:CAM590234 CKC590234:CKI590234 CTY590234:CUE590234 DDU590234:DEA590234 DNQ590234:DNW590234 DXM590234:DXS590234 EHI590234:EHO590234 ERE590234:ERK590234 FBA590234:FBG590234 FKW590234:FLC590234 FUS590234:FUY590234 GEO590234:GEU590234 GOK590234:GOQ590234 GYG590234:GYM590234 HIC590234:HII590234 HRY590234:HSE590234 IBU590234:ICA590234 ILQ590234:ILW590234 IVM590234:IVS590234 JFI590234:JFO590234 JPE590234:JPK590234 JZA590234:JZG590234 KIW590234:KJC590234 KSS590234:KSY590234 LCO590234:LCU590234 LMK590234:LMQ590234 LWG590234:LWM590234 MGC590234:MGI590234 MPY590234:MQE590234 MZU590234:NAA590234 NJQ590234:NJW590234 NTM590234:NTS590234 ODI590234:ODO590234 ONE590234:ONK590234 OXA590234:OXG590234 PGW590234:PHC590234 PQS590234:PQY590234 QAO590234:QAU590234 QKK590234:QKQ590234 QUG590234:QUM590234 REC590234:REI590234 RNY590234:ROE590234 RXU590234:RYA590234 SHQ590234:SHW590234 SRM590234:SRS590234 TBI590234:TBO590234 TLE590234:TLK590234 TVA590234:TVG590234 UEW590234:UFC590234 UOS590234:UOY590234 UYO590234:UYU590234 VIK590234:VIQ590234 VSG590234:VSM590234 WCC590234:WCI590234 WLY590234:WME590234 WVU590234:WWA590234 JI655770:JO655770 TE655770:TK655770 ADA655770:ADG655770 AMW655770:ANC655770 AWS655770:AWY655770 BGO655770:BGU655770 BQK655770:BQQ655770 CAG655770:CAM655770 CKC655770:CKI655770 CTY655770:CUE655770 DDU655770:DEA655770 DNQ655770:DNW655770 DXM655770:DXS655770 EHI655770:EHO655770 ERE655770:ERK655770 FBA655770:FBG655770 FKW655770:FLC655770 FUS655770:FUY655770 GEO655770:GEU655770 GOK655770:GOQ655770 GYG655770:GYM655770 HIC655770:HII655770 HRY655770:HSE655770 IBU655770:ICA655770 ILQ655770:ILW655770 IVM655770:IVS655770 JFI655770:JFO655770 JPE655770:JPK655770 JZA655770:JZG655770 KIW655770:KJC655770 KSS655770:KSY655770 LCO655770:LCU655770 LMK655770:LMQ655770 LWG655770:LWM655770 MGC655770:MGI655770 MPY655770:MQE655770 MZU655770:NAA655770 NJQ655770:NJW655770 NTM655770:NTS655770 ODI655770:ODO655770 ONE655770:ONK655770 OXA655770:OXG655770 PGW655770:PHC655770 PQS655770:PQY655770 QAO655770:QAU655770 QKK655770:QKQ655770 QUG655770:QUM655770 REC655770:REI655770 RNY655770:ROE655770 RXU655770:RYA655770 SHQ655770:SHW655770 SRM655770:SRS655770 TBI655770:TBO655770 TLE655770:TLK655770 TVA655770:TVG655770 UEW655770:UFC655770 UOS655770:UOY655770 UYO655770:UYU655770 VIK655770:VIQ655770 VSG655770:VSM655770 WCC655770:WCI655770 WLY655770:WME655770 WVU655770:WWA655770 JI721306:JO721306 TE721306:TK721306 ADA721306:ADG721306 AMW721306:ANC721306 AWS721306:AWY721306 BGO721306:BGU721306 BQK721306:BQQ721306 CAG721306:CAM721306 CKC721306:CKI721306 CTY721306:CUE721306 DDU721306:DEA721306 DNQ721306:DNW721306 DXM721306:DXS721306 EHI721306:EHO721306 ERE721306:ERK721306 FBA721306:FBG721306 FKW721306:FLC721306 FUS721306:FUY721306 GEO721306:GEU721306 GOK721306:GOQ721306 GYG721306:GYM721306 HIC721306:HII721306 HRY721306:HSE721306 IBU721306:ICA721306 ILQ721306:ILW721306 IVM721306:IVS721306 JFI721306:JFO721306 JPE721306:JPK721306 JZA721306:JZG721306 KIW721306:KJC721306 KSS721306:KSY721306 LCO721306:LCU721306 LMK721306:LMQ721306 LWG721306:LWM721306 MGC721306:MGI721306 MPY721306:MQE721306 MZU721306:NAA721306 NJQ721306:NJW721306 NTM721306:NTS721306 ODI721306:ODO721306 ONE721306:ONK721306 OXA721306:OXG721306 PGW721306:PHC721306 PQS721306:PQY721306 QAO721306:QAU721306 QKK721306:QKQ721306 QUG721306:QUM721306 REC721306:REI721306 RNY721306:ROE721306 RXU721306:RYA721306 SHQ721306:SHW721306 SRM721306:SRS721306 TBI721306:TBO721306 TLE721306:TLK721306 TVA721306:TVG721306 UEW721306:UFC721306 UOS721306:UOY721306 UYO721306:UYU721306 VIK721306:VIQ721306 VSG721306:VSM721306 WCC721306:WCI721306 WLY721306:WME721306 WVU721306:WWA721306 JI786842:JO786842 TE786842:TK786842 ADA786842:ADG786842 AMW786842:ANC786842 AWS786842:AWY786842 BGO786842:BGU786842 BQK786842:BQQ786842 CAG786842:CAM786842 CKC786842:CKI786842 CTY786842:CUE786842 DDU786842:DEA786842 DNQ786842:DNW786842 DXM786842:DXS786842 EHI786842:EHO786842 ERE786842:ERK786842 FBA786842:FBG786842 FKW786842:FLC786842 FUS786842:FUY786842 GEO786842:GEU786842 GOK786842:GOQ786842 GYG786842:GYM786842 HIC786842:HII786842 HRY786842:HSE786842 IBU786842:ICA786842 ILQ786842:ILW786842 IVM786842:IVS786842 JFI786842:JFO786842 JPE786842:JPK786842 JZA786842:JZG786842 KIW786842:KJC786842 KSS786842:KSY786842 LCO786842:LCU786842 LMK786842:LMQ786842 LWG786842:LWM786842 MGC786842:MGI786842 MPY786842:MQE786842 MZU786842:NAA786842 NJQ786842:NJW786842 NTM786842:NTS786842 ODI786842:ODO786842 ONE786842:ONK786842 OXA786842:OXG786842 PGW786842:PHC786842 PQS786842:PQY786842 QAO786842:QAU786842 QKK786842:QKQ786842 QUG786842:QUM786842 REC786842:REI786842 RNY786842:ROE786842 RXU786842:RYA786842 SHQ786842:SHW786842 SRM786842:SRS786842 TBI786842:TBO786842 TLE786842:TLK786842 TVA786842:TVG786842 UEW786842:UFC786842 UOS786842:UOY786842 UYO786842:UYU786842 VIK786842:VIQ786842 VSG786842:VSM786842 WCC786842:WCI786842 WLY786842:WME786842 WVU786842:WWA786842 JI852378:JO852378 TE852378:TK852378 ADA852378:ADG852378 AMW852378:ANC852378 AWS852378:AWY852378 BGO852378:BGU852378 BQK852378:BQQ852378 CAG852378:CAM852378 CKC852378:CKI852378 CTY852378:CUE852378 DDU852378:DEA852378 DNQ852378:DNW852378 DXM852378:DXS852378 EHI852378:EHO852378 ERE852378:ERK852378 FBA852378:FBG852378 FKW852378:FLC852378 FUS852378:FUY852378 GEO852378:GEU852378 GOK852378:GOQ852378 GYG852378:GYM852378 HIC852378:HII852378 HRY852378:HSE852378 IBU852378:ICA852378 ILQ852378:ILW852378 IVM852378:IVS852378 JFI852378:JFO852378 JPE852378:JPK852378 JZA852378:JZG852378 KIW852378:KJC852378 KSS852378:KSY852378 LCO852378:LCU852378 LMK852378:LMQ852378 LWG852378:LWM852378 MGC852378:MGI852378 MPY852378:MQE852378 MZU852378:NAA852378 NJQ852378:NJW852378 NTM852378:NTS852378 ODI852378:ODO852378 ONE852378:ONK852378 OXA852378:OXG852378 PGW852378:PHC852378 PQS852378:PQY852378 QAO852378:QAU852378 QKK852378:QKQ852378 QUG852378:QUM852378 REC852378:REI852378 RNY852378:ROE852378 RXU852378:RYA852378 SHQ852378:SHW852378 SRM852378:SRS852378 TBI852378:TBO852378 TLE852378:TLK852378 TVA852378:TVG852378 UEW852378:UFC852378 UOS852378:UOY852378 UYO852378:UYU852378 VIK852378:VIQ852378 VSG852378:VSM852378 WCC852378:WCI852378 WLY852378:WME852378 WVU852378:WWA852378 JI917914:JO917914 TE917914:TK917914 ADA917914:ADG917914 AMW917914:ANC917914 AWS917914:AWY917914 BGO917914:BGU917914 BQK917914:BQQ917914 CAG917914:CAM917914 CKC917914:CKI917914 CTY917914:CUE917914 DDU917914:DEA917914 DNQ917914:DNW917914 DXM917914:DXS917914 EHI917914:EHO917914 ERE917914:ERK917914 FBA917914:FBG917914 FKW917914:FLC917914 FUS917914:FUY917914 GEO917914:GEU917914 GOK917914:GOQ917914 GYG917914:GYM917914 HIC917914:HII917914 HRY917914:HSE917914 IBU917914:ICA917914 ILQ917914:ILW917914 IVM917914:IVS917914 JFI917914:JFO917914 JPE917914:JPK917914 JZA917914:JZG917914 KIW917914:KJC917914 KSS917914:KSY917914 LCO917914:LCU917914 LMK917914:LMQ917914 LWG917914:LWM917914 MGC917914:MGI917914 MPY917914:MQE917914 MZU917914:NAA917914 NJQ917914:NJW917914 NTM917914:NTS917914 ODI917914:ODO917914 ONE917914:ONK917914 OXA917914:OXG917914 PGW917914:PHC917914 PQS917914:PQY917914 QAO917914:QAU917914 QKK917914:QKQ917914 QUG917914:QUM917914 REC917914:REI917914 RNY917914:ROE917914 RXU917914:RYA917914 SHQ917914:SHW917914 SRM917914:SRS917914 TBI917914:TBO917914 TLE917914:TLK917914 TVA917914:TVG917914 UEW917914:UFC917914 UOS917914:UOY917914 UYO917914:UYU917914 VIK917914:VIQ917914 VSG917914:VSM917914 WCC917914:WCI917914 WLY917914:WME917914 WVU917914:WWA917914 JI983450:JO983450 TE983450:TK983450 ADA983450:ADG983450 AMW983450:ANC983450 AWS983450:AWY983450 BGO983450:BGU983450 BQK983450:BQQ983450 CAG983450:CAM983450 CKC983450:CKI983450 CTY983450:CUE983450 DDU983450:DEA983450 DNQ983450:DNW983450 DXM983450:DXS983450 EHI983450:EHO983450 ERE983450:ERK983450 FBA983450:FBG983450 FKW983450:FLC983450 FUS983450:FUY983450 GEO983450:GEU983450 GOK983450:GOQ983450 GYG983450:GYM983450 HIC983450:HII983450 HRY983450:HSE983450 IBU983450:ICA983450 ILQ983450:ILW983450 IVM983450:IVS983450 JFI983450:JFO983450 JPE983450:JPK983450 JZA983450:JZG983450 KIW983450:KJC983450 KSS983450:KSY983450 LCO983450:LCU983450 LMK983450:LMQ983450 LWG983450:LWM983450 MGC983450:MGI983450 MPY983450:MQE983450 MZU983450:NAA983450 NJQ983450:NJW983450 NTM983450:NTS983450 ODI983450:ODO983450 ONE983450:ONK983450 OXA983450:OXG983450 PGW983450:PHC983450 PQS983450:PQY983450 QAO983450:QAU983450 QKK983450:QKQ983450 QUG983450:QUM983450 REC983450:REI983450 RNY983450:ROE983450 RXU983450:RYA983450 SHQ983450:SHW983450 SRM983450:SRS983450 TBI983450:TBO983450 TLE983450:TLK983450 TVA983450:TVG983450 UEW983450:UFC983450 UOS983450:UOY983450 UYO983450:UYU983450 VIK983450:VIQ983450 VSG983450:VSM983450 WCC983450:WCI983450 WLY983450:WME983450 WVU983450:WWA983450 JI65948:JO65948 TE65948:TK65948 ADA65948:ADG65948 AMW65948:ANC65948 AWS65948:AWY65948 BGO65948:BGU65948 BQK65948:BQQ65948 CAG65948:CAM65948 CKC65948:CKI65948 CTY65948:CUE65948 DDU65948:DEA65948 DNQ65948:DNW65948 DXM65948:DXS65948 EHI65948:EHO65948 ERE65948:ERK65948 FBA65948:FBG65948 FKW65948:FLC65948 FUS65948:FUY65948 GEO65948:GEU65948 GOK65948:GOQ65948 GYG65948:GYM65948 HIC65948:HII65948 HRY65948:HSE65948 IBU65948:ICA65948 ILQ65948:ILW65948 IVM65948:IVS65948 JFI65948:JFO65948 JPE65948:JPK65948 JZA65948:JZG65948 KIW65948:KJC65948 KSS65948:KSY65948 LCO65948:LCU65948 LMK65948:LMQ65948 LWG65948:LWM65948 MGC65948:MGI65948 MPY65948:MQE65948 MZU65948:NAA65948 NJQ65948:NJW65948 NTM65948:NTS65948 ODI65948:ODO65948 ONE65948:ONK65948 OXA65948:OXG65948 PGW65948:PHC65948 PQS65948:PQY65948 QAO65948:QAU65948 QKK65948:QKQ65948 QUG65948:QUM65948 REC65948:REI65948 RNY65948:ROE65948 RXU65948:RYA65948 SHQ65948:SHW65948 SRM65948:SRS65948 TBI65948:TBO65948 TLE65948:TLK65948 TVA65948:TVG65948 UEW65948:UFC65948 UOS65948:UOY65948 UYO65948:UYU65948 VIK65948:VIQ65948 VSG65948:VSM65948 WCC65948:WCI65948 WLY65948:WME65948 WVU65948:WWA65948 JI131484:JO131484 TE131484:TK131484 ADA131484:ADG131484 AMW131484:ANC131484 AWS131484:AWY131484 BGO131484:BGU131484 BQK131484:BQQ131484 CAG131484:CAM131484 CKC131484:CKI131484 CTY131484:CUE131484 DDU131484:DEA131484 DNQ131484:DNW131484 DXM131484:DXS131484 EHI131484:EHO131484 ERE131484:ERK131484 FBA131484:FBG131484 FKW131484:FLC131484 FUS131484:FUY131484 GEO131484:GEU131484 GOK131484:GOQ131484 GYG131484:GYM131484 HIC131484:HII131484 HRY131484:HSE131484 IBU131484:ICA131484 ILQ131484:ILW131484 IVM131484:IVS131484 JFI131484:JFO131484 JPE131484:JPK131484 JZA131484:JZG131484 KIW131484:KJC131484 KSS131484:KSY131484 LCO131484:LCU131484 LMK131484:LMQ131484 LWG131484:LWM131484 MGC131484:MGI131484 MPY131484:MQE131484 MZU131484:NAA131484 NJQ131484:NJW131484 NTM131484:NTS131484 ODI131484:ODO131484 ONE131484:ONK131484 OXA131484:OXG131484 PGW131484:PHC131484 PQS131484:PQY131484 QAO131484:QAU131484 QKK131484:QKQ131484 QUG131484:QUM131484 REC131484:REI131484 RNY131484:ROE131484 RXU131484:RYA131484 SHQ131484:SHW131484 SRM131484:SRS131484 TBI131484:TBO131484 TLE131484:TLK131484 TVA131484:TVG131484 UEW131484:UFC131484 UOS131484:UOY131484 UYO131484:UYU131484 VIK131484:VIQ131484 VSG131484:VSM131484 WCC131484:WCI131484 WLY131484:WME131484 WVU131484:WWA131484 JI197020:JO197020 TE197020:TK197020 ADA197020:ADG197020 AMW197020:ANC197020 AWS197020:AWY197020 BGO197020:BGU197020 BQK197020:BQQ197020 CAG197020:CAM197020 CKC197020:CKI197020 CTY197020:CUE197020 DDU197020:DEA197020 DNQ197020:DNW197020 DXM197020:DXS197020 EHI197020:EHO197020 ERE197020:ERK197020 FBA197020:FBG197020 FKW197020:FLC197020 FUS197020:FUY197020 GEO197020:GEU197020 GOK197020:GOQ197020 GYG197020:GYM197020 HIC197020:HII197020 HRY197020:HSE197020 IBU197020:ICA197020 ILQ197020:ILW197020 IVM197020:IVS197020 JFI197020:JFO197020 JPE197020:JPK197020 JZA197020:JZG197020 KIW197020:KJC197020 KSS197020:KSY197020 LCO197020:LCU197020 LMK197020:LMQ197020 LWG197020:LWM197020 MGC197020:MGI197020 MPY197020:MQE197020 MZU197020:NAA197020 NJQ197020:NJW197020 NTM197020:NTS197020 ODI197020:ODO197020 ONE197020:ONK197020 OXA197020:OXG197020 PGW197020:PHC197020 PQS197020:PQY197020 QAO197020:QAU197020 QKK197020:QKQ197020 QUG197020:QUM197020 REC197020:REI197020 RNY197020:ROE197020 RXU197020:RYA197020 SHQ197020:SHW197020 SRM197020:SRS197020 TBI197020:TBO197020 TLE197020:TLK197020 TVA197020:TVG197020 UEW197020:UFC197020 UOS197020:UOY197020 UYO197020:UYU197020 VIK197020:VIQ197020 VSG197020:VSM197020 WCC197020:WCI197020 WLY197020:WME197020 WVU197020:WWA197020 JI262556:JO262556 TE262556:TK262556 ADA262556:ADG262556 AMW262556:ANC262556 AWS262556:AWY262556 BGO262556:BGU262556 BQK262556:BQQ262556 CAG262556:CAM262556 CKC262556:CKI262556 CTY262556:CUE262556 DDU262556:DEA262556 DNQ262556:DNW262556 DXM262556:DXS262556 EHI262556:EHO262556 ERE262556:ERK262556 FBA262556:FBG262556 FKW262556:FLC262556 FUS262556:FUY262556 GEO262556:GEU262556 GOK262556:GOQ262556 GYG262556:GYM262556 HIC262556:HII262556 HRY262556:HSE262556 IBU262556:ICA262556 ILQ262556:ILW262556 IVM262556:IVS262556 JFI262556:JFO262556 JPE262556:JPK262556 JZA262556:JZG262556 KIW262556:KJC262556 KSS262556:KSY262556 LCO262556:LCU262556 LMK262556:LMQ262556 LWG262556:LWM262556 MGC262556:MGI262556 MPY262556:MQE262556 MZU262556:NAA262556 NJQ262556:NJW262556 NTM262556:NTS262556 ODI262556:ODO262556 ONE262556:ONK262556 OXA262556:OXG262556 PGW262556:PHC262556 PQS262556:PQY262556 QAO262556:QAU262556 QKK262556:QKQ262556 QUG262556:QUM262556 REC262556:REI262556 RNY262556:ROE262556 RXU262556:RYA262556 SHQ262556:SHW262556 SRM262556:SRS262556 TBI262556:TBO262556 TLE262556:TLK262556 TVA262556:TVG262556 UEW262556:UFC262556 UOS262556:UOY262556 UYO262556:UYU262556 VIK262556:VIQ262556 VSG262556:VSM262556 WCC262556:WCI262556 WLY262556:WME262556 WVU262556:WWA262556 JI328092:JO328092 TE328092:TK328092 ADA328092:ADG328092 AMW328092:ANC328092 AWS328092:AWY328092 BGO328092:BGU328092 BQK328092:BQQ328092 CAG328092:CAM328092 CKC328092:CKI328092 CTY328092:CUE328092 DDU328092:DEA328092 DNQ328092:DNW328092 DXM328092:DXS328092 EHI328092:EHO328092 ERE328092:ERK328092 FBA328092:FBG328092 FKW328092:FLC328092 FUS328092:FUY328092 GEO328092:GEU328092 GOK328092:GOQ328092 GYG328092:GYM328092 HIC328092:HII328092 HRY328092:HSE328092 IBU328092:ICA328092 ILQ328092:ILW328092 IVM328092:IVS328092 JFI328092:JFO328092 JPE328092:JPK328092 JZA328092:JZG328092 KIW328092:KJC328092 KSS328092:KSY328092 LCO328092:LCU328092 LMK328092:LMQ328092 LWG328092:LWM328092 MGC328092:MGI328092 MPY328092:MQE328092 MZU328092:NAA328092 NJQ328092:NJW328092 NTM328092:NTS328092 ODI328092:ODO328092 ONE328092:ONK328092 OXA328092:OXG328092 PGW328092:PHC328092 PQS328092:PQY328092 QAO328092:QAU328092 QKK328092:QKQ328092 QUG328092:QUM328092 REC328092:REI328092 RNY328092:ROE328092 RXU328092:RYA328092 SHQ328092:SHW328092 SRM328092:SRS328092 TBI328092:TBO328092 TLE328092:TLK328092 TVA328092:TVG328092 UEW328092:UFC328092 UOS328092:UOY328092 UYO328092:UYU328092 VIK328092:VIQ328092 VSG328092:VSM328092 WCC328092:WCI328092 WLY328092:WME328092 WVU328092:WWA328092 JI393628:JO393628 TE393628:TK393628 ADA393628:ADG393628 AMW393628:ANC393628 AWS393628:AWY393628 BGO393628:BGU393628 BQK393628:BQQ393628 CAG393628:CAM393628 CKC393628:CKI393628 CTY393628:CUE393628 DDU393628:DEA393628 DNQ393628:DNW393628 DXM393628:DXS393628 EHI393628:EHO393628 ERE393628:ERK393628 FBA393628:FBG393628 FKW393628:FLC393628 FUS393628:FUY393628 GEO393628:GEU393628 GOK393628:GOQ393628 GYG393628:GYM393628 HIC393628:HII393628 HRY393628:HSE393628 IBU393628:ICA393628 ILQ393628:ILW393628 IVM393628:IVS393628 JFI393628:JFO393628 JPE393628:JPK393628 JZA393628:JZG393628 KIW393628:KJC393628 KSS393628:KSY393628 LCO393628:LCU393628 LMK393628:LMQ393628 LWG393628:LWM393628 MGC393628:MGI393628 MPY393628:MQE393628 MZU393628:NAA393628 NJQ393628:NJW393628 NTM393628:NTS393628 ODI393628:ODO393628 ONE393628:ONK393628 OXA393628:OXG393628 PGW393628:PHC393628 PQS393628:PQY393628 QAO393628:QAU393628 QKK393628:QKQ393628 QUG393628:QUM393628 REC393628:REI393628 RNY393628:ROE393628 RXU393628:RYA393628 SHQ393628:SHW393628 SRM393628:SRS393628 TBI393628:TBO393628 TLE393628:TLK393628 TVA393628:TVG393628 UEW393628:UFC393628 UOS393628:UOY393628 UYO393628:UYU393628 VIK393628:VIQ393628 VSG393628:VSM393628 WCC393628:WCI393628 WLY393628:WME393628 WVU393628:WWA393628 JI459164:JO459164 TE459164:TK459164 ADA459164:ADG459164 AMW459164:ANC459164 AWS459164:AWY459164 BGO459164:BGU459164 BQK459164:BQQ459164 CAG459164:CAM459164 CKC459164:CKI459164 CTY459164:CUE459164 DDU459164:DEA459164 DNQ459164:DNW459164 DXM459164:DXS459164 EHI459164:EHO459164 ERE459164:ERK459164 FBA459164:FBG459164 FKW459164:FLC459164 FUS459164:FUY459164 GEO459164:GEU459164 GOK459164:GOQ459164 GYG459164:GYM459164 HIC459164:HII459164 HRY459164:HSE459164 IBU459164:ICA459164 ILQ459164:ILW459164 IVM459164:IVS459164 JFI459164:JFO459164 JPE459164:JPK459164 JZA459164:JZG459164 KIW459164:KJC459164 KSS459164:KSY459164 LCO459164:LCU459164 LMK459164:LMQ459164 LWG459164:LWM459164 MGC459164:MGI459164 MPY459164:MQE459164 MZU459164:NAA459164 NJQ459164:NJW459164 NTM459164:NTS459164 ODI459164:ODO459164 ONE459164:ONK459164 OXA459164:OXG459164 PGW459164:PHC459164 PQS459164:PQY459164 QAO459164:QAU459164 QKK459164:QKQ459164 QUG459164:QUM459164 REC459164:REI459164 RNY459164:ROE459164 RXU459164:RYA459164 SHQ459164:SHW459164 SRM459164:SRS459164 TBI459164:TBO459164 TLE459164:TLK459164 TVA459164:TVG459164 UEW459164:UFC459164 UOS459164:UOY459164 UYO459164:UYU459164 VIK459164:VIQ459164 VSG459164:VSM459164 WCC459164:WCI459164 WLY459164:WME459164 WVU459164:WWA459164 JI524700:JO524700 TE524700:TK524700 ADA524700:ADG524700 AMW524700:ANC524700 AWS524700:AWY524700 BGO524700:BGU524700 BQK524700:BQQ524700 CAG524700:CAM524700 CKC524700:CKI524700 CTY524700:CUE524700 DDU524700:DEA524700 DNQ524700:DNW524700 DXM524700:DXS524700 EHI524700:EHO524700 ERE524700:ERK524700 FBA524700:FBG524700 FKW524700:FLC524700 FUS524700:FUY524700 GEO524700:GEU524700 GOK524700:GOQ524700 GYG524700:GYM524700 HIC524700:HII524700 HRY524700:HSE524700 IBU524700:ICA524700 ILQ524700:ILW524700 IVM524700:IVS524700 JFI524700:JFO524700 JPE524700:JPK524700 JZA524700:JZG524700 KIW524700:KJC524700 KSS524700:KSY524700 LCO524700:LCU524700 LMK524700:LMQ524700 LWG524700:LWM524700 MGC524700:MGI524700 MPY524700:MQE524700 MZU524700:NAA524700 NJQ524700:NJW524700 NTM524700:NTS524700 ODI524700:ODO524700 ONE524700:ONK524700 OXA524700:OXG524700 PGW524700:PHC524700 PQS524700:PQY524700 QAO524700:QAU524700 QKK524700:QKQ524700 QUG524700:QUM524700 REC524700:REI524700 RNY524700:ROE524700 RXU524700:RYA524700 SHQ524700:SHW524700 SRM524700:SRS524700 TBI524700:TBO524700 TLE524700:TLK524700 TVA524700:TVG524700 UEW524700:UFC524700 UOS524700:UOY524700 UYO524700:UYU524700 VIK524700:VIQ524700 VSG524700:VSM524700 WCC524700:WCI524700 WLY524700:WME524700 WVU524700:WWA524700 JI590236:JO590236 TE590236:TK590236 ADA590236:ADG590236 AMW590236:ANC590236 AWS590236:AWY590236 BGO590236:BGU590236 BQK590236:BQQ590236 CAG590236:CAM590236 CKC590236:CKI590236 CTY590236:CUE590236 DDU590236:DEA590236 DNQ590236:DNW590236 DXM590236:DXS590236 EHI590236:EHO590236 ERE590236:ERK590236 FBA590236:FBG590236 FKW590236:FLC590236 FUS590236:FUY590236 GEO590236:GEU590236 GOK590236:GOQ590236 GYG590236:GYM590236 HIC590236:HII590236 HRY590236:HSE590236 IBU590236:ICA590236 ILQ590236:ILW590236 IVM590236:IVS590236 JFI590236:JFO590236 JPE590236:JPK590236 JZA590236:JZG590236 KIW590236:KJC590236 KSS590236:KSY590236 LCO590236:LCU590236 LMK590236:LMQ590236 LWG590236:LWM590236 MGC590236:MGI590236 MPY590236:MQE590236 MZU590236:NAA590236 NJQ590236:NJW590236 NTM590236:NTS590236 ODI590236:ODO590236 ONE590236:ONK590236 OXA590236:OXG590236 PGW590236:PHC590236 PQS590236:PQY590236 QAO590236:QAU590236 QKK590236:QKQ590236 QUG590236:QUM590236 REC590236:REI590236 RNY590236:ROE590236 RXU590236:RYA590236 SHQ590236:SHW590236 SRM590236:SRS590236 TBI590236:TBO590236 TLE590236:TLK590236 TVA590236:TVG590236 UEW590236:UFC590236 UOS590236:UOY590236 UYO590236:UYU590236 VIK590236:VIQ590236 VSG590236:VSM590236 WCC590236:WCI590236 WLY590236:WME590236 WVU590236:WWA590236 JI655772:JO655772 TE655772:TK655772 ADA655772:ADG655772 AMW655772:ANC655772 AWS655772:AWY655772 BGO655772:BGU655772 BQK655772:BQQ655772 CAG655772:CAM655772 CKC655772:CKI655772 CTY655772:CUE655772 DDU655772:DEA655772 DNQ655772:DNW655772 DXM655772:DXS655772 EHI655772:EHO655772 ERE655772:ERK655772 FBA655772:FBG655772 FKW655772:FLC655772 FUS655772:FUY655772 GEO655772:GEU655772 GOK655772:GOQ655772 GYG655772:GYM655772 HIC655772:HII655772 HRY655772:HSE655772 IBU655772:ICA655772 ILQ655772:ILW655772 IVM655772:IVS655772 JFI655772:JFO655772 JPE655772:JPK655772 JZA655772:JZG655772 KIW655772:KJC655772 KSS655772:KSY655772 LCO655772:LCU655772 LMK655772:LMQ655772 LWG655772:LWM655772 MGC655772:MGI655772 MPY655772:MQE655772 MZU655772:NAA655772 NJQ655772:NJW655772 NTM655772:NTS655772 ODI655772:ODO655772 ONE655772:ONK655772 OXA655772:OXG655772 PGW655772:PHC655772 PQS655772:PQY655772 QAO655772:QAU655772 QKK655772:QKQ655772 QUG655772:QUM655772 REC655772:REI655772 RNY655772:ROE655772 RXU655772:RYA655772 SHQ655772:SHW655772 SRM655772:SRS655772 TBI655772:TBO655772 TLE655772:TLK655772 TVA655772:TVG655772 UEW655772:UFC655772 UOS655772:UOY655772 UYO655772:UYU655772 VIK655772:VIQ655772 VSG655772:VSM655772 WCC655772:WCI655772 WLY655772:WME655772 WVU655772:WWA655772 JI721308:JO721308 TE721308:TK721308 ADA721308:ADG721308 AMW721308:ANC721308 AWS721308:AWY721308 BGO721308:BGU721308 BQK721308:BQQ721308 CAG721308:CAM721308 CKC721308:CKI721308 CTY721308:CUE721308 DDU721308:DEA721308 DNQ721308:DNW721308 DXM721308:DXS721308 EHI721308:EHO721308 ERE721308:ERK721308 FBA721308:FBG721308 FKW721308:FLC721308 FUS721308:FUY721308 GEO721308:GEU721308 GOK721308:GOQ721308 GYG721308:GYM721308 HIC721308:HII721308 HRY721308:HSE721308 IBU721308:ICA721308 ILQ721308:ILW721308 IVM721308:IVS721308 JFI721308:JFO721308 JPE721308:JPK721308 JZA721308:JZG721308 KIW721308:KJC721308 KSS721308:KSY721308 LCO721308:LCU721308 LMK721308:LMQ721308 LWG721308:LWM721308 MGC721308:MGI721308 MPY721308:MQE721308 MZU721308:NAA721308 NJQ721308:NJW721308 NTM721308:NTS721308 ODI721308:ODO721308 ONE721308:ONK721308 OXA721308:OXG721308 PGW721308:PHC721308 PQS721308:PQY721308 QAO721308:QAU721308 QKK721308:QKQ721308 QUG721308:QUM721308 REC721308:REI721308 RNY721308:ROE721308 RXU721308:RYA721308 SHQ721308:SHW721308 SRM721308:SRS721308 TBI721308:TBO721308 TLE721308:TLK721308 TVA721308:TVG721308 UEW721308:UFC721308 UOS721308:UOY721308 UYO721308:UYU721308 VIK721308:VIQ721308 VSG721308:VSM721308 WCC721308:WCI721308 WLY721308:WME721308 WVU721308:WWA721308 JI786844:JO786844 TE786844:TK786844 ADA786844:ADG786844 AMW786844:ANC786844 AWS786844:AWY786844 BGO786844:BGU786844 BQK786844:BQQ786844 CAG786844:CAM786844 CKC786844:CKI786844 CTY786844:CUE786844 DDU786844:DEA786844 DNQ786844:DNW786844 DXM786844:DXS786844 EHI786844:EHO786844 ERE786844:ERK786844 FBA786844:FBG786844 FKW786844:FLC786844 FUS786844:FUY786844 GEO786844:GEU786844 GOK786844:GOQ786844 GYG786844:GYM786844 HIC786844:HII786844 HRY786844:HSE786844 IBU786844:ICA786844 ILQ786844:ILW786844 IVM786844:IVS786844 JFI786844:JFO786844 JPE786844:JPK786844 JZA786844:JZG786844 KIW786844:KJC786844 KSS786844:KSY786844 LCO786844:LCU786844 LMK786844:LMQ786844 LWG786844:LWM786844 MGC786844:MGI786844 MPY786844:MQE786844 MZU786844:NAA786844 NJQ786844:NJW786844 NTM786844:NTS786844 ODI786844:ODO786844 ONE786844:ONK786844 OXA786844:OXG786844 PGW786844:PHC786844 PQS786844:PQY786844 QAO786844:QAU786844 QKK786844:QKQ786844 QUG786844:QUM786844 REC786844:REI786844 RNY786844:ROE786844 RXU786844:RYA786844 SHQ786844:SHW786844 SRM786844:SRS786844 TBI786844:TBO786844 TLE786844:TLK786844 TVA786844:TVG786844 UEW786844:UFC786844 UOS786844:UOY786844 UYO786844:UYU786844 VIK786844:VIQ786844 VSG786844:VSM786844 WCC786844:WCI786844 WLY786844:WME786844 WVU786844:WWA786844 JI852380:JO852380 TE852380:TK852380 ADA852380:ADG852380 AMW852380:ANC852380 AWS852380:AWY852380 BGO852380:BGU852380 BQK852380:BQQ852380 CAG852380:CAM852380 CKC852380:CKI852380 CTY852380:CUE852380 DDU852380:DEA852380 DNQ852380:DNW852380 DXM852380:DXS852380 EHI852380:EHO852380 ERE852380:ERK852380 FBA852380:FBG852380 FKW852380:FLC852380 FUS852380:FUY852380 GEO852380:GEU852380 GOK852380:GOQ852380 GYG852380:GYM852380 HIC852380:HII852380 HRY852380:HSE852380 IBU852380:ICA852380 ILQ852380:ILW852380 IVM852380:IVS852380 JFI852380:JFO852380 JPE852380:JPK852380 JZA852380:JZG852380 KIW852380:KJC852380 KSS852380:KSY852380 LCO852380:LCU852380 LMK852380:LMQ852380 LWG852380:LWM852380 MGC852380:MGI852380 MPY852380:MQE852380 MZU852380:NAA852380 NJQ852380:NJW852380 NTM852380:NTS852380 ODI852380:ODO852380 ONE852380:ONK852380 OXA852380:OXG852380 PGW852380:PHC852380 PQS852380:PQY852380 QAO852380:QAU852380 QKK852380:QKQ852380 QUG852380:QUM852380 REC852380:REI852380 RNY852380:ROE852380 RXU852380:RYA852380 SHQ852380:SHW852380 SRM852380:SRS852380 TBI852380:TBO852380 TLE852380:TLK852380 TVA852380:TVG852380 UEW852380:UFC852380 UOS852380:UOY852380 UYO852380:UYU852380 VIK852380:VIQ852380 VSG852380:VSM852380 WCC852380:WCI852380 WLY852380:WME852380 WVU852380:WWA852380 JI917916:JO917916 TE917916:TK917916 ADA917916:ADG917916 AMW917916:ANC917916 AWS917916:AWY917916 BGO917916:BGU917916 BQK917916:BQQ917916 CAG917916:CAM917916 CKC917916:CKI917916 CTY917916:CUE917916 DDU917916:DEA917916 DNQ917916:DNW917916 DXM917916:DXS917916 EHI917916:EHO917916 ERE917916:ERK917916 FBA917916:FBG917916 FKW917916:FLC917916 FUS917916:FUY917916 GEO917916:GEU917916 GOK917916:GOQ917916 GYG917916:GYM917916 HIC917916:HII917916 HRY917916:HSE917916 IBU917916:ICA917916 ILQ917916:ILW917916 IVM917916:IVS917916 JFI917916:JFO917916 JPE917916:JPK917916 JZA917916:JZG917916 KIW917916:KJC917916 KSS917916:KSY917916 LCO917916:LCU917916 LMK917916:LMQ917916 LWG917916:LWM917916 MGC917916:MGI917916 MPY917916:MQE917916 MZU917916:NAA917916 NJQ917916:NJW917916 NTM917916:NTS917916 ODI917916:ODO917916 ONE917916:ONK917916 OXA917916:OXG917916 PGW917916:PHC917916 PQS917916:PQY917916 QAO917916:QAU917916 QKK917916:QKQ917916 QUG917916:QUM917916 REC917916:REI917916 RNY917916:ROE917916 RXU917916:RYA917916 SHQ917916:SHW917916 SRM917916:SRS917916 TBI917916:TBO917916 TLE917916:TLK917916 TVA917916:TVG917916 UEW917916:UFC917916 UOS917916:UOY917916 UYO917916:UYU917916 VIK917916:VIQ917916 VSG917916:VSM917916 WCC917916:WCI917916 WLY917916:WME917916 WVU917916:WWA917916 JI983452:JO983452 TE983452:TK983452 ADA983452:ADG983452 AMW983452:ANC983452 AWS983452:AWY983452 BGO983452:BGU983452 BQK983452:BQQ983452 CAG983452:CAM983452 CKC983452:CKI983452 CTY983452:CUE983452 DDU983452:DEA983452 DNQ983452:DNW983452 DXM983452:DXS983452 EHI983452:EHO983452 ERE983452:ERK983452 FBA983452:FBG983452 FKW983452:FLC983452 FUS983452:FUY983452 GEO983452:GEU983452 GOK983452:GOQ983452 GYG983452:GYM983452 HIC983452:HII983452 HRY983452:HSE983452 IBU983452:ICA983452 ILQ983452:ILW983452 IVM983452:IVS983452 JFI983452:JFO983452 JPE983452:JPK983452 JZA983452:JZG983452 KIW983452:KJC983452 KSS983452:KSY983452 LCO983452:LCU983452 LMK983452:LMQ983452 LWG983452:LWM983452 MGC983452:MGI983452 MPY983452:MQE983452 MZU983452:NAA983452 NJQ983452:NJW983452 NTM983452:NTS983452 ODI983452:ODO983452 ONE983452:ONK983452 OXA983452:OXG983452 PGW983452:PHC983452 PQS983452:PQY983452 QAO983452:QAU983452 QKK983452:QKQ983452 QUG983452:QUM983452 REC983452:REI983452 RNY983452:ROE983452 RXU983452:RYA983452 SHQ983452:SHW983452 SRM983452:SRS983452 TBI983452:TBO983452 TLE983452:TLK983452 TVA983452:TVG983452 UEW983452:UFC983452 UOS983452:UOY983452 UYO983452:UYU983452 VIK983452:VIQ983452 VSG983452:VSM983452 WCC983452:WCI983452 WLY983452:WME983452 WVU983452:WWA983452 JI65981:JN65984 TE65981:TJ65984 ADA65981:ADF65984 AMW65981:ANB65984 AWS65981:AWX65984 BGO65981:BGT65984 BQK65981:BQP65984 CAG65981:CAL65984 CKC65981:CKH65984 CTY65981:CUD65984 DDU65981:DDZ65984 DNQ65981:DNV65984 DXM65981:DXR65984 EHI65981:EHN65984 ERE65981:ERJ65984 FBA65981:FBF65984 FKW65981:FLB65984 FUS65981:FUX65984 GEO65981:GET65984 GOK65981:GOP65984 GYG65981:GYL65984 HIC65981:HIH65984 HRY65981:HSD65984 IBU65981:IBZ65984 ILQ65981:ILV65984 IVM65981:IVR65984 JFI65981:JFN65984 JPE65981:JPJ65984 JZA65981:JZF65984 KIW65981:KJB65984 KSS65981:KSX65984 LCO65981:LCT65984 LMK65981:LMP65984 LWG65981:LWL65984 MGC65981:MGH65984 MPY65981:MQD65984 MZU65981:MZZ65984 NJQ65981:NJV65984 NTM65981:NTR65984 ODI65981:ODN65984 ONE65981:ONJ65984 OXA65981:OXF65984 PGW65981:PHB65984 PQS65981:PQX65984 QAO65981:QAT65984 QKK65981:QKP65984 QUG65981:QUL65984 REC65981:REH65984 RNY65981:ROD65984 RXU65981:RXZ65984 SHQ65981:SHV65984 SRM65981:SRR65984 TBI65981:TBN65984 TLE65981:TLJ65984 TVA65981:TVF65984 UEW65981:UFB65984 UOS65981:UOX65984 UYO65981:UYT65984 VIK65981:VIP65984 VSG65981:VSL65984 WCC65981:WCH65984 WLY65981:WMD65984 WVU65981:WVZ65984 JI131517:JN131520 TE131517:TJ131520 ADA131517:ADF131520 AMW131517:ANB131520 AWS131517:AWX131520 BGO131517:BGT131520 BQK131517:BQP131520 CAG131517:CAL131520 CKC131517:CKH131520 CTY131517:CUD131520 DDU131517:DDZ131520 DNQ131517:DNV131520 DXM131517:DXR131520 EHI131517:EHN131520 ERE131517:ERJ131520 FBA131517:FBF131520 FKW131517:FLB131520 FUS131517:FUX131520 GEO131517:GET131520 GOK131517:GOP131520 GYG131517:GYL131520 HIC131517:HIH131520 HRY131517:HSD131520 IBU131517:IBZ131520 ILQ131517:ILV131520 IVM131517:IVR131520 JFI131517:JFN131520 JPE131517:JPJ131520 JZA131517:JZF131520 KIW131517:KJB131520 KSS131517:KSX131520 LCO131517:LCT131520 LMK131517:LMP131520 LWG131517:LWL131520 MGC131517:MGH131520 MPY131517:MQD131520 MZU131517:MZZ131520 NJQ131517:NJV131520 NTM131517:NTR131520 ODI131517:ODN131520 ONE131517:ONJ131520 OXA131517:OXF131520 PGW131517:PHB131520 PQS131517:PQX131520 QAO131517:QAT131520 QKK131517:QKP131520 QUG131517:QUL131520 REC131517:REH131520 RNY131517:ROD131520 RXU131517:RXZ131520 SHQ131517:SHV131520 SRM131517:SRR131520 TBI131517:TBN131520 TLE131517:TLJ131520 TVA131517:TVF131520 UEW131517:UFB131520 UOS131517:UOX131520 UYO131517:UYT131520 VIK131517:VIP131520 VSG131517:VSL131520 WCC131517:WCH131520 WLY131517:WMD131520 WVU131517:WVZ131520 JI197053:JN197056 TE197053:TJ197056 ADA197053:ADF197056 AMW197053:ANB197056 AWS197053:AWX197056 BGO197053:BGT197056 BQK197053:BQP197056 CAG197053:CAL197056 CKC197053:CKH197056 CTY197053:CUD197056 DDU197053:DDZ197056 DNQ197053:DNV197056 DXM197053:DXR197056 EHI197053:EHN197056 ERE197053:ERJ197056 FBA197053:FBF197056 FKW197053:FLB197056 FUS197053:FUX197056 GEO197053:GET197056 GOK197053:GOP197056 GYG197053:GYL197056 HIC197053:HIH197056 HRY197053:HSD197056 IBU197053:IBZ197056 ILQ197053:ILV197056 IVM197053:IVR197056 JFI197053:JFN197056 JPE197053:JPJ197056 JZA197053:JZF197056 KIW197053:KJB197056 KSS197053:KSX197056 LCO197053:LCT197056 LMK197053:LMP197056 LWG197053:LWL197056 MGC197053:MGH197056 MPY197053:MQD197056 MZU197053:MZZ197056 NJQ197053:NJV197056 NTM197053:NTR197056 ODI197053:ODN197056 ONE197053:ONJ197056 OXA197053:OXF197056 PGW197053:PHB197056 PQS197053:PQX197056 QAO197053:QAT197056 QKK197053:QKP197056 QUG197053:QUL197056 REC197053:REH197056 RNY197053:ROD197056 RXU197053:RXZ197056 SHQ197053:SHV197056 SRM197053:SRR197056 TBI197053:TBN197056 TLE197053:TLJ197056 TVA197053:TVF197056 UEW197053:UFB197056 UOS197053:UOX197056 UYO197053:UYT197056 VIK197053:VIP197056 VSG197053:VSL197056 WCC197053:WCH197056 WLY197053:WMD197056 WVU197053:WVZ197056 JI262589:JN262592 TE262589:TJ262592 ADA262589:ADF262592 AMW262589:ANB262592 AWS262589:AWX262592 BGO262589:BGT262592 BQK262589:BQP262592 CAG262589:CAL262592 CKC262589:CKH262592 CTY262589:CUD262592 DDU262589:DDZ262592 DNQ262589:DNV262592 DXM262589:DXR262592 EHI262589:EHN262592 ERE262589:ERJ262592 FBA262589:FBF262592 FKW262589:FLB262592 FUS262589:FUX262592 GEO262589:GET262592 GOK262589:GOP262592 GYG262589:GYL262592 HIC262589:HIH262592 HRY262589:HSD262592 IBU262589:IBZ262592 ILQ262589:ILV262592 IVM262589:IVR262592 JFI262589:JFN262592 JPE262589:JPJ262592 JZA262589:JZF262592 KIW262589:KJB262592 KSS262589:KSX262592 LCO262589:LCT262592 LMK262589:LMP262592 LWG262589:LWL262592 MGC262589:MGH262592 MPY262589:MQD262592 MZU262589:MZZ262592 NJQ262589:NJV262592 NTM262589:NTR262592 ODI262589:ODN262592 ONE262589:ONJ262592 OXA262589:OXF262592 PGW262589:PHB262592 PQS262589:PQX262592 QAO262589:QAT262592 QKK262589:QKP262592 QUG262589:QUL262592 REC262589:REH262592 RNY262589:ROD262592 RXU262589:RXZ262592 SHQ262589:SHV262592 SRM262589:SRR262592 TBI262589:TBN262592 TLE262589:TLJ262592 TVA262589:TVF262592 UEW262589:UFB262592 UOS262589:UOX262592 UYO262589:UYT262592 VIK262589:VIP262592 VSG262589:VSL262592 WCC262589:WCH262592 WLY262589:WMD262592 WVU262589:WVZ262592 JI328125:JN328128 TE328125:TJ328128 ADA328125:ADF328128 AMW328125:ANB328128 AWS328125:AWX328128 BGO328125:BGT328128 BQK328125:BQP328128 CAG328125:CAL328128 CKC328125:CKH328128 CTY328125:CUD328128 DDU328125:DDZ328128 DNQ328125:DNV328128 DXM328125:DXR328128 EHI328125:EHN328128 ERE328125:ERJ328128 FBA328125:FBF328128 FKW328125:FLB328128 FUS328125:FUX328128 GEO328125:GET328128 GOK328125:GOP328128 GYG328125:GYL328128 HIC328125:HIH328128 HRY328125:HSD328128 IBU328125:IBZ328128 ILQ328125:ILV328128 IVM328125:IVR328128 JFI328125:JFN328128 JPE328125:JPJ328128 JZA328125:JZF328128 KIW328125:KJB328128 KSS328125:KSX328128 LCO328125:LCT328128 LMK328125:LMP328128 LWG328125:LWL328128 MGC328125:MGH328128 MPY328125:MQD328128 MZU328125:MZZ328128 NJQ328125:NJV328128 NTM328125:NTR328128 ODI328125:ODN328128 ONE328125:ONJ328128 OXA328125:OXF328128 PGW328125:PHB328128 PQS328125:PQX328128 QAO328125:QAT328128 QKK328125:QKP328128 QUG328125:QUL328128 REC328125:REH328128 RNY328125:ROD328128 RXU328125:RXZ328128 SHQ328125:SHV328128 SRM328125:SRR328128 TBI328125:TBN328128 TLE328125:TLJ328128 TVA328125:TVF328128 UEW328125:UFB328128 UOS328125:UOX328128 UYO328125:UYT328128 VIK328125:VIP328128 VSG328125:VSL328128 WCC328125:WCH328128 WLY328125:WMD328128 WVU328125:WVZ328128 JI393661:JN393664 TE393661:TJ393664 ADA393661:ADF393664 AMW393661:ANB393664 AWS393661:AWX393664 BGO393661:BGT393664 BQK393661:BQP393664 CAG393661:CAL393664 CKC393661:CKH393664 CTY393661:CUD393664 DDU393661:DDZ393664 DNQ393661:DNV393664 DXM393661:DXR393664 EHI393661:EHN393664 ERE393661:ERJ393664 FBA393661:FBF393664 FKW393661:FLB393664 FUS393661:FUX393664 GEO393661:GET393664 GOK393661:GOP393664 GYG393661:GYL393664 HIC393661:HIH393664 HRY393661:HSD393664 IBU393661:IBZ393664 ILQ393661:ILV393664 IVM393661:IVR393664 JFI393661:JFN393664 JPE393661:JPJ393664 JZA393661:JZF393664 KIW393661:KJB393664 KSS393661:KSX393664 LCO393661:LCT393664 LMK393661:LMP393664 LWG393661:LWL393664 MGC393661:MGH393664 MPY393661:MQD393664 MZU393661:MZZ393664 NJQ393661:NJV393664 NTM393661:NTR393664 ODI393661:ODN393664 ONE393661:ONJ393664 OXA393661:OXF393664 PGW393661:PHB393664 PQS393661:PQX393664 QAO393661:QAT393664 QKK393661:QKP393664 QUG393661:QUL393664 REC393661:REH393664 RNY393661:ROD393664 RXU393661:RXZ393664 SHQ393661:SHV393664 SRM393661:SRR393664 TBI393661:TBN393664 TLE393661:TLJ393664 TVA393661:TVF393664 UEW393661:UFB393664 UOS393661:UOX393664 UYO393661:UYT393664 VIK393661:VIP393664 VSG393661:VSL393664 WCC393661:WCH393664 WLY393661:WMD393664 WVU393661:WVZ393664 JI459197:JN459200 TE459197:TJ459200 ADA459197:ADF459200 AMW459197:ANB459200 AWS459197:AWX459200 BGO459197:BGT459200 BQK459197:BQP459200 CAG459197:CAL459200 CKC459197:CKH459200 CTY459197:CUD459200 DDU459197:DDZ459200 DNQ459197:DNV459200 DXM459197:DXR459200 EHI459197:EHN459200 ERE459197:ERJ459200 FBA459197:FBF459200 FKW459197:FLB459200 FUS459197:FUX459200 GEO459197:GET459200 GOK459197:GOP459200 GYG459197:GYL459200 HIC459197:HIH459200 HRY459197:HSD459200 IBU459197:IBZ459200 ILQ459197:ILV459200 IVM459197:IVR459200 JFI459197:JFN459200 JPE459197:JPJ459200 JZA459197:JZF459200 KIW459197:KJB459200 KSS459197:KSX459200 LCO459197:LCT459200 LMK459197:LMP459200 LWG459197:LWL459200 MGC459197:MGH459200 MPY459197:MQD459200 MZU459197:MZZ459200 NJQ459197:NJV459200 NTM459197:NTR459200 ODI459197:ODN459200 ONE459197:ONJ459200 OXA459197:OXF459200 PGW459197:PHB459200 PQS459197:PQX459200 QAO459197:QAT459200 QKK459197:QKP459200 QUG459197:QUL459200 REC459197:REH459200 RNY459197:ROD459200 RXU459197:RXZ459200 SHQ459197:SHV459200 SRM459197:SRR459200 TBI459197:TBN459200 TLE459197:TLJ459200 TVA459197:TVF459200 UEW459197:UFB459200 UOS459197:UOX459200 UYO459197:UYT459200 VIK459197:VIP459200 VSG459197:VSL459200 WCC459197:WCH459200 WLY459197:WMD459200 WVU459197:WVZ459200 JI524733:JN524736 TE524733:TJ524736 ADA524733:ADF524736 AMW524733:ANB524736 AWS524733:AWX524736 BGO524733:BGT524736 BQK524733:BQP524736 CAG524733:CAL524736 CKC524733:CKH524736 CTY524733:CUD524736 DDU524733:DDZ524736 DNQ524733:DNV524736 DXM524733:DXR524736 EHI524733:EHN524736 ERE524733:ERJ524736 FBA524733:FBF524736 FKW524733:FLB524736 FUS524733:FUX524736 GEO524733:GET524736 GOK524733:GOP524736 GYG524733:GYL524736 HIC524733:HIH524736 HRY524733:HSD524736 IBU524733:IBZ524736 ILQ524733:ILV524736 IVM524733:IVR524736 JFI524733:JFN524736 JPE524733:JPJ524736 JZA524733:JZF524736 KIW524733:KJB524736 KSS524733:KSX524736 LCO524733:LCT524736 LMK524733:LMP524736 LWG524733:LWL524736 MGC524733:MGH524736 MPY524733:MQD524736 MZU524733:MZZ524736 NJQ524733:NJV524736 NTM524733:NTR524736 ODI524733:ODN524736 ONE524733:ONJ524736 OXA524733:OXF524736 PGW524733:PHB524736 PQS524733:PQX524736 QAO524733:QAT524736 QKK524733:QKP524736 QUG524733:QUL524736 REC524733:REH524736 RNY524733:ROD524736 RXU524733:RXZ524736 SHQ524733:SHV524736 SRM524733:SRR524736 TBI524733:TBN524736 TLE524733:TLJ524736 TVA524733:TVF524736 UEW524733:UFB524736 UOS524733:UOX524736 UYO524733:UYT524736 VIK524733:VIP524736 VSG524733:VSL524736 WCC524733:WCH524736 WLY524733:WMD524736 WVU524733:WVZ524736 JI590269:JN590272 TE590269:TJ590272 ADA590269:ADF590272 AMW590269:ANB590272 AWS590269:AWX590272 BGO590269:BGT590272 BQK590269:BQP590272 CAG590269:CAL590272 CKC590269:CKH590272 CTY590269:CUD590272 DDU590269:DDZ590272 DNQ590269:DNV590272 DXM590269:DXR590272 EHI590269:EHN590272 ERE590269:ERJ590272 FBA590269:FBF590272 FKW590269:FLB590272 FUS590269:FUX590272 GEO590269:GET590272 GOK590269:GOP590272 GYG590269:GYL590272 HIC590269:HIH590272 HRY590269:HSD590272 IBU590269:IBZ590272 ILQ590269:ILV590272 IVM590269:IVR590272 JFI590269:JFN590272 JPE590269:JPJ590272 JZA590269:JZF590272 KIW590269:KJB590272 KSS590269:KSX590272 LCO590269:LCT590272 LMK590269:LMP590272 LWG590269:LWL590272 MGC590269:MGH590272 MPY590269:MQD590272 MZU590269:MZZ590272 NJQ590269:NJV590272 NTM590269:NTR590272 ODI590269:ODN590272 ONE590269:ONJ590272 OXA590269:OXF590272 PGW590269:PHB590272 PQS590269:PQX590272 QAO590269:QAT590272 QKK590269:QKP590272 QUG590269:QUL590272 REC590269:REH590272 RNY590269:ROD590272 RXU590269:RXZ590272 SHQ590269:SHV590272 SRM590269:SRR590272 TBI590269:TBN590272 TLE590269:TLJ590272 TVA590269:TVF590272 UEW590269:UFB590272 UOS590269:UOX590272 UYO590269:UYT590272 VIK590269:VIP590272 VSG590269:VSL590272 WCC590269:WCH590272 WLY590269:WMD590272 WVU590269:WVZ590272 JI655805:JN655808 TE655805:TJ655808 ADA655805:ADF655808 AMW655805:ANB655808 AWS655805:AWX655808 BGO655805:BGT655808 BQK655805:BQP655808 CAG655805:CAL655808 CKC655805:CKH655808 CTY655805:CUD655808 DDU655805:DDZ655808 DNQ655805:DNV655808 DXM655805:DXR655808 EHI655805:EHN655808 ERE655805:ERJ655808 FBA655805:FBF655808 FKW655805:FLB655808 FUS655805:FUX655808 GEO655805:GET655808 GOK655805:GOP655808 GYG655805:GYL655808 HIC655805:HIH655808 HRY655805:HSD655808 IBU655805:IBZ655808 ILQ655805:ILV655808 IVM655805:IVR655808 JFI655805:JFN655808 JPE655805:JPJ655808 JZA655805:JZF655808 KIW655805:KJB655808 KSS655805:KSX655808 LCO655805:LCT655808 LMK655805:LMP655808 LWG655805:LWL655808 MGC655805:MGH655808 MPY655805:MQD655808 MZU655805:MZZ655808 NJQ655805:NJV655808 NTM655805:NTR655808 ODI655805:ODN655808 ONE655805:ONJ655808 OXA655805:OXF655808 PGW655805:PHB655808 PQS655805:PQX655808 QAO655805:QAT655808 QKK655805:QKP655808 QUG655805:QUL655808 REC655805:REH655808 RNY655805:ROD655808 RXU655805:RXZ655808 SHQ655805:SHV655808 SRM655805:SRR655808 TBI655805:TBN655808 TLE655805:TLJ655808 TVA655805:TVF655808 UEW655805:UFB655808 UOS655805:UOX655808 UYO655805:UYT655808 VIK655805:VIP655808 VSG655805:VSL655808 WCC655805:WCH655808 WLY655805:WMD655808 WVU655805:WVZ655808 JI721341:JN721344 TE721341:TJ721344 ADA721341:ADF721344 AMW721341:ANB721344 AWS721341:AWX721344 BGO721341:BGT721344 BQK721341:BQP721344 CAG721341:CAL721344 CKC721341:CKH721344 CTY721341:CUD721344 DDU721341:DDZ721344 DNQ721341:DNV721344 DXM721341:DXR721344 EHI721341:EHN721344 ERE721341:ERJ721344 FBA721341:FBF721344 FKW721341:FLB721344 FUS721341:FUX721344 GEO721341:GET721344 GOK721341:GOP721344 GYG721341:GYL721344 HIC721341:HIH721344 HRY721341:HSD721344 IBU721341:IBZ721344 ILQ721341:ILV721344 IVM721341:IVR721344 JFI721341:JFN721344 JPE721341:JPJ721344 JZA721341:JZF721344 KIW721341:KJB721344 KSS721341:KSX721344 LCO721341:LCT721344 LMK721341:LMP721344 LWG721341:LWL721344 MGC721341:MGH721344 MPY721341:MQD721344 MZU721341:MZZ721344 NJQ721341:NJV721344 NTM721341:NTR721344 ODI721341:ODN721344 ONE721341:ONJ721344 OXA721341:OXF721344 PGW721341:PHB721344 PQS721341:PQX721344 QAO721341:QAT721344 QKK721341:QKP721344 QUG721341:QUL721344 REC721341:REH721344 RNY721341:ROD721344 RXU721341:RXZ721344 SHQ721341:SHV721344 SRM721341:SRR721344 TBI721341:TBN721344 TLE721341:TLJ721344 TVA721341:TVF721344 UEW721341:UFB721344 UOS721341:UOX721344 UYO721341:UYT721344 VIK721341:VIP721344 VSG721341:VSL721344 WCC721341:WCH721344 WLY721341:WMD721344 WVU721341:WVZ721344 JI786877:JN786880 TE786877:TJ786880 ADA786877:ADF786880 AMW786877:ANB786880 AWS786877:AWX786880 BGO786877:BGT786880 BQK786877:BQP786880 CAG786877:CAL786880 CKC786877:CKH786880 CTY786877:CUD786880 DDU786877:DDZ786880 DNQ786877:DNV786880 DXM786877:DXR786880 EHI786877:EHN786880 ERE786877:ERJ786880 FBA786877:FBF786880 FKW786877:FLB786880 FUS786877:FUX786880 GEO786877:GET786880 GOK786877:GOP786880 GYG786877:GYL786880 HIC786877:HIH786880 HRY786877:HSD786880 IBU786877:IBZ786880 ILQ786877:ILV786880 IVM786877:IVR786880 JFI786877:JFN786880 JPE786877:JPJ786880 JZA786877:JZF786880 KIW786877:KJB786880 KSS786877:KSX786880 LCO786877:LCT786880 LMK786877:LMP786880 LWG786877:LWL786880 MGC786877:MGH786880 MPY786877:MQD786880 MZU786877:MZZ786880 NJQ786877:NJV786880 NTM786877:NTR786880 ODI786877:ODN786880 ONE786877:ONJ786880 OXA786877:OXF786880 PGW786877:PHB786880 PQS786877:PQX786880 QAO786877:QAT786880 QKK786877:QKP786880 QUG786877:QUL786880 REC786877:REH786880 RNY786877:ROD786880 RXU786877:RXZ786880 SHQ786877:SHV786880 SRM786877:SRR786880 TBI786877:TBN786880 TLE786877:TLJ786880 TVA786877:TVF786880 UEW786877:UFB786880 UOS786877:UOX786880 UYO786877:UYT786880 VIK786877:VIP786880 VSG786877:VSL786880 WCC786877:WCH786880 WLY786877:WMD786880 WVU786877:WVZ786880 JI852413:JN852416 TE852413:TJ852416 ADA852413:ADF852416 AMW852413:ANB852416 AWS852413:AWX852416 BGO852413:BGT852416 BQK852413:BQP852416 CAG852413:CAL852416 CKC852413:CKH852416 CTY852413:CUD852416 DDU852413:DDZ852416 DNQ852413:DNV852416 DXM852413:DXR852416 EHI852413:EHN852416 ERE852413:ERJ852416 FBA852413:FBF852416 FKW852413:FLB852416 FUS852413:FUX852416 GEO852413:GET852416 GOK852413:GOP852416 GYG852413:GYL852416 HIC852413:HIH852416 HRY852413:HSD852416 IBU852413:IBZ852416 ILQ852413:ILV852416 IVM852413:IVR852416 JFI852413:JFN852416 JPE852413:JPJ852416 JZA852413:JZF852416 KIW852413:KJB852416 KSS852413:KSX852416 LCO852413:LCT852416 LMK852413:LMP852416 LWG852413:LWL852416 MGC852413:MGH852416 MPY852413:MQD852416 MZU852413:MZZ852416 NJQ852413:NJV852416 NTM852413:NTR852416 ODI852413:ODN852416 ONE852413:ONJ852416 OXA852413:OXF852416 PGW852413:PHB852416 PQS852413:PQX852416 QAO852413:QAT852416 QKK852413:QKP852416 QUG852413:QUL852416 REC852413:REH852416 RNY852413:ROD852416 RXU852413:RXZ852416 SHQ852413:SHV852416 SRM852413:SRR852416 TBI852413:TBN852416 TLE852413:TLJ852416 TVA852413:TVF852416 UEW852413:UFB852416 UOS852413:UOX852416 UYO852413:UYT852416 VIK852413:VIP852416 VSG852413:VSL852416 WCC852413:WCH852416 WLY852413:WMD852416 WVU852413:WVZ852416 JI917949:JN917952 TE917949:TJ917952 ADA917949:ADF917952 AMW917949:ANB917952 AWS917949:AWX917952 BGO917949:BGT917952 BQK917949:BQP917952 CAG917949:CAL917952 CKC917949:CKH917952 CTY917949:CUD917952 DDU917949:DDZ917952 DNQ917949:DNV917952 DXM917949:DXR917952 EHI917949:EHN917952 ERE917949:ERJ917952 FBA917949:FBF917952 FKW917949:FLB917952 FUS917949:FUX917952 GEO917949:GET917952 GOK917949:GOP917952 GYG917949:GYL917952 HIC917949:HIH917952 HRY917949:HSD917952 IBU917949:IBZ917952 ILQ917949:ILV917952 IVM917949:IVR917952 JFI917949:JFN917952 JPE917949:JPJ917952 JZA917949:JZF917952 KIW917949:KJB917952 KSS917949:KSX917952 LCO917949:LCT917952 LMK917949:LMP917952 LWG917949:LWL917952 MGC917949:MGH917952 MPY917949:MQD917952 MZU917949:MZZ917952 NJQ917949:NJV917952 NTM917949:NTR917952 ODI917949:ODN917952 ONE917949:ONJ917952 OXA917949:OXF917952 PGW917949:PHB917952 PQS917949:PQX917952 QAO917949:QAT917952 QKK917949:QKP917952 QUG917949:QUL917952 REC917949:REH917952 RNY917949:ROD917952 RXU917949:RXZ917952 SHQ917949:SHV917952 SRM917949:SRR917952 TBI917949:TBN917952 TLE917949:TLJ917952 TVA917949:TVF917952 UEW917949:UFB917952 UOS917949:UOX917952 UYO917949:UYT917952 VIK917949:VIP917952 VSG917949:VSL917952 WCC917949:WCH917952 WLY917949:WMD917952 WVU917949:WVZ917952 JI983485:JN983488 TE983485:TJ983488 ADA983485:ADF983488 AMW983485:ANB983488 AWS983485:AWX983488 BGO983485:BGT983488 BQK983485:BQP983488 CAG983485:CAL983488 CKC983485:CKH983488 CTY983485:CUD983488 DDU983485:DDZ983488 DNQ983485:DNV983488 DXM983485:DXR983488 EHI983485:EHN983488 ERE983485:ERJ983488 FBA983485:FBF983488 FKW983485:FLB983488 FUS983485:FUX983488 GEO983485:GET983488 GOK983485:GOP983488 GYG983485:GYL983488 HIC983485:HIH983488 HRY983485:HSD983488 IBU983485:IBZ983488 ILQ983485:ILV983488 IVM983485:IVR983488 JFI983485:JFN983488 JPE983485:JPJ983488 JZA983485:JZF983488 KIW983485:KJB983488 KSS983485:KSX983488 LCO983485:LCT983488 LMK983485:LMP983488 LWG983485:LWL983488 MGC983485:MGH983488 MPY983485:MQD983488 MZU983485:MZZ983488 NJQ983485:NJV983488 NTM983485:NTR983488 ODI983485:ODN983488 ONE983485:ONJ983488 OXA983485:OXF983488 PGW983485:PHB983488 PQS983485:PQX983488 QAO983485:QAT983488 QKK983485:QKP983488 QUG983485:QUL983488 REC983485:REH983488 RNY983485:ROD983488 RXU983485:RXZ983488 SHQ983485:SHV983488 SRM983485:SRR983488 TBI983485:TBN983488 TLE983485:TLJ983488 TVA983485:TVF983488 UEW983485:UFB983488 UOS983485:UOX983488 UYO983485:UYT983488 VIK983485:VIP983488 VSG983485:VSL983488 WCC983485:WCH983488 WLY983485:WMD983488 WVU983485:WVZ983488 K65983:K65984 JO65983:JO65984 TK65983:TK65984 ADG65983:ADG65984 ANC65983:ANC65984 AWY65983:AWY65984 BGU65983:BGU65984 BQQ65983:BQQ65984 CAM65983:CAM65984 CKI65983:CKI65984 CUE65983:CUE65984 DEA65983:DEA65984 DNW65983:DNW65984 DXS65983:DXS65984 EHO65983:EHO65984 ERK65983:ERK65984 FBG65983:FBG65984 FLC65983:FLC65984 FUY65983:FUY65984 GEU65983:GEU65984 GOQ65983:GOQ65984 GYM65983:GYM65984 HII65983:HII65984 HSE65983:HSE65984 ICA65983:ICA65984 ILW65983:ILW65984 IVS65983:IVS65984 JFO65983:JFO65984 JPK65983:JPK65984 JZG65983:JZG65984 KJC65983:KJC65984 KSY65983:KSY65984 LCU65983:LCU65984 LMQ65983:LMQ65984 LWM65983:LWM65984 MGI65983:MGI65984 MQE65983:MQE65984 NAA65983:NAA65984 NJW65983:NJW65984 NTS65983:NTS65984 ODO65983:ODO65984 ONK65983:ONK65984 OXG65983:OXG65984 PHC65983:PHC65984 PQY65983:PQY65984 QAU65983:QAU65984 QKQ65983:QKQ65984 QUM65983:QUM65984 REI65983:REI65984 ROE65983:ROE65984 RYA65983:RYA65984 SHW65983:SHW65984 SRS65983:SRS65984 TBO65983:TBO65984 TLK65983:TLK65984 TVG65983:TVG65984 UFC65983:UFC65984 UOY65983:UOY65984 UYU65983:UYU65984 VIQ65983:VIQ65984 VSM65983:VSM65984 WCI65983:WCI65984 WME65983:WME65984 WWA65983:WWA65984 K131519:K131520 JO131519:JO131520 TK131519:TK131520 ADG131519:ADG131520 ANC131519:ANC131520 AWY131519:AWY131520 BGU131519:BGU131520 BQQ131519:BQQ131520 CAM131519:CAM131520 CKI131519:CKI131520 CUE131519:CUE131520 DEA131519:DEA131520 DNW131519:DNW131520 DXS131519:DXS131520 EHO131519:EHO131520 ERK131519:ERK131520 FBG131519:FBG131520 FLC131519:FLC131520 FUY131519:FUY131520 GEU131519:GEU131520 GOQ131519:GOQ131520 GYM131519:GYM131520 HII131519:HII131520 HSE131519:HSE131520 ICA131519:ICA131520 ILW131519:ILW131520 IVS131519:IVS131520 JFO131519:JFO131520 JPK131519:JPK131520 JZG131519:JZG131520 KJC131519:KJC131520 KSY131519:KSY131520 LCU131519:LCU131520 LMQ131519:LMQ131520 LWM131519:LWM131520 MGI131519:MGI131520 MQE131519:MQE131520 NAA131519:NAA131520 NJW131519:NJW131520 NTS131519:NTS131520 ODO131519:ODO131520 ONK131519:ONK131520 OXG131519:OXG131520 PHC131519:PHC131520 PQY131519:PQY131520 QAU131519:QAU131520 QKQ131519:QKQ131520 QUM131519:QUM131520 REI131519:REI131520 ROE131519:ROE131520 RYA131519:RYA131520 SHW131519:SHW131520 SRS131519:SRS131520 TBO131519:TBO131520 TLK131519:TLK131520 TVG131519:TVG131520 UFC131519:UFC131520 UOY131519:UOY131520 UYU131519:UYU131520 VIQ131519:VIQ131520 VSM131519:VSM131520 WCI131519:WCI131520 WME131519:WME131520 WWA131519:WWA131520 K197055:K197056 JO197055:JO197056 TK197055:TK197056 ADG197055:ADG197056 ANC197055:ANC197056 AWY197055:AWY197056 BGU197055:BGU197056 BQQ197055:BQQ197056 CAM197055:CAM197056 CKI197055:CKI197056 CUE197055:CUE197056 DEA197055:DEA197056 DNW197055:DNW197056 DXS197055:DXS197056 EHO197055:EHO197056 ERK197055:ERK197056 FBG197055:FBG197056 FLC197055:FLC197056 FUY197055:FUY197056 GEU197055:GEU197056 GOQ197055:GOQ197056 GYM197055:GYM197056 HII197055:HII197056 HSE197055:HSE197056 ICA197055:ICA197056 ILW197055:ILW197056 IVS197055:IVS197056 JFO197055:JFO197056 JPK197055:JPK197056 JZG197055:JZG197056 KJC197055:KJC197056 KSY197055:KSY197056 LCU197055:LCU197056 LMQ197055:LMQ197056 LWM197055:LWM197056 MGI197055:MGI197056 MQE197055:MQE197056 NAA197055:NAA197056 NJW197055:NJW197056 NTS197055:NTS197056 ODO197055:ODO197056 ONK197055:ONK197056 OXG197055:OXG197056 PHC197055:PHC197056 PQY197055:PQY197056 QAU197055:QAU197056 QKQ197055:QKQ197056 QUM197055:QUM197056 REI197055:REI197056 ROE197055:ROE197056 RYA197055:RYA197056 SHW197055:SHW197056 SRS197055:SRS197056 TBO197055:TBO197056 TLK197055:TLK197056 TVG197055:TVG197056 UFC197055:UFC197056 UOY197055:UOY197056 UYU197055:UYU197056 VIQ197055:VIQ197056 VSM197055:VSM197056 WCI197055:WCI197056 WME197055:WME197056 WWA197055:WWA197056 K262591:K262592 JO262591:JO262592 TK262591:TK262592 ADG262591:ADG262592 ANC262591:ANC262592 AWY262591:AWY262592 BGU262591:BGU262592 BQQ262591:BQQ262592 CAM262591:CAM262592 CKI262591:CKI262592 CUE262591:CUE262592 DEA262591:DEA262592 DNW262591:DNW262592 DXS262591:DXS262592 EHO262591:EHO262592 ERK262591:ERK262592 FBG262591:FBG262592 FLC262591:FLC262592 FUY262591:FUY262592 GEU262591:GEU262592 GOQ262591:GOQ262592 GYM262591:GYM262592 HII262591:HII262592 HSE262591:HSE262592 ICA262591:ICA262592 ILW262591:ILW262592 IVS262591:IVS262592 JFO262591:JFO262592 JPK262591:JPK262592 JZG262591:JZG262592 KJC262591:KJC262592 KSY262591:KSY262592 LCU262591:LCU262592 LMQ262591:LMQ262592 LWM262591:LWM262592 MGI262591:MGI262592 MQE262591:MQE262592 NAA262591:NAA262592 NJW262591:NJW262592 NTS262591:NTS262592 ODO262591:ODO262592 ONK262591:ONK262592 OXG262591:OXG262592 PHC262591:PHC262592 PQY262591:PQY262592 QAU262591:QAU262592 QKQ262591:QKQ262592 QUM262591:QUM262592 REI262591:REI262592 ROE262591:ROE262592 RYA262591:RYA262592 SHW262591:SHW262592 SRS262591:SRS262592 TBO262591:TBO262592 TLK262591:TLK262592 TVG262591:TVG262592 UFC262591:UFC262592 UOY262591:UOY262592 UYU262591:UYU262592 VIQ262591:VIQ262592 VSM262591:VSM262592 WCI262591:WCI262592 WME262591:WME262592 WWA262591:WWA262592 K328127:K328128 JO328127:JO328128 TK328127:TK328128 ADG328127:ADG328128 ANC328127:ANC328128 AWY328127:AWY328128 BGU328127:BGU328128 BQQ328127:BQQ328128 CAM328127:CAM328128 CKI328127:CKI328128 CUE328127:CUE328128 DEA328127:DEA328128 DNW328127:DNW328128 DXS328127:DXS328128 EHO328127:EHO328128 ERK328127:ERK328128 FBG328127:FBG328128 FLC328127:FLC328128 FUY328127:FUY328128 GEU328127:GEU328128 GOQ328127:GOQ328128 GYM328127:GYM328128 HII328127:HII328128 HSE328127:HSE328128 ICA328127:ICA328128 ILW328127:ILW328128 IVS328127:IVS328128 JFO328127:JFO328128 JPK328127:JPK328128 JZG328127:JZG328128 KJC328127:KJC328128 KSY328127:KSY328128 LCU328127:LCU328128 LMQ328127:LMQ328128 LWM328127:LWM328128 MGI328127:MGI328128 MQE328127:MQE328128 NAA328127:NAA328128 NJW328127:NJW328128 NTS328127:NTS328128 ODO328127:ODO328128 ONK328127:ONK328128 OXG328127:OXG328128 PHC328127:PHC328128 PQY328127:PQY328128 QAU328127:QAU328128 QKQ328127:QKQ328128 QUM328127:QUM328128 REI328127:REI328128 ROE328127:ROE328128 RYA328127:RYA328128 SHW328127:SHW328128 SRS328127:SRS328128 TBO328127:TBO328128 TLK328127:TLK328128 TVG328127:TVG328128 UFC328127:UFC328128 UOY328127:UOY328128 UYU328127:UYU328128 VIQ328127:VIQ328128 VSM328127:VSM328128 WCI328127:WCI328128 WME328127:WME328128 WWA328127:WWA328128 K393663:K393664 JO393663:JO393664 TK393663:TK393664 ADG393663:ADG393664 ANC393663:ANC393664 AWY393663:AWY393664 BGU393663:BGU393664 BQQ393663:BQQ393664 CAM393663:CAM393664 CKI393663:CKI393664 CUE393663:CUE393664 DEA393663:DEA393664 DNW393663:DNW393664 DXS393663:DXS393664 EHO393663:EHO393664 ERK393663:ERK393664 FBG393663:FBG393664 FLC393663:FLC393664 FUY393663:FUY393664 GEU393663:GEU393664 GOQ393663:GOQ393664 GYM393663:GYM393664 HII393663:HII393664 HSE393663:HSE393664 ICA393663:ICA393664 ILW393663:ILW393664 IVS393663:IVS393664 JFO393663:JFO393664 JPK393663:JPK393664 JZG393663:JZG393664 KJC393663:KJC393664 KSY393663:KSY393664 LCU393663:LCU393664 LMQ393663:LMQ393664 LWM393663:LWM393664 MGI393663:MGI393664 MQE393663:MQE393664 NAA393663:NAA393664 NJW393663:NJW393664 NTS393663:NTS393664 ODO393663:ODO393664 ONK393663:ONK393664 OXG393663:OXG393664 PHC393663:PHC393664 PQY393663:PQY393664 QAU393663:QAU393664 QKQ393663:QKQ393664 QUM393663:QUM393664 REI393663:REI393664 ROE393663:ROE393664 RYA393663:RYA393664 SHW393663:SHW393664 SRS393663:SRS393664 TBO393663:TBO393664 TLK393663:TLK393664 TVG393663:TVG393664 UFC393663:UFC393664 UOY393663:UOY393664 UYU393663:UYU393664 VIQ393663:VIQ393664 VSM393663:VSM393664 WCI393663:WCI393664 WME393663:WME393664 WWA393663:WWA393664 K459199:K459200 JO459199:JO459200 TK459199:TK459200 ADG459199:ADG459200 ANC459199:ANC459200 AWY459199:AWY459200 BGU459199:BGU459200 BQQ459199:BQQ459200 CAM459199:CAM459200 CKI459199:CKI459200 CUE459199:CUE459200 DEA459199:DEA459200 DNW459199:DNW459200 DXS459199:DXS459200 EHO459199:EHO459200 ERK459199:ERK459200 FBG459199:FBG459200 FLC459199:FLC459200 FUY459199:FUY459200 GEU459199:GEU459200 GOQ459199:GOQ459200 GYM459199:GYM459200 HII459199:HII459200 HSE459199:HSE459200 ICA459199:ICA459200 ILW459199:ILW459200 IVS459199:IVS459200 JFO459199:JFO459200 JPK459199:JPK459200 JZG459199:JZG459200 KJC459199:KJC459200 KSY459199:KSY459200 LCU459199:LCU459200 LMQ459199:LMQ459200 LWM459199:LWM459200 MGI459199:MGI459200 MQE459199:MQE459200 NAA459199:NAA459200 NJW459199:NJW459200 NTS459199:NTS459200 ODO459199:ODO459200 ONK459199:ONK459200 OXG459199:OXG459200 PHC459199:PHC459200 PQY459199:PQY459200 QAU459199:QAU459200 QKQ459199:QKQ459200 QUM459199:QUM459200 REI459199:REI459200 ROE459199:ROE459200 RYA459199:RYA459200 SHW459199:SHW459200 SRS459199:SRS459200 TBO459199:TBO459200 TLK459199:TLK459200 TVG459199:TVG459200 UFC459199:UFC459200 UOY459199:UOY459200 UYU459199:UYU459200 VIQ459199:VIQ459200 VSM459199:VSM459200 WCI459199:WCI459200 WME459199:WME459200 WWA459199:WWA459200 K524735:K524736 JO524735:JO524736 TK524735:TK524736 ADG524735:ADG524736 ANC524735:ANC524736 AWY524735:AWY524736 BGU524735:BGU524736 BQQ524735:BQQ524736 CAM524735:CAM524736 CKI524735:CKI524736 CUE524735:CUE524736 DEA524735:DEA524736 DNW524735:DNW524736 DXS524735:DXS524736 EHO524735:EHO524736 ERK524735:ERK524736 FBG524735:FBG524736 FLC524735:FLC524736 FUY524735:FUY524736 GEU524735:GEU524736 GOQ524735:GOQ524736 GYM524735:GYM524736 HII524735:HII524736 HSE524735:HSE524736 ICA524735:ICA524736 ILW524735:ILW524736 IVS524735:IVS524736 JFO524735:JFO524736 JPK524735:JPK524736 JZG524735:JZG524736 KJC524735:KJC524736 KSY524735:KSY524736 LCU524735:LCU524736 LMQ524735:LMQ524736 LWM524735:LWM524736 MGI524735:MGI524736 MQE524735:MQE524736 NAA524735:NAA524736 NJW524735:NJW524736 NTS524735:NTS524736 ODO524735:ODO524736 ONK524735:ONK524736 OXG524735:OXG524736 PHC524735:PHC524736 PQY524735:PQY524736 QAU524735:QAU524736 QKQ524735:QKQ524736 QUM524735:QUM524736 REI524735:REI524736 ROE524735:ROE524736 RYA524735:RYA524736 SHW524735:SHW524736 SRS524735:SRS524736 TBO524735:TBO524736 TLK524735:TLK524736 TVG524735:TVG524736 UFC524735:UFC524736 UOY524735:UOY524736 UYU524735:UYU524736 VIQ524735:VIQ524736 VSM524735:VSM524736 WCI524735:WCI524736 WME524735:WME524736 WWA524735:WWA524736 K590271:K590272 JO590271:JO590272 TK590271:TK590272 ADG590271:ADG590272 ANC590271:ANC590272 AWY590271:AWY590272 BGU590271:BGU590272 BQQ590271:BQQ590272 CAM590271:CAM590272 CKI590271:CKI590272 CUE590271:CUE590272 DEA590271:DEA590272 DNW590271:DNW590272 DXS590271:DXS590272 EHO590271:EHO590272 ERK590271:ERK590272 FBG590271:FBG590272 FLC590271:FLC590272 FUY590271:FUY590272 GEU590271:GEU590272 GOQ590271:GOQ590272 GYM590271:GYM590272 HII590271:HII590272 HSE590271:HSE590272 ICA590271:ICA590272 ILW590271:ILW590272 IVS590271:IVS590272 JFO590271:JFO590272 JPK590271:JPK590272 JZG590271:JZG590272 KJC590271:KJC590272 KSY590271:KSY590272 LCU590271:LCU590272 LMQ590271:LMQ590272 LWM590271:LWM590272 MGI590271:MGI590272 MQE590271:MQE590272 NAA590271:NAA590272 NJW590271:NJW590272 NTS590271:NTS590272 ODO590271:ODO590272 ONK590271:ONK590272 OXG590271:OXG590272 PHC590271:PHC590272 PQY590271:PQY590272 QAU590271:QAU590272 QKQ590271:QKQ590272 QUM590271:QUM590272 REI590271:REI590272 ROE590271:ROE590272 RYA590271:RYA590272 SHW590271:SHW590272 SRS590271:SRS590272 TBO590271:TBO590272 TLK590271:TLK590272 TVG590271:TVG590272 UFC590271:UFC590272 UOY590271:UOY590272 UYU590271:UYU590272 VIQ590271:VIQ590272 VSM590271:VSM590272 WCI590271:WCI590272 WME590271:WME590272 WWA590271:WWA590272 K655807:K655808 JO655807:JO655808 TK655807:TK655808 ADG655807:ADG655808 ANC655807:ANC655808 AWY655807:AWY655808 BGU655807:BGU655808 BQQ655807:BQQ655808 CAM655807:CAM655808 CKI655807:CKI655808 CUE655807:CUE655808 DEA655807:DEA655808 DNW655807:DNW655808 DXS655807:DXS655808 EHO655807:EHO655808 ERK655807:ERK655808 FBG655807:FBG655808 FLC655807:FLC655808 FUY655807:FUY655808 GEU655807:GEU655808 GOQ655807:GOQ655808 GYM655807:GYM655808 HII655807:HII655808 HSE655807:HSE655808 ICA655807:ICA655808 ILW655807:ILW655808 IVS655807:IVS655808 JFO655807:JFO655808 JPK655807:JPK655808 JZG655807:JZG655808 KJC655807:KJC655808 KSY655807:KSY655808 LCU655807:LCU655808 LMQ655807:LMQ655808 LWM655807:LWM655808 MGI655807:MGI655808 MQE655807:MQE655808 NAA655807:NAA655808 NJW655807:NJW655808 NTS655807:NTS655808 ODO655807:ODO655808 ONK655807:ONK655808 OXG655807:OXG655808 PHC655807:PHC655808 PQY655807:PQY655808 QAU655807:QAU655808 QKQ655807:QKQ655808 QUM655807:QUM655808 REI655807:REI655808 ROE655807:ROE655808 RYA655807:RYA655808 SHW655807:SHW655808 SRS655807:SRS655808 TBO655807:TBO655808 TLK655807:TLK655808 TVG655807:TVG655808 UFC655807:UFC655808 UOY655807:UOY655808 UYU655807:UYU655808 VIQ655807:VIQ655808 VSM655807:VSM655808 WCI655807:WCI655808 WME655807:WME655808 WWA655807:WWA655808 K721343:K721344 JO721343:JO721344 TK721343:TK721344 ADG721343:ADG721344 ANC721343:ANC721344 AWY721343:AWY721344 BGU721343:BGU721344 BQQ721343:BQQ721344 CAM721343:CAM721344 CKI721343:CKI721344 CUE721343:CUE721344 DEA721343:DEA721344 DNW721343:DNW721344 DXS721343:DXS721344 EHO721343:EHO721344 ERK721343:ERK721344 FBG721343:FBG721344 FLC721343:FLC721344 FUY721343:FUY721344 GEU721343:GEU721344 GOQ721343:GOQ721344 GYM721343:GYM721344 HII721343:HII721344 HSE721343:HSE721344 ICA721343:ICA721344 ILW721343:ILW721344 IVS721343:IVS721344 JFO721343:JFO721344 JPK721343:JPK721344 JZG721343:JZG721344 KJC721343:KJC721344 KSY721343:KSY721344 LCU721343:LCU721344 LMQ721343:LMQ721344 LWM721343:LWM721344 MGI721343:MGI721344 MQE721343:MQE721344 NAA721343:NAA721344 NJW721343:NJW721344 NTS721343:NTS721344 ODO721343:ODO721344 ONK721343:ONK721344 OXG721343:OXG721344 PHC721343:PHC721344 PQY721343:PQY721344 QAU721343:QAU721344 QKQ721343:QKQ721344 QUM721343:QUM721344 REI721343:REI721344 ROE721343:ROE721344 RYA721343:RYA721344 SHW721343:SHW721344 SRS721343:SRS721344 TBO721343:TBO721344 TLK721343:TLK721344 TVG721343:TVG721344 UFC721343:UFC721344 UOY721343:UOY721344 UYU721343:UYU721344 VIQ721343:VIQ721344 VSM721343:VSM721344 WCI721343:WCI721344 WME721343:WME721344 WWA721343:WWA721344 K786879:K786880 JO786879:JO786880 TK786879:TK786880 ADG786879:ADG786880 ANC786879:ANC786880 AWY786879:AWY786880 BGU786879:BGU786880 BQQ786879:BQQ786880 CAM786879:CAM786880 CKI786879:CKI786880 CUE786879:CUE786880 DEA786879:DEA786880 DNW786879:DNW786880 DXS786879:DXS786880 EHO786879:EHO786880 ERK786879:ERK786880 FBG786879:FBG786880 FLC786879:FLC786880 FUY786879:FUY786880 GEU786879:GEU786880 GOQ786879:GOQ786880 GYM786879:GYM786880 HII786879:HII786880 HSE786879:HSE786880 ICA786879:ICA786880 ILW786879:ILW786880 IVS786879:IVS786880 JFO786879:JFO786880 JPK786879:JPK786880 JZG786879:JZG786880 KJC786879:KJC786880 KSY786879:KSY786880 LCU786879:LCU786880 LMQ786879:LMQ786880 LWM786879:LWM786880 MGI786879:MGI786880 MQE786879:MQE786880 NAA786879:NAA786880 NJW786879:NJW786880 NTS786879:NTS786880 ODO786879:ODO786880 ONK786879:ONK786880 OXG786879:OXG786880 PHC786879:PHC786880 PQY786879:PQY786880 QAU786879:QAU786880 QKQ786879:QKQ786880 QUM786879:QUM786880 REI786879:REI786880 ROE786879:ROE786880 RYA786879:RYA786880 SHW786879:SHW786880 SRS786879:SRS786880 TBO786879:TBO786880 TLK786879:TLK786880 TVG786879:TVG786880 UFC786879:UFC786880 UOY786879:UOY786880 UYU786879:UYU786880 VIQ786879:VIQ786880 VSM786879:VSM786880 WCI786879:WCI786880 WME786879:WME786880 WWA786879:WWA786880 K852415:K852416 JO852415:JO852416 TK852415:TK852416 ADG852415:ADG852416 ANC852415:ANC852416 AWY852415:AWY852416 BGU852415:BGU852416 BQQ852415:BQQ852416 CAM852415:CAM852416 CKI852415:CKI852416 CUE852415:CUE852416 DEA852415:DEA852416 DNW852415:DNW852416 DXS852415:DXS852416 EHO852415:EHO852416 ERK852415:ERK852416 FBG852415:FBG852416 FLC852415:FLC852416 FUY852415:FUY852416 GEU852415:GEU852416 GOQ852415:GOQ852416 GYM852415:GYM852416 HII852415:HII852416 HSE852415:HSE852416 ICA852415:ICA852416 ILW852415:ILW852416 IVS852415:IVS852416 JFO852415:JFO852416 JPK852415:JPK852416 JZG852415:JZG852416 KJC852415:KJC852416 KSY852415:KSY852416 LCU852415:LCU852416 LMQ852415:LMQ852416 LWM852415:LWM852416 MGI852415:MGI852416 MQE852415:MQE852416 NAA852415:NAA852416 NJW852415:NJW852416 NTS852415:NTS852416 ODO852415:ODO852416 ONK852415:ONK852416 OXG852415:OXG852416 PHC852415:PHC852416 PQY852415:PQY852416 QAU852415:QAU852416 QKQ852415:QKQ852416 QUM852415:QUM852416 REI852415:REI852416 ROE852415:ROE852416 RYA852415:RYA852416 SHW852415:SHW852416 SRS852415:SRS852416 TBO852415:TBO852416 TLK852415:TLK852416 TVG852415:TVG852416 UFC852415:UFC852416 UOY852415:UOY852416 UYU852415:UYU852416 VIQ852415:VIQ852416 VSM852415:VSM852416 WCI852415:WCI852416 WME852415:WME852416 WWA852415:WWA852416 K917951:K917952 JO917951:JO917952 TK917951:TK917952 ADG917951:ADG917952 ANC917951:ANC917952 AWY917951:AWY917952 BGU917951:BGU917952 BQQ917951:BQQ917952 CAM917951:CAM917952 CKI917951:CKI917952 CUE917951:CUE917952 DEA917951:DEA917952 DNW917951:DNW917952 DXS917951:DXS917952 EHO917951:EHO917952 ERK917951:ERK917952 FBG917951:FBG917952 FLC917951:FLC917952 FUY917951:FUY917952 GEU917951:GEU917952 GOQ917951:GOQ917952 GYM917951:GYM917952 HII917951:HII917952 HSE917951:HSE917952 ICA917951:ICA917952 ILW917951:ILW917952 IVS917951:IVS917952 JFO917951:JFO917952 JPK917951:JPK917952 JZG917951:JZG917952 KJC917951:KJC917952 KSY917951:KSY917952 LCU917951:LCU917952 LMQ917951:LMQ917952 LWM917951:LWM917952 MGI917951:MGI917952 MQE917951:MQE917952 NAA917951:NAA917952 NJW917951:NJW917952 NTS917951:NTS917952 ODO917951:ODO917952 ONK917951:ONK917952 OXG917951:OXG917952 PHC917951:PHC917952 PQY917951:PQY917952 QAU917951:QAU917952 QKQ917951:QKQ917952 QUM917951:QUM917952 REI917951:REI917952 ROE917951:ROE917952 RYA917951:RYA917952 SHW917951:SHW917952 SRS917951:SRS917952 TBO917951:TBO917952 TLK917951:TLK917952 TVG917951:TVG917952 UFC917951:UFC917952 UOY917951:UOY917952 UYU917951:UYU917952 VIQ917951:VIQ917952 VSM917951:VSM917952 WCI917951:WCI917952 WME917951:WME917952 WWA917951:WWA917952 K983487:K983488 JO983487:JO983488 TK983487:TK983488 ADG983487:ADG983488 ANC983487:ANC983488 AWY983487:AWY983488 BGU983487:BGU983488 BQQ983487:BQQ983488 CAM983487:CAM983488 CKI983487:CKI983488 CUE983487:CUE983488 DEA983487:DEA983488 DNW983487:DNW983488 DXS983487:DXS983488 EHO983487:EHO983488 ERK983487:ERK983488 FBG983487:FBG983488 FLC983487:FLC983488 FUY983487:FUY983488 GEU983487:GEU983488 GOQ983487:GOQ983488 GYM983487:GYM983488 HII983487:HII983488 HSE983487:HSE983488 ICA983487:ICA983488 ILW983487:ILW983488 IVS983487:IVS983488 JFO983487:JFO983488 JPK983487:JPK983488 JZG983487:JZG983488 KJC983487:KJC983488 KSY983487:KSY983488 LCU983487:LCU983488 LMQ983487:LMQ983488 LWM983487:LWM983488 MGI983487:MGI983488 MQE983487:MQE983488 NAA983487:NAA983488 NJW983487:NJW983488 NTS983487:NTS983488 ODO983487:ODO983488 ONK983487:ONK983488 OXG983487:OXG983488 PHC983487:PHC983488 PQY983487:PQY983488 QAU983487:QAU983488 QKQ983487:QKQ983488 QUM983487:QUM983488 REI983487:REI983488 ROE983487:ROE983488 RYA983487:RYA983488 SHW983487:SHW983488 SRS983487:SRS983488 TBO983487:TBO983488 TLK983487:TLK983488 TVG983487:TVG983488 UFC983487:UFC983488 UOY983487:UOY983488 UYU983487:UYU983488 VIQ983487:VIQ983488 VSM983487:VSM983488 WCI983487:WCI983488 WME983487:WME983488 WWA983487:WWA983488 JM65979:JO65979 TI65979:TK65979 ADE65979:ADG65979 ANA65979:ANC65979 AWW65979:AWY65979 BGS65979:BGU65979 BQO65979:BQQ65979 CAK65979:CAM65979 CKG65979:CKI65979 CUC65979:CUE65979 DDY65979:DEA65979 DNU65979:DNW65979 DXQ65979:DXS65979 EHM65979:EHO65979 ERI65979:ERK65979 FBE65979:FBG65979 FLA65979:FLC65979 FUW65979:FUY65979 GES65979:GEU65979 GOO65979:GOQ65979 GYK65979:GYM65979 HIG65979:HII65979 HSC65979:HSE65979 IBY65979:ICA65979 ILU65979:ILW65979 IVQ65979:IVS65979 JFM65979:JFO65979 JPI65979:JPK65979 JZE65979:JZG65979 KJA65979:KJC65979 KSW65979:KSY65979 LCS65979:LCU65979 LMO65979:LMQ65979 LWK65979:LWM65979 MGG65979:MGI65979 MQC65979:MQE65979 MZY65979:NAA65979 NJU65979:NJW65979 NTQ65979:NTS65979 ODM65979:ODO65979 ONI65979:ONK65979 OXE65979:OXG65979 PHA65979:PHC65979 PQW65979:PQY65979 QAS65979:QAU65979 QKO65979:QKQ65979 QUK65979:QUM65979 REG65979:REI65979 ROC65979:ROE65979 RXY65979:RYA65979 SHU65979:SHW65979 SRQ65979:SRS65979 TBM65979:TBO65979 TLI65979:TLK65979 TVE65979:TVG65979 UFA65979:UFC65979 UOW65979:UOY65979 UYS65979:UYU65979 VIO65979:VIQ65979 VSK65979:VSM65979 WCG65979:WCI65979 WMC65979:WME65979 WVY65979:WWA65979 JM131515:JO131515 TI131515:TK131515 ADE131515:ADG131515 ANA131515:ANC131515 AWW131515:AWY131515 BGS131515:BGU131515 BQO131515:BQQ131515 CAK131515:CAM131515 CKG131515:CKI131515 CUC131515:CUE131515 DDY131515:DEA131515 DNU131515:DNW131515 DXQ131515:DXS131515 EHM131515:EHO131515 ERI131515:ERK131515 FBE131515:FBG131515 FLA131515:FLC131515 FUW131515:FUY131515 GES131515:GEU131515 GOO131515:GOQ131515 GYK131515:GYM131515 HIG131515:HII131515 HSC131515:HSE131515 IBY131515:ICA131515 ILU131515:ILW131515 IVQ131515:IVS131515 JFM131515:JFO131515 JPI131515:JPK131515 JZE131515:JZG131515 KJA131515:KJC131515 KSW131515:KSY131515 LCS131515:LCU131515 LMO131515:LMQ131515 LWK131515:LWM131515 MGG131515:MGI131515 MQC131515:MQE131515 MZY131515:NAA131515 NJU131515:NJW131515 NTQ131515:NTS131515 ODM131515:ODO131515 ONI131515:ONK131515 OXE131515:OXG131515 PHA131515:PHC131515 PQW131515:PQY131515 QAS131515:QAU131515 QKO131515:QKQ131515 QUK131515:QUM131515 REG131515:REI131515 ROC131515:ROE131515 RXY131515:RYA131515 SHU131515:SHW131515 SRQ131515:SRS131515 TBM131515:TBO131515 TLI131515:TLK131515 TVE131515:TVG131515 UFA131515:UFC131515 UOW131515:UOY131515 UYS131515:UYU131515 VIO131515:VIQ131515 VSK131515:VSM131515 WCG131515:WCI131515 WMC131515:WME131515 WVY131515:WWA131515 JM197051:JO197051 TI197051:TK197051 ADE197051:ADG197051 ANA197051:ANC197051 AWW197051:AWY197051 BGS197051:BGU197051 BQO197051:BQQ197051 CAK197051:CAM197051 CKG197051:CKI197051 CUC197051:CUE197051 DDY197051:DEA197051 DNU197051:DNW197051 DXQ197051:DXS197051 EHM197051:EHO197051 ERI197051:ERK197051 FBE197051:FBG197051 FLA197051:FLC197051 FUW197051:FUY197051 GES197051:GEU197051 GOO197051:GOQ197051 GYK197051:GYM197051 HIG197051:HII197051 HSC197051:HSE197051 IBY197051:ICA197051 ILU197051:ILW197051 IVQ197051:IVS197051 JFM197051:JFO197051 JPI197051:JPK197051 JZE197051:JZG197051 KJA197051:KJC197051 KSW197051:KSY197051 LCS197051:LCU197051 LMO197051:LMQ197051 LWK197051:LWM197051 MGG197051:MGI197051 MQC197051:MQE197051 MZY197051:NAA197051 NJU197051:NJW197051 NTQ197051:NTS197051 ODM197051:ODO197051 ONI197051:ONK197051 OXE197051:OXG197051 PHA197051:PHC197051 PQW197051:PQY197051 QAS197051:QAU197051 QKO197051:QKQ197051 QUK197051:QUM197051 REG197051:REI197051 ROC197051:ROE197051 RXY197051:RYA197051 SHU197051:SHW197051 SRQ197051:SRS197051 TBM197051:TBO197051 TLI197051:TLK197051 TVE197051:TVG197051 UFA197051:UFC197051 UOW197051:UOY197051 UYS197051:UYU197051 VIO197051:VIQ197051 VSK197051:VSM197051 WCG197051:WCI197051 WMC197051:WME197051 WVY197051:WWA197051 JM262587:JO262587 TI262587:TK262587 ADE262587:ADG262587 ANA262587:ANC262587 AWW262587:AWY262587 BGS262587:BGU262587 BQO262587:BQQ262587 CAK262587:CAM262587 CKG262587:CKI262587 CUC262587:CUE262587 DDY262587:DEA262587 DNU262587:DNW262587 DXQ262587:DXS262587 EHM262587:EHO262587 ERI262587:ERK262587 FBE262587:FBG262587 FLA262587:FLC262587 FUW262587:FUY262587 GES262587:GEU262587 GOO262587:GOQ262587 GYK262587:GYM262587 HIG262587:HII262587 HSC262587:HSE262587 IBY262587:ICA262587 ILU262587:ILW262587 IVQ262587:IVS262587 JFM262587:JFO262587 JPI262587:JPK262587 JZE262587:JZG262587 KJA262587:KJC262587 KSW262587:KSY262587 LCS262587:LCU262587 LMO262587:LMQ262587 LWK262587:LWM262587 MGG262587:MGI262587 MQC262587:MQE262587 MZY262587:NAA262587 NJU262587:NJW262587 NTQ262587:NTS262587 ODM262587:ODO262587 ONI262587:ONK262587 OXE262587:OXG262587 PHA262587:PHC262587 PQW262587:PQY262587 QAS262587:QAU262587 QKO262587:QKQ262587 QUK262587:QUM262587 REG262587:REI262587 ROC262587:ROE262587 RXY262587:RYA262587 SHU262587:SHW262587 SRQ262587:SRS262587 TBM262587:TBO262587 TLI262587:TLK262587 TVE262587:TVG262587 UFA262587:UFC262587 UOW262587:UOY262587 UYS262587:UYU262587 VIO262587:VIQ262587 VSK262587:VSM262587 WCG262587:WCI262587 WMC262587:WME262587 WVY262587:WWA262587 JM328123:JO328123 TI328123:TK328123 ADE328123:ADG328123 ANA328123:ANC328123 AWW328123:AWY328123 BGS328123:BGU328123 BQO328123:BQQ328123 CAK328123:CAM328123 CKG328123:CKI328123 CUC328123:CUE328123 DDY328123:DEA328123 DNU328123:DNW328123 DXQ328123:DXS328123 EHM328123:EHO328123 ERI328123:ERK328123 FBE328123:FBG328123 FLA328123:FLC328123 FUW328123:FUY328123 GES328123:GEU328123 GOO328123:GOQ328123 GYK328123:GYM328123 HIG328123:HII328123 HSC328123:HSE328123 IBY328123:ICA328123 ILU328123:ILW328123 IVQ328123:IVS328123 JFM328123:JFO328123 JPI328123:JPK328123 JZE328123:JZG328123 KJA328123:KJC328123 KSW328123:KSY328123 LCS328123:LCU328123 LMO328123:LMQ328123 LWK328123:LWM328123 MGG328123:MGI328123 MQC328123:MQE328123 MZY328123:NAA328123 NJU328123:NJW328123 NTQ328123:NTS328123 ODM328123:ODO328123 ONI328123:ONK328123 OXE328123:OXG328123 PHA328123:PHC328123 PQW328123:PQY328123 QAS328123:QAU328123 QKO328123:QKQ328123 QUK328123:QUM328123 REG328123:REI328123 ROC328123:ROE328123 RXY328123:RYA328123 SHU328123:SHW328123 SRQ328123:SRS328123 TBM328123:TBO328123 TLI328123:TLK328123 TVE328123:TVG328123 UFA328123:UFC328123 UOW328123:UOY328123 UYS328123:UYU328123 VIO328123:VIQ328123 VSK328123:VSM328123 WCG328123:WCI328123 WMC328123:WME328123 WVY328123:WWA328123 JM393659:JO393659 TI393659:TK393659 ADE393659:ADG393659 ANA393659:ANC393659 AWW393659:AWY393659 BGS393659:BGU393659 BQO393659:BQQ393659 CAK393659:CAM393659 CKG393659:CKI393659 CUC393659:CUE393659 DDY393659:DEA393659 DNU393659:DNW393659 DXQ393659:DXS393659 EHM393659:EHO393659 ERI393659:ERK393659 FBE393659:FBG393659 FLA393659:FLC393659 FUW393659:FUY393659 GES393659:GEU393659 GOO393659:GOQ393659 GYK393659:GYM393659 HIG393659:HII393659 HSC393659:HSE393659 IBY393659:ICA393659 ILU393659:ILW393659 IVQ393659:IVS393659 JFM393659:JFO393659 JPI393659:JPK393659 JZE393659:JZG393659 KJA393659:KJC393659 KSW393659:KSY393659 LCS393659:LCU393659 LMO393659:LMQ393659 LWK393659:LWM393659 MGG393659:MGI393659 MQC393659:MQE393659 MZY393659:NAA393659 NJU393659:NJW393659 NTQ393659:NTS393659 ODM393659:ODO393659 ONI393659:ONK393659 OXE393659:OXG393659 PHA393659:PHC393659 PQW393659:PQY393659 QAS393659:QAU393659 QKO393659:QKQ393659 QUK393659:QUM393659 REG393659:REI393659 ROC393659:ROE393659 RXY393659:RYA393659 SHU393659:SHW393659 SRQ393659:SRS393659 TBM393659:TBO393659 TLI393659:TLK393659 TVE393659:TVG393659 UFA393659:UFC393659 UOW393659:UOY393659 UYS393659:UYU393659 VIO393659:VIQ393659 VSK393659:VSM393659 WCG393659:WCI393659 WMC393659:WME393659 WVY393659:WWA393659 JM459195:JO459195 TI459195:TK459195 ADE459195:ADG459195 ANA459195:ANC459195 AWW459195:AWY459195 BGS459195:BGU459195 BQO459195:BQQ459195 CAK459195:CAM459195 CKG459195:CKI459195 CUC459195:CUE459195 DDY459195:DEA459195 DNU459195:DNW459195 DXQ459195:DXS459195 EHM459195:EHO459195 ERI459195:ERK459195 FBE459195:FBG459195 FLA459195:FLC459195 FUW459195:FUY459195 GES459195:GEU459195 GOO459195:GOQ459195 GYK459195:GYM459195 HIG459195:HII459195 HSC459195:HSE459195 IBY459195:ICA459195 ILU459195:ILW459195 IVQ459195:IVS459195 JFM459195:JFO459195 JPI459195:JPK459195 JZE459195:JZG459195 KJA459195:KJC459195 KSW459195:KSY459195 LCS459195:LCU459195 LMO459195:LMQ459195 LWK459195:LWM459195 MGG459195:MGI459195 MQC459195:MQE459195 MZY459195:NAA459195 NJU459195:NJW459195 NTQ459195:NTS459195 ODM459195:ODO459195 ONI459195:ONK459195 OXE459195:OXG459195 PHA459195:PHC459195 PQW459195:PQY459195 QAS459195:QAU459195 QKO459195:QKQ459195 QUK459195:QUM459195 REG459195:REI459195 ROC459195:ROE459195 RXY459195:RYA459195 SHU459195:SHW459195 SRQ459195:SRS459195 TBM459195:TBO459195 TLI459195:TLK459195 TVE459195:TVG459195 UFA459195:UFC459195 UOW459195:UOY459195 UYS459195:UYU459195 VIO459195:VIQ459195 VSK459195:VSM459195 WCG459195:WCI459195 WMC459195:WME459195 WVY459195:WWA459195 JM524731:JO524731 TI524731:TK524731 ADE524731:ADG524731 ANA524731:ANC524731 AWW524731:AWY524731 BGS524731:BGU524731 BQO524731:BQQ524731 CAK524731:CAM524731 CKG524731:CKI524731 CUC524731:CUE524731 DDY524731:DEA524731 DNU524731:DNW524731 DXQ524731:DXS524731 EHM524731:EHO524731 ERI524731:ERK524731 FBE524731:FBG524731 FLA524731:FLC524731 FUW524731:FUY524731 GES524731:GEU524731 GOO524731:GOQ524731 GYK524731:GYM524731 HIG524731:HII524731 HSC524731:HSE524731 IBY524731:ICA524731 ILU524731:ILW524731 IVQ524731:IVS524731 JFM524731:JFO524731 JPI524731:JPK524731 JZE524731:JZG524731 KJA524731:KJC524731 KSW524731:KSY524731 LCS524731:LCU524731 LMO524731:LMQ524731 LWK524731:LWM524731 MGG524731:MGI524731 MQC524731:MQE524731 MZY524731:NAA524731 NJU524731:NJW524731 NTQ524731:NTS524731 ODM524731:ODO524731 ONI524731:ONK524731 OXE524731:OXG524731 PHA524731:PHC524731 PQW524731:PQY524731 QAS524731:QAU524731 QKO524731:QKQ524731 QUK524731:QUM524731 REG524731:REI524731 ROC524731:ROE524731 RXY524731:RYA524731 SHU524731:SHW524731 SRQ524731:SRS524731 TBM524731:TBO524731 TLI524731:TLK524731 TVE524731:TVG524731 UFA524731:UFC524731 UOW524731:UOY524731 UYS524731:UYU524731 VIO524731:VIQ524731 VSK524731:VSM524731 WCG524731:WCI524731 WMC524731:WME524731 WVY524731:WWA524731 JM590267:JO590267 TI590267:TK590267 ADE590267:ADG590267 ANA590267:ANC590267 AWW590267:AWY590267 BGS590267:BGU590267 BQO590267:BQQ590267 CAK590267:CAM590267 CKG590267:CKI590267 CUC590267:CUE590267 DDY590267:DEA590267 DNU590267:DNW590267 DXQ590267:DXS590267 EHM590267:EHO590267 ERI590267:ERK590267 FBE590267:FBG590267 FLA590267:FLC590267 FUW590267:FUY590267 GES590267:GEU590267 GOO590267:GOQ590267 GYK590267:GYM590267 HIG590267:HII590267 HSC590267:HSE590267 IBY590267:ICA590267 ILU590267:ILW590267 IVQ590267:IVS590267 JFM590267:JFO590267 JPI590267:JPK590267 JZE590267:JZG590267 KJA590267:KJC590267 KSW590267:KSY590267 LCS590267:LCU590267 LMO590267:LMQ590267 LWK590267:LWM590267 MGG590267:MGI590267 MQC590267:MQE590267 MZY590267:NAA590267 NJU590267:NJW590267 NTQ590267:NTS590267 ODM590267:ODO590267 ONI590267:ONK590267 OXE590267:OXG590267 PHA590267:PHC590267 PQW590267:PQY590267 QAS590267:QAU590267 QKO590267:QKQ590267 QUK590267:QUM590267 REG590267:REI590267 ROC590267:ROE590267 RXY590267:RYA590267 SHU590267:SHW590267 SRQ590267:SRS590267 TBM590267:TBO590267 TLI590267:TLK590267 TVE590267:TVG590267 UFA590267:UFC590267 UOW590267:UOY590267 UYS590267:UYU590267 VIO590267:VIQ590267 VSK590267:VSM590267 WCG590267:WCI590267 WMC590267:WME590267 WVY590267:WWA590267 JM655803:JO655803 TI655803:TK655803 ADE655803:ADG655803 ANA655803:ANC655803 AWW655803:AWY655803 BGS655803:BGU655803 BQO655803:BQQ655803 CAK655803:CAM655803 CKG655803:CKI655803 CUC655803:CUE655803 DDY655803:DEA655803 DNU655803:DNW655803 DXQ655803:DXS655803 EHM655803:EHO655803 ERI655803:ERK655803 FBE655803:FBG655803 FLA655803:FLC655803 FUW655803:FUY655803 GES655803:GEU655803 GOO655803:GOQ655803 GYK655803:GYM655803 HIG655803:HII655803 HSC655803:HSE655803 IBY655803:ICA655803 ILU655803:ILW655803 IVQ655803:IVS655803 JFM655803:JFO655803 JPI655803:JPK655803 JZE655803:JZG655803 KJA655803:KJC655803 KSW655803:KSY655803 LCS655803:LCU655803 LMO655803:LMQ655803 LWK655803:LWM655803 MGG655803:MGI655803 MQC655803:MQE655803 MZY655803:NAA655803 NJU655803:NJW655803 NTQ655803:NTS655803 ODM655803:ODO655803 ONI655803:ONK655803 OXE655803:OXG655803 PHA655803:PHC655803 PQW655803:PQY655803 QAS655803:QAU655803 QKO655803:QKQ655803 QUK655803:QUM655803 REG655803:REI655803 ROC655803:ROE655803 RXY655803:RYA655803 SHU655803:SHW655803 SRQ655803:SRS655803 TBM655803:TBO655803 TLI655803:TLK655803 TVE655803:TVG655803 UFA655803:UFC655803 UOW655803:UOY655803 UYS655803:UYU655803 VIO655803:VIQ655803 VSK655803:VSM655803 WCG655803:WCI655803 WMC655803:WME655803 WVY655803:WWA655803 JM721339:JO721339 TI721339:TK721339 ADE721339:ADG721339 ANA721339:ANC721339 AWW721339:AWY721339 BGS721339:BGU721339 BQO721339:BQQ721339 CAK721339:CAM721339 CKG721339:CKI721339 CUC721339:CUE721339 DDY721339:DEA721339 DNU721339:DNW721339 DXQ721339:DXS721339 EHM721339:EHO721339 ERI721339:ERK721339 FBE721339:FBG721339 FLA721339:FLC721339 FUW721339:FUY721339 GES721339:GEU721339 GOO721339:GOQ721339 GYK721339:GYM721339 HIG721339:HII721339 HSC721339:HSE721339 IBY721339:ICA721339 ILU721339:ILW721339 IVQ721339:IVS721339 JFM721339:JFO721339 JPI721339:JPK721339 JZE721339:JZG721339 KJA721339:KJC721339 KSW721339:KSY721339 LCS721339:LCU721339 LMO721339:LMQ721339 LWK721339:LWM721339 MGG721339:MGI721339 MQC721339:MQE721339 MZY721339:NAA721339 NJU721339:NJW721339 NTQ721339:NTS721339 ODM721339:ODO721339 ONI721339:ONK721339 OXE721339:OXG721339 PHA721339:PHC721339 PQW721339:PQY721339 QAS721339:QAU721339 QKO721339:QKQ721339 QUK721339:QUM721339 REG721339:REI721339 ROC721339:ROE721339 RXY721339:RYA721339 SHU721339:SHW721339 SRQ721339:SRS721339 TBM721339:TBO721339 TLI721339:TLK721339 TVE721339:TVG721339 UFA721339:UFC721339 UOW721339:UOY721339 UYS721339:UYU721339 VIO721339:VIQ721339 VSK721339:VSM721339 WCG721339:WCI721339 WMC721339:WME721339 WVY721339:WWA721339 JM786875:JO786875 TI786875:TK786875 ADE786875:ADG786875 ANA786875:ANC786875 AWW786875:AWY786875 BGS786875:BGU786875 BQO786875:BQQ786875 CAK786875:CAM786875 CKG786875:CKI786875 CUC786875:CUE786875 DDY786875:DEA786875 DNU786875:DNW786875 DXQ786875:DXS786875 EHM786875:EHO786875 ERI786875:ERK786875 FBE786875:FBG786875 FLA786875:FLC786875 FUW786875:FUY786875 GES786875:GEU786875 GOO786875:GOQ786875 GYK786875:GYM786875 HIG786875:HII786875 HSC786875:HSE786875 IBY786875:ICA786875 ILU786875:ILW786875 IVQ786875:IVS786875 JFM786875:JFO786875 JPI786875:JPK786875 JZE786875:JZG786875 KJA786875:KJC786875 KSW786875:KSY786875 LCS786875:LCU786875 LMO786875:LMQ786875 LWK786875:LWM786875 MGG786875:MGI786875 MQC786875:MQE786875 MZY786875:NAA786875 NJU786875:NJW786875 NTQ786875:NTS786875 ODM786875:ODO786875 ONI786875:ONK786875 OXE786875:OXG786875 PHA786875:PHC786875 PQW786875:PQY786875 QAS786875:QAU786875 QKO786875:QKQ786875 QUK786875:QUM786875 REG786875:REI786875 ROC786875:ROE786875 RXY786875:RYA786875 SHU786875:SHW786875 SRQ786875:SRS786875 TBM786875:TBO786875 TLI786875:TLK786875 TVE786875:TVG786875 UFA786875:UFC786875 UOW786875:UOY786875 UYS786875:UYU786875 VIO786875:VIQ786875 VSK786875:VSM786875 WCG786875:WCI786875 WMC786875:WME786875 WVY786875:WWA786875 JM852411:JO852411 TI852411:TK852411 ADE852411:ADG852411 ANA852411:ANC852411 AWW852411:AWY852411 BGS852411:BGU852411 BQO852411:BQQ852411 CAK852411:CAM852411 CKG852411:CKI852411 CUC852411:CUE852411 DDY852411:DEA852411 DNU852411:DNW852411 DXQ852411:DXS852411 EHM852411:EHO852411 ERI852411:ERK852411 FBE852411:FBG852411 FLA852411:FLC852411 FUW852411:FUY852411 GES852411:GEU852411 GOO852411:GOQ852411 GYK852411:GYM852411 HIG852411:HII852411 HSC852411:HSE852411 IBY852411:ICA852411 ILU852411:ILW852411 IVQ852411:IVS852411 JFM852411:JFO852411 JPI852411:JPK852411 JZE852411:JZG852411 KJA852411:KJC852411 KSW852411:KSY852411 LCS852411:LCU852411 LMO852411:LMQ852411 LWK852411:LWM852411 MGG852411:MGI852411 MQC852411:MQE852411 MZY852411:NAA852411 NJU852411:NJW852411 NTQ852411:NTS852411 ODM852411:ODO852411 ONI852411:ONK852411 OXE852411:OXG852411 PHA852411:PHC852411 PQW852411:PQY852411 QAS852411:QAU852411 QKO852411:QKQ852411 QUK852411:QUM852411 REG852411:REI852411 ROC852411:ROE852411 RXY852411:RYA852411 SHU852411:SHW852411 SRQ852411:SRS852411 TBM852411:TBO852411 TLI852411:TLK852411 TVE852411:TVG852411 UFA852411:UFC852411 UOW852411:UOY852411 UYS852411:UYU852411 VIO852411:VIQ852411 VSK852411:VSM852411 WCG852411:WCI852411 WMC852411:WME852411 WVY852411:WWA852411 JM917947:JO917947 TI917947:TK917947 ADE917947:ADG917947 ANA917947:ANC917947 AWW917947:AWY917947 BGS917947:BGU917947 BQO917947:BQQ917947 CAK917947:CAM917947 CKG917947:CKI917947 CUC917947:CUE917947 DDY917947:DEA917947 DNU917947:DNW917947 DXQ917947:DXS917947 EHM917947:EHO917947 ERI917947:ERK917947 FBE917947:FBG917947 FLA917947:FLC917947 FUW917947:FUY917947 GES917947:GEU917947 GOO917947:GOQ917947 GYK917947:GYM917947 HIG917947:HII917947 HSC917947:HSE917947 IBY917947:ICA917947 ILU917947:ILW917947 IVQ917947:IVS917947 JFM917947:JFO917947 JPI917947:JPK917947 JZE917947:JZG917947 KJA917947:KJC917947 KSW917947:KSY917947 LCS917947:LCU917947 LMO917947:LMQ917947 LWK917947:LWM917947 MGG917947:MGI917947 MQC917947:MQE917947 MZY917947:NAA917947 NJU917947:NJW917947 NTQ917947:NTS917947 ODM917947:ODO917947 ONI917947:ONK917947 OXE917947:OXG917947 PHA917947:PHC917947 PQW917947:PQY917947 QAS917947:QAU917947 QKO917947:QKQ917947 QUK917947:QUM917947 REG917947:REI917947 ROC917947:ROE917947 RXY917947:RYA917947 SHU917947:SHW917947 SRQ917947:SRS917947 TBM917947:TBO917947 TLI917947:TLK917947 TVE917947:TVG917947 UFA917947:UFC917947 UOW917947:UOY917947 UYS917947:UYU917947 VIO917947:VIQ917947 VSK917947:VSM917947 WCG917947:WCI917947 WMC917947:WME917947 WVY917947:WWA917947 JM983483:JO983483 TI983483:TK983483 ADE983483:ADG983483 ANA983483:ANC983483 AWW983483:AWY983483 BGS983483:BGU983483 BQO983483:BQQ983483 CAK983483:CAM983483 CKG983483:CKI983483 CUC983483:CUE983483 DDY983483:DEA983483 DNU983483:DNW983483 DXQ983483:DXS983483 EHM983483:EHO983483 ERI983483:ERK983483 FBE983483:FBG983483 FLA983483:FLC983483 FUW983483:FUY983483 GES983483:GEU983483 GOO983483:GOQ983483 GYK983483:GYM983483 HIG983483:HII983483 HSC983483:HSE983483 IBY983483:ICA983483 ILU983483:ILW983483 IVQ983483:IVS983483 JFM983483:JFO983483 JPI983483:JPK983483 JZE983483:JZG983483 KJA983483:KJC983483 KSW983483:KSY983483 LCS983483:LCU983483 LMO983483:LMQ983483 LWK983483:LWM983483 MGG983483:MGI983483 MQC983483:MQE983483 MZY983483:NAA983483 NJU983483:NJW983483 NTQ983483:NTS983483 ODM983483:ODO983483 ONI983483:ONK983483 OXE983483:OXG983483 PHA983483:PHC983483 PQW983483:PQY983483 QAS983483:QAU983483 QKO983483:QKQ983483 QUK983483:QUM983483 REG983483:REI983483 ROC983483:ROE983483 RXY983483:RYA983483 SHU983483:SHW983483 SRQ983483:SRS983483 TBM983483:TBO983483 TLI983483:TLK983483 TVE983483:TVG983483 UFA983483:UFC983483 UOW983483:UOY983483 UYS983483:UYU983483 VIO983483:VIQ983483 VSK983483:VSM983483 WCG983483:WCI983483 WMC983483:WME983483 WVY983483:WWA983483 H983485:J983488 H917949:J917952 H852413:J852416 H786877:J786880 H721341:J721344 H655805:J655808 H590269:J590272 H524733:J524736 H459197:J459200 H393661:J393664 H328125:J328128 H262589:J262592 H197053:J197056 H131517:J131520 H65981:J65984 H65946:K65946 H131482:K131482 H197018:K197018 H262554:K262554 H328090:K328090 H393626:K393626 H459162:K459162 H524698:K524698 H590234:K590234 H655770:K655770 H721306:K721306 H786842:K786842 H852378:K852378 H917914:K917914 H983450:K983450 H65948:K65948 H131484:K131484 H197020:K197020 H262556:K262556 H328092:K328092 H393628:K393628 H459164:K459164 H524700:K524700 H590236:K590236 H655772:K655772 H721308:K721308 H786844:K786844 H852380:K852380 H917916:K917916 H983452:K983452 J983483:K983483 J917947:K917947 J852411:K852411 J786875:K786875 J721339:K721339 J655803:K655803 J590267:K590267 J524731:K524731 J459195:K459195 J393659:K393659 J328123:K328123 J262587:K262587 J197051:K197051 J131515:K131515 J65979:K65979 J393:K393 V450:V455 K449:K459 ADB412:ADH459 AMX412:AND459 AWT412:AWZ459 BGP412:BGV459 BQL412:BQR459 CAH412:CAN459 CKD412:CKJ459 CTZ412:CUF459 DDV412:DEB459 DNR412:DNX459 DXN412:DXT459 EHJ412:EHP459 ERF412:ERL459 FBB412:FBH459 FKX412:FLD459 FUT412:FUZ459 GEP412:GEV459 GOL412:GOR459 GYH412:GYN459 HID412:HIJ459 HRZ412:HSF459 IBV412:ICB459 ILR412:ILX459 IVN412:IVT459 JFJ412:JFP459 JPF412:JPL459 JZB412:JZH459 KIX412:KJD459 KST412:KSZ459 LCP412:LCV459 LML412:LMR459 LWH412:LWN459 MGD412:MGJ459 MPZ412:MQF459 MZV412:NAB459 NJR412:NJX459 NTN412:NTT459 ODJ412:ODP459 ONF412:ONL459 OXB412:OXH459 PGX412:PHD459 PQT412:PQZ459 QAP412:QAV459 QKL412:QKR459 QUH412:QUN459 RED412:REJ459 RNZ412:ROF459 RXV412:RYB459 SHR412:SHX459 SRN412:SRT459 TBJ412:TBP459 TLF412:TLL459 TVB412:TVH459 UEX412:UFD459 UOT412:UOZ459 UYP412:UYV459 VIL412:VIR459 VSH412:VSN459 WCD412:WCJ459 WLZ412:WMF459 WVV412:WWB459 JJ412:JP459 TF412:TL459 TF393:TL393 TE392:TK392 ADB393:ADH393 ADA392:ADG392 AMX393:AND393 AMW392:ANC392 AWT393:AWZ393 AWS392:AWY392 BGP393:BGV393 BGO392:BGU392 BQL393:BQR393 BQK392:BQQ392 CAH393:CAN393 CAG392:CAM392 CKD393:CKJ393 CKC392:CKI392 CTZ393:CUF393 CTY392:CUE392 DDV393:DEB393 DDU392:DEA392 DNR393:DNX393 DNQ392:DNW392 DXN393:DXT393 DXM392:DXS392 EHJ393:EHP393 EHI392:EHO392 ERF393:ERL393 ERE392:ERK392 FBB393:FBH393 FBA392:FBG392 FKX393:FLD393 FKW392:FLC392 FUT393:FUZ393 FUS392:FUY392 GEP393:GEV393 GEO392:GEU392 GOL393:GOR393 GOK392:GOQ392 GYH393:GYN393 GYG392:GYM392 HID393:HIJ393 HIC392:HII392 HRZ393:HSF393 HRY392:HSE392 IBV393:ICB393 IBU392:ICA392 ILR393:ILX393 ILQ392:ILW392 IVN393:IVT393 IVM392:IVS392 JFJ393:JFP393 JFI392:JFO392 JPF393:JPL393 JPE392:JPK392 JZB393:JZH393 JZA392:JZG392 KIX393:KJD393 KIW392:KJC392 KST393:KSZ393 KSS392:KSY392 LCP393:LCV393 LCO392:LCU392 LML393:LMR393 LMK392:LMQ392 LWH393:LWN393 LWG392:LWM392 MGD393:MGJ393 MGC392:MGI392 MPZ393:MQF393 MPY392:MQE392 MZV393:NAB393 MZU392:NAA392 NJR393:NJX393 NJQ392:NJW392 NTN393:NTT393 NTM392:NTS392 ODJ393:ODP393 ODI392:ODO392 ONF393:ONL393 ONE392:ONK392 OXB393:OXH393 OXA392:OXG392 PGX393:PHD393 PGW392:PHC392 PQT393:PQZ393 PQS392:PQY392 QAP393:QAV393 QAO392:QAU392 QKL393:QKR393 QKK392:QKQ392 QUH393:QUN393 QUG392:QUM392 RED393:REJ393 REC392:REI392 RNZ393:ROF393 RNY392:ROE392 RXV393:RYB393 RXU392:RYA392 SHR393:SHX393 SHQ392:SHW392 SRN393:SRT393 SRM392:SRS392 TBJ393:TBP393 TBI392:TBO392 TLF393:TLL393 TLE392:TLK392 TVB393:TVH393 TVA392:TVG392 UEX393:UFD393 UEW392:UFC392 UOT393:UOZ393 UOS392:UOY392 UYP393:UYV393 UYO392:UYU392 VIL393:VIR393 VIK392:VIQ392 VSH393:VSN393 VSG392:VSM392 WCD393:WCJ393 WCC392:WCI392 WLZ393:WMF393 WLY392:WME392 WVV393:WWB393 WVU392:WWA392 JJ393:JP393 JI392:JO392 JI343:JO344 WVU343:WWA344 WLY343:WME344 WCC343:WCI344 VSG343:VSM344 VIK343:VIQ344 UYO343:UYU344 UOS343:UOY344 UEW343:UFC344 TVA343:TVG344 TLE343:TLK344 TBI343:TBO344 SRM343:SRS344 SHQ343:SHW344 RXU343:RYA344 RNY343:ROE344 REC343:REI344 QUG343:QUM344 QKK343:QKQ344 QAO343:QAU344 PQS343:PQY344 PGW343:PHC344 OXA343:OXG344 ONE343:ONK344 ODI343:ODO344 NTM343:NTS344 NJQ343:NJW344 MZU343:NAA344 MPY343:MQE344 MGC343:MGI344 LWG343:LWM344 LMK343:LMQ344 LCO343:LCU344 KSS343:KSY344 KIW343:KJC344 JZA343:JZG344 JPE343:JPK344 JFI343:JFO344 IVM343:IVS344 ILQ343:ILW344 IBU343:ICA344 HRY343:HSE344 HIC343:HII344 GYG343:GYM344 GOK343:GOQ344 GEO343:GEU344 FUS343:FUY344 FKW343:FLC344 FBA343:FBG344 ERE343:ERK344 EHI343:EHO344 DXM343:DXS344 DNQ343:DNW344 DDU343:DEA344 CTY343:CUE344 CKC343:CKI344 CAG343:CAM344 BQK343:BQQ344 BGO343:BGU344 AWS343:AWY344 AMW343:ANC344 ADA343:ADG344 TE343:TK344 J418:K431 L457:L459 L412:L448 H459:I459 J450:J459 J412:K416 L450:L455 V457:V459 V412:V448 V346:V350 X450:Y455 X457:Y459 X412:Y448 X346:Y350 AA450:AB455 AA457:AB459 AA412:AB448 AA346:AB350 AD450:AD455 AD457:AD459 AD412:AD448 AD346:AD350 AD496:AD518 V496 V507:V514 V505 AD356:AD391 AA356:AB391 X356:Y391 V356:V391 V498:V503 AD465:AD479 X496:Y518 AA496:AB518 L465:L479 V465:V479 X465:Y479 AA465:AB479 L496:L518 L346:L391 W345:W391 M345:U391 JL345:JR391 WVX345:WWD391 WMB345:WMH391 WCF345:WCL391 VSJ345:VSP391 VIN345:VIT391 UYR345:UYX391 UOV345:UPB391 UEZ345:UFF391 TVD345:TVJ391 TLH345:TLN391 TBL345:TBR391 SRP345:SRV391 SHT345:SHZ391 RXX345:RYD391 ROB345:ROH391 REF345:REL391 QUJ345:QUP391 QKN345:QKT391 QAR345:QAX391 PQV345:PRB391 PGZ345:PHF391 OXD345:OXJ391 ONH345:ONN391 ODL345:ODR391 NTP345:NTV391 NJT345:NJZ391 MZX345:NAD391 MQB345:MQH391 MGF345:MGL391 LWJ345:LWP391 LMN345:LMT391 LCR345:LCX391 KSV345:KTB391 KIZ345:KJF391 JZD345:JZJ391 JPH345:JPN391 JFL345:JFR391 IVP345:IVV391 ILT345:ILZ391 IBX345:ICD391 HSB345:HSH391 HIF345:HIL391 GYJ345:GYP391 GON345:GOT391 GER345:GEX391 FUV345:FVB391 FKZ345:FLF391 FBD345:FBJ391 ERH345:ERN391 EHL345:EHR391 DXP345:DXV391 DNT345:DNZ391 DDX345:DED391 CUB345:CUH391 CKF345:CKL391 CAJ345:CAP391 BQN345:BQT391 BGR345:BGX391 AWV345:AXB391 AMZ345:ANF391 ADD345:ADJ391 TH345:TN391" xr:uid="{00000000-0002-0000-0200-000008000000}"/>
    <dataValidation operator="greaterThanOrEqual" allowBlank="1" showInputMessage="1" showErrorMessage="1" error="Valor debe ser mayor o igual 0" sqref="H65704:I65704 JI65704 TE65704 ADA65704 AMW65704 AWS65704 BGO65704 BQK65704 CAG65704 CKC65704 CTY65704 DDU65704 DNQ65704 DXM65704 EHI65704 ERE65704 FBA65704 FKW65704 FUS65704 GEO65704 GOK65704 GYG65704 HIC65704 HRY65704 IBU65704 ILQ65704 IVM65704 JFI65704 JPE65704 JZA65704 KIW65704 KSS65704 LCO65704 LMK65704 LWG65704 MGC65704 MPY65704 MZU65704 NJQ65704 NTM65704 ODI65704 ONE65704 OXA65704 PGW65704 PQS65704 QAO65704 QKK65704 QUG65704 REC65704 RNY65704 RXU65704 SHQ65704 SRM65704 TBI65704 TLE65704 TVA65704 UEW65704 UOS65704 UYO65704 VIK65704 VSG65704 WCC65704 WLY65704 WVU65704 H131240:I131240 JI131240 TE131240 ADA131240 AMW131240 AWS131240 BGO131240 BQK131240 CAG131240 CKC131240 CTY131240 DDU131240 DNQ131240 DXM131240 EHI131240 ERE131240 FBA131240 FKW131240 FUS131240 GEO131240 GOK131240 GYG131240 HIC131240 HRY131240 IBU131240 ILQ131240 IVM131240 JFI131240 JPE131240 JZA131240 KIW131240 KSS131240 LCO131240 LMK131240 LWG131240 MGC131240 MPY131240 MZU131240 NJQ131240 NTM131240 ODI131240 ONE131240 OXA131240 PGW131240 PQS131240 QAO131240 QKK131240 QUG131240 REC131240 RNY131240 RXU131240 SHQ131240 SRM131240 TBI131240 TLE131240 TVA131240 UEW131240 UOS131240 UYO131240 VIK131240 VSG131240 WCC131240 WLY131240 WVU131240 H196776:I196776 JI196776 TE196776 ADA196776 AMW196776 AWS196776 BGO196776 BQK196776 CAG196776 CKC196776 CTY196776 DDU196776 DNQ196776 DXM196776 EHI196776 ERE196776 FBA196776 FKW196776 FUS196776 GEO196776 GOK196776 GYG196776 HIC196776 HRY196776 IBU196776 ILQ196776 IVM196776 JFI196776 JPE196776 JZA196776 KIW196776 KSS196776 LCO196776 LMK196776 LWG196776 MGC196776 MPY196776 MZU196776 NJQ196776 NTM196776 ODI196776 ONE196776 OXA196776 PGW196776 PQS196776 QAO196776 QKK196776 QUG196776 REC196776 RNY196776 RXU196776 SHQ196776 SRM196776 TBI196776 TLE196776 TVA196776 UEW196776 UOS196776 UYO196776 VIK196776 VSG196776 WCC196776 WLY196776 WVU196776 H262312:I262312 JI262312 TE262312 ADA262312 AMW262312 AWS262312 BGO262312 BQK262312 CAG262312 CKC262312 CTY262312 DDU262312 DNQ262312 DXM262312 EHI262312 ERE262312 FBA262312 FKW262312 FUS262312 GEO262312 GOK262312 GYG262312 HIC262312 HRY262312 IBU262312 ILQ262312 IVM262312 JFI262312 JPE262312 JZA262312 KIW262312 KSS262312 LCO262312 LMK262312 LWG262312 MGC262312 MPY262312 MZU262312 NJQ262312 NTM262312 ODI262312 ONE262312 OXA262312 PGW262312 PQS262312 QAO262312 QKK262312 QUG262312 REC262312 RNY262312 RXU262312 SHQ262312 SRM262312 TBI262312 TLE262312 TVA262312 UEW262312 UOS262312 UYO262312 VIK262312 VSG262312 WCC262312 WLY262312 WVU262312 H327848:I327848 JI327848 TE327848 ADA327848 AMW327848 AWS327848 BGO327848 BQK327848 CAG327848 CKC327848 CTY327848 DDU327848 DNQ327848 DXM327848 EHI327848 ERE327848 FBA327848 FKW327848 FUS327848 GEO327848 GOK327848 GYG327848 HIC327848 HRY327848 IBU327848 ILQ327848 IVM327848 JFI327848 JPE327848 JZA327848 KIW327848 KSS327848 LCO327848 LMK327848 LWG327848 MGC327848 MPY327848 MZU327848 NJQ327848 NTM327848 ODI327848 ONE327848 OXA327848 PGW327848 PQS327848 QAO327848 QKK327848 QUG327848 REC327848 RNY327848 RXU327848 SHQ327848 SRM327848 TBI327848 TLE327848 TVA327848 UEW327848 UOS327848 UYO327848 VIK327848 VSG327848 WCC327848 WLY327848 WVU327848 H393384:I393384 JI393384 TE393384 ADA393384 AMW393384 AWS393384 BGO393384 BQK393384 CAG393384 CKC393384 CTY393384 DDU393384 DNQ393384 DXM393384 EHI393384 ERE393384 FBA393384 FKW393384 FUS393384 GEO393384 GOK393384 GYG393384 HIC393384 HRY393384 IBU393384 ILQ393384 IVM393384 JFI393384 JPE393384 JZA393384 KIW393384 KSS393384 LCO393384 LMK393384 LWG393384 MGC393384 MPY393384 MZU393384 NJQ393384 NTM393384 ODI393384 ONE393384 OXA393384 PGW393384 PQS393384 QAO393384 QKK393384 QUG393384 REC393384 RNY393384 RXU393384 SHQ393384 SRM393384 TBI393384 TLE393384 TVA393384 UEW393384 UOS393384 UYO393384 VIK393384 VSG393384 WCC393384 WLY393384 WVU393384 H458920:I458920 JI458920 TE458920 ADA458920 AMW458920 AWS458920 BGO458920 BQK458920 CAG458920 CKC458920 CTY458920 DDU458920 DNQ458920 DXM458920 EHI458920 ERE458920 FBA458920 FKW458920 FUS458920 GEO458920 GOK458920 GYG458920 HIC458920 HRY458920 IBU458920 ILQ458920 IVM458920 JFI458920 JPE458920 JZA458920 KIW458920 KSS458920 LCO458920 LMK458920 LWG458920 MGC458920 MPY458920 MZU458920 NJQ458920 NTM458920 ODI458920 ONE458920 OXA458920 PGW458920 PQS458920 QAO458920 QKK458920 QUG458920 REC458920 RNY458920 RXU458920 SHQ458920 SRM458920 TBI458920 TLE458920 TVA458920 UEW458920 UOS458920 UYO458920 VIK458920 VSG458920 WCC458920 WLY458920 WVU458920 H524456:I524456 JI524456 TE524456 ADA524456 AMW524456 AWS524456 BGO524456 BQK524456 CAG524456 CKC524456 CTY524456 DDU524456 DNQ524456 DXM524456 EHI524456 ERE524456 FBA524456 FKW524456 FUS524456 GEO524456 GOK524456 GYG524456 HIC524456 HRY524456 IBU524456 ILQ524456 IVM524456 JFI524456 JPE524456 JZA524456 KIW524456 KSS524456 LCO524456 LMK524456 LWG524456 MGC524456 MPY524456 MZU524456 NJQ524456 NTM524456 ODI524456 ONE524456 OXA524456 PGW524456 PQS524456 QAO524456 QKK524456 QUG524456 REC524456 RNY524456 RXU524456 SHQ524456 SRM524456 TBI524456 TLE524456 TVA524456 UEW524456 UOS524456 UYO524456 VIK524456 VSG524456 WCC524456 WLY524456 WVU524456 H589992:I589992 JI589992 TE589992 ADA589992 AMW589992 AWS589992 BGO589992 BQK589992 CAG589992 CKC589992 CTY589992 DDU589992 DNQ589992 DXM589992 EHI589992 ERE589992 FBA589992 FKW589992 FUS589992 GEO589992 GOK589992 GYG589992 HIC589992 HRY589992 IBU589992 ILQ589992 IVM589992 JFI589992 JPE589992 JZA589992 KIW589992 KSS589992 LCO589992 LMK589992 LWG589992 MGC589992 MPY589992 MZU589992 NJQ589992 NTM589992 ODI589992 ONE589992 OXA589992 PGW589992 PQS589992 QAO589992 QKK589992 QUG589992 REC589992 RNY589992 RXU589992 SHQ589992 SRM589992 TBI589992 TLE589992 TVA589992 UEW589992 UOS589992 UYO589992 VIK589992 VSG589992 WCC589992 WLY589992 WVU589992 H655528:I655528 JI655528 TE655528 ADA655528 AMW655528 AWS655528 BGO655528 BQK655528 CAG655528 CKC655528 CTY655528 DDU655528 DNQ655528 DXM655528 EHI655528 ERE655528 FBA655528 FKW655528 FUS655528 GEO655528 GOK655528 GYG655528 HIC655528 HRY655528 IBU655528 ILQ655528 IVM655528 JFI655528 JPE655528 JZA655528 KIW655528 KSS655528 LCO655528 LMK655528 LWG655528 MGC655528 MPY655528 MZU655528 NJQ655528 NTM655528 ODI655528 ONE655528 OXA655528 PGW655528 PQS655528 QAO655528 QKK655528 QUG655528 REC655528 RNY655528 RXU655528 SHQ655528 SRM655528 TBI655528 TLE655528 TVA655528 UEW655528 UOS655528 UYO655528 VIK655528 VSG655528 WCC655528 WLY655528 WVU655528 H721064:I721064 JI721064 TE721064 ADA721064 AMW721064 AWS721064 BGO721064 BQK721064 CAG721064 CKC721064 CTY721064 DDU721064 DNQ721064 DXM721064 EHI721064 ERE721064 FBA721064 FKW721064 FUS721064 GEO721064 GOK721064 GYG721064 HIC721064 HRY721064 IBU721064 ILQ721064 IVM721064 JFI721064 JPE721064 JZA721064 KIW721064 KSS721064 LCO721064 LMK721064 LWG721064 MGC721064 MPY721064 MZU721064 NJQ721064 NTM721064 ODI721064 ONE721064 OXA721064 PGW721064 PQS721064 QAO721064 QKK721064 QUG721064 REC721064 RNY721064 RXU721064 SHQ721064 SRM721064 TBI721064 TLE721064 TVA721064 UEW721064 UOS721064 UYO721064 VIK721064 VSG721064 WCC721064 WLY721064 WVU721064 H786600:I786600 JI786600 TE786600 ADA786600 AMW786600 AWS786600 BGO786600 BQK786600 CAG786600 CKC786600 CTY786600 DDU786600 DNQ786600 DXM786600 EHI786600 ERE786600 FBA786600 FKW786600 FUS786600 GEO786600 GOK786600 GYG786600 HIC786600 HRY786600 IBU786600 ILQ786600 IVM786600 JFI786600 JPE786600 JZA786600 KIW786600 KSS786600 LCO786600 LMK786600 LWG786600 MGC786600 MPY786600 MZU786600 NJQ786600 NTM786600 ODI786600 ONE786600 OXA786600 PGW786600 PQS786600 QAO786600 QKK786600 QUG786600 REC786600 RNY786600 RXU786600 SHQ786600 SRM786600 TBI786600 TLE786600 TVA786600 UEW786600 UOS786600 UYO786600 VIK786600 VSG786600 WCC786600 WLY786600 WVU786600 H852136:I852136 JI852136 TE852136 ADA852136 AMW852136 AWS852136 BGO852136 BQK852136 CAG852136 CKC852136 CTY852136 DDU852136 DNQ852136 DXM852136 EHI852136 ERE852136 FBA852136 FKW852136 FUS852136 GEO852136 GOK852136 GYG852136 HIC852136 HRY852136 IBU852136 ILQ852136 IVM852136 JFI852136 JPE852136 JZA852136 KIW852136 KSS852136 LCO852136 LMK852136 LWG852136 MGC852136 MPY852136 MZU852136 NJQ852136 NTM852136 ODI852136 ONE852136 OXA852136 PGW852136 PQS852136 QAO852136 QKK852136 QUG852136 REC852136 RNY852136 RXU852136 SHQ852136 SRM852136 TBI852136 TLE852136 TVA852136 UEW852136 UOS852136 UYO852136 VIK852136 VSG852136 WCC852136 WLY852136 WVU852136 H917672:I917672 JI917672 TE917672 ADA917672 AMW917672 AWS917672 BGO917672 BQK917672 CAG917672 CKC917672 CTY917672 DDU917672 DNQ917672 DXM917672 EHI917672 ERE917672 FBA917672 FKW917672 FUS917672 GEO917672 GOK917672 GYG917672 HIC917672 HRY917672 IBU917672 ILQ917672 IVM917672 JFI917672 JPE917672 JZA917672 KIW917672 KSS917672 LCO917672 LMK917672 LWG917672 MGC917672 MPY917672 MZU917672 NJQ917672 NTM917672 ODI917672 ONE917672 OXA917672 PGW917672 PQS917672 QAO917672 QKK917672 QUG917672 REC917672 RNY917672 RXU917672 SHQ917672 SRM917672 TBI917672 TLE917672 TVA917672 UEW917672 UOS917672 UYO917672 VIK917672 VSG917672 WCC917672 WLY917672 WVU917672 H983208:I983208 JI983208 TE983208 ADA983208 AMW983208 AWS983208 BGO983208 BQK983208 CAG983208 CKC983208 CTY983208 DDU983208 DNQ983208 DXM983208 EHI983208 ERE983208 FBA983208 FKW983208 FUS983208 GEO983208 GOK983208 GYG983208 HIC983208 HRY983208 IBU983208 ILQ983208 IVM983208 JFI983208 JPE983208 JZA983208 KIW983208 KSS983208 LCO983208 LMK983208 LWG983208 MGC983208 MPY983208 MZU983208 NJQ983208 NTM983208 ODI983208 ONE983208 OXA983208 PGW983208 PQS983208 QAO983208 QKK983208 QUG983208 REC983208 RNY983208 RXU983208 SHQ983208 SRM983208 TBI983208 TLE983208 TVA983208 UEW983208 UOS983208 UYO983208 VIK983208 VSG983208 WCC983208 WLY983208 WVU983208 H65691:I65691 JI65691 TE65691 ADA65691 AMW65691 AWS65691 BGO65691 BQK65691 CAG65691 CKC65691 CTY65691 DDU65691 DNQ65691 DXM65691 EHI65691 ERE65691 FBA65691 FKW65691 FUS65691 GEO65691 GOK65691 GYG65691 HIC65691 HRY65691 IBU65691 ILQ65691 IVM65691 JFI65691 JPE65691 JZA65691 KIW65691 KSS65691 LCO65691 LMK65691 LWG65691 MGC65691 MPY65691 MZU65691 NJQ65691 NTM65691 ODI65691 ONE65691 OXA65691 PGW65691 PQS65691 QAO65691 QKK65691 QUG65691 REC65691 RNY65691 RXU65691 SHQ65691 SRM65691 TBI65691 TLE65691 TVA65691 UEW65691 UOS65691 UYO65691 VIK65691 VSG65691 WCC65691 WLY65691 WVU65691 H131227:I131227 JI131227 TE131227 ADA131227 AMW131227 AWS131227 BGO131227 BQK131227 CAG131227 CKC131227 CTY131227 DDU131227 DNQ131227 DXM131227 EHI131227 ERE131227 FBA131227 FKW131227 FUS131227 GEO131227 GOK131227 GYG131227 HIC131227 HRY131227 IBU131227 ILQ131227 IVM131227 JFI131227 JPE131227 JZA131227 KIW131227 KSS131227 LCO131227 LMK131227 LWG131227 MGC131227 MPY131227 MZU131227 NJQ131227 NTM131227 ODI131227 ONE131227 OXA131227 PGW131227 PQS131227 QAO131227 QKK131227 QUG131227 REC131227 RNY131227 RXU131227 SHQ131227 SRM131227 TBI131227 TLE131227 TVA131227 UEW131227 UOS131227 UYO131227 VIK131227 VSG131227 WCC131227 WLY131227 WVU131227 H196763:I196763 JI196763 TE196763 ADA196763 AMW196763 AWS196763 BGO196763 BQK196763 CAG196763 CKC196763 CTY196763 DDU196763 DNQ196763 DXM196763 EHI196763 ERE196763 FBA196763 FKW196763 FUS196763 GEO196763 GOK196763 GYG196763 HIC196763 HRY196763 IBU196763 ILQ196763 IVM196763 JFI196763 JPE196763 JZA196763 KIW196763 KSS196763 LCO196763 LMK196763 LWG196763 MGC196763 MPY196763 MZU196763 NJQ196763 NTM196763 ODI196763 ONE196763 OXA196763 PGW196763 PQS196763 QAO196763 QKK196763 QUG196763 REC196763 RNY196763 RXU196763 SHQ196763 SRM196763 TBI196763 TLE196763 TVA196763 UEW196763 UOS196763 UYO196763 VIK196763 VSG196763 WCC196763 WLY196763 WVU196763 H262299:I262299 JI262299 TE262299 ADA262299 AMW262299 AWS262299 BGO262299 BQK262299 CAG262299 CKC262299 CTY262299 DDU262299 DNQ262299 DXM262299 EHI262299 ERE262299 FBA262299 FKW262299 FUS262299 GEO262299 GOK262299 GYG262299 HIC262299 HRY262299 IBU262299 ILQ262299 IVM262299 JFI262299 JPE262299 JZA262299 KIW262299 KSS262299 LCO262299 LMK262299 LWG262299 MGC262299 MPY262299 MZU262299 NJQ262299 NTM262299 ODI262299 ONE262299 OXA262299 PGW262299 PQS262299 QAO262299 QKK262299 QUG262299 REC262299 RNY262299 RXU262299 SHQ262299 SRM262299 TBI262299 TLE262299 TVA262299 UEW262299 UOS262299 UYO262299 VIK262299 VSG262299 WCC262299 WLY262299 WVU262299 H327835:I327835 JI327835 TE327835 ADA327835 AMW327835 AWS327835 BGO327835 BQK327835 CAG327835 CKC327835 CTY327835 DDU327835 DNQ327835 DXM327835 EHI327835 ERE327835 FBA327835 FKW327835 FUS327835 GEO327835 GOK327835 GYG327835 HIC327835 HRY327835 IBU327835 ILQ327835 IVM327835 JFI327835 JPE327835 JZA327835 KIW327835 KSS327835 LCO327835 LMK327835 LWG327835 MGC327835 MPY327835 MZU327835 NJQ327835 NTM327835 ODI327835 ONE327835 OXA327835 PGW327835 PQS327835 QAO327835 QKK327835 QUG327835 REC327835 RNY327835 RXU327835 SHQ327835 SRM327835 TBI327835 TLE327835 TVA327835 UEW327835 UOS327835 UYO327835 VIK327835 VSG327835 WCC327835 WLY327835 WVU327835 H393371:I393371 JI393371 TE393371 ADA393371 AMW393371 AWS393371 BGO393371 BQK393371 CAG393371 CKC393371 CTY393371 DDU393371 DNQ393371 DXM393371 EHI393371 ERE393371 FBA393371 FKW393371 FUS393371 GEO393371 GOK393371 GYG393371 HIC393371 HRY393371 IBU393371 ILQ393371 IVM393371 JFI393371 JPE393371 JZA393371 KIW393371 KSS393371 LCO393371 LMK393371 LWG393371 MGC393371 MPY393371 MZU393371 NJQ393371 NTM393371 ODI393371 ONE393371 OXA393371 PGW393371 PQS393371 QAO393371 QKK393371 QUG393371 REC393371 RNY393371 RXU393371 SHQ393371 SRM393371 TBI393371 TLE393371 TVA393371 UEW393371 UOS393371 UYO393371 VIK393371 VSG393371 WCC393371 WLY393371 WVU393371 H458907:I458907 JI458907 TE458907 ADA458907 AMW458907 AWS458907 BGO458907 BQK458907 CAG458907 CKC458907 CTY458907 DDU458907 DNQ458907 DXM458907 EHI458907 ERE458907 FBA458907 FKW458907 FUS458907 GEO458907 GOK458907 GYG458907 HIC458907 HRY458907 IBU458907 ILQ458907 IVM458907 JFI458907 JPE458907 JZA458907 KIW458907 KSS458907 LCO458907 LMK458907 LWG458907 MGC458907 MPY458907 MZU458907 NJQ458907 NTM458907 ODI458907 ONE458907 OXA458907 PGW458907 PQS458907 QAO458907 QKK458907 QUG458907 REC458907 RNY458907 RXU458907 SHQ458907 SRM458907 TBI458907 TLE458907 TVA458907 UEW458907 UOS458907 UYO458907 VIK458907 VSG458907 WCC458907 WLY458907 WVU458907 H524443:I524443 JI524443 TE524443 ADA524443 AMW524443 AWS524443 BGO524443 BQK524443 CAG524443 CKC524443 CTY524443 DDU524443 DNQ524443 DXM524443 EHI524443 ERE524443 FBA524443 FKW524443 FUS524443 GEO524443 GOK524443 GYG524443 HIC524443 HRY524443 IBU524443 ILQ524443 IVM524443 JFI524443 JPE524443 JZA524443 KIW524443 KSS524443 LCO524443 LMK524443 LWG524443 MGC524443 MPY524443 MZU524443 NJQ524443 NTM524443 ODI524443 ONE524443 OXA524443 PGW524443 PQS524443 QAO524443 QKK524443 QUG524443 REC524443 RNY524443 RXU524443 SHQ524443 SRM524443 TBI524443 TLE524443 TVA524443 UEW524443 UOS524443 UYO524443 VIK524443 VSG524443 WCC524443 WLY524443 WVU524443 H589979:I589979 JI589979 TE589979 ADA589979 AMW589979 AWS589979 BGO589979 BQK589979 CAG589979 CKC589979 CTY589979 DDU589979 DNQ589979 DXM589979 EHI589979 ERE589979 FBA589979 FKW589979 FUS589979 GEO589979 GOK589979 GYG589979 HIC589979 HRY589979 IBU589979 ILQ589979 IVM589979 JFI589979 JPE589979 JZA589979 KIW589979 KSS589979 LCO589979 LMK589979 LWG589979 MGC589979 MPY589979 MZU589979 NJQ589979 NTM589979 ODI589979 ONE589979 OXA589979 PGW589979 PQS589979 QAO589979 QKK589979 QUG589979 REC589979 RNY589979 RXU589979 SHQ589979 SRM589979 TBI589979 TLE589979 TVA589979 UEW589979 UOS589979 UYO589979 VIK589979 VSG589979 WCC589979 WLY589979 WVU589979 H655515:I655515 JI655515 TE655515 ADA655515 AMW655515 AWS655515 BGO655515 BQK655515 CAG655515 CKC655515 CTY655515 DDU655515 DNQ655515 DXM655515 EHI655515 ERE655515 FBA655515 FKW655515 FUS655515 GEO655515 GOK655515 GYG655515 HIC655515 HRY655515 IBU655515 ILQ655515 IVM655515 JFI655515 JPE655515 JZA655515 KIW655515 KSS655515 LCO655515 LMK655515 LWG655515 MGC655515 MPY655515 MZU655515 NJQ655515 NTM655515 ODI655515 ONE655515 OXA655515 PGW655515 PQS655515 QAO655515 QKK655515 QUG655515 REC655515 RNY655515 RXU655515 SHQ655515 SRM655515 TBI655515 TLE655515 TVA655515 UEW655515 UOS655515 UYO655515 VIK655515 VSG655515 WCC655515 WLY655515 WVU655515 H721051:I721051 JI721051 TE721051 ADA721051 AMW721051 AWS721051 BGO721051 BQK721051 CAG721051 CKC721051 CTY721051 DDU721051 DNQ721051 DXM721051 EHI721051 ERE721051 FBA721051 FKW721051 FUS721051 GEO721051 GOK721051 GYG721051 HIC721051 HRY721051 IBU721051 ILQ721051 IVM721051 JFI721051 JPE721051 JZA721051 KIW721051 KSS721051 LCO721051 LMK721051 LWG721051 MGC721051 MPY721051 MZU721051 NJQ721051 NTM721051 ODI721051 ONE721051 OXA721051 PGW721051 PQS721051 QAO721051 QKK721051 QUG721051 REC721051 RNY721051 RXU721051 SHQ721051 SRM721051 TBI721051 TLE721051 TVA721051 UEW721051 UOS721051 UYO721051 VIK721051 VSG721051 WCC721051 WLY721051 WVU721051 H786587:I786587 JI786587 TE786587 ADA786587 AMW786587 AWS786587 BGO786587 BQK786587 CAG786587 CKC786587 CTY786587 DDU786587 DNQ786587 DXM786587 EHI786587 ERE786587 FBA786587 FKW786587 FUS786587 GEO786587 GOK786587 GYG786587 HIC786587 HRY786587 IBU786587 ILQ786587 IVM786587 JFI786587 JPE786587 JZA786587 KIW786587 KSS786587 LCO786587 LMK786587 LWG786587 MGC786587 MPY786587 MZU786587 NJQ786587 NTM786587 ODI786587 ONE786587 OXA786587 PGW786587 PQS786587 QAO786587 QKK786587 QUG786587 REC786587 RNY786587 RXU786587 SHQ786587 SRM786587 TBI786587 TLE786587 TVA786587 UEW786587 UOS786587 UYO786587 VIK786587 VSG786587 WCC786587 WLY786587 WVU786587 H852123:I852123 JI852123 TE852123 ADA852123 AMW852123 AWS852123 BGO852123 BQK852123 CAG852123 CKC852123 CTY852123 DDU852123 DNQ852123 DXM852123 EHI852123 ERE852123 FBA852123 FKW852123 FUS852123 GEO852123 GOK852123 GYG852123 HIC852123 HRY852123 IBU852123 ILQ852123 IVM852123 JFI852123 JPE852123 JZA852123 KIW852123 KSS852123 LCO852123 LMK852123 LWG852123 MGC852123 MPY852123 MZU852123 NJQ852123 NTM852123 ODI852123 ONE852123 OXA852123 PGW852123 PQS852123 QAO852123 QKK852123 QUG852123 REC852123 RNY852123 RXU852123 SHQ852123 SRM852123 TBI852123 TLE852123 TVA852123 UEW852123 UOS852123 UYO852123 VIK852123 VSG852123 WCC852123 WLY852123 WVU852123 H917659:I917659 JI917659 TE917659 ADA917659 AMW917659 AWS917659 BGO917659 BQK917659 CAG917659 CKC917659 CTY917659 DDU917659 DNQ917659 DXM917659 EHI917659 ERE917659 FBA917659 FKW917659 FUS917659 GEO917659 GOK917659 GYG917659 HIC917659 HRY917659 IBU917659 ILQ917659 IVM917659 JFI917659 JPE917659 JZA917659 KIW917659 KSS917659 LCO917659 LMK917659 LWG917659 MGC917659 MPY917659 MZU917659 NJQ917659 NTM917659 ODI917659 ONE917659 OXA917659 PGW917659 PQS917659 QAO917659 QKK917659 QUG917659 REC917659 RNY917659 RXU917659 SHQ917659 SRM917659 TBI917659 TLE917659 TVA917659 UEW917659 UOS917659 UYO917659 VIK917659 VSG917659 WCC917659 WLY917659 WVU917659 H983195:I983195 JI983195 TE983195 ADA983195 AMW983195 AWS983195 BGO983195 BQK983195 CAG983195 CKC983195 CTY983195 DDU983195 DNQ983195 DXM983195 EHI983195 ERE983195 FBA983195 FKW983195 FUS983195 GEO983195 GOK983195 GYG983195 HIC983195 HRY983195 IBU983195 ILQ983195 IVM983195 JFI983195 JPE983195 JZA983195 KIW983195 KSS983195 LCO983195 LMK983195 LWG983195 MGC983195 MPY983195 MZU983195 NJQ983195 NTM983195 ODI983195 ONE983195 OXA983195 PGW983195 PQS983195 QAO983195 QKK983195 QUG983195 REC983195 RNY983195 RXU983195 SHQ983195 SRM983195 TBI983195 TLE983195 TVA983195 UEW983195 UOS983195 UYO983195 VIK983195 VSG983195 WCC983195 WLY983195 WVU983195" xr:uid="{00000000-0002-0000-0200-000009000000}"/>
    <dataValidation allowBlank="1" showInputMessage="1" showErrorMessage="1" prompt="Razón Social" sqref="F65488:G65488 JH65488 TD65488 ACZ65488 AMV65488 AWR65488 BGN65488 BQJ65488 CAF65488 CKB65488 CTX65488 DDT65488 DNP65488 DXL65488 EHH65488 ERD65488 FAZ65488 FKV65488 FUR65488 GEN65488 GOJ65488 GYF65488 HIB65488 HRX65488 IBT65488 ILP65488 IVL65488 JFH65488 JPD65488 JYZ65488 KIV65488 KSR65488 LCN65488 LMJ65488 LWF65488 MGB65488 MPX65488 MZT65488 NJP65488 NTL65488 ODH65488 OND65488 OWZ65488 PGV65488 PQR65488 QAN65488 QKJ65488 QUF65488 REB65488 RNX65488 RXT65488 SHP65488 SRL65488 TBH65488 TLD65488 TUZ65488 UEV65488 UOR65488 UYN65488 VIJ65488 VSF65488 WCB65488 WLX65488 WVT65488 F131024:G131024 JH131024 TD131024 ACZ131024 AMV131024 AWR131024 BGN131024 BQJ131024 CAF131024 CKB131024 CTX131024 DDT131024 DNP131024 DXL131024 EHH131024 ERD131024 FAZ131024 FKV131024 FUR131024 GEN131024 GOJ131024 GYF131024 HIB131024 HRX131024 IBT131024 ILP131024 IVL131024 JFH131024 JPD131024 JYZ131024 KIV131024 KSR131024 LCN131024 LMJ131024 LWF131024 MGB131024 MPX131024 MZT131024 NJP131024 NTL131024 ODH131024 OND131024 OWZ131024 PGV131024 PQR131024 QAN131024 QKJ131024 QUF131024 REB131024 RNX131024 RXT131024 SHP131024 SRL131024 TBH131024 TLD131024 TUZ131024 UEV131024 UOR131024 UYN131024 VIJ131024 VSF131024 WCB131024 WLX131024 WVT131024 F196560:G196560 JH196560 TD196560 ACZ196560 AMV196560 AWR196560 BGN196560 BQJ196560 CAF196560 CKB196560 CTX196560 DDT196560 DNP196560 DXL196560 EHH196560 ERD196560 FAZ196560 FKV196560 FUR196560 GEN196560 GOJ196560 GYF196560 HIB196560 HRX196560 IBT196560 ILP196560 IVL196560 JFH196560 JPD196560 JYZ196560 KIV196560 KSR196560 LCN196560 LMJ196560 LWF196560 MGB196560 MPX196560 MZT196560 NJP196560 NTL196560 ODH196560 OND196560 OWZ196560 PGV196560 PQR196560 QAN196560 QKJ196560 QUF196560 REB196560 RNX196560 RXT196560 SHP196560 SRL196560 TBH196560 TLD196560 TUZ196560 UEV196560 UOR196560 UYN196560 VIJ196560 VSF196560 WCB196560 WLX196560 WVT196560 F262096:G262096 JH262096 TD262096 ACZ262096 AMV262096 AWR262096 BGN262096 BQJ262096 CAF262096 CKB262096 CTX262096 DDT262096 DNP262096 DXL262096 EHH262096 ERD262096 FAZ262096 FKV262096 FUR262096 GEN262096 GOJ262096 GYF262096 HIB262096 HRX262096 IBT262096 ILP262096 IVL262096 JFH262096 JPD262096 JYZ262096 KIV262096 KSR262096 LCN262096 LMJ262096 LWF262096 MGB262096 MPX262096 MZT262096 NJP262096 NTL262096 ODH262096 OND262096 OWZ262096 PGV262096 PQR262096 QAN262096 QKJ262096 QUF262096 REB262096 RNX262096 RXT262096 SHP262096 SRL262096 TBH262096 TLD262096 TUZ262096 UEV262096 UOR262096 UYN262096 VIJ262096 VSF262096 WCB262096 WLX262096 WVT262096 F327632:G327632 JH327632 TD327632 ACZ327632 AMV327632 AWR327632 BGN327632 BQJ327632 CAF327632 CKB327632 CTX327632 DDT327632 DNP327632 DXL327632 EHH327632 ERD327632 FAZ327632 FKV327632 FUR327632 GEN327632 GOJ327632 GYF327632 HIB327632 HRX327632 IBT327632 ILP327632 IVL327632 JFH327632 JPD327632 JYZ327632 KIV327632 KSR327632 LCN327632 LMJ327632 LWF327632 MGB327632 MPX327632 MZT327632 NJP327632 NTL327632 ODH327632 OND327632 OWZ327632 PGV327632 PQR327632 QAN327632 QKJ327632 QUF327632 REB327632 RNX327632 RXT327632 SHP327632 SRL327632 TBH327632 TLD327632 TUZ327632 UEV327632 UOR327632 UYN327632 VIJ327632 VSF327632 WCB327632 WLX327632 WVT327632 F393168:G393168 JH393168 TD393168 ACZ393168 AMV393168 AWR393168 BGN393168 BQJ393168 CAF393168 CKB393168 CTX393168 DDT393168 DNP393168 DXL393168 EHH393168 ERD393168 FAZ393168 FKV393168 FUR393168 GEN393168 GOJ393168 GYF393168 HIB393168 HRX393168 IBT393168 ILP393168 IVL393168 JFH393168 JPD393168 JYZ393168 KIV393168 KSR393168 LCN393168 LMJ393168 LWF393168 MGB393168 MPX393168 MZT393168 NJP393168 NTL393168 ODH393168 OND393168 OWZ393168 PGV393168 PQR393168 QAN393168 QKJ393168 QUF393168 REB393168 RNX393168 RXT393168 SHP393168 SRL393168 TBH393168 TLD393168 TUZ393168 UEV393168 UOR393168 UYN393168 VIJ393168 VSF393168 WCB393168 WLX393168 WVT393168 F458704:G458704 JH458704 TD458704 ACZ458704 AMV458704 AWR458704 BGN458704 BQJ458704 CAF458704 CKB458704 CTX458704 DDT458704 DNP458704 DXL458704 EHH458704 ERD458704 FAZ458704 FKV458704 FUR458704 GEN458704 GOJ458704 GYF458704 HIB458704 HRX458704 IBT458704 ILP458704 IVL458704 JFH458704 JPD458704 JYZ458704 KIV458704 KSR458704 LCN458704 LMJ458704 LWF458704 MGB458704 MPX458704 MZT458704 NJP458704 NTL458704 ODH458704 OND458704 OWZ458704 PGV458704 PQR458704 QAN458704 QKJ458704 QUF458704 REB458704 RNX458704 RXT458704 SHP458704 SRL458704 TBH458704 TLD458704 TUZ458704 UEV458704 UOR458704 UYN458704 VIJ458704 VSF458704 WCB458704 WLX458704 WVT458704 F524240:G524240 JH524240 TD524240 ACZ524240 AMV524240 AWR524240 BGN524240 BQJ524240 CAF524240 CKB524240 CTX524240 DDT524240 DNP524240 DXL524240 EHH524240 ERD524240 FAZ524240 FKV524240 FUR524240 GEN524240 GOJ524240 GYF524240 HIB524240 HRX524240 IBT524240 ILP524240 IVL524240 JFH524240 JPD524240 JYZ524240 KIV524240 KSR524240 LCN524240 LMJ524240 LWF524240 MGB524240 MPX524240 MZT524240 NJP524240 NTL524240 ODH524240 OND524240 OWZ524240 PGV524240 PQR524240 QAN524240 QKJ524240 QUF524240 REB524240 RNX524240 RXT524240 SHP524240 SRL524240 TBH524240 TLD524240 TUZ524240 UEV524240 UOR524240 UYN524240 VIJ524240 VSF524240 WCB524240 WLX524240 WVT524240 F589776:G589776 JH589776 TD589776 ACZ589776 AMV589776 AWR589776 BGN589776 BQJ589776 CAF589776 CKB589776 CTX589776 DDT589776 DNP589776 DXL589776 EHH589776 ERD589776 FAZ589776 FKV589776 FUR589776 GEN589776 GOJ589776 GYF589776 HIB589776 HRX589776 IBT589776 ILP589776 IVL589776 JFH589776 JPD589776 JYZ589776 KIV589776 KSR589776 LCN589776 LMJ589776 LWF589776 MGB589776 MPX589776 MZT589776 NJP589776 NTL589776 ODH589776 OND589776 OWZ589776 PGV589776 PQR589776 QAN589776 QKJ589776 QUF589776 REB589776 RNX589776 RXT589776 SHP589776 SRL589776 TBH589776 TLD589776 TUZ589776 UEV589776 UOR589776 UYN589776 VIJ589776 VSF589776 WCB589776 WLX589776 WVT589776 F655312:G655312 JH655312 TD655312 ACZ655312 AMV655312 AWR655312 BGN655312 BQJ655312 CAF655312 CKB655312 CTX655312 DDT655312 DNP655312 DXL655312 EHH655312 ERD655312 FAZ655312 FKV655312 FUR655312 GEN655312 GOJ655312 GYF655312 HIB655312 HRX655312 IBT655312 ILP655312 IVL655312 JFH655312 JPD655312 JYZ655312 KIV655312 KSR655312 LCN655312 LMJ655312 LWF655312 MGB655312 MPX655312 MZT655312 NJP655312 NTL655312 ODH655312 OND655312 OWZ655312 PGV655312 PQR655312 QAN655312 QKJ655312 QUF655312 REB655312 RNX655312 RXT655312 SHP655312 SRL655312 TBH655312 TLD655312 TUZ655312 UEV655312 UOR655312 UYN655312 VIJ655312 VSF655312 WCB655312 WLX655312 WVT655312 F720848:G720848 JH720848 TD720848 ACZ720848 AMV720848 AWR720848 BGN720848 BQJ720848 CAF720848 CKB720848 CTX720848 DDT720848 DNP720848 DXL720848 EHH720848 ERD720848 FAZ720848 FKV720848 FUR720848 GEN720848 GOJ720848 GYF720848 HIB720848 HRX720848 IBT720848 ILP720848 IVL720848 JFH720848 JPD720848 JYZ720848 KIV720848 KSR720848 LCN720848 LMJ720848 LWF720848 MGB720848 MPX720848 MZT720848 NJP720848 NTL720848 ODH720848 OND720848 OWZ720848 PGV720848 PQR720848 QAN720848 QKJ720848 QUF720848 REB720848 RNX720848 RXT720848 SHP720848 SRL720848 TBH720848 TLD720848 TUZ720848 UEV720848 UOR720848 UYN720848 VIJ720848 VSF720848 WCB720848 WLX720848 WVT720848 F786384:G786384 JH786384 TD786384 ACZ786384 AMV786384 AWR786384 BGN786384 BQJ786384 CAF786384 CKB786384 CTX786384 DDT786384 DNP786384 DXL786384 EHH786384 ERD786384 FAZ786384 FKV786384 FUR786384 GEN786384 GOJ786384 GYF786384 HIB786384 HRX786384 IBT786384 ILP786384 IVL786384 JFH786384 JPD786384 JYZ786384 KIV786384 KSR786384 LCN786384 LMJ786384 LWF786384 MGB786384 MPX786384 MZT786384 NJP786384 NTL786384 ODH786384 OND786384 OWZ786384 PGV786384 PQR786384 QAN786384 QKJ786384 QUF786384 REB786384 RNX786384 RXT786384 SHP786384 SRL786384 TBH786384 TLD786384 TUZ786384 UEV786384 UOR786384 UYN786384 VIJ786384 VSF786384 WCB786384 WLX786384 WVT786384 F851920:G851920 JH851920 TD851920 ACZ851920 AMV851920 AWR851920 BGN851920 BQJ851920 CAF851920 CKB851920 CTX851920 DDT851920 DNP851920 DXL851920 EHH851920 ERD851920 FAZ851920 FKV851920 FUR851920 GEN851920 GOJ851920 GYF851920 HIB851920 HRX851920 IBT851920 ILP851920 IVL851920 JFH851920 JPD851920 JYZ851920 KIV851920 KSR851920 LCN851920 LMJ851920 LWF851920 MGB851920 MPX851920 MZT851920 NJP851920 NTL851920 ODH851920 OND851920 OWZ851920 PGV851920 PQR851920 QAN851920 QKJ851920 QUF851920 REB851920 RNX851920 RXT851920 SHP851920 SRL851920 TBH851920 TLD851920 TUZ851920 UEV851920 UOR851920 UYN851920 VIJ851920 VSF851920 WCB851920 WLX851920 WVT851920 F917456:G917456 JH917456 TD917456 ACZ917456 AMV917456 AWR917456 BGN917456 BQJ917456 CAF917456 CKB917456 CTX917456 DDT917456 DNP917456 DXL917456 EHH917456 ERD917456 FAZ917456 FKV917456 FUR917456 GEN917456 GOJ917456 GYF917456 HIB917456 HRX917456 IBT917456 ILP917456 IVL917456 JFH917456 JPD917456 JYZ917456 KIV917456 KSR917456 LCN917456 LMJ917456 LWF917456 MGB917456 MPX917456 MZT917456 NJP917456 NTL917456 ODH917456 OND917456 OWZ917456 PGV917456 PQR917456 QAN917456 QKJ917456 QUF917456 REB917456 RNX917456 RXT917456 SHP917456 SRL917456 TBH917456 TLD917456 TUZ917456 UEV917456 UOR917456 UYN917456 VIJ917456 VSF917456 WCB917456 WLX917456 WVT917456 F982992:G982992 JH982992 TD982992 ACZ982992 AMV982992 AWR982992 BGN982992 BQJ982992 CAF982992 CKB982992 CTX982992 DDT982992 DNP982992 DXL982992 EHH982992 ERD982992 FAZ982992 FKV982992 FUR982992 GEN982992 GOJ982992 GYF982992 HIB982992 HRX982992 IBT982992 ILP982992 IVL982992 JFH982992 JPD982992 JYZ982992 KIV982992 KSR982992 LCN982992 LMJ982992 LWF982992 MGB982992 MPX982992 MZT982992 NJP982992 NTL982992 ODH982992 OND982992 OWZ982992 PGV982992 PQR982992 QAN982992 QKJ982992 QUF982992 REB982992 RNX982992 RXT982992 SHP982992 SRL982992 TBH982992 TLD982992 TUZ982992 UEV982992 UOR982992 UYN982992 VIJ982992 VSF982992 WCB982992 WLX982992 WVT982992" xr:uid="{00000000-0002-0000-0200-00000A000000}"/>
    <dataValidation allowBlank="1" showInputMessage="1" showErrorMessage="1" prompt="NIT" sqref="F65489:G65489 JH65489 TD65489 ACZ65489 AMV65489 AWR65489 BGN65489 BQJ65489 CAF65489 CKB65489 CTX65489 DDT65489 DNP65489 DXL65489 EHH65489 ERD65489 FAZ65489 FKV65489 FUR65489 GEN65489 GOJ65489 GYF65489 HIB65489 HRX65489 IBT65489 ILP65489 IVL65489 JFH65489 JPD65489 JYZ65489 KIV65489 KSR65489 LCN65489 LMJ65489 LWF65489 MGB65489 MPX65489 MZT65489 NJP65489 NTL65489 ODH65489 OND65489 OWZ65489 PGV65489 PQR65489 QAN65489 QKJ65489 QUF65489 REB65489 RNX65489 RXT65489 SHP65489 SRL65489 TBH65489 TLD65489 TUZ65489 UEV65489 UOR65489 UYN65489 VIJ65489 VSF65489 WCB65489 WLX65489 WVT65489 F131025:G131025 JH131025 TD131025 ACZ131025 AMV131025 AWR131025 BGN131025 BQJ131025 CAF131025 CKB131025 CTX131025 DDT131025 DNP131025 DXL131025 EHH131025 ERD131025 FAZ131025 FKV131025 FUR131025 GEN131025 GOJ131025 GYF131025 HIB131025 HRX131025 IBT131025 ILP131025 IVL131025 JFH131025 JPD131025 JYZ131025 KIV131025 KSR131025 LCN131025 LMJ131025 LWF131025 MGB131025 MPX131025 MZT131025 NJP131025 NTL131025 ODH131025 OND131025 OWZ131025 PGV131025 PQR131025 QAN131025 QKJ131025 QUF131025 REB131025 RNX131025 RXT131025 SHP131025 SRL131025 TBH131025 TLD131025 TUZ131025 UEV131025 UOR131025 UYN131025 VIJ131025 VSF131025 WCB131025 WLX131025 WVT131025 F196561:G196561 JH196561 TD196561 ACZ196561 AMV196561 AWR196561 BGN196561 BQJ196561 CAF196561 CKB196561 CTX196561 DDT196561 DNP196561 DXL196561 EHH196561 ERD196561 FAZ196561 FKV196561 FUR196561 GEN196561 GOJ196561 GYF196561 HIB196561 HRX196561 IBT196561 ILP196561 IVL196561 JFH196561 JPD196561 JYZ196561 KIV196561 KSR196561 LCN196561 LMJ196561 LWF196561 MGB196561 MPX196561 MZT196561 NJP196561 NTL196561 ODH196561 OND196561 OWZ196561 PGV196561 PQR196561 QAN196561 QKJ196561 QUF196561 REB196561 RNX196561 RXT196561 SHP196561 SRL196561 TBH196561 TLD196561 TUZ196561 UEV196561 UOR196561 UYN196561 VIJ196561 VSF196561 WCB196561 WLX196561 WVT196561 F262097:G262097 JH262097 TD262097 ACZ262097 AMV262097 AWR262097 BGN262097 BQJ262097 CAF262097 CKB262097 CTX262097 DDT262097 DNP262097 DXL262097 EHH262097 ERD262097 FAZ262097 FKV262097 FUR262097 GEN262097 GOJ262097 GYF262097 HIB262097 HRX262097 IBT262097 ILP262097 IVL262097 JFH262097 JPD262097 JYZ262097 KIV262097 KSR262097 LCN262097 LMJ262097 LWF262097 MGB262097 MPX262097 MZT262097 NJP262097 NTL262097 ODH262097 OND262097 OWZ262097 PGV262097 PQR262097 QAN262097 QKJ262097 QUF262097 REB262097 RNX262097 RXT262097 SHP262097 SRL262097 TBH262097 TLD262097 TUZ262097 UEV262097 UOR262097 UYN262097 VIJ262097 VSF262097 WCB262097 WLX262097 WVT262097 F327633:G327633 JH327633 TD327633 ACZ327633 AMV327633 AWR327633 BGN327633 BQJ327633 CAF327633 CKB327633 CTX327633 DDT327633 DNP327633 DXL327633 EHH327633 ERD327633 FAZ327633 FKV327633 FUR327633 GEN327633 GOJ327633 GYF327633 HIB327633 HRX327633 IBT327633 ILP327633 IVL327633 JFH327633 JPD327633 JYZ327633 KIV327633 KSR327633 LCN327633 LMJ327633 LWF327633 MGB327633 MPX327633 MZT327633 NJP327633 NTL327633 ODH327633 OND327633 OWZ327633 PGV327633 PQR327633 QAN327633 QKJ327633 QUF327633 REB327633 RNX327633 RXT327633 SHP327633 SRL327633 TBH327633 TLD327633 TUZ327633 UEV327633 UOR327633 UYN327633 VIJ327633 VSF327633 WCB327633 WLX327633 WVT327633 F393169:G393169 JH393169 TD393169 ACZ393169 AMV393169 AWR393169 BGN393169 BQJ393169 CAF393169 CKB393169 CTX393169 DDT393169 DNP393169 DXL393169 EHH393169 ERD393169 FAZ393169 FKV393169 FUR393169 GEN393169 GOJ393169 GYF393169 HIB393169 HRX393169 IBT393169 ILP393169 IVL393169 JFH393169 JPD393169 JYZ393169 KIV393169 KSR393169 LCN393169 LMJ393169 LWF393169 MGB393169 MPX393169 MZT393169 NJP393169 NTL393169 ODH393169 OND393169 OWZ393169 PGV393169 PQR393169 QAN393169 QKJ393169 QUF393169 REB393169 RNX393169 RXT393169 SHP393169 SRL393169 TBH393169 TLD393169 TUZ393169 UEV393169 UOR393169 UYN393169 VIJ393169 VSF393169 WCB393169 WLX393169 WVT393169 F458705:G458705 JH458705 TD458705 ACZ458705 AMV458705 AWR458705 BGN458705 BQJ458705 CAF458705 CKB458705 CTX458705 DDT458705 DNP458705 DXL458705 EHH458705 ERD458705 FAZ458705 FKV458705 FUR458705 GEN458705 GOJ458705 GYF458705 HIB458705 HRX458705 IBT458705 ILP458705 IVL458705 JFH458705 JPD458705 JYZ458705 KIV458705 KSR458705 LCN458705 LMJ458705 LWF458705 MGB458705 MPX458705 MZT458705 NJP458705 NTL458705 ODH458705 OND458705 OWZ458705 PGV458705 PQR458705 QAN458705 QKJ458705 QUF458705 REB458705 RNX458705 RXT458705 SHP458705 SRL458705 TBH458705 TLD458705 TUZ458705 UEV458705 UOR458705 UYN458705 VIJ458705 VSF458705 WCB458705 WLX458705 WVT458705 F524241:G524241 JH524241 TD524241 ACZ524241 AMV524241 AWR524241 BGN524241 BQJ524241 CAF524241 CKB524241 CTX524241 DDT524241 DNP524241 DXL524241 EHH524241 ERD524241 FAZ524241 FKV524241 FUR524241 GEN524241 GOJ524241 GYF524241 HIB524241 HRX524241 IBT524241 ILP524241 IVL524241 JFH524241 JPD524241 JYZ524241 KIV524241 KSR524241 LCN524241 LMJ524241 LWF524241 MGB524241 MPX524241 MZT524241 NJP524241 NTL524241 ODH524241 OND524241 OWZ524241 PGV524241 PQR524241 QAN524241 QKJ524241 QUF524241 REB524241 RNX524241 RXT524241 SHP524241 SRL524241 TBH524241 TLD524241 TUZ524241 UEV524241 UOR524241 UYN524241 VIJ524241 VSF524241 WCB524241 WLX524241 WVT524241 F589777:G589777 JH589777 TD589777 ACZ589777 AMV589777 AWR589777 BGN589777 BQJ589777 CAF589777 CKB589777 CTX589777 DDT589777 DNP589777 DXL589777 EHH589777 ERD589777 FAZ589777 FKV589777 FUR589777 GEN589777 GOJ589777 GYF589777 HIB589777 HRX589777 IBT589777 ILP589777 IVL589777 JFH589777 JPD589777 JYZ589777 KIV589777 KSR589777 LCN589777 LMJ589777 LWF589777 MGB589777 MPX589777 MZT589777 NJP589777 NTL589777 ODH589777 OND589777 OWZ589777 PGV589777 PQR589777 QAN589777 QKJ589777 QUF589777 REB589777 RNX589777 RXT589777 SHP589777 SRL589777 TBH589777 TLD589777 TUZ589777 UEV589777 UOR589777 UYN589777 VIJ589777 VSF589777 WCB589777 WLX589777 WVT589777 F655313:G655313 JH655313 TD655313 ACZ655313 AMV655313 AWR655313 BGN655313 BQJ655313 CAF655313 CKB655313 CTX655313 DDT655313 DNP655313 DXL655313 EHH655313 ERD655313 FAZ655313 FKV655313 FUR655313 GEN655313 GOJ655313 GYF655313 HIB655313 HRX655313 IBT655313 ILP655313 IVL655313 JFH655313 JPD655313 JYZ655313 KIV655313 KSR655313 LCN655313 LMJ655313 LWF655313 MGB655313 MPX655313 MZT655313 NJP655313 NTL655313 ODH655313 OND655313 OWZ655313 PGV655313 PQR655313 QAN655313 QKJ655313 QUF655313 REB655313 RNX655313 RXT655313 SHP655313 SRL655313 TBH655313 TLD655313 TUZ655313 UEV655313 UOR655313 UYN655313 VIJ655313 VSF655313 WCB655313 WLX655313 WVT655313 F720849:G720849 JH720849 TD720849 ACZ720849 AMV720849 AWR720849 BGN720849 BQJ720849 CAF720849 CKB720849 CTX720849 DDT720849 DNP720849 DXL720849 EHH720849 ERD720849 FAZ720849 FKV720849 FUR720849 GEN720849 GOJ720849 GYF720849 HIB720849 HRX720849 IBT720849 ILP720849 IVL720849 JFH720849 JPD720849 JYZ720849 KIV720849 KSR720849 LCN720849 LMJ720849 LWF720849 MGB720849 MPX720849 MZT720849 NJP720849 NTL720849 ODH720849 OND720849 OWZ720849 PGV720849 PQR720849 QAN720849 QKJ720849 QUF720849 REB720849 RNX720849 RXT720849 SHP720849 SRL720849 TBH720849 TLD720849 TUZ720849 UEV720849 UOR720849 UYN720849 VIJ720849 VSF720849 WCB720849 WLX720849 WVT720849 F786385:G786385 JH786385 TD786385 ACZ786385 AMV786385 AWR786385 BGN786385 BQJ786385 CAF786385 CKB786385 CTX786385 DDT786385 DNP786385 DXL786385 EHH786385 ERD786385 FAZ786385 FKV786385 FUR786385 GEN786385 GOJ786385 GYF786385 HIB786385 HRX786385 IBT786385 ILP786385 IVL786385 JFH786385 JPD786385 JYZ786385 KIV786385 KSR786385 LCN786385 LMJ786385 LWF786385 MGB786385 MPX786385 MZT786385 NJP786385 NTL786385 ODH786385 OND786385 OWZ786385 PGV786385 PQR786385 QAN786385 QKJ786385 QUF786385 REB786385 RNX786385 RXT786385 SHP786385 SRL786385 TBH786385 TLD786385 TUZ786385 UEV786385 UOR786385 UYN786385 VIJ786385 VSF786385 WCB786385 WLX786385 WVT786385 F851921:G851921 JH851921 TD851921 ACZ851921 AMV851921 AWR851921 BGN851921 BQJ851921 CAF851921 CKB851921 CTX851921 DDT851921 DNP851921 DXL851921 EHH851921 ERD851921 FAZ851921 FKV851921 FUR851921 GEN851921 GOJ851921 GYF851921 HIB851921 HRX851921 IBT851921 ILP851921 IVL851921 JFH851921 JPD851921 JYZ851921 KIV851921 KSR851921 LCN851921 LMJ851921 LWF851921 MGB851921 MPX851921 MZT851921 NJP851921 NTL851921 ODH851921 OND851921 OWZ851921 PGV851921 PQR851921 QAN851921 QKJ851921 QUF851921 REB851921 RNX851921 RXT851921 SHP851921 SRL851921 TBH851921 TLD851921 TUZ851921 UEV851921 UOR851921 UYN851921 VIJ851921 VSF851921 WCB851921 WLX851921 WVT851921 F917457:G917457 JH917457 TD917457 ACZ917457 AMV917457 AWR917457 BGN917457 BQJ917457 CAF917457 CKB917457 CTX917457 DDT917457 DNP917457 DXL917457 EHH917457 ERD917457 FAZ917457 FKV917457 FUR917457 GEN917457 GOJ917457 GYF917457 HIB917457 HRX917457 IBT917457 ILP917457 IVL917457 JFH917457 JPD917457 JYZ917457 KIV917457 KSR917457 LCN917457 LMJ917457 LWF917457 MGB917457 MPX917457 MZT917457 NJP917457 NTL917457 ODH917457 OND917457 OWZ917457 PGV917457 PQR917457 QAN917457 QKJ917457 QUF917457 REB917457 RNX917457 RXT917457 SHP917457 SRL917457 TBH917457 TLD917457 TUZ917457 UEV917457 UOR917457 UYN917457 VIJ917457 VSF917457 WCB917457 WLX917457 WVT917457 F982993:G982993 JH982993 TD982993 ACZ982993 AMV982993 AWR982993 BGN982993 BQJ982993 CAF982993 CKB982993 CTX982993 DDT982993 DNP982993 DXL982993 EHH982993 ERD982993 FAZ982993 FKV982993 FUR982993 GEN982993 GOJ982993 GYF982993 HIB982993 HRX982993 IBT982993 ILP982993 IVL982993 JFH982993 JPD982993 JYZ982993 KIV982993 KSR982993 LCN982993 LMJ982993 LWF982993 MGB982993 MPX982993 MZT982993 NJP982993 NTL982993 ODH982993 OND982993 OWZ982993 PGV982993 PQR982993 QAN982993 QKJ982993 QUF982993 REB982993 RNX982993 RXT982993 SHP982993 SRL982993 TBH982993 TLD982993 TUZ982993 UEV982993 UOR982993 UYN982993 VIJ982993 VSF982993 WCB982993 WLX982993 WVT982993" xr:uid="{00000000-0002-0000-0200-00000B000000}"/>
    <dataValidation allowBlank="1" showInputMessage="1" showErrorMessage="1" prompt="Fecha de corte del Estado Financiero" sqref="F65490:G65490 JH65490 TD65490 ACZ65490 AMV65490 AWR65490 BGN65490 BQJ65490 CAF65490 CKB65490 CTX65490 DDT65490 DNP65490 DXL65490 EHH65490 ERD65490 FAZ65490 FKV65490 FUR65490 GEN65490 GOJ65490 GYF65490 HIB65490 HRX65490 IBT65490 ILP65490 IVL65490 JFH65490 JPD65490 JYZ65490 KIV65490 KSR65490 LCN65490 LMJ65490 LWF65490 MGB65490 MPX65490 MZT65490 NJP65490 NTL65490 ODH65490 OND65490 OWZ65490 PGV65490 PQR65490 QAN65490 QKJ65490 QUF65490 REB65490 RNX65490 RXT65490 SHP65490 SRL65490 TBH65490 TLD65490 TUZ65490 UEV65490 UOR65490 UYN65490 VIJ65490 VSF65490 WCB65490 WLX65490 WVT65490 F131026:G131026 JH131026 TD131026 ACZ131026 AMV131026 AWR131026 BGN131026 BQJ131026 CAF131026 CKB131026 CTX131026 DDT131026 DNP131026 DXL131026 EHH131026 ERD131026 FAZ131026 FKV131026 FUR131026 GEN131026 GOJ131026 GYF131026 HIB131026 HRX131026 IBT131026 ILP131026 IVL131026 JFH131026 JPD131026 JYZ131026 KIV131026 KSR131026 LCN131026 LMJ131026 LWF131026 MGB131026 MPX131026 MZT131026 NJP131026 NTL131026 ODH131026 OND131026 OWZ131026 PGV131026 PQR131026 QAN131026 QKJ131026 QUF131026 REB131026 RNX131026 RXT131026 SHP131026 SRL131026 TBH131026 TLD131026 TUZ131026 UEV131026 UOR131026 UYN131026 VIJ131026 VSF131026 WCB131026 WLX131026 WVT131026 F196562:G196562 JH196562 TD196562 ACZ196562 AMV196562 AWR196562 BGN196562 BQJ196562 CAF196562 CKB196562 CTX196562 DDT196562 DNP196562 DXL196562 EHH196562 ERD196562 FAZ196562 FKV196562 FUR196562 GEN196562 GOJ196562 GYF196562 HIB196562 HRX196562 IBT196562 ILP196562 IVL196562 JFH196562 JPD196562 JYZ196562 KIV196562 KSR196562 LCN196562 LMJ196562 LWF196562 MGB196562 MPX196562 MZT196562 NJP196562 NTL196562 ODH196562 OND196562 OWZ196562 PGV196562 PQR196562 QAN196562 QKJ196562 QUF196562 REB196562 RNX196562 RXT196562 SHP196562 SRL196562 TBH196562 TLD196562 TUZ196562 UEV196562 UOR196562 UYN196562 VIJ196562 VSF196562 WCB196562 WLX196562 WVT196562 F262098:G262098 JH262098 TD262098 ACZ262098 AMV262098 AWR262098 BGN262098 BQJ262098 CAF262098 CKB262098 CTX262098 DDT262098 DNP262098 DXL262098 EHH262098 ERD262098 FAZ262098 FKV262098 FUR262098 GEN262098 GOJ262098 GYF262098 HIB262098 HRX262098 IBT262098 ILP262098 IVL262098 JFH262098 JPD262098 JYZ262098 KIV262098 KSR262098 LCN262098 LMJ262098 LWF262098 MGB262098 MPX262098 MZT262098 NJP262098 NTL262098 ODH262098 OND262098 OWZ262098 PGV262098 PQR262098 QAN262098 QKJ262098 QUF262098 REB262098 RNX262098 RXT262098 SHP262098 SRL262098 TBH262098 TLD262098 TUZ262098 UEV262098 UOR262098 UYN262098 VIJ262098 VSF262098 WCB262098 WLX262098 WVT262098 F327634:G327634 JH327634 TD327634 ACZ327634 AMV327634 AWR327634 BGN327634 BQJ327634 CAF327634 CKB327634 CTX327634 DDT327634 DNP327634 DXL327634 EHH327634 ERD327634 FAZ327634 FKV327634 FUR327634 GEN327634 GOJ327634 GYF327634 HIB327634 HRX327634 IBT327634 ILP327634 IVL327634 JFH327634 JPD327634 JYZ327634 KIV327634 KSR327634 LCN327634 LMJ327634 LWF327634 MGB327634 MPX327634 MZT327634 NJP327634 NTL327634 ODH327634 OND327634 OWZ327634 PGV327634 PQR327634 QAN327634 QKJ327634 QUF327634 REB327634 RNX327634 RXT327634 SHP327634 SRL327634 TBH327634 TLD327634 TUZ327634 UEV327634 UOR327634 UYN327634 VIJ327634 VSF327634 WCB327634 WLX327634 WVT327634 F393170:G393170 JH393170 TD393170 ACZ393170 AMV393170 AWR393170 BGN393170 BQJ393170 CAF393170 CKB393170 CTX393170 DDT393170 DNP393170 DXL393170 EHH393170 ERD393170 FAZ393170 FKV393170 FUR393170 GEN393170 GOJ393170 GYF393170 HIB393170 HRX393170 IBT393170 ILP393170 IVL393170 JFH393170 JPD393170 JYZ393170 KIV393170 KSR393170 LCN393170 LMJ393170 LWF393170 MGB393170 MPX393170 MZT393170 NJP393170 NTL393170 ODH393170 OND393170 OWZ393170 PGV393170 PQR393170 QAN393170 QKJ393170 QUF393170 REB393170 RNX393170 RXT393170 SHP393170 SRL393170 TBH393170 TLD393170 TUZ393170 UEV393170 UOR393170 UYN393170 VIJ393170 VSF393170 WCB393170 WLX393170 WVT393170 F458706:G458706 JH458706 TD458706 ACZ458706 AMV458706 AWR458706 BGN458706 BQJ458706 CAF458706 CKB458706 CTX458706 DDT458706 DNP458706 DXL458706 EHH458706 ERD458706 FAZ458706 FKV458706 FUR458706 GEN458706 GOJ458706 GYF458706 HIB458706 HRX458706 IBT458706 ILP458706 IVL458706 JFH458706 JPD458706 JYZ458706 KIV458706 KSR458706 LCN458706 LMJ458706 LWF458706 MGB458706 MPX458706 MZT458706 NJP458706 NTL458706 ODH458706 OND458706 OWZ458706 PGV458706 PQR458706 QAN458706 QKJ458706 QUF458706 REB458706 RNX458706 RXT458706 SHP458706 SRL458706 TBH458706 TLD458706 TUZ458706 UEV458706 UOR458706 UYN458706 VIJ458706 VSF458706 WCB458706 WLX458706 WVT458706 F524242:G524242 JH524242 TD524242 ACZ524242 AMV524242 AWR524242 BGN524242 BQJ524242 CAF524242 CKB524242 CTX524242 DDT524242 DNP524242 DXL524242 EHH524242 ERD524242 FAZ524242 FKV524242 FUR524242 GEN524242 GOJ524242 GYF524242 HIB524242 HRX524242 IBT524242 ILP524242 IVL524242 JFH524242 JPD524242 JYZ524242 KIV524242 KSR524242 LCN524242 LMJ524242 LWF524242 MGB524242 MPX524242 MZT524242 NJP524242 NTL524242 ODH524242 OND524242 OWZ524242 PGV524242 PQR524242 QAN524242 QKJ524242 QUF524242 REB524242 RNX524242 RXT524242 SHP524242 SRL524242 TBH524242 TLD524242 TUZ524242 UEV524242 UOR524242 UYN524242 VIJ524242 VSF524242 WCB524242 WLX524242 WVT524242 F589778:G589778 JH589778 TD589778 ACZ589778 AMV589778 AWR589778 BGN589778 BQJ589778 CAF589778 CKB589778 CTX589778 DDT589778 DNP589778 DXL589778 EHH589778 ERD589778 FAZ589778 FKV589778 FUR589778 GEN589778 GOJ589778 GYF589778 HIB589778 HRX589778 IBT589778 ILP589778 IVL589778 JFH589778 JPD589778 JYZ589778 KIV589778 KSR589778 LCN589778 LMJ589778 LWF589778 MGB589778 MPX589778 MZT589778 NJP589778 NTL589778 ODH589778 OND589778 OWZ589778 PGV589778 PQR589778 QAN589778 QKJ589778 QUF589778 REB589778 RNX589778 RXT589778 SHP589778 SRL589778 TBH589778 TLD589778 TUZ589778 UEV589778 UOR589778 UYN589778 VIJ589778 VSF589778 WCB589778 WLX589778 WVT589778 F655314:G655314 JH655314 TD655314 ACZ655314 AMV655314 AWR655314 BGN655314 BQJ655314 CAF655314 CKB655314 CTX655314 DDT655314 DNP655314 DXL655314 EHH655314 ERD655314 FAZ655314 FKV655314 FUR655314 GEN655314 GOJ655314 GYF655314 HIB655314 HRX655314 IBT655314 ILP655314 IVL655314 JFH655314 JPD655314 JYZ655314 KIV655314 KSR655314 LCN655314 LMJ655314 LWF655314 MGB655314 MPX655314 MZT655314 NJP655314 NTL655314 ODH655314 OND655314 OWZ655314 PGV655314 PQR655314 QAN655314 QKJ655314 QUF655314 REB655314 RNX655314 RXT655314 SHP655314 SRL655314 TBH655314 TLD655314 TUZ655314 UEV655314 UOR655314 UYN655314 VIJ655314 VSF655314 WCB655314 WLX655314 WVT655314 F720850:G720850 JH720850 TD720850 ACZ720850 AMV720850 AWR720850 BGN720850 BQJ720850 CAF720850 CKB720850 CTX720850 DDT720850 DNP720850 DXL720850 EHH720850 ERD720850 FAZ720850 FKV720850 FUR720850 GEN720850 GOJ720850 GYF720850 HIB720850 HRX720850 IBT720850 ILP720850 IVL720850 JFH720850 JPD720850 JYZ720850 KIV720850 KSR720850 LCN720850 LMJ720850 LWF720850 MGB720850 MPX720850 MZT720850 NJP720850 NTL720850 ODH720850 OND720850 OWZ720850 PGV720850 PQR720850 QAN720850 QKJ720850 QUF720850 REB720850 RNX720850 RXT720850 SHP720850 SRL720850 TBH720850 TLD720850 TUZ720850 UEV720850 UOR720850 UYN720850 VIJ720850 VSF720850 WCB720850 WLX720850 WVT720850 F786386:G786386 JH786386 TD786386 ACZ786386 AMV786386 AWR786386 BGN786386 BQJ786386 CAF786386 CKB786386 CTX786386 DDT786386 DNP786386 DXL786386 EHH786386 ERD786386 FAZ786386 FKV786386 FUR786386 GEN786386 GOJ786386 GYF786386 HIB786386 HRX786386 IBT786386 ILP786386 IVL786386 JFH786386 JPD786386 JYZ786386 KIV786386 KSR786386 LCN786386 LMJ786386 LWF786386 MGB786386 MPX786386 MZT786386 NJP786386 NTL786386 ODH786386 OND786386 OWZ786386 PGV786386 PQR786386 QAN786386 QKJ786386 QUF786386 REB786386 RNX786386 RXT786386 SHP786386 SRL786386 TBH786386 TLD786386 TUZ786386 UEV786386 UOR786386 UYN786386 VIJ786386 VSF786386 WCB786386 WLX786386 WVT786386 F851922:G851922 JH851922 TD851922 ACZ851922 AMV851922 AWR851922 BGN851922 BQJ851922 CAF851922 CKB851922 CTX851922 DDT851922 DNP851922 DXL851922 EHH851922 ERD851922 FAZ851922 FKV851922 FUR851922 GEN851922 GOJ851922 GYF851922 HIB851922 HRX851922 IBT851922 ILP851922 IVL851922 JFH851922 JPD851922 JYZ851922 KIV851922 KSR851922 LCN851922 LMJ851922 LWF851922 MGB851922 MPX851922 MZT851922 NJP851922 NTL851922 ODH851922 OND851922 OWZ851922 PGV851922 PQR851922 QAN851922 QKJ851922 QUF851922 REB851922 RNX851922 RXT851922 SHP851922 SRL851922 TBH851922 TLD851922 TUZ851922 UEV851922 UOR851922 UYN851922 VIJ851922 VSF851922 WCB851922 WLX851922 WVT851922 F917458:G917458 JH917458 TD917458 ACZ917458 AMV917458 AWR917458 BGN917458 BQJ917458 CAF917458 CKB917458 CTX917458 DDT917458 DNP917458 DXL917458 EHH917458 ERD917458 FAZ917458 FKV917458 FUR917458 GEN917458 GOJ917458 GYF917458 HIB917458 HRX917458 IBT917458 ILP917458 IVL917458 JFH917458 JPD917458 JYZ917458 KIV917458 KSR917458 LCN917458 LMJ917458 LWF917458 MGB917458 MPX917458 MZT917458 NJP917458 NTL917458 ODH917458 OND917458 OWZ917458 PGV917458 PQR917458 QAN917458 QKJ917458 QUF917458 REB917458 RNX917458 RXT917458 SHP917458 SRL917458 TBH917458 TLD917458 TUZ917458 UEV917458 UOR917458 UYN917458 VIJ917458 VSF917458 WCB917458 WLX917458 WVT917458 F982994:G982994 JH982994 TD982994 ACZ982994 AMV982994 AWR982994 BGN982994 BQJ982994 CAF982994 CKB982994 CTX982994 DDT982994 DNP982994 DXL982994 EHH982994 ERD982994 FAZ982994 FKV982994 FUR982994 GEN982994 GOJ982994 GYF982994 HIB982994 HRX982994 IBT982994 ILP982994 IVL982994 JFH982994 JPD982994 JYZ982994 KIV982994 KSR982994 LCN982994 LMJ982994 LWF982994 MGB982994 MPX982994 MZT982994 NJP982994 NTL982994 ODH982994 OND982994 OWZ982994 PGV982994 PQR982994 QAN982994 QKJ982994 QUF982994 REB982994 RNX982994 RXT982994 SHP982994 SRL982994 TBH982994 TLD982994 TUZ982994 UEV982994 UOR982994 UYN982994 VIJ982994 VSF982994 WCB982994 WLX982994 WVT982994" xr:uid="{00000000-0002-0000-0200-00000C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H65763:I65764 JI65763:JK65764 TE65763:TG65764 ADA65763:ADC65764 AMW65763:AMY65764 AWS65763:AWU65764 BGO65763:BGQ65764 BQK65763:BQM65764 CAG65763:CAI65764 CKC65763:CKE65764 CTY65763:CUA65764 DDU65763:DDW65764 DNQ65763:DNS65764 DXM65763:DXO65764 EHI65763:EHK65764 ERE65763:ERG65764 FBA65763:FBC65764 FKW65763:FKY65764 FUS65763:FUU65764 GEO65763:GEQ65764 GOK65763:GOM65764 GYG65763:GYI65764 HIC65763:HIE65764 HRY65763:HSA65764 IBU65763:IBW65764 ILQ65763:ILS65764 IVM65763:IVO65764 JFI65763:JFK65764 JPE65763:JPG65764 JZA65763:JZC65764 KIW65763:KIY65764 KSS65763:KSU65764 LCO65763:LCQ65764 LMK65763:LMM65764 LWG65763:LWI65764 MGC65763:MGE65764 MPY65763:MQA65764 MZU65763:MZW65764 NJQ65763:NJS65764 NTM65763:NTO65764 ODI65763:ODK65764 ONE65763:ONG65764 OXA65763:OXC65764 PGW65763:PGY65764 PQS65763:PQU65764 QAO65763:QAQ65764 QKK65763:QKM65764 QUG65763:QUI65764 REC65763:REE65764 RNY65763:ROA65764 RXU65763:RXW65764 SHQ65763:SHS65764 SRM65763:SRO65764 TBI65763:TBK65764 TLE65763:TLG65764 TVA65763:TVC65764 UEW65763:UEY65764 UOS65763:UOU65764 UYO65763:UYQ65764 VIK65763:VIM65764 VSG65763:VSI65764 WCC65763:WCE65764 WLY65763:WMA65764 WVU65763:WVW65764 H131299:I131300 JI131299:JK131300 TE131299:TG131300 ADA131299:ADC131300 AMW131299:AMY131300 AWS131299:AWU131300 BGO131299:BGQ131300 BQK131299:BQM131300 CAG131299:CAI131300 CKC131299:CKE131300 CTY131299:CUA131300 DDU131299:DDW131300 DNQ131299:DNS131300 DXM131299:DXO131300 EHI131299:EHK131300 ERE131299:ERG131300 FBA131299:FBC131300 FKW131299:FKY131300 FUS131299:FUU131300 GEO131299:GEQ131300 GOK131299:GOM131300 GYG131299:GYI131300 HIC131299:HIE131300 HRY131299:HSA131300 IBU131299:IBW131300 ILQ131299:ILS131300 IVM131299:IVO131300 JFI131299:JFK131300 JPE131299:JPG131300 JZA131299:JZC131300 KIW131299:KIY131300 KSS131299:KSU131300 LCO131299:LCQ131300 LMK131299:LMM131300 LWG131299:LWI131300 MGC131299:MGE131300 MPY131299:MQA131300 MZU131299:MZW131300 NJQ131299:NJS131300 NTM131299:NTO131300 ODI131299:ODK131300 ONE131299:ONG131300 OXA131299:OXC131300 PGW131299:PGY131300 PQS131299:PQU131300 QAO131299:QAQ131300 QKK131299:QKM131300 QUG131299:QUI131300 REC131299:REE131300 RNY131299:ROA131300 RXU131299:RXW131300 SHQ131299:SHS131300 SRM131299:SRO131300 TBI131299:TBK131300 TLE131299:TLG131300 TVA131299:TVC131300 UEW131299:UEY131300 UOS131299:UOU131300 UYO131299:UYQ131300 VIK131299:VIM131300 VSG131299:VSI131300 WCC131299:WCE131300 WLY131299:WMA131300 WVU131299:WVW131300 H196835:I196836 JI196835:JK196836 TE196835:TG196836 ADA196835:ADC196836 AMW196835:AMY196836 AWS196835:AWU196836 BGO196835:BGQ196836 BQK196835:BQM196836 CAG196835:CAI196836 CKC196835:CKE196836 CTY196835:CUA196836 DDU196835:DDW196836 DNQ196835:DNS196836 DXM196835:DXO196836 EHI196835:EHK196836 ERE196835:ERG196836 FBA196835:FBC196836 FKW196835:FKY196836 FUS196835:FUU196836 GEO196835:GEQ196836 GOK196835:GOM196836 GYG196835:GYI196836 HIC196835:HIE196836 HRY196835:HSA196836 IBU196835:IBW196836 ILQ196835:ILS196836 IVM196835:IVO196836 JFI196835:JFK196836 JPE196835:JPG196836 JZA196835:JZC196836 KIW196835:KIY196836 KSS196835:KSU196836 LCO196835:LCQ196836 LMK196835:LMM196836 LWG196835:LWI196836 MGC196835:MGE196836 MPY196835:MQA196836 MZU196835:MZW196836 NJQ196835:NJS196836 NTM196835:NTO196836 ODI196835:ODK196836 ONE196835:ONG196836 OXA196835:OXC196836 PGW196835:PGY196836 PQS196835:PQU196836 QAO196835:QAQ196836 QKK196835:QKM196836 QUG196835:QUI196836 REC196835:REE196836 RNY196835:ROA196836 RXU196835:RXW196836 SHQ196835:SHS196836 SRM196835:SRO196836 TBI196835:TBK196836 TLE196835:TLG196836 TVA196835:TVC196836 UEW196835:UEY196836 UOS196835:UOU196836 UYO196835:UYQ196836 VIK196835:VIM196836 VSG196835:VSI196836 WCC196835:WCE196836 WLY196835:WMA196836 WVU196835:WVW196836 H262371:I262372 JI262371:JK262372 TE262371:TG262372 ADA262371:ADC262372 AMW262371:AMY262372 AWS262371:AWU262372 BGO262371:BGQ262372 BQK262371:BQM262372 CAG262371:CAI262372 CKC262371:CKE262372 CTY262371:CUA262372 DDU262371:DDW262372 DNQ262371:DNS262372 DXM262371:DXO262372 EHI262371:EHK262372 ERE262371:ERG262372 FBA262371:FBC262372 FKW262371:FKY262372 FUS262371:FUU262372 GEO262371:GEQ262372 GOK262371:GOM262372 GYG262371:GYI262372 HIC262371:HIE262372 HRY262371:HSA262372 IBU262371:IBW262372 ILQ262371:ILS262372 IVM262371:IVO262372 JFI262371:JFK262372 JPE262371:JPG262372 JZA262371:JZC262372 KIW262371:KIY262372 KSS262371:KSU262372 LCO262371:LCQ262372 LMK262371:LMM262372 LWG262371:LWI262372 MGC262371:MGE262372 MPY262371:MQA262372 MZU262371:MZW262372 NJQ262371:NJS262372 NTM262371:NTO262372 ODI262371:ODK262372 ONE262371:ONG262372 OXA262371:OXC262372 PGW262371:PGY262372 PQS262371:PQU262372 QAO262371:QAQ262372 QKK262371:QKM262372 QUG262371:QUI262372 REC262371:REE262372 RNY262371:ROA262372 RXU262371:RXW262372 SHQ262371:SHS262372 SRM262371:SRO262372 TBI262371:TBK262372 TLE262371:TLG262372 TVA262371:TVC262372 UEW262371:UEY262372 UOS262371:UOU262372 UYO262371:UYQ262372 VIK262371:VIM262372 VSG262371:VSI262372 WCC262371:WCE262372 WLY262371:WMA262372 WVU262371:WVW262372 H327907:I327908 JI327907:JK327908 TE327907:TG327908 ADA327907:ADC327908 AMW327907:AMY327908 AWS327907:AWU327908 BGO327907:BGQ327908 BQK327907:BQM327908 CAG327907:CAI327908 CKC327907:CKE327908 CTY327907:CUA327908 DDU327907:DDW327908 DNQ327907:DNS327908 DXM327907:DXO327908 EHI327907:EHK327908 ERE327907:ERG327908 FBA327907:FBC327908 FKW327907:FKY327908 FUS327907:FUU327908 GEO327907:GEQ327908 GOK327907:GOM327908 GYG327907:GYI327908 HIC327907:HIE327908 HRY327907:HSA327908 IBU327907:IBW327908 ILQ327907:ILS327908 IVM327907:IVO327908 JFI327907:JFK327908 JPE327907:JPG327908 JZA327907:JZC327908 KIW327907:KIY327908 KSS327907:KSU327908 LCO327907:LCQ327908 LMK327907:LMM327908 LWG327907:LWI327908 MGC327907:MGE327908 MPY327907:MQA327908 MZU327907:MZW327908 NJQ327907:NJS327908 NTM327907:NTO327908 ODI327907:ODK327908 ONE327907:ONG327908 OXA327907:OXC327908 PGW327907:PGY327908 PQS327907:PQU327908 QAO327907:QAQ327908 QKK327907:QKM327908 QUG327907:QUI327908 REC327907:REE327908 RNY327907:ROA327908 RXU327907:RXW327908 SHQ327907:SHS327908 SRM327907:SRO327908 TBI327907:TBK327908 TLE327907:TLG327908 TVA327907:TVC327908 UEW327907:UEY327908 UOS327907:UOU327908 UYO327907:UYQ327908 VIK327907:VIM327908 VSG327907:VSI327908 WCC327907:WCE327908 WLY327907:WMA327908 WVU327907:WVW327908 H393443:I393444 JI393443:JK393444 TE393443:TG393444 ADA393443:ADC393444 AMW393443:AMY393444 AWS393443:AWU393444 BGO393443:BGQ393444 BQK393443:BQM393444 CAG393443:CAI393444 CKC393443:CKE393444 CTY393443:CUA393444 DDU393443:DDW393444 DNQ393443:DNS393444 DXM393443:DXO393444 EHI393443:EHK393444 ERE393443:ERG393444 FBA393443:FBC393444 FKW393443:FKY393444 FUS393443:FUU393444 GEO393443:GEQ393444 GOK393443:GOM393444 GYG393443:GYI393444 HIC393443:HIE393444 HRY393443:HSA393444 IBU393443:IBW393444 ILQ393443:ILS393444 IVM393443:IVO393444 JFI393443:JFK393444 JPE393443:JPG393444 JZA393443:JZC393444 KIW393443:KIY393444 KSS393443:KSU393444 LCO393443:LCQ393444 LMK393443:LMM393444 LWG393443:LWI393444 MGC393443:MGE393444 MPY393443:MQA393444 MZU393443:MZW393444 NJQ393443:NJS393444 NTM393443:NTO393444 ODI393443:ODK393444 ONE393443:ONG393444 OXA393443:OXC393444 PGW393443:PGY393444 PQS393443:PQU393444 QAO393443:QAQ393444 QKK393443:QKM393444 QUG393443:QUI393444 REC393443:REE393444 RNY393443:ROA393444 RXU393443:RXW393444 SHQ393443:SHS393444 SRM393443:SRO393444 TBI393443:TBK393444 TLE393443:TLG393444 TVA393443:TVC393444 UEW393443:UEY393444 UOS393443:UOU393444 UYO393443:UYQ393444 VIK393443:VIM393444 VSG393443:VSI393444 WCC393443:WCE393444 WLY393443:WMA393444 WVU393443:WVW393444 H458979:I458980 JI458979:JK458980 TE458979:TG458980 ADA458979:ADC458980 AMW458979:AMY458980 AWS458979:AWU458980 BGO458979:BGQ458980 BQK458979:BQM458980 CAG458979:CAI458980 CKC458979:CKE458980 CTY458979:CUA458980 DDU458979:DDW458980 DNQ458979:DNS458980 DXM458979:DXO458980 EHI458979:EHK458980 ERE458979:ERG458980 FBA458979:FBC458980 FKW458979:FKY458980 FUS458979:FUU458980 GEO458979:GEQ458980 GOK458979:GOM458980 GYG458979:GYI458980 HIC458979:HIE458980 HRY458979:HSA458980 IBU458979:IBW458980 ILQ458979:ILS458980 IVM458979:IVO458980 JFI458979:JFK458980 JPE458979:JPG458980 JZA458979:JZC458980 KIW458979:KIY458980 KSS458979:KSU458980 LCO458979:LCQ458980 LMK458979:LMM458980 LWG458979:LWI458980 MGC458979:MGE458980 MPY458979:MQA458980 MZU458979:MZW458980 NJQ458979:NJS458980 NTM458979:NTO458980 ODI458979:ODK458980 ONE458979:ONG458980 OXA458979:OXC458980 PGW458979:PGY458980 PQS458979:PQU458980 QAO458979:QAQ458980 QKK458979:QKM458980 QUG458979:QUI458980 REC458979:REE458980 RNY458979:ROA458980 RXU458979:RXW458980 SHQ458979:SHS458980 SRM458979:SRO458980 TBI458979:TBK458980 TLE458979:TLG458980 TVA458979:TVC458980 UEW458979:UEY458980 UOS458979:UOU458980 UYO458979:UYQ458980 VIK458979:VIM458980 VSG458979:VSI458980 WCC458979:WCE458980 WLY458979:WMA458980 WVU458979:WVW458980 H524515:I524516 JI524515:JK524516 TE524515:TG524516 ADA524515:ADC524516 AMW524515:AMY524516 AWS524515:AWU524516 BGO524515:BGQ524516 BQK524515:BQM524516 CAG524515:CAI524516 CKC524515:CKE524516 CTY524515:CUA524516 DDU524515:DDW524516 DNQ524515:DNS524516 DXM524515:DXO524516 EHI524515:EHK524516 ERE524515:ERG524516 FBA524515:FBC524516 FKW524515:FKY524516 FUS524515:FUU524516 GEO524515:GEQ524516 GOK524515:GOM524516 GYG524515:GYI524516 HIC524515:HIE524516 HRY524515:HSA524516 IBU524515:IBW524516 ILQ524515:ILS524516 IVM524515:IVO524516 JFI524515:JFK524516 JPE524515:JPG524516 JZA524515:JZC524516 KIW524515:KIY524516 KSS524515:KSU524516 LCO524515:LCQ524516 LMK524515:LMM524516 LWG524515:LWI524516 MGC524515:MGE524516 MPY524515:MQA524516 MZU524515:MZW524516 NJQ524515:NJS524516 NTM524515:NTO524516 ODI524515:ODK524516 ONE524515:ONG524516 OXA524515:OXC524516 PGW524515:PGY524516 PQS524515:PQU524516 QAO524515:QAQ524516 QKK524515:QKM524516 QUG524515:QUI524516 REC524515:REE524516 RNY524515:ROA524516 RXU524515:RXW524516 SHQ524515:SHS524516 SRM524515:SRO524516 TBI524515:TBK524516 TLE524515:TLG524516 TVA524515:TVC524516 UEW524515:UEY524516 UOS524515:UOU524516 UYO524515:UYQ524516 VIK524515:VIM524516 VSG524515:VSI524516 WCC524515:WCE524516 WLY524515:WMA524516 WVU524515:WVW524516 H590051:I590052 JI590051:JK590052 TE590051:TG590052 ADA590051:ADC590052 AMW590051:AMY590052 AWS590051:AWU590052 BGO590051:BGQ590052 BQK590051:BQM590052 CAG590051:CAI590052 CKC590051:CKE590052 CTY590051:CUA590052 DDU590051:DDW590052 DNQ590051:DNS590052 DXM590051:DXO590052 EHI590051:EHK590052 ERE590051:ERG590052 FBA590051:FBC590052 FKW590051:FKY590052 FUS590051:FUU590052 GEO590051:GEQ590052 GOK590051:GOM590052 GYG590051:GYI590052 HIC590051:HIE590052 HRY590051:HSA590052 IBU590051:IBW590052 ILQ590051:ILS590052 IVM590051:IVO590052 JFI590051:JFK590052 JPE590051:JPG590052 JZA590051:JZC590052 KIW590051:KIY590052 KSS590051:KSU590052 LCO590051:LCQ590052 LMK590051:LMM590052 LWG590051:LWI590052 MGC590051:MGE590052 MPY590051:MQA590052 MZU590051:MZW590052 NJQ590051:NJS590052 NTM590051:NTO590052 ODI590051:ODK590052 ONE590051:ONG590052 OXA590051:OXC590052 PGW590051:PGY590052 PQS590051:PQU590052 QAO590051:QAQ590052 QKK590051:QKM590052 QUG590051:QUI590052 REC590051:REE590052 RNY590051:ROA590052 RXU590051:RXW590052 SHQ590051:SHS590052 SRM590051:SRO590052 TBI590051:TBK590052 TLE590051:TLG590052 TVA590051:TVC590052 UEW590051:UEY590052 UOS590051:UOU590052 UYO590051:UYQ590052 VIK590051:VIM590052 VSG590051:VSI590052 WCC590051:WCE590052 WLY590051:WMA590052 WVU590051:WVW590052 H655587:I655588 JI655587:JK655588 TE655587:TG655588 ADA655587:ADC655588 AMW655587:AMY655588 AWS655587:AWU655588 BGO655587:BGQ655588 BQK655587:BQM655588 CAG655587:CAI655588 CKC655587:CKE655588 CTY655587:CUA655588 DDU655587:DDW655588 DNQ655587:DNS655588 DXM655587:DXO655588 EHI655587:EHK655588 ERE655587:ERG655588 FBA655587:FBC655588 FKW655587:FKY655588 FUS655587:FUU655588 GEO655587:GEQ655588 GOK655587:GOM655588 GYG655587:GYI655588 HIC655587:HIE655588 HRY655587:HSA655588 IBU655587:IBW655588 ILQ655587:ILS655588 IVM655587:IVO655588 JFI655587:JFK655588 JPE655587:JPG655588 JZA655587:JZC655588 KIW655587:KIY655588 KSS655587:KSU655588 LCO655587:LCQ655588 LMK655587:LMM655588 LWG655587:LWI655588 MGC655587:MGE655588 MPY655587:MQA655588 MZU655587:MZW655588 NJQ655587:NJS655588 NTM655587:NTO655588 ODI655587:ODK655588 ONE655587:ONG655588 OXA655587:OXC655588 PGW655587:PGY655588 PQS655587:PQU655588 QAO655587:QAQ655588 QKK655587:QKM655588 QUG655587:QUI655588 REC655587:REE655588 RNY655587:ROA655588 RXU655587:RXW655588 SHQ655587:SHS655588 SRM655587:SRO655588 TBI655587:TBK655588 TLE655587:TLG655588 TVA655587:TVC655588 UEW655587:UEY655588 UOS655587:UOU655588 UYO655587:UYQ655588 VIK655587:VIM655588 VSG655587:VSI655588 WCC655587:WCE655588 WLY655587:WMA655588 WVU655587:WVW655588 H721123:I721124 JI721123:JK721124 TE721123:TG721124 ADA721123:ADC721124 AMW721123:AMY721124 AWS721123:AWU721124 BGO721123:BGQ721124 BQK721123:BQM721124 CAG721123:CAI721124 CKC721123:CKE721124 CTY721123:CUA721124 DDU721123:DDW721124 DNQ721123:DNS721124 DXM721123:DXO721124 EHI721123:EHK721124 ERE721123:ERG721124 FBA721123:FBC721124 FKW721123:FKY721124 FUS721123:FUU721124 GEO721123:GEQ721124 GOK721123:GOM721124 GYG721123:GYI721124 HIC721123:HIE721124 HRY721123:HSA721124 IBU721123:IBW721124 ILQ721123:ILS721124 IVM721123:IVO721124 JFI721123:JFK721124 JPE721123:JPG721124 JZA721123:JZC721124 KIW721123:KIY721124 KSS721123:KSU721124 LCO721123:LCQ721124 LMK721123:LMM721124 LWG721123:LWI721124 MGC721123:MGE721124 MPY721123:MQA721124 MZU721123:MZW721124 NJQ721123:NJS721124 NTM721123:NTO721124 ODI721123:ODK721124 ONE721123:ONG721124 OXA721123:OXC721124 PGW721123:PGY721124 PQS721123:PQU721124 QAO721123:QAQ721124 QKK721123:QKM721124 QUG721123:QUI721124 REC721123:REE721124 RNY721123:ROA721124 RXU721123:RXW721124 SHQ721123:SHS721124 SRM721123:SRO721124 TBI721123:TBK721124 TLE721123:TLG721124 TVA721123:TVC721124 UEW721123:UEY721124 UOS721123:UOU721124 UYO721123:UYQ721124 VIK721123:VIM721124 VSG721123:VSI721124 WCC721123:WCE721124 WLY721123:WMA721124 WVU721123:WVW721124 H786659:I786660 JI786659:JK786660 TE786659:TG786660 ADA786659:ADC786660 AMW786659:AMY786660 AWS786659:AWU786660 BGO786659:BGQ786660 BQK786659:BQM786660 CAG786659:CAI786660 CKC786659:CKE786660 CTY786659:CUA786660 DDU786659:DDW786660 DNQ786659:DNS786660 DXM786659:DXO786660 EHI786659:EHK786660 ERE786659:ERG786660 FBA786659:FBC786660 FKW786659:FKY786660 FUS786659:FUU786660 GEO786659:GEQ786660 GOK786659:GOM786660 GYG786659:GYI786660 HIC786659:HIE786660 HRY786659:HSA786660 IBU786659:IBW786660 ILQ786659:ILS786660 IVM786659:IVO786660 JFI786659:JFK786660 JPE786659:JPG786660 JZA786659:JZC786660 KIW786659:KIY786660 KSS786659:KSU786660 LCO786659:LCQ786660 LMK786659:LMM786660 LWG786659:LWI786660 MGC786659:MGE786660 MPY786659:MQA786660 MZU786659:MZW786660 NJQ786659:NJS786660 NTM786659:NTO786660 ODI786659:ODK786660 ONE786659:ONG786660 OXA786659:OXC786660 PGW786659:PGY786660 PQS786659:PQU786660 QAO786659:QAQ786660 QKK786659:QKM786660 QUG786659:QUI786660 REC786659:REE786660 RNY786659:ROA786660 RXU786659:RXW786660 SHQ786659:SHS786660 SRM786659:SRO786660 TBI786659:TBK786660 TLE786659:TLG786660 TVA786659:TVC786660 UEW786659:UEY786660 UOS786659:UOU786660 UYO786659:UYQ786660 VIK786659:VIM786660 VSG786659:VSI786660 WCC786659:WCE786660 WLY786659:WMA786660 WVU786659:WVW786660 H852195:I852196 JI852195:JK852196 TE852195:TG852196 ADA852195:ADC852196 AMW852195:AMY852196 AWS852195:AWU852196 BGO852195:BGQ852196 BQK852195:BQM852196 CAG852195:CAI852196 CKC852195:CKE852196 CTY852195:CUA852196 DDU852195:DDW852196 DNQ852195:DNS852196 DXM852195:DXO852196 EHI852195:EHK852196 ERE852195:ERG852196 FBA852195:FBC852196 FKW852195:FKY852196 FUS852195:FUU852196 GEO852195:GEQ852196 GOK852195:GOM852196 GYG852195:GYI852196 HIC852195:HIE852196 HRY852195:HSA852196 IBU852195:IBW852196 ILQ852195:ILS852196 IVM852195:IVO852196 JFI852195:JFK852196 JPE852195:JPG852196 JZA852195:JZC852196 KIW852195:KIY852196 KSS852195:KSU852196 LCO852195:LCQ852196 LMK852195:LMM852196 LWG852195:LWI852196 MGC852195:MGE852196 MPY852195:MQA852196 MZU852195:MZW852196 NJQ852195:NJS852196 NTM852195:NTO852196 ODI852195:ODK852196 ONE852195:ONG852196 OXA852195:OXC852196 PGW852195:PGY852196 PQS852195:PQU852196 QAO852195:QAQ852196 QKK852195:QKM852196 QUG852195:QUI852196 REC852195:REE852196 RNY852195:ROA852196 RXU852195:RXW852196 SHQ852195:SHS852196 SRM852195:SRO852196 TBI852195:TBK852196 TLE852195:TLG852196 TVA852195:TVC852196 UEW852195:UEY852196 UOS852195:UOU852196 UYO852195:UYQ852196 VIK852195:VIM852196 VSG852195:VSI852196 WCC852195:WCE852196 WLY852195:WMA852196 WVU852195:WVW852196 H917731:I917732 JI917731:JK917732 TE917731:TG917732 ADA917731:ADC917732 AMW917731:AMY917732 AWS917731:AWU917732 BGO917731:BGQ917732 BQK917731:BQM917732 CAG917731:CAI917732 CKC917731:CKE917732 CTY917731:CUA917732 DDU917731:DDW917732 DNQ917731:DNS917732 DXM917731:DXO917732 EHI917731:EHK917732 ERE917731:ERG917732 FBA917731:FBC917732 FKW917731:FKY917732 FUS917731:FUU917732 GEO917731:GEQ917732 GOK917731:GOM917732 GYG917731:GYI917732 HIC917731:HIE917732 HRY917731:HSA917732 IBU917731:IBW917732 ILQ917731:ILS917732 IVM917731:IVO917732 JFI917731:JFK917732 JPE917731:JPG917732 JZA917731:JZC917732 KIW917731:KIY917732 KSS917731:KSU917732 LCO917731:LCQ917732 LMK917731:LMM917732 LWG917731:LWI917732 MGC917731:MGE917732 MPY917731:MQA917732 MZU917731:MZW917732 NJQ917731:NJS917732 NTM917731:NTO917732 ODI917731:ODK917732 ONE917731:ONG917732 OXA917731:OXC917732 PGW917731:PGY917732 PQS917731:PQU917732 QAO917731:QAQ917732 QKK917731:QKM917732 QUG917731:QUI917732 REC917731:REE917732 RNY917731:ROA917732 RXU917731:RXW917732 SHQ917731:SHS917732 SRM917731:SRO917732 TBI917731:TBK917732 TLE917731:TLG917732 TVA917731:TVC917732 UEW917731:UEY917732 UOS917731:UOU917732 UYO917731:UYQ917732 VIK917731:VIM917732 VSG917731:VSI917732 WCC917731:WCE917732 WLY917731:WMA917732 WVU917731:WVW917732 H983267:I983268 JI983267:JK983268 TE983267:TG983268 ADA983267:ADC983268 AMW983267:AMY983268 AWS983267:AWU983268 BGO983267:BGQ983268 BQK983267:BQM983268 CAG983267:CAI983268 CKC983267:CKE983268 CTY983267:CUA983268 DDU983267:DDW983268 DNQ983267:DNS983268 DXM983267:DXO983268 EHI983267:EHK983268 ERE983267:ERG983268 FBA983267:FBC983268 FKW983267:FKY983268 FUS983267:FUU983268 GEO983267:GEQ983268 GOK983267:GOM983268 GYG983267:GYI983268 HIC983267:HIE983268 HRY983267:HSA983268 IBU983267:IBW983268 ILQ983267:ILS983268 IVM983267:IVO983268 JFI983267:JFK983268 JPE983267:JPG983268 JZA983267:JZC983268 KIW983267:KIY983268 KSS983267:KSU983268 LCO983267:LCQ983268 LMK983267:LMM983268 LWG983267:LWI983268 MGC983267:MGE983268 MPY983267:MQA983268 MZU983267:MZW983268 NJQ983267:NJS983268 NTM983267:NTO983268 ODI983267:ODK983268 ONE983267:ONG983268 OXA983267:OXC983268 PGW983267:PGY983268 PQS983267:PQU983268 QAO983267:QAQ983268 QKK983267:QKM983268 QUG983267:QUI983268 REC983267:REE983268 RNY983267:ROA983268 RXU983267:RXW983268 SHQ983267:SHS983268 SRM983267:SRO983268 TBI983267:TBK983268 TLE983267:TLG983268 TVA983267:TVC983268 UEW983267:UEY983268 UOS983267:UOU983268 UYO983267:UYQ983268 VIK983267:VIM983268 VSG983267:VSI983268 WCC983267:WCE983268 WLY983267:WMA983268 WVU983267:WVW983268 L35 WLY28:WMA38 WVU28:WVW38 JI28:JK38 TE28:TG38 ADA28:ADC38 AMW28:AMY38 AWS28:AWU38 BGO28:BGQ38 BQK28:BQM38 CAG28:CAI38 CKC28:CKE38 CTY28:CUA38 DDU28:DDW38 DNQ28:DNS38 DXM28:DXO38 EHI28:EHK38 ERE28:ERG38 FBA28:FBC38 FKW28:FKY38 FUS28:FUU38 GEO28:GEQ38 GOK28:GOM38 GYG28:GYI38 HIC28:HIE38 HRY28:HSA38 IBU28:IBW38 ILQ28:ILS38 IVM28:IVO38 JFI28:JFK38 JPE28:JPG38 JZA28:JZC38 KIW28:KIY38 KSS28:KSU38 LCO28:LCQ38 LMK28:LMM38 LWG28:LWI38 MGC28:MGE38 MPY28:MQA38 MZU28:MZW38 NJQ28:NJS38 NTM28:NTO38 ODI28:ODK38 ONE28:ONG38 OXA28:OXC38 PGW28:PGY38 PQS28:PQU38 QAO28:QAQ38 QKK28:QKM38 QUG28:QUI38 REC28:REE38 RNY28:ROA38 RXU28:RXW38 SHQ28:SHS38 SRM28:SRO38 TBI28:TBK38 TLE28:TLG38 TVA28:TVC38 UEW28:UEY38 UOS28:UOU38 UYO28:UYQ38 VIK28:VIM38 VSG28:VSI38 WCC28:WCE38 V35 X35:Y35 AA35:AB35 AD35" xr:uid="{00000000-0002-0000-0200-00000D000000}">
      <formula1>0</formula1>
    </dataValidation>
    <dataValidation allowBlank="1" showInputMessage="1" showErrorMessage="1" prompt="Informacion contable en NIIF y pesos sin incluir decimales" sqref="H65491:I65493 JI65491:JI65493 TE65491:TE65493 ADA65491:ADA65493 AMW65491:AMW65493 AWS65491:AWS65493 BGO65491:BGO65493 BQK65491:BQK65493 CAG65491:CAG65493 CKC65491:CKC65493 CTY65491:CTY65493 DDU65491:DDU65493 DNQ65491:DNQ65493 DXM65491:DXM65493 EHI65491:EHI65493 ERE65491:ERE65493 FBA65491:FBA65493 FKW65491:FKW65493 FUS65491:FUS65493 GEO65491:GEO65493 GOK65491:GOK65493 GYG65491:GYG65493 HIC65491:HIC65493 HRY65491:HRY65493 IBU65491:IBU65493 ILQ65491:ILQ65493 IVM65491:IVM65493 JFI65491:JFI65493 JPE65491:JPE65493 JZA65491:JZA65493 KIW65491:KIW65493 KSS65491:KSS65493 LCO65491:LCO65493 LMK65491:LMK65493 LWG65491:LWG65493 MGC65491:MGC65493 MPY65491:MPY65493 MZU65491:MZU65493 NJQ65491:NJQ65493 NTM65491:NTM65493 ODI65491:ODI65493 ONE65491:ONE65493 OXA65491:OXA65493 PGW65491:PGW65493 PQS65491:PQS65493 QAO65491:QAO65493 QKK65491:QKK65493 QUG65491:QUG65493 REC65491:REC65493 RNY65491:RNY65493 RXU65491:RXU65493 SHQ65491:SHQ65493 SRM65491:SRM65493 TBI65491:TBI65493 TLE65491:TLE65493 TVA65491:TVA65493 UEW65491:UEW65493 UOS65491:UOS65493 UYO65491:UYO65493 VIK65491:VIK65493 VSG65491:VSG65493 WCC65491:WCC65493 WLY65491:WLY65493 WVU65491:WVU65493 H131027:I131029 JI131027:JI131029 TE131027:TE131029 ADA131027:ADA131029 AMW131027:AMW131029 AWS131027:AWS131029 BGO131027:BGO131029 BQK131027:BQK131029 CAG131027:CAG131029 CKC131027:CKC131029 CTY131027:CTY131029 DDU131027:DDU131029 DNQ131027:DNQ131029 DXM131027:DXM131029 EHI131027:EHI131029 ERE131027:ERE131029 FBA131027:FBA131029 FKW131027:FKW131029 FUS131027:FUS131029 GEO131027:GEO131029 GOK131027:GOK131029 GYG131027:GYG131029 HIC131027:HIC131029 HRY131027:HRY131029 IBU131027:IBU131029 ILQ131027:ILQ131029 IVM131027:IVM131029 JFI131027:JFI131029 JPE131027:JPE131029 JZA131027:JZA131029 KIW131027:KIW131029 KSS131027:KSS131029 LCO131027:LCO131029 LMK131027:LMK131029 LWG131027:LWG131029 MGC131027:MGC131029 MPY131027:MPY131029 MZU131027:MZU131029 NJQ131027:NJQ131029 NTM131027:NTM131029 ODI131027:ODI131029 ONE131027:ONE131029 OXA131027:OXA131029 PGW131027:PGW131029 PQS131027:PQS131029 QAO131027:QAO131029 QKK131027:QKK131029 QUG131027:QUG131029 REC131027:REC131029 RNY131027:RNY131029 RXU131027:RXU131029 SHQ131027:SHQ131029 SRM131027:SRM131029 TBI131027:TBI131029 TLE131027:TLE131029 TVA131027:TVA131029 UEW131027:UEW131029 UOS131027:UOS131029 UYO131027:UYO131029 VIK131027:VIK131029 VSG131027:VSG131029 WCC131027:WCC131029 WLY131027:WLY131029 WVU131027:WVU131029 H196563:I196565 JI196563:JI196565 TE196563:TE196565 ADA196563:ADA196565 AMW196563:AMW196565 AWS196563:AWS196565 BGO196563:BGO196565 BQK196563:BQK196565 CAG196563:CAG196565 CKC196563:CKC196565 CTY196563:CTY196565 DDU196563:DDU196565 DNQ196563:DNQ196565 DXM196563:DXM196565 EHI196563:EHI196565 ERE196563:ERE196565 FBA196563:FBA196565 FKW196563:FKW196565 FUS196563:FUS196565 GEO196563:GEO196565 GOK196563:GOK196565 GYG196563:GYG196565 HIC196563:HIC196565 HRY196563:HRY196565 IBU196563:IBU196565 ILQ196563:ILQ196565 IVM196563:IVM196565 JFI196563:JFI196565 JPE196563:JPE196565 JZA196563:JZA196565 KIW196563:KIW196565 KSS196563:KSS196565 LCO196563:LCO196565 LMK196563:LMK196565 LWG196563:LWG196565 MGC196563:MGC196565 MPY196563:MPY196565 MZU196563:MZU196565 NJQ196563:NJQ196565 NTM196563:NTM196565 ODI196563:ODI196565 ONE196563:ONE196565 OXA196563:OXA196565 PGW196563:PGW196565 PQS196563:PQS196565 QAO196563:QAO196565 QKK196563:QKK196565 QUG196563:QUG196565 REC196563:REC196565 RNY196563:RNY196565 RXU196563:RXU196565 SHQ196563:SHQ196565 SRM196563:SRM196565 TBI196563:TBI196565 TLE196563:TLE196565 TVA196563:TVA196565 UEW196563:UEW196565 UOS196563:UOS196565 UYO196563:UYO196565 VIK196563:VIK196565 VSG196563:VSG196565 WCC196563:WCC196565 WLY196563:WLY196565 WVU196563:WVU196565 H262099:I262101 JI262099:JI262101 TE262099:TE262101 ADA262099:ADA262101 AMW262099:AMW262101 AWS262099:AWS262101 BGO262099:BGO262101 BQK262099:BQK262101 CAG262099:CAG262101 CKC262099:CKC262101 CTY262099:CTY262101 DDU262099:DDU262101 DNQ262099:DNQ262101 DXM262099:DXM262101 EHI262099:EHI262101 ERE262099:ERE262101 FBA262099:FBA262101 FKW262099:FKW262101 FUS262099:FUS262101 GEO262099:GEO262101 GOK262099:GOK262101 GYG262099:GYG262101 HIC262099:HIC262101 HRY262099:HRY262101 IBU262099:IBU262101 ILQ262099:ILQ262101 IVM262099:IVM262101 JFI262099:JFI262101 JPE262099:JPE262101 JZA262099:JZA262101 KIW262099:KIW262101 KSS262099:KSS262101 LCO262099:LCO262101 LMK262099:LMK262101 LWG262099:LWG262101 MGC262099:MGC262101 MPY262099:MPY262101 MZU262099:MZU262101 NJQ262099:NJQ262101 NTM262099:NTM262101 ODI262099:ODI262101 ONE262099:ONE262101 OXA262099:OXA262101 PGW262099:PGW262101 PQS262099:PQS262101 QAO262099:QAO262101 QKK262099:QKK262101 QUG262099:QUG262101 REC262099:REC262101 RNY262099:RNY262101 RXU262099:RXU262101 SHQ262099:SHQ262101 SRM262099:SRM262101 TBI262099:TBI262101 TLE262099:TLE262101 TVA262099:TVA262101 UEW262099:UEW262101 UOS262099:UOS262101 UYO262099:UYO262101 VIK262099:VIK262101 VSG262099:VSG262101 WCC262099:WCC262101 WLY262099:WLY262101 WVU262099:WVU262101 H327635:I327637 JI327635:JI327637 TE327635:TE327637 ADA327635:ADA327637 AMW327635:AMW327637 AWS327635:AWS327637 BGO327635:BGO327637 BQK327635:BQK327637 CAG327635:CAG327637 CKC327635:CKC327637 CTY327635:CTY327637 DDU327635:DDU327637 DNQ327635:DNQ327637 DXM327635:DXM327637 EHI327635:EHI327637 ERE327635:ERE327637 FBA327635:FBA327637 FKW327635:FKW327637 FUS327635:FUS327637 GEO327635:GEO327637 GOK327635:GOK327637 GYG327635:GYG327637 HIC327635:HIC327637 HRY327635:HRY327637 IBU327635:IBU327637 ILQ327635:ILQ327637 IVM327635:IVM327637 JFI327635:JFI327637 JPE327635:JPE327637 JZA327635:JZA327637 KIW327635:KIW327637 KSS327635:KSS327637 LCO327635:LCO327637 LMK327635:LMK327637 LWG327635:LWG327637 MGC327635:MGC327637 MPY327635:MPY327637 MZU327635:MZU327637 NJQ327635:NJQ327637 NTM327635:NTM327637 ODI327635:ODI327637 ONE327635:ONE327637 OXA327635:OXA327637 PGW327635:PGW327637 PQS327635:PQS327637 QAO327635:QAO327637 QKK327635:QKK327637 QUG327635:QUG327637 REC327635:REC327637 RNY327635:RNY327637 RXU327635:RXU327637 SHQ327635:SHQ327637 SRM327635:SRM327637 TBI327635:TBI327637 TLE327635:TLE327637 TVA327635:TVA327637 UEW327635:UEW327637 UOS327635:UOS327637 UYO327635:UYO327637 VIK327635:VIK327637 VSG327635:VSG327637 WCC327635:WCC327637 WLY327635:WLY327637 WVU327635:WVU327637 H393171:I393173 JI393171:JI393173 TE393171:TE393173 ADA393171:ADA393173 AMW393171:AMW393173 AWS393171:AWS393173 BGO393171:BGO393173 BQK393171:BQK393173 CAG393171:CAG393173 CKC393171:CKC393173 CTY393171:CTY393173 DDU393171:DDU393173 DNQ393171:DNQ393173 DXM393171:DXM393173 EHI393171:EHI393173 ERE393171:ERE393173 FBA393171:FBA393173 FKW393171:FKW393173 FUS393171:FUS393173 GEO393171:GEO393173 GOK393171:GOK393173 GYG393171:GYG393173 HIC393171:HIC393173 HRY393171:HRY393173 IBU393171:IBU393173 ILQ393171:ILQ393173 IVM393171:IVM393173 JFI393171:JFI393173 JPE393171:JPE393173 JZA393171:JZA393173 KIW393171:KIW393173 KSS393171:KSS393173 LCO393171:LCO393173 LMK393171:LMK393173 LWG393171:LWG393173 MGC393171:MGC393173 MPY393171:MPY393173 MZU393171:MZU393173 NJQ393171:NJQ393173 NTM393171:NTM393173 ODI393171:ODI393173 ONE393171:ONE393173 OXA393171:OXA393173 PGW393171:PGW393173 PQS393171:PQS393173 QAO393171:QAO393173 QKK393171:QKK393173 QUG393171:QUG393173 REC393171:REC393173 RNY393171:RNY393173 RXU393171:RXU393173 SHQ393171:SHQ393173 SRM393171:SRM393173 TBI393171:TBI393173 TLE393171:TLE393173 TVA393171:TVA393173 UEW393171:UEW393173 UOS393171:UOS393173 UYO393171:UYO393173 VIK393171:VIK393173 VSG393171:VSG393173 WCC393171:WCC393173 WLY393171:WLY393173 WVU393171:WVU393173 H458707:I458709 JI458707:JI458709 TE458707:TE458709 ADA458707:ADA458709 AMW458707:AMW458709 AWS458707:AWS458709 BGO458707:BGO458709 BQK458707:BQK458709 CAG458707:CAG458709 CKC458707:CKC458709 CTY458707:CTY458709 DDU458707:DDU458709 DNQ458707:DNQ458709 DXM458707:DXM458709 EHI458707:EHI458709 ERE458707:ERE458709 FBA458707:FBA458709 FKW458707:FKW458709 FUS458707:FUS458709 GEO458707:GEO458709 GOK458707:GOK458709 GYG458707:GYG458709 HIC458707:HIC458709 HRY458707:HRY458709 IBU458707:IBU458709 ILQ458707:ILQ458709 IVM458707:IVM458709 JFI458707:JFI458709 JPE458707:JPE458709 JZA458707:JZA458709 KIW458707:KIW458709 KSS458707:KSS458709 LCO458707:LCO458709 LMK458707:LMK458709 LWG458707:LWG458709 MGC458707:MGC458709 MPY458707:MPY458709 MZU458707:MZU458709 NJQ458707:NJQ458709 NTM458707:NTM458709 ODI458707:ODI458709 ONE458707:ONE458709 OXA458707:OXA458709 PGW458707:PGW458709 PQS458707:PQS458709 QAO458707:QAO458709 QKK458707:QKK458709 QUG458707:QUG458709 REC458707:REC458709 RNY458707:RNY458709 RXU458707:RXU458709 SHQ458707:SHQ458709 SRM458707:SRM458709 TBI458707:TBI458709 TLE458707:TLE458709 TVA458707:TVA458709 UEW458707:UEW458709 UOS458707:UOS458709 UYO458707:UYO458709 VIK458707:VIK458709 VSG458707:VSG458709 WCC458707:WCC458709 WLY458707:WLY458709 WVU458707:WVU458709 H524243:I524245 JI524243:JI524245 TE524243:TE524245 ADA524243:ADA524245 AMW524243:AMW524245 AWS524243:AWS524245 BGO524243:BGO524245 BQK524243:BQK524245 CAG524243:CAG524245 CKC524243:CKC524245 CTY524243:CTY524245 DDU524243:DDU524245 DNQ524243:DNQ524245 DXM524243:DXM524245 EHI524243:EHI524245 ERE524243:ERE524245 FBA524243:FBA524245 FKW524243:FKW524245 FUS524243:FUS524245 GEO524243:GEO524245 GOK524243:GOK524245 GYG524243:GYG524245 HIC524243:HIC524245 HRY524243:HRY524245 IBU524243:IBU524245 ILQ524243:ILQ524245 IVM524243:IVM524245 JFI524243:JFI524245 JPE524243:JPE524245 JZA524243:JZA524245 KIW524243:KIW524245 KSS524243:KSS524245 LCO524243:LCO524245 LMK524243:LMK524245 LWG524243:LWG524245 MGC524243:MGC524245 MPY524243:MPY524245 MZU524243:MZU524245 NJQ524243:NJQ524245 NTM524243:NTM524245 ODI524243:ODI524245 ONE524243:ONE524245 OXA524243:OXA524245 PGW524243:PGW524245 PQS524243:PQS524245 QAO524243:QAO524245 QKK524243:QKK524245 QUG524243:QUG524245 REC524243:REC524245 RNY524243:RNY524245 RXU524243:RXU524245 SHQ524243:SHQ524245 SRM524243:SRM524245 TBI524243:TBI524245 TLE524243:TLE524245 TVA524243:TVA524245 UEW524243:UEW524245 UOS524243:UOS524245 UYO524243:UYO524245 VIK524243:VIK524245 VSG524243:VSG524245 WCC524243:WCC524245 WLY524243:WLY524245 WVU524243:WVU524245 H589779:I589781 JI589779:JI589781 TE589779:TE589781 ADA589779:ADA589781 AMW589779:AMW589781 AWS589779:AWS589781 BGO589779:BGO589781 BQK589779:BQK589781 CAG589779:CAG589781 CKC589779:CKC589781 CTY589779:CTY589781 DDU589779:DDU589781 DNQ589779:DNQ589781 DXM589779:DXM589781 EHI589779:EHI589781 ERE589779:ERE589781 FBA589779:FBA589781 FKW589779:FKW589781 FUS589779:FUS589781 GEO589779:GEO589781 GOK589779:GOK589781 GYG589779:GYG589781 HIC589779:HIC589781 HRY589779:HRY589781 IBU589779:IBU589781 ILQ589779:ILQ589781 IVM589779:IVM589781 JFI589779:JFI589781 JPE589779:JPE589781 JZA589779:JZA589781 KIW589779:KIW589781 KSS589779:KSS589781 LCO589779:LCO589781 LMK589779:LMK589781 LWG589779:LWG589781 MGC589779:MGC589781 MPY589779:MPY589781 MZU589779:MZU589781 NJQ589779:NJQ589781 NTM589779:NTM589781 ODI589779:ODI589781 ONE589779:ONE589781 OXA589779:OXA589781 PGW589779:PGW589781 PQS589779:PQS589781 QAO589779:QAO589781 QKK589779:QKK589781 QUG589779:QUG589781 REC589779:REC589781 RNY589779:RNY589781 RXU589779:RXU589781 SHQ589779:SHQ589781 SRM589779:SRM589781 TBI589779:TBI589781 TLE589779:TLE589781 TVA589779:TVA589781 UEW589779:UEW589781 UOS589779:UOS589781 UYO589779:UYO589781 VIK589779:VIK589781 VSG589779:VSG589781 WCC589779:WCC589781 WLY589779:WLY589781 WVU589779:WVU589781 H655315:I655317 JI655315:JI655317 TE655315:TE655317 ADA655315:ADA655317 AMW655315:AMW655317 AWS655315:AWS655317 BGO655315:BGO655317 BQK655315:BQK655317 CAG655315:CAG655317 CKC655315:CKC655317 CTY655315:CTY655317 DDU655315:DDU655317 DNQ655315:DNQ655317 DXM655315:DXM655317 EHI655315:EHI655317 ERE655315:ERE655317 FBA655315:FBA655317 FKW655315:FKW655317 FUS655315:FUS655317 GEO655315:GEO655317 GOK655315:GOK655317 GYG655315:GYG655317 HIC655315:HIC655317 HRY655315:HRY655317 IBU655315:IBU655317 ILQ655315:ILQ655317 IVM655315:IVM655317 JFI655315:JFI655317 JPE655315:JPE655317 JZA655315:JZA655317 KIW655315:KIW655317 KSS655315:KSS655317 LCO655315:LCO655317 LMK655315:LMK655317 LWG655315:LWG655317 MGC655315:MGC655317 MPY655315:MPY655317 MZU655315:MZU655317 NJQ655315:NJQ655317 NTM655315:NTM655317 ODI655315:ODI655317 ONE655315:ONE655317 OXA655315:OXA655317 PGW655315:PGW655317 PQS655315:PQS655317 QAO655315:QAO655317 QKK655315:QKK655317 QUG655315:QUG655317 REC655315:REC655317 RNY655315:RNY655317 RXU655315:RXU655317 SHQ655315:SHQ655317 SRM655315:SRM655317 TBI655315:TBI655317 TLE655315:TLE655317 TVA655315:TVA655317 UEW655315:UEW655317 UOS655315:UOS655317 UYO655315:UYO655317 VIK655315:VIK655317 VSG655315:VSG655317 WCC655315:WCC655317 WLY655315:WLY655317 WVU655315:WVU655317 H720851:I720853 JI720851:JI720853 TE720851:TE720853 ADA720851:ADA720853 AMW720851:AMW720853 AWS720851:AWS720853 BGO720851:BGO720853 BQK720851:BQK720853 CAG720851:CAG720853 CKC720851:CKC720853 CTY720851:CTY720853 DDU720851:DDU720853 DNQ720851:DNQ720853 DXM720851:DXM720853 EHI720851:EHI720853 ERE720851:ERE720853 FBA720851:FBA720853 FKW720851:FKW720853 FUS720851:FUS720853 GEO720851:GEO720853 GOK720851:GOK720853 GYG720851:GYG720853 HIC720851:HIC720853 HRY720851:HRY720853 IBU720851:IBU720853 ILQ720851:ILQ720853 IVM720851:IVM720853 JFI720851:JFI720853 JPE720851:JPE720853 JZA720851:JZA720853 KIW720851:KIW720853 KSS720851:KSS720853 LCO720851:LCO720853 LMK720851:LMK720853 LWG720851:LWG720853 MGC720851:MGC720853 MPY720851:MPY720853 MZU720851:MZU720853 NJQ720851:NJQ720853 NTM720851:NTM720853 ODI720851:ODI720853 ONE720851:ONE720853 OXA720851:OXA720853 PGW720851:PGW720853 PQS720851:PQS720853 QAO720851:QAO720853 QKK720851:QKK720853 QUG720851:QUG720853 REC720851:REC720853 RNY720851:RNY720853 RXU720851:RXU720853 SHQ720851:SHQ720853 SRM720851:SRM720853 TBI720851:TBI720853 TLE720851:TLE720853 TVA720851:TVA720853 UEW720851:UEW720853 UOS720851:UOS720853 UYO720851:UYO720853 VIK720851:VIK720853 VSG720851:VSG720853 WCC720851:WCC720853 WLY720851:WLY720853 WVU720851:WVU720853 H786387:I786389 JI786387:JI786389 TE786387:TE786389 ADA786387:ADA786389 AMW786387:AMW786389 AWS786387:AWS786389 BGO786387:BGO786389 BQK786387:BQK786389 CAG786387:CAG786389 CKC786387:CKC786389 CTY786387:CTY786389 DDU786387:DDU786389 DNQ786387:DNQ786389 DXM786387:DXM786389 EHI786387:EHI786389 ERE786387:ERE786389 FBA786387:FBA786389 FKW786387:FKW786389 FUS786387:FUS786389 GEO786387:GEO786389 GOK786387:GOK786389 GYG786387:GYG786389 HIC786387:HIC786389 HRY786387:HRY786389 IBU786387:IBU786389 ILQ786387:ILQ786389 IVM786387:IVM786389 JFI786387:JFI786389 JPE786387:JPE786389 JZA786387:JZA786389 KIW786387:KIW786389 KSS786387:KSS786389 LCO786387:LCO786389 LMK786387:LMK786389 LWG786387:LWG786389 MGC786387:MGC786389 MPY786387:MPY786389 MZU786387:MZU786389 NJQ786387:NJQ786389 NTM786387:NTM786389 ODI786387:ODI786389 ONE786387:ONE786389 OXA786387:OXA786389 PGW786387:PGW786389 PQS786387:PQS786389 QAO786387:QAO786389 QKK786387:QKK786389 QUG786387:QUG786389 REC786387:REC786389 RNY786387:RNY786389 RXU786387:RXU786389 SHQ786387:SHQ786389 SRM786387:SRM786389 TBI786387:TBI786389 TLE786387:TLE786389 TVA786387:TVA786389 UEW786387:UEW786389 UOS786387:UOS786389 UYO786387:UYO786389 VIK786387:VIK786389 VSG786387:VSG786389 WCC786387:WCC786389 WLY786387:WLY786389 WVU786387:WVU786389 H851923:I851925 JI851923:JI851925 TE851923:TE851925 ADA851923:ADA851925 AMW851923:AMW851925 AWS851923:AWS851925 BGO851923:BGO851925 BQK851923:BQK851925 CAG851923:CAG851925 CKC851923:CKC851925 CTY851923:CTY851925 DDU851923:DDU851925 DNQ851923:DNQ851925 DXM851923:DXM851925 EHI851923:EHI851925 ERE851923:ERE851925 FBA851923:FBA851925 FKW851923:FKW851925 FUS851923:FUS851925 GEO851923:GEO851925 GOK851923:GOK851925 GYG851923:GYG851925 HIC851923:HIC851925 HRY851923:HRY851925 IBU851923:IBU851925 ILQ851923:ILQ851925 IVM851923:IVM851925 JFI851923:JFI851925 JPE851923:JPE851925 JZA851923:JZA851925 KIW851923:KIW851925 KSS851923:KSS851925 LCO851923:LCO851925 LMK851923:LMK851925 LWG851923:LWG851925 MGC851923:MGC851925 MPY851923:MPY851925 MZU851923:MZU851925 NJQ851923:NJQ851925 NTM851923:NTM851925 ODI851923:ODI851925 ONE851923:ONE851925 OXA851923:OXA851925 PGW851923:PGW851925 PQS851923:PQS851925 QAO851923:QAO851925 QKK851923:QKK851925 QUG851923:QUG851925 REC851923:REC851925 RNY851923:RNY851925 RXU851923:RXU851925 SHQ851923:SHQ851925 SRM851923:SRM851925 TBI851923:TBI851925 TLE851923:TLE851925 TVA851923:TVA851925 UEW851923:UEW851925 UOS851923:UOS851925 UYO851923:UYO851925 VIK851923:VIK851925 VSG851923:VSG851925 WCC851923:WCC851925 WLY851923:WLY851925 WVU851923:WVU851925 H917459:I917461 JI917459:JI917461 TE917459:TE917461 ADA917459:ADA917461 AMW917459:AMW917461 AWS917459:AWS917461 BGO917459:BGO917461 BQK917459:BQK917461 CAG917459:CAG917461 CKC917459:CKC917461 CTY917459:CTY917461 DDU917459:DDU917461 DNQ917459:DNQ917461 DXM917459:DXM917461 EHI917459:EHI917461 ERE917459:ERE917461 FBA917459:FBA917461 FKW917459:FKW917461 FUS917459:FUS917461 GEO917459:GEO917461 GOK917459:GOK917461 GYG917459:GYG917461 HIC917459:HIC917461 HRY917459:HRY917461 IBU917459:IBU917461 ILQ917459:ILQ917461 IVM917459:IVM917461 JFI917459:JFI917461 JPE917459:JPE917461 JZA917459:JZA917461 KIW917459:KIW917461 KSS917459:KSS917461 LCO917459:LCO917461 LMK917459:LMK917461 LWG917459:LWG917461 MGC917459:MGC917461 MPY917459:MPY917461 MZU917459:MZU917461 NJQ917459:NJQ917461 NTM917459:NTM917461 ODI917459:ODI917461 ONE917459:ONE917461 OXA917459:OXA917461 PGW917459:PGW917461 PQS917459:PQS917461 QAO917459:QAO917461 QKK917459:QKK917461 QUG917459:QUG917461 REC917459:REC917461 RNY917459:RNY917461 RXU917459:RXU917461 SHQ917459:SHQ917461 SRM917459:SRM917461 TBI917459:TBI917461 TLE917459:TLE917461 TVA917459:TVA917461 UEW917459:UEW917461 UOS917459:UOS917461 UYO917459:UYO917461 VIK917459:VIK917461 VSG917459:VSG917461 WCC917459:WCC917461 WLY917459:WLY917461 WVU917459:WVU917461 H982995:I982997 JI982995:JI982997 TE982995:TE982997 ADA982995:ADA982997 AMW982995:AMW982997 AWS982995:AWS982997 BGO982995:BGO982997 BQK982995:BQK982997 CAG982995:CAG982997 CKC982995:CKC982997 CTY982995:CTY982997 DDU982995:DDU982997 DNQ982995:DNQ982997 DXM982995:DXM982997 EHI982995:EHI982997 ERE982995:ERE982997 FBA982995:FBA982997 FKW982995:FKW982997 FUS982995:FUS982997 GEO982995:GEO982997 GOK982995:GOK982997 GYG982995:GYG982997 HIC982995:HIC982997 HRY982995:HRY982997 IBU982995:IBU982997 ILQ982995:ILQ982997 IVM982995:IVM982997 JFI982995:JFI982997 JPE982995:JPE982997 JZA982995:JZA982997 KIW982995:KIW982997 KSS982995:KSS982997 LCO982995:LCO982997 LMK982995:LMK982997 LWG982995:LWG982997 MGC982995:MGC982997 MPY982995:MPY982997 MZU982995:MZU982997 NJQ982995:NJQ982997 NTM982995:NTM982997 ODI982995:ODI982997 ONE982995:ONE982997 OXA982995:OXA982997 PGW982995:PGW982997 PQS982995:PQS982997 QAO982995:QAO982997 QKK982995:QKK982997 QUG982995:QUG982997 REC982995:REC982997 RNY982995:RNY982997 RXU982995:RXU982997 SHQ982995:SHQ982997 SRM982995:SRM982997 TBI982995:TBI982997 TLE982995:TLE982997 TVA982995:TVA982997 UEW982995:UEW982997 UOS982995:UOS982997 UYO982995:UYO982997 VIK982995:VIK982997 VSG982995:VSG982997 WCC982995:WCC982997 WLY982995:WLY982997 WVU982995:WVU982997" xr:uid="{00000000-0002-0000-0200-00000E000000}"/>
    <dataValidation allowBlank="1" showInputMessage="1" showErrorMessage="1" prompt="Corresponde a semoviente diferentes  a los incluidos en activos biológicos" sqref="F65551:G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F131087:G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F196623:G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F262159:G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F327695:G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F393231:G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F458767:G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F524303:G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F589839:G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F655375:G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F720911:G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F786447:G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F851983:G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F917519:G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F983055:G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xr:uid="{00000000-0002-0000-0200-00000F000000}"/>
    <dataValidation type="decimal" allowBlank="1" showInputMessage="1" showErrorMessage="1" error="Digite solo valores" prompt="Digite valor positivo si es Credito_x000a_Digite con signo negavito si es debito" sqref="H65735:I65751 JI65735:JI65751 TE65735:TE65751 ADA65735:ADA65751 AMW65735:AMW65751 AWS65735:AWS65751 BGO65735:BGO65751 BQK65735:BQK65751 CAG65735:CAG65751 CKC65735:CKC65751 CTY65735:CTY65751 DDU65735:DDU65751 DNQ65735:DNQ65751 DXM65735:DXM65751 EHI65735:EHI65751 ERE65735:ERE65751 FBA65735:FBA65751 FKW65735:FKW65751 FUS65735:FUS65751 GEO65735:GEO65751 GOK65735:GOK65751 GYG65735:GYG65751 HIC65735:HIC65751 HRY65735:HRY65751 IBU65735:IBU65751 ILQ65735:ILQ65751 IVM65735:IVM65751 JFI65735:JFI65751 JPE65735:JPE65751 JZA65735:JZA65751 KIW65735:KIW65751 KSS65735:KSS65751 LCO65735:LCO65751 LMK65735:LMK65751 LWG65735:LWG65751 MGC65735:MGC65751 MPY65735:MPY65751 MZU65735:MZU65751 NJQ65735:NJQ65751 NTM65735:NTM65751 ODI65735:ODI65751 ONE65735:ONE65751 OXA65735:OXA65751 PGW65735:PGW65751 PQS65735:PQS65751 QAO65735:QAO65751 QKK65735:QKK65751 QUG65735:QUG65751 REC65735:REC65751 RNY65735:RNY65751 RXU65735:RXU65751 SHQ65735:SHQ65751 SRM65735:SRM65751 TBI65735:TBI65751 TLE65735:TLE65751 TVA65735:TVA65751 UEW65735:UEW65751 UOS65735:UOS65751 UYO65735:UYO65751 VIK65735:VIK65751 VSG65735:VSG65751 WCC65735:WCC65751 WLY65735:WLY65751 WVU65735:WVU65751 H131271:I131287 JI131271:JI131287 TE131271:TE131287 ADA131271:ADA131287 AMW131271:AMW131287 AWS131271:AWS131287 BGO131271:BGO131287 BQK131271:BQK131287 CAG131271:CAG131287 CKC131271:CKC131287 CTY131271:CTY131287 DDU131271:DDU131287 DNQ131271:DNQ131287 DXM131271:DXM131287 EHI131271:EHI131287 ERE131271:ERE131287 FBA131271:FBA131287 FKW131271:FKW131287 FUS131271:FUS131287 GEO131271:GEO131287 GOK131271:GOK131287 GYG131271:GYG131287 HIC131271:HIC131287 HRY131271:HRY131287 IBU131271:IBU131287 ILQ131271:ILQ131287 IVM131271:IVM131287 JFI131271:JFI131287 JPE131271:JPE131287 JZA131271:JZA131287 KIW131271:KIW131287 KSS131271:KSS131287 LCO131271:LCO131287 LMK131271:LMK131287 LWG131271:LWG131287 MGC131271:MGC131287 MPY131271:MPY131287 MZU131271:MZU131287 NJQ131271:NJQ131287 NTM131271:NTM131287 ODI131271:ODI131287 ONE131271:ONE131287 OXA131271:OXA131287 PGW131271:PGW131287 PQS131271:PQS131287 QAO131271:QAO131287 QKK131271:QKK131287 QUG131271:QUG131287 REC131271:REC131287 RNY131271:RNY131287 RXU131271:RXU131287 SHQ131271:SHQ131287 SRM131271:SRM131287 TBI131271:TBI131287 TLE131271:TLE131287 TVA131271:TVA131287 UEW131271:UEW131287 UOS131271:UOS131287 UYO131271:UYO131287 VIK131271:VIK131287 VSG131271:VSG131287 WCC131271:WCC131287 WLY131271:WLY131287 WVU131271:WVU131287 H196807:I196823 JI196807:JI196823 TE196807:TE196823 ADA196807:ADA196823 AMW196807:AMW196823 AWS196807:AWS196823 BGO196807:BGO196823 BQK196807:BQK196823 CAG196807:CAG196823 CKC196807:CKC196823 CTY196807:CTY196823 DDU196807:DDU196823 DNQ196807:DNQ196823 DXM196807:DXM196823 EHI196807:EHI196823 ERE196807:ERE196823 FBA196807:FBA196823 FKW196807:FKW196823 FUS196807:FUS196823 GEO196807:GEO196823 GOK196807:GOK196823 GYG196807:GYG196823 HIC196807:HIC196823 HRY196807:HRY196823 IBU196807:IBU196823 ILQ196807:ILQ196823 IVM196807:IVM196823 JFI196807:JFI196823 JPE196807:JPE196823 JZA196807:JZA196823 KIW196807:KIW196823 KSS196807:KSS196823 LCO196807:LCO196823 LMK196807:LMK196823 LWG196807:LWG196823 MGC196807:MGC196823 MPY196807:MPY196823 MZU196807:MZU196823 NJQ196807:NJQ196823 NTM196807:NTM196823 ODI196807:ODI196823 ONE196807:ONE196823 OXA196807:OXA196823 PGW196807:PGW196823 PQS196807:PQS196823 QAO196807:QAO196823 QKK196807:QKK196823 QUG196807:QUG196823 REC196807:REC196823 RNY196807:RNY196823 RXU196807:RXU196823 SHQ196807:SHQ196823 SRM196807:SRM196823 TBI196807:TBI196823 TLE196807:TLE196823 TVA196807:TVA196823 UEW196807:UEW196823 UOS196807:UOS196823 UYO196807:UYO196823 VIK196807:VIK196823 VSG196807:VSG196823 WCC196807:WCC196823 WLY196807:WLY196823 WVU196807:WVU196823 H262343:I262359 JI262343:JI262359 TE262343:TE262359 ADA262343:ADA262359 AMW262343:AMW262359 AWS262343:AWS262359 BGO262343:BGO262359 BQK262343:BQK262359 CAG262343:CAG262359 CKC262343:CKC262359 CTY262343:CTY262359 DDU262343:DDU262359 DNQ262343:DNQ262359 DXM262343:DXM262359 EHI262343:EHI262359 ERE262343:ERE262359 FBA262343:FBA262359 FKW262343:FKW262359 FUS262343:FUS262359 GEO262343:GEO262359 GOK262343:GOK262359 GYG262343:GYG262359 HIC262343:HIC262359 HRY262343:HRY262359 IBU262343:IBU262359 ILQ262343:ILQ262359 IVM262343:IVM262359 JFI262343:JFI262359 JPE262343:JPE262359 JZA262343:JZA262359 KIW262343:KIW262359 KSS262343:KSS262359 LCO262343:LCO262359 LMK262343:LMK262359 LWG262343:LWG262359 MGC262343:MGC262359 MPY262343:MPY262359 MZU262343:MZU262359 NJQ262343:NJQ262359 NTM262343:NTM262359 ODI262343:ODI262359 ONE262343:ONE262359 OXA262343:OXA262359 PGW262343:PGW262359 PQS262343:PQS262359 QAO262343:QAO262359 QKK262343:QKK262359 QUG262343:QUG262359 REC262343:REC262359 RNY262343:RNY262359 RXU262343:RXU262359 SHQ262343:SHQ262359 SRM262343:SRM262359 TBI262343:TBI262359 TLE262343:TLE262359 TVA262343:TVA262359 UEW262343:UEW262359 UOS262343:UOS262359 UYO262343:UYO262359 VIK262343:VIK262359 VSG262343:VSG262359 WCC262343:WCC262359 WLY262343:WLY262359 WVU262343:WVU262359 H327879:I327895 JI327879:JI327895 TE327879:TE327895 ADA327879:ADA327895 AMW327879:AMW327895 AWS327879:AWS327895 BGO327879:BGO327895 BQK327879:BQK327895 CAG327879:CAG327895 CKC327879:CKC327895 CTY327879:CTY327895 DDU327879:DDU327895 DNQ327879:DNQ327895 DXM327879:DXM327895 EHI327879:EHI327895 ERE327879:ERE327895 FBA327879:FBA327895 FKW327879:FKW327895 FUS327879:FUS327895 GEO327879:GEO327895 GOK327879:GOK327895 GYG327879:GYG327895 HIC327879:HIC327895 HRY327879:HRY327895 IBU327879:IBU327895 ILQ327879:ILQ327895 IVM327879:IVM327895 JFI327879:JFI327895 JPE327879:JPE327895 JZA327879:JZA327895 KIW327879:KIW327895 KSS327879:KSS327895 LCO327879:LCO327895 LMK327879:LMK327895 LWG327879:LWG327895 MGC327879:MGC327895 MPY327879:MPY327895 MZU327879:MZU327895 NJQ327879:NJQ327895 NTM327879:NTM327895 ODI327879:ODI327895 ONE327879:ONE327895 OXA327879:OXA327895 PGW327879:PGW327895 PQS327879:PQS327895 QAO327879:QAO327895 QKK327879:QKK327895 QUG327879:QUG327895 REC327879:REC327895 RNY327879:RNY327895 RXU327879:RXU327895 SHQ327879:SHQ327895 SRM327879:SRM327895 TBI327879:TBI327895 TLE327879:TLE327895 TVA327879:TVA327895 UEW327879:UEW327895 UOS327879:UOS327895 UYO327879:UYO327895 VIK327879:VIK327895 VSG327879:VSG327895 WCC327879:WCC327895 WLY327879:WLY327895 WVU327879:WVU327895 H393415:I393431 JI393415:JI393431 TE393415:TE393431 ADA393415:ADA393431 AMW393415:AMW393431 AWS393415:AWS393431 BGO393415:BGO393431 BQK393415:BQK393431 CAG393415:CAG393431 CKC393415:CKC393431 CTY393415:CTY393431 DDU393415:DDU393431 DNQ393415:DNQ393431 DXM393415:DXM393431 EHI393415:EHI393431 ERE393415:ERE393431 FBA393415:FBA393431 FKW393415:FKW393431 FUS393415:FUS393431 GEO393415:GEO393431 GOK393415:GOK393431 GYG393415:GYG393431 HIC393415:HIC393431 HRY393415:HRY393431 IBU393415:IBU393431 ILQ393415:ILQ393431 IVM393415:IVM393431 JFI393415:JFI393431 JPE393415:JPE393431 JZA393415:JZA393431 KIW393415:KIW393431 KSS393415:KSS393431 LCO393415:LCO393431 LMK393415:LMK393431 LWG393415:LWG393431 MGC393415:MGC393431 MPY393415:MPY393431 MZU393415:MZU393431 NJQ393415:NJQ393431 NTM393415:NTM393431 ODI393415:ODI393431 ONE393415:ONE393431 OXA393415:OXA393431 PGW393415:PGW393431 PQS393415:PQS393431 QAO393415:QAO393431 QKK393415:QKK393431 QUG393415:QUG393431 REC393415:REC393431 RNY393415:RNY393431 RXU393415:RXU393431 SHQ393415:SHQ393431 SRM393415:SRM393431 TBI393415:TBI393431 TLE393415:TLE393431 TVA393415:TVA393431 UEW393415:UEW393431 UOS393415:UOS393431 UYO393415:UYO393431 VIK393415:VIK393431 VSG393415:VSG393431 WCC393415:WCC393431 WLY393415:WLY393431 WVU393415:WVU393431 H458951:I458967 JI458951:JI458967 TE458951:TE458967 ADA458951:ADA458967 AMW458951:AMW458967 AWS458951:AWS458967 BGO458951:BGO458967 BQK458951:BQK458967 CAG458951:CAG458967 CKC458951:CKC458967 CTY458951:CTY458967 DDU458951:DDU458967 DNQ458951:DNQ458967 DXM458951:DXM458967 EHI458951:EHI458967 ERE458951:ERE458967 FBA458951:FBA458967 FKW458951:FKW458967 FUS458951:FUS458967 GEO458951:GEO458967 GOK458951:GOK458967 GYG458951:GYG458967 HIC458951:HIC458967 HRY458951:HRY458967 IBU458951:IBU458967 ILQ458951:ILQ458967 IVM458951:IVM458967 JFI458951:JFI458967 JPE458951:JPE458967 JZA458951:JZA458967 KIW458951:KIW458967 KSS458951:KSS458967 LCO458951:LCO458967 LMK458951:LMK458967 LWG458951:LWG458967 MGC458951:MGC458967 MPY458951:MPY458967 MZU458951:MZU458967 NJQ458951:NJQ458967 NTM458951:NTM458967 ODI458951:ODI458967 ONE458951:ONE458967 OXA458951:OXA458967 PGW458951:PGW458967 PQS458951:PQS458967 QAO458951:QAO458967 QKK458951:QKK458967 QUG458951:QUG458967 REC458951:REC458967 RNY458951:RNY458967 RXU458951:RXU458967 SHQ458951:SHQ458967 SRM458951:SRM458967 TBI458951:TBI458967 TLE458951:TLE458967 TVA458951:TVA458967 UEW458951:UEW458967 UOS458951:UOS458967 UYO458951:UYO458967 VIK458951:VIK458967 VSG458951:VSG458967 WCC458951:WCC458967 WLY458951:WLY458967 WVU458951:WVU458967 H524487:I524503 JI524487:JI524503 TE524487:TE524503 ADA524487:ADA524503 AMW524487:AMW524503 AWS524487:AWS524503 BGO524487:BGO524503 BQK524487:BQK524503 CAG524487:CAG524503 CKC524487:CKC524503 CTY524487:CTY524503 DDU524487:DDU524503 DNQ524487:DNQ524503 DXM524487:DXM524503 EHI524487:EHI524503 ERE524487:ERE524503 FBA524487:FBA524503 FKW524487:FKW524503 FUS524487:FUS524503 GEO524487:GEO524503 GOK524487:GOK524503 GYG524487:GYG524503 HIC524487:HIC524503 HRY524487:HRY524503 IBU524487:IBU524503 ILQ524487:ILQ524503 IVM524487:IVM524503 JFI524487:JFI524503 JPE524487:JPE524503 JZA524487:JZA524503 KIW524487:KIW524503 KSS524487:KSS524503 LCO524487:LCO524503 LMK524487:LMK524503 LWG524487:LWG524503 MGC524487:MGC524503 MPY524487:MPY524503 MZU524487:MZU524503 NJQ524487:NJQ524503 NTM524487:NTM524503 ODI524487:ODI524503 ONE524487:ONE524503 OXA524487:OXA524503 PGW524487:PGW524503 PQS524487:PQS524503 QAO524487:QAO524503 QKK524487:QKK524503 QUG524487:QUG524503 REC524487:REC524503 RNY524487:RNY524503 RXU524487:RXU524503 SHQ524487:SHQ524503 SRM524487:SRM524503 TBI524487:TBI524503 TLE524487:TLE524503 TVA524487:TVA524503 UEW524487:UEW524503 UOS524487:UOS524503 UYO524487:UYO524503 VIK524487:VIK524503 VSG524487:VSG524503 WCC524487:WCC524503 WLY524487:WLY524503 WVU524487:WVU524503 H590023:I590039 JI590023:JI590039 TE590023:TE590039 ADA590023:ADA590039 AMW590023:AMW590039 AWS590023:AWS590039 BGO590023:BGO590039 BQK590023:BQK590039 CAG590023:CAG590039 CKC590023:CKC590039 CTY590023:CTY590039 DDU590023:DDU590039 DNQ590023:DNQ590039 DXM590023:DXM590039 EHI590023:EHI590039 ERE590023:ERE590039 FBA590023:FBA590039 FKW590023:FKW590039 FUS590023:FUS590039 GEO590023:GEO590039 GOK590023:GOK590039 GYG590023:GYG590039 HIC590023:HIC590039 HRY590023:HRY590039 IBU590023:IBU590039 ILQ590023:ILQ590039 IVM590023:IVM590039 JFI590023:JFI590039 JPE590023:JPE590039 JZA590023:JZA590039 KIW590023:KIW590039 KSS590023:KSS590039 LCO590023:LCO590039 LMK590023:LMK590039 LWG590023:LWG590039 MGC590023:MGC590039 MPY590023:MPY590039 MZU590023:MZU590039 NJQ590023:NJQ590039 NTM590023:NTM590039 ODI590023:ODI590039 ONE590023:ONE590039 OXA590023:OXA590039 PGW590023:PGW590039 PQS590023:PQS590039 QAO590023:QAO590039 QKK590023:QKK590039 QUG590023:QUG590039 REC590023:REC590039 RNY590023:RNY590039 RXU590023:RXU590039 SHQ590023:SHQ590039 SRM590023:SRM590039 TBI590023:TBI590039 TLE590023:TLE590039 TVA590023:TVA590039 UEW590023:UEW590039 UOS590023:UOS590039 UYO590023:UYO590039 VIK590023:VIK590039 VSG590023:VSG590039 WCC590023:WCC590039 WLY590023:WLY590039 WVU590023:WVU590039 H655559:I655575 JI655559:JI655575 TE655559:TE655575 ADA655559:ADA655575 AMW655559:AMW655575 AWS655559:AWS655575 BGO655559:BGO655575 BQK655559:BQK655575 CAG655559:CAG655575 CKC655559:CKC655575 CTY655559:CTY655575 DDU655559:DDU655575 DNQ655559:DNQ655575 DXM655559:DXM655575 EHI655559:EHI655575 ERE655559:ERE655575 FBA655559:FBA655575 FKW655559:FKW655575 FUS655559:FUS655575 GEO655559:GEO655575 GOK655559:GOK655575 GYG655559:GYG655575 HIC655559:HIC655575 HRY655559:HRY655575 IBU655559:IBU655575 ILQ655559:ILQ655575 IVM655559:IVM655575 JFI655559:JFI655575 JPE655559:JPE655575 JZA655559:JZA655575 KIW655559:KIW655575 KSS655559:KSS655575 LCO655559:LCO655575 LMK655559:LMK655575 LWG655559:LWG655575 MGC655559:MGC655575 MPY655559:MPY655575 MZU655559:MZU655575 NJQ655559:NJQ655575 NTM655559:NTM655575 ODI655559:ODI655575 ONE655559:ONE655575 OXA655559:OXA655575 PGW655559:PGW655575 PQS655559:PQS655575 QAO655559:QAO655575 QKK655559:QKK655575 QUG655559:QUG655575 REC655559:REC655575 RNY655559:RNY655575 RXU655559:RXU655575 SHQ655559:SHQ655575 SRM655559:SRM655575 TBI655559:TBI655575 TLE655559:TLE655575 TVA655559:TVA655575 UEW655559:UEW655575 UOS655559:UOS655575 UYO655559:UYO655575 VIK655559:VIK655575 VSG655559:VSG655575 WCC655559:WCC655575 WLY655559:WLY655575 WVU655559:WVU655575 H721095:I721111 JI721095:JI721111 TE721095:TE721111 ADA721095:ADA721111 AMW721095:AMW721111 AWS721095:AWS721111 BGO721095:BGO721111 BQK721095:BQK721111 CAG721095:CAG721111 CKC721095:CKC721111 CTY721095:CTY721111 DDU721095:DDU721111 DNQ721095:DNQ721111 DXM721095:DXM721111 EHI721095:EHI721111 ERE721095:ERE721111 FBA721095:FBA721111 FKW721095:FKW721111 FUS721095:FUS721111 GEO721095:GEO721111 GOK721095:GOK721111 GYG721095:GYG721111 HIC721095:HIC721111 HRY721095:HRY721111 IBU721095:IBU721111 ILQ721095:ILQ721111 IVM721095:IVM721111 JFI721095:JFI721111 JPE721095:JPE721111 JZA721095:JZA721111 KIW721095:KIW721111 KSS721095:KSS721111 LCO721095:LCO721111 LMK721095:LMK721111 LWG721095:LWG721111 MGC721095:MGC721111 MPY721095:MPY721111 MZU721095:MZU721111 NJQ721095:NJQ721111 NTM721095:NTM721111 ODI721095:ODI721111 ONE721095:ONE721111 OXA721095:OXA721111 PGW721095:PGW721111 PQS721095:PQS721111 QAO721095:QAO721111 QKK721095:QKK721111 QUG721095:QUG721111 REC721095:REC721111 RNY721095:RNY721111 RXU721095:RXU721111 SHQ721095:SHQ721111 SRM721095:SRM721111 TBI721095:TBI721111 TLE721095:TLE721111 TVA721095:TVA721111 UEW721095:UEW721111 UOS721095:UOS721111 UYO721095:UYO721111 VIK721095:VIK721111 VSG721095:VSG721111 WCC721095:WCC721111 WLY721095:WLY721111 WVU721095:WVU721111 H786631:I786647 JI786631:JI786647 TE786631:TE786647 ADA786631:ADA786647 AMW786631:AMW786647 AWS786631:AWS786647 BGO786631:BGO786647 BQK786631:BQK786647 CAG786631:CAG786647 CKC786631:CKC786647 CTY786631:CTY786647 DDU786631:DDU786647 DNQ786631:DNQ786647 DXM786631:DXM786647 EHI786631:EHI786647 ERE786631:ERE786647 FBA786631:FBA786647 FKW786631:FKW786647 FUS786631:FUS786647 GEO786631:GEO786647 GOK786631:GOK786647 GYG786631:GYG786647 HIC786631:HIC786647 HRY786631:HRY786647 IBU786631:IBU786647 ILQ786631:ILQ786647 IVM786631:IVM786647 JFI786631:JFI786647 JPE786631:JPE786647 JZA786631:JZA786647 KIW786631:KIW786647 KSS786631:KSS786647 LCO786631:LCO786647 LMK786631:LMK786647 LWG786631:LWG786647 MGC786631:MGC786647 MPY786631:MPY786647 MZU786631:MZU786647 NJQ786631:NJQ786647 NTM786631:NTM786647 ODI786631:ODI786647 ONE786631:ONE786647 OXA786631:OXA786647 PGW786631:PGW786647 PQS786631:PQS786647 QAO786631:QAO786647 QKK786631:QKK786647 QUG786631:QUG786647 REC786631:REC786647 RNY786631:RNY786647 RXU786631:RXU786647 SHQ786631:SHQ786647 SRM786631:SRM786647 TBI786631:TBI786647 TLE786631:TLE786647 TVA786631:TVA786647 UEW786631:UEW786647 UOS786631:UOS786647 UYO786631:UYO786647 VIK786631:VIK786647 VSG786631:VSG786647 WCC786631:WCC786647 WLY786631:WLY786647 WVU786631:WVU786647 H852167:I852183 JI852167:JI852183 TE852167:TE852183 ADA852167:ADA852183 AMW852167:AMW852183 AWS852167:AWS852183 BGO852167:BGO852183 BQK852167:BQK852183 CAG852167:CAG852183 CKC852167:CKC852183 CTY852167:CTY852183 DDU852167:DDU852183 DNQ852167:DNQ852183 DXM852167:DXM852183 EHI852167:EHI852183 ERE852167:ERE852183 FBA852167:FBA852183 FKW852167:FKW852183 FUS852167:FUS852183 GEO852167:GEO852183 GOK852167:GOK852183 GYG852167:GYG852183 HIC852167:HIC852183 HRY852167:HRY852183 IBU852167:IBU852183 ILQ852167:ILQ852183 IVM852167:IVM852183 JFI852167:JFI852183 JPE852167:JPE852183 JZA852167:JZA852183 KIW852167:KIW852183 KSS852167:KSS852183 LCO852167:LCO852183 LMK852167:LMK852183 LWG852167:LWG852183 MGC852167:MGC852183 MPY852167:MPY852183 MZU852167:MZU852183 NJQ852167:NJQ852183 NTM852167:NTM852183 ODI852167:ODI852183 ONE852167:ONE852183 OXA852167:OXA852183 PGW852167:PGW852183 PQS852167:PQS852183 QAO852167:QAO852183 QKK852167:QKK852183 QUG852167:QUG852183 REC852167:REC852183 RNY852167:RNY852183 RXU852167:RXU852183 SHQ852167:SHQ852183 SRM852167:SRM852183 TBI852167:TBI852183 TLE852167:TLE852183 TVA852167:TVA852183 UEW852167:UEW852183 UOS852167:UOS852183 UYO852167:UYO852183 VIK852167:VIK852183 VSG852167:VSG852183 WCC852167:WCC852183 WLY852167:WLY852183 WVU852167:WVU852183 H917703:I917719 JI917703:JI917719 TE917703:TE917719 ADA917703:ADA917719 AMW917703:AMW917719 AWS917703:AWS917719 BGO917703:BGO917719 BQK917703:BQK917719 CAG917703:CAG917719 CKC917703:CKC917719 CTY917703:CTY917719 DDU917703:DDU917719 DNQ917703:DNQ917719 DXM917703:DXM917719 EHI917703:EHI917719 ERE917703:ERE917719 FBA917703:FBA917719 FKW917703:FKW917719 FUS917703:FUS917719 GEO917703:GEO917719 GOK917703:GOK917719 GYG917703:GYG917719 HIC917703:HIC917719 HRY917703:HRY917719 IBU917703:IBU917719 ILQ917703:ILQ917719 IVM917703:IVM917719 JFI917703:JFI917719 JPE917703:JPE917719 JZA917703:JZA917719 KIW917703:KIW917719 KSS917703:KSS917719 LCO917703:LCO917719 LMK917703:LMK917719 LWG917703:LWG917719 MGC917703:MGC917719 MPY917703:MPY917719 MZU917703:MZU917719 NJQ917703:NJQ917719 NTM917703:NTM917719 ODI917703:ODI917719 ONE917703:ONE917719 OXA917703:OXA917719 PGW917703:PGW917719 PQS917703:PQS917719 QAO917703:QAO917719 QKK917703:QKK917719 QUG917703:QUG917719 REC917703:REC917719 RNY917703:RNY917719 RXU917703:RXU917719 SHQ917703:SHQ917719 SRM917703:SRM917719 TBI917703:TBI917719 TLE917703:TLE917719 TVA917703:TVA917719 UEW917703:UEW917719 UOS917703:UOS917719 UYO917703:UYO917719 VIK917703:VIK917719 VSG917703:VSG917719 WCC917703:WCC917719 WLY917703:WLY917719 WVU917703:WVU917719 H983239:I983255 JI983239:JI983255 TE983239:TE983255 ADA983239:ADA983255 AMW983239:AMW983255 AWS983239:AWS983255 BGO983239:BGO983255 BQK983239:BQK983255 CAG983239:CAG983255 CKC983239:CKC983255 CTY983239:CTY983255 DDU983239:DDU983255 DNQ983239:DNQ983255 DXM983239:DXM983255 EHI983239:EHI983255 ERE983239:ERE983255 FBA983239:FBA983255 FKW983239:FKW983255 FUS983239:FUS983255 GEO983239:GEO983255 GOK983239:GOK983255 GYG983239:GYG983255 HIC983239:HIC983255 HRY983239:HRY983255 IBU983239:IBU983255 ILQ983239:ILQ983255 IVM983239:IVM983255 JFI983239:JFI983255 JPE983239:JPE983255 JZA983239:JZA983255 KIW983239:KIW983255 KSS983239:KSS983255 LCO983239:LCO983255 LMK983239:LMK983255 LWG983239:LWG983255 MGC983239:MGC983255 MPY983239:MPY983255 MZU983239:MZU983255 NJQ983239:NJQ983255 NTM983239:NTM983255 ODI983239:ODI983255 ONE983239:ONE983255 OXA983239:OXA983255 PGW983239:PGW983255 PQS983239:PQS983255 QAO983239:QAO983255 QKK983239:QKK983255 QUG983239:QUG983255 REC983239:REC983255 RNY983239:RNY983255 RXU983239:RXU983255 SHQ983239:SHQ983255 SRM983239:SRM983255 TBI983239:TBI983255 TLE983239:TLE983255 TVA983239:TVA983255 UEW983239:UEW983255 UOS983239:UOS983255 UYO983239:UYO983255 VIK983239:VIK983255 VSG983239:VSG983255 WCC983239:WCC983255 WLY983239:WLY983255 WVU983239:WVU983255 H65717:I65733 JI65717:JI65733 TE65717:TE65733 ADA65717:ADA65733 AMW65717:AMW65733 AWS65717:AWS65733 BGO65717:BGO65733 BQK65717:BQK65733 CAG65717:CAG65733 CKC65717:CKC65733 CTY65717:CTY65733 DDU65717:DDU65733 DNQ65717:DNQ65733 DXM65717:DXM65733 EHI65717:EHI65733 ERE65717:ERE65733 FBA65717:FBA65733 FKW65717:FKW65733 FUS65717:FUS65733 GEO65717:GEO65733 GOK65717:GOK65733 GYG65717:GYG65733 HIC65717:HIC65733 HRY65717:HRY65733 IBU65717:IBU65733 ILQ65717:ILQ65733 IVM65717:IVM65733 JFI65717:JFI65733 JPE65717:JPE65733 JZA65717:JZA65733 KIW65717:KIW65733 KSS65717:KSS65733 LCO65717:LCO65733 LMK65717:LMK65733 LWG65717:LWG65733 MGC65717:MGC65733 MPY65717:MPY65733 MZU65717:MZU65733 NJQ65717:NJQ65733 NTM65717:NTM65733 ODI65717:ODI65733 ONE65717:ONE65733 OXA65717:OXA65733 PGW65717:PGW65733 PQS65717:PQS65733 QAO65717:QAO65733 QKK65717:QKK65733 QUG65717:QUG65733 REC65717:REC65733 RNY65717:RNY65733 RXU65717:RXU65733 SHQ65717:SHQ65733 SRM65717:SRM65733 TBI65717:TBI65733 TLE65717:TLE65733 TVA65717:TVA65733 UEW65717:UEW65733 UOS65717:UOS65733 UYO65717:UYO65733 VIK65717:VIK65733 VSG65717:VSG65733 WCC65717:WCC65733 WLY65717:WLY65733 WVU65717:WVU65733 H131253:I131269 JI131253:JI131269 TE131253:TE131269 ADA131253:ADA131269 AMW131253:AMW131269 AWS131253:AWS131269 BGO131253:BGO131269 BQK131253:BQK131269 CAG131253:CAG131269 CKC131253:CKC131269 CTY131253:CTY131269 DDU131253:DDU131269 DNQ131253:DNQ131269 DXM131253:DXM131269 EHI131253:EHI131269 ERE131253:ERE131269 FBA131253:FBA131269 FKW131253:FKW131269 FUS131253:FUS131269 GEO131253:GEO131269 GOK131253:GOK131269 GYG131253:GYG131269 HIC131253:HIC131269 HRY131253:HRY131269 IBU131253:IBU131269 ILQ131253:ILQ131269 IVM131253:IVM131269 JFI131253:JFI131269 JPE131253:JPE131269 JZA131253:JZA131269 KIW131253:KIW131269 KSS131253:KSS131269 LCO131253:LCO131269 LMK131253:LMK131269 LWG131253:LWG131269 MGC131253:MGC131269 MPY131253:MPY131269 MZU131253:MZU131269 NJQ131253:NJQ131269 NTM131253:NTM131269 ODI131253:ODI131269 ONE131253:ONE131269 OXA131253:OXA131269 PGW131253:PGW131269 PQS131253:PQS131269 QAO131253:QAO131269 QKK131253:QKK131269 QUG131253:QUG131269 REC131253:REC131269 RNY131253:RNY131269 RXU131253:RXU131269 SHQ131253:SHQ131269 SRM131253:SRM131269 TBI131253:TBI131269 TLE131253:TLE131269 TVA131253:TVA131269 UEW131253:UEW131269 UOS131253:UOS131269 UYO131253:UYO131269 VIK131253:VIK131269 VSG131253:VSG131269 WCC131253:WCC131269 WLY131253:WLY131269 WVU131253:WVU131269 H196789:I196805 JI196789:JI196805 TE196789:TE196805 ADA196789:ADA196805 AMW196789:AMW196805 AWS196789:AWS196805 BGO196789:BGO196805 BQK196789:BQK196805 CAG196789:CAG196805 CKC196789:CKC196805 CTY196789:CTY196805 DDU196789:DDU196805 DNQ196789:DNQ196805 DXM196789:DXM196805 EHI196789:EHI196805 ERE196789:ERE196805 FBA196789:FBA196805 FKW196789:FKW196805 FUS196789:FUS196805 GEO196789:GEO196805 GOK196789:GOK196805 GYG196789:GYG196805 HIC196789:HIC196805 HRY196789:HRY196805 IBU196789:IBU196805 ILQ196789:ILQ196805 IVM196789:IVM196805 JFI196789:JFI196805 JPE196789:JPE196805 JZA196789:JZA196805 KIW196789:KIW196805 KSS196789:KSS196805 LCO196789:LCO196805 LMK196789:LMK196805 LWG196789:LWG196805 MGC196789:MGC196805 MPY196789:MPY196805 MZU196789:MZU196805 NJQ196789:NJQ196805 NTM196789:NTM196805 ODI196789:ODI196805 ONE196789:ONE196805 OXA196789:OXA196805 PGW196789:PGW196805 PQS196789:PQS196805 QAO196789:QAO196805 QKK196789:QKK196805 QUG196789:QUG196805 REC196789:REC196805 RNY196789:RNY196805 RXU196789:RXU196805 SHQ196789:SHQ196805 SRM196789:SRM196805 TBI196789:TBI196805 TLE196789:TLE196805 TVA196789:TVA196805 UEW196789:UEW196805 UOS196789:UOS196805 UYO196789:UYO196805 VIK196789:VIK196805 VSG196789:VSG196805 WCC196789:WCC196805 WLY196789:WLY196805 WVU196789:WVU196805 H262325:I262341 JI262325:JI262341 TE262325:TE262341 ADA262325:ADA262341 AMW262325:AMW262341 AWS262325:AWS262341 BGO262325:BGO262341 BQK262325:BQK262341 CAG262325:CAG262341 CKC262325:CKC262341 CTY262325:CTY262341 DDU262325:DDU262341 DNQ262325:DNQ262341 DXM262325:DXM262341 EHI262325:EHI262341 ERE262325:ERE262341 FBA262325:FBA262341 FKW262325:FKW262341 FUS262325:FUS262341 GEO262325:GEO262341 GOK262325:GOK262341 GYG262325:GYG262341 HIC262325:HIC262341 HRY262325:HRY262341 IBU262325:IBU262341 ILQ262325:ILQ262341 IVM262325:IVM262341 JFI262325:JFI262341 JPE262325:JPE262341 JZA262325:JZA262341 KIW262325:KIW262341 KSS262325:KSS262341 LCO262325:LCO262341 LMK262325:LMK262341 LWG262325:LWG262341 MGC262325:MGC262341 MPY262325:MPY262341 MZU262325:MZU262341 NJQ262325:NJQ262341 NTM262325:NTM262341 ODI262325:ODI262341 ONE262325:ONE262341 OXA262325:OXA262341 PGW262325:PGW262341 PQS262325:PQS262341 QAO262325:QAO262341 QKK262325:QKK262341 QUG262325:QUG262341 REC262325:REC262341 RNY262325:RNY262341 RXU262325:RXU262341 SHQ262325:SHQ262341 SRM262325:SRM262341 TBI262325:TBI262341 TLE262325:TLE262341 TVA262325:TVA262341 UEW262325:UEW262341 UOS262325:UOS262341 UYO262325:UYO262341 VIK262325:VIK262341 VSG262325:VSG262341 WCC262325:WCC262341 WLY262325:WLY262341 WVU262325:WVU262341 H327861:I327877 JI327861:JI327877 TE327861:TE327877 ADA327861:ADA327877 AMW327861:AMW327877 AWS327861:AWS327877 BGO327861:BGO327877 BQK327861:BQK327877 CAG327861:CAG327877 CKC327861:CKC327877 CTY327861:CTY327877 DDU327861:DDU327877 DNQ327861:DNQ327877 DXM327861:DXM327877 EHI327861:EHI327877 ERE327861:ERE327877 FBA327861:FBA327877 FKW327861:FKW327877 FUS327861:FUS327877 GEO327861:GEO327877 GOK327861:GOK327877 GYG327861:GYG327877 HIC327861:HIC327877 HRY327861:HRY327877 IBU327861:IBU327877 ILQ327861:ILQ327877 IVM327861:IVM327877 JFI327861:JFI327877 JPE327861:JPE327877 JZA327861:JZA327877 KIW327861:KIW327877 KSS327861:KSS327877 LCO327861:LCO327877 LMK327861:LMK327877 LWG327861:LWG327877 MGC327861:MGC327877 MPY327861:MPY327877 MZU327861:MZU327877 NJQ327861:NJQ327877 NTM327861:NTM327877 ODI327861:ODI327877 ONE327861:ONE327877 OXA327861:OXA327877 PGW327861:PGW327877 PQS327861:PQS327877 QAO327861:QAO327877 QKK327861:QKK327877 QUG327861:QUG327877 REC327861:REC327877 RNY327861:RNY327877 RXU327861:RXU327877 SHQ327861:SHQ327877 SRM327861:SRM327877 TBI327861:TBI327877 TLE327861:TLE327877 TVA327861:TVA327877 UEW327861:UEW327877 UOS327861:UOS327877 UYO327861:UYO327877 VIK327861:VIK327877 VSG327861:VSG327877 WCC327861:WCC327877 WLY327861:WLY327877 WVU327861:WVU327877 H393397:I393413 JI393397:JI393413 TE393397:TE393413 ADA393397:ADA393413 AMW393397:AMW393413 AWS393397:AWS393413 BGO393397:BGO393413 BQK393397:BQK393413 CAG393397:CAG393413 CKC393397:CKC393413 CTY393397:CTY393413 DDU393397:DDU393413 DNQ393397:DNQ393413 DXM393397:DXM393413 EHI393397:EHI393413 ERE393397:ERE393413 FBA393397:FBA393413 FKW393397:FKW393413 FUS393397:FUS393413 GEO393397:GEO393413 GOK393397:GOK393413 GYG393397:GYG393413 HIC393397:HIC393413 HRY393397:HRY393413 IBU393397:IBU393413 ILQ393397:ILQ393413 IVM393397:IVM393413 JFI393397:JFI393413 JPE393397:JPE393413 JZA393397:JZA393413 KIW393397:KIW393413 KSS393397:KSS393413 LCO393397:LCO393413 LMK393397:LMK393413 LWG393397:LWG393413 MGC393397:MGC393413 MPY393397:MPY393413 MZU393397:MZU393413 NJQ393397:NJQ393413 NTM393397:NTM393413 ODI393397:ODI393413 ONE393397:ONE393413 OXA393397:OXA393413 PGW393397:PGW393413 PQS393397:PQS393413 QAO393397:QAO393413 QKK393397:QKK393413 QUG393397:QUG393413 REC393397:REC393413 RNY393397:RNY393413 RXU393397:RXU393413 SHQ393397:SHQ393413 SRM393397:SRM393413 TBI393397:TBI393413 TLE393397:TLE393413 TVA393397:TVA393413 UEW393397:UEW393413 UOS393397:UOS393413 UYO393397:UYO393413 VIK393397:VIK393413 VSG393397:VSG393413 WCC393397:WCC393413 WLY393397:WLY393413 WVU393397:WVU393413 H458933:I458949 JI458933:JI458949 TE458933:TE458949 ADA458933:ADA458949 AMW458933:AMW458949 AWS458933:AWS458949 BGO458933:BGO458949 BQK458933:BQK458949 CAG458933:CAG458949 CKC458933:CKC458949 CTY458933:CTY458949 DDU458933:DDU458949 DNQ458933:DNQ458949 DXM458933:DXM458949 EHI458933:EHI458949 ERE458933:ERE458949 FBA458933:FBA458949 FKW458933:FKW458949 FUS458933:FUS458949 GEO458933:GEO458949 GOK458933:GOK458949 GYG458933:GYG458949 HIC458933:HIC458949 HRY458933:HRY458949 IBU458933:IBU458949 ILQ458933:ILQ458949 IVM458933:IVM458949 JFI458933:JFI458949 JPE458933:JPE458949 JZA458933:JZA458949 KIW458933:KIW458949 KSS458933:KSS458949 LCO458933:LCO458949 LMK458933:LMK458949 LWG458933:LWG458949 MGC458933:MGC458949 MPY458933:MPY458949 MZU458933:MZU458949 NJQ458933:NJQ458949 NTM458933:NTM458949 ODI458933:ODI458949 ONE458933:ONE458949 OXA458933:OXA458949 PGW458933:PGW458949 PQS458933:PQS458949 QAO458933:QAO458949 QKK458933:QKK458949 QUG458933:QUG458949 REC458933:REC458949 RNY458933:RNY458949 RXU458933:RXU458949 SHQ458933:SHQ458949 SRM458933:SRM458949 TBI458933:TBI458949 TLE458933:TLE458949 TVA458933:TVA458949 UEW458933:UEW458949 UOS458933:UOS458949 UYO458933:UYO458949 VIK458933:VIK458949 VSG458933:VSG458949 WCC458933:WCC458949 WLY458933:WLY458949 WVU458933:WVU458949 H524469:I524485 JI524469:JI524485 TE524469:TE524485 ADA524469:ADA524485 AMW524469:AMW524485 AWS524469:AWS524485 BGO524469:BGO524485 BQK524469:BQK524485 CAG524469:CAG524485 CKC524469:CKC524485 CTY524469:CTY524485 DDU524469:DDU524485 DNQ524469:DNQ524485 DXM524469:DXM524485 EHI524469:EHI524485 ERE524469:ERE524485 FBA524469:FBA524485 FKW524469:FKW524485 FUS524469:FUS524485 GEO524469:GEO524485 GOK524469:GOK524485 GYG524469:GYG524485 HIC524469:HIC524485 HRY524469:HRY524485 IBU524469:IBU524485 ILQ524469:ILQ524485 IVM524469:IVM524485 JFI524469:JFI524485 JPE524469:JPE524485 JZA524469:JZA524485 KIW524469:KIW524485 KSS524469:KSS524485 LCO524469:LCO524485 LMK524469:LMK524485 LWG524469:LWG524485 MGC524469:MGC524485 MPY524469:MPY524485 MZU524469:MZU524485 NJQ524469:NJQ524485 NTM524469:NTM524485 ODI524469:ODI524485 ONE524469:ONE524485 OXA524469:OXA524485 PGW524469:PGW524485 PQS524469:PQS524485 QAO524469:QAO524485 QKK524469:QKK524485 QUG524469:QUG524485 REC524469:REC524485 RNY524469:RNY524485 RXU524469:RXU524485 SHQ524469:SHQ524485 SRM524469:SRM524485 TBI524469:TBI524485 TLE524469:TLE524485 TVA524469:TVA524485 UEW524469:UEW524485 UOS524469:UOS524485 UYO524469:UYO524485 VIK524469:VIK524485 VSG524469:VSG524485 WCC524469:WCC524485 WLY524469:WLY524485 WVU524469:WVU524485 H590005:I590021 JI590005:JI590021 TE590005:TE590021 ADA590005:ADA590021 AMW590005:AMW590021 AWS590005:AWS590021 BGO590005:BGO590021 BQK590005:BQK590021 CAG590005:CAG590021 CKC590005:CKC590021 CTY590005:CTY590021 DDU590005:DDU590021 DNQ590005:DNQ590021 DXM590005:DXM590021 EHI590005:EHI590021 ERE590005:ERE590021 FBA590005:FBA590021 FKW590005:FKW590021 FUS590005:FUS590021 GEO590005:GEO590021 GOK590005:GOK590021 GYG590005:GYG590021 HIC590005:HIC590021 HRY590005:HRY590021 IBU590005:IBU590021 ILQ590005:ILQ590021 IVM590005:IVM590021 JFI590005:JFI590021 JPE590005:JPE590021 JZA590005:JZA590021 KIW590005:KIW590021 KSS590005:KSS590021 LCO590005:LCO590021 LMK590005:LMK590021 LWG590005:LWG590021 MGC590005:MGC590021 MPY590005:MPY590021 MZU590005:MZU590021 NJQ590005:NJQ590021 NTM590005:NTM590021 ODI590005:ODI590021 ONE590005:ONE590021 OXA590005:OXA590021 PGW590005:PGW590021 PQS590005:PQS590021 QAO590005:QAO590021 QKK590005:QKK590021 QUG590005:QUG590021 REC590005:REC590021 RNY590005:RNY590021 RXU590005:RXU590021 SHQ590005:SHQ590021 SRM590005:SRM590021 TBI590005:TBI590021 TLE590005:TLE590021 TVA590005:TVA590021 UEW590005:UEW590021 UOS590005:UOS590021 UYO590005:UYO590021 VIK590005:VIK590021 VSG590005:VSG590021 WCC590005:WCC590021 WLY590005:WLY590021 WVU590005:WVU590021 H655541:I655557 JI655541:JI655557 TE655541:TE655557 ADA655541:ADA655557 AMW655541:AMW655557 AWS655541:AWS655557 BGO655541:BGO655557 BQK655541:BQK655557 CAG655541:CAG655557 CKC655541:CKC655557 CTY655541:CTY655557 DDU655541:DDU655557 DNQ655541:DNQ655557 DXM655541:DXM655557 EHI655541:EHI655557 ERE655541:ERE655557 FBA655541:FBA655557 FKW655541:FKW655557 FUS655541:FUS655557 GEO655541:GEO655557 GOK655541:GOK655557 GYG655541:GYG655557 HIC655541:HIC655557 HRY655541:HRY655557 IBU655541:IBU655557 ILQ655541:ILQ655557 IVM655541:IVM655557 JFI655541:JFI655557 JPE655541:JPE655557 JZA655541:JZA655557 KIW655541:KIW655557 KSS655541:KSS655557 LCO655541:LCO655557 LMK655541:LMK655557 LWG655541:LWG655557 MGC655541:MGC655557 MPY655541:MPY655557 MZU655541:MZU655557 NJQ655541:NJQ655557 NTM655541:NTM655557 ODI655541:ODI655557 ONE655541:ONE655557 OXA655541:OXA655557 PGW655541:PGW655557 PQS655541:PQS655557 QAO655541:QAO655557 QKK655541:QKK655557 QUG655541:QUG655557 REC655541:REC655557 RNY655541:RNY655557 RXU655541:RXU655557 SHQ655541:SHQ655557 SRM655541:SRM655557 TBI655541:TBI655557 TLE655541:TLE655557 TVA655541:TVA655557 UEW655541:UEW655557 UOS655541:UOS655557 UYO655541:UYO655557 VIK655541:VIK655557 VSG655541:VSG655557 WCC655541:WCC655557 WLY655541:WLY655557 WVU655541:WVU655557 H721077:I721093 JI721077:JI721093 TE721077:TE721093 ADA721077:ADA721093 AMW721077:AMW721093 AWS721077:AWS721093 BGO721077:BGO721093 BQK721077:BQK721093 CAG721077:CAG721093 CKC721077:CKC721093 CTY721077:CTY721093 DDU721077:DDU721093 DNQ721077:DNQ721093 DXM721077:DXM721093 EHI721077:EHI721093 ERE721077:ERE721093 FBA721077:FBA721093 FKW721077:FKW721093 FUS721077:FUS721093 GEO721077:GEO721093 GOK721077:GOK721093 GYG721077:GYG721093 HIC721077:HIC721093 HRY721077:HRY721093 IBU721077:IBU721093 ILQ721077:ILQ721093 IVM721077:IVM721093 JFI721077:JFI721093 JPE721077:JPE721093 JZA721077:JZA721093 KIW721077:KIW721093 KSS721077:KSS721093 LCO721077:LCO721093 LMK721077:LMK721093 LWG721077:LWG721093 MGC721077:MGC721093 MPY721077:MPY721093 MZU721077:MZU721093 NJQ721077:NJQ721093 NTM721077:NTM721093 ODI721077:ODI721093 ONE721077:ONE721093 OXA721077:OXA721093 PGW721077:PGW721093 PQS721077:PQS721093 QAO721077:QAO721093 QKK721077:QKK721093 QUG721077:QUG721093 REC721077:REC721093 RNY721077:RNY721093 RXU721077:RXU721093 SHQ721077:SHQ721093 SRM721077:SRM721093 TBI721077:TBI721093 TLE721077:TLE721093 TVA721077:TVA721093 UEW721077:UEW721093 UOS721077:UOS721093 UYO721077:UYO721093 VIK721077:VIK721093 VSG721077:VSG721093 WCC721077:WCC721093 WLY721077:WLY721093 WVU721077:WVU721093 H786613:I786629 JI786613:JI786629 TE786613:TE786629 ADA786613:ADA786629 AMW786613:AMW786629 AWS786613:AWS786629 BGO786613:BGO786629 BQK786613:BQK786629 CAG786613:CAG786629 CKC786613:CKC786629 CTY786613:CTY786629 DDU786613:DDU786629 DNQ786613:DNQ786629 DXM786613:DXM786629 EHI786613:EHI786629 ERE786613:ERE786629 FBA786613:FBA786629 FKW786613:FKW786629 FUS786613:FUS786629 GEO786613:GEO786629 GOK786613:GOK786629 GYG786613:GYG786629 HIC786613:HIC786629 HRY786613:HRY786629 IBU786613:IBU786629 ILQ786613:ILQ786629 IVM786613:IVM786629 JFI786613:JFI786629 JPE786613:JPE786629 JZA786613:JZA786629 KIW786613:KIW786629 KSS786613:KSS786629 LCO786613:LCO786629 LMK786613:LMK786629 LWG786613:LWG786629 MGC786613:MGC786629 MPY786613:MPY786629 MZU786613:MZU786629 NJQ786613:NJQ786629 NTM786613:NTM786629 ODI786613:ODI786629 ONE786613:ONE786629 OXA786613:OXA786629 PGW786613:PGW786629 PQS786613:PQS786629 QAO786613:QAO786629 QKK786613:QKK786629 QUG786613:QUG786629 REC786613:REC786629 RNY786613:RNY786629 RXU786613:RXU786629 SHQ786613:SHQ786629 SRM786613:SRM786629 TBI786613:TBI786629 TLE786613:TLE786629 TVA786613:TVA786629 UEW786613:UEW786629 UOS786613:UOS786629 UYO786613:UYO786629 VIK786613:VIK786629 VSG786613:VSG786629 WCC786613:WCC786629 WLY786613:WLY786629 WVU786613:WVU786629 H852149:I852165 JI852149:JI852165 TE852149:TE852165 ADA852149:ADA852165 AMW852149:AMW852165 AWS852149:AWS852165 BGO852149:BGO852165 BQK852149:BQK852165 CAG852149:CAG852165 CKC852149:CKC852165 CTY852149:CTY852165 DDU852149:DDU852165 DNQ852149:DNQ852165 DXM852149:DXM852165 EHI852149:EHI852165 ERE852149:ERE852165 FBA852149:FBA852165 FKW852149:FKW852165 FUS852149:FUS852165 GEO852149:GEO852165 GOK852149:GOK852165 GYG852149:GYG852165 HIC852149:HIC852165 HRY852149:HRY852165 IBU852149:IBU852165 ILQ852149:ILQ852165 IVM852149:IVM852165 JFI852149:JFI852165 JPE852149:JPE852165 JZA852149:JZA852165 KIW852149:KIW852165 KSS852149:KSS852165 LCO852149:LCO852165 LMK852149:LMK852165 LWG852149:LWG852165 MGC852149:MGC852165 MPY852149:MPY852165 MZU852149:MZU852165 NJQ852149:NJQ852165 NTM852149:NTM852165 ODI852149:ODI852165 ONE852149:ONE852165 OXA852149:OXA852165 PGW852149:PGW852165 PQS852149:PQS852165 QAO852149:QAO852165 QKK852149:QKK852165 QUG852149:QUG852165 REC852149:REC852165 RNY852149:RNY852165 RXU852149:RXU852165 SHQ852149:SHQ852165 SRM852149:SRM852165 TBI852149:TBI852165 TLE852149:TLE852165 TVA852149:TVA852165 UEW852149:UEW852165 UOS852149:UOS852165 UYO852149:UYO852165 VIK852149:VIK852165 VSG852149:VSG852165 WCC852149:WCC852165 WLY852149:WLY852165 WVU852149:WVU852165 H917685:I917701 JI917685:JI917701 TE917685:TE917701 ADA917685:ADA917701 AMW917685:AMW917701 AWS917685:AWS917701 BGO917685:BGO917701 BQK917685:BQK917701 CAG917685:CAG917701 CKC917685:CKC917701 CTY917685:CTY917701 DDU917685:DDU917701 DNQ917685:DNQ917701 DXM917685:DXM917701 EHI917685:EHI917701 ERE917685:ERE917701 FBA917685:FBA917701 FKW917685:FKW917701 FUS917685:FUS917701 GEO917685:GEO917701 GOK917685:GOK917701 GYG917685:GYG917701 HIC917685:HIC917701 HRY917685:HRY917701 IBU917685:IBU917701 ILQ917685:ILQ917701 IVM917685:IVM917701 JFI917685:JFI917701 JPE917685:JPE917701 JZA917685:JZA917701 KIW917685:KIW917701 KSS917685:KSS917701 LCO917685:LCO917701 LMK917685:LMK917701 LWG917685:LWG917701 MGC917685:MGC917701 MPY917685:MPY917701 MZU917685:MZU917701 NJQ917685:NJQ917701 NTM917685:NTM917701 ODI917685:ODI917701 ONE917685:ONE917701 OXA917685:OXA917701 PGW917685:PGW917701 PQS917685:PQS917701 QAO917685:QAO917701 QKK917685:QKK917701 QUG917685:QUG917701 REC917685:REC917701 RNY917685:RNY917701 RXU917685:RXU917701 SHQ917685:SHQ917701 SRM917685:SRM917701 TBI917685:TBI917701 TLE917685:TLE917701 TVA917685:TVA917701 UEW917685:UEW917701 UOS917685:UOS917701 UYO917685:UYO917701 VIK917685:VIK917701 VSG917685:VSG917701 WCC917685:WCC917701 WLY917685:WLY917701 WVU917685:WVU917701 H983221:I983237 JI983221:JI983237 TE983221:TE983237 ADA983221:ADA983237 AMW983221:AMW983237 AWS983221:AWS983237 BGO983221:BGO983237 BQK983221:BQK983237 CAG983221:CAG983237 CKC983221:CKC983237 CTY983221:CTY983237 DDU983221:DDU983237 DNQ983221:DNQ983237 DXM983221:DXM983237 EHI983221:EHI983237 ERE983221:ERE983237 FBA983221:FBA983237 FKW983221:FKW983237 FUS983221:FUS983237 GEO983221:GEO983237 GOK983221:GOK983237 GYG983221:GYG983237 HIC983221:HIC983237 HRY983221:HRY983237 IBU983221:IBU983237 ILQ983221:ILQ983237 IVM983221:IVM983237 JFI983221:JFI983237 JPE983221:JPE983237 JZA983221:JZA983237 KIW983221:KIW983237 KSS983221:KSS983237 LCO983221:LCO983237 LMK983221:LMK983237 LWG983221:LWG983237 MGC983221:MGC983237 MPY983221:MPY983237 MZU983221:MZU983237 NJQ983221:NJQ983237 NTM983221:NTM983237 ODI983221:ODI983237 ONE983221:ONE983237 OXA983221:OXA983237 PGW983221:PGW983237 PQS983221:PQS983237 QAO983221:QAO983237 QKK983221:QKK983237 QUG983221:QUG983237 REC983221:REC983237 RNY983221:RNY983237 RXU983221:RXU983237 SHQ983221:SHQ983237 SRM983221:SRM983237 TBI983221:TBI983237 TLE983221:TLE983237 TVA983221:TVA983237 UEW983221:UEW983237 UOS983221:UOS983237 UYO983221:UYO983237 VIK983221:VIK983237 VSG983221:VSG983237 WCC983221:WCC983237 WLY983221:WLY983237 WVU983221:WVU983237" xr:uid="{00000000-0002-0000-0200-000010000000}">
      <formula1>-9.99999999999999E+23</formula1>
      <formula2>9.99999999999999E+25</formula2>
    </dataValidation>
    <dataValidation type="decimal" allowBlank="1" showInputMessage="1" showErrorMessage="1" sqref="H65957:I65974 JI65957:JI65974 TE65957:TE65974 ADA65957:ADA65974 AMW65957:AMW65974 AWS65957:AWS65974 BGO65957:BGO65974 BQK65957:BQK65974 CAG65957:CAG65974 CKC65957:CKC65974 CTY65957:CTY65974 DDU65957:DDU65974 DNQ65957:DNQ65974 DXM65957:DXM65974 EHI65957:EHI65974 ERE65957:ERE65974 FBA65957:FBA65974 FKW65957:FKW65974 FUS65957:FUS65974 GEO65957:GEO65974 GOK65957:GOK65974 GYG65957:GYG65974 HIC65957:HIC65974 HRY65957:HRY65974 IBU65957:IBU65974 ILQ65957:ILQ65974 IVM65957:IVM65974 JFI65957:JFI65974 JPE65957:JPE65974 JZA65957:JZA65974 KIW65957:KIW65974 KSS65957:KSS65974 LCO65957:LCO65974 LMK65957:LMK65974 LWG65957:LWG65974 MGC65957:MGC65974 MPY65957:MPY65974 MZU65957:MZU65974 NJQ65957:NJQ65974 NTM65957:NTM65974 ODI65957:ODI65974 ONE65957:ONE65974 OXA65957:OXA65974 PGW65957:PGW65974 PQS65957:PQS65974 QAO65957:QAO65974 QKK65957:QKK65974 QUG65957:QUG65974 REC65957:REC65974 RNY65957:RNY65974 RXU65957:RXU65974 SHQ65957:SHQ65974 SRM65957:SRM65974 TBI65957:TBI65974 TLE65957:TLE65974 TVA65957:TVA65974 UEW65957:UEW65974 UOS65957:UOS65974 UYO65957:UYO65974 VIK65957:VIK65974 VSG65957:VSG65974 WCC65957:WCC65974 WLY65957:WLY65974 WVU65957:WVU65974 H131493:I131510 JI131493:JI131510 TE131493:TE131510 ADA131493:ADA131510 AMW131493:AMW131510 AWS131493:AWS131510 BGO131493:BGO131510 BQK131493:BQK131510 CAG131493:CAG131510 CKC131493:CKC131510 CTY131493:CTY131510 DDU131493:DDU131510 DNQ131493:DNQ131510 DXM131493:DXM131510 EHI131493:EHI131510 ERE131493:ERE131510 FBA131493:FBA131510 FKW131493:FKW131510 FUS131493:FUS131510 GEO131493:GEO131510 GOK131493:GOK131510 GYG131493:GYG131510 HIC131493:HIC131510 HRY131493:HRY131510 IBU131493:IBU131510 ILQ131493:ILQ131510 IVM131493:IVM131510 JFI131493:JFI131510 JPE131493:JPE131510 JZA131493:JZA131510 KIW131493:KIW131510 KSS131493:KSS131510 LCO131493:LCO131510 LMK131493:LMK131510 LWG131493:LWG131510 MGC131493:MGC131510 MPY131493:MPY131510 MZU131493:MZU131510 NJQ131493:NJQ131510 NTM131493:NTM131510 ODI131493:ODI131510 ONE131493:ONE131510 OXA131493:OXA131510 PGW131493:PGW131510 PQS131493:PQS131510 QAO131493:QAO131510 QKK131493:QKK131510 QUG131493:QUG131510 REC131493:REC131510 RNY131493:RNY131510 RXU131493:RXU131510 SHQ131493:SHQ131510 SRM131493:SRM131510 TBI131493:TBI131510 TLE131493:TLE131510 TVA131493:TVA131510 UEW131493:UEW131510 UOS131493:UOS131510 UYO131493:UYO131510 VIK131493:VIK131510 VSG131493:VSG131510 WCC131493:WCC131510 WLY131493:WLY131510 WVU131493:WVU131510 H197029:I197046 JI197029:JI197046 TE197029:TE197046 ADA197029:ADA197046 AMW197029:AMW197046 AWS197029:AWS197046 BGO197029:BGO197046 BQK197029:BQK197046 CAG197029:CAG197046 CKC197029:CKC197046 CTY197029:CTY197046 DDU197029:DDU197046 DNQ197029:DNQ197046 DXM197029:DXM197046 EHI197029:EHI197046 ERE197029:ERE197046 FBA197029:FBA197046 FKW197029:FKW197046 FUS197029:FUS197046 GEO197029:GEO197046 GOK197029:GOK197046 GYG197029:GYG197046 HIC197029:HIC197046 HRY197029:HRY197046 IBU197029:IBU197046 ILQ197029:ILQ197046 IVM197029:IVM197046 JFI197029:JFI197046 JPE197029:JPE197046 JZA197029:JZA197046 KIW197029:KIW197046 KSS197029:KSS197046 LCO197029:LCO197046 LMK197029:LMK197046 LWG197029:LWG197046 MGC197029:MGC197046 MPY197029:MPY197046 MZU197029:MZU197046 NJQ197029:NJQ197046 NTM197029:NTM197046 ODI197029:ODI197046 ONE197029:ONE197046 OXA197029:OXA197046 PGW197029:PGW197046 PQS197029:PQS197046 QAO197029:QAO197046 QKK197029:QKK197046 QUG197029:QUG197046 REC197029:REC197046 RNY197029:RNY197046 RXU197029:RXU197046 SHQ197029:SHQ197046 SRM197029:SRM197046 TBI197029:TBI197046 TLE197029:TLE197046 TVA197029:TVA197046 UEW197029:UEW197046 UOS197029:UOS197046 UYO197029:UYO197046 VIK197029:VIK197046 VSG197029:VSG197046 WCC197029:WCC197046 WLY197029:WLY197046 WVU197029:WVU197046 H262565:I262582 JI262565:JI262582 TE262565:TE262582 ADA262565:ADA262582 AMW262565:AMW262582 AWS262565:AWS262582 BGO262565:BGO262582 BQK262565:BQK262582 CAG262565:CAG262582 CKC262565:CKC262582 CTY262565:CTY262582 DDU262565:DDU262582 DNQ262565:DNQ262582 DXM262565:DXM262582 EHI262565:EHI262582 ERE262565:ERE262582 FBA262565:FBA262582 FKW262565:FKW262582 FUS262565:FUS262582 GEO262565:GEO262582 GOK262565:GOK262582 GYG262565:GYG262582 HIC262565:HIC262582 HRY262565:HRY262582 IBU262565:IBU262582 ILQ262565:ILQ262582 IVM262565:IVM262582 JFI262565:JFI262582 JPE262565:JPE262582 JZA262565:JZA262582 KIW262565:KIW262582 KSS262565:KSS262582 LCO262565:LCO262582 LMK262565:LMK262582 LWG262565:LWG262582 MGC262565:MGC262582 MPY262565:MPY262582 MZU262565:MZU262582 NJQ262565:NJQ262582 NTM262565:NTM262582 ODI262565:ODI262582 ONE262565:ONE262582 OXA262565:OXA262582 PGW262565:PGW262582 PQS262565:PQS262582 QAO262565:QAO262582 QKK262565:QKK262582 QUG262565:QUG262582 REC262565:REC262582 RNY262565:RNY262582 RXU262565:RXU262582 SHQ262565:SHQ262582 SRM262565:SRM262582 TBI262565:TBI262582 TLE262565:TLE262582 TVA262565:TVA262582 UEW262565:UEW262582 UOS262565:UOS262582 UYO262565:UYO262582 VIK262565:VIK262582 VSG262565:VSG262582 WCC262565:WCC262582 WLY262565:WLY262582 WVU262565:WVU262582 H328101:I328118 JI328101:JI328118 TE328101:TE328118 ADA328101:ADA328118 AMW328101:AMW328118 AWS328101:AWS328118 BGO328101:BGO328118 BQK328101:BQK328118 CAG328101:CAG328118 CKC328101:CKC328118 CTY328101:CTY328118 DDU328101:DDU328118 DNQ328101:DNQ328118 DXM328101:DXM328118 EHI328101:EHI328118 ERE328101:ERE328118 FBA328101:FBA328118 FKW328101:FKW328118 FUS328101:FUS328118 GEO328101:GEO328118 GOK328101:GOK328118 GYG328101:GYG328118 HIC328101:HIC328118 HRY328101:HRY328118 IBU328101:IBU328118 ILQ328101:ILQ328118 IVM328101:IVM328118 JFI328101:JFI328118 JPE328101:JPE328118 JZA328101:JZA328118 KIW328101:KIW328118 KSS328101:KSS328118 LCO328101:LCO328118 LMK328101:LMK328118 LWG328101:LWG328118 MGC328101:MGC328118 MPY328101:MPY328118 MZU328101:MZU328118 NJQ328101:NJQ328118 NTM328101:NTM328118 ODI328101:ODI328118 ONE328101:ONE328118 OXA328101:OXA328118 PGW328101:PGW328118 PQS328101:PQS328118 QAO328101:QAO328118 QKK328101:QKK328118 QUG328101:QUG328118 REC328101:REC328118 RNY328101:RNY328118 RXU328101:RXU328118 SHQ328101:SHQ328118 SRM328101:SRM328118 TBI328101:TBI328118 TLE328101:TLE328118 TVA328101:TVA328118 UEW328101:UEW328118 UOS328101:UOS328118 UYO328101:UYO328118 VIK328101:VIK328118 VSG328101:VSG328118 WCC328101:WCC328118 WLY328101:WLY328118 WVU328101:WVU328118 H393637:I393654 JI393637:JI393654 TE393637:TE393654 ADA393637:ADA393654 AMW393637:AMW393654 AWS393637:AWS393654 BGO393637:BGO393654 BQK393637:BQK393654 CAG393637:CAG393654 CKC393637:CKC393654 CTY393637:CTY393654 DDU393637:DDU393654 DNQ393637:DNQ393654 DXM393637:DXM393654 EHI393637:EHI393654 ERE393637:ERE393654 FBA393637:FBA393654 FKW393637:FKW393654 FUS393637:FUS393654 GEO393637:GEO393654 GOK393637:GOK393654 GYG393637:GYG393654 HIC393637:HIC393654 HRY393637:HRY393654 IBU393637:IBU393654 ILQ393637:ILQ393654 IVM393637:IVM393654 JFI393637:JFI393654 JPE393637:JPE393654 JZA393637:JZA393654 KIW393637:KIW393654 KSS393637:KSS393654 LCO393637:LCO393654 LMK393637:LMK393654 LWG393637:LWG393654 MGC393637:MGC393654 MPY393637:MPY393654 MZU393637:MZU393654 NJQ393637:NJQ393654 NTM393637:NTM393654 ODI393637:ODI393654 ONE393637:ONE393654 OXA393637:OXA393654 PGW393637:PGW393654 PQS393637:PQS393654 QAO393637:QAO393654 QKK393637:QKK393654 QUG393637:QUG393654 REC393637:REC393654 RNY393637:RNY393654 RXU393637:RXU393654 SHQ393637:SHQ393654 SRM393637:SRM393654 TBI393637:TBI393654 TLE393637:TLE393654 TVA393637:TVA393654 UEW393637:UEW393654 UOS393637:UOS393654 UYO393637:UYO393654 VIK393637:VIK393654 VSG393637:VSG393654 WCC393637:WCC393654 WLY393637:WLY393654 WVU393637:WVU393654 H459173:I459190 JI459173:JI459190 TE459173:TE459190 ADA459173:ADA459190 AMW459173:AMW459190 AWS459173:AWS459190 BGO459173:BGO459190 BQK459173:BQK459190 CAG459173:CAG459190 CKC459173:CKC459190 CTY459173:CTY459190 DDU459173:DDU459190 DNQ459173:DNQ459190 DXM459173:DXM459190 EHI459173:EHI459190 ERE459173:ERE459190 FBA459173:FBA459190 FKW459173:FKW459190 FUS459173:FUS459190 GEO459173:GEO459190 GOK459173:GOK459190 GYG459173:GYG459190 HIC459173:HIC459190 HRY459173:HRY459190 IBU459173:IBU459190 ILQ459173:ILQ459190 IVM459173:IVM459190 JFI459173:JFI459190 JPE459173:JPE459190 JZA459173:JZA459190 KIW459173:KIW459190 KSS459173:KSS459190 LCO459173:LCO459190 LMK459173:LMK459190 LWG459173:LWG459190 MGC459173:MGC459190 MPY459173:MPY459190 MZU459173:MZU459190 NJQ459173:NJQ459190 NTM459173:NTM459190 ODI459173:ODI459190 ONE459173:ONE459190 OXA459173:OXA459190 PGW459173:PGW459190 PQS459173:PQS459190 QAO459173:QAO459190 QKK459173:QKK459190 QUG459173:QUG459190 REC459173:REC459190 RNY459173:RNY459190 RXU459173:RXU459190 SHQ459173:SHQ459190 SRM459173:SRM459190 TBI459173:TBI459190 TLE459173:TLE459190 TVA459173:TVA459190 UEW459173:UEW459190 UOS459173:UOS459190 UYO459173:UYO459190 VIK459173:VIK459190 VSG459173:VSG459190 WCC459173:WCC459190 WLY459173:WLY459190 WVU459173:WVU459190 H524709:I524726 JI524709:JI524726 TE524709:TE524726 ADA524709:ADA524726 AMW524709:AMW524726 AWS524709:AWS524726 BGO524709:BGO524726 BQK524709:BQK524726 CAG524709:CAG524726 CKC524709:CKC524726 CTY524709:CTY524726 DDU524709:DDU524726 DNQ524709:DNQ524726 DXM524709:DXM524726 EHI524709:EHI524726 ERE524709:ERE524726 FBA524709:FBA524726 FKW524709:FKW524726 FUS524709:FUS524726 GEO524709:GEO524726 GOK524709:GOK524726 GYG524709:GYG524726 HIC524709:HIC524726 HRY524709:HRY524726 IBU524709:IBU524726 ILQ524709:ILQ524726 IVM524709:IVM524726 JFI524709:JFI524726 JPE524709:JPE524726 JZA524709:JZA524726 KIW524709:KIW524726 KSS524709:KSS524726 LCO524709:LCO524726 LMK524709:LMK524726 LWG524709:LWG524726 MGC524709:MGC524726 MPY524709:MPY524726 MZU524709:MZU524726 NJQ524709:NJQ524726 NTM524709:NTM524726 ODI524709:ODI524726 ONE524709:ONE524726 OXA524709:OXA524726 PGW524709:PGW524726 PQS524709:PQS524726 QAO524709:QAO524726 QKK524709:QKK524726 QUG524709:QUG524726 REC524709:REC524726 RNY524709:RNY524726 RXU524709:RXU524726 SHQ524709:SHQ524726 SRM524709:SRM524726 TBI524709:TBI524726 TLE524709:TLE524726 TVA524709:TVA524726 UEW524709:UEW524726 UOS524709:UOS524726 UYO524709:UYO524726 VIK524709:VIK524726 VSG524709:VSG524726 WCC524709:WCC524726 WLY524709:WLY524726 WVU524709:WVU524726 H590245:I590262 JI590245:JI590262 TE590245:TE590262 ADA590245:ADA590262 AMW590245:AMW590262 AWS590245:AWS590262 BGO590245:BGO590262 BQK590245:BQK590262 CAG590245:CAG590262 CKC590245:CKC590262 CTY590245:CTY590262 DDU590245:DDU590262 DNQ590245:DNQ590262 DXM590245:DXM590262 EHI590245:EHI590262 ERE590245:ERE590262 FBA590245:FBA590262 FKW590245:FKW590262 FUS590245:FUS590262 GEO590245:GEO590262 GOK590245:GOK590262 GYG590245:GYG590262 HIC590245:HIC590262 HRY590245:HRY590262 IBU590245:IBU590262 ILQ590245:ILQ590262 IVM590245:IVM590262 JFI590245:JFI590262 JPE590245:JPE590262 JZA590245:JZA590262 KIW590245:KIW590262 KSS590245:KSS590262 LCO590245:LCO590262 LMK590245:LMK590262 LWG590245:LWG590262 MGC590245:MGC590262 MPY590245:MPY590262 MZU590245:MZU590262 NJQ590245:NJQ590262 NTM590245:NTM590262 ODI590245:ODI590262 ONE590245:ONE590262 OXA590245:OXA590262 PGW590245:PGW590262 PQS590245:PQS590262 QAO590245:QAO590262 QKK590245:QKK590262 QUG590245:QUG590262 REC590245:REC590262 RNY590245:RNY590262 RXU590245:RXU590262 SHQ590245:SHQ590262 SRM590245:SRM590262 TBI590245:TBI590262 TLE590245:TLE590262 TVA590245:TVA590262 UEW590245:UEW590262 UOS590245:UOS590262 UYO590245:UYO590262 VIK590245:VIK590262 VSG590245:VSG590262 WCC590245:WCC590262 WLY590245:WLY590262 WVU590245:WVU590262 H655781:I655798 JI655781:JI655798 TE655781:TE655798 ADA655781:ADA655798 AMW655781:AMW655798 AWS655781:AWS655798 BGO655781:BGO655798 BQK655781:BQK655798 CAG655781:CAG655798 CKC655781:CKC655798 CTY655781:CTY655798 DDU655781:DDU655798 DNQ655781:DNQ655798 DXM655781:DXM655798 EHI655781:EHI655798 ERE655781:ERE655798 FBA655781:FBA655798 FKW655781:FKW655798 FUS655781:FUS655798 GEO655781:GEO655798 GOK655781:GOK655798 GYG655781:GYG655798 HIC655781:HIC655798 HRY655781:HRY655798 IBU655781:IBU655798 ILQ655781:ILQ655798 IVM655781:IVM655798 JFI655781:JFI655798 JPE655781:JPE655798 JZA655781:JZA655798 KIW655781:KIW655798 KSS655781:KSS655798 LCO655781:LCO655798 LMK655781:LMK655798 LWG655781:LWG655798 MGC655781:MGC655798 MPY655781:MPY655798 MZU655781:MZU655798 NJQ655781:NJQ655798 NTM655781:NTM655798 ODI655781:ODI655798 ONE655781:ONE655798 OXA655781:OXA655798 PGW655781:PGW655798 PQS655781:PQS655798 QAO655781:QAO655798 QKK655781:QKK655798 QUG655781:QUG655798 REC655781:REC655798 RNY655781:RNY655798 RXU655781:RXU655798 SHQ655781:SHQ655798 SRM655781:SRM655798 TBI655781:TBI655798 TLE655781:TLE655798 TVA655781:TVA655798 UEW655781:UEW655798 UOS655781:UOS655798 UYO655781:UYO655798 VIK655781:VIK655798 VSG655781:VSG655798 WCC655781:WCC655798 WLY655781:WLY655798 WVU655781:WVU655798 H721317:I721334 JI721317:JI721334 TE721317:TE721334 ADA721317:ADA721334 AMW721317:AMW721334 AWS721317:AWS721334 BGO721317:BGO721334 BQK721317:BQK721334 CAG721317:CAG721334 CKC721317:CKC721334 CTY721317:CTY721334 DDU721317:DDU721334 DNQ721317:DNQ721334 DXM721317:DXM721334 EHI721317:EHI721334 ERE721317:ERE721334 FBA721317:FBA721334 FKW721317:FKW721334 FUS721317:FUS721334 GEO721317:GEO721334 GOK721317:GOK721334 GYG721317:GYG721334 HIC721317:HIC721334 HRY721317:HRY721334 IBU721317:IBU721334 ILQ721317:ILQ721334 IVM721317:IVM721334 JFI721317:JFI721334 JPE721317:JPE721334 JZA721317:JZA721334 KIW721317:KIW721334 KSS721317:KSS721334 LCO721317:LCO721334 LMK721317:LMK721334 LWG721317:LWG721334 MGC721317:MGC721334 MPY721317:MPY721334 MZU721317:MZU721334 NJQ721317:NJQ721334 NTM721317:NTM721334 ODI721317:ODI721334 ONE721317:ONE721334 OXA721317:OXA721334 PGW721317:PGW721334 PQS721317:PQS721334 QAO721317:QAO721334 QKK721317:QKK721334 QUG721317:QUG721334 REC721317:REC721334 RNY721317:RNY721334 RXU721317:RXU721334 SHQ721317:SHQ721334 SRM721317:SRM721334 TBI721317:TBI721334 TLE721317:TLE721334 TVA721317:TVA721334 UEW721317:UEW721334 UOS721317:UOS721334 UYO721317:UYO721334 VIK721317:VIK721334 VSG721317:VSG721334 WCC721317:WCC721334 WLY721317:WLY721334 WVU721317:WVU721334 H786853:I786870 JI786853:JI786870 TE786853:TE786870 ADA786853:ADA786870 AMW786853:AMW786870 AWS786853:AWS786870 BGO786853:BGO786870 BQK786853:BQK786870 CAG786853:CAG786870 CKC786853:CKC786870 CTY786853:CTY786870 DDU786853:DDU786870 DNQ786853:DNQ786870 DXM786853:DXM786870 EHI786853:EHI786870 ERE786853:ERE786870 FBA786853:FBA786870 FKW786853:FKW786870 FUS786853:FUS786870 GEO786853:GEO786870 GOK786853:GOK786870 GYG786853:GYG786870 HIC786853:HIC786870 HRY786853:HRY786870 IBU786853:IBU786870 ILQ786853:ILQ786870 IVM786853:IVM786870 JFI786853:JFI786870 JPE786853:JPE786870 JZA786853:JZA786870 KIW786853:KIW786870 KSS786853:KSS786870 LCO786853:LCO786870 LMK786853:LMK786870 LWG786853:LWG786870 MGC786853:MGC786870 MPY786853:MPY786870 MZU786853:MZU786870 NJQ786853:NJQ786870 NTM786853:NTM786870 ODI786853:ODI786870 ONE786853:ONE786870 OXA786853:OXA786870 PGW786853:PGW786870 PQS786853:PQS786870 QAO786853:QAO786870 QKK786853:QKK786870 QUG786853:QUG786870 REC786853:REC786870 RNY786853:RNY786870 RXU786853:RXU786870 SHQ786853:SHQ786870 SRM786853:SRM786870 TBI786853:TBI786870 TLE786853:TLE786870 TVA786853:TVA786870 UEW786853:UEW786870 UOS786853:UOS786870 UYO786853:UYO786870 VIK786853:VIK786870 VSG786853:VSG786870 WCC786853:WCC786870 WLY786853:WLY786870 WVU786853:WVU786870 H852389:I852406 JI852389:JI852406 TE852389:TE852406 ADA852389:ADA852406 AMW852389:AMW852406 AWS852389:AWS852406 BGO852389:BGO852406 BQK852389:BQK852406 CAG852389:CAG852406 CKC852389:CKC852406 CTY852389:CTY852406 DDU852389:DDU852406 DNQ852389:DNQ852406 DXM852389:DXM852406 EHI852389:EHI852406 ERE852389:ERE852406 FBA852389:FBA852406 FKW852389:FKW852406 FUS852389:FUS852406 GEO852389:GEO852406 GOK852389:GOK852406 GYG852389:GYG852406 HIC852389:HIC852406 HRY852389:HRY852406 IBU852389:IBU852406 ILQ852389:ILQ852406 IVM852389:IVM852406 JFI852389:JFI852406 JPE852389:JPE852406 JZA852389:JZA852406 KIW852389:KIW852406 KSS852389:KSS852406 LCO852389:LCO852406 LMK852389:LMK852406 LWG852389:LWG852406 MGC852389:MGC852406 MPY852389:MPY852406 MZU852389:MZU852406 NJQ852389:NJQ852406 NTM852389:NTM852406 ODI852389:ODI852406 ONE852389:ONE852406 OXA852389:OXA852406 PGW852389:PGW852406 PQS852389:PQS852406 QAO852389:QAO852406 QKK852389:QKK852406 QUG852389:QUG852406 REC852389:REC852406 RNY852389:RNY852406 RXU852389:RXU852406 SHQ852389:SHQ852406 SRM852389:SRM852406 TBI852389:TBI852406 TLE852389:TLE852406 TVA852389:TVA852406 UEW852389:UEW852406 UOS852389:UOS852406 UYO852389:UYO852406 VIK852389:VIK852406 VSG852389:VSG852406 WCC852389:WCC852406 WLY852389:WLY852406 WVU852389:WVU852406 H917925:I917942 JI917925:JI917942 TE917925:TE917942 ADA917925:ADA917942 AMW917925:AMW917942 AWS917925:AWS917942 BGO917925:BGO917942 BQK917925:BQK917942 CAG917925:CAG917942 CKC917925:CKC917942 CTY917925:CTY917942 DDU917925:DDU917942 DNQ917925:DNQ917942 DXM917925:DXM917942 EHI917925:EHI917942 ERE917925:ERE917942 FBA917925:FBA917942 FKW917925:FKW917942 FUS917925:FUS917942 GEO917925:GEO917942 GOK917925:GOK917942 GYG917925:GYG917942 HIC917925:HIC917942 HRY917925:HRY917942 IBU917925:IBU917942 ILQ917925:ILQ917942 IVM917925:IVM917942 JFI917925:JFI917942 JPE917925:JPE917942 JZA917925:JZA917942 KIW917925:KIW917942 KSS917925:KSS917942 LCO917925:LCO917942 LMK917925:LMK917942 LWG917925:LWG917942 MGC917925:MGC917942 MPY917925:MPY917942 MZU917925:MZU917942 NJQ917925:NJQ917942 NTM917925:NTM917942 ODI917925:ODI917942 ONE917925:ONE917942 OXA917925:OXA917942 PGW917925:PGW917942 PQS917925:PQS917942 QAO917925:QAO917942 QKK917925:QKK917942 QUG917925:QUG917942 REC917925:REC917942 RNY917925:RNY917942 RXU917925:RXU917942 SHQ917925:SHQ917942 SRM917925:SRM917942 TBI917925:TBI917942 TLE917925:TLE917942 TVA917925:TVA917942 UEW917925:UEW917942 UOS917925:UOS917942 UYO917925:UYO917942 VIK917925:VIK917942 VSG917925:VSG917942 WCC917925:WCC917942 WLY917925:WLY917942 WVU917925:WVU917942 H983461:I983478 JI983461:JI983478 TE983461:TE983478 ADA983461:ADA983478 AMW983461:AMW983478 AWS983461:AWS983478 BGO983461:BGO983478 BQK983461:BQK983478 CAG983461:CAG983478 CKC983461:CKC983478 CTY983461:CTY983478 DDU983461:DDU983478 DNQ983461:DNQ983478 DXM983461:DXM983478 EHI983461:EHI983478 ERE983461:ERE983478 FBA983461:FBA983478 FKW983461:FKW983478 FUS983461:FUS983478 GEO983461:GEO983478 GOK983461:GOK983478 GYG983461:GYG983478 HIC983461:HIC983478 HRY983461:HRY983478 IBU983461:IBU983478 ILQ983461:ILQ983478 IVM983461:IVM983478 JFI983461:JFI983478 JPE983461:JPE983478 JZA983461:JZA983478 KIW983461:KIW983478 KSS983461:KSS983478 LCO983461:LCO983478 LMK983461:LMK983478 LWG983461:LWG983478 MGC983461:MGC983478 MPY983461:MPY983478 MZU983461:MZU983478 NJQ983461:NJQ983478 NTM983461:NTM983478 ODI983461:ODI983478 ONE983461:ONE983478 OXA983461:OXA983478 PGW983461:PGW983478 PQS983461:PQS983478 QAO983461:QAO983478 QKK983461:QKK983478 QUG983461:QUG983478 REC983461:REC983478 RNY983461:RNY983478 RXU983461:RXU983478 SHQ983461:SHQ983478 SRM983461:SRM983478 TBI983461:TBI983478 TLE983461:TLE983478 TVA983461:TVA983478 UEW983461:UEW983478 UOS983461:UOS983478 UYO983461:UYO983478 VIK983461:VIK983478 VSG983461:VSG983478 WCC983461:WCC983478 WLY983461:WLY983478 WVU983461:WVU983478 H65987:I66004 JI65987:JI66004 TE65987:TE66004 ADA65987:ADA66004 AMW65987:AMW66004 AWS65987:AWS66004 BGO65987:BGO66004 BQK65987:BQK66004 CAG65987:CAG66004 CKC65987:CKC66004 CTY65987:CTY66004 DDU65987:DDU66004 DNQ65987:DNQ66004 DXM65987:DXM66004 EHI65987:EHI66004 ERE65987:ERE66004 FBA65987:FBA66004 FKW65987:FKW66004 FUS65987:FUS66004 GEO65987:GEO66004 GOK65987:GOK66004 GYG65987:GYG66004 HIC65987:HIC66004 HRY65987:HRY66004 IBU65987:IBU66004 ILQ65987:ILQ66004 IVM65987:IVM66004 JFI65987:JFI66004 JPE65987:JPE66004 JZA65987:JZA66004 KIW65987:KIW66004 KSS65987:KSS66004 LCO65987:LCO66004 LMK65987:LMK66004 LWG65987:LWG66004 MGC65987:MGC66004 MPY65987:MPY66004 MZU65987:MZU66004 NJQ65987:NJQ66004 NTM65987:NTM66004 ODI65987:ODI66004 ONE65987:ONE66004 OXA65987:OXA66004 PGW65987:PGW66004 PQS65987:PQS66004 QAO65987:QAO66004 QKK65987:QKK66004 QUG65987:QUG66004 REC65987:REC66004 RNY65987:RNY66004 RXU65987:RXU66004 SHQ65987:SHQ66004 SRM65987:SRM66004 TBI65987:TBI66004 TLE65987:TLE66004 TVA65987:TVA66004 UEW65987:UEW66004 UOS65987:UOS66004 UYO65987:UYO66004 VIK65987:VIK66004 VSG65987:VSG66004 WCC65987:WCC66004 WLY65987:WLY66004 WVU65987:WVU66004 H131523:I131540 JI131523:JI131540 TE131523:TE131540 ADA131523:ADA131540 AMW131523:AMW131540 AWS131523:AWS131540 BGO131523:BGO131540 BQK131523:BQK131540 CAG131523:CAG131540 CKC131523:CKC131540 CTY131523:CTY131540 DDU131523:DDU131540 DNQ131523:DNQ131540 DXM131523:DXM131540 EHI131523:EHI131540 ERE131523:ERE131540 FBA131523:FBA131540 FKW131523:FKW131540 FUS131523:FUS131540 GEO131523:GEO131540 GOK131523:GOK131540 GYG131523:GYG131540 HIC131523:HIC131540 HRY131523:HRY131540 IBU131523:IBU131540 ILQ131523:ILQ131540 IVM131523:IVM131540 JFI131523:JFI131540 JPE131523:JPE131540 JZA131523:JZA131540 KIW131523:KIW131540 KSS131523:KSS131540 LCO131523:LCO131540 LMK131523:LMK131540 LWG131523:LWG131540 MGC131523:MGC131540 MPY131523:MPY131540 MZU131523:MZU131540 NJQ131523:NJQ131540 NTM131523:NTM131540 ODI131523:ODI131540 ONE131523:ONE131540 OXA131523:OXA131540 PGW131523:PGW131540 PQS131523:PQS131540 QAO131523:QAO131540 QKK131523:QKK131540 QUG131523:QUG131540 REC131523:REC131540 RNY131523:RNY131540 RXU131523:RXU131540 SHQ131523:SHQ131540 SRM131523:SRM131540 TBI131523:TBI131540 TLE131523:TLE131540 TVA131523:TVA131540 UEW131523:UEW131540 UOS131523:UOS131540 UYO131523:UYO131540 VIK131523:VIK131540 VSG131523:VSG131540 WCC131523:WCC131540 WLY131523:WLY131540 WVU131523:WVU131540 H197059:I197076 JI197059:JI197076 TE197059:TE197076 ADA197059:ADA197076 AMW197059:AMW197076 AWS197059:AWS197076 BGO197059:BGO197076 BQK197059:BQK197076 CAG197059:CAG197076 CKC197059:CKC197076 CTY197059:CTY197076 DDU197059:DDU197076 DNQ197059:DNQ197076 DXM197059:DXM197076 EHI197059:EHI197076 ERE197059:ERE197076 FBA197059:FBA197076 FKW197059:FKW197076 FUS197059:FUS197076 GEO197059:GEO197076 GOK197059:GOK197076 GYG197059:GYG197076 HIC197059:HIC197076 HRY197059:HRY197076 IBU197059:IBU197076 ILQ197059:ILQ197076 IVM197059:IVM197076 JFI197059:JFI197076 JPE197059:JPE197076 JZA197059:JZA197076 KIW197059:KIW197076 KSS197059:KSS197076 LCO197059:LCO197076 LMK197059:LMK197076 LWG197059:LWG197076 MGC197059:MGC197076 MPY197059:MPY197076 MZU197059:MZU197076 NJQ197059:NJQ197076 NTM197059:NTM197076 ODI197059:ODI197076 ONE197059:ONE197076 OXA197059:OXA197076 PGW197059:PGW197076 PQS197059:PQS197076 QAO197059:QAO197076 QKK197059:QKK197076 QUG197059:QUG197076 REC197059:REC197076 RNY197059:RNY197076 RXU197059:RXU197076 SHQ197059:SHQ197076 SRM197059:SRM197076 TBI197059:TBI197076 TLE197059:TLE197076 TVA197059:TVA197076 UEW197059:UEW197076 UOS197059:UOS197076 UYO197059:UYO197076 VIK197059:VIK197076 VSG197059:VSG197076 WCC197059:WCC197076 WLY197059:WLY197076 WVU197059:WVU197076 H262595:I262612 JI262595:JI262612 TE262595:TE262612 ADA262595:ADA262612 AMW262595:AMW262612 AWS262595:AWS262612 BGO262595:BGO262612 BQK262595:BQK262612 CAG262595:CAG262612 CKC262595:CKC262612 CTY262595:CTY262612 DDU262595:DDU262612 DNQ262595:DNQ262612 DXM262595:DXM262612 EHI262595:EHI262612 ERE262595:ERE262612 FBA262595:FBA262612 FKW262595:FKW262612 FUS262595:FUS262612 GEO262595:GEO262612 GOK262595:GOK262612 GYG262595:GYG262612 HIC262595:HIC262612 HRY262595:HRY262612 IBU262595:IBU262612 ILQ262595:ILQ262612 IVM262595:IVM262612 JFI262595:JFI262612 JPE262595:JPE262612 JZA262595:JZA262612 KIW262595:KIW262612 KSS262595:KSS262612 LCO262595:LCO262612 LMK262595:LMK262612 LWG262595:LWG262612 MGC262595:MGC262612 MPY262595:MPY262612 MZU262595:MZU262612 NJQ262595:NJQ262612 NTM262595:NTM262612 ODI262595:ODI262612 ONE262595:ONE262612 OXA262595:OXA262612 PGW262595:PGW262612 PQS262595:PQS262612 QAO262595:QAO262612 QKK262595:QKK262612 QUG262595:QUG262612 REC262595:REC262612 RNY262595:RNY262612 RXU262595:RXU262612 SHQ262595:SHQ262612 SRM262595:SRM262612 TBI262595:TBI262612 TLE262595:TLE262612 TVA262595:TVA262612 UEW262595:UEW262612 UOS262595:UOS262612 UYO262595:UYO262612 VIK262595:VIK262612 VSG262595:VSG262612 WCC262595:WCC262612 WLY262595:WLY262612 WVU262595:WVU262612 H328131:I328148 JI328131:JI328148 TE328131:TE328148 ADA328131:ADA328148 AMW328131:AMW328148 AWS328131:AWS328148 BGO328131:BGO328148 BQK328131:BQK328148 CAG328131:CAG328148 CKC328131:CKC328148 CTY328131:CTY328148 DDU328131:DDU328148 DNQ328131:DNQ328148 DXM328131:DXM328148 EHI328131:EHI328148 ERE328131:ERE328148 FBA328131:FBA328148 FKW328131:FKW328148 FUS328131:FUS328148 GEO328131:GEO328148 GOK328131:GOK328148 GYG328131:GYG328148 HIC328131:HIC328148 HRY328131:HRY328148 IBU328131:IBU328148 ILQ328131:ILQ328148 IVM328131:IVM328148 JFI328131:JFI328148 JPE328131:JPE328148 JZA328131:JZA328148 KIW328131:KIW328148 KSS328131:KSS328148 LCO328131:LCO328148 LMK328131:LMK328148 LWG328131:LWG328148 MGC328131:MGC328148 MPY328131:MPY328148 MZU328131:MZU328148 NJQ328131:NJQ328148 NTM328131:NTM328148 ODI328131:ODI328148 ONE328131:ONE328148 OXA328131:OXA328148 PGW328131:PGW328148 PQS328131:PQS328148 QAO328131:QAO328148 QKK328131:QKK328148 QUG328131:QUG328148 REC328131:REC328148 RNY328131:RNY328148 RXU328131:RXU328148 SHQ328131:SHQ328148 SRM328131:SRM328148 TBI328131:TBI328148 TLE328131:TLE328148 TVA328131:TVA328148 UEW328131:UEW328148 UOS328131:UOS328148 UYO328131:UYO328148 VIK328131:VIK328148 VSG328131:VSG328148 WCC328131:WCC328148 WLY328131:WLY328148 WVU328131:WVU328148 H393667:I393684 JI393667:JI393684 TE393667:TE393684 ADA393667:ADA393684 AMW393667:AMW393684 AWS393667:AWS393684 BGO393667:BGO393684 BQK393667:BQK393684 CAG393667:CAG393684 CKC393667:CKC393684 CTY393667:CTY393684 DDU393667:DDU393684 DNQ393667:DNQ393684 DXM393667:DXM393684 EHI393667:EHI393684 ERE393667:ERE393684 FBA393667:FBA393684 FKW393667:FKW393684 FUS393667:FUS393684 GEO393667:GEO393684 GOK393667:GOK393684 GYG393667:GYG393684 HIC393667:HIC393684 HRY393667:HRY393684 IBU393667:IBU393684 ILQ393667:ILQ393684 IVM393667:IVM393684 JFI393667:JFI393684 JPE393667:JPE393684 JZA393667:JZA393684 KIW393667:KIW393684 KSS393667:KSS393684 LCO393667:LCO393684 LMK393667:LMK393684 LWG393667:LWG393684 MGC393667:MGC393684 MPY393667:MPY393684 MZU393667:MZU393684 NJQ393667:NJQ393684 NTM393667:NTM393684 ODI393667:ODI393684 ONE393667:ONE393684 OXA393667:OXA393684 PGW393667:PGW393684 PQS393667:PQS393684 QAO393667:QAO393684 QKK393667:QKK393684 QUG393667:QUG393684 REC393667:REC393684 RNY393667:RNY393684 RXU393667:RXU393684 SHQ393667:SHQ393684 SRM393667:SRM393684 TBI393667:TBI393684 TLE393667:TLE393684 TVA393667:TVA393684 UEW393667:UEW393684 UOS393667:UOS393684 UYO393667:UYO393684 VIK393667:VIK393684 VSG393667:VSG393684 WCC393667:WCC393684 WLY393667:WLY393684 WVU393667:WVU393684 H459203:I459220 JI459203:JI459220 TE459203:TE459220 ADA459203:ADA459220 AMW459203:AMW459220 AWS459203:AWS459220 BGO459203:BGO459220 BQK459203:BQK459220 CAG459203:CAG459220 CKC459203:CKC459220 CTY459203:CTY459220 DDU459203:DDU459220 DNQ459203:DNQ459220 DXM459203:DXM459220 EHI459203:EHI459220 ERE459203:ERE459220 FBA459203:FBA459220 FKW459203:FKW459220 FUS459203:FUS459220 GEO459203:GEO459220 GOK459203:GOK459220 GYG459203:GYG459220 HIC459203:HIC459220 HRY459203:HRY459220 IBU459203:IBU459220 ILQ459203:ILQ459220 IVM459203:IVM459220 JFI459203:JFI459220 JPE459203:JPE459220 JZA459203:JZA459220 KIW459203:KIW459220 KSS459203:KSS459220 LCO459203:LCO459220 LMK459203:LMK459220 LWG459203:LWG459220 MGC459203:MGC459220 MPY459203:MPY459220 MZU459203:MZU459220 NJQ459203:NJQ459220 NTM459203:NTM459220 ODI459203:ODI459220 ONE459203:ONE459220 OXA459203:OXA459220 PGW459203:PGW459220 PQS459203:PQS459220 QAO459203:QAO459220 QKK459203:QKK459220 QUG459203:QUG459220 REC459203:REC459220 RNY459203:RNY459220 RXU459203:RXU459220 SHQ459203:SHQ459220 SRM459203:SRM459220 TBI459203:TBI459220 TLE459203:TLE459220 TVA459203:TVA459220 UEW459203:UEW459220 UOS459203:UOS459220 UYO459203:UYO459220 VIK459203:VIK459220 VSG459203:VSG459220 WCC459203:WCC459220 WLY459203:WLY459220 WVU459203:WVU459220 H524739:I524756 JI524739:JI524756 TE524739:TE524756 ADA524739:ADA524756 AMW524739:AMW524756 AWS524739:AWS524756 BGO524739:BGO524756 BQK524739:BQK524756 CAG524739:CAG524756 CKC524739:CKC524756 CTY524739:CTY524756 DDU524739:DDU524756 DNQ524739:DNQ524756 DXM524739:DXM524756 EHI524739:EHI524756 ERE524739:ERE524756 FBA524739:FBA524756 FKW524739:FKW524756 FUS524739:FUS524756 GEO524739:GEO524756 GOK524739:GOK524756 GYG524739:GYG524756 HIC524739:HIC524756 HRY524739:HRY524756 IBU524739:IBU524756 ILQ524739:ILQ524756 IVM524739:IVM524756 JFI524739:JFI524756 JPE524739:JPE524756 JZA524739:JZA524756 KIW524739:KIW524756 KSS524739:KSS524756 LCO524739:LCO524756 LMK524739:LMK524756 LWG524739:LWG524756 MGC524739:MGC524756 MPY524739:MPY524756 MZU524739:MZU524756 NJQ524739:NJQ524756 NTM524739:NTM524756 ODI524739:ODI524756 ONE524739:ONE524756 OXA524739:OXA524756 PGW524739:PGW524756 PQS524739:PQS524756 QAO524739:QAO524756 QKK524739:QKK524756 QUG524739:QUG524756 REC524739:REC524756 RNY524739:RNY524756 RXU524739:RXU524756 SHQ524739:SHQ524756 SRM524739:SRM524756 TBI524739:TBI524756 TLE524739:TLE524756 TVA524739:TVA524756 UEW524739:UEW524756 UOS524739:UOS524756 UYO524739:UYO524756 VIK524739:VIK524756 VSG524739:VSG524756 WCC524739:WCC524756 WLY524739:WLY524756 WVU524739:WVU524756 H590275:I590292 JI590275:JI590292 TE590275:TE590292 ADA590275:ADA590292 AMW590275:AMW590292 AWS590275:AWS590292 BGO590275:BGO590292 BQK590275:BQK590292 CAG590275:CAG590292 CKC590275:CKC590292 CTY590275:CTY590292 DDU590275:DDU590292 DNQ590275:DNQ590292 DXM590275:DXM590292 EHI590275:EHI590292 ERE590275:ERE590292 FBA590275:FBA590292 FKW590275:FKW590292 FUS590275:FUS590292 GEO590275:GEO590292 GOK590275:GOK590292 GYG590275:GYG590292 HIC590275:HIC590292 HRY590275:HRY590292 IBU590275:IBU590292 ILQ590275:ILQ590292 IVM590275:IVM590292 JFI590275:JFI590292 JPE590275:JPE590292 JZA590275:JZA590292 KIW590275:KIW590292 KSS590275:KSS590292 LCO590275:LCO590292 LMK590275:LMK590292 LWG590275:LWG590292 MGC590275:MGC590292 MPY590275:MPY590292 MZU590275:MZU590292 NJQ590275:NJQ590292 NTM590275:NTM590292 ODI590275:ODI590292 ONE590275:ONE590292 OXA590275:OXA590292 PGW590275:PGW590292 PQS590275:PQS590292 QAO590275:QAO590292 QKK590275:QKK590292 QUG590275:QUG590292 REC590275:REC590292 RNY590275:RNY590292 RXU590275:RXU590292 SHQ590275:SHQ590292 SRM590275:SRM590292 TBI590275:TBI590292 TLE590275:TLE590292 TVA590275:TVA590292 UEW590275:UEW590292 UOS590275:UOS590292 UYO590275:UYO590292 VIK590275:VIK590292 VSG590275:VSG590292 WCC590275:WCC590292 WLY590275:WLY590292 WVU590275:WVU590292 H655811:I655828 JI655811:JI655828 TE655811:TE655828 ADA655811:ADA655828 AMW655811:AMW655828 AWS655811:AWS655828 BGO655811:BGO655828 BQK655811:BQK655828 CAG655811:CAG655828 CKC655811:CKC655828 CTY655811:CTY655828 DDU655811:DDU655828 DNQ655811:DNQ655828 DXM655811:DXM655828 EHI655811:EHI655828 ERE655811:ERE655828 FBA655811:FBA655828 FKW655811:FKW655828 FUS655811:FUS655828 GEO655811:GEO655828 GOK655811:GOK655828 GYG655811:GYG655828 HIC655811:HIC655828 HRY655811:HRY655828 IBU655811:IBU655828 ILQ655811:ILQ655828 IVM655811:IVM655828 JFI655811:JFI655828 JPE655811:JPE655828 JZA655811:JZA655828 KIW655811:KIW655828 KSS655811:KSS655828 LCO655811:LCO655828 LMK655811:LMK655828 LWG655811:LWG655828 MGC655811:MGC655828 MPY655811:MPY655828 MZU655811:MZU655828 NJQ655811:NJQ655828 NTM655811:NTM655828 ODI655811:ODI655828 ONE655811:ONE655828 OXA655811:OXA655828 PGW655811:PGW655828 PQS655811:PQS655828 QAO655811:QAO655828 QKK655811:QKK655828 QUG655811:QUG655828 REC655811:REC655828 RNY655811:RNY655828 RXU655811:RXU655828 SHQ655811:SHQ655828 SRM655811:SRM655828 TBI655811:TBI655828 TLE655811:TLE655828 TVA655811:TVA655828 UEW655811:UEW655828 UOS655811:UOS655828 UYO655811:UYO655828 VIK655811:VIK655828 VSG655811:VSG655828 WCC655811:WCC655828 WLY655811:WLY655828 WVU655811:WVU655828 H721347:I721364 JI721347:JI721364 TE721347:TE721364 ADA721347:ADA721364 AMW721347:AMW721364 AWS721347:AWS721364 BGO721347:BGO721364 BQK721347:BQK721364 CAG721347:CAG721364 CKC721347:CKC721364 CTY721347:CTY721364 DDU721347:DDU721364 DNQ721347:DNQ721364 DXM721347:DXM721364 EHI721347:EHI721364 ERE721347:ERE721364 FBA721347:FBA721364 FKW721347:FKW721364 FUS721347:FUS721364 GEO721347:GEO721364 GOK721347:GOK721364 GYG721347:GYG721364 HIC721347:HIC721364 HRY721347:HRY721364 IBU721347:IBU721364 ILQ721347:ILQ721364 IVM721347:IVM721364 JFI721347:JFI721364 JPE721347:JPE721364 JZA721347:JZA721364 KIW721347:KIW721364 KSS721347:KSS721364 LCO721347:LCO721364 LMK721347:LMK721364 LWG721347:LWG721364 MGC721347:MGC721364 MPY721347:MPY721364 MZU721347:MZU721364 NJQ721347:NJQ721364 NTM721347:NTM721364 ODI721347:ODI721364 ONE721347:ONE721364 OXA721347:OXA721364 PGW721347:PGW721364 PQS721347:PQS721364 QAO721347:QAO721364 QKK721347:QKK721364 QUG721347:QUG721364 REC721347:REC721364 RNY721347:RNY721364 RXU721347:RXU721364 SHQ721347:SHQ721364 SRM721347:SRM721364 TBI721347:TBI721364 TLE721347:TLE721364 TVA721347:TVA721364 UEW721347:UEW721364 UOS721347:UOS721364 UYO721347:UYO721364 VIK721347:VIK721364 VSG721347:VSG721364 WCC721347:WCC721364 WLY721347:WLY721364 WVU721347:WVU721364 H786883:I786900 JI786883:JI786900 TE786883:TE786900 ADA786883:ADA786900 AMW786883:AMW786900 AWS786883:AWS786900 BGO786883:BGO786900 BQK786883:BQK786900 CAG786883:CAG786900 CKC786883:CKC786900 CTY786883:CTY786900 DDU786883:DDU786900 DNQ786883:DNQ786900 DXM786883:DXM786900 EHI786883:EHI786900 ERE786883:ERE786900 FBA786883:FBA786900 FKW786883:FKW786900 FUS786883:FUS786900 GEO786883:GEO786900 GOK786883:GOK786900 GYG786883:GYG786900 HIC786883:HIC786900 HRY786883:HRY786900 IBU786883:IBU786900 ILQ786883:ILQ786900 IVM786883:IVM786900 JFI786883:JFI786900 JPE786883:JPE786900 JZA786883:JZA786900 KIW786883:KIW786900 KSS786883:KSS786900 LCO786883:LCO786900 LMK786883:LMK786900 LWG786883:LWG786900 MGC786883:MGC786900 MPY786883:MPY786900 MZU786883:MZU786900 NJQ786883:NJQ786900 NTM786883:NTM786900 ODI786883:ODI786900 ONE786883:ONE786900 OXA786883:OXA786900 PGW786883:PGW786900 PQS786883:PQS786900 QAO786883:QAO786900 QKK786883:QKK786900 QUG786883:QUG786900 REC786883:REC786900 RNY786883:RNY786900 RXU786883:RXU786900 SHQ786883:SHQ786900 SRM786883:SRM786900 TBI786883:TBI786900 TLE786883:TLE786900 TVA786883:TVA786900 UEW786883:UEW786900 UOS786883:UOS786900 UYO786883:UYO786900 VIK786883:VIK786900 VSG786883:VSG786900 WCC786883:WCC786900 WLY786883:WLY786900 WVU786883:WVU786900 H852419:I852436 JI852419:JI852436 TE852419:TE852436 ADA852419:ADA852436 AMW852419:AMW852436 AWS852419:AWS852436 BGO852419:BGO852436 BQK852419:BQK852436 CAG852419:CAG852436 CKC852419:CKC852436 CTY852419:CTY852436 DDU852419:DDU852436 DNQ852419:DNQ852436 DXM852419:DXM852436 EHI852419:EHI852436 ERE852419:ERE852436 FBA852419:FBA852436 FKW852419:FKW852436 FUS852419:FUS852436 GEO852419:GEO852436 GOK852419:GOK852436 GYG852419:GYG852436 HIC852419:HIC852436 HRY852419:HRY852436 IBU852419:IBU852436 ILQ852419:ILQ852436 IVM852419:IVM852436 JFI852419:JFI852436 JPE852419:JPE852436 JZA852419:JZA852436 KIW852419:KIW852436 KSS852419:KSS852436 LCO852419:LCO852436 LMK852419:LMK852436 LWG852419:LWG852436 MGC852419:MGC852436 MPY852419:MPY852436 MZU852419:MZU852436 NJQ852419:NJQ852436 NTM852419:NTM852436 ODI852419:ODI852436 ONE852419:ONE852436 OXA852419:OXA852436 PGW852419:PGW852436 PQS852419:PQS852436 QAO852419:QAO852436 QKK852419:QKK852436 QUG852419:QUG852436 REC852419:REC852436 RNY852419:RNY852436 RXU852419:RXU852436 SHQ852419:SHQ852436 SRM852419:SRM852436 TBI852419:TBI852436 TLE852419:TLE852436 TVA852419:TVA852436 UEW852419:UEW852436 UOS852419:UOS852436 UYO852419:UYO852436 VIK852419:VIK852436 VSG852419:VSG852436 WCC852419:WCC852436 WLY852419:WLY852436 WVU852419:WVU852436 H917955:I917972 JI917955:JI917972 TE917955:TE917972 ADA917955:ADA917972 AMW917955:AMW917972 AWS917955:AWS917972 BGO917955:BGO917972 BQK917955:BQK917972 CAG917955:CAG917972 CKC917955:CKC917972 CTY917955:CTY917972 DDU917955:DDU917972 DNQ917955:DNQ917972 DXM917955:DXM917972 EHI917955:EHI917972 ERE917955:ERE917972 FBA917955:FBA917972 FKW917955:FKW917972 FUS917955:FUS917972 GEO917955:GEO917972 GOK917955:GOK917972 GYG917955:GYG917972 HIC917955:HIC917972 HRY917955:HRY917972 IBU917955:IBU917972 ILQ917955:ILQ917972 IVM917955:IVM917972 JFI917955:JFI917972 JPE917955:JPE917972 JZA917955:JZA917972 KIW917955:KIW917972 KSS917955:KSS917972 LCO917955:LCO917972 LMK917955:LMK917972 LWG917955:LWG917972 MGC917955:MGC917972 MPY917955:MPY917972 MZU917955:MZU917972 NJQ917955:NJQ917972 NTM917955:NTM917972 ODI917955:ODI917972 ONE917955:ONE917972 OXA917955:OXA917972 PGW917955:PGW917972 PQS917955:PQS917972 QAO917955:QAO917972 QKK917955:QKK917972 QUG917955:QUG917972 REC917955:REC917972 RNY917955:RNY917972 RXU917955:RXU917972 SHQ917955:SHQ917972 SRM917955:SRM917972 TBI917955:TBI917972 TLE917955:TLE917972 TVA917955:TVA917972 UEW917955:UEW917972 UOS917955:UOS917972 UYO917955:UYO917972 VIK917955:VIK917972 VSG917955:VSG917972 WCC917955:WCC917972 WLY917955:WLY917972 WVU917955:WVU917972 H983491:I983508 JI983491:JI983508 TE983491:TE983508 ADA983491:ADA983508 AMW983491:AMW983508 AWS983491:AWS983508 BGO983491:BGO983508 BQK983491:BQK983508 CAG983491:CAG983508 CKC983491:CKC983508 CTY983491:CTY983508 DDU983491:DDU983508 DNQ983491:DNQ983508 DXM983491:DXM983508 EHI983491:EHI983508 ERE983491:ERE983508 FBA983491:FBA983508 FKW983491:FKW983508 FUS983491:FUS983508 GEO983491:GEO983508 GOK983491:GOK983508 GYG983491:GYG983508 HIC983491:HIC983508 HRY983491:HRY983508 IBU983491:IBU983508 ILQ983491:ILQ983508 IVM983491:IVM983508 JFI983491:JFI983508 JPE983491:JPE983508 JZA983491:JZA983508 KIW983491:KIW983508 KSS983491:KSS983508 LCO983491:LCO983508 LMK983491:LMK983508 LWG983491:LWG983508 MGC983491:MGC983508 MPY983491:MPY983508 MZU983491:MZU983508 NJQ983491:NJQ983508 NTM983491:NTM983508 ODI983491:ODI983508 ONE983491:ONE983508 OXA983491:OXA983508 PGW983491:PGW983508 PQS983491:PQS983508 QAO983491:QAO983508 QKK983491:QKK983508 QUG983491:QUG983508 REC983491:REC983508 RNY983491:RNY983508 RXU983491:RXU983508 SHQ983491:SHQ983508 SRM983491:SRM983508 TBI983491:TBI983508 TLE983491:TLE983508 TVA983491:TVA983508 UEW983491:UEW983508 UOS983491:UOS983508 UYO983491:UYO983508 VIK983491:VIK983508 VSG983491:VSG983508 WCC983491:WCC983508 WLY983491:WLY983508 WVU983491:WVU983508 H65951:I65955 JI65951:JI65955 TE65951:TE65955 ADA65951:ADA65955 AMW65951:AMW65955 AWS65951:AWS65955 BGO65951:BGO65955 BQK65951:BQK65955 CAG65951:CAG65955 CKC65951:CKC65955 CTY65951:CTY65955 DDU65951:DDU65955 DNQ65951:DNQ65955 DXM65951:DXM65955 EHI65951:EHI65955 ERE65951:ERE65955 FBA65951:FBA65955 FKW65951:FKW65955 FUS65951:FUS65955 GEO65951:GEO65955 GOK65951:GOK65955 GYG65951:GYG65955 HIC65951:HIC65955 HRY65951:HRY65955 IBU65951:IBU65955 ILQ65951:ILQ65955 IVM65951:IVM65955 JFI65951:JFI65955 JPE65951:JPE65955 JZA65951:JZA65955 KIW65951:KIW65955 KSS65951:KSS65955 LCO65951:LCO65955 LMK65951:LMK65955 LWG65951:LWG65955 MGC65951:MGC65955 MPY65951:MPY65955 MZU65951:MZU65955 NJQ65951:NJQ65955 NTM65951:NTM65955 ODI65951:ODI65955 ONE65951:ONE65955 OXA65951:OXA65955 PGW65951:PGW65955 PQS65951:PQS65955 QAO65951:QAO65955 QKK65951:QKK65955 QUG65951:QUG65955 REC65951:REC65955 RNY65951:RNY65955 RXU65951:RXU65955 SHQ65951:SHQ65955 SRM65951:SRM65955 TBI65951:TBI65955 TLE65951:TLE65955 TVA65951:TVA65955 UEW65951:UEW65955 UOS65951:UOS65955 UYO65951:UYO65955 VIK65951:VIK65955 VSG65951:VSG65955 WCC65951:WCC65955 WLY65951:WLY65955 WVU65951:WVU65955 H131487:I131491 JI131487:JI131491 TE131487:TE131491 ADA131487:ADA131491 AMW131487:AMW131491 AWS131487:AWS131491 BGO131487:BGO131491 BQK131487:BQK131491 CAG131487:CAG131491 CKC131487:CKC131491 CTY131487:CTY131491 DDU131487:DDU131491 DNQ131487:DNQ131491 DXM131487:DXM131491 EHI131487:EHI131491 ERE131487:ERE131491 FBA131487:FBA131491 FKW131487:FKW131491 FUS131487:FUS131491 GEO131487:GEO131491 GOK131487:GOK131491 GYG131487:GYG131491 HIC131487:HIC131491 HRY131487:HRY131491 IBU131487:IBU131491 ILQ131487:ILQ131491 IVM131487:IVM131491 JFI131487:JFI131491 JPE131487:JPE131491 JZA131487:JZA131491 KIW131487:KIW131491 KSS131487:KSS131491 LCO131487:LCO131491 LMK131487:LMK131491 LWG131487:LWG131491 MGC131487:MGC131491 MPY131487:MPY131491 MZU131487:MZU131491 NJQ131487:NJQ131491 NTM131487:NTM131491 ODI131487:ODI131491 ONE131487:ONE131491 OXA131487:OXA131491 PGW131487:PGW131491 PQS131487:PQS131491 QAO131487:QAO131491 QKK131487:QKK131491 QUG131487:QUG131491 REC131487:REC131491 RNY131487:RNY131491 RXU131487:RXU131491 SHQ131487:SHQ131491 SRM131487:SRM131491 TBI131487:TBI131491 TLE131487:TLE131491 TVA131487:TVA131491 UEW131487:UEW131491 UOS131487:UOS131491 UYO131487:UYO131491 VIK131487:VIK131491 VSG131487:VSG131491 WCC131487:WCC131491 WLY131487:WLY131491 WVU131487:WVU131491 H197023:I197027 JI197023:JI197027 TE197023:TE197027 ADA197023:ADA197027 AMW197023:AMW197027 AWS197023:AWS197027 BGO197023:BGO197027 BQK197023:BQK197027 CAG197023:CAG197027 CKC197023:CKC197027 CTY197023:CTY197027 DDU197023:DDU197027 DNQ197023:DNQ197027 DXM197023:DXM197027 EHI197023:EHI197027 ERE197023:ERE197027 FBA197023:FBA197027 FKW197023:FKW197027 FUS197023:FUS197027 GEO197023:GEO197027 GOK197023:GOK197027 GYG197023:GYG197027 HIC197023:HIC197027 HRY197023:HRY197027 IBU197023:IBU197027 ILQ197023:ILQ197027 IVM197023:IVM197027 JFI197023:JFI197027 JPE197023:JPE197027 JZA197023:JZA197027 KIW197023:KIW197027 KSS197023:KSS197027 LCO197023:LCO197027 LMK197023:LMK197027 LWG197023:LWG197027 MGC197023:MGC197027 MPY197023:MPY197027 MZU197023:MZU197027 NJQ197023:NJQ197027 NTM197023:NTM197027 ODI197023:ODI197027 ONE197023:ONE197027 OXA197023:OXA197027 PGW197023:PGW197027 PQS197023:PQS197027 QAO197023:QAO197027 QKK197023:QKK197027 QUG197023:QUG197027 REC197023:REC197027 RNY197023:RNY197027 RXU197023:RXU197027 SHQ197023:SHQ197027 SRM197023:SRM197027 TBI197023:TBI197027 TLE197023:TLE197027 TVA197023:TVA197027 UEW197023:UEW197027 UOS197023:UOS197027 UYO197023:UYO197027 VIK197023:VIK197027 VSG197023:VSG197027 WCC197023:WCC197027 WLY197023:WLY197027 WVU197023:WVU197027 H262559:I262563 JI262559:JI262563 TE262559:TE262563 ADA262559:ADA262563 AMW262559:AMW262563 AWS262559:AWS262563 BGO262559:BGO262563 BQK262559:BQK262563 CAG262559:CAG262563 CKC262559:CKC262563 CTY262559:CTY262563 DDU262559:DDU262563 DNQ262559:DNQ262563 DXM262559:DXM262563 EHI262559:EHI262563 ERE262559:ERE262563 FBA262559:FBA262563 FKW262559:FKW262563 FUS262559:FUS262563 GEO262559:GEO262563 GOK262559:GOK262563 GYG262559:GYG262563 HIC262559:HIC262563 HRY262559:HRY262563 IBU262559:IBU262563 ILQ262559:ILQ262563 IVM262559:IVM262563 JFI262559:JFI262563 JPE262559:JPE262563 JZA262559:JZA262563 KIW262559:KIW262563 KSS262559:KSS262563 LCO262559:LCO262563 LMK262559:LMK262563 LWG262559:LWG262563 MGC262559:MGC262563 MPY262559:MPY262563 MZU262559:MZU262563 NJQ262559:NJQ262563 NTM262559:NTM262563 ODI262559:ODI262563 ONE262559:ONE262563 OXA262559:OXA262563 PGW262559:PGW262563 PQS262559:PQS262563 QAO262559:QAO262563 QKK262559:QKK262563 QUG262559:QUG262563 REC262559:REC262563 RNY262559:RNY262563 RXU262559:RXU262563 SHQ262559:SHQ262563 SRM262559:SRM262563 TBI262559:TBI262563 TLE262559:TLE262563 TVA262559:TVA262563 UEW262559:UEW262563 UOS262559:UOS262563 UYO262559:UYO262563 VIK262559:VIK262563 VSG262559:VSG262563 WCC262559:WCC262563 WLY262559:WLY262563 WVU262559:WVU262563 H328095:I328099 JI328095:JI328099 TE328095:TE328099 ADA328095:ADA328099 AMW328095:AMW328099 AWS328095:AWS328099 BGO328095:BGO328099 BQK328095:BQK328099 CAG328095:CAG328099 CKC328095:CKC328099 CTY328095:CTY328099 DDU328095:DDU328099 DNQ328095:DNQ328099 DXM328095:DXM328099 EHI328095:EHI328099 ERE328095:ERE328099 FBA328095:FBA328099 FKW328095:FKW328099 FUS328095:FUS328099 GEO328095:GEO328099 GOK328095:GOK328099 GYG328095:GYG328099 HIC328095:HIC328099 HRY328095:HRY328099 IBU328095:IBU328099 ILQ328095:ILQ328099 IVM328095:IVM328099 JFI328095:JFI328099 JPE328095:JPE328099 JZA328095:JZA328099 KIW328095:KIW328099 KSS328095:KSS328099 LCO328095:LCO328099 LMK328095:LMK328099 LWG328095:LWG328099 MGC328095:MGC328099 MPY328095:MPY328099 MZU328095:MZU328099 NJQ328095:NJQ328099 NTM328095:NTM328099 ODI328095:ODI328099 ONE328095:ONE328099 OXA328095:OXA328099 PGW328095:PGW328099 PQS328095:PQS328099 QAO328095:QAO328099 QKK328095:QKK328099 QUG328095:QUG328099 REC328095:REC328099 RNY328095:RNY328099 RXU328095:RXU328099 SHQ328095:SHQ328099 SRM328095:SRM328099 TBI328095:TBI328099 TLE328095:TLE328099 TVA328095:TVA328099 UEW328095:UEW328099 UOS328095:UOS328099 UYO328095:UYO328099 VIK328095:VIK328099 VSG328095:VSG328099 WCC328095:WCC328099 WLY328095:WLY328099 WVU328095:WVU328099 H393631:I393635 JI393631:JI393635 TE393631:TE393635 ADA393631:ADA393635 AMW393631:AMW393635 AWS393631:AWS393635 BGO393631:BGO393635 BQK393631:BQK393635 CAG393631:CAG393635 CKC393631:CKC393635 CTY393631:CTY393635 DDU393631:DDU393635 DNQ393631:DNQ393635 DXM393631:DXM393635 EHI393631:EHI393635 ERE393631:ERE393635 FBA393631:FBA393635 FKW393631:FKW393635 FUS393631:FUS393635 GEO393631:GEO393635 GOK393631:GOK393635 GYG393631:GYG393635 HIC393631:HIC393635 HRY393631:HRY393635 IBU393631:IBU393635 ILQ393631:ILQ393635 IVM393631:IVM393635 JFI393631:JFI393635 JPE393631:JPE393635 JZA393631:JZA393635 KIW393631:KIW393635 KSS393631:KSS393635 LCO393631:LCO393635 LMK393631:LMK393635 LWG393631:LWG393635 MGC393631:MGC393635 MPY393631:MPY393635 MZU393631:MZU393635 NJQ393631:NJQ393635 NTM393631:NTM393635 ODI393631:ODI393635 ONE393631:ONE393635 OXA393631:OXA393635 PGW393631:PGW393635 PQS393631:PQS393635 QAO393631:QAO393635 QKK393631:QKK393635 QUG393631:QUG393635 REC393631:REC393635 RNY393631:RNY393635 RXU393631:RXU393635 SHQ393631:SHQ393635 SRM393631:SRM393635 TBI393631:TBI393635 TLE393631:TLE393635 TVA393631:TVA393635 UEW393631:UEW393635 UOS393631:UOS393635 UYO393631:UYO393635 VIK393631:VIK393635 VSG393631:VSG393635 WCC393631:WCC393635 WLY393631:WLY393635 WVU393631:WVU393635 H459167:I459171 JI459167:JI459171 TE459167:TE459171 ADA459167:ADA459171 AMW459167:AMW459171 AWS459167:AWS459171 BGO459167:BGO459171 BQK459167:BQK459171 CAG459167:CAG459171 CKC459167:CKC459171 CTY459167:CTY459171 DDU459167:DDU459171 DNQ459167:DNQ459171 DXM459167:DXM459171 EHI459167:EHI459171 ERE459167:ERE459171 FBA459167:FBA459171 FKW459167:FKW459171 FUS459167:FUS459171 GEO459167:GEO459171 GOK459167:GOK459171 GYG459167:GYG459171 HIC459167:HIC459171 HRY459167:HRY459171 IBU459167:IBU459171 ILQ459167:ILQ459171 IVM459167:IVM459171 JFI459167:JFI459171 JPE459167:JPE459171 JZA459167:JZA459171 KIW459167:KIW459171 KSS459167:KSS459171 LCO459167:LCO459171 LMK459167:LMK459171 LWG459167:LWG459171 MGC459167:MGC459171 MPY459167:MPY459171 MZU459167:MZU459171 NJQ459167:NJQ459171 NTM459167:NTM459171 ODI459167:ODI459171 ONE459167:ONE459171 OXA459167:OXA459171 PGW459167:PGW459171 PQS459167:PQS459171 QAO459167:QAO459171 QKK459167:QKK459171 QUG459167:QUG459171 REC459167:REC459171 RNY459167:RNY459171 RXU459167:RXU459171 SHQ459167:SHQ459171 SRM459167:SRM459171 TBI459167:TBI459171 TLE459167:TLE459171 TVA459167:TVA459171 UEW459167:UEW459171 UOS459167:UOS459171 UYO459167:UYO459171 VIK459167:VIK459171 VSG459167:VSG459171 WCC459167:WCC459171 WLY459167:WLY459171 WVU459167:WVU459171 H524703:I524707 JI524703:JI524707 TE524703:TE524707 ADA524703:ADA524707 AMW524703:AMW524707 AWS524703:AWS524707 BGO524703:BGO524707 BQK524703:BQK524707 CAG524703:CAG524707 CKC524703:CKC524707 CTY524703:CTY524707 DDU524703:DDU524707 DNQ524703:DNQ524707 DXM524703:DXM524707 EHI524703:EHI524707 ERE524703:ERE524707 FBA524703:FBA524707 FKW524703:FKW524707 FUS524703:FUS524707 GEO524703:GEO524707 GOK524703:GOK524707 GYG524703:GYG524707 HIC524703:HIC524707 HRY524703:HRY524707 IBU524703:IBU524707 ILQ524703:ILQ524707 IVM524703:IVM524707 JFI524703:JFI524707 JPE524703:JPE524707 JZA524703:JZA524707 KIW524703:KIW524707 KSS524703:KSS524707 LCO524703:LCO524707 LMK524703:LMK524707 LWG524703:LWG524707 MGC524703:MGC524707 MPY524703:MPY524707 MZU524703:MZU524707 NJQ524703:NJQ524707 NTM524703:NTM524707 ODI524703:ODI524707 ONE524703:ONE524707 OXA524703:OXA524707 PGW524703:PGW524707 PQS524703:PQS524707 QAO524703:QAO524707 QKK524703:QKK524707 QUG524703:QUG524707 REC524703:REC524707 RNY524703:RNY524707 RXU524703:RXU524707 SHQ524703:SHQ524707 SRM524703:SRM524707 TBI524703:TBI524707 TLE524703:TLE524707 TVA524703:TVA524707 UEW524703:UEW524707 UOS524703:UOS524707 UYO524703:UYO524707 VIK524703:VIK524707 VSG524703:VSG524707 WCC524703:WCC524707 WLY524703:WLY524707 WVU524703:WVU524707 H590239:I590243 JI590239:JI590243 TE590239:TE590243 ADA590239:ADA590243 AMW590239:AMW590243 AWS590239:AWS590243 BGO590239:BGO590243 BQK590239:BQK590243 CAG590239:CAG590243 CKC590239:CKC590243 CTY590239:CTY590243 DDU590239:DDU590243 DNQ590239:DNQ590243 DXM590239:DXM590243 EHI590239:EHI590243 ERE590239:ERE590243 FBA590239:FBA590243 FKW590239:FKW590243 FUS590239:FUS590243 GEO590239:GEO590243 GOK590239:GOK590243 GYG590239:GYG590243 HIC590239:HIC590243 HRY590239:HRY590243 IBU590239:IBU590243 ILQ590239:ILQ590243 IVM590239:IVM590243 JFI590239:JFI590243 JPE590239:JPE590243 JZA590239:JZA590243 KIW590239:KIW590243 KSS590239:KSS590243 LCO590239:LCO590243 LMK590239:LMK590243 LWG590239:LWG590243 MGC590239:MGC590243 MPY590239:MPY590243 MZU590239:MZU590243 NJQ590239:NJQ590243 NTM590239:NTM590243 ODI590239:ODI590243 ONE590239:ONE590243 OXA590239:OXA590243 PGW590239:PGW590243 PQS590239:PQS590243 QAO590239:QAO590243 QKK590239:QKK590243 QUG590239:QUG590243 REC590239:REC590243 RNY590239:RNY590243 RXU590239:RXU590243 SHQ590239:SHQ590243 SRM590239:SRM590243 TBI590239:TBI590243 TLE590239:TLE590243 TVA590239:TVA590243 UEW590239:UEW590243 UOS590239:UOS590243 UYO590239:UYO590243 VIK590239:VIK590243 VSG590239:VSG590243 WCC590239:WCC590243 WLY590239:WLY590243 WVU590239:WVU590243 H655775:I655779 JI655775:JI655779 TE655775:TE655779 ADA655775:ADA655779 AMW655775:AMW655779 AWS655775:AWS655779 BGO655775:BGO655779 BQK655775:BQK655779 CAG655775:CAG655779 CKC655775:CKC655779 CTY655775:CTY655779 DDU655775:DDU655779 DNQ655775:DNQ655779 DXM655775:DXM655779 EHI655775:EHI655779 ERE655775:ERE655779 FBA655775:FBA655779 FKW655775:FKW655779 FUS655775:FUS655779 GEO655775:GEO655779 GOK655775:GOK655779 GYG655775:GYG655779 HIC655775:HIC655779 HRY655775:HRY655779 IBU655775:IBU655779 ILQ655775:ILQ655779 IVM655775:IVM655779 JFI655775:JFI655779 JPE655775:JPE655779 JZA655775:JZA655779 KIW655775:KIW655779 KSS655775:KSS655779 LCO655775:LCO655779 LMK655775:LMK655779 LWG655775:LWG655779 MGC655775:MGC655779 MPY655775:MPY655779 MZU655775:MZU655779 NJQ655775:NJQ655779 NTM655775:NTM655779 ODI655775:ODI655779 ONE655775:ONE655779 OXA655775:OXA655779 PGW655775:PGW655779 PQS655775:PQS655779 QAO655775:QAO655779 QKK655775:QKK655779 QUG655775:QUG655779 REC655775:REC655779 RNY655775:RNY655779 RXU655775:RXU655779 SHQ655775:SHQ655779 SRM655775:SRM655779 TBI655775:TBI655779 TLE655775:TLE655779 TVA655775:TVA655779 UEW655775:UEW655779 UOS655775:UOS655779 UYO655775:UYO655779 VIK655775:VIK655779 VSG655775:VSG655779 WCC655775:WCC655779 WLY655775:WLY655779 WVU655775:WVU655779 H721311:I721315 JI721311:JI721315 TE721311:TE721315 ADA721311:ADA721315 AMW721311:AMW721315 AWS721311:AWS721315 BGO721311:BGO721315 BQK721311:BQK721315 CAG721311:CAG721315 CKC721311:CKC721315 CTY721311:CTY721315 DDU721311:DDU721315 DNQ721311:DNQ721315 DXM721311:DXM721315 EHI721311:EHI721315 ERE721311:ERE721315 FBA721311:FBA721315 FKW721311:FKW721315 FUS721311:FUS721315 GEO721311:GEO721315 GOK721311:GOK721315 GYG721311:GYG721315 HIC721311:HIC721315 HRY721311:HRY721315 IBU721311:IBU721315 ILQ721311:ILQ721315 IVM721311:IVM721315 JFI721311:JFI721315 JPE721311:JPE721315 JZA721311:JZA721315 KIW721311:KIW721315 KSS721311:KSS721315 LCO721311:LCO721315 LMK721311:LMK721315 LWG721311:LWG721315 MGC721311:MGC721315 MPY721311:MPY721315 MZU721311:MZU721315 NJQ721311:NJQ721315 NTM721311:NTM721315 ODI721311:ODI721315 ONE721311:ONE721315 OXA721311:OXA721315 PGW721311:PGW721315 PQS721311:PQS721315 QAO721311:QAO721315 QKK721311:QKK721315 QUG721311:QUG721315 REC721311:REC721315 RNY721311:RNY721315 RXU721311:RXU721315 SHQ721311:SHQ721315 SRM721311:SRM721315 TBI721311:TBI721315 TLE721311:TLE721315 TVA721311:TVA721315 UEW721311:UEW721315 UOS721311:UOS721315 UYO721311:UYO721315 VIK721311:VIK721315 VSG721311:VSG721315 WCC721311:WCC721315 WLY721311:WLY721315 WVU721311:WVU721315 H786847:I786851 JI786847:JI786851 TE786847:TE786851 ADA786847:ADA786851 AMW786847:AMW786851 AWS786847:AWS786851 BGO786847:BGO786851 BQK786847:BQK786851 CAG786847:CAG786851 CKC786847:CKC786851 CTY786847:CTY786851 DDU786847:DDU786851 DNQ786847:DNQ786851 DXM786847:DXM786851 EHI786847:EHI786851 ERE786847:ERE786851 FBA786847:FBA786851 FKW786847:FKW786851 FUS786847:FUS786851 GEO786847:GEO786851 GOK786847:GOK786851 GYG786847:GYG786851 HIC786847:HIC786851 HRY786847:HRY786851 IBU786847:IBU786851 ILQ786847:ILQ786851 IVM786847:IVM786851 JFI786847:JFI786851 JPE786847:JPE786851 JZA786847:JZA786851 KIW786847:KIW786851 KSS786847:KSS786851 LCO786847:LCO786851 LMK786847:LMK786851 LWG786847:LWG786851 MGC786847:MGC786851 MPY786847:MPY786851 MZU786847:MZU786851 NJQ786847:NJQ786851 NTM786847:NTM786851 ODI786847:ODI786851 ONE786847:ONE786851 OXA786847:OXA786851 PGW786847:PGW786851 PQS786847:PQS786851 QAO786847:QAO786851 QKK786847:QKK786851 QUG786847:QUG786851 REC786847:REC786851 RNY786847:RNY786851 RXU786847:RXU786851 SHQ786847:SHQ786851 SRM786847:SRM786851 TBI786847:TBI786851 TLE786847:TLE786851 TVA786847:TVA786851 UEW786847:UEW786851 UOS786847:UOS786851 UYO786847:UYO786851 VIK786847:VIK786851 VSG786847:VSG786851 WCC786847:WCC786851 WLY786847:WLY786851 WVU786847:WVU786851 H852383:I852387 JI852383:JI852387 TE852383:TE852387 ADA852383:ADA852387 AMW852383:AMW852387 AWS852383:AWS852387 BGO852383:BGO852387 BQK852383:BQK852387 CAG852383:CAG852387 CKC852383:CKC852387 CTY852383:CTY852387 DDU852383:DDU852387 DNQ852383:DNQ852387 DXM852383:DXM852387 EHI852383:EHI852387 ERE852383:ERE852387 FBA852383:FBA852387 FKW852383:FKW852387 FUS852383:FUS852387 GEO852383:GEO852387 GOK852383:GOK852387 GYG852383:GYG852387 HIC852383:HIC852387 HRY852383:HRY852387 IBU852383:IBU852387 ILQ852383:ILQ852387 IVM852383:IVM852387 JFI852383:JFI852387 JPE852383:JPE852387 JZA852383:JZA852387 KIW852383:KIW852387 KSS852383:KSS852387 LCO852383:LCO852387 LMK852383:LMK852387 LWG852383:LWG852387 MGC852383:MGC852387 MPY852383:MPY852387 MZU852383:MZU852387 NJQ852383:NJQ852387 NTM852383:NTM852387 ODI852383:ODI852387 ONE852383:ONE852387 OXA852383:OXA852387 PGW852383:PGW852387 PQS852383:PQS852387 QAO852383:QAO852387 QKK852383:QKK852387 QUG852383:QUG852387 REC852383:REC852387 RNY852383:RNY852387 RXU852383:RXU852387 SHQ852383:SHQ852387 SRM852383:SRM852387 TBI852383:TBI852387 TLE852383:TLE852387 TVA852383:TVA852387 UEW852383:UEW852387 UOS852383:UOS852387 UYO852383:UYO852387 VIK852383:VIK852387 VSG852383:VSG852387 WCC852383:WCC852387 WLY852383:WLY852387 WVU852383:WVU852387 H917919:I917923 JI917919:JI917923 TE917919:TE917923 ADA917919:ADA917923 AMW917919:AMW917923 AWS917919:AWS917923 BGO917919:BGO917923 BQK917919:BQK917923 CAG917919:CAG917923 CKC917919:CKC917923 CTY917919:CTY917923 DDU917919:DDU917923 DNQ917919:DNQ917923 DXM917919:DXM917923 EHI917919:EHI917923 ERE917919:ERE917923 FBA917919:FBA917923 FKW917919:FKW917923 FUS917919:FUS917923 GEO917919:GEO917923 GOK917919:GOK917923 GYG917919:GYG917923 HIC917919:HIC917923 HRY917919:HRY917923 IBU917919:IBU917923 ILQ917919:ILQ917923 IVM917919:IVM917923 JFI917919:JFI917923 JPE917919:JPE917923 JZA917919:JZA917923 KIW917919:KIW917923 KSS917919:KSS917923 LCO917919:LCO917923 LMK917919:LMK917923 LWG917919:LWG917923 MGC917919:MGC917923 MPY917919:MPY917923 MZU917919:MZU917923 NJQ917919:NJQ917923 NTM917919:NTM917923 ODI917919:ODI917923 ONE917919:ONE917923 OXA917919:OXA917923 PGW917919:PGW917923 PQS917919:PQS917923 QAO917919:QAO917923 QKK917919:QKK917923 QUG917919:QUG917923 REC917919:REC917923 RNY917919:RNY917923 RXU917919:RXU917923 SHQ917919:SHQ917923 SRM917919:SRM917923 TBI917919:TBI917923 TLE917919:TLE917923 TVA917919:TVA917923 UEW917919:UEW917923 UOS917919:UOS917923 UYO917919:UYO917923 VIK917919:VIK917923 VSG917919:VSG917923 WCC917919:WCC917923 WLY917919:WLY917923 WVU917919:WVU917923 H983455:I983459 JI983455:JI983459 TE983455:TE983459 ADA983455:ADA983459 AMW983455:AMW983459 AWS983455:AWS983459 BGO983455:BGO983459 BQK983455:BQK983459 CAG983455:CAG983459 CKC983455:CKC983459 CTY983455:CTY983459 DDU983455:DDU983459 DNQ983455:DNQ983459 DXM983455:DXM983459 EHI983455:EHI983459 ERE983455:ERE983459 FBA983455:FBA983459 FKW983455:FKW983459 FUS983455:FUS983459 GEO983455:GEO983459 GOK983455:GOK983459 GYG983455:GYG983459 HIC983455:HIC983459 HRY983455:HRY983459 IBU983455:IBU983459 ILQ983455:ILQ983459 IVM983455:IVM983459 JFI983455:JFI983459 JPE983455:JPE983459 JZA983455:JZA983459 KIW983455:KIW983459 KSS983455:KSS983459 LCO983455:LCO983459 LMK983455:LMK983459 LWG983455:LWG983459 MGC983455:MGC983459 MPY983455:MPY983459 MZU983455:MZU983459 NJQ983455:NJQ983459 NTM983455:NTM983459 ODI983455:ODI983459 ONE983455:ONE983459 OXA983455:OXA983459 PGW983455:PGW983459 PQS983455:PQS983459 QAO983455:QAO983459 QKK983455:QKK983459 QUG983455:QUG983459 REC983455:REC983459 RNY983455:RNY983459 RXU983455:RXU983459 SHQ983455:SHQ983459 SRM983455:SRM983459 TBI983455:TBI983459 TLE983455:TLE983459 TVA983455:TVA983459 UEW983455:UEW983459 UOS983455:UOS983459 UYO983455:UYO983459 VIK983455:VIK983459 VSG983455:VSG983459 WCC983455:WCC983459 WLY983455:WLY983459 WVU983455:WVU983459 H66007:I66013 JI66007:JI66013 TE66007:TE66013 ADA66007:ADA66013 AMW66007:AMW66013 AWS66007:AWS66013 BGO66007:BGO66013 BQK66007:BQK66013 CAG66007:CAG66013 CKC66007:CKC66013 CTY66007:CTY66013 DDU66007:DDU66013 DNQ66007:DNQ66013 DXM66007:DXM66013 EHI66007:EHI66013 ERE66007:ERE66013 FBA66007:FBA66013 FKW66007:FKW66013 FUS66007:FUS66013 GEO66007:GEO66013 GOK66007:GOK66013 GYG66007:GYG66013 HIC66007:HIC66013 HRY66007:HRY66013 IBU66007:IBU66013 ILQ66007:ILQ66013 IVM66007:IVM66013 JFI66007:JFI66013 JPE66007:JPE66013 JZA66007:JZA66013 KIW66007:KIW66013 KSS66007:KSS66013 LCO66007:LCO66013 LMK66007:LMK66013 LWG66007:LWG66013 MGC66007:MGC66013 MPY66007:MPY66013 MZU66007:MZU66013 NJQ66007:NJQ66013 NTM66007:NTM66013 ODI66007:ODI66013 ONE66007:ONE66013 OXA66007:OXA66013 PGW66007:PGW66013 PQS66007:PQS66013 QAO66007:QAO66013 QKK66007:QKK66013 QUG66007:QUG66013 REC66007:REC66013 RNY66007:RNY66013 RXU66007:RXU66013 SHQ66007:SHQ66013 SRM66007:SRM66013 TBI66007:TBI66013 TLE66007:TLE66013 TVA66007:TVA66013 UEW66007:UEW66013 UOS66007:UOS66013 UYO66007:UYO66013 VIK66007:VIK66013 VSG66007:VSG66013 WCC66007:WCC66013 WLY66007:WLY66013 WVU66007:WVU66013 H131543:I131549 JI131543:JI131549 TE131543:TE131549 ADA131543:ADA131549 AMW131543:AMW131549 AWS131543:AWS131549 BGO131543:BGO131549 BQK131543:BQK131549 CAG131543:CAG131549 CKC131543:CKC131549 CTY131543:CTY131549 DDU131543:DDU131549 DNQ131543:DNQ131549 DXM131543:DXM131549 EHI131543:EHI131549 ERE131543:ERE131549 FBA131543:FBA131549 FKW131543:FKW131549 FUS131543:FUS131549 GEO131543:GEO131549 GOK131543:GOK131549 GYG131543:GYG131549 HIC131543:HIC131549 HRY131543:HRY131549 IBU131543:IBU131549 ILQ131543:ILQ131549 IVM131543:IVM131549 JFI131543:JFI131549 JPE131543:JPE131549 JZA131543:JZA131549 KIW131543:KIW131549 KSS131543:KSS131549 LCO131543:LCO131549 LMK131543:LMK131549 LWG131543:LWG131549 MGC131543:MGC131549 MPY131543:MPY131549 MZU131543:MZU131549 NJQ131543:NJQ131549 NTM131543:NTM131549 ODI131543:ODI131549 ONE131543:ONE131549 OXA131543:OXA131549 PGW131543:PGW131549 PQS131543:PQS131549 QAO131543:QAO131549 QKK131543:QKK131549 QUG131543:QUG131549 REC131543:REC131549 RNY131543:RNY131549 RXU131543:RXU131549 SHQ131543:SHQ131549 SRM131543:SRM131549 TBI131543:TBI131549 TLE131543:TLE131549 TVA131543:TVA131549 UEW131543:UEW131549 UOS131543:UOS131549 UYO131543:UYO131549 VIK131543:VIK131549 VSG131543:VSG131549 WCC131543:WCC131549 WLY131543:WLY131549 WVU131543:WVU131549 H197079:I197085 JI197079:JI197085 TE197079:TE197085 ADA197079:ADA197085 AMW197079:AMW197085 AWS197079:AWS197085 BGO197079:BGO197085 BQK197079:BQK197085 CAG197079:CAG197085 CKC197079:CKC197085 CTY197079:CTY197085 DDU197079:DDU197085 DNQ197079:DNQ197085 DXM197079:DXM197085 EHI197079:EHI197085 ERE197079:ERE197085 FBA197079:FBA197085 FKW197079:FKW197085 FUS197079:FUS197085 GEO197079:GEO197085 GOK197079:GOK197085 GYG197079:GYG197085 HIC197079:HIC197085 HRY197079:HRY197085 IBU197079:IBU197085 ILQ197079:ILQ197085 IVM197079:IVM197085 JFI197079:JFI197085 JPE197079:JPE197085 JZA197079:JZA197085 KIW197079:KIW197085 KSS197079:KSS197085 LCO197079:LCO197085 LMK197079:LMK197085 LWG197079:LWG197085 MGC197079:MGC197085 MPY197079:MPY197085 MZU197079:MZU197085 NJQ197079:NJQ197085 NTM197079:NTM197085 ODI197079:ODI197085 ONE197079:ONE197085 OXA197079:OXA197085 PGW197079:PGW197085 PQS197079:PQS197085 QAO197079:QAO197085 QKK197079:QKK197085 QUG197079:QUG197085 REC197079:REC197085 RNY197079:RNY197085 RXU197079:RXU197085 SHQ197079:SHQ197085 SRM197079:SRM197085 TBI197079:TBI197085 TLE197079:TLE197085 TVA197079:TVA197085 UEW197079:UEW197085 UOS197079:UOS197085 UYO197079:UYO197085 VIK197079:VIK197085 VSG197079:VSG197085 WCC197079:WCC197085 WLY197079:WLY197085 WVU197079:WVU197085 H262615:I262621 JI262615:JI262621 TE262615:TE262621 ADA262615:ADA262621 AMW262615:AMW262621 AWS262615:AWS262621 BGO262615:BGO262621 BQK262615:BQK262621 CAG262615:CAG262621 CKC262615:CKC262621 CTY262615:CTY262621 DDU262615:DDU262621 DNQ262615:DNQ262621 DXM262615:DXM262621 EHI262615:EHI262621 ERE262615:ERE262621 FBA262615:FBA262621 FKW262615:FKW262621 FUS262615:FUS262621 GEO262615:GEO262621 GOK262615:GOK262621 GYG262615:GYG262621 HIC262615:HIC262621 HRY262615:HRY262621 IBU262615:IBU262621 ILQ262615:ILQ262621 IVM262615:IVM262621 JFI262615:JFI262621 JPE262615:JPE262621 JZA262615:JZA262621 KIW262615:KIW262621 KSS262615:KSS262621 LCO262615:LCO262621 LMK262615:LMK262621 LWG262615:LWG262621 MGC262615:MGC262621 MPY262615:MPY262621 MZU262615:MZU262621 NJQ262615:NJQ262621 NTM262615:NTM262621 ODI262615:ODI262621 ONE262615:ONE262621 OXA262615:OXA262621 PGW262615:PGW262621 PQS262615:PQS262621 QAO262615:QAO262621 QKK262615:QKK262621 QUG262615:QUG262621 REC262615:REC262621 RNY262615:RNY262621 RXU262615:RXU262621 SHQ262615:SHQ262621 SRM262615:SRM262621 TBI262615:TBI262621 TLE262615:TLE262621 TVA262615:TVA262621 UEW262615:UEW262621 UOS262615:UOS262621 UYO262615:UYO262621 VIK262615:VIK262621 VSG262615:VSG262621 WCC262615:WCC262621 WLY262615:WLY262621 WVU262615:WVU262621 H328151:I328157 JI328151:JI328157 TE328151:TE328157 ADA328151:ADA328157 AMW328151:AMW328157 AWS328151:AWS328157 BGO328151:BGO328157 BQK328151:BQK328157 CAG328151:CAG328157 CKC328151:CKC328157 CTY328151:CTY328157 DDU328151:DDU328157 DNQ328151:DNQ328157 DXM328151:DXM328157 EHI328151:EHI328157 ERE328151:ERE328157 FBA328151:FBA328157 FKW328151:FKW328157 FUS328151:FUS328157 GEO328151:GEO328157 GOK328151:GOK328157 GYG328151:GYG328157 HIC328151:HIC328157 HRY328151:HRY328157 IBU328151:IBU328157 ILQ328151:ILQ328157 IVM328151:IVM328157 JFI328151:JFI328157 JPE328151:JPE328157 JZA328151:JZA328157 KIW328151:KIW328157 KSS328151:KSS328157 LCO328151:LCO328157 LMK328151:LMK328157 LWG328151:LWG328157 MGC328151:MGC328157 MPY328151:MPY328157 MZU328151:MZU328157 NJQ328151:NJQ328157 NTM328151:NTM328157 ODI328151:ODI328157 ONE328151:ONE328157 OXA328151:OXA328157 PGW328151:PGW328157 PQS328151:PQS328157 QAO328151:QAO328157 QKK328151:QKK328157 QUG328151:QUG328157 REC328151:REC328157 RNY328151:RNY328157 RXU328151:RXU328157 SHQ328151:SHQ328157 SRM328151:SRM328157 TBI328151:TBI328157 TLE328151:TLE328157 TVA328151:TVA328157 UEW328151:UEW328157 UOS328151:UOS328157 UYO328151:UYO328157 VIK328151:VIK328157 VSG328151:VSG328157 WCC328151:WCC328157 WLY328151:WLY328157 WVU328151:WVU328157 H393687:I393693 JI393687:JI393693 TE393687:TE393693 ADA393687:ADA393693 AMW393687:AMW393693 AWS393687:AWS393693 BGO393687:BGO393693 BQK393687:BQK393693 CAG393687:CAG393693 CKC393687:CKC393693 CTY393687:CTY393693 DDU393687:DDU393693 DNQ393687:DNQ393693 DXM393687:DXM393693 EHI393687:EHI393693 ERE393687:ERE393693 FBA393687:FBA393693 FKW393687:FKW393693 FUS393687:FUS393693 GEO393687:GEO393693 GOK393687:GOK393693 GYG393687:GYG393693 HIC393687:HIC393693 HRY393687:HRY393693 IBU393687:IBU393693 ILQ393687:ILQ393693 IVM393687:IVM393693 JFI393687:JFI393693 JPE393687:JPE393693 JZA393687:JZA393693 KIW393687:KIW393693 KSS393687:KSS393693 LCO393687:LCO393693 LMK393687:LMK393693 LWG393687:LWG393693 MGC393687:MGC393693 MPY393687:MPY393693 MZU393687:MZU393693 NJQ393687:NJQ393693 NTM393687:NTM393693 ODI393687:ODI393693 ONE393687:ONE393693 OXA393687:OXA393693 PGW393687:PGW393693 PQS393687:PQS393693 QAO393687:QAO393693 QKK393687:QKK393693 QUG393687:QUG393693 REC393687:REC393693 RNY393687:RNY393693 RXU393687:RXU393693 SHQ393687:SHQ393693 SRM393687:SRM393693 TBI393687:TBI393693 TLE393687:TLE393693 TVA393687:TVA393693 UEW393687:UEW393693 UOS393687:UOS393693 UYO393687:UYO393693 VIK393687:VIK393693 VSG393687:VSG393693 WCC393687:WCC393693 WLY393687:WLY393693 WVU393687:WVU393693 H459223:I459229 JI459223:JI459229 TE459223:TE459229 ADA459223:ADA459229 AMW459223:AMW459229 AWS459223:AWS459229 BGO459223:BGO459229 BQK459223:BQK459229 CAG459223:CAG459229 CKC459223:CKC459229 CTY459223:CTY459229 DDU459223:DDU459229 DNQ459223:DNQ459229 DXM459223:DXM459229 EHI459223:EHI459229 ERE459223:ERE459229 FBA459223:FBA459229 FKW459223:FKW459229 FUS459223:FUS459229 GEO459223:GEO459229 GOK459223:GOK459229 GYG459223:GYG459229 HIC459223:HIC459229 HRY459223:HRY459229 IBU459223:IBU459229 ILQ459223:ILQ459229 IVM459223:IVM459229 JFI459223:JFI459229 JPE459223:JPE459229 JZA459223:JZA459229 KIW459223:KIW459229 KSS459223:KSS459229 LCO459223:LCO459229 LMK459223:LMK459229 LWG459223:LWG459229 MGC459223:MGC459229 MPY459223:MPY459229 MZU459223:MZU459229 NJQ459223:NJQ459229 NTM459223:NTM459229 ODI459223:ODI459229 ONE459223:ONE459229 OXA459223:OXA459229 PGW459223:PGW459229 PQS459223:PQS459229 QAO459223:QAO459229 QKK459223:QKK459229 QUG459223:QUG459229 REC459223:REC459229 RNY459223:RNY459229 RXU459223:RXU459229 SHQ459223:SHQ459229 SRM459223:SRM459229 TBI459223:TBI459229 TLE459223:TLE459229 TVA459223:TVA459229 UEW459223:UEW459229 UOS459223:UOS459229 UYO459223:UYO459229 VIK459223:VIK459229 VSG459223:VSG459229 WCC459223:WCC459229 WLY459223:WLY459229 WVU459223:WVU459229 H524759:I524765 JI524759:JI524765 TE524759:TE524765 ADA524759:ADA524765 AMW524759:AMW524765 AWS524759:AWS524765 BGO524759:BGO524765 BQK524759:BQK524765 CAG524759:CAG524765 CKC524759:CKC524765 CTY524759:CTY524765 DDU524759:DDU524765 DNQ524759:DNQ524765 DXM524759:DXM524765 EHI524759:EHI524765 ERE524759:ERE524765 FBA524759:FBA524765 FKW524759:FKW524765 FUS524759:FUS524765 GEO524759:GEO524765 GOK524759:GOK524765 GYG524759:GYG524765 HIC524759:HIC524765 HRY524759:HRY524765 IBU524759:IBU524765 ILQ524759:ILQ524765 IVM524759:IVM524765 JFI524759:JFI524765 JPE524759:JPE524765 JZA524759:JZA524765 KIW524759:KIW524765 KSS524759:KSS524765 LCO524759:LCO524765 LMK524759:LMK524765 LWG524759:LWG524765 MGC524759:MGC524765 MPY524759:MPY524765 MZU524759:MZU524765 NJQ524759:NJQ524765 NTM524759:NTM524765 ODI524759:ODI524765 ONE524759:ONE524765 OXA524759:OXA524765 PGW524759:PGW524765 PQS524759:PQS524765 QAO524759:QAO524765 QKK524759:QKK524765 QUG524759:QUG524765 REC524759:REC524765 RNY524759:RNY524765 RXU524759:RXU524765 SHQ524759:SHQ524765 SRM524759:SRM524765 TBI524759:TBI524765 TLE524759:TLE524765 TVA524759:TVA524765 UEW524759:UEW524765 UOS524759:UOS524765 UYO524759:UYO524765 VIK524759:VIK524765 VSG524759:VSG524765 WCC524759:WCC524765 WLY524759:WLY524765 WVU524759:WVU524765 H590295:I590301 JI590295:JI590301 TE590295:TE590301 ADA590295:ADA590301 AMW590295:AMW590301 AWS590295:AWS590301 BGO590295:BGO590301 BQK590295:BQK590301 CAG590295:CAG590301 CKC590295:CKC590301 CTY590295:CTY590301 DDU590295:DDU590301 DNQ590295:DNQ590301 DXM590295:DXM590301 EHI590295:EHI590301 ERE590295:ERE590301 FBA590295:FBA590301 FKW590295:FKW590301 FUS590295:FUS590301 GEO590295:GEO590301 GOK590295:GOK590301 GYG590295:GYG590301 HIC590295:HIC590301 HRY590295:HRY590301 IBU590295:IBU590301 ILQ590295:ILQ590301 IVM590295:IVM590301 JFI590295:JFI590301 JPE590295:JPE590301 JZA590295:JZA590301 KIW590295:KIW590301 KSS590295:KSS590301 LCO590295:LCO590301 LMK590295:LMK590301 LWG590295:LWG590301 MGC590295:MGC590301 MPY590295:MPY590301 MZU590295:MZU590301 NJQ590295:NJQ590301 NTM590295:NTM590301 ODI590295:ODI590301 ONE590295:ONE590301 OXA590295:OXA590301 PGW590295:PGW590301 PQS590295:PQS590301 QAO590295:QAO590301 QKK590295:QKK590301 QUG590295:QUG590301 REC590295:REC590301 RNY590295:RNY590301 RXU590295:RXU590301 SHQ590295:SHQ590301 SRM590295:SRM590301 TBI590295:TBI590301 TLE590295:TLE590301 TVA590295:TVA590301 UEW590295:UEW590301 UOS590295:UOS590301 UYO590295:UYO590301 VIK590295:VIK590301 VSG590295:VSG590301 WCC590295:WCC590301 WLY590295:WLY590301 WVU590295:WVU590301 H655831:I655837 JI655831:JI655837 TE655831:TE655837 ADA655831:ADA655837 AMW655831:AMW655837 AWS655831:AWS655837 BGO655831:BGO655837 BQK655831:BQK655837 CAG655831:CAG655837 CKC655831:CKC655837 CTY655831:CTY655837 DDU655831:DDU655837 DNQ655831:DNQ655837 DXM655831:DXM655837 EHI655831:EHI655837 ERE655831:ERE655837 FBA655831:FBA655837 FKW655831:FKW655837 FUS655831:FUS655837 GEO655831:GEO655837 GOK655831:GOK655837 GYG655831:GYG655837 HIC655831:HIC655837 HRY655831:HRY655837 IBU655831:IBU655837 ILQ655831:ILQ655837 IVM655831:IVM655837 JFI655831:JFI655837 JPE655831:JPE655837 JZA655831:JZA655837 KIW655831:KIW655837 KSS655831:KSS655837 LCO655831:LCO655837 LMK655831:LMK655837 LWG655831:LWG655837 MGC655831:MGC655837 MPY655831:MPY655837 MZU655831:MZU655837 NJQ655831:NJQ655837 NTM655831:NTM655837 ODI655831:ODI655837 ONE655831:ONE655837 OXA655831:OXA655837 PGW655831:PGW655837 PQS655831:PQS655837 QAO655831:QAO655837 QKK655831:QKK655837 QUG655831:QUG655837 REC655831:REC655837 RNY655831:RNY655837 RXU655831:RXU655837 SHQ655831:SHQ655837 SRM655831:SRM655837 TBI655831:TBI655837 TLE655831:TLE655837 TVA655831:TVA655837 UEW655831:UEW655837 UOS655831:UOS655837 UYO655831:UYO655837 VIK655831:VIK655837 VSG655831:VSG655837 WCC655831:WCC655837 WLY655831:WLY655837 WVU655831:WVU655837 H721367:I721373 JI721367:JI721373 TE721367:TE721373 ADA721367:ADA721373 AMW721367:AMW721373 AWS721367:AWS721373 BGO721367:BGO721373 BQK721367:BQK721373 CAG721367:CAG721373 CKC721367:CKC721373 CTY721367:CTY721373 DDU721367:DDU721373 DNQ721367:DNQ721373 DXM721367:DXM721373 EHI721367:EHI721373 ERE721367:ERE721373 FBA721367:FBA721373 FKW721367:FKW721373 FUS721367:FUS721373 GEO721367:GEO721373 GOK721367:GOK721373 GYG721367:GYG721373 HIC721367:HIC721373 HRY721367:HRY721373 IBU721367:IBU721373 ILQ721367:ILQ721373 IVM721367:IVM721373 JFI721367:JFI721373 JPE721367:JPE721373 JZA721367:JZA721373 KIW721367:KIW721373 KSS721367:KSS721373 LCO721367:LCO721373 LMK721367:LMK721373 LWG721367:LWG721373 MGC721367:MGC721373 MPY721367:MPY721373 MZU721367:MZU721373 NJQ721367:NJQ721373 NTM721367:NTM721373 ODI721367:ODI721373 ONE721367:ONE721373 OXA721367:OXA721373 PGW721367:PGW721373 PQS721367:PQS721373 QAO721367:QAO721373 QKK721367:QKK721373 QUG721367:QUG721373 REC721367:REC721373 RNY721367:RNY721373 RXU721367:RXU721373 SHQ721367:SHQ721373 SRM721367:SRM721373 TBI721367:TBI721373 TLE721367:TLE721373 TVA721367:TVA721373 UEW721367:UEW721373 UOS721367:UOS721373 UYO721367:UYO721373 VIK721367:VIK721373 VSG721367:VSG721373 WCC721367:WCC721373 WLY721367:WLY721373 WVU721367:WVU721373 H786903:I786909 JI786903:JI786909 TE786903:TE786909 ADA786903:ADA786909 AMW786903:AMW786909 AWS786903:AWS786909 BGO786903:BGO786909 BQK786903:BQK786909 CAG786903:CAG786909 CKC786903:CKC786909 CTY786903:CTY786909 DDU786903:DDU786909 DNQ786903:DNQ786909 DXM786903:DXM786909 EHI786903:EHI786909 ERE786903:ERE786909 FBA786903:FBA786909 FKW786903:FKW786909 FUS786903:FUS786909 GEO786903:GEO786909 GOK786903:GOK786909 GYG786903:GYG786909 HIC786903:HIC786909 HRY786903:HRY786909 IBU786903:IBU786909 ILQ786903:ILQ786909 IVM786903:IVM786909 JFI786903:JFI786909 JPE786903:JPE786909 JZA786903:JZA786909 KIW786903:KIW786909 KSS786903:KSS786909 LCO786903:LCO786909 LMK786903:LMK786909 LWG786903:LWG786909 MGC786903:MGC786909 MPY786903:MPY786909 MZU786903:MZU786909 NJQ786903:NJQ786909 NTM786903:NTM786909 ODI786903:ODI786909 ONE786903:ONE786909 OXA786903:OXA786909 PGW786903:PGW786909 PQS786903:PQS786909 QAO786903:QAO786909 QKK786903:QKK786909 QUG786903:QUG786909 REC786903:REC786909 RNY786903:RNY786909 RXU786903:RXU786909 SHQ786903:SHQ786909 SRM786903:SRM786909 TBI786903:TBI786909 TLE786903:TLE786909 TVA786903:TVA786909 UEW786903:UEW786909 UOS786903:UOS786909 UYO786903:UYO786909 VIK786903:VIK786909 VSG786903:VSG786909 WCC786903:WCC786909 WLY786903:WLY786909 WVU786903:WVU786909 H852439:I852445 JI852439:JI852445 TE852439:TE852445 ADA852439:ADA852445 AMW852439:AMW852445 AWS852439:AWS852445 BGO852439:BGO852445 BQK852439:BQK852445 CAG852439:CAG852445 CKC852439:CKC852445 CTY852439:CTY852445 DDU852439:DDU852445 DNQ852439:DNQ852445 DXM852439:DXM852445 EHI852439:EHI852445 ERE852439:ERE852445 FBA852439:FBA852445 FKW852439:FKW852445 FUS852439:FUS852445 GEO852439:GEO852445 GOK852439:GOK852445 GYG852439:GYG852445 HIC852439:HIC852445 HRY852439:HRY852445 IBU852439:IBU852445 ILQ852439:ILQ852445 IVM852439:IVM852445 JFI852439:JFI852445 JPE852439:JPE852445 JZA852439:JZA852445 KIW852439:KIW852445 KSS852439:KSS852445 LCO852439:LCO852445 LMK852439:LMK852445 LWG852439:LWG852445 MGC852439:MGC852445 MPY852439:MPY852445 MZU852439:MZU852445 NJQ852439:NJQ852445 NTM852439:NTM852445 ODI852439:ODI852445 ONE852439:ONE852445 OXA852439:OXA852445 PGW852439:PGW852445 PQS852439:PQS852445 QAO852439:QAO852445 QKK852439:QKK852445 QUG852439:QUG852445 REC852439:REC852445 RNY852439:RNY852445 RXU852439:RXU852445 SHQ852439:SHQ852445 SRM852439:SRM852445 TBI852439:TBI852445 TLE852439:TLE852445 TVA852439:TVA852445 UEW852439:UEW852445 UOS852439:UOS852445 UYO852439:UYO852445 VIK852439:VIK852445 VSG852439:VSG852445 WCC852439:WCC852445 WLY852439:WLY852445 WVU852439:WVU852445 H917975:I917981 JI917975:JI917981 TE917975:TE917981 ADA917975:ADA917981 AMW917975:AMW917981 AWS917975:AWS917981 BGO917975:BGO917981 BQK917975:BQK917981 CAG917975:CAG917981 CKC917975:CKC917981 CTY917975:CTY917981 DDU917975:DDU917981 DNQ917975:DNQ917981 DXM917975:DXM917981 EHI917975:EHI917981 ERE917975:ERE917981 FBA917975:FBA917981 FKW917975:FKW917981 FUS917975:FUS917981 GEO917975:GEO917981 GOK917975:GOK917981 GYG917975:GYG917981 HIC917975:HIC917981 HRY917975:HRY917981 IBU917975:IBU917981 ILQ917975:ILQ917981 IVM917975:IVM917981 JFI917975:JFI917981 JPE917975:JPE917981 JZA917975:JZA917981 KIW917975:KIW917981 KSS917975:KSS917981 LCO917975:LCO917981 LMK917975:LMK917981 LWG917975:LWG917981 MGC917975:MGC917981 MPY917975:MPY917981 MZU917975:MZU917981 NJQ917975:NJQ917981 NTM917975:NTM917981 ODI917975:ODI917981 ONE917975:ONE917981 OXA917975:OXA917981 PGW917975:PGW917981 PQS917975:PQS917981 QAO917975:QAO917981 QKK917975:QKK917981 QUG917975:QUG917981 REC917975:REC917981 RNY917975:RNY917981 RXU917975:RXU917981 SHQ917975:SHQ917981 SRM917975:SRM917981 TBI917975:TBI917981 TLE917975:TLE917981 TVA917975:TVA917981 UEW917975:UEW917981 UOS917975:UOS917981 UYO917975:UYO917981 VIK917975:VIK917981 VSG917975:VSG917981 WCC917975:WCC917981 WLY917975:WLY917981 WVU917975:WVU917981 H983511:I983517 JI983511:JI983517 TE983511:TE983517 ADA983511:ADA983517 AMW983511:AMW983517 AWS983511:AWS983517 BGO983511:BGO983517 BQK983511:BQK983517 CAG983511:CAG983517 CKC983511:CKC983517 CTY983511:CTY983517 DDU983511:DDU983517 DNQ983511:DNQ983517 DXM983511:DXM983517 EHI983511:EHI983517 ERE983511:ERE983517 FBA983511:FBA983517 FKW983511:FKW983517 FUS983511:FUS983517 GEO983511:GEO983517 GOK983511:GOK983517 GYG983511:GYG983517 HIC983511:HIC983517 HRY983511:HRY983517 IBU983511:IBU983517 ILQ983511:ILQ983517 IVM983511:IVM983517 JFI983511:JFI983517 JPE983511:JPE983517 JZA983511:JZA983517 KIW983511:KIW983517 KSS983511:KSS983517 LCO983511:LCO983517 LMK983511:LMK983517 LWG983511:LWG983517 MGC983511:MGC983517 MPY983511:MPY983517 MZU983511:MZU983517 NJQ983511:NJQ983517 NTM983511:NTM983517 ODI983511:ODI983517 ONE983511:ONE983517 OXA983511:OXA983517 PGW983511:PGW983517 PQS983511:PQS983517 QAO983511:QAO983517 QKK983511:QKK983517 QUG983511:QUG983517 REC983511:REC983517 RNY983511:RNY983517 RXU983511:RXU983517 SHQ983511:SHQ983517 SRM983511:SRM983517 TBI983511:TBI983517 TLE983511:TLE983517 TVA983511:TVA983517 UEW983511:UEW983517 UOS983511:UOS983517 UYO983511:UYO983517 VIK983511:VIK983517 VSG983511:VSG983517 WCC983511:WCC983517 WLY983511:WLY983517 WVU983511:WVU983517 H66015:I66024 JI66015:JI66024 TE66015:TE66024 ADA66015:ADA66024 AMW66015:AMW66024 AWS66015:AWS66024 BGO66015:BGO66024 BQK66015:BQK66024 CAG66015:CAG66024 CKC66015:CKC66024 CTY66015:CTY66024 DDU66015:DDU66024 DNQ66015:DNQ66024 DXM66015:DXM66024 EHI66015:EHI66024 ERE66015:ERE66024 FBA66015:FBA66024 FKW66015:FKW66024 FUS66015:FUS66024 GEO66015:GEO66024 GOK66015:GOK66024 GYG66015:GYG66024 HIC66015:HIC66024 HRY66015:HRY66024 IBU66015:IBU66024 ILQ66015:ILQ66024 IVM66015:IVM66024 JFI66015:JFI66024 JPE66015:JPE66024 JZA66015:JZA66024 KIW66015:KIW66024 KSS66015:KSS66024 LCO66015:LCO66024 LMK66015:LMK66024 LWG66015:LWG66024 MGC66015:MGC66024 MPY66015:MPY66024 MZU66015:MZU66024 NJQ66015:NJQ66024 NTM66015:NTM66024 ODI66015:ODI66024 ONE66015:ONE66024 OXA66015:OXA66024 PGW66015:PGW66024 PQS66015:PQS66024 QAO66015:QAO66024 QKK66015:QKK66024 QUG66015:QUG66024 REC66015:REC66024 RNY66015:RNY66024 RXU66015:RXU66024 SHQ66015:SHQ66024 SRM66015:SRM66024 TBI66015:TBI66024 TLE66015:TLE66024 TVA66015:TVA66024 UEW66015:UEW66024 UOS66015:UOS66024 UYO66015:UYO66024 VIK66015:VIK66024 VSG66015:VSG66024 WCC66015:WCC66024 WLY66015:WLY66024 WVU66015:WVU66024 H131551:I131560 JI131551:JI131560 TE131551:TE131560 ADA131551:ADA131560 AMW131551:AMW131560 AWS131551:AWS131560 BGO131551:BGO131560 BQK131551:BQK131560 CAG131551:CAG131560 CKC131551:CKC131560 CTY131551:CTY131560 DDU131551:DDU131560 DNQ131551:DNQ131560 DXM131551:DXM131560 EHI131551:EHI131560 ERE131551:ERE131560 FBA131551:FBA131560 FKW131551:FKW131560 FUS131551:FUS131560 GEO131551:GEO131560 GOK131551:GOK131560 GYG131551:GYG131560 HIC131551:HIC131560 HRY131551:HRY131560 IBU131551:IBU131560 ILQ131551:ILQ131560 IVM131551:IVM131560 JFI131551:JFI131560 JPE131551:JPE131560 JZA131551:JZA131560 KIW131551:KIW131560 KSS131551:KSS131560 LCO131551:LCO131560 LMK131551:LMK131560 LWG131551:LWG131560 MGC131551:MGC131560 MPY131551:MPY131560 MZU131551:MZU131560 NJQ131551:NJQ131560 NTM131551:NTM131560 ODI131551:ODI131560 ONE131551:ONE131560 OXA131551:OXA131560 PGW131551:PGW131560 PQS131551:PQS131560 QAO131551:QAO131560 QKK131551:QKK131560 QUG131551:QUG131560 REC131551:REC131560 RNY131551:RNY131560 RXU131551:RXU131560 SHQ131551:SHQ131560 SRM131551:SRM131560 TBI131551:TBI131560 TLE131551:TLE131560 TVA131551:TVA131560 UEW131551:UEW131560 UOS131551:UOS131560 UYO131551:UYO131560 VIK131551:VIK131560 VSG131551:VSG131560 WCC131551:WCC131560 WLY131551:WLY131560 WVU131551:WVU131560 H197087:I197096 JI197087:JI197096 TE197087:TE197096 ADA197087:ADA197096 AMW197087:AMW197096 AWS197087:AWS197096 BGO197087:BGO197096 BQK197087:BQK197096 CAG197087:CAG197096 CKC197087:CKC197096 CTY197087:CTY197096 DDU197087:DDU197096 DNQ197087:DNQ197096 DXM197087:DXM197096 EHI197087:EHI197096 ERE197087:ERE197096 FBA197087:FBA197096 FKW197087:FKW197096 FUS197087:FUS197096 GEO197087:GEO197096 GOK197087:GOK197096 GYG197087:GYG197096 HIC197087:HIC197096 HRY197087:HRY197096 IBU197087:IBU197096 ILQ197087:ILQ197096 IVM197087:IVM197096 JFI197087:JFI197096 JPE197087:JPE197096 JZA197087:JZA197096 KIW197087:KIW197096 KSS197087:KSS197096 LCO197087:LCO197096 LMK197087:LMK197096 LWG197087:LWG197096 MGC197087:MGC197096 MPY197087:MPY197096 MZU197087:MZU197096 NJQ197087:NJQ197096 NTM197087:NTM197096 ODI197087:ODI197096 ONE197087:ONE197096 OXA197087:OXA197096 PGW197087:PGW197096 PQS197087:PQS197096 QAO197087:QAO197096 QKK197087:QKK197096 QUG197087:QUG197096 REC197087:REC197096 RNY197087:RNY197096 RXU197087:RXU197096 SHQ197087:SHQ197096 SRM197087:SRM197096 TBI197087:TBI197096 TLE197087:TLE197096 TVA197087:TVA197096 UEW197087:UEW197096 UOS197087:UOS197096 UYO197087:UYO197096 VIK197087:VIK197096 VSG197087:VSG197096 WCC197087:WCC197096 WLY197087:WLY197096 WVU197087:WVU197096 H262623:I262632 JI262623:JI262632 TE262623:TE262632 ADA262623:ADA262632 AMW262623:AMW262632 AWS262623:AWS262632 BGO262623:BGO262632 BQK262623:BQK262632 CAG262623:CAG262632 CKC262623:CKC262632 CTY262623:CTY262632 DDU262623:DDU262632 DNQ262623:DNQ262632 DXM262623:DXM262632 EHI262623:EHI262632 ERE262623:ERE262632 FBA262623:FBA262632 FKW262623:FKW262632 FUS262623:FUS262632 GEO262623:GEO262632 GOK262623:GOK262632 GYG262623:GYG262632 HIC262623:HIC262632 HRY262623:HRY262632 IBU262623:IBU262632 ILQ262623:ILQ262632 IVM262623:IVM262632 JFI262623:JFI262632 JPE262623:JPE262632 JZA262623:JZA262632 KIW262623:KIW262632 KSS262623:KSS262632 LCO262623:LCO262632 LMK262623:LMK262632 LWG262623:LWG262632 MGC262623:MGC262632 MPY262623:MPY262632 MZU262623:MZU262632 NJQ262623:NJQ262632 NTM262623:NTM262632 ODI262623:ODI262632 ONE262623:ONE262632 OXA262623:OXA262632 PGW262623:PGW262632 PQS262623:PQS262632 QAO262623:QAO262632 QKK262623:QKK262632 QUG262623:QUG262632 REC262623:REC262632 RNY262623:RNY262632 RXU262623:RXU262632 SHQ262623:SHQ262632 SRM262623:SRM262632 TBI262623:TBI262632 TLE262623:TLE262632 TVA262623:TVA262632 UEW262623:UEW262632 UOS262623:UOS262632 UYO262623:UYO262632 VIK262623:VIK262632 VSG262623:VSG262632 WCC262623:WCC262632 WLY262623:WLY262632 WVU262623:WVU262632 H328159:I328168 JI328159:JI328168 TE328159:TE328168 ADA328159:ADA328168 AMW328159:AMW328168 AWS328159:AWS328168 BGO328159:BGO328168 BQK328159:BQK328168 CAG328159:CAG328168 CKC328159:CKC328168 CTY328159:CTY328168 DDU328159:DDU328168 DNQ328159:DNQ328168 DXM328159:DXM328168 EHI328159:EHI328168 ERE328159:ERE328168 FBA328159:FBA328168 FKW328159:FKW328168 FUS328159:FUS328168 GEO328159:GEO328168 GOK328159:GOK328168 GYG328159:GYG328168 HIC328159:HIC328168 HRY328159:HRY328168 IBU328159:IBU328168 ILQ328159:ILQ328168 IVM328159:IVM328168 JFI328159:JFI328168 JPE328159:JPE328168 JZA328159:JZA328168 KIW328159:KIW328168 KSS328159:KSS328168 LCO328159:LCO328168 LMK328159:LMK328168 LWG328159:LWG328168 MGC328159:MGC328168 MPY328159:MPY328168 MZU328159:MZU328168 NJQ328159:NJQ328168 NTM328159:NTM328168 ODI328159:ODI328168 ONE328159:ONE328168 OXA328159:OXA328168 PGW328159:PGW328168 PQS328159:PQS328168 QAO328159:QAO328168 QKK328159:QKK328168 QUG328159:QUG328168 REC328159:REC328168 RNY328159:RNY328168 RXU328159:RXU328168 SHQ328159:SHQ328168 SRM328159:SRM328168 TBI328159:TBI328168 TLE328159:TLE328168 TVA328159:TVA328168 UEW328159:UEW328168 UOS328159:UOS328168 UYO328159:UYO328168 VIK328159:VIK328168 VSG328159:VSG328168 WCC328159:WCC328168 WLY328159:WLY328168 WVU328159:WVU328168 H393695:I393704 JI393695:JI393704 TE393695:TE393704 ADA393695:ADA393704 AMW393695:AMW393704 AWS393695:AWS393704 BGO393695:BGO393704 BQK393695:BQK393704 CAG393695:CAG393704 CKC393695:CKC393704 CTY393695:CTY393704 DDU393695:DDU393704 DNQ393695:DNQ393704 DXM393695:DXM393704 EHI393695:EHI393704 ERE393695:ERE393704 FBA393695:FBA393704 FKW393695:FKW393704 FUS393695:FUS393704 GEO393695:GEO393704 GOK393695:GOK393704 GYG393695:GYG393704 HIC393695:HIC393704 HRY393695:HRY393704 IBU393695:IBU393704 ILQ393695:ILQ393704 IVM393695:IVM393704 JFI393695:JFI393704 JPE393695:JPE393704 JZA393695:JZA393704 KIW393695:KIW393704 KSS393695:KSS393704 LCO393695:LCO393704 LMK393695:LMK393704 LWG393695:LWG393704 MGC393695:MGC393704 MPY393695:MPY393704 MZU393695:MZU393704 NJQ393695:NJQ393704 NTM393695:NTM393704 ODI393695:ODI393704 ONE393695:ONE393704 OXA393695:OXA393704 PGW393695:PGW393704 PQS393695:PQS393704 QAO393695:QAO393704 QKK393695:QKK393704 QUG393695:QUG393704 REC393695:REC393704 RNY393695:RNY393704 RXU393695:RXU393704 SHQ393695:SHQ393704 SRM393695:SRM393704 TBI393695:TBI393704 TLE393695:TLE393704 TVA393695:TVA393704 UEW393695:UEW393704 UOS393695:UOS393704 UYO393695:UYO393704 VIK393695:VIK393704 VSG393695:VSG393704 WCC393695:WCC393704 WLY393695:WLY393704 WVU393695:WVU393704 H459231:I459240 JI459231:JI459240 TE459231:TE459240 ADA459231:ADA459240 AMW459231:AMW459240 AWS459231:AWS459240 BGO459231:BGO459240 BQK459231:BQK459240 CAG459231:CAG459240 CKC459231:CKC459240 CTY459231:CTY459240 DDU459231:DDU459240 DNQ459231:DNQ459240 DXM459231:DXM459240 EHI459231:EHI459240 ERE459231:ERE459240 FBA459231:FBA459240 FKW459231:FKW459240 FUS459231:FUS459240 GEO459231:GEO459240 GOK459231:GOK459240 GYG459231:GYG459240 HIC459231:HIC459240 HRY459231:HRY459240 IBU459231:IBU459240 ILQ459231:ILQ459240 IVM459231:IVM459240 JFI459231:JFI459240 JPE459231:JPE459240 JZA459231:JZA459240 KIW459231:KIW459240 KSS459231:KSS459240 LCO459231:LCO459240 LMK459231:LMK459240 LWG459231:LWG459240 MGC459231:MGC459240 MPY459231:MPY459240 MZU459231:MZU459240 NJQ459231:NJQ459240 NTM459231:NTM459240 ODI459231:ODI459240 ONE459231:ONE459240 OXA459231:OXA459240 PGW459231:PGW459240 PQS459231:PQS459240 QAO459231:QAO459240 QKK459231:QKK459240 QUG459231:QUG459240 REC459231:REC459240 RNY459231:RNY459240 RXU459231:RXU459240 SHQ459231:SHQ459240 SRM459231:SRM459240 TBI459231:TBI459240 TLE459231:TLE459240 TVA459231:TVA459240 UEW459231:UEW459240 UOS459231:UOS459240 UYO459231:UYO459240 VIK459231:VIK459240 VSG459231:VSG459240 WCC459231:WCC459240 WLY459231:WLY459240 WVU459231:WVU459240 H524767:I524776 JI524767:JI524776 TE524767:TE524776 ADA524767:ADA524776 AMW524767:AMW524776 AWS524767:AWS524776 BGO524767:BGO524776 BQK524767:BQK524776 CAG524767:CAG524776 CKC524767:CKC524776 CTY524767:CTY524776 DDU524767:DDU524776 DNQ524767:DNQ524776 DXM524767:DXM524776 EHI524767:EHI524776 ERE524767:ERE524776 FBA524767:FBA524776 FKW524767:FKW524776 FUS524767:FUS524776 GEO524767:GEO524776 GOK524767:GOK524776 GYG524767:GYG524776 HIC524767:HIC524776 HRY524767:HRY524776 IBU524767:IBU524776 ILQ524767:ILQ524776 IVM524767:IVM524776 JFI524767:JFI524776 JPE524767:JPE524776 JZA524767:JZA524776 KIW524767:KIW524776 KSS524767:KSS524776 LCO524767:LCO524776 LMK524767:LMK524776 LWG524767:LWG524776 MGC524767:MGC524776 MPY524767:MPY524776 MZU524767:MZU524776 NJQ524767:NJQ524776 NTM524767:NTM524776 ODI524767:ODI524776 ONE524767:ONE524776 OXA524767:OXA524776 PGW524767:PGW524776 PQS524767:PQS524776 QAO524767:QAO524776 QKK524767:QKK524776 QUG524767:QUG524776 REC524767:REC524776 RNY524767:RNY524776 RXU524767:RXU524776 SHQ524767:SHQ524776 SRM524767:SRM524776 TBI524767:TBI524776 TLE524767:TLE524776 TVA524767:TVA524776 UEW524767:UEW524776 UOS524767:UOS524776 UYO524767:UYO524776 VIK524767:VIK524776 VSG524767:VSG524776 WCC524767:WCC524776 WLY524767:WLY524776 WVU524767:WVU524776 H590303:I590312 JI590303:JI590312 TE590303:TE590312 ADA590303:ADA590312 AMW590303:AMW590312 AWS590303:AWS590312 BGO590303:BGO590312 BQK590303:BQK590312 CAG590303:CAG590312 CKC590303:CKC590312 CTY590303:CTY590312 DDU590303:DDU590312 DNQ590303:DNQ590312 DXM590303:DXM590312 EHI590303:EHI590312 ERE590303:ERE590312 FBA590303:FBA590312 FKW590303:FKW590312 FUS590303:FUS590312 GEO590303:GEO590312 GOK590303:GOK590312 GYG590303:GYG590312 HIC590303:HIC590312 HRY590303:HRY590312 IBU590303:IBU590312 ILQ590303:ILQ590312 IVM590303:IVM590312 JFI590303:JFI590312 JPE590303:JPE590312 JZA590303:JZA590312 KIW590303:KIW590312 KSS590303:KSS590312 LCO590303:LCO590312 LMK590303:LMK590312 LWG590303:LWG590312 MGC590303:MGC590312 MPY590303:MPY590312 MZU590303:MZU590312 NJQ590303:NJQ590312 NTM590303:NTM590312 ODI590303:ODI590312 ONE590303:ONE590312 OXA590303:OXA590312 PGW590303:PGW590312 PQS590303:PQS590312 QAO590303:QAO590312 QKK590303:QKK590312 QUG590303:QUG590312 REC590303:REC590312 RNY590303:RNY590312 RXU590303:RXU590312 SHQ590303:SHQ590312 SRM590303:SRM590312 TBI590303:TBI590312 TLE590303:TLE590312 TVA590303:TVA590312 UEW590303:UEW590312 UOS590303:UOS590312 UYO590303:UYO590312 VIK590303:VIK590312 VSG590303:VSG590312 WCC590303:WCC590312 WLY590303:WLY590312 WVU590303:WVU590312 H655839:I655848 JI655839:JI655848 TE655839:TE655848 ADA655839:ADA655848 AMW655839:AMW655848 AWS655839:AWS655848 BGO655839:BGO655848 BQK655839:BQK655848 CAG655839:CAG655848 CKC655839:CKC655848 CTY655839:CTY655848 DDU655839:DDU655848 DNQ655839:DNQ655848 DXM655839:DXM655848 EHI655839:EHI655848 ERE655839:ERE655848 FBA655839:FBA655848 FKW655839:FKW655848 FUS655839:FUS655848 GEO655839:GEO655848 GOK655839:GOK655848 GYG655839:GYG655848 HIC655839:HIC655848 HRY655839:HRY655848 IBU655839:IBU655848 ILQ655839:ILQ655848 IVM655839:IVM655848 JFI655839:JFI655848 JPE655839:JPE655848 JZA655839:JZA655848 KIW655839:KIW655848 KSS655839:KSS655848 LCO655839:LCO655848 LMK655839:LMK655848 LWG655839:LWG655848 MGC655839:MGC655848 MPY655839:MPY655848 MZU655839:MZU655848 NJQ655839:NJQ655848 NTM655839:NTM655848 ODI655839:ODI655848 ONE655839:ONE655848 OXA655839:OXA655848 PGW655839:PGW655848 PQS655839:PQS655848 QAO655839:QAO655848 QKK655839:QKK655848 QUG655839:QUG655848 REC655839:REC655848 RNY655839:RNY655848 RXU655839:RXU655848 SHQ655839:SHQ655848 SRM655839:SRM655848 TBI655839:TBI655848 TLE655839:TLE655848 TVA655839:TVA655848 UEW655839:UEW655848 UOS655839:UOS655848 UYO655839:UYO655848 VIK655839:VIK655848 VSG655839:VSG655848 WCC655839:WCC655848 WLY655839:WLY655848 WVU655839:WVU655848 H721375:I721384 JI721375:JI721384 TE721375:TE721384 ADA721375:ADA721384 AMW721375:AMW721384 AWS721375:AWS721384 BGO721375:BGO721384 BQK721375:BQK721384 CAG721375:CAG721384 CKC721375:CKC721384 CTY721375:CTY721384 DDU721375:DDU721384 DNQ721375:DNQ721384 DXM721375:DXM721384 EHI721375:EHI721384 ERE721375:ERE721384 FBA721375:FBA721384 FKW721375:FKW721384 FUS721375:FUS721384 GEO721375:GEO721384 GOK721375:GOK721384 GYG721375:GYG721384 HIC721375:HIC721384 HRY721375:HRY721384 IBU721375:IBU721384 ILQ721375:ILQ721384 IVM721375:IVM721384 JFI721375:JFI721384 JPE721375:JPE721384 JZA721375:JZA721384 KIW721375:KIW721384 KSS721375:KSS721384 LCO721375:LCO721384 LMK721375:LMK721384 LWG721375:LWG721384 MGC721375:MGC721384 MPY721375:MPY721384 MZU721375:MZU721384 NJQ721375:NJQ721384 NTM721375:NTM721384 ODI721375:ODI721384 ONE721375:ONE721384 OXA721375:OXA721384 PGW721375:PGW721384 PQS721375:PQS721384 QAO721375:QAO721384 QKK721375:QKK721384 QUG721375:QUG721384 REC721375:REC721384 RNY721375:RNY721384 RXU721375:RXU721384 SHQ721375:SHQ721384 SRM721375:SRM721384 TBI721375:TBI721384 TLE721375:TLE721384 TVA721375:TVA721384 UEW721375:UEW721384 UOS721375:UOS721384 UYO721375:UYO721384 VIK721375:VIK721384 VSG721375:VSG721384 WCC721375:WCC721384 WLY721375:WLY721384 WVU721375:WVU721384 H786911:I786920 JI786911:JI786920 TE786911:TE786920 ADA786911:ADA786920 AMW786911:AMW786920 AWS786911:AWS786920 BGO786911:BGO786920 BQK786911:BQK786920 CAG786911:CAG786920 CKC786911:CKC786920 CTY786911:CTY786920 DDU786911:DDU786920 DNQ786911:DNQ786920 DXM786911:DXM786920 EHI786911:EHI786920 ERE786911:ERE786920 FBA786911:FBA786920 FKW786911:FKW786920 FUS786911:FUS786920 GEO786911:GEO786920 GOK786911:GOK786920 GYG786911:GYG786920 HIC786911:HIC786920 HRY786911:HRY786920 IBU786911:IBU786920 ILQ786911:ILQ786920 IVM786911:IVM786920 JFI786911:JFI786920 JPE786911:JPE786920 JZA786911:JZA786920 KIW786911:KIW786920 KSS786911:KSS786920 LCO786911:LCO786920 LMK786911:LMK786920 LWG786911:LWG786920 MGC786911:MGC786920 MPY786911:MPY786920 MZU786911:MZU786920 NJQ786911:NJQ786920 NTM786911:NTM786920 ODI786911:ODI786920 ONE786911:ONE786920 OXA786911:OXA786920 PGW786911:PGW786920 PQS786911:PQS786920 QAO786911:QAO786920 QKK786911:QKK786920 QUG786911:QUG786920 REC786911:REC786920 RNY786911:RNY786920 RXU786911:RXU786920 SHQ786911:SHQ786920 SRM786911:SRM786920 TBI786911:TBI786920 TLE786911:TLE786920 TVA786911:TVA786920 UEW786911:UEW786920 UOS786911:UOS786920 UYO786911:UYO786920 VIK786911:VIK786920 VSG786911:VSG786920 WCC786911:WCC786920 WLY786911:WLY786920 WVU786911:WVU786920 H852447:I852456 JI852447:JI852456 TE852447:TE852456 ADA852447:ADA852456 AMW852447:AMW852456 AWS852447:AWS852456 BGO852447:BGO852456 BQK852447:BQK852456 CAG852447:CAG852456 CKC852447:CKC852456 CTY852447:CTY852456 DDU852447:DDU852456 DNQ852447:DNQ852456 DXM852447:DXM852456 EHI852447:EHI852456 ERE852447:ERE852456 FBA852447:FBA852456 FKW852447:FKW852456 FUS852447:FUS852456 GEO852447:GEO852456 GOK852447:GOK852456 GYG852447:GYG852456 HIC852447:HIC852456 HRY852447:HRY852456 IBU852447:IBU852456 ILQ852447:ILQ852456 IVM852447:IVM852456 JFI852447:JFI852456 JPE852447:JPE852456 JZA852447:JZA852456 KIW852447:KIW852456 KSS852447:KSS852456 LCO852447:LCO852456 LMK852447:LMK852456 LWG852447:LWG852456 MGC852447:MGC852456 MPY852447:MPY852456 MZU852447:MZU852456 NJQ852447:NJQ852456 NTM852447:NTM852456 ODI852447:ODI852456 ONE852447:ONE852456 OXA852447:OXA852456 PGW852447:PGW852456 PQS852447:PQS852456 QAO852447:QAO852456 QKK852447:QKK852456 QUG852447:QUG852456 REC852447:REC852456 RNY852447:RNY852456 RXU852447:RXU852456 SHQ852447:SHQ852456 SRM852447:SRM852456 TBI852447:TBI852456 TLE852447:TLE852456 TVA852447:TVA852456 UEW852447:UEW852456 UOS852447:UOS852456 UYO852447:UYO852456 VIK852447:VIK852456 VSG852447:VSG852456 WCC852447:WCC852456 WLY852447:WLY852456 WVU852447:WVU852456 H917983:I917992 JI917983:JI917992 TE917983:TE917992 ADA917983:ADA917992 AMW917983:AMW917992 AWS917983:AWS917992 BGO917983:BGO917992 BQK917983:BQK917992 CAG917983:CAG917992 CKC917983:CKC917992 CTY917983:CTY917992 DDU917983:DDU917992 DNQ917983:DNQ917992 DXM917983:DXM917992 EHI917983:EHI917992 ERE917983:ERE917992 FBA917983:FBA917992 FKW917983:FKW917992 FUS917983:FUS917992 GEO917983:GEO917992 GOK917983:GOK917992 GYG917983:GYG917992 HIC917983:HIC917992 HRY917983:HRY917992 IBU917983:IBU917992 ILQ917983:ILQ917992 IVM917983:IVM917992 JFI917983:JFI917992 JPE917983:JPE917992 JZA917983:JZA917992 KIW917983:KIW917992 KSS917983:KSS917992 LCO917983:LCO917992 LMK917983:LMK917992 LWG917983:LWG917992 MGC917983:MGC917992 MPY917983:MPY917992 MZU917983:MZU917992 NJQ917983:NJQ917992 NTM917983:NTM917992 ODI917983:ODI917992 ONE917983:ONE917992 OXA917983:OXA917992 PGW917983:PGW917992 PQS917983:PQS917992 QAO917983:QAO917992 QKK917983:QKK917992 QUG917983:QUG917992 REC917983:REC917992 RNY917983:RNY917992 RXU917983:RXU917992 SHQ917983:SHQ917992 SRM917983:SRM917992 TBI917983:TBI917992 TLE917983:TLE917992 TVA917983:TVA917992 UEW917983:UEW917992 UOS917983:UOS917992 UYO917983:UYO917992 VIK917983:VIK917992 VSG917983:VSG917992 WCC917983:WCC917992 WLY917983:WLY917992 WVU917983:WVU917992 H983519:I983528 JI983519:JI983528 TE983519:TE983528 ADA983519:ADA983528 AMW983519:AMW983528 AWS983519:AWS983528 BGO983519:BGO983528 BQK983519:BQK983528 CAG983519:CAG983528 CKC983519:CKC983528 CTY983519:CTY983528 DDU983519:DDU983528 DNQ983519:DNQ983528 DXM983519:DXM983528 EHI983519:EHI983528 ERE983519:ERE983528 FBA983519:FBA983528 FKW983519:FKW983528 FUS983519:FUS983528 GEO983519:GEO983528 GOK983519:GOK983528 GYG983519:GYG983528 HIC983519:HIC983528 HRY983519:HRY983528 IBU983519:IBU983528 ILQ983519:ILQ983528 IVM983519:IVM983528 JFI983519:JFI983528 JPE983519:JPE983528 JZA983519:JZA983528 KIW983519:KIW983528 KSS983519:KSS983528 LCO983519:LCO983528 LMK983519:LMK983528 LWG983519:LWG983528 MGC983519:MGC983528 MPY983519:MPY983528 MZU983519:MZU983528 NJQ983519:NJQ983528 NTM983519:NTM983528 ODI983519:ODI983528 ONE983519:ONE983528 OXA983519:OXA983528 PGW983519:PGW983528 PQS983519:PQS983528 QAO983519:QAO983528 QKK983519:QKK983528 QUG983519:QUG983528 REC983519:REC983528 RNY983519:RNY983528 RXU983519:RXU983528 SHQ983519:SHQ983528 SRM983519:SRM983528 TBI983519:TBI983528 TLE983519:TLE983528 TVA983519:TVA983528 UEW983519:UEW983528 UOS983519:UOS983528 UYO983519:UYO983528 VIK983519:VIK983528 VSG983519:VSG983528 WCC983519:WCC983528 WLY983519:WLY983528 WVU983519:WVU983528" xr:uid="{00000000-0002-0000-0200-000011000000}">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J65492:JK65492 TF65492:TG65492 ADB65492:ADC65492 AMX65492:AMY65492 AWT65492:AWU65492 BGP65492:BGQ65492 BQL65492:BQM65492 CAH65492:CAI65492 CKD65492:CKE65492 CTZ65492:CUA65492 DDV65492:DDW65492 DNR65492:DNS65492 DXN65492:DXO65492 EHJ65492:EHK65492 ERF65492:ERG65492 FBB65492:FBC65492 FKX65492:FKY65492 FUT65492:FUU65492 GEP65492:GEQ65492 GOL65492:GOM65492 GYH65492:GYI65492 HID65492:HIE65492 HRZ65492:HSA65492 IBV65492:IBW65492 ILR65492:ILS65492 IVN65492:IVO65492 JFJ65492:JFK65492 JPF65492:JPG65492 JZB65492:JZC65492 KIX65492:KIY65492 KST65492:KSU65492 LCP65492:LCQ65492 LML65492:LMM65492 LWH65492:LWI65492 MGD65492:MGE65492 MPZ65492:MQA65492 MZV65492:MZW65492 NJR65492:NJS65492 NTN65492:NTO65492 ODJ65492:ODK65492 ONF65492:ONG65492 OXB65492:OXC65492 PGX65492:PGY65492 PQT65492:PQU65492 QAP65492:QAQ65492 QKL65492:QKM65492 QUH65492:QUI65492 RED65492:REE65492 RNZ65492:ROA65492 RXV65492:RXW65492 SHR65492:SHS65492 SRN65492:SRO65492 TBJ65492:TBK65492 TLF65492:TLG65492 TVB65492:TVC65492 UEX65492:UEY65492 UOT65492:UOU65492 UYP65492:UYQ65492 VIL65492:VIM65492 VSH65492:VSI65492 WCD65492:WCE65492 WLZ65492:WMA65492 WVV65492:WVW65492 JJ131028:JK131028 TF131028:TG131028 ADB131028:ADC131028 AMX131028:AMY131028 AWT131028:AWU131028 BGP131028:BGQ131028 BQL131028:BQM131028 CAH131028:CAI131028 CKD131028:CKE131028 CTZ131028:CUA131028 DDV131028:DDW131028 DNR131028:DNS131028 DXN131028:DXO131028 EHJ131028:EHK131028 ERF131028:ERG131028 FBB131028:FBC131028 FKX131028:FKY131028 FUT131028:FUU131028 GEP131028:GEQ131028 GOL131028:GOM131028 GYH131028:GYI131028 HID131028:HIE131028 HRZ131028:HSA131028 IBV131028:IBW131028 ILR131028:ILS131028 IVN131028:IVO131028 JFJ131028:JFK131028 JPF131028:JPG131028 JZB131028:JZC131028 KIX131028:KIY131028 KST131028:KSU131028 LCP131028:LCQ131028 LML131028:LMM131028 LWH131028:LWI131028 MGD131028:MGE131028 MPZ131028:MQA131028 MZV131028:MZW131028 NJR131028:NJS131028 NTN131028:NTO131028 ODJ131028:ODK131028 ONF131028:ONG131028 OXB131028:OXC131028 PGX131028:PGY131028 PQT131028:PQU131028 QAP131028:QAQ131028 QKL131028:QKM131028 QUH131028:QUI131028 RED131028:REE131028 RNZ131028:ROA131028 RXV131028:RXW131028 SHR131028:SHS131028 SRN131028:SRO131028 TBJ131028:TBK131028 TLF131028:TLG131028 TVB131028:TVC131028 UEX131028:UEY131028 UOT131028:UOU131028 UYP131028:UYQ131028 VIL131028:VIM131028 VSH131028:VSI131028 WCD131028:WCE131028 WLZ131028:WMA131028 WVV131028:WVW131028 JJ196564:JK196564 TF196564:TG196564 ADB196564:ADC196564 AMX196564:AMY196564 AWT196564:AWU196564 BGP196564:BGQ196564 BQL196564:BQM196564 CAH196564:CAI196564 CKD196564:CKE196564 CTZ196564:CUA196564 DDV196564:DDW196564 DNR196564:DNS196564 DXN196564:DXO196564 EHJ196564:EHK196564 ERF196564:ERG196564 FBB196564:FBC196564 FKX196564:FKY196564 FUT196564:FUU196564 GEP196564:GEQ196564 GOL196564:GOM196564 GYH196564:GYI196564 HID196564:HIE196564 HRZ196564:HSA196564 IBV196564:IBW196564 ILR196564:ILS196564 IVN196564:IVO196564 JFJ196564:JFK196564 JPF196564:JPG196564 JZB196564:JZC196564 KIX196564:KIY196564 KST196564:KSU196564 LCP196564:LCQ196564 LML196564:LMM196564 LWH196564:LWI196564 MGD196564:MGE196564 MPZ196564:MQA196564 MZV196564:MZW196564 NJR196564:NJS196564 NTN196564:NTO196564 ODJ196564:ODK196564 ONF196564:ONG196564 OXB196564:OXC196564 PGX196564:PGY196564 PQT196564:PQU196564 QAP196564:QAQ196564 QKL196564:QKM196564 QUH196564:QUI196564 RED196564:REE196564 RNZ196564:ROA196564 RXV196564:RXW196564 SHR196564:SHS196564 SRN196564:SRO196564 TBJ196564:TBK196564 TLF196564:TLG196564 TVB196564:TVC196564 UEX196564:UEY196564 UOT196564:UOU196564 UYP196564:UYQ196564 VIL196564:VIM196564 VSH196564:VSI196564 WCD196564:WCE196564 WLZ196564:WMA196564 WVV196564:WVW196564 JJ262100:JK262100 TF262100:TG262100 ADB262100:ADC262100 AMX262100:AMY262100 AWT262100:AWU262100 BGP262100:BGQ262100 BQL262100:BQM262100 CAH262100:CAI262100 CKD262100:CKE262100 CTZ262100:CUA262100 DDV262100:DDW262100 DNR262100:DNS262100 DXN262100:DXO262100 EHJ262100:EHK262100 ERF262100:ERG262100 FBB262100:FBC262100 FKX262100:FKY262100 FUT262100:FUU262100 GEP262100:GEQ262100 GOL262100:GOM262100 GYH262100:GYI262100 HID262100:HIE262100 HRZ262100:HSA262100 IBV262100:IBW262100 ILR262100:ILS262100 IVN262100:IVO262100 JFJ262100:JFK262100 JPF262100:JPG262100 JZB262100:JZC262100 KIX262100:KIY262100 KST262100:KSU262100 LCP262100:LCQ262100 LML262100:LMM262100 LWH262100:LWI262100 MGD262100:MGE262100 MPZ262100:MQA262100 MZV262100:MZW262100 NJR262100:NJS262100 NTN262100:NTO262100 ODJ262100:ODK262100 ONF262100:ONG262100 OXB262100:OXC262100 PGX262100:PGY262100 PQT262100:PQU262100 QAP262100:QAQ262100 QKL262100:QKM262100 QUH262100:QUI262100 RED262100:REE262100 RNZ262100:ROA262100 RXV262100:RXW262100 SHR262100:SHS262100 SRN262100:SRO262100 TBJ262100:TBK262100 TLF262100:TLG262100 TVB262100:TVC262100 UEX262100:UEY262100 UOT262100:UOU262100 UYP262100:UYQ262100 VIL262100:VIM262100 VSH262100:VSI262100 WCD262100:WCE262100 WLZ262100:WMA262100 WVV262100:WVW262100 JJ327636:JK327636 TF327636:TG327636 ADB327636:ADC327636 AMX327636:AMY327636 AWT327636:AWU327636 BGP327636:BGQ327636 BQL327636:BQM327636 CAH327636:CAI327636 CKD327636:CKE327636 CTZ327636:CUA327636 DDV327636:DDW327636 DNR327636:DNS327636 DXN327636:DXO327636 EHJ327636:EHK327636 ERF327636:ERG327636 FBB327636:FBC327636 FKX327636:FKY327636 FUT327636:FUU327636 GEP327636:GEQ327636 GOL327636:GOM327636 GYH327636:GYI327636 HID327636:HIE327636 HRZ327636:HSA327636 IBV327636:IBW327636 ILR327636:ILS327636 IVN327636:IVO327636 JFJ327636:JFK327636 JPF327636:JPG327636 JZB327636:JZC327636 KIX327636:KIY327636 KST327636:KSU327636 LCP327636:LCQ327636 LML327636:LMM327636 LWH327636:LWI327636 MGD327636:MGE327636 MPZ327636:MQA327636 MZV327636:MZW327636 NJR327636:NJS327636 NTN327636:NTO327636 ODJ327636:ODK327636 ONF327636:ONG327636 OXB327636:OXC327636 PGX327636:PGY327636 PQT327636:PQU327636 QAP327636:QAQ327636 QKL327636:QKM327636 QUH327636:QUI327636 RED327636:REE327636 RNZ327636:ROA327636 RXV327636:RXW327636 SHR327636:SHS327636 SRN327636:SRO327636 TBJ327636:TBK327636 TLF327636:TLG327636 TVB327636:TVC327636 UEX327636:UEY327636 UOT327636:UOU327636 UYP327636:UYQ327636 VIL327636:VIM327636 VSH327636:VSI327636 WCD327636:WCE327636 WLZ327636:WMA327636 WVV327636:WVW327636 JJ393172:JK393172 TF393172:TG393172 ADB393172:ADC393172 AMX393172:AMY393172 AWT393172:AWU393172 BGP393172:BGQ393172 BQL393172:BQM393172 CAH393172:CAI393172 CKD393172:CKE393172 CTZ393172:CUA393172 DDV393172:DDW393172 DNR393172:DNS393172 DXN393172:DXO393172 EHJ393172:EHK393172 ERF393172:ERG393172 FBB393172:FBC393172 FKX393172:FKY393172 FUT393172:FUU393172 GEP393172:GEQ393172 GOL393172:GOM393172 GYH393172:GYI393172 HID393172:HIE393172 HRZ393172:HSA393172 IBV393172:IBW393172 ILR393172:ILS393172 IVN393172:IVO393172 JFJ393172:JFK393172 JPF393172:JPG393172 JZB393172:JZC393172 KIX393172:KIY393172 KST393172:KSU393172 LCP393172:LCQ393172 LML393172:LMM393172 LWH393172:LWI393172 MGD393172:MGE393172 MPZ393172:MQA393172 MZV393172:MZW393172 NJR393172:NJS393172 NTN393172:NTO393172 ODJ393172:ODK393172 ONF393172:ONG393172 OXB393172:OXC393172 PGX393172:PGY393172 PQT393172:PQU393172 QAP393172:QAQ393172 QKL393172:QKM393172 QUH393172:QUI393172 RED393172:REE393172 RNZ393172:ROA393172 RXV393172:RXW393172 SHR393172:SHS393172 SRN393172:SRO393172 TBJ393172:TBK393172 TLF393172:TLG393172 TVB393172:TVC393172 UEX393172:UEY393172 UOT393172:UOU393172 UYP393172:UYQ393172 VIL393172:VIM393172 VSH393172:VSI393172 WCD393172:WCE393172 WLZ393172:WMA393172 WVV393172:WVW393172 JJ458708:JK458708 TF458708:TG458708 ADB458708:ADC458708 AMX458708:AMY458708 AWT458708:AWU458708 BGP458708:BGQ458708 BQL458708:BQM458708 CAH458708:CAI458708 CKD458708:CKE458708 CTZ458708:CUA458708 DDV458708:DDW458708 DNR458708:DNS458708 DXN458708:DXO458708 EHJ458708:EHK458708 ERF458708:ERG458708 FBB458708:FBC458708 FKX458708:FKY458708 FUT458708:FUU458708 GEP458708:GEQ458708 GOL458708:GOM458708 GYH458708:GYI458708 HID458708:HIE458708 HRZ458708:HSA458708 IBV458708:IBW458708 ILR458708:ILS458708 IVN458708:IVO458708 JFJ458708:JFK458708 JPF458708:JPG458708 JZB458708:JZC458708 KIX458708:KIY458708 KST458708:KSU458708 LCP458708:LCQ458708 LML458708:LMM458708 LWH458708:LWI458708 MGD458708:MGE458708 MPZ458708:MQA458708 MZV458708:MZW458708 NJR458708:NJS458708 NTN458708:NTO458708 ODJ458708:ODK458708 ONF458708:ONG458708 OXB458708:OXC458708 PGX458708:PGY458708 PQT458708:PQU458708 QAP458708:QAQ458708 QKL458708:QKM458708 QUH458708:QUI458708 RED458708:REE458708 RNZ458708:ROA458708 RXV458708:RXW458708 SHR458708:SHS458708 SRN458708:SRO458708 TBJ458708:TBK458708 TLF458708:TLG458708 TVB458708:TVC458708 UEX458708:UEY458708 UOT458708:UOU458708 UYP458708:UYQ458708 VIL458708:VIM458708 VSH458708:VSI458708 WCD458708:WCE458708 WLZ458708:WMA458708 WVV458708:WVW458708 JJ524244:JK524244 TF524244:TG524244 ADB524244:ADC524244 AMX524244:AMY524244 AWT524244:AWU524244 BGP524244:BGQ524244 BQL524244:BQM524244 CAH524244:CAI524244 CKD524244:CKE524244 CTZ524244:CUA524244 DDV524244:DDW524244 DNR524244:DNS524244 DXN524244:DXO524244 EHJ524244:EHK524244 ERF524244:ERG524244 FBB524244:FBC524244 FKX524244:FKY524244 FUT524244:FUU524244 GEP524244:GEQ524244 GOL524244:GOM524244 GYH524244:GYI524244 HID524244:HIE524244 HRZ524244:HSA524244 IBV524244:IBW524244 ILR524244:ILS524244 IVN524244:IVO524244 JFJ524244:JFK524244 JPF524244:JPG524244 JZB524244:JZC524244 KIX524244:KIY524244 KST524244:KSU524244 LCP524244:LCQ524244 LML524244:LMM524244 LWH524244:LWI524244 MGD524244:MGE524244 MPZ524244:MQA524244 MZV524244:MZW524244 NJR524244:NJS524244 NTN524244:NTO524244 ODJ524244:ODK524244 ONF524244:ONG524244 OXB524244:OXC524244 PGX524244:PGY524244 PQT524244:PQU524244 QAP524244:QAQ524244 QKL524244:QKM524244 QUH524244:QUI524244 RED524244:REE524244 RNZ524244:ROA524244 RXV524244:RXW524244 SHR524244:SHS524244 SRN524244:SRO524244 TBJ524244:TBK524244 TLF524244:TLG524244 TVB524244:TVC524244 UEX524244:UEY524244 UOT524244:UOU524244 UYP524244:UYQ524244 VIL524244:VIM524244 VSH524244:VSI524244 WCD524244:WCE524244 WLZ524244:WMA524244 WVV524244:WVW524244 JJ589780:JK589780 TF589780:TG589780 ADB589780:ADC589780 AMX589780:AMY589780 AWT589780:AWU589780 BGP589780:BGQ589780 BQL589780:BQM589780 CAH589780:CAI589780 CKD589780:CKE589780 CTZ589780:CUA589780 DDV589780:DDW589780 DNR589780:DNS589780 DXN589780:DXO589780 EHJ589780:EHK589780 ERF589780:ERG589780 FBB589780:FBC589780 FKX589780:FKY589780 FUT589780:FUU589780 GEP589780:GEQ589780 GOL589780:GOM589780 GYH589780:GYI589780 HID589780:HIE589780 HRZ589780:HSA589780 IBV589780:IBW589780 ILR589780:ILS589780 IVN589780:IVO589780 JFJ589780:JFK589780 JPF589780:JPG589780 JZB589780:JZC589780 KIX589780:KIY589780 KST589780:KSU589780 LCP589780:LCQ589780 LML589780:LMM589780 LWH589780:LWI589780 MGD589780:MGE589780 MPZ589780:MQA589780 MZV589780:MZW589780 NJR589780:NJS589780 NTN589780:NTO589780 ODJ589780:ODK589780 ONF589780:ONG589780 OXB589780:OXC589780 PGX589780:PGY589780 PQT589780:PQU589780 QAP589780:QAQ589780 QKL589780:QKM589780 QUH589780:QUI589780 RED589780:REE589780 RNZ589780:ROA589780 RXV589780:RXW589780 SHR589780:SHS589780 SRN589780:SRO589780 TBJ589780:TBK589780 TLF589780:TLG589780 TVB589780:TVC589780 UEX589780:UEY589780 UOT589780:UOU589780 UYP589780:UYQ589780 VIL589780:VIM589780 VSH589780:VSI589780 WCD589780:WCE589780 WLZ589780:WMA589780 WVV589780:WVW589780 JJ655316:JK655316 TF655316:TG655316 ADB655316:ADC655316 AMX655316:AMY655316 AWT655316:AWU655316 BGP655316:BGQ655316 BQL655316:BQM655316 CAH655316:CAI655316 CKD655316:CKE655316 CTZ655316:CUA655316 DDV655316:DDW655316 DNR655316:DNS655316 DXN655316:DXO655316 EHJ655316:EHK655316 ERF655316:ERG655316 FBB655316:FBC655316 FKX655316:FKY655316 FUT655316:FUU655316 GEP655316:GEQ655316 GOL655316:GOM655316 GYH655316:GYI655316 HID655316:HIE655316 HRZ655316:HSA655316 IBV655316:IBW655316 ILR655316:ILS655316 IVN655316:IVO655316 JFJ655316:JFK655316 JPF655316:JPG655316 JZB655316:JZC655316 KIX655316:KIY655316 KST655316:KSU655316 LCP655316:LCQ655316 LML655316:LMM655316 LWH655316:LWI655316 MGD655316:MGE655316 MPZ655316:MQA655316 MZV655316:MZW655316 NJR655316:NJS655316 NTN655316:NTO655316 ODJ655316:ODK655316 ONF655316:ONG655316 OXB655316:OXC655316 PGX655316:PGY655316 PQT655316:PQU655316 QAP655316:QAQ655316 QKL655316:QKM655316 QUH655316:QUI655316 RED655316:REE655316 RNZ655316:ROA655316 RXV655316:RXW655316 SHR655316:SHS655316 SRN655316:SRO655316 TBJ655316:TBK655316 TLF655316:TLG655316 TVB655316:TVC655316 UEX655316:UEY655316 UOT655316:UOU655316 UYP655316:UYQ655316 VIL655316:VIM655316 VSH655316:VSI655316 WCD655316:WCE655316 WLZ655316:WMA655316 WVV655316:WVW655316 JJ720852:JK720852 TF720852:TG720852 ADB720852:ADC720852 AMX720852:AMY720852 AWT720852:AWU720852 BGP720852:BGQ720852 BQL720852:BQM720852 CAH720852:CAI720852 CKD720852:CKE720852 CTZ720852:CUA720852 DDV720852:DDW720852 DNR720852:DNS720852 DXN720852:DXO720852 EHJ720852:EHK720852 ERF720852:ERG720852 FBB720852:FBC720852 FKX720852:FKY720852 FUT720852:FUU720852 GEP720852:GEQ720852 GOL720852:GOM720852 GYH720852:GYI720852 HID720852:HIE720852 HRZ720852:HSA720852 IBV720852:IBW720852 ILR720852:ILS720852 IVN720852:IVO720852 JFJ720852:JFK720852 JPF720852:JPG720852 JZB720852:JZC720852 KIX720852:KIY720852 KST720852:KSU720852 LCP720852:LCQ720852 LML720852:LMM720852 LWH720852:LWI720852 MGD720852:MGE720852 MPZ720852:MQA720852 MZV720852:MZW720852 NJR720852:NJS720852 NTN720852:NTO720852 ODJ720852:ODK720852 ONF720852:ONG720852 OXB720852:OXC720852 PGX720852:PGY720852 PQT720852:PQU720852 QAP720852:QAQ720852 QKL720852:QKM720852 QUH720852:QUI720852 RED720852:REE720852 RNZ720852:ROA720852 RXV720852:RXW720852 SHR720852:SHS720852 SRN720852:SRO720852 TBJ720852:TBK720852 TLF720852:TLG720852 TVB720852:TVC720852 UEX720852:UEY720852 UOT720852:UOU720852 UYP720852:UYQ720852 VIL720852:VIM720852 VSH720852:VSI720852 WCD720852:WCE720852 WLZ720852:WMA720852 WVV720852:WVW720852 JJ786388:JK786388 TF786388:TG786388 ADB786388:ADC786388 AMX786388:AMY786388 AWT786388:AWU786388 BGP786388:BGQ786388 BQL786388:BQM786388 CAH786388:CAI786388 CKD786388:CKE786388 CTZ786388:CUA786388 DDV786388:DDW786388 DNR786388:DNS786388 DXN786388:DXO786388 EHJ786388:EHK786388 ERF786388:ERG786388 FBB786388:FBC786388 FKX786388:FKY786388 FUT786388:FUU786388 GEP786388:GEQ786388 GOL786388:GOM786388 GYH786388:GYI786388 HID786388:HIE786388 HRZ786388:HSA786388 IBV786388:IBW786388 ILR786388:ILS786388 IVN786388:IVO786388 JFJ786388:JFK786388 JPF786388:JPG786388 JZB786388:JZC786388 KIX786388:KIY786388 KST786388:KSU786388 LCP786388:LCQ786388 LML786388:LMM786388 LWH786388:LWI786388 MGD786388:MGE786388 MPZ786388:MQA786388 MZV786388:MZW786388 NJR786388:NJS786388 NTN786388:NTO786388 ODJ786388:ODK786388 ONF786388:ONG786388 OXB786388:OXC786388 PGX786388:PGY786388 PQT786388:PQU786388 QAP786388:QAQ786388 QKL786388:QKM786388 QUH786388:QUI786388 RED786388:REE786388 RNZ786388:ROA786388 RXV786388:RXW786388 SHR786388:SHS786388 SRN786388:SRO786388 TBJ786388:TBK786388 TLF786388:TLG786388 TVB786388:TVC786388 UEX786388:UEY786388 UOT786388:UOU786388 UYP786388:UYQ786388 VIL786388:VIM786388 VSH786388:VSI786388 WCD786388:WCE786388 WLZ786388:WMA786388 WVV786388:WVW786388 JJ851924:JK851924 TF851924:TG851924 ADB851924:ADC851924 AMX851924:AMY851924 AWT851924:AWU851924 BGP851924:BGQ851924 BQL851924:BQM851924 CAH851924:CAI851924 CKD851924:CKE851924 CTZ851924:CUA851924 DDV851924:DDW851924 DNR851924:DNS851924 DXN851924:DXO851924 EHJ851924:EHK851924 ERF851924:ERG851924 FBB851924:FBC851924 FKX851924:FKY851924 FUT851924:FUU851924 GEP851924:GEQ851924 GOL851924:GOM851924 GYH851924:GYI851924 HID851924:HIE851924 HRZ851924:HSA851924 IBV851924:IBW851924 ILR851924:ILS851924 IVN851924:IVO851924 JFJ851924:JFK851924 JPF851924:JPG851924 JZB851924:JZC851924 KIX851924:KIY851924 KST851924:KSU851924 LCP851924:LCQ851924 LML851924:LMM851924 LWH851924:LWI851924 MGD851924:MGE851924 MPZ851924:MQA851924 MZV851924:MZW851924 NJR851924:NJS851924 NTN851924:NTO851924 ODJ851924:ODK851924 ONF851924:ONG851924 OXB851924:OXC851924 PGX851924:PGY851924 PQT851924:PQU851924 QAP851924:QAQ851924 QKL851924:QKM851924 QUH851924:QUI851924 RED851924:REE851924 RNZ851924:ROA851924 RXV851924:RXW851924 SHR851924:SHS851924 SRN851924:SRO851924 TBJ851924:TBK851924 TLF851924:TLG851924 TVB851924:TVC851924 UEX851924:UEY851924 UOT851924:UOU851924 UYP851924:UYQ851924 VIL851924:VIM851924 VSH851924:VSI851924 WCD851924:WCE851924 WLZ851924:WMA851924 WVV851924:WVW851924 JJ917460:JK917460 TF917460:TG917460 ADB917460:ADC917460 AMX917460:AMY917460 AWT917460:AWU917460 BGP917460:BGQ917460 BQL917460:BQM917460 CAH917460:CAI917460 CKD917460:CKE917460 CTZ917460:CUA917460 DDV917460:DDW917460 DNR917460:DNS917460 DXN917460:DXO917460 EHJ917460:EHK917460 ERF917460:ERG917460 FBB917460:FBC917460 FKX917460:FKY917460 FUT917460:FUU917460 GEP917460:GEQ917460 GOL917460:GOM917460 GYH917460:GYI917460 HID917460:HIE917460 HRZ917460:HSA917460 IBV917460:IBW917460 ILR917460:ILS917460 IVN917460:IVO917460 JFJ917460:JFK917460 JPF917460:JPG917460 JZB917460:JZC917460 KIX917460:KIY917460 KST917460:KSU917460 LCP917460:LCQ917460 LML917460:LMM917460 LWH917460:LWI917460 MGD917460:MGE917460 MPZ917460:MQA917460 MZV917460:MZW917460 NJR917460:NJS917460 NTN917460:NTO917460 ODJ917460:ODK917460 ONF917460:ONG917460 OXB917460:OXC917460 PGX917460:PGY917460 PQT917460:PQU917460 QAP917460:QAQ917460 QKL917460:QKM917460 QUH917460:QUI917460 RED917460:REE917460 RNZ917460:ROA917460 RXV917460:RXW917460 SHR917460:SHS917460 SRN917460:SRO917460 TBJ917460:TBK917460 TLF917460:TLG917460 TVB917460:TVC917460 UEX917460:UEY917460 UOT917460:UOU917460 UYP917460:UYQ917460 VIL917460:VIM917460 VSH917460:VSI917460 WCD917460:WCE917460 WLZ917460:WMA917460 WVV917460:WVW917460 JJ982996:JK982996 TF982996:TG982996 ADB982996:ADC982996 AMX982996:AMY982996 AWT982996:AWU982996 BGP982996:BGQ982996 BQL982996:BQM982996 CAH982996:CAI982996 CKD982996:CKE982996 CTZ982996:CUA982996 DDV982996:DDW982996 DNR982996:DNS982996 DXN982996:DXO982996 EHJ982996:EHK982996 ERF982996:ERG982996 FBB982996:FBC982996 FKX982996:FKY982996 FUT982996:FUU982996 GEP982996:GEQ982996 GOL982996:GOM982996 GYH982996:GYI982996 HID982996:HIE982996 HRZ982996:HSA982996 IBV982996:IBW982996 ILR982996:ILS982996 IVN982996:IVO982996 JFJ982996:JFK982996 JPF982996:JPG982996 JZB982996:JZC982996 KIX982996:KIY982996 KST982996:KSU982996 LCP982996:LCQ982996 LML982996:LMM982996 LWH982996:LWI982996 MGD982996:MGE982996 MPZ982996:MQA982996 MZV982996:MZW982996 NJR982996:NJS982996 NTN982996:NTO982996 ODJ982996:ODK982996 ONF982996:ONG982996 OXB982996:OXC982996 PGX982996:PGY982996 PQT982996:PQU982996 QAP982996:QAQ982996 QKL982996:QKM982996 QUH982996:QUI982996 RED982996:REE982996 RNZ982996:ROA982996 RXV982996:RXW982996 SHR982996:SHS982996 SRN982996:SRO982996 TBJ982996:TBK982996 TLF982996:TLG982996 TVB982996:TVC982996 UEX982996:UEY982996 UOT982996:UOU982996 UYP982996:UYQ982996 VIL982996:VIM982996 VSH982996:VSI982996 WCD982996:WCE982996 WLZ982996:WMA982996 WVV982996:WVW982996" xr:uid="{00000000-0002-0000-0200-000012000000}"/>
    <dataValidation allowBlank="1" showErrorMessage="1" sqref="I40:I46 I13:I34 I36:I38" xr:uid="{00000000-0002-0000-0200-000013000000}"/>
    <dataValidation type="decimal" operator="greaterThanOrEqual" allowBlank="1" showErrorMessage="1" error="Valor debe ser mayor o igual que 0" promptTitle="Actividad financiera y asegurado" prompt="Unicamente registren esta casilla los contribuyentes que realizan la actividad financiera y aseguradora" sqref="I35" xr:uid="{00000000-0002-0000-0200-000014000000}">
      <formula1>0</formula1>
    </dataValidation>
    <dataValidation type="whole" operator="greaterThanOrEqual" showInputMessage="1" showErrorMessage="1" sqref="H570:H592 H547:I558 J339:J343 J570:L592 V570:V592 J11:K12 J35:K35 J39:K39 J47:K47 J58:K58 J64:K64 J73:K73 J82:K82 J95:K95 J103:K103 J108:K108 K115:K117 K340:K343 K123:K125 J142:K142 J147:K147 J172:K172 K186:K189 J184:J189 J194:K194 J215:K215 J240:K241 J246:K246 J270:K270 J295:K295 J307:K307 J310:K310 J316:K316 J326:K326 AD463:AD479 X570:Y592 AA570:AB592 L476:L479 AD570:AD592 H476:K477 H562:H567 J116:J125 I334:L334 V334 Y334 H463:L475 AA463:AB479 X463:Y479 V463:V479 H11:H343" xr:uid="{00000000-0002-0000-0200-000015000000}">
      <formula1>0</formula1>
    </dataValidation>
    <dataValidation type="whole" operator="greaterThanOrEqual" showInputMessage="1" showErrorMessage="1" error="Valor debe ser mayor o igual que 0" sqref="H451:L459 J394:K430 J432:K448 V451:V459 X451:Y459 AA451:AB459 AD451:AD459 V498:V503 V507:V514 V505 L465:L479 V465:V479 X465:Y479 AA465:AB479 AD465:AD479 V481:V496 AD347:AD390 AA347:AB390 X347:Y390 L481:L544 V347:V390 V519:V544 AD481:AD544 X481:Y544 AA481:AB544 K347:L390" xr:uid="{00000000-0002-0000-0200-000017000000}">
      <formula1>0</formula1>
    </dataValidation>
    <dataValidation type="whole" operator="greaterThanOrEqual" allowBlank="1" showInputMessage="1" showErrorMessage="1" sqref="J13:K34 J36:K38 J40:K46 J335:K338 J59:K63 J48:K57 J74:K81 J83:K94 J96:K102 J104:K107 J109:K114 J115 J126:K141 J143:K146 J148:K171 J173:K183 K184:K185 J190:K193 J195:K214 J216:K239 J242:K245 J247:K269 J271:K294 J296:K306 J308:K309 J311:K315 J317:K325 J327:K333 K339 J65:K72 K118:K122" xr:uid="{A18FF5DE-8E09-4BA7-A3BD-1CE5E0724B93}">
      <formula1>0</formula1>
    </dataValidation>
  </dataValidations>
  <pageMargins left="0.70866141732283472" right="0.51181102362204722" top="0.74803149606299213" bottom="0.74803149606299213" header="0.31496062992125984" footer="0.31496062992125984"/>
  <pageSetup scale="60" orientation="landscape" r:id="rId1"/>
  <headerFooter>
    <oddFooter>&amp;R&amp;P</oddFooter>
  </headerFooter>
  <drawing r:id="rId2"/>
  <legacyDrawing r:id="rId3"/>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0" xr:uid="{00000000-0002-0000-0200-000018000000}">
          <x14:formula1>
            <xm:f>0</xm:f>
          </x14:formula1>
          <xm:sqref>H65692:I65703 JI65692:JI65703 TE65692:TE65703 ADA65692:ADA65703 AMW65692:AMW65703 AWS65692:AWS65703 BGO65692:BGO65703 BQK65692:BQK65703 CAG65692:CAG65703 CKC65692:CKC65703 CTY65692:CTY65703 DDU65692:DDU65703 DNQ65692:DNQ65703 DXM65692:DXM65703 EHI65692:EHI65703 ERE65692:ERE65703 FBA65692:FBA65703 FKW65692:FKW65703 FUS65692:FUS65703 GEO65692:GEO65703 GOK65692:GOK65703 GYG65692:GYG65703 HIC65692:HIC65703 HRY65692:HRY65703 IBU65692:IBU65703 ILQ65692:ILQ65703 IVM65692:IVM65703 JFI65692:JFI65703 JPE65692:JPE65703 JZA65692:JZA65703 KIW65692:KIW65703 KSS65692:KSS65703 LCO65692:LCO65703 LMK65692:LMK65703 LWG65692:LWG65703 MGC65692:MGC65703 MPY65692:MPY65703 MZU65692:MZU65703 NJQ65692:NJQ65703 NTM65692:NTM65703 ODI65692:ODI65703 ONE65692:ONE65703 OXA65692:OXA65703 PGW65692:PGW65703 PQS65692:PQS65703 QAO65692:QAO65703 QKK65692:QKK65703 QUG65692:QUG65703 REC65692:REC65703 RNY65692:RNY65703 RXU65692:RXU65703 SHQ65692:SHQ65703 SRM65692:SRM65703 TBI65692:TBI65703 TLE65692:TLE65703 TVA65692:TVA65703 UEW65692:UEW65703 UOS65692:UOS65703 UYO65692:UYO65703 VIK65692:VIK65703 VSG65692:VSG65703 WCC65692:WCC65703 WLY65692:WLY65703 WVU65692:WVU65703 H131228:I131239 JI131228:JI131239 TE131228:TE131239 ADA131228:ADA131239 AMW131228:AMW131239 AWS131228:AWS131239 BGO131228:BGO131239 BQK131228:BQK131239 CAG131228:CAG131239 CKC131228:CKC131239 CTY131228:CTY131239 DDU131228:DDU131239 DNQ131228:DNQ131239 DXM131228:DXM131239 EHI131228:EHI131239 ERE131228:ERE131239 FBA131228:FBA131239 FKW131228:FKW131239 FUS131228:FUS131239 GEO131228:GEO131239 GOK131228:GOK131239 GYG131228:GYG131239 HIC131228:HIC131239 HRY131228:HRY131239 IBU131228:IBU131239 ILQ131228:ILQ131239 IVM131228:IVM131239 JFI131228:JFI131239 JPE131228:JPE131239 JZA131228:JZA131239 KIW131228:KIW131239 KSS131228:KSS131239 LCO131228:LCO131239 LMK131228:LMK131239 LWG131228:LWG131239 MGC131228:MGC131239 MPY131228:MPY131239 MZU131228:MZU131239 NJQ131228:NJQ131239 NTM131228:NTM131239 ODI131228:ODI131239 ONE131228:ONE131239 OXA131228:OXA131239 PGW131228:PGW131239 PQS131228:PQS131239 QAO131228:QAO131239 QKK131228:QKK131239 QUG131228:QUG131239 REC131228:REC131239 RNY131228:RNY131239 RXU131228:RXU131239 SHQ131228:SHQ131239 SRM131228:SRM131239 TBI131228:TBI131239 TLE131228:TLE131239 TVA131228:TVA131239 UEW131228:UEW131239 UOS131228:UOS131239 UYO131228:UYO131239 VIK131228:VIK131239 VSG131228:VSG131239 WCC131228:WCC131239 WLY131228:WLY131239 WVU131228:WVU131239 H196764:I196775 JI196764:JI196775 TE196764:TE196775 ADA196764:ADA196775 AMW196764:AMW196775 AWS196764:AWS196775 BGO196764:BGO196775 BQK196764:BQK196775 CAG196764:CAG196775 CKC196764:CKC196775 CTY196764:CTY196775 DDU196764:DDU196775 DNQ196764:DNQ196775 DXM196764:DXM196775 EHI196764:EHI196775 ERE196764:ERE196775 FBA196764:FBA196775 FKW196764:FKW196775 FUS196764:FUS196775 GEO196764:GEO196775 GOK196764:GOK196775 GYG196764:GYG196775 HIC196764:HIC196775 HRY196764:HRY196775 IBU196764:IBU196775 ILQ196764:ILQ196775 IVM196764:IVM196775 JFI196764:JFI196775 JPE196764:JPE196775 JZA196764:JZA196775 KIW196764:KIW196775 KSS196764:KSS196775 LCO196764:LCO196775 LMK196764:LMK196775 LWG196764:LWG196775 MGC196764:MGC196775 MPY196764:MPY196775 MZU196764:MZU196775 NJQ196764:NJQ196775 NTM196764:NTM196775 ODI196764:ODI196775 ONE196764:ONE196775 OXA196764:OXA196775 PGW196764:PGW196775 PQS196764:PQS196775 QAO196764:QAO196775 QKK196764:QKK196775 QUG196764:QUG196775 REC196764:REC196775 RNY196764:RNY196775 RXU196764:RXU196775 SHQ196764:SHQ196775 SRM196764:SRM196775 TBI196764:TBI196775 TLE196764:TLE196775 TVA196764:TVA196775 UEW196764:UEW196775 UOS196764:UOS196775 UYO196764:UYO196775 VIK196764:VIK196775 VSG196764:VSG196775 WCC196764:WCC196775 WLY196764:WLY196775 WVU196764:WVU196775 H262300:I262311 JI262300:JI262311 TE262300:TE262311 ADA262300:ADA262311 AMW262300:AMW262311 AWS262300:AWS262311 BGO262300:BGO262311 BQK262300:BQK262311 CAG262300:CAG262311 CKC262300:CKC262311 CTY262300:CTY262311 DDU262300:DDU262311 DNQ262300:DNQ262311 DXM262300:DXM262311 EHI262300:EHI262311 ERE262300:ERE262311 FBA262300:FBA262311 FKW262300:FKW262311 FUS262300:FUS262311 GEO262300:GEO262311 GOK262300:GOK262311 GYG262300:GYG262311 HIC262300:HIC262311 HRY262300:HRY262311 IBU262300:IBU262311 ILQ262300:ILQ262311 IVM262300:IVM262311 JFI262300:JFI262311 JPE262300:JPE262311 JZA262300:JZA262311 KIW262300:KIW262311 KSS262300:KSS262311 LCO262300:LCO262311 LMK262300:LMK262311 LWG262300:LWG262311 MGC262300:MGC262311 MPY262300:MPY262311 MZU262300:MZU262311 NJQ262300:NJQ262311 NTM262300:NTM262311 ODI262300:ODI262311 ONE262300:ONE262311 OXA262300:OXA262311 PGW262300:PGW262311 PQS262300:PQS262311 QAO262300:QAO262311 QKK262300:QKK262311 QUG262300:QUG262311 REC262300:REC262311 RNY262300:RNY262311 RXU262300:RXU262311 SHQ262300:SHQ262311 SRM262300:SRM262311 TBI262300:TBI262311 TLE262300:TLE262311 TVA262300:TVA262311 UEW262300:UEW262311 UOS262300:UOS262311 UYO262300:UYO262311 VIK262300:VIK262311 VSG262300:VSG262311 WCC262300:WCC262311 WLY262300:WLY262311 WVU262300:WVU262311 H327836:I327847 JI327836:JI327847 TE327836:TE327847 ADA327836:ADA327847 AMW327836:AMW327847 AWS327836:AWS327847 BGO327836:BGO327847 BQK327836:BQK327847 CAG327836:CAG327847 CKC327836:CKC327847 CTY327836:CTY327847 DDU327836:DDU327847 DNQ327836:DNQ327847 DXM327836:DXM327847 EHI327836:EHI327847 ERE327836:ERE327847 FBA327836:FBA327847 FKW327836:FKW327847 FUS327836:FUS327847 GEO327836:GEO327847 GOK327836:GOK327847 GYG327836:GYG327847 HIC327836:HIC327847 HRY327836:HRY327847 IBU327836:IBU327847 ILQ327836:ILQ327847 IVM327836:IVM327847 JFI327836:JFI327847 JPE327836:JPE327847 JZA327836:JZA327847 KIW327836:KIW327847 KSS327836:KSS327847 LCO327836:LCO327847 LMK327836:LMK327847 LWG327836:LWG327847 MGC327836:MGC327847 MPY327836:MPY327847 MZU327836:MZU327847 NJQ327836:NJQ327847 NTM327836:NTM327847 ODI327836:ODI327847 ONE327836:ONE327847 OXA327836:OXA327847 PGW327836:PGW327847 PQS327836:PQS327847 QAO327836:QAO327847 QKK327836:QKK327847 QUG327836:QUG327847 REC327836:REC327847 RNY327836:RNY327847 RXU327836:RXU327847 SHQ327836:SHQ327847 SRM327836:SRM327847 TBI327836:TBI327847 TLE327836:TLE327847 TVA327836:TVA327847 UEW327836:UEW327847 UOS327836:UOS327847 UYO327836:UYO327847 VIK327836:VIK327847 VSG327836:VSG327847 WCC327836:WCC327847 WLY327836:WLY327847 WVU327836:WVU327847 H393372:I393383 JI393372:JI393383 TE393372:TE393383 ADA393372:ADA393383 AMW393372:AMW393383 AWS393372:AWS393383 BGO393372:BGO393383 BQK393372:BQK393383 CAG393372:CAG393383 CKC393372:CKC393383 CTY393372:CTY393383 DDU393372:DDU393383 DNQ393372:DNQ393383 DXM393372:DXM393383 EHI393372:EHI393383 ERE393372:ERE393383 FBA393372:FBA393383 FKW393372:FKW393383 FUS393372:FUS393383 GEO393372:GEO393383 GOK393372:GOK393383 GYG393372:GYG393383 HIC393372:HIC393383 HRY393372:HRY393383 IBU393372:IBU393383 ILQ393372:ILQ393383 IVM393372:IVM393383 JFI393372:JFI393383 JPE393372:JPE393383 JZA393372:JZA393383 KIW393372:KIW393383 KSS393372:KSS393383 LCO393372:LCO393383 LMK393372:LMK393383 LWG393372:LWG393383 MGC393372:MGC393383 MPY393372:MPY393383 MZU393372:MZU393383 NJQ393372:NJQ393383 NTM393372:NTM393383 ODI393372:ODI393383 ONE393372:ONE393383 OXA393372:OXA393383 PGW393372:PGW393383 PQS393372:PQS393383 QAO393372:QAO393383 QKK393372:QKK393383 QUG393372:QUG393383 REC393372:REC393383 RNY393372:RNY393383 RXU393372:RXU393383 SHQ393372:SHQ393383 SRM393372:SRM393383 TBI393372:TBI393383 TLE393372:TLE393383 TVA393372:TVA393383 UEW393372:UEW393383 UOS393372:UOS393383 UYO393372:UYO393383 VIK393372:VIK393383 VSG393372:VSG393383 WCC393372:WCC393383 WLY393372:WLY393383 WVU393372:WVU393383 H458908:I458919 JI458908:JI458919 TE458908:TE458919 ADA458908:ADA458919 AMW458908:AMW458919 AWS458908:AWS458919 BGO458908:BGO458919 BQK458908:BQK458919 CAG458908:CAG458919 CKC458908:CKC458919 CTY458908:CTY458919 DDU458908:DDU458919 DNQ458908:DNQ458919 DXM458908:DXM458919 EHI458908:EHI458919 ERE458908:ERE458919 FBA458908:FBA458919 FKW458908:FKW458919 FUS458908:FUS458919 GEO458908:GEO458919 GOK458908:GOK458919 GYG458908:GYG458919 HIC458908:HIC458919 HRY458908:HRY458919 IBU458908:IBU458919 ILQ458908:ILQ458919 IVM458908:IVM458919 JFI458908:JFI458919 JPE458908:JPE458919 JZA458908:JZA458919 KIW458908:KIW458919 KSS458908:KSS458919 LCO458908:LCO458919 LMK458908:LMK458919 LWG458908:LWG458919 MGC458908:MGC458919 MPY458908:MPY458919 MZU458908:MZU458919 NJQ458908:NJQ458919 NTM458908:NTM458919 ODI458908:ODI458919 ONE458908:ONE458919 OXA458908:OXA458919 PGW458908:PGW458919 PQS458908:PQS458919 QAO458908:QAO458919 QKK458908:QKK458919 QUG458908:QUG458919 REC458908:REC458919 RNY458908:RNY458919 RXU458908:RXU458919 SHQ458908:SHQ458919 SRM458908:SRM458919 TBI458908:TBI458919 TLE458908:TLE458919 TVA458908:TVA458919 UEW458908:UEW458919 UOS458908:UOS458919 UYO458908:UYO458919 VIK458908:VIK458919 VSG458908:VSG458919 WCC458908:WCC458919 WLY458908:WLY458919 WVU458908:WVU458919 H524444:I524455 JI524444:JI524455 TE524444:TE524455 ADA524444:ADA524455 AMW524444:AMW524455 AWS524444:AWS524455 BGO524444:BGO524455 BQK524444:BQK524455 CAG524444:CAG524455 CKC524444:CKC524455 CTY524444:CTY524455 DDU524444:DDU524455 DNQ524444:DNQ524455 DXM524444:DXM524455 EHI524444:EHI524455 ERE524444:ERE524455 FBA524444:FBA524455 FKW524444:FKW524455 FUS524444:FUS524455 GEO524444:GEO524455 GOK524444:GOK524455 GYG524444:GYG524455 HIC524444:HIC524455 HRY524444:HRY524455 IBU524444:IBU524455 ILQ524444:ILQ524455 IVM524444:IVM524455 JFI524444:JFI524455 JPE524444:JPE524455 JZA524444:JZA524455 KIW524444:KIW524455 KSS524444:KSS524455 LCO524444:LCO524455 LMK524444:LMK524455 LWG524444:LWG524455 MGC524444:MGC524455 MPY524444:MPY524455 MZU524444:MZU524455 NJQ524444:NJQ524455 NTM524444:NTM524455 ODI524444:ODI524455 ONE524444:ONE524455 OXA524444:OXA524455 PGW524444:PGW524455 PQS524444:PQS524455 QAO524444:QAO524455 QKK524444:QKK524455 QUG524444:QUG524455 REC524444:REC524455 RNY524444:RNY524455 RXU524444:RXU524455 SHQ524444:SHQ524455 SRM524444:SRM524455 TBI524444:TBI524455 TLE524444:TLE524455 TVA524444:TVA524455 UEW524444:UEW524455 UOS524444:UOS524455 UYO524444:UYO524455 VIK524444:VIK524455 VSG524444:VSG524455 WCC524444:WCC524455 WLY524444:WLY524455 WVU524444:WVU524455 H589980:I589991 JI589980:JI589991 TE589980:TE589991 ADA589980:ADA589991 AMW589980:AMW589991 AWS589980:AWS589991 BGO589980:BGO589991 BQK589980:BQK589991 CAG589980:CAG589991 CKC589980:CKC589991 CTY589980:CTY589991 DDU589980:DDU589991 DNQ589980:DNQ589991 DXM589980:DXM589991 EHI589980:EHI589991 ERE589980:ERE589991 FBA589980:FBA589991 FKW589980:FKW589991 FUS589980:FUS589991 GEO589980:GEO589991 GOK589980:GOK589991 GYG589980:GYG589991 HIC589980:HIC589991 HRY589980:HRY589991 IBU589980:IBU589991 ILQ589980:ILQ589991 IVM589980:IVM589991 JFI589980:JFI589991 JPE589980:JPE589991 JZA589980:JZA589991 KIW589980:KIW589991 KSS589980:KSS589991 LCO589980:LCO589991 LMK589980:LMK589991 LWG589980:LWG589991 MGC589980:MGC589991 MPY589980:MPY589991 MZU589980:MZU589991 NJQ589980:NJQ589991 NTM589980:NTM589991 ODI589980:ODI589991 ONE589980:ONE589991 OXA589980:OXA589991 PGW589980:PGW589991 PQS589980:PQS589991 QAO589980:QAO589991 QKK589980:QKK589991 QUG589980:QUG589991 REC589980:REC589991 RNY589980:RNY589991 RXU589980:RXU589991 SHQ589980:SHQ589991 SRM589980:SRM589991 TBI589980:TBI589991 TLE589980:TLE589991 TVA589980:TVA589991 UEW589980:UEW589991 UOS589980:UOS589991 UYO589980:UYO589991 VIK589980:VIK589991 VSG589980:VSG589991 WCC589980:WCC589991 WLY589980:WLY589991 WVU589980:WVU589991 H655516:I655527 JI655516:JI655527 TE655516:TE655527 ADA655516:ADA655527 AMW655516:AMW655527 AWS655516:AWS655527 BGO655516:BGO655527 BQK655516:BQK655527 CAG655516:CAG655527 CKC655516:CKC655527 CTY655516:CTY655527 DDU655516:DDU655527 DNQ655516:DNQ655527 DXM655516:DXM655527 EHI655516:EHI655527 ERE655516:ERE655527 FBA655516:FBA655527 FKW655516:FKW655527 FUS655516:FUS655527 GEO655516:GEO655527 GOK655516:GOK655527 GYG655516:GYG655527 HIC655516:HIC655527 HRY655516:HRY655527 IBU655516:IBU655527 ILQ655516:ILQ655527 IVM655516:IVM655527 JFI655516:JFI655527 JPE655516:JPE655527 JZA655516:JZA655527 KIW655516:KIW655527 KSS655516:KSS655527 LCO655516:LCO655527 LMK655516:LMK655527 LWG655516:LWG655527 MGC655516:MGC655527 MPY655516:MPY655527 MZU655516:MZU655527 NJQ655516:NJQ655527 NTM655516:NTM655527 ODI655516:ODI655527 ONE655516:ONE655527 OXA655516:OXA655527 PGW655516:PGW655527 PQS655516:PQS655527 QAO655516:QAO655527 QKK655516:QKK655527 QUG655516:QUG655527 REC655516:REC655527 RNY655516:RNY655527 RXU655516:RXU655527 SHQ655516:SHQ655527 SRM655516:SRM655527 TBI655516:TBI655527 TLE655516:TLE655527 TVA655516:TVA655527 UEW655516:UEW655527 UOS655516:UOS655527 UYO655516:UYO655527 VIK655516:VIK655527 VSG655516:VSG655527 WCC655516:WCC655527 WLY655516:WLY655527 WVU655516:WVU655527 H721052:I721063 JI721052:JI721063 TE721052:TE721063 ADA721052:ADA721063 AMW721052:AMW721063 AWS721052:AWS721063 BGO721052:BGO721063 BQK721052:BQK721063 CAG721052:CAG721063 CKC721052:CKC721063 CTY721052:CTY721063 DDU721052:DDU721063 DNQ721052:DNQ721063 DXM721052:DXM721063 EHI721052:EHI721063 ERE721052:ERE721063 FBA721052:FBA721063 FKW721052:FKW721063 FUS721052:FUS721063 GEO721052:GEO721063 GOK721052:GOK721063 GYG721052:GYG721063 HIC721052:HIC721063 HRY721052:HRY721063 IBU721052:IBU721063 ILQ721052:ILQ721063 IVM721052:IVM721063 JFI721052:JFI721063 JPE721052:JPE721063 JZA721052:JZA721063 KIW721052:KIW721063 KSS721052:KSS721063 LCO721052:LCO721063 LMK721052:LMK721063 LWG721052:LWG721063 MGC721052:MGC721063 MPY721052:MPY721063 MZU721052:MZU721063 NJQ721052:NJQ721063 NTM721052:NTM721063 ODI721052:ODI721063 ONE721052:ONE721063 OXA721052:OXA721063 PGW721052:PGW721063 PQS721052:PQS721063 QAO721052:QAO721063 QKK721052:QKK721063 QUG721052:QUG721063 REC721052:REC721063 RNY721052:RNY721063 RXU721052:RXU721063 SHQ721052:SHQ721063 SRM721052:SRM721063 TBI721052:TBI721063 TLE721052:TLE721063 TVA721052:TVA721063 UEW721052:UEW721063 UOS721052:UOS721063 UYO721052:UYO721063 VIK721052:VIK721063 VSG721052:VSG721063 WCC721052:WCC721063 WLY721052:WLY721063 WVU721052:WVU721063 H786588:I786599 JI786588:JI786599 TE786588:TE786599 ADA786588:ADA786599 AMW786588:AMW786599 AWS786588:AWS786599 BGO786588:BGO786599 BQK786588:BQK786599 CAG786588:CAG786599 CKC786588:CKC786599 CTY786588:CTY786599 DDU786588:DDU786599 DNQ786588:DNQ786599 DXM786588:DXM786599 EHI786588:EHI786599 ERE786588:ERE786599 FBA786588:FBA786599 FKW786588:FKW786599 FUS786588:FUS786599 GEO786588:GEO786599 GOK786588:GOK786599 GYG786588:GYG786599 HIC786588:HIC786599 HRY786588:HRY786599 IBU786588:IBU786599 ILQ786588:ILQ786599 IVM786588:IVM786599 JFI786588:JFI786599 JPE786588:JPE786599 JZA786588:JZA786599 KIW786588:KIW786599 KSS786588:KSS786599 LCO786588:LCO786599 LMK786588:LMK786599 LWG786588:LWG786599 MGC786588:MGC786599 MPY786588:MPY786599 MZU786588:MZU786599 NJQ786588:NJQ786599 NTM786588:NTM786599 ODI786588:ODI786599 ONE786588:ONE786599 OXA786588:OXA786599 PGW786588:PGW786599 PQS786588:PQS786599 QAO786588:QAO786599 QKK786588:QKK786599 QUG786588:QUG786599 REC786588:REC786599 RNY786588:RNY786599 RXU786588:RXU786599 SHQ786588:SHQ786599 SRM786588:SRM786599 TBI786588:TBI786599 TLE786588:TLE786599 TVA786588:TVA786599 UEW786588:UEW786599 UOS786588:UOS786599 UYO786588:UYO786599 VIK786588:VIK786599 VSG786588:VSG786599 WCC786588:WCC786599 WLY786588:WLY786599 WVU786588:WVU786599 H852124:I852135 JI852124:JI852135 TE852124:TE852135 ADA852124:ADA852135 AMW852124:AMW852135 AWS852124:AWS852135 BGO852124:BGO852135 BQK852124:BQK852135 CAG852124:CAG852135 CKC852124:CKC852135 CTY852124:CTY852135 DDU852124:DDU852135 DNQ852124:DNQ852135 DXM852124:DXM852135 EHI852124:EHI852135 ERE852124:ERE852135 FBA852124:FBA852135 FKW852124:FKW852135 FUS852124:FUS852135 GEO852124:GEO852135 GOK852124:GOK852135 GYG852124:GYG852135 HIC852124:HIC852135 HRY852124:HRY852135 IBU852124:IBU852135 ILQ852124:ILQ852135 IVM852124:IVM852135 JFI852124:JFI852135 JPE852124:JPE852135 JZA852124:JZA852135 KIW852124:KIW852135 KSS852124:KSS852135 LCO852124:LCO852135 LMK852124:LMK852135 LWG852124:LWG852135 MGC852124:MGC852135 MPY852124:MPY852135 MZU852124:MZU852135 NJQ852124:NJQ852135 NTM852124:NTM852135 ODI852124:ODI852135 ONE852124:ONE852135 OXA852124:OXA852135 PGW852124:PGW852135 PQS852124:PQS852135 QAO852124:QAO852135 QKK852124:QKK852135 QUG852124:QUG852135 REC852124:REC852135 RNY852124:RNY852135 RXU852124:RXU852135 SHQ852124:SHQ852135 SRM852124:SRM852135 TBI852124:TBI852135 TLE852124:TLE852135 TVA852124:TVA852135 UEW852124:UEW852135 UOS852124:UOS852135 UYO852124:UYO852135 VIK852124:VIK852135 VSG852124:VSG852135 WCC852124:WCC852135 WLY852124:WLY852135 WVU852124:WVU852135 H917660:I917671 JI917660:JI917671 TE917660:TE917671 ADA917660:ADA917671 AMW917660:AMW917671 AWS917660:AWS917671 BGO917660:BGO917671 BQK917660:BQK917671 CAG917660:CAG917671 CKC917660:CKC917671 CTY917660:CTY917671 DDU917660:DDU917671 DNQ917660:DNQ917671 DXM917660:DXM917671 EHI917660:EHI917671 ERE917660:ERE917671 FBA917660:FBA917671 FKW917660:FKW917671 FUS917660:FUS917671 GEO917660:GEO917671 GOK917660:GOK917671 GYG917660:GYG917671 HIC917660:HIC917671 HRY917660:HRY917671 IBU917660:IBU917671 ILQ917660:ILQ917671 IVM917660:IVM917671 JFI917660:JFI917671 JPE917660:JPE917671 JZA917660:JZA917671 KIW917660:KIW917671 KSS917660:KSS917671 LCO917660:LCO917671 LMK917660:LMK917671 LWG917660:LWG917671 MGC917660:MGC917671 MPY917660:MPY917671 MZU917660:MZU917671 NJQ917660:NJQ917671 NTM917660:NTM917671 ODI917660:ODI917671 ONE917660:ONE917671 OXA917660:OXA917671 PGW917660:PGW917671 PQS917660:PQS917671 QAO917660:QAO917671 QKK917660:QKK917671 QUG917660:QUG917671 REC917660:REC917671 RNY917660:RNY917671 RXU917660:RXU917671 SHQ917660:SHQ917671 SRM917660:SRM917671 TBI917660:TBI917671 TLE917660:TLE917671 TVA917660:TVA917671 UEW917660:UEW917671 UOS917660:UOS917671 UYO917660:UYO917671 VIK917660:VIK917671 VSG917660:VSG917671 WCC917660:WCC917671 WLY917660:WLY917671 WVU917660:WVU917671 H983196:I983207 JI983196:JI983207 TE983196:TE983207 ADA983196:ADA983207 AMW983196:AMW983207 AWS983196:AWS983207 BGO983196:BGO983207 BQK983196:BQK983207 CAG983196:CAG983207 CKC983196:CKC983207 CTY983196:CTY983207 DDU983196:DDU983207 DNQ983196:DNQ983207 DXM983196:DXM983207 EHI983196:EHI983207 ERE983196:ERE983207 FBA983196:FBA983207 FKW983196:FKW983207 FUS983196:FUS983207 GEO983196:GEO983207 GOK983196:GOK983207 GYG983196:GYG983207 HIC983196:HIC983207 HRY983196:HRY983207 IBU983196:IBU983207 ILQ983196:ILQ983207 IVM983196:IVM983207 JFI983196:JFI983207 JPE983196:JPE983207 JZA983196:JZA983207 KIW983196:KIW983207 KSS983196:KSS983207 LCO983196:LCO983207 LMK983196:LMK983207 LWG983196:LWG983207 MGC983196:MGC983207 MPY983196:MPY983207 MZU983196:MZU983207 NJQ983196:NJQ983207 NTM983196:NTM983207 ODI983196:ODI983207 ONE983196:ONE983207 OXA983196:OXA983207 PGW983196:PGW983207 PQS983196:PQS983207 QAO983196:QAO983207 QKK983196:QKK983207 QUG983196:QUG983207 REC983196:REC983207 RNY983196:RNY983207 RXU983196:RXU983207 SHQ983196:SHQ983207 SRM983196:SRM983207 TBI983196:TBI983207 TLE983196:TLE983207 TVA983196:TVA983207 UEW983196:UEW983207 UOS983196:UOS983207 UYO983196:UYO983207 VIK983196:VIK983207 VSG983196:VSG983207 WCC983196:WCC983207 WLY983196:WLY983207 WVU983196:WVU983207 H65705:I65716 JI65705:JI65716 TE65705:TE65716 ADA65705:ADA65716 AMW65705:AMW65716 AWS65705:AWS65716 BGO65705:BGO65716 BQK65705:BQK65716 CAG65705:CAG65716 CKC65705:CKC65716 CTY65705:CTY65716 DDU65705:DDU65716 DNQ65705:DNQ65716 DXM65705:DXM65716 EHI65705:EHI65716 ERE65705:ERE65716 FBA65705:FBA65716 FKW65705:FKW65716 FUS65705:FUS65716 GEO65705:GEO65716 GOK65705:GOK65716 GYG65705:GYG65716 HIC65705:HIC65716 HRY65705:HRY65716 IBU65705:IBU65716 ILQ65705:ILQ65716 IVM65705:IVM65716 JFI65705:JFI65716 JPE65705:JPE65716 JZA65705:JZA65716 KIW65705:KIW65716 KSS65705:KSS65716 LCO65705:LCO65716 LMK65705:LMK65716 LWG65705:LWG65716 MGC65705:MGC65716 MPY65705:MPY65716 MZU65705:MZU65716 NJQ65705:NJQ65716 NTM65705:NTM65716 ODI65705:ODI65716 ONE65705:ONE65716 OXA65705:OXA65716 PGW65705:PGW65716 PQS65705:PQS65716 QAO65705:QAO65716 QKK65705:QKK65716 QUG65705:QUG65716 REC65705:REC65716 RNY65705:RNY65716 RXU65705:RXU65716 SHQ65705:SHQ65716 SRM65705:SRM65716 TBI65705:TBI65716 TLE65705:TLE65716 TVA65705:TVA65716 UEW65705:UEW65716 UOS65705:UOS65716 UYO65705:UYO65716 VIK65705:VIK65716 VSG65705:VSG65716 WCC65705:WCC65716 WLY65705:WLY65716 WVU65705:WVU65716 H131241:I131252 JI131241:JI131252 TE131241:TE131252 ADA131241:ADA131252 AMW131241:AMW131252 AWS131241:AWS131252 BGO131241:BGO131252 BQK131241:BQK131252 CAG131241:CAG131252 CKC131241:CKC131252 CTY131241:CTY131252 DDU131241:DDU131252 DNQ131241:DNQ131252 DXM131241:DXM131252 EHI131241:EHI131252 ERE131241:ERE131252 FBA131241:FBA131252 FKW131241:FKW131252 FUS131241:FUS131252 GEO131241:GEO131252 GOK131241:GOK131252 GYG131241:GYG131252 HIC131241:HIC131252 HRY131241:HRY131252 IBU131241:IBU131252 ILQ131241:ILQ131252 IVM131241:IVM131252 JFI131241:JFI131252 JPE131241:JPE131252 JZA131241:JZA131252 KIW131241:KIW131252 KSS131241:KSS131252 LCO131241:LCO131252 LMK131241:LMK131252 LWG131241:LWG131252 MGC131241:MGC131252 MPY131241:MPY131252 MZU131241:MZU131252 NJQ131241:NJQ131252 NTM131241:NTM131252 ODI131241:ODI131252 ONE131241:ONE131252 OXA131241:OXA131252 PGW131241:PGW131252 PQS131241:PQS131252 QAO131241:QAO131252 QKK131241:QKK131252 QUG131241:QUG131252 REC131241:REC131252 RNY131241:RNY131252 RXU131241:RXU131252 SHQ131241:SHQ131252 SRM131241:SRM131252 TBI131241:TBI131252 TLE131241:TLE131252 TVA131241:TVA131252 UEW131241:UEW131252 UOS131241:UOS131252 UYO131241:UYO131252 VIK131241:VIK131252 VSG131241:VSG131252 WCC131241:WCC131252 WLY131241:WLY131252 WVU131241:WVU131252 H196777:I196788 JI196777:JI196788 TE196777:TE196788 ADA196777:ADA196788 AMW196777:AMW196788 AWS196777:AWS196788 BGO196777:BGO196788 BQK196777:BQK196788 CAG196777:CAG196788 CKC196777:CKC196788 CTY196777:CTY196788 DDU196777:DDU196788 DNQ196777:DNQ196788 DXM196777:DXM196788 EHI196777:EHI196788 ERE196777:ERE196788 FBA196777:FBA196788 FKW196777:FKW196788 FUS196777:FUS196788 GEO196777:GEO196788 GOK196777:GOK196788 GYG196777:GYG196788 HIC196777:HIC196788 HRY196777:HRY196788 IBU196777:IBU196788 ILQ196777:ILQ196788 IVM196777:IVM196788 JFI196777:JFI196788 JPE196777:JPE196788 JZA196777:JZA196788 KIW196777:KIW196788 KSS196777:KSS196788 LCO196777:LCO196788 LMK196777:LMK196788 LWG196777:LWG196788 MGC196777:MGC196788 MPY196777:MPY196788 MZU196777:MZU196788 NJQ196777:NJQ196788 NTM196777:NTM196788 ODI196777:ODI196788 ONE196777:ONE196788 OXA196777:OXA196788 PGW196777:PGW196788 PQS196777:PQS196788 QAO196777:QAO196788 QKK196777:QKK196788 QUG196777:QUG196788 REC196777:REC196788 RNY196777:RNY196788 RXU196777:RXU196788 SHQ196777:SHQ196788 SRM196777:SRM196788 TBI196777:TBI196788 TLE196777:TLE196788 TVA196777:TVA196788 UEW196777:UEW196788 UOS196777:UOS196788 UYO196777:UYO196788 VIK196777:VIK196788 VSG196777:VSG196788 WCC196777:WCC196788 WLY196777:WLY196788 WVU196777:WVU196788 H262313:I262324 JI262313:JI262324 TE262313:TE262324 ADA262313:ADA262324 AMW262313:AMW262324 AWS262313:AWS262324 BGO262313:BGO262324 BQK262313:BQK262324 CAG262313:CAG262324 CKC262313:CKC262324 CTY262313:CTY262324 DDU262313:DDU262324 DNQ262313:DNQ262324 DXM262313:DXM262324 EHI262313:EHI262324 ERE262313:ERE262324 FBA262313:FBA262324 FKW262313:FKW262324 FUS262313:FUS262324 GEO262313:GEO262324 GOK262313:GOK262324 GYG262313:GYG262324 HIC262313:HIC262324 HRY262313:HRY262324 IBU262313:IBU262324 ILQ262313:ILQ262324 IVM262313:IVM262324 JFI262313:JFI262324 JPE262313:JPE262324 JZA262313:JZA262324 KIW262313:KIW262324 KSS262313:KSS262324 LCO262313:LCO262324 LMK262313:LMK262324 LWG262313:LWG262324 MGC262313:MGC262324 MPY262313:MPY262324 MZU262313:MZU262324 NJQ262313:NJQ262324 NTM262313:NTM262324 ODI262313:ODI262324 ONE262313:ONE262324 OXA262313:OXA262324 PGW262313:PGW262324 PQS262313:PQS262324 QAO262313:QAO262324 QKK262313:QKK262324 QUG262313:QUG262324 REC262313:REC262324 RNY262313:RNY262324 RXU262313:RXU262324 SHQ262313:SHQ262324 SRM262313:SRM262324 TBI262313:TBI262324 TLE262313:TLE262324 TVA262313:TVA262324 UEW262313:UEW262324 UOS262313:UOS262324 UYO262313:UYO262324 VIK262313:VIK262324 VSG262313:VSG262324 WCC262313:WCC262324 WLY262313:WLY262324 WVU262313:WVU262324 H327849:I327860 JI327849:JI327860 TE327849:TE327860 ADA327849:ADA327860 AMW327849:AMW327860 AWS327849:AWS327860 BGO327849:BGO327860 BQK327849:BQK327860 CAG327849:CAG327860 CKC327849:CKC327860 CTY327849:CTY327860 DDU327849:DDU327860 DNQ327849:DNQ327860 DXM327849:DXM327860 EHI327849:EHI327860 ERE327849:ERE327860 FBA327849:FBA327860 FKW327849:FKW327860 FUS327849:FUS327860 GEO327849:GEO327860 GOK327849:GOK327860 GYG327849:GYG327860 HIC327849:HIC327860 HRY327849:HRY327860 IBU327849:IBU327860 ILQ327849:ILQ327860 IVM327849:IVM327860 JFI327849:JFI327860 JPE327849:JPE327860 JZA327849:JZA327860 KIW327849:KIW327860 KSS327849:KSS327860 LCO327849:LCO327860 LMK327849:LMK327860 LWG327849:LWG327860 MGC327849:MGC327860 MPY327849:MPY327860 MZU327849:MZU327860 NJQ327849:NJQ327860 NTM327849:NTM327860 ODI327849:ODI327860 ONE327849:ONE327860 OXA327849:OXA327860 PGW327849:PGW327860 PQS327849:PQS327860 QAO327849:QAO327860 QKK327849:QKK327860 QUG327849:QUG327860 REC327849:REC327860 RNY327849:RNY327860 RXU327849:RXU327860 SHQ327849:SHQ327860 SRM327849:SRM327860 TBI327849:TBI327860 TLE327849:TLE327860 TVA327849:TVA327860 UEW327849:UEW327860 UOS327849:UOS327860 UYO327849:UYO327860 VIK327849:VIK327860 VSG327849:VSG327860 WCC327849:WCC327860 WLY327849:WLY327860 WVU327849:WVU327860 H393385:I393396 JI393385:JI393396 TE393385:TE393396 ADA393385:ADA393396 AMW393385:AMW393396 AWS393385:AWS393396 BGO393385:BGO393396 BQK393385:BQK393396 CAG393385:CAG393396 CKC393385:CKC393396 CTY393385:CTY393396 DDU393385:DDU393396 DNQ393385:DNQ393396 DXM393385:DXM393396 EHI393385:EHI393396 ERE393385:ERE393396 FBA393385:FBA393396 FKW393385:FKW393396 FUS393385:FUS393396 GEO393385:GEO393396 GOK393385:GOK393396 GYG393385:GYG393396 HIC393385:HIC393396 HRY393385:HRY393396 IBU393385:IBU393396 ILQ393385:ILQ393396 IVM393385:IVM393396 JFI393385:JFI393396 JPE393385:JPE393396 JZA393385:JZA393396 KIW393385:KIW393396 KSS393385:KSS393396 LCO393385:LCO393396 LMK393385:LMK393396 LWG393385:LWG393396 MGC393385:MGC393396 MPY393385:MPY393396 MZU393385:MZU393396 NJQ393385:NJQ393396 NTM393385:NTM393396 ODI393385:ODI393396 ONE393385:ONE393396 OXA393385:OXA393396 PGW393385:PGW393396 PQS393385:PQS393396 QAO393385:QAO393396 QKK393385:QKK393396 QUG393385:QUG393396 REC393385:REC393396 RNY393385:RNY393396 RXU393385:RXU393396 SHQ393385:SHQ393396 SRM393385:SRM393396 TBI393385:TBI393396 TLE393385:TLE393396 TVA393385:TVA393396 UEW393385:UEW393396 UOS393385:UOS393396 UYO393385:UYO393396 VIK393385:VIK393396 VSG393385:VSG393396 WCC393385:WCC393396 WLY393385:WLY393396 WVU393385:WVU393396 H458921:I458932 JI458921:JI458932 TE458921:TE458932 ADA458921:ADA458932 AMW458921:AMW458932 AWS458921:AWS458932 BGO458921:BGO458932 BQK458921:BQK458932 CAG458921:CAG458932 CKC458921:CKC458932 CTY458921:CTY458932 DDU458921:DDU458932 DNQ458921:DNQ458932 DXM458921:DXM458932 EHI458921:EHI458932 ERE458921:ERE458932 FBA458921:FBA458932 FKW458921:FKW458932 FUS458921:FUS458932 GEO458921:GEO458932 GOK458921:GOK458932 GYG458921:GYG458932 HIC458921:HIC458932 HRY458921:HRY458932 IBU458921:IBU458932 ILQ458921:ILQ458932 IVM458921:IVM458932 JFI458921:JFI458932 JPE458921:JPE458932 JZA458921:JZA458932 KIW458921:KIW458932 KSS458921:KSS458932 LCO458921:LCO458932 LMK458921:LMK458932 LWG458921:LWG458932 MGC458921:MGC458932 MPY458921:MPY458932 MZU458921:MZU458932 NJQ458921:NJQ458932 NTM458921:NTM458932 ODI458921:ODI458932 ONE458921:ONE458932 OXA458921:OXA458932 PGW458921:PGW458932 PQS458921:PQS458932 QAO458921:QAO458932 QKK458921:QKK458932 QUG458921:QUG458932 REC458921:REC458932 RNY458921:RNY458932 RXU458921:RXU458932 SHQ458921:SHQ458932 SRM458921:SRM458932 TBI458921:TBI458932 TLE458921:TLE458932 TVA458921:TVA458932 UEW458921:UEW458932 UOS458921:UOS458932 UYO458921:UYO458932 VIK458921:VIK458932 VSG458921:VSG458932 WCC458921:WCC458932 WLY458921:WLY458932 WVU458921:WVU458932 H524457:I524468 JI524457:JI524468 TE524457:TE524468 ADA524457:ADA524468 AMW524457:AMW524468 AWS524457:AWS524468 BGO524457:BGO524468 BQK524457:BQK524468 CAG524457:CAG524468 CKC524457:CKC524468 CTY524457:CTY524468 DDU524457:DDU524468 DNQ524457:DNQ524468 DXM524457:DXM524468 EHI524457:EHI524468 ERE524457:ERE524468 FBA524457:FBA524468 FKW524457:FKW524468 FUS524457:FUS524468 GEO524457:GEO524468 GOK524457:GOK524468 GYG524457:GYG524468 HIC524457:HIC524468 HRY524457:HRY524468 IBU524457:IBU524468 ILQ524457:ILQ524468 IVM524457:IVM524468 JFI524457:JFI524468 JPE524457:JPE524468 JZA524457:JZA524468 KIW524457:KIW524468 KSS524457:KSS524468 LCO524457:LCO524468 LMK524457:LMK524468 LWG524457:LWG524468 MGC524457:MGC524468 MPY524457:MPY524468 MZU524457:MZU524468 NJQ524457:NJQ524468 NTM524457:NTM524468 ODI524457:ODI524468 ONE524457:ONE524468 OXA524457:OXA524468 PGW524457:PGW524468 PQS524457:PQS524468 QAO524457:QAO524468 QKK524457:QKK524468 QUG524457:QUG524468 REC524457:REC524468 RNY524457:RNY524468 RXU524457:RXU524468 SHQ524457:SHQ524468 SRM524457:SRM524468 TBI524457:TBI524468 TLE524457:TLE524468 TVA524457:TVA524468 UEW524457:UEW524468 UOS524457:UOS524468 UYO524457:UYO524468 VIK524457:VIK524468 VSG524457:VSG524468 WCC524457:WCC524468 WLY524457:WLY524468 WVU524457:WVU524468 H589993:I590004 JI589993:JI590004 TE589993:TE590004 ADA589993:ADA590004 AMW589993:AMW590004 AWS589993:AWS590004 BGO589993:BGO590004 BQK589993:BQK590004 CAG589993:CAG590004 CKC589993:CKC590004 CTY589993:CTY590004 DDU589993:DDU590004 DNQ589993:DNQ590004 DXM589993:DXM590004 EHI589993:EHI590004 ERE589993:ERE590004 FBA589993:FBA590004 FKW589993:FKW590004 FUS589993:FUS590004 GEO589993:GEO590004 GOK589993:GOK590004 GYG589993:GYG590004 HIC589993:HIC590004 HRY589993:HRY590004 IBU589993:IBU590004 ILQ589993:ILQ590004 IVM589993:IVM590004 JFI589993:JFI590004 JPE589993:JPE590004 JZA589993:JZA590004 KIW589993:KIW590004 KSS589993:KSS590004 LCO589993:LCO590004 LMK589993:LMK590004 LWG589993:LWG590004 MGC589993:MGC590004 MPY589993:MPY590004 MZU589993:MZU590004 NJQ589993:NJQ590004 NTM589993:NTM590004 ODI589993:ODI590004 ONE589993:ONE590004 OXA589993:OXA590004 PGW589993:PGW590004 PQS589993:PQS590004 QAO589993:QAO590004 QKK589993:QKK590004 QUG589993:QUG590004 REC589993:REC590004 RNY589993:RNY590004 RXU589993:RXU590004 SHQ589993:SHQ590004 SRM589993:SRM590004 TBI589993:TBI590004 TLE589993:TLE590004 TVA589993:TVA590004 UEW589993:UEW590004 UOS589993:UOS590004 UYO589993:UYO590004 VIK589993:VIK590004 VSG589993:VSG590004 WCC589993:WCC590004 WLY589993:WLY590004 WVU589993:WVU590004 H655529:I655540 JI655529:JI655540 TE655529:TE655540 ADA655529:ADA655540 AMW655529:AMW655540 AWS655529:AWS655540 BGO655529:BGO655540 BQK655529:BQK655540 CAG655529:CAG655540 CKC655529:CKC655540 CTY655529:CTY655540 DDU655529:DDU655540 DNQ655529:DNQ655540 DXM655529:DXM655540 EHI655529:EHI655540 ERE655529:ERE655540 FBA655529:FBA655540 FKW655529:FKW655540 FUS655529:FUS655540 GEO655529:GEO655540 GOK655529:GOK655540 GYG655529:GYG655540 HIC655529:HIC655540 HRY655529:HRY655540 IBU655529:IBU655540 ILQ655529:ILQ655540 IVM655529:IVM655540 JFI655529:JFI655540 JPE655529:JPE655540 JZA655529:JZA655540 KIW655529:KIW655540 KSS655529:KSS655540 LCO655529:LCO655540 LMK655529:LMK655540 LWG655529:LWG655540 MGC655529:MGC655540 MPY655529:MPY655540 MZU655529:MZU655540 NJQ655529:NJQ655540 NTM655529:NTM655540 ODI655529:ODI655540 ONE655529:ONE655540 OXA655529:OXA655540 PGW655529:PGW655540 PQS655529:PQS655540 QAO655529:QAO655540 QKK655529:QKK655540 QUG655529:QUG655540 REC655529:REC655540 RNY655529:RNY655540 RXU655529:RXU655540 SHQ655529:SHQ655540 SRM655529:SRM655540 TBI655529:TBI655540 TLE655529:TLE655540 TVA655529:TVA655540 UEW655529:UEW655540 UOS655529:UOS655540 UYO655529:UYO655540 VIK655529:VIK655540 VSG655529:VSG655540 WCC655529:WCC655540 WLY655529:WLY655540 WVU655529:WVU655540 H721065:I721076 JI721065:JI721076 TE721065:TE721076 ADA721065:ADA721076 AMW721065:AMW721076 AWS721065:AWS721076 BGO721065:BGO721076 BQK721065:BQK721076 CAG721065:CAG721076 CKC721065:CKC721076 CTY721065:CTY721076 DDU721065:DDU721076 DNQ721065:DNQ721076 DXM721065:DXM721076 EHI721065:EHI721076 ERE721065:ERE721076 FBA721065:FBA721076 FKW721065:FKW721076 FUS721065:FUS721076 GEO721065:GEO721076 GOK721065:GOK721076 GYG721065:GYG721076 HIC721065:HIC721076 HRY721065:HRY721076 IBU721065:IBU721076 ILQ721065:ILQ721076 IVM721065:IVM721076 JFI721065:JFI721076 JPE721065:JPE721076 JZA721065:JZA721076 KIW721065:KIW721076 KSS721065:KSS721076 LCO721065:LCO721076 LMK721065:LMK721076 LWG721065:LWG721076 MGC721065:MGC721076 MPY721065:MPY721076 MZU721065:MZU721076 NJQ721065:NJQ721076 NTM721065:NTM721076 ODI721065:ODI721076 ONE721065:ONE721076 OXA721065:OXA721076 PGW721065:PGW721076 PQS721065:PQS721076 QAO721065:QAO721076 QKK721065:QKK721076 QUG721065:QUG721076 REC721065:REC721076 RNY721065:RNY721076 RXU721065:RXU721076 SHQ721065:SHQ721076 SRM721065:SRM721076 TBI721065:TBI721076 TLE721065:TLE721076 TVA721065:TVA721076 UEW721065:UEW721076 UOS721065:UOS721076 UYO721065:UYO721076 VIK721065:VIK721076 VSG721065:VSG721076 WCC721065:WCC721076 WLY721065:WLY721076 WVU721065:WVU721076 H786601:I786612 JI786601:JI786612 TE786601:TE786612 ADA786601:ADA786612 AMW786601:AMW786612 AWS786601:AWS786612 BGO786601:BGO786612 BQK786601:BQK786612 CAG786601:CAG786612 CKC786601:CKC786612 CTY786601:CTY786612 DDU786601:DDU786612 DNQ786601:DNQ786612 DXM786601:DXM786612 EHI786601:EHI786612 ERE786601:ERE786612 FBA786601:FBA786612 FKW786601:FKW786612 FUS786601:FUS786612 GEO786601:GEO786612 GOK786601:GOK786612 GYG786601:GYG786612 HIC786601:HIC786612 HRY786601:HRY786612 IBU786601:IBU786612 ILQ786601:ILQ786612 IVM786601:IVM786612 JFI786601:JFI786612 JPE786601:JPE786612 JZA786601:JZA786612 KIW786601:KIW786612 KSS786601:KSS786612 LCO786601:LCO786612 LMK786601:LMK786612 LWG786601:LWG786612 MGC786601:MGC786612 MPY786601:MPY786612 MZU786601:MZU786612 NJQ786601:NJQ786612 NTM786601:NTM786612 ODI786601:ODI786612 ONE786601:ONE786612 OXA786601:OXA786612 PGW786601:PGW786612 PQS786601:PQS786612 QAO786601:QAO786612 QKK786601:QKK786612 QUG786601:QUG786612 REC786601:REC786612 RNY786601:RNY786612 RXU786601:RXU786612 SHQ786601:SHQ786612 SRM786601:SRM786612 TBI786601:TBI786612 TLE786601:TLE786612 TVA786601:TVA786612 UEW786601:UEW786612 UOS786601:UOS786612 UYO786601:UYO786612 VIK786601:VIK786612 VSG786601:VSG786612 WCC786601:WCC786612 WLY786601:WLY786612 WVU786601:WVU786612 H852137:I852148 JI852137:JI852148 TE852137:TE852148 ADA852137:ADA852148 AMW852137:AMW852148 AWS852137:AWS852148 BGO852137:BGO852148 BQK852137:BQK852148 CAG852137:CAG852148 CKC852137:CKC852148 CTY852137:CTY852148 DDU852137:DDU852148 DNQ852137:DNQ852148 DXM852137:DXM852148 EHI852137:EHI852148 ERE852137:ERE852148 FBA852137:FBA852148 FKW852137:FKW852148 FUS852137:FUS852148 GEO852137:GEO852148 GOK852137:GOK852148 GYG852137:GYG852148 HIC852137:HIC852148 HRY852137:HRY852148 IBU852137:IBU852148 ILQ852137:ILQ852148 IVM852137:IVM852148 JFI852137:JFI852148 JPE852137:JPE852148 JZA852137:JZA852148 KIW852137:KIW852148 KSS852137:KSS852148 LCO852137:LCO852148 LMK852137:LMK852148 LWG852137:LWG852148 MGC852137:MGC852148 MPY852137:MPY852148 MZU852137:MZU852148 NJQ852137:NJQ852148 NTM852137:NTM852148 ODI852137:ODI852148 ONE852137:ONE852148 OXA852137:OXA852148 PGW852137:PGW852148 PQS852137:PQS852148 QAO852137:QAO852148 QKK852137:QKK852148 QUG852137:QUG852148 REC852137:REC852148 RNY852137:RNY852148 RXU852137:RXU852148 SHQ852137:SHQ852148 SRM852137:SRM852148 TBI852137:TBI852148 TLE852137:TLE852148 TVA852137:TVA852148 UEW852137:UEW852148 UOS852137:UOS852148 UYO852137:UYO852148 VIK852137:VIK852148 VSG852137:VSG852148 WCC852137:WCC852148 WLY852137:WLY852148 WVU852137:WVU852148 H917673:I917684 JI917673:JI917684 TE917673:TE917684 ADA917673:ADA917684 AMW917673:AMW917684 AWS917673:AWS917684 BGO917673:BGO917684 BQK917673:BQK917684 CAG917673:CAG917684 CKC917673:CKC917684 CTY917673:CTY917684 DDU917673:DDU917684 DNQ917673:DNQ917684 DXM917673:DXM917684 EHI917673:EHI917684 ERE917673:ERE917684 FBA917673:FBA917684 FKW917673:FKW917684 FUS917673:FUS917684 GEO917673:GEO917684 GOK917673:GOK917684 GYG917673:GYG917684 HIC917673:HIC917684 HRY917673:HRY917684 IBU917673:IBU917684 ILQ917673:ILQ917684 IVM917673:IVM917684 JFI917673:JFI917684 JPE917673:JPE917684 JZA917673:JZA917684 KIW917673:KIW917684 KSS917673:KSS917684 LCO917673:LCO917684 LMK917673:LMK917684 LWG917673:LWG917684 MGC917673:MGC917684 MPY917673:MPY917684 MZU917673:MZU917684 NJQ917673:NJQ917684 NTM917673:NTM917684 ODI917673:ODI917684 ONE917673:ONE917684 OXA917673:OXA917684 PGW917673:PGW917684 PQS917673:PQS917684 QAO917673:QAO917684 QKK917673:QKK917684 QUG917673:QUG917684 REC917673:REC917684 RNY917673:RNY917684 RXU917673:RXU917684 SHQ917673:SHQ917684 SRM917673:SRM917684 TBI917673:TBI917684 TLE917673:TLE917684 TVA917673:TVA917684 UEW917673:UEW917684 UOS917673:UOS917684 UYO917673:UYO917684 VIK917673:VIK917684 VSG917673:VSG917684 WCC917673:WCC917684 WLY917673:WLY917684 WVU917673:WVU917684 H983209:I983220 JI983209:JI983220 TE983209:TE983220 ADA983209:ADA983220 AMW983209:AMW983220 AWS983209:AWS983220 BGO983209:BGO983220 BQK983209:BQK983220 CAG983209:CAG983220 CKC983209:CKC983220 CTY983209:CTY983220 DDU983209:DDU983220 DNQ983209:DNQ983220 DXM983209:DXM983220 EHI983209:EHI983220 ERE983209:ERE983220 FBA983209:FBA983220 FKW983209:FKW983220 FUS983209:FUS983220 GEO983209:GEO983220 GOK983209:GOK983220 GYG983209:GYG983220 HIC983209:HIC983220 HRY983209:HRY983220 IBU983209:IBU983220 ILQ983209:ILQ983220 IVM983209:IVM983220 JFI983209:JFI983220 JPE983209:JPE983220 JZA983209:JZA983220 KIW983209:KIW983220 KSS983209:KSS983220 LCO983209:LCO983220 LMK983209:LMK983220 LWG983209:LWG983220 MGC983209:MGC983220 MPY983209:MPY983220 MZU983209:MZU983220 NJQ983209:NJQ983220 NTM983209:NTM983220 ODI983209:ODI983220 ONE983209:ONE983220 OXA983209:OXA983220 PGW983209:PGW983220 PQS983209:PQS983220 QAO983209:QAO983220 QKK983209:QKK983220 QUG983209:QUG983220 REC983209:REC983220 RNY983209:RNY983220 RXU983209:RXU983220 SHQ983209:SHQ983220 SRM983209:SRM983220 TBI983209:TBI983220 TLE983209:TLE983220 TVA983209:TVA983220 UEW983209:UEW983220 UOS983209:UOS983220 UYO983209:UYO983220 VIK983209:VIK983220 VSG983209:VSG983220 WCC983209:WCC983220 WLY983209:WLY983220 WVU983209:WVU983220 JJ65606:JK65733 TF65606:TG65733 ADB65606:ADC65733 AMX65606:AMY65733 AWT65606:AWU65733 BGP65606:BGQ65733 BQL65606:BQM65733 CAH65606:CAI65733 CKD65606:CKE65733 CTZ65606:CUA65733 DDV65606:DDW65733 DNR65606:DNS65733 DXN65606:DXO65733 EHJ65606:EHK65733 ERF65606:ERG65733 FBB65606:FBC65733 FKX65606:FKY65733 FUT65606:FUU65733 GEP65606:GEQ65733 GOL65606:GOM65733 GYH65606:GYI65733 HID65606:HIE65733 HRZ65606:HSA65733 IBV65606:IBW65733 ILR65606:ILS65733 IVN65606:IVO65733 JFJ65606:JFK65733 JPF65606:JPG65733 JZB65606:JZC65733 KIX65606:KIY65733 KST65606:KSU65733 LCP65606:LCQ65733 LML65606:LMM65733 LWH65606:LWI65733 MGD65606:MGE65733 MPZ65606:MQA65733 MZV65606:MZW65733 NJR65606:NJS65733 NTN65606:NTO65733 ODJ65606:ODK65733 ONF65606:ONG65733 OXB65606:OXC65733 PGX65606:PGY65733 PQT65606:PQU65733 QAP65606:QAQ65733 QKL65606:QKM65733 QUH65606:QUI65733 RED65606:REE65733 RNZ65606:ROA65733 RXV65606:RXW65733 SHR65606:SHS65733 SRN65606:SRO65733 TBJ65606:TBK65733 TLF65606:TLG65733 TVB65606:TVC65733 UEX65606:UEY65733 UOT65606:UOU65733 UYP65606:UYQ65733 VIL65606:VIM65733 VSH65606:VSI65733 WCD65606:WCE65733 WLZ65606:WMA65733 WVV65606:WVW65733 JJ131142:JK131269 TF131142:TG131269 ADB131142:ADC131269 AMX131142:AMY131269 AWT131142:AWU131269 BGP131142:BGQ131269 BQL131142:BQM131269 CAH131142:CAI131269 CKD131142:CKE131269 CTZ131142:CUA131269 DDV131142:DDW131269 DNR131142:DNS131269 DXN131142:DXO131269 EHJ131142:EHK131269 ERF131142:ERG131269 FBB131142:FBC131269 FKX131142:FKY131269 FUT131142:FUU131269 GEP131142:GEQ131269 GOL131142:GOM131269 GYH131142:GYI131269 HID131142:HIE131269 HRZ131142:HSA131269 IBV131142:IBW131269 ILR131142:ILS131269 IVN131142:IVO131269 JFJ131142:JFK131269 JPF131142:JPG131269 JZB131142:JZC131269 KIX131142:KIY131269 KST131142:KSU131269 LCP131142:LCQ131269 LML131142:LMM131269 LWH131142:LWI131269 MGD131142:MGE131269 MPZ131142:MQA131269 MZV131142:MZW131269 NJR131142:NJS131269 NTN131142:NTO131269 ODJ131142:ODK131269 ONF131142:ONG131269 OXB131142:OXC131269 PGX131142:PGY131269 PQT131142:PQU131269 QAP131142:QAQ131269 QKL131142:QKM131269 QUH131142:QUI131269 RED131142:REE131269 RNZ131142:ROA131269 RXV131142:RXW131269 SHR131142:SHS131269 SRN131142:SRO131269 TBJ131142:TBK131269 TLF131142:TLG131269 TVB131142:TVC131269 UEX131142:UEY131269 UOT131142:UOU131269 UYP131142:UYQ131269 VIL131142:VIM131269 VSH131142:VSI131269 WCD131142:WCE131269 WLZ131142:WMA131269 WVV131142:WVW131269 JJ196678:JK196805 TF196678:TG196805 ADB196678:ADC196805 AMX196678:AMY196805 AWT196678:AWU196805 BGP196678:BGQ196805 BQL196678:BQM196805 CAH196678:CAI196805 CKD196678:CKE196805 CTZ196678:CUA196805 DDV196678:DDW196805 DNR196678:DNS196805 DXN196678:DXO196805 EHJ196678:EHK196805 ERF196678:ERG196805 FBB196678:FBC196805 FKX196678:FKY196805 FUT196678:FUU196805 GEP196678:GEQ196805 GOL196678:GOM196805 GYH196678:GYI196805 HID196678:HIE196805 HRZ196678:HSA196805 IBV196678:IBW196805 ILR196678:ILS196805 IVN196678:IVO196805 JFJ196678:JFK196805 JPF196678:JPG196805 JZB196678:JZC196805 KIX196678:KIY196805 KST196678:KSU196805 LCP196678:LCQ196805 LML196678:LMM196805 LWH196678:LWI196805 MGD196678:MGE196805 MPZ196678:MQA196805 MZV196678:MZW196805 NJR196678:NJS196805 NTN196678:NTO196805 ODJ196678:ODK196805 ONF196678:ONG196805 OXB196678:OXC196805 PGX196678:PGY196805 PQT196678:PQU196805 QAP196678:QAQ196805 QKL196678:QKM196805 QUH196678:QUI196805 RED196678:REE196805 RNZ196678:ROA196805 RXV196678:RXW196805 SHR196678:SHS196805 SRN196678:SRO196805 TBJ196678:TBK196805 TLF196678:TLG196805 TVB196678:TVC196805 UEX196678:UEY196805 UOT196678:UOU196805 UYP196678:UYQ196805 VIL196678:VIM196805 VSH196678:VSI196805 WCD196678:WCE196805 WLZ196678:WMA196805 WVV196678:WVW196805 JJ262214:JK262341 TF262214:TG262341 ADB262214:ADC262341 AMX262214:AMY262341 AWT262214:AWU262341 BGP262214:BGQ262341 BQL262214:BQM262341 CAH262214:CAI262341 CKD262214:CKE262341 CTZ262214:CUA262341 DDV262214:DDW262341 DNR262214:DNS262341 DXN262214:DXO262341 EHJ262214:EHK262341 ERF262214:ERG262341 FBB262214:FBC262341 FKX262214:FKY262341 FUT262214:FUU262341 GEP262214:GEQ262341 GOL262214:GOM262341 GYH262214:GYI262341 HID262214:HIE262341 HRZ262214:HSA262341 IBV262214:IBW262341 ILR262214:ILS262341 IVN262214:IVO262341 JFJ262214:JFK262341 JPF262214:JPG262341 JZB262214:JZC262341 KIX262214:KIY262341 KST262214:KSU262341 LCP262214:LCQ262341 LML262214:LMM262341 LWH262214:LWI262341 MGD262214:MGE262341 MPZ262214:MQA262341 MZV262214:MZW262341 NJR262214:NJS262341 NTN262214:NTO262341 ODJ262214:ODK262341 ONF262214:ONG262341 OXB262214:OXC262341 PGX262214:PGY262341 PQT262214:PQU262341 QAP262214:QAQ262341 QKL262214:QKM262341 QUH262214:QUI262341 RED262214:REE262341 RNZ262214:ROA262341 RXV262214:RXW262341 SHR262214:SHS262341 SRN262214:SRO262341 TBJ262214:TBK262341 TLF262214:TLG262341 TVB262214:TVC262341 UEX262214:UEY262341 UOT262214:UOU262341 UYP262214:UYQ262341 VIL262214:VIM262341 VSH262214:VSI262341 WCD262214:WCE262341 WLZ262214:WMA262341 WVV262214:WVW262341 JJ327750:JK327877 TF327750:TG327877 ADB327750:ADC327877 AMX327750:AMY327877 AWT327750:AWU327877 BGP327750:BGQ327877 BQL327750:BQM327877 CAH327750:CAI327877 CKD327750:CKE327877 CTZ327750:CUA327877 DDV327750:DDW327877 DNR327750:DNS327877 DXN327750:DXO327877 EHJ327750:EHK327877 ERF327750:ERG327877 FBB327750:FBC327877 FKX327750:FKY327877 FUT327750:FUU327877 GEP327750:GEQ327877 GOL327750:GOM327877 GYH327750:GYI327877 HID327750:HIE327877 HRZ327750:HSA327877 IBV327750:IBW327877 ILR327750:ILS327877 IVN327750:IVO327877 JFJ327750:JFK327877 JPF327750:JPG327877 JZB327750:JZC327877 KIX327750:KIY327877 KST327750:KSU327877 LCP327750:LCQ327877 LML327750:LMM327877 LWH327750:LWI327877 MGD327750:MGE327877 MPZ327750:MQA327877 MZV327750:MZW327877 NJR327750:NJS327877 NTN327750:NTO327877 ODJ327750:ODK327877 ONF327750:ONG327877 OXB327750:OXC327877 PGX327750:PGY327877 PQT327750:PQU327877 QAP327750:QAQ327877 QKL327750:QKM327877 QUH327750:QUI327877 RED327750:REE327877 RNZ327750:ROA327877 RXV327750:RXW327877 SHR327750:SHS327877 SRN327750:SRO327877 TBJ327750:TBK327877 TLF327750:TLG327877 TVB327750:TVC327877 UEX327750:UEY327877 UOT327750:UOU327877 UYP327750:UYQ327877 VIL327750:VIM327877 VSH327750:VSI327877 WCD327750:WCE327877 WLZ327750:WMA327877 WVV327750:WVW327877 JJ393286:JK393413 TF393286:TG393413 ADB393286:ADC393413 AMX393286:AMY393413 AWT393286:AWU393413 BGP393286:BGQ393413 BQL393286:BQM393413 CAH393286:CAI393413 CKD393286:CKE393413 CTZ393286:CUA393413 DDV393286:DDW393413 DNR393286:DNS393413 DXN393286:DXO393413 EHJ393286:EHK393413 ERF393286:ERG393413 FBB393286:FBC393413 FKX393286:FKY393413 FUT393286:FUU393413 GEP393286:GEQ393413 GOL393286:GOM393413 GYH393286:GYI393413 HID393286:HIE393413 HRZ393286:HSA393413 IBV393286:IBW393413 ILR393286:ILS393413 IVN393286:IVO393413 JFJ393286:JFK393413 JPF393286:JPG393413 JZB393286:JZC393413 KIX393286:KIY393413 KST393286:KSU393413 LCP393286:LCQ393413 LML393286:LMM393413 LWH393286:LWI393413 MGD393286:MGE393413 MPZ393286:MQA393413 MZV393286:MZW393413 NJR393286:NJS393413 NTN393286:NTO393413 ODJ393286:ODK393413 ONF393286:ONG393413 OXB393286:OXC393413 PGX393286:PGY393413 PQT393286:PQU393413 QAP393286:QAQ393413 QKL393286:QKM393413 QUH393286:QUI393413 RED393286:REE393413 RNZ393286:ROA393413 RXV393286:RXW393413 SHR393286:SHS393413 SRN393286:SRO393413 TBJ393286:TBK393413 TLF393286:TLG393413 TVB393286:TVC393413 UEX393286:UEY393413 UOT393286:UOU393413 UYP393286:UYQ393413 VIL393286:VIM393413 VSH393286:VSI393413 WCD393286:WCE393413 WLZ393286:WMA393413 WVV393286:WVW393413 JJ458822:JK458949 TF458822:TG458949 ADB458822:ADC458949 AMX458822:AMY458949 AWT458822:AWU458949 BGP458822:BGQ458949 BQL458822:BQM458949 CAH458822:CAI458949 CKD458822:CKE458949 CTZ458822:CUA458949 DDV458822:DDW458949 DNR458822:DNS458949 DXN458822:DXO458949 EHJ458822:EHK458949 ERF458822:ERG458949 FBB458822:FBC458949 FKX458822:FKY458949 FUT458822:FUU458949 GEP458822:GEQ458949 GOL458822:GOM458949 GYH458822:GYI458949 HID458822:HIE458949 HRZ458822:HSA458949 IBV458822:IBW458949 ILR458822:ILS458949 IVN458822:IVO458949 JFJ458822:JFK458949 JPF458822:JPG458949 JZB458822:JZC458949 KIX458822:KIY458949 KST458822:KSU458949 LCP458822:LCQ458949 LML458822:LMM458949 LWH458822:LWI458949 MGD458822:MGE458949 MPZ458822:MQA458949 MZV458822:MZW458949 NJR458822:NJS458949 NTN458822:NTO458949 ODJ458822:ODK458949 ONF458822:ONG458949 OXB458822:OXC458949 PGX458822:PGY458949 PQT458822:PQU458949 QAP458822:QAQ458949 QKL458822:QKM458949 QUH458822:QUI458949 RED458822:REE458949 RNZ458822:ROA458949 RXV458822:RXW458949 SHR458822:SHS458949 SRN458822:SRO458949 TBJ458822:TBK458949 TLF458822:TLG458949 TVB458822:TVC458949 UEX458822:UEY458949 UOT458822:UOU458949 UYP458822:UYQ458949 VIL458822:VIM458949 VSH458822:VSI458949 WCD458822:WCE458949 WLZ458822:WMA458949 WVV458822:WVW458949 JJ524358:JK524485 TF524358:TG524485 ADB524358:ADC524485 AMX524358:AMY524485 AWT524358:AWU524485 BGP524358:BGQ524485 BQL524358:BQM524485 CAH524358:CAI524485 CKD524358:CKE524485 CTZ524358:CUA524485 DDV524358:DDW524485 DNR524358:DNS524485 DXN524358:DXO524485 EHJ524358:EHK524485 ERF524358:ERG524485 FBB524358:FBC524485 FKX524358:FKY524485 FUT524358:FUU524485 GEP524358:GEQ524485 GOL524358:GOM524485 GYH524358:GYI524485 HID524358:HIE524485 HRZ524358:HSA524485 IBV524358:IBW524485 ILR524358:ILS524485 IVN524358:IVO524485 JFJ524358:JFK524485 JPF524358:JPG524485 JZB524358:JZC524485 KIX524358:KIY524485 KST524358:KSU524485 LCP524358:LCQ524485 LML524358:LMM524485 LWH524358:LWI524485 MGD524358:MGE524485 MPZ524358:MQA524485 MZV524358:MZW524485 NJR524358:NJS524485 NTN524358:NTO524485 ODJ524358:ODK524485 ONF524358:ONG524485 OXB524358:OXC524485 PGX524358:PGY524485 PQT524358:PQU524485 QAP524358:QAQ524485 QKL524358:QKM524485 QUH524358:QUI524485 RED524358:REE524485 RNZ524358:ROA524485 RXV524358:RXW524485 SHR524358:SHS524485 SRN524358:SRO524485 TBJ524358:TBK524485 TLF524358:TLG524485 TVB524358:TVC524485 UEX524358:UEY524485 UOT524358:UOU524485 UYP524358:UYQ524485 VIL524358:VIM524485 VSH524358:VSI524485 WCD524358:WCE524485 WLZ524358:WMA524485 WVV524358:WVW524485 JJ589894:JK590021 TF589894:TG590021 ADB589894:ADC590021 AMX589894:AMY590021 AWT589894:AWU590021 BGP589894:BGQ590021 BQL589894:BQM590021 CAH589894:CAI590021 CKD589894:CKE590021 CTZ589894:CUA590021 DDV589894:DDW590021 DNR589894:DNS590021 DXN589894:DXO590021 EHJ589894:EHK590021 ERF589894:ERG590021 FBB589894:FBC590021 FKX589894:FKY590021 FUT589894:FUU590021 GEP589894:GEQ590021 GOL589894:GOM590021 GYH589894:GYI590021 HID589894:HIE590021 HRZ589894:HSA590021 IBV589894:IBW590021 ILR589894:ILS590021 IVN589894:IVO590021 JFJ589894:JFK590021 JPF589894:JPG590021 JZB589894:JZC590021 KIX589894:KIY590021 KST589894:KSU590021 LCP589894:LCQ590021 LML589894:LMM590021 LWH589894:LWI590021 MGD589894:MGE590021 MPZ589894:MQA590021 MZV589894:MZW590021 NJR589894:NJS590021 NTN589894:NTO590021 ODJ589894:ODK590021 ONF589894:ONG590021 OXB589894:OXC590021 PGX589894:PGY590021 PQT589894:PQU590021 QAP589894:QAQ590021 QKL589894:QKM590021 QUH589894:QUI590021 RED589894:REE590021 RNZ589894:ROA590021 RXV589894:RXW590021 SHR589894:SHS590021 SRN589894:SRO590021 TBJ589894:TBK590021 TLF589894:TLG590021 TVB589894:TVC590021 UEX589894:UEY590021 UOT589894:UOU590021 UYP589894:UYQ590021 VIL589894:VIM590021 VSH589894:VSI590021 WCD589894:WCE590021 WLZ589894:WMA590021 WVV589894:WVW590021 JJ655430:JK655557 TF655430:TG655557 ADB655430:ADC655557 AMX655430:AMY655557 AWT655430:AWU655557 BGP655430:BGQ655557 BQL655430:BQM655557 CAH655430:CAI655557 CKD655430:CKE655557 CTZ655430:CUA655557 DDV655430:DDW655557 DNR655430:DNS655557 DXN655430:DXO655557 EHJ655430:EHK655557 ERF655430:ERG655557 FBB655430:FBC655557 FKX655430:FKY655557 FUT655430:FUU655557 GEP655430:GEQ655557 GOL655430:GOM655557 GYH655430:GYI655557 HID655430:HIE655557 HRZ655430:HSA655557 IBV655430:IBW655557 ILR655430:ILS655557 IVN655430:IVO655557 JFJ655430:JFK655557 JPF655430:JPG655557 JZB655430:JZC655557 KIX655430:KIY655557 KST655430:KSU655557 LCP655430:LCQ655557 LML655430:LMM655557 LWH655430:LWI655557 MGD655430:MGE655557 MPZ655430:MQA655557 MZV655430:MZW655557 NJR655430:NJS655557 NTN655430:NTO655557 ODJ655430:ODK655557 ONF655430:ONG655557 OXB655430:OXC655557 PGX655430:PGY655557 PQT655430:PQU655557 QAP655430:QAQ655557 QKL655430:QKM655557 QUH655430:QUI655557 RED655430:REE655557 RNZ655430:ROA655557 RXV655430:RXW655557 SHR655430:SHS655557 SRN655430:SRO655557 TBJ655430:TBK655557 TLF655430:TLG655557 TVB655430:TVC655557 UEX655430:UEY655557 UOT655430:UOU655557 UYP655430:UYQ655557 VIL655430:VIM655557 VSH655430:VSI655557 WCD655430:WCE655557 WLZ655430:WMA655557 WVV655430:WVW655557 JJ720966:JK721093 TF720966:TG721093 ADB720966:ADC721093 AMX720966:AMY721093 AWT720966:AWU721093 BGP720966:BGQ721093 BQL720966:BQM721093 CAH720966:CAI721093 CKD720966:CKE721093 CTZ720966:CUA721093 DDV720966:DDW721093 DNR720966:DNS721093 DXN720966:DXO721093 EHJ720966:EHK721093 ERF720966:ERG721093 FBB720966:FBC721093 FKX720966:FKY721093 FUT720966:FUU721093 GEP720966:GEQ721093 GOL720966:GOM721093 GYH720966:GYI721093 HID720966:HIE721093 HRZ720966:HSA721093 IBV720966:IBW721093 ILR720966:ILS721093 IVN720966:IVO721093 JFJ720966:JFK721093 JPF720966:JPG721093 JZB720966:JZC721093 KIX720966:KIY721093 KST720966:KSU721093 LCP720966:LCQ721093 LML720966:LMM721093 LWH720966:LWI721093 MGD720966:MGE721093 MPZ720966:MQA721093 MZV720966:MZW721093 NJR720966:NJS721093 NTN720966:NTO721093 ODJ720966:ODK721093 ONF720966:ONG721093 OXB720966:OXC721093 PGX720966:PGY721093 PQT720966:PQU721093 QAP720966:QAQ721093 QKL720966:QKM721093 QUH720966:QUI721093 RED720966:REE721093 RNZ720966:ROA721093 RXV720966:RXW721093 SHR720966:SHS721093 SRN720966:SRO721093 TBJ720966:TBK721093 TLF720966:TLG721093 TVB720966:TVC721093 UEX720966:UEY721093 UOT720966:UOU721093 UYP720966:UYQ721093 VIL720966:VIM721093 VSH720966:VSI721093 WCD720966:WCE721093 WLZ720966:WMA721093 WVV720966:WVW721093 JJ786502:JK786629 TF786502:TG786629 ADB786502:ADC786629 AMX786502:AMY786629 AWT786502:AWU786629 BGP786502:BGQ786629 BQL786502:BQM786629 CAH786502:CAI786629 CKD786502:CKE786629 CTZ786502:CUA786629 DDV786502:DDW786629 DNR786502:DNS786629 DXN786502:DXO786629 EHJ786502:EHK786629 ERF786502:ERG786629 FBB786502:FBC786629 FKX786502:FKY786629 FUT786502:FUU786629 GEP786502:GEQ786629 GOL786502:GOM786629 GYH786502:GYI786629 HID786502:HIE786629 HRZ786502:HSA786629 IBV786502:IBW786629 ILR786502:ILS786629 IVN786502:IVO786629 JFJ786502:JFK786629 JPF786502:JPG786629 JZB786502:JZC786629 KIX786502:KIY786629 KST786502:KSU786629 LCP786502:LCQ786629 LML786502:LMM786629 LWH786502:LWI786629 MGD786502:MGE786629 MPZ786502:MQA786629 MZV786502:MZW786629 NJR786502:NJS786629 NTN786502:NTO786629 ODJ786502:ODK786629 ONF786502:ONG786629 OXB786502:OXC786629 PGX786502:PGY786629 PQT786502:PQU786629 QAP786502:QAQ786629 QKL786502:QKM786629 QUH786502:QUI786629 RED786502:REE786629 RNZ786502:ROA786629 RXV786502:RXW786629 SHR786502:SHS786629 SRN786502:SRO786629 TBJ786502:TBK786629 TLF786502:TLG786629 TVB786502:TVC786629 UEX786502:UEY786629 UOT786502:UOU786629 UYP786502:UYQ786629 VIL786502:VIM786629 VSH786502:VSI786629 WCD786502:WCE786629 WLZ786502:WMA786629 WVV786502:WVW786629 JJ852038:JK852165 TF852038:TG852165 ADB852038:ADC852165 AMX852038:AMY852165 AWT852038:AWU852165 BGP852038:BGQ852165 BQL852038:BQM852165 CAH852038:CAI852165 CKD852038:CKE852165 CTZ852038:CUA852165 DDV852038:DDW852165 DNR852038:DNS852165 DXN852038:DXO852165 EHJ852038:EHK852165 ERF852038:ERG852165 FBB852038:FBC852165 FKX852038:FKY852165 FUT852038:FUU852165 GEP852038:GEQ852165 GOL852038:GOM852165 GYH852038:GYI852165 HID852038:HIE852165 HRZ852038:HSA852165 IBV852038:IBW852165 ILR852038:ILS852165 IVN852038:IVO852165 JFJ852038:JFK852165 JPF852038:JPG852165 JZB852038:JZC852165 KIX852038:KIY852165 KST852038:KSU852165 LCP852038:LCQ852165 LML852038:LMM852165 LWH852038:LWI852165 MGD852038:MGE852165 MPZ852038:MQA852165 MZV852038:MZW852165 NJR852038:NJS852165 NTN852038:NTO852165 ODJ852038:ODK852165 ONF852038:ONG852165 OXB852038:OXC852165 PGX852038:PGY852165 PQT852038:PQU852165 QAP852038:QAQ852165 QKL852038:QKM852165 QUH852038:QUI852165 RED852038:REE852165 RNZ852038:ROA852165 RXV852038:RXW852165 SHR852038:SHS852165 SRN852038:SRO852165 TBJ852038:TBK852165 TLF852038:TLG852165 TVB852038:TVC852165 UEX852038:UEY852165 UOT852038:UOU852165 UYP852038:UYQ852165 VIL852038:VIM852165 VSH852038:VSI852165 WCD852038:WCE852165 WLZ852038:WMA852165 WVV852038:WVW852165 JJ917574:JK917701 TF917574:TG917701 ADB917574:ADC917701 AMX917574:AMY917701 AWT917574:AWU917701 BGP917574:BGQ917701 BQL917574:BQM917701 CAH917574:CAI917701 CKD917574:CKE917701 CTZ917574:CUA917701 DDV917574:DDW917701 DNR917574:DNS917701 DXN917574:DXO917701 EHJ917574:EHK917701 ERF917574:ERG917701 FBB917574:FBC917701 FKX917574:FKY917701 FUT917574:FUU917701 GEP917574:GEQ917701 GOL917574:GOM917701 GYH917574:GYI917701 HID917574:HIE917701 HRZ917574:HSA917701 IBV917574:IBW917701 ILR917574:ILS917701 IVN917574:IVO917701 JFJ917574:JFK917701 JPF917574:JPG917701 JZB917574:JZC917701 KIX917574:KIY917701 KST917574:KSU917701 LCP917574:LCQ917701 LML917574:LMM917701 LWH917574:LWI917701 MGD917574:MGE917701 MPZ917574:MQA917701 MZV917574:MZW917701 NJR917574:NJS917701 NTN917574:NTO917701 ODJ917574:ODK917701 ONF917574:ONG917701 OXB917574:OXC917701 PGX917574:PGY917701 PQT917574:PQU917701 QAP917574:QAQ917701 QKL917574:QKM917701 QUH917574:QUI917701 RED917574:REE917701 RNZ917574:ROA917701 RXV917574:RXW917701 SHR917574:SHS917701 SRN917574:SRO917701 TBJ917574:TBK917701 TLF917574:TLG917701 TVB917574:TVC917701 UEX917574:UEY917701 UOT917574:UOU917701 UYP917574:UYQ917701 VIL917574:VIM917701 VSH917574:VSI917701 WCD917574:WCE917701 WLZ917574:WMA917701 WVV917574:WVW917701 JJ983110:JK983237 TF983110:TG983237 ADB983110:ADC983237 AMX983110:AMY983237 AWT983110:AWU983237 BGP983110:BGQ983237 BQL983110:BQM983237 CAH983110:CAI983237 CKD983110:CKE983237 CTZ983110:CUA983237 DDV983110:DDW983237 DNR983110:DNS983237 DXN983110:DXO983237 EHJ983110:EHK983237 ERF983110:ERG983237 FBB983110:FBC983237 FKX983110:FKY983237 FUT983110:FUU983237 GEP983110:GEQ983237 GOL983110:GOM983237 GYH983110:GYI983237 HID983110:HIE983237 HRZ983110:HSA983237 IBV983110:IBW983237 ILR983110:ILS983237 IVN983110:IVO983237 JFJ983110:JFK983237 JPF983110:JPG983237 JZB983110:JZC983237 KIX983110:KIY983237 KST983110:KSU983237 LCP983110:LCQ983237 LML983110:LMM983237 LWH983110:LWI983237 MGD983110:MGE983237 MPZ983110:MQA983237 MZV983110:MZW983237 NJR983110:NJS983237 NTN983110:NTO983237 ODJ983110:ODK983237 ONF983110:ONG983237 OXB983110:OXC983237 PGX983110:PGY983237 PQT983110:PQU983237 QAP983110:QAQ983237 QKL983110:QKM983237 QUH983110:QUI983237 RED983110:REE983237 RNZ983110:ROA983237 RXV983110:RXW983237 SHR983110:SHS983237 SRN983110:SRO983237 TBJ983110:TBK983237 TLF983110:TLG983237 TVB983110:TVC983237 UEX983110:UEY983237 UOT983110:UOU983237 UYP983110:UYQ983237 VIL983110:VIM983237 VSH983110:VSI983237 WCD983110:WCE983237 WLZ983110:WMA983237 WVV983110:WVW983237 H65494:I65690 JI65494:JI65690 TE65494:TE65690 ADA65494:ADA65690 AMW65494:AMW65690 AWS65494:AWS65690 BGO65494:BGO65690 BQK65494:BQK65690 CAG65494:CAG65690 CKC65494:CKC65690 CTY65494:CTY65690 DDU65494:DDU65690 DNQ65494:DNQ65690 DXM65494:DXM65690 EHI65494:EHI65690 ERE65494:ERE65690 FBA65494:FBA65690 FKW65494:FKW65690 FUS65494:FUS65690 GEO65494:GEO65690 GOK65494:GOK65690 GYG65494:GYG65690 HIC65494:HIC65690 HRY65494:HRY65690 IBU65494:IBU65690 ILQ65494:ILQ65690 IVM65494:IVM65690 JFI65494:JFI65690 JPE65494:JPE65690 JZA65494:JZA65690 KIW65494:KIW65690 KSS65494:KSS65690 LCO65494:LCO65690 LMK65494:LMK65690 LWG65494:LWG65690 MGC65494:MGC65690 MPY65494:MPY65690 MZU65494:MZU65690 NJQ65494:NJQ65690 NTM65494:NTM65690 ODI65494:ODI65690 ONE65494:ONE65690 OXA65494:OXA65690 PGW65494:PGW65690 PQS65494:PQS65690 QAO65494:QAO65690 QKK65494:QKK65690 QUG65494:QUG65690 REC65494:REC65690 RNY65494:RNY65690 RXU65494:RXU65690 SHQ65494:SHQ65690 SRM65494:SRM65690 TBI65494:TBI65690 TLE65494:TLE65690 TVA65494:TVA65690 UEW65494:UEW65690 UOS65494:UOS65690 UYO65494:UYO65690 VIK65494:VIK65690 VSG65494:VSG65690 WCC65494:WCC65690 WLY65494:WLY65690 WVU65494:WVU65690 H131030:I131226 JI131030:JI131226 TE131030:TE131226 ADA131030:ADA131226 AMW131030:AMW131226 AWS131030:AWS131226 BGO131030:BGO131226 BQK131030:BQK131226 CAG131030:CAG131226 CKC131030:CKC131226 CTY131030:CTY131226 DDU131030:DDU131226 DNQ131030:DNQ131226 DXM131030:DXM131226 EHI131030:EHI131226 ERE131030:ERE131226 FBA131030:FBA131226 FKW131030:FKW131226 FUS131030:FUS131226 GEO131030:GEO131226 GOK131030:GOK131226 GYG131030:GYG131226 HIC131030:HIC131226 HRY131030:HRY131226 IBU131030:IBU131226 ILQ131030:ILQ131226 IVM131030:IVM131226 JFI131030:JFI131226 JPE131030:JPE131226 JZA131030:JZA131226 KIW131030:KIW131226 KSS131030:KSS131226 LCO131030:LCO131226 LMK131030:LMK131226 LWG131030:LWG131226 MGC131030:MGC131226 MPY131030:MPY131226 MZU131030:MZU131226 NJQ131030:NJQ131226 NTM131030:NTM131226 ODI131030:ODI131226 ONE131030:ONE131226 OXA131030:OXA131226 PGW131030:PGW131226 PQS131030:PQS131226 QAO131030:QAO131226 QKK131030:QKK131226 QUG131030:QUG131226 REC131030:REC131226 RNY131030:RNY131226 RXU131030:RXU131226 SHQ131030:SHQ131226 SRM131030:SRM131226 TBI131030:TBI131226 TLE131030:TLE131226 TVA131030:TVA131226 UEW131030:UEW131226 UOS131030:UOS131226 UYO131030:UYO131226 VIK131030:VIK131226 VSG131030:VSG131226 WCC131030:WCC131226 WLY131030:WLY131226 WVU131030:WVU131226 H196566:I196762 JI196566:JI196762 TE196566:TE196762 ADA196566:ADA196762 AMW196566:AMW196762 AWS196566:AWS196762 BGO196566:BGO196762 BQK196566:BQK196762 CAG196566:CAG196762 CKC196566:CKC196762 CTY196566:CTY196762 DDU196566:DDU196762 DNQ196566:DNQ196762 DXM196566:DXM196762 EHI196566:EHI196762 ERE196566:ERE196762 FBA196566:FBA196762 FKW196566:FKW196762 FUS196566:FUS196762 GEO196566:GEO196762 GOK196566:GOK196762 GYG196566:GYG196762 HIC196566:HIC196762 HRY196566:HRY196762 IBU196566:IBU196762 ILQ196566:ILQ196762 IVM196566:IVM196762 JFI196566:JFI196762 JPE196566:JPE196762 JZA196566:JZA196762 KIW196566:KIW196762 KSS196566:KSS196762 LCO196566:LCO196762 LMK196566:LMK196762 LWG196566:LWG196762 MGC196566:MGC196762 MPY196566:MPY196762 MZU196566:MZU196762 NJQ196566:NJQ196762 NTM196566:NTM196762 ODI196566:ODI196762 ONE196566:ONE196762 OXA196566:OXA196762 PGW196566:PGW196762 PQS196566:PQS196762 QAO196566:QAO196762 QKK196566:QKK196762 QUG196566:QUG196762 REC196566:REC196762 RNY196566:RNY196762 RXU196566:RXU196762 SHQ196566:SHQ196762 SRM196566:SRM196762 TBI196566:TBI196762 TLE196566:TLE196762 TVA196566:TVA196762 UEW196566:UEW196762 UOS196566:UOS196762 UYO196566:UYO196762 VIK196566:VIK196762 VSG196566:VSG196762 WCC196566:WCC196762 WLY196566:WLY196762 WVU196566:WVU196762 H262102:I262298 JI262102:JI262298 TE262102:TE262298 ADA262102:ADA262298 AMW262102:AMW262298 AWS262102:AWS262298 BGO262102:BGO262298 BQK262102:BQK262298 CAG262102:CAG262298 CKC262102:CKC262298 CTY262102:CTY262298 DDU262102:DDU262298 DNQ262102:DNQ262298 DXM262102:DXM262298 EHI262102:EHI262298 ERE262102:ERE262298 FBA262102:FBA262298 FKW262102:FKW262298 FUS262102:FUS262298 GEO262102:GEO262298 GOK262102:GOK262298 GYG262102:GYG262298 HIC262102:HIC262298 HRY262102:HRY262298 IBU262102:IBU262298 ILQ262102:ILQ262298 IVM262102:IVM262298 JFI262102:JFI262298 JPE262102:JPE262298 JZA262102:JZA262298 KIW262102:KIW262298 KSS262102:KSS262298 LCO262102:LCO262298 LMK262102:LMK262298 LWG262102:LWG262298 MGC262102:MGC262298 MPY262102:MPY262298 MZU262102:MZU262298 NJQ262102:NJQ262298 NTM262102:NTM262298 ODI262102:ODI262298 ONE262102:ONE262298 OXA262102:OXA262298 PGW262102:PGW262298 PQS262102:PQS262298 QAO262102:QAO262298 QKK262102:QKK262298 QUG262102:QUG262298 REC262102:REC262298 RNY262102:RNY262298 RXU262102:RXU262298 SHQ262102:SHQ262298 SRM262102:SRM262298 TBI262102:TBI262298 TLE262102:TLE262298 TVA262102:TVA262298 UEW262102:UEW262298 UOS262102:UOS262298 UYO262102:UYO262298 VIK262102:VIK262298 VSG262102:VSG262298 WCC262102:WCC262298 WLY262102:WLY262298 WVU262102:WVU262298 H327638:I327834 JI327638:JI327834 TE327638:TE327834 ADA327638:ADA327834 AMW327638:AMW327834 AWS327638:AWS327834 BGO327638:BGO327834 BQK327638:BQK327834 CAG327638:CAG327834 CKC327638:CKC327834 CTY327638:CTY327834 DDU327638:DDU327834 DNQ327638:DNQ327834 DXM327638:DXM327834 EHI327638:EHI327834 ERE327638:ERE327834 FBA327638:FBA327834 FKW327638:FKW327834 FUS327638:FUS327834 GEO327638:GEO327834 GOK327638:GOK327834 GYG327638:GYG327834 HIC327638:HIC327834 HRY327638:HRY327834 IBU327638:IBU327834 ILQ327638:ILQ327834 IVM327638:IVM327834 JFI327638:JFI327834 JPE327638:JPE327834 JZA327638:JZA327834 KIW327638:KIW327834 KSS327638:KSS327834 LCO327638:LCO327834 LMK327638:LMK327834 LWG327638:LWG327834 MGC327638:MGC327834 MPY327638:MPY327834 MZU327638:MZU327834 NJQ327638:NJQ327834 NTM327638:NTM327834 ODI327638:ODI327834 ONE327638:ONE327834 OXA327638:OXA327834 PGW327638:PGW327834 PQS327638:PQS327834 QAO327638:QAO327834 QKK327638:QKK327834 QUG327638:QUG327834 REC327638:REC327834 RNY327638:RNY327834 RXU327638:RXU327834 SHQ327638:SHQ327834 SRM327638:SRM327834 TBI327638:TBI327834 TLE327638:TLE327834 TVA327638:TVA327834 UEW327638:UEW327834 UOS327638:UOS327834 UYO327638:UYO327834 VIK327638:VIK327834 VSG327638:VSG327834 WCC327638:WCC327834 WLY327638:WLY327834 WVU327638:WVU327834 H393174:I393370 JI393174:JI393370 TE393174:TE393370 ADA393174:ADA393370 AMW393174:AMW393370 AWS393174:AWS393370 BGO393174:BGO393370 BQK393174:BQK393370 CAG393174:CAG393370 CKC393174:CKC393370 CTY393174:CTY393370 DDU393174:DDU393370 DNQ393174:DNQ393370 DXM393174:DXM393370 EHI393174:EHI393370 ERE393174:ERE393370 FBA393174:FBA393370 FKW393174:FKW393370 FUS393174:FUS393370 GEO393174:GEO393370 GOK393174:GOK393370 GYG393174:GYG393370 HIC393174:HIC393370 HRY393174:HRY393370 IBU393174:IBU393370 ILQ393174:ILQ393370 IVM393174:IVM393370 JFI393174:JFI393370 JPE393174:JPE393370 JZA393174:JZA393370 KIW393174:KIW393370 KSS393174:KSS393370 LCO393174:LCO393370 LMK393174:LMK393370 LWG393174:LWG393370 MGC393174:MGC393370 MPY393174:MPY393370 MZU393174:MZU393370 NJQ393174:NJQ393370 NTM393174:NTM393370 ODI393174:ODI393370 ONE393174:ONE393370 OXA393174:OXA393370 PGW393174:PGW393370 PQS393174:PQS393370 QAO393174:QAO393370 QKK393174:QKK393370 QUG393174:QUG393370 REC393174:REC393370 RNY393174:RNY393370 RXU393174:RXU393370 SHQ393174:SHQ393370 SRM393174:SRM393370 TBI393174:TBI393370 TLE393174:TLE393370 TVA393174:TVA393370 UEW393174:UEW393370 UOS393174:UOS393370 UYO393174:UYO393370 VIK393174:VIK393370 VSG393174:VSG393370 WCC393174:WCC393370 WLY393174:WLY393370 WVU393174:WVU393370 H458710:I458906 JI458710:JI458906 TE458710:TE458906 ADA458710:ADA458906 AMW458710:AMW458906 AWS458710:AWS458906 BGO458710:BGO458906 BQK458710:BQK458906 CAG458710:CAG458906 CKC458710:CKC458906 CTY458710:CTY458906 DDU458710:DDU458906 DNQ458710:DNQ458906 DXM458710:DXM458906 EHI458710:EHI458906 ERE458710:ERE458906 FBA458710:FBA458906 FKW458710:FKW458906 FUS458710:FUS458906 GEO458710:GEO458906 GOK458710:GOK458906 GYG458710:GYG458906 HIC458710:HIC458906 HRY458710:HRY458906 IBU458710:IBU458906 ILQ458710:ILQ458906 IVM458710:IVM458906 JFI458710:JFI458906 JPE458710:JPE458906 JZA458710:JZA458906 KIW458710:KIW458906 KSS458710:KSS458906 LCO458710:LCO458906 LMK458710:LMK458906 LWG458710:LWG458906 MGC458710:MGC458906 MPY458710:MPY458906 MZU458710:MZU458906 NJQ458710:NJQ458906 NTM458710:NTM458906 ODI458710:ODI458906 ONE458710:ONE458906 OXA458710:OXA458906 PGW458710:PGW458906 PQS458710:PQS458906 QAO458710:QAO458906 QKK458710:QKK458906 QUG458710:QUG458906 REC458710:REC458906 RNY458710:RNY458906 RXU458710:RXU458906 SHQ458710:SHQ458906 SRM458710:SRM458906 TBI458710:TBI458906 TLE458710:TLE458906 TVA458710:TVA458906 UEW458710:UEW458906 UOS458710:UOS458906 UYO458710:UYO458906 VIK458710:VIK458906 VSG458710:VSG458906 WCC458710:WCC458906 WLY458710:WLY458906 WVU458710:WVU458906 H524246:I524442 JI524246:JI524442 TE524246:TE524442 ADA524246:ADA524442 AMW524246:AMW524442 AWS524246:AWS524442 BGO524246:BGO524442 BQK524246:BQK524442 CAG524246:CAG524442 CKC524246:CKC524442 CTY524246:CTY524442 DDU524246:DDU524442 DNQ524246:DNQ524442 DXM524246:DXM524442 EHI524246:EHI524442 ERE524246:ERE524442 FBA524246:FBA524442 FKW524246:FKW524442 FUS524246:FUS524442 GEO524246:GEO524442 GOK524246:GOK524442 GYG524246:GYG524442 HIC524246:HIC524442 HRY524246:HRY524442 IBU524246:IBU524442 ILQ524246:ILQ524442 IVM524246:IVM524442 JFI524246:JFI524442 JPE524246:JPE524442 JZA524246:JZA524442 KIW524246:KIW524442 KSS524246:KSS524442 LCO524246:LCO524442 LMK524246:LMK524442 LWG524246:LWG524442 MGC524246:MGC524442 MPY524246:MPY524442 MZU524246:MZU524442 NJQ524246:NJQ524442 NTM524246:NTM524442 ODI524246:ODI524442 ONE524246:ONE524442 OXA524246:OXA524442 PGW524246:PGW524442 PQS524246:PQS524442 QAO524246:QAO524442 QKK524246:QKK524442 QUG524246:QUG524442 REC524246:REC524442 RNY524246:RNY524442 RXU524246:RXU524442 SHQ524246:SHQ524442 SRM524246:SRM524442 TBI524246:TBI524442 TLE524246:TLE524442 TVA524246:TVA524442 UEW524246:UEW524442 UOS524246:UOS524442 UYO524246:UYO524442 VIK524246:VIK524442 VSG524246:VSG524442 WCC524246:WCC524442 WLY524246:WLY524442 WVU524246:WVU524442 H589782:I589978 JI589782:JI589978 TE589782:TE589978 ADA589782:ADA589978 AMW589782:AMW589978 AWS589782:AWS589978 BGO589782:BGO589978 BQK589782:BQK589978 CAG589782:CAG589978 CKC589782:CKC589978 CTY589782:CTY589978 DDU589782:DDU589978 DNQ589782:DNQ589978 DXM589782:DXM589978 EHI589782:EHI589978 ERE589782:ERE589978 FBA589782:FBA589978 FKW589782:FKW589978 FUS589782:FUS589978 GEO589782:GEO589978 GOK589782:GOK589978 GYG589782:GYG589978 HIC589782:HIC589978 HRY589782:HRY589978 IBU589782:IBU589978 ILQ589782:ILQ589978 IVM589782:IVM589978 JFI589782:JFI589978 JPE589782:JPE589978 JZA589782:JZA589978 KIW589782:KIW589978 KSS589782:KSS589978 LCO589782:LCO589978 LMK589782:LMK589978 LWG589782:LWG589978 MGC589782:MGC589978 MPY589782:MPY589978 MZU589782:MZU589978 NJQ589782:NJQ589978 NTM589782:NTM589978 ODI589782:ODI589978 ONE589782:ONE589978 OXA589782:OXA589978 PGW589782:PGW589978 PQS589782:PQS589978 QAO589782:QAO589978 QKK589782:QKK589978 QUG589782:QUG589978 REC589782:REC589978 RNY589782:RNY589978 RXU589782:RXU589978 SHQ589782:SHQ589978 SRM589782:SRM589978 TBI589782:TBI589978 TLE589782:TLE589978 TVA589782:TVA589978 UEW589782:UEW589978 UOS589782:UOS589978 UYO589782:UYO589978 VIK589782:VIK589978 VSG589782:VSG589978 WCC589782:WCC589978 WLY589782:WLY589978 WVU589782:WVU589978 H655318:I655514 JI655318:JI655514 TE655318:TE655514 ADA655318:ADA655514 AMW655318:AMW655514 AWS655318:AWS655514 BGO655318:BGO655514 BQK655318:BQK655514 CAG655318:CAG655514 CKC655318:CKC655514 CTY655318:CTY655514 DDU655318:DDU655514 DNQ655318:DNQ655514 DXM655318:DXM655514 EHI655318:EHI655514 ERE655318:ERE655514 FBA655318:FBA655514 FKW655318:FKW655514 FUS655318:FUS655514 GEO655318:GEO655514 GOK655318:GOK655514 GYG655318:GYG655514 HIC655318:HIC655514 HRY655318:HRY655514 IBU655318:IBU655514 ILQ655318:ILQ655514 IVM655318:IVM655514 JFI655318:JFI655514 JPE655318:JPE655514 JZA655318:JZA655514 KIW655318:KIW655514 KSS655318:KSS655514 LCO655318:LCO655514 LMK655318:LMK655514 LWG655318:LWG655514 MGC655318:MGC655514 MPY655318:MPY655514 MZU655318:MZU655514 NJQ655318:NJQ655514 NTM655318:NTM655514 ODI655318:ODI655514 ONE655318:ONE655514 OXA655318:OXA655514 PGW655318:PGW655514 PQS655318:PQS655514 QAO655318:QAO655514 QKK655318:QKK655514 QUG655318:QUG655514 REC655318:REC655514 RNY655318:RNY655514 RXU655318:RXU655514 SHQ655318:SHQ655514 SRM655318:SRM655514 TBI655318:TBI655514 TLE655318:TLE655514 TVA655318:TVA655514 UEW655318:UEW655514 UOS655318:UOS655514 UYO655318:UYO655514 VIK655318:VIK655514 VSG655318:VSG655514 WCC655318:WCC655514 WLY655318:WLY655514 WVU655318:WVU655514 H720854:I721050 JI720854:JI721050 TE720854:TE721050 ADA720854:ADA721050 AMW720854:AMW721050 AWS720854:AWS721050 BGO720854:BGO721050 BQK720854:BQK721050 CAG720854:CAG721050 CKC720854:CKC721050 CTY720854:CTY721050 DDU720854:DDU721050 DNQ720854:DNQ721050 DXM720854:DXM721050 EHI720854:EHI721050 ERE720854:ERE721050 FBA720854:FBA721050 FKW720854:FKW721050 FUS720854:FUS721050 GEO720854:GEO721050 GOK720854:GOK721050 GYG720854:GYG721050 HIC720854:HIC721050 HRY720854:HRY721050 IBU720854:IBU721050 ILQ720854:ILQ721050 IVM720854:IVM721050 JFI720854:JFI721050 JPE720854:JPE721050 JZA720854:JZA721050 KIW720854:KIW721050 KSS720854:KSS721050 LCO720854:LCO721050 LMK720854:LMK721050 LWG720854:LWG721050 MGC720854:MGC721050 MPY720854:MPY721050 MZU720854:MZU721050 NJQ720854:NJQ721050 NTM720854:NTM721050 ODI720854:ODI721050 ONE720854:ONE721050 OXA720854:OXA721050 PGW720854:PGW721050 PQS720854:PQS721050 QAO720854:QAO721050 QKK720854:QKK721050 QUG720854:QUG721050 REC720854:REC721050 RNY720854:RNY721050 RXU720854:RXU721050 SHQ720854:SHQ721050 SRM720854:SRM721050 TBI720854:TBI721050 TLE720854:TLE721050 TVA720854:TVA721050 UEW720854:UEW721050 UOS720854:UOS721050 UYO720854:UYO721050 VIK720854:VIK721050 VSG720854:VSG721050 WCC720854:WCC721050 WLY720854:WLY721050 WVU720854:WVU721050 H786390:I786586 JI786390:JI786586 TE786390:TE786586 ADA786390:ADA786586 AMW786390:AMW786586 AWS786390:AWS786586 BGO786390:BGO786586 BQK786390:BQK786586 CAG786390:CAG786586 CKC786390:CKC786586 CTY786390:CTY786586 DDU786390:DDU786586 DNQ786390:DNQ786586 DXM786390:DXM786586 EHI786390:EHI786586 ERE786390:ERE786586 FBA786390:FBA786586 FKW786390:FKW786586 FUS786390:FUS786586 GEO786390:GEO786586 GOK786390:GOK786586 GYG786390:GYG786586 HIC786390:HIC786586 HRY786390:HRY786586 IBU786390:IBU786586 ILQ786390:ILQ786586 IVM786390:IVM786586 JFI786390:JFI786586 JPE786390:JPE786586 JZA786390:JZA786586 KIW786390:KIW786586 KSS786390:KSS786586 LCO786390:LCO786586 LMK786390:LMK786586 LWG786390:LWG786586 MGC786390:MGC786586 MPY786390:MPY786586 MZU786390:MZU786586 NJQ786390:NJQ786586 NTM786390:NTM786586 ODI786390:ODI786586 ONE786390:ONE786586 OXA786390:OXA786586 PGW786390:PGW786586 PQS786390:PQS786586 QAO786390:QAO786586 QKK786390:QKK786586 QUG786390:QUG786586 REC786390:REC786586 RNY786390:RNY786586 RXU786390:RXU786586 SHQ786390:SHQ786586 SRM786390:SRM786586 TBI786390:TBI786586 TLE786390:TLE786586 TVA786390:TVA786586 UEW786390:UEW786586 UOS786390:UOS786586 UYO786390:UYO786586 VIK786390:VIK786586 VSG786390:VSG786586 WCC786390:WCC786586 WLY786390:WLY786586 WVU786390:WVU786586 H851926:I852122 JI851926:JI852122 TE851926:TE852122 ADA851926:ADA852122 AMW851926:AMW852122 AWS851926:AWS852122 BGO851926:BGO852122 BQK851926:BQK852122 CAG851926:CAG852122 CKC851926:CKC852122 CTY851926:CTY852122 DDU851926:DDU852122 DNQ851926:DNQ852122 DXM851926:DXM852122 EHI851926:EHI852122 ERE851926:ERE852122 FBA851926:FBA852122 FKW851926:FKW852122 FUS851926:FUS852122 GEO851926:GEO852122 GOK851926:GOK852122 GYG851926:GYG852122 HIC851926:HIC852122 HRY851926:HRY852122 IBU851926:IBU852122 ILQ851926:ILQ852122 IVM851926:IVM852122 JFI851926:JFI852122 JPE851926:JPE852122 JZA851926:JZA852122 KIW851926:KIW852122 KSS851926:KSS852122 LCO851926:LCO852122 LMK851926:LMK852122 LWG851926:LWG852122 MGC851926:MGC852122 MPY851926:MPY852122 MZU851926:MZU852122 NJQ851926:NJQ852122 NTM851926:NTM852122 ODI851926:ODI852122 ONE851926:ONE852122 OXA851926:OXA852122 PGW851926:PGW852122 PQS851926:PQS852122 QAO851926:QAO852122 QKK851926:QKK852122 QUG851926:QUG852122 REC851926:REC852122 RNY851926:RNY852122 RXU851926:RXU852122 SHQ851926:SHQ852122 SRM851926:SRM852122 TBI851926:TBI852122 TLE851926:TLE852122 TVA851926:TVA852122 UEW851926:UEW852122 UOS851926:UOS852122 UYO851926:UYO852122 VIK851926:VIK852122 VSG851926:VSG852122 WCC851926:WCC852122 WLY851926:WLY852122 WVU851926:WVU852122 H917462:I917658 JI917462:JI917658 TE917462:TE917658 ADA917462:ADA917658 AMW917462:AMW917658 AWS917462:AWS917658 BGO917462:BGO917658 BQK917462:BQK917658 CAG917462:CAG917658 CKC917462:CKC917658 CTY917462:CTY917658 DDU917462:DDU917658 DNQ917462:DNQ917658 DXM917462:DXM917658 EHI917462:EHI917658 ERE917462:ERE917658 FBA917462:FBA917658 FKW917462:FKW917658 FUS917462:FUS917658 GEO917462:GEO917658 GOK917462:GOK917658 GYG917462:GYG917658 HIC917462:HIC917658 HRY917462:HRY917658 IBU917462:IBU917658 ILQ917462:ILQ917658 IVM917462:IVM917658 JFI917462:JFI917658 JPE917462:JPE917658 JZA917462:JZA917658 KIW917462:KIW917658 KSS917462:KSS917658 LCO917462:LCO917658 LMK917462:LMK917658 LWG917462:LWG917658 MGC917462:MGC917658 MPY917462:MPY917658 MZU917462:MZU917658 NJQ917462:NJQ917658 NTM917462:NTM917658 ODI917462:ODI917658 ONE917462:ONE917658 OXA917462:OXA917658 PGW917462:PGW917658 PQS917462:PQS917658 QAO917462:QAO917658 QKK917462:QKK917658 QUG917462:QUG917658 REC917462:REC917658 RNY917462:RNY917658 RXU917462:RXU917658 SHQ917462:SHQ917658 SRM917462:SRM917658 TBI917462:TBI917658 TLE917462:TLE917658 TVA917462:TVA917658 UEW917462:UEW917658 UOS917462:UOS917658 UYO917462:UYO917658 VIK917462:VIK917658 VSG917462:VSG917658 WCC917462:WCC917658 WLY917462:WLY917658 WVU917462:WVU917658 H982998:I983194 JI982998:JI983194 TE982998:TE983194 ADA982998:ADA983194 AMW982998:AMW983194 AWS982998:AWS983194 BGO982998:BGO983194 BQK982998:BQK983194 CAG982998:CAG983194 CKC982998:CKC983194 CTY982998:CTY983194 DDU982998:DDU983194 DNQ982998:DNQ983194 DXM982998:DXM983194 EHI982998:EHI983194 ERE982998:ERE983194 FBA982998:FBA983194 FKW982998:FKW983194 FUS982998:FUS983194 GEO982998:GEO983194 GOK982998:GOK983194 GYG982998:GYG983194 HIC982998:HIC983194 HRY982998:HRY983194 IBU982998:IBU983194 ILQ982998:ILQ983194 IVM982998:IVM983194 JFI982998:JFI983194 JPE982998:JPE983194 JZA982998:JZA983194 KIW982998:KIW983194 KSS982998:KSS983194 LCO982998:LCO983194 LMK982998:LMK983194 LWG982998:LWG983194 MGC982998:MGC983194 MPY982998:MPY983194 MZU982998:MZU983194 NJQ982998:NJQ983194 NTM982998:NTM983194 ODI982998:ODI983194 ONE982998:ONE983194 OXA982998:OXA983194 PGW982998:PGW983194 PQS982998:PQS983194 QAO982998:QAO983194 QKK982998:QKK983194 QUG982998:QUG983194 REC982998:REC983194 RNY982998:RNY983194 RXU982998:RXU983194 SHQ982998:SHQ983194 SRM982998:SRM983194 TBI982998:TBI983194 TLE982998:TLE983194 TVA982998:TVA983194 UEW982998:UEW983194 UOS982998:UOS983194 UYO982998:UYO983194 VIK982998:VIK983194 VSG982998:VSG983194 WCC982998:WCC983194 WLY982998:WLY983194 WVU982998:WVU983194 JJ65494:JK65604 TF65494:TG65604 ADB65494:ADC65604 AMX65494:AMY65604 AWT65494:AWU65604 BGP65494:BGQ65604 BQL65494:BQM65604 CAH65494:CAI65604 CKD65494:CKE65604 CTZ65494:CUA65604 DDV65494:DDW65604 DNR65494:DNS65604 DXN65494:DXO65604 EHJ65494:EHK65604 ERF65494:ERG65604 FBB65494:FBC65604 FKX65494:FKY65604 FUT65494:FUU65604 GEP65494:GEQ65604 GOL65494:GOM65604 GYH65494:GYI65604 HID65494:HIE65604 HRZ65494:HSA65604 IBV65494:IBW65604 ILR65494:ILS65604 IVN65494:IVO65604 JFJ65494:JFK65604 JPF65494:JPG65604 JZB65494:JZC65604 KIX65494:KIY65604 KST65494:KSU65604 LCP65494:LCQ65604 LML65494:LMM65604 LWH65494:LWI65604 MGD65494:MGE65604 MPZ65494:MQA65604 MZV65494:MZW65604 NJR65494:NJS65604 NTN65494:NTO65604 ODJ65494:ODK65604 ONF65494:ONG65604 OXB65494:OXC65604 PGX65494:PGY65604 PQT65494:PQU65604 QAP65494:QAQ65604 QKL65494:QKM65604 QUH65494:QUI65604 RED65494:REE65604 RNZ65494:ROA65604 RXV65494:RXW65604 SHR65494:SHS65604 SRN65494:SRO65604 TBJ65494:TBK65604 TLF65494:TLG65604 TVB65494:TVC65604 UEX65494:UEY65604 UOT65494:UOU65604 UYP65494:UYQ65604 VIL65494:VIM65604 VSH65494:VSI65604 WCD65494:WCE65604 WLZ65494:WMA65604 WVV65494:WVW65604 JJ131030:JK131140 TF131030:TG131140 ADB131030:ADC131140 AMX131030:AMY131140 AWT131030:AWU131140 BGP131030:BGQ131140 BQL131030:BQM131140 CAH131030:CAI131140 CKD131030:CKE131140 CTZ131030:CUA131140 DDV131030:DDW131140 DNR131030:DNS131140 DXN131030:DXO131140 EHJ131030:EHK131140 ERF131030:ERG131140 FBB131030:FBC131140 FKX131030:FKY131140 FUT131030:FUU131140 GEP131030:GEQ131140 GOL131030:GOM131140 GYH131030:GYI131140 HID131030:HIE131140 HRZ131030:HSA131140 IBV131030:IBW131140 ILR131030:ILS131140 IVN131030:IVO131140 JFJ131030:JFK131140 JPF131030:JPG131140 JZB131030:JZC131140 KIX131030:KIY131140 KST131030:KSU131140 LCP131030:LCQ131140 LML131030:LMM131140 LWH131030:LWI131140 MGD131030:MGE131140 MPZ131030:MQA131140 MZV131030:MZW131140 NJR131030:NJS131140 NTN131030:NTO131140 ODJ131030:ODK131140 ONF131030:ONG131140 OXB131030:OXC131140 PGX131030:PGY131140 PQT131030:PQU131140 QAP131030:QAQ131140 QKL131030:QKM131140 QUH131030:QUI131140 RED131030:REE131140 RNZ131030:ROA131140 RXV131030:RXW131140 SHR131030:SHS131140 SRN131030:SRO131140 TBJ131030:TBK131140 TLF131030:TLG131140 TVB131030:TVC131140 UEX131030:UEY131140 UOT131030:UOU131140 UYP131030:UYQ131140 VIL131030:VIM131140 VSH131030:VSI131140 WCD131030:WCE131140 WLZ131030:WMA131140 WVV131030:WVW131140 JJ196566:JK196676 TF196566:TG196676 ADB196566:ADC196676 AMX196566:AMY196676 AWT196566:AWU196676 BGP196566:BGQ196676 BQL196566:BQM196676 CAH196566:CAI196676 CKD196566:CKE196676 CTZ196566:CUA196676 DDV196566:DDW196676 DNR196566:DNS196676 DXN196566:DXO196676 EHJ196566:EHK196676 ERF196566:ERG196676 FBB196566:FBC196676 FKX196566:FKY196676 FUT196566:FUU196676 GEP196566:GEQ196676 GOL196566:GOM196676 GYH196566:GYI196676 HID196566:HIE196676 HRZ196566:HSA196676 IBV196566:IBW196676 ILR196566:ILS196676 IVN196566:IVO196676 JFJ196566:JFK196676 JPF196566:JPG196676 JZB196566:JZC196676 KIX196566:KIY196676 KST196566:KSU196676 LCP196566:LCQ196676 LML196566:LMM196676 LWH196566:LWI196676 MGD196566:MGE196676 MPZ196566:MQA196676 MZV196566:MZW196676 NJR196566:NJS196676 NTN196566:NTO196676 ODJ196566:ODK196676 ONF196566:ONG196676 OXB196566:OXC196676 PGX196566:PGY196676 PQT196566:PQU196676 QAP196566:QAQ196676 QKL196566:QKM196676 QUH196566:QUI196676 RED196566:REE196676 RNZ196566:ROA196676 RXV196566:RXW196676 SHR196566:SHS196676 SRN196566:SRO196676 TBJ196566:TBK196676 TLF196566:TLG196676 TVB196566:TVC196676 UEX196566:UEY196676 UOT196566:UOU196676 UYP196566:UYQ196676 VIL196566:VIM196676 VSH196566:VSI196676 WCD196566:WCE196676 WLZ196566:WMA196676 WVV196566:WVW196676 JJ262102:JK262212 TF262102:TG262212 ADB262102:ADC262212 AMX262102:AMY262212 AWT262102:AWU262212 BGP262102:BGQ262212 BQL262102:BQM262212 CAH262102:CAI262212 CKD262102:CKE262212 CTZ262102:CUA262212 DDV262102:DDW262212 DNR262102:DNS262212 DXN262102:DXO262212 EHJ262102:EHK262212 ERF262102:ERG262212 FBB262102:FBC262212 FKX262102:FKY262212 FUT262102:FUU262212 GEP262102:GEQ262212 GOL262102:GOM262212 GYH262102:GYI262212 HID262102:HIE262212 HRZ262102:HSA262212 IBV262102:IBW262212 ILR262102:ILS262212 IVN262102:IVO262212 JFJ262102:JFK262212 JPF262102:JPG262212 JZB262102:JZC262212 KIX262102:KIY262212 KST262102:KSU262212 LCP262102:LCQ262212 LML262102:LMM262212 LWH262102:LWI262212 MGD262102:MGE262212 MPZ262102:MQA262212 MZV262102:MZW262212 NJR262102:NJS262212 NTN262102:NTO262212 ODJ262102:ODK262212 ONF262102:ONG262212 OXB262102:OXC262212 PGX262102:PGY262212 PQT262102:PQU262212 QAP262102:QAQ262212 QKL262102:QKM262212 QUH262102:QUI262212 RED262102:REE262212 RNZ262102:ROA262212 RXV262102:RXW262212 SHR262102:SHS262212 SRN262102:SRO262212 TBJ262102:TBK262212 TLF262102:TLG262212 TVB262102:TVC262212 UEX262102:UEY262212 UOT262102:UOU262212 UYP262102:UYQ262212 VIL262102:VIM262212 VSH262102:VSI262212 WCD262102:WCE262212 WLZ262102:WMA262212 WVV262102:WVW262212 JJ327638:JK327748 TF327638:TG327748 ADB327638:ADC327748 AMX327638:AMY327748 AWT327638:AWU327748 BGP327638:BGQ327748 BQL327638:BQM327748 CAH327638:CAI327748 CKD327638:CKE327748 CTZ327638:CUA327748 DDV327638:DDW327748 DNR327638:DNS327748 DXN327638:DXO327748 EHJ327638:EHK327748 ERF327638:ERG327748 FBB327638:FBC327748 FKX327638:FKY327748 FUT327638:FUU327748 GEP327638:GEQ327748 GOL327638:GOM327748 GYH327638:GYI327748 HID327638:HIE327748 HRZ327638:HSA327748 IBV327638:IBW327748 ILR327638:ILS327748 IVN327638:IVO327748 JFJ327638:JFK327748 JPF327638:JPG327748 JZB327638:JZC327748 KIX327638:KIY327748 KST327638:KSU327748 LCP327638:LCQ327748 LML327638:LMM327748 LWH327638:LWI327748 MGD327638:MGE327748 MPZ327638:MQA327748 MZV327638:MZW327748 NJR327638:NJS327748 NTN327638:NTO327748 ODJ327638:ODK327748 ONF327638:ONG327748 OXB327638:OXC327748 PGX327638:PGY327748 PQT327638:PQU327748 QAP327638:QAQ327748 QKL327638:QKM327748 QUH327638:QUI327748 RED327638:REE327748 RNZ327638:ROA327748 RXV327638:RXW327748 SHR327638:SHS327748 SRN327638:SRO327748 TBJ327638:TBK327748 TLF327638:TLG327748 TVB327638:TVC327748 UEX327638:UEY327748 UOT327638:UOU327748 UYP327638:UYQ327748 VIL327638:VIM327748 VSH327638:VSI327748 WCD327638:WCE327748 WLZ327638:WMA327748 WVV327638:WVW327748 JJ393174:JK393284 TF393174:TG393284 ADB393174:ADC393284 AMX393174:AMY393284 AWT393174:AWU393284 BGP393174:BGQ393284 BQL393174:BQM393284 CAH393174:CAI393284 CKD393174:CKE393284 CTZ393174:CUA393284 DDV393174:DDW393284 DNR393174:DNS393284 DXN393174:DXO393284 EHJ393174:EHK393284 ERF393174:ERG393284 FBB393174:FBC393284 FKX393174:FKY393284 FUT393174:FUU393284 GEP393174:GEQ393284 GOL393174:GOM393284 GYH393174:GYI393284 HID393174:HIE393284 HRZ393174:HSA393284 IBV393174:IBW393284 ILR393174:ILS393284 IVN393174:IVO393284 JFJ393174:JFK393284 JPF393174:JPG393284 JZB393174:JZC393284 KIX393174:KIY393284 KST393174:KSU393284 LCP393174:LCQ393284 LML393174:LMM393284 LWH393174:LWI393284 MGD393174:MGE393284 MPZ393174:MQA393284 MZV393174:MZW393284 NJR393174:NJS393284 NTN393174:NTO393284 ODJ393174:ODK393284 ONF393174:ONG393284 OXB393174:OXC393284 PGX393174:PGY393284 PQT393174:PQU393284 QAP393174:QAQ393284 QKL393174:QKM393284 QUH393174:QUI393284 RED393174:REE393284 RNZ393174:ROA393284 RXV393174:RXW393284 SHR393174:SHS393284 SRN393174:SRO393284 TBJ393174:TBK393284 TLF393174:TLG393284 TVB393174:TVC393284 UEX393174:UEY393284 UOT393174:UOU393284 UYP393174:UYQ393284 VIL393174:VIM393284 VSH393174:VSI393284 WCD393174:WCE393284 WLZ393174:WMA393284 WVV393174:WVW393284 JJ458710:JK458820 TF458710:TG458820 ADB458710:ADC458820 AMX458710:AMY458820 AWT458710:AWU458820 BGP458710:BGQ458820 BQL458710:BQM458820 CAH458710:CAI458820 CKD458710:CKE458820 CTZ458710:CUA458820 DDV458710:DDW458820 DNR458710:DNS458820 DXN458710:DXO458820 EHJ458710:EHK458820 ERF458710:ERG458820 FBB458710:FBC458820 FKX458710:FKY458820 FUT458710:FUU458820 GEP458710:GEQ458820 GOL458710:GOM458820 GYH458710:GYI458820 HID458710:HIE458820 HRZ458710:HSA458820 IBV458710:IBW458820 ILR458710:ILS458820 IVN458710:IVO458820 JFJ458710:JFK458820 JPF458710:JPG458820 JZB458710:JZC458820 KIX458710:KIY458820 KST458710:KSU458820 LCP458710:LCQ458820 LML458710:LMM458820 LWH458710:LWI458820 MGD458710:MGE458820 MPZ458710:MQA458820 MZV458710:MZW458820 NJR458710:NJS458820 NTN458710:NTO458820 ODJ458710:ODK458820 ONF458710:ONG458820 OXB458710:OXC458820 PGX458710:PGY458820 PQT458710:PQU458820 QAP458710:QAQ458820 QKL458710:QKM458820 QUH458710:QUI458820 RED458710:REE458820 RNZ458710:ROA458820 RXV458710:RXW458820 SHR458710:SHS458820 SRN458710:SRO458820 TBJ458710:TBK458820 TLF458710:TLG458820 TVB458710:TVC458820 UEX458710:UEY458820 UOT458710:UOU458820 UYP458710:UYQ458820 VIL458710:VIM458820 VSH458710:VSI458820 WCD458710:WCE458820 WLZ458710:WMA458820 WVV458710:WVW458820 JJ524246:JK524356 TF524246:TG524356 ADB524246:ADC524356 AMX524246:AMY524356 AWT524246:AWU524356 BGP524246:BGQ524356 BQL524246:BQM524356 CAH524246:CAI524356 CKD524246:CKE524356 CTZ524246:CUA524356 DDV524246:DDW524356 DNR524246:DNS524356 DXN524246:DXO524356 EHJ524246:EHK524356 ERF524246:ERG524356 FBB524246:FBC524356 FKX524246:FKY524356 FUT524246:FUU524356 GEP524246:GEQ524356 GOL524246:GOM524356 GYH524246:GYI524356 HID524246:HIE524356 HRZ524246:HSA524356 IBV524246:IBW524356 ILR524246:ILS524356 IVN524246:IVO524356 JFJ524246:JFK524356 JPF524246:JPG524356 JZB524246:JZC524356 KIX524246:KIY524356 KST524246:KSU524356 LCP524246:LCQ524356 LML524246:LMM524356 LWH524246:LWI524356 MGD524246:MGE524356 MPZ524246:MQA524356 MZV524246:MZW524356 NJR524246:NJS524356 NTN524246:NTO524356 ODJ524246:ODK524356 ONF524246:ONG524356 OXB524246:OXC524356 PGX524246:PGY524356 PQT524246:PQU524356 QAP524246:QAQ524356 QKL524246:QKM524356 QUH524246:QUI524356 RED524246:REE524356 RNZ524246:ROA524356 RXV524246:RXW524356 SHR524246:SHS524356 SRN524246:SRO524356 TBJ524246:TBK524356 TLF524246:TLG524356 TVB524246:TVC524356 UEX524246:UEY524356 UOT524246:UOU524356 UYP524246:UYQ524356 VIL524246:VIM524356 VSH524246:VSI524356 WCD524246:WCE524356 WLZ524246:WMA524356 WVV524246:WVW524356 JJ589782:JK589892 TF589782:TG589892 ADB589782:ADC589892 AMX589782:AMY589892 AWT589782:AWU589892 BGP589782:BGQ589892 BQL589782:BQM589892 CAH589782:CAI589892 CKD589782:CKE589892 CTZ589782:CUA589892 DDV589782:DDW589892 DNR589782:DNS589892 DXN589782:DXO589892 EHJ589782:EHK589892 ERF589782:ERG589892 FBB589782:FBC589892 FKX589782:FKY589892 FUT589782:FUU589892 GEP589782:GEQ589892 GOL589782:GOM589892 GYH589782:GYI589892 HID589782:HIE589892 HRZ589782:HSA589892 IBV589782:IBW589892 ILR589782:ILS589892 IVN589782:IVO589892 JFJ589782:JFK589892 JPF589782:JPG589892 JZB589782:JZC589892 KIX589782:KIY589892 KST589782:KSU589892 LCP589782:LCQ589892 LML589782:LMM589892 LWH589782:LWI589892 MGD589782:MGE589892 MPZ589782:MQA589892 MZV589782:MZW589892 NJR589782:NJS589892 NTN589782:NTO589892 ODJ589782:ODK589892 ONF589782:ONG589892 OXB589782:OXC589892 PGX589782:PGY589892 PQT589782:PQU589892 QAP589782:QAQ589892 QKL589782:QKM589892 QUH589782:QUI589892 RED589782:REE589892 RNZ589782:ROA589892 RXV589782:RXW589892 SHR589782:SHS589892 SRN589782:SRO589892 TBJ589782:TBK589892 TLF589782:TLG589892 TVB589782:TVC589892 UEX589782:UEY589892 UOT589782:UOU589892 UYP589782:UYQ589892 VIL589782:VIM589892 VSH589782:VSI589892 WCD589782:WCE589892 WLZ589782:WMA589892 WVV589782:WVW589892 JJ655318:JK655428 TF655318:TG655428 ADB655318:ADC655428 AMX655318:AMY655428 AWT655318:AWU655428 BGP655318:BGQ655428 BQL655318:BQM655428 CAH655318:CAI655428 CKD655318:CKE655428 CTZ655318:CUA655428 DDV655318:DDW655428 DNR655318:DNS655428 DXN655318:DXO655428 EHJ655318:EHK655428 ERF655318:ERG655428 FBB655318:FBC655428 FKX655318:FKY655428 FUT655318:FUU655428 GEP655318:GEQ655428 GOL655318:GOM655428 GYH655318:GYI655428 HID655318:HIE655428 HRZ655318:HSA655428 IBV655318:IBW655428 ILR655318:ILS655428 IVN655318:IVO655428 JFJ655318:JFK655428 JPF655318:JPG655428 JZB655318:JZC655428 KIX655318:KIY655428 KST655318:KSU655428 LCP655318:LCQ655428 LML655318:LMM655428 LWH655318:LWI655428 MGD655318:MGE655428 MPZ655318:MQA655428 MZV655318:MZW655428 NJR655318:NJS655428 NTN655318:NTO655428 ODJ655318:ODK655428 ONF655318:ONG655428 OXB655318:OXC655428 PGX655318:PGY655428 PQT655318:PQU655428 QAP655318:QAQ655428 QKL655318:QKM655428 QUH655318:QUI655428 RED655318:REE655428 RNZ655318:ROA655428 RXV655318:RXW655428 SHR655318:SHS655428 SRN655318:SRO655428 TBJ655318:TBK655428 TLF655318:TLG655428 TVB655318:TVC655428 UEX655318:UEY655428 UOT655318:UOU655428 UYP655318:UYQ655428 VIL655318:VIM655428 VSH655318:VSI655428 WCD655318:WCE655428 WLZ655318:WMA655428 WVV655318:WVW655428 JJ720854:JK720964 TF720854:TG720964 ADB720854:ADC720964 AMX720854:AMY720964 AWT720854:AWU720964 BGP720854:BGQ720964 BQL720854:BQM720964 CAH720854:CAI720964 CKD720854:CKE720964 CTZ720854:CUA720964 DDV720854:DDW720964 DNR720854:DNS720964 DXN720854:DXO720964 EHJ720854:EHK720964 ERF720854:ERG720964 FBB720854:FBC720964 FKX720854:FKY720964 FUT720854:FUU720964 GEP720854:GEQ720964 GOL720854:GOM720964 GYH720854:GYI720964 HID720854:HIE720964 HRZ720854:HSA720964 IBV720854:IBW720964 ILR720854:ILS720964 IVN720854:IVO720964 JFJ720854:JFK720964 JPF720854:JPG720964 JZB720854:JZC720964 KIX720854:KIY720964 KST720854:KSU720964 LCP720854:LCQ720964 LML720854:LMM720964 LWH720854:LWI720964 MGD720854:MGE720964 MPZ720854:MQA720964 MZV720854:MZW720964 NJR720854:NJS720964 NTN720854:NTO720964 ODJ720854:ODK720964 ONF720854:ONG720964 OXB720854:OXC720964 PGX720854:PGY720964 PQT720854:PQU720964 QAP720854:QAQ720964 QKL720854:QKM720964 QUH720854:QUI720964 RED720854:REE720964 RNZ720854:ROA720964 RXV720854:RXW720964 SHR720854:SHS720964 SRN720854:SRO720964 TBJ720854:TBK720964 TLF720854:TLG720964 TVB720854:TVC720964 UEX720854:UEY720964 UOT720854:UOU720964 UYP720854:UYQ720964 VIL720854:VIM720964 VSH720854:VSI720964 WCD720854:WCE720964 WLZ720854:WMA720964 WVV720854:WVW720964 JJ786390:JK786500 TF786390:TG786500 ADB786390:ADC786500 AMX786390:AMY786500 AWT786390:AWU786500 BGP786390:BGQ786500 BQL786390:BQM786500 CAH786390:CAI786500 CKD786390:CKE786500 CTZ786390:CUA786500 DDV786390:DDW786500 DNR786390:DNS786500 DXN786390:DXO786500 EHJ786390:EHK786500 ERF786390:ERG786500 FBB786390:FBC786500 FKX786390:FKY786500 FUT786390:FUU786500 GEP786390:GEQ786500 GOL786390:GOM786500 GYH786390:GYI786500 HID786390:HIE786500 HRZ786390:HSA786500 IBV786390:IBW786500 ILR786390:ILS786500 IVN786390:IVO786500 JFJ786390:JFK786500 JPF786390:JPG786500 JZB786390:JZC786500 KIX786390:KIY786500 KST786390:KSU786500 LCP786390:LCQ786500 LML786390:LMM786500 LWH786390:LWI786500 MGD786390:MGE786500 MPZ786390:MQA786500 MZV786390:MZW786500 NJR786390:NJS786500 NTN786390:NTO786500 ODJ786390:ODK786500 ONF786390:ONG786500 OXB786390:OXC786500 PGX786390:PGY786500 PQT786390:PQU786500 QAP786390:QAQ786500 QKL786390:QKM786500 QUH786390:QUI786500 RED786390:REE786500 RNZ786390:ROA786500 RXV786390:RXW786500 SHR786390:SHS786500 SRN786390:SRO786500 TBJ786390:TBK786500 TLF786390:TLG786500 TVB786390:TVC786500 UEX786390:UEY786500 UOT786390:UOU786500 UYP786390:UYQ786500 VIL786390:VIM786500 VSH786390:VSI786500 WCD786390:WCE786500 WLZ786390:WMA786500 WVV786390:WVW786500 JJ851926:JK852036 TF851926:TG852036 ADB851926:ADC852036 AMX851926:AMY852036 AWT851926:AWU852036 BGP851926:BGQ852036 BQL851926:BQM852036 CAH851926:CAI852036 CKD851926:CKE852036 CTZ851926:CUA852036 DDV851926:DDW852036 DNR851926:DNS852036 DXN851926:DXO852036 EHJ851926:EHK852036 ERF851926:ERG852036 FBB851926:FBC852036 FKX851926:FKY852036 FUT851926:FUU852036 GEP851926:GEQ852036 GOL851926:GOM852036 GYH851926:GYI852036 HID851926:HIE852036 HRZ851926:HSA852036 IBV851926:IBW852036 ILR851926:ILS852036 IVN851926:IVO852036 JFJ851926:JFK852036 JPF851926:JPG852036 JZB851926:JZC852036 KIX851926:KIY852036 KST851926:KSU852036 LCP851926:LCQ852036 LML851926:LMM852036 LWH851926:LWI852036 MGD851926:MGE852036 MPZ851926:MQA852036 MZV851926:MZW852036 NJR851926:NJS852036 NTN851926:NTO852036 ODJ851926:ODK852036 ONF851926:ONG852036 OXB851926:OXC852036 PGX851926:PGY852036 PQT851926:PQU852036 QAP851926:QAQ852036 QKL851926:QKM852036 QUH851926:QUI852036 RED851926:REE852036 RNZ851926:ROA852036 RXV851926:RXW852036 SHR851926:SHS852036 SRN851926:SRO852036 TBJ851926:TBK852036 TLF851926:TLG852036 TVB851926:TVC852036 UEX851926:UEY852036 UOT851926:UOU852036 UYP851926:UYQ852036 VIL851926:VIM852036 VSH851926:VSI852036 WCD851926:WCE852036 WLZ851926:WMA852036 WVV851926:WVW852036 JJ917462:JK917572 TF917462:TG917572 ADB917462:ADC917572 AMX917462:AMY917572 AWT917462:AWU917572 BGP917462:BGQ917572 BQL917462:BQM917572 CAH917462:CAI917572 CKD917462:CKE917572 CTZ917462:CUA917572 DDV917462:DDW917572 DNR917462:DNS917572 DXN917462:DXO917572 EHJ917462:EHK917572 ERF917462:ERG917572 FBB917462:FBC917572 FKX917462:FKY917572 FUT917462:FUU917572 GEP917462:GEQ917572 GOL917462:GOM917572 GYH917462:GYI917572 HID917462:HIE917572 HRZ917462:HSA917572 IBV917462:IBW917572 ILR917462:ILS917572 IVN917462:IVO917572 JFJ917462:JFK917572 JPF917462:JPG917572 JZB917462:JZC917572 KIX917462:KIY917572 KST917462:KSU917572 LCP917462:LCQ917572 LML917462:LMM917572 LWH917462:LWI917572 MGD917462:MGE917572 MPZ917462:MQA917572 MZV917462:MZW917572 NJR917462:NJS917572 NTN917462:NTO917572 ODJ917462:ODK917572 ONF917462:ONG917572 OXB917462:OXC917572 PGX917462:PGY917572 PQT917462:PQU917572 QAP917462:QAQ917572 QKL917462:QKM917572 QUH917462:QUI917572 RED917462:REE917572 RNZ917462:ROA917572 RXV917462:RXW917572 SHR917462:SHS917572 SRN917462:SRO917572 TBJ917462:TBK917572 TLF917462:TLG917572 TVB917462:TVC917572 UEX917462:UEY917572 UOT917462:UOU917572 UYP917462:UYQ917572 VIL917462:VIM917572 VSH917462:VSI917572 WCD917462:WCE917572 WLZ917462:WMA917572 WVV917462:WVW917572 JJ982998:JK983108 TF982998:TG983108 ADB982998:ADC983108 AMX982998:AMY983108 AWT982998:AWU983108 BGP982998:BGQ983108 BQL982998:BQM983108 CAH982998:CAI983108 CKD982998:CKE983108 CTZ982998:CUA983108 DDV982998:DDW983108 DNR982998:DNS983108 DXN982998:DXO983108 EHJ982998:EHK983108 ERF982998:ERG983108 FBB982998:FBC983108 FKX982998:FKY983108 FUT982998:FUU983108 GEP982998:GEQ983108 GOL982998:GOM983108 GYH982998:GYI983108 HID982998:HIE983108 HRZ982998:HSA983108 IBV982998:IBW983108 ILR982998:ILS983108 IVN982998:IVO983108 JFJ982998:JFK983108 JPF982998:JPG983108 JZB982998:JZC983108 KIX982998:KIY983108 KST982998:KSU983108 LCP982998:LCQ983108 LML982998:LMM983108 LWH982998:LWI983108 MGD982998:MGE983108 MPZ982998:MQA983108 MZV982998:MZW983108 NJR982998:NJS983108 NTN982998:NTO983108 ODJ982998:ODK983108 ONF982998:ONG983108 OXB982998:OXC983108 PGX982998:PGY983108 PQT982998:PQU983108 QAP982998:QAQ983108 QKL982998:QKM983108 QUH982998:QUI983108 RED982998:REE983108 RNZ982998:ROA983108 RXV982998:RXW983108 SHR982998:SHS983108 SRN982998:SRO983108 TBJ982998:TBK983108 TLF982998:TLG983108 TVB982998:TVC983108 UEX982998:UEY983108 UOT982998:UOU983108 UYP982998:UYQ983108 VIL982998:VIM983108 VSH982998:VSI983108 WCD982998:WCE983108 WLZ982998:WMA983108 WVV982998:WVW983108 JL65494:JL65733 TH65494:TH65733 ADD65494:ADD65733 AMZ65494:AMZ65733 AWV65494:AWV65733 BGR65494:BGR65733 BQN65494:BQN65733 CAJ65494:CAJ65733 CKF65494:CKF65733 CUB65494:CUB65733 DDX65494:DDX65733 DNT65494:DNT65733 DXP65494:DXP65733 EHL65494:EHL65733 ERH65494:ERH65733 FBD65494:FBD65733 FKZ65494:FKZ65733 FUV65494:FUV65733 GER65494:GER65733 GON65494:GON65733 GYJ65494:GYJ65733 HIF65494:HIF65733 HSB65494:HSB65733 IBX65494:IBX65733 ILT65494:ILT65733 IVP65494:IVP65733 JFL65494:JFL65733 JPH65494:JPH65733 JZD65494:JZD65733 KIZ65494:KIZ65733 KSV65494:KSV65733 LCR65494:LCR65733 LMN65494:LMN65733 LWJ65494:LWJ65733 MGF65494:MGF65733 MQB65494:MQB65733 MZX65494:MZX65733 NJT65494:NJT65733 NTP65494:NTP65733 ODL65494:ODL65733 ONH65494:ONH65733 OXD65494:OXD65733 PGZ65494:PGZ65733 PQV65494:PQV65733 QAR65494:QAR65733 QKN65494:QKN65733 QUJ65494:QUJ65733 REF65494:REF65733 ROB65494:ROB65733 RXX65494:RXX65733 SHT65494:SHT65733 SRP65494:SRP65733 TBL65494:TBL65733 TLH65494:TLH65733 TVD65494:TVD65733 UEZ65494:UEZ65733 UOV65494:UOV65733 UYR65494:UYR65733 VIN65494:VIN65733 VSJ65494:VSJ65733 WCF65494:WCF65733 WMB65494:WMB65733 WVX65494:WVX65733 JL131030:JL131269 TH131030:TH131269 ADD131030:ADD131269 AMZ131030:AMZ131269 AWV131030:AWV131269 BGR131030:BGR131269 BQN131030:BQN131269 CAJ131030:CAJ131269 CKF131030:CKF131269 CUB131030:CUB131269 DDX131030:DDX131269 DNT131030:DNT131269 DXP131030:DXP131269 EHL131030:EHL131269 ERH131030:ERH131269 FBD131030:FBD131269 FKZ131030:FKZ131269 FUV131030:FUV131269 GER131030:GER131269 GON131030:GON131269 GYJ131030:GYJ131269 HIF131030:HIF131269 HSB131030:HSB131269 IBX131030:IBX131269 ILT131030:ILT131269 IVP131030:IVP131269 JFL131030:JFL131269 JPH131030:JPH131269 JZD131030:JZD131269 KIZ131030:KIZ131269 KSV131030:KSV131269 LCR131030:LCR131269 LMN131030:LMN131269 LWJ131030:LWJ131269 MGF131030:MGF131269 MQB131030:MQB131269 MZX131030:MZX131269 NJT131030:NJT131269 NTP131030:NTP131269 ODL131030:ODL131269 ONH131030:ONH131269 OXD131030:OXD131269 PGZ131030:PGZ131269 PQV131030:PQV131269 QAR131030:QAR131269 QKN131030:QKN131269 QUJ131030:QUJ131269 REF131030:REF131269 ROB131030:ROB131269 RXX131030:RXX131269 SHT131030:SHT131269 SRP131030:SRP131269 TBL131030:TBL131269 TLH131030:TLH131269 TVD131030:TVD131269 UEZ131030:UEZ131269 UOV131030:UOV131269 UYR131030:UYR131269 VIN131030:VIN131269 VSJ131030:VSJ131269 WCF131030:WCF131269 WMB131030:WMB131269 WVX131030:WVX131269 JL196566:JL196805 TH196566:TH196805 ADD196566:ADD196805 AMZ196566:AMZ196805 AWV196566:AWV196805 BGR196566:BGR196805 BQN196566:BQN196805 CAJ196566:CAJ196805 CKF196566:CKF196805 CUB196566:CUB196805 DDX196566:DDX196805 DNT196566:DNT196805 DXP196566:DXP196805 EHL196566:EHL196805 ERH196566:ERH196805 FBD196566:FBD196805 FKZ196566:FKZ196805 FUV196566:FUV196805 GER196566:GER196805 GON196566:GON196805 GYJ196566:GYJ196805 HIF196566:HIF196805 HSB196566:HSB196805 IBX196566:IBX196805 ILT196566:ILT196805 IVP196566:IVP196805 JFL196566:JFL196805 JPH196566:JPH196805 JZD196566:JZD196805 KIZ196566:KIZ196805 KSV196566:KSV196805 LCR196566:LCR196805 LMN196566:LMN196805 LWJ196566:LWJ196805 MGF196566:MGF196805 MQB196566:MQB196805 MZX196566:MZX196805 NJT196566:NJT196805 NTP196566:NTP196805 ODL196566:ODL196805 ONH196566:ONH196805 OXD196566:OXD196805 PGZ196566:PGZ196805 PQV196566:PQV196805 QAR196566:QAR196805 QKN196566:QKN196805 QUJ196566:QUJ196805 REF196566:REF196805 ROB196566:ROB196805 RXX196566:RXX196805 SHT196566:SHT196805 SRP196566:SRP196805 TBL196566:TBL196805 TLH196566:TLH196805 TVD196566:TVD196805 UEZ196566:UEZ196805 UOV196566:UOV196805 UYR196566:UYR196805 VIN196566:VIN196805 VSJ196566:VSJ196805 WCF196566:WCF196805 WMB196566:WMB196805 WVX196566:WVX196805 JL262102:JL262341 TH262102:TH262341 ADD262102:ADD262341 AMZ262102:AMZ262341 AWV262102:AWV262341 BGR262102:BGR262341 BQN262102:BQN262341 CAJ262102:CAJ262341 CKF262102:CKF262341 CUB262102:CUB262341 DDX262102:DDX262341 DNT262102:DNT262341 DXP262102:DXP262341 EHL262102:EHL262341 ERH262102:ERH262341 FBD262102:FBD262341 FKZ262102:FKZ262341 FUV262102:FUV262341 GER262102:GER262341 GON262102:GON262341 GYJ262102:GYJ262341 HIF262102:HIF262341 HSB262102:HSB262341 IBX262102:IBX262341 ILT262102:ILT262341 IVP262102:IVP262341 JFL262102:JFL262341 JPH262102:JPH262341 JZD262102:JZD262341 KIZ262102:KIZ262341 KSV262102:KSV262341 LCR262102:LCR262341 LMN262102:LMN262341 LWJ262102:LWJ262341 MGF262102:MGF262341 MQB262102:MQB262341 MZX262102:MZX262341 NJT262102:NJT262341 NTP262102:NTP262341 ODL262102:ODL262341 ONH262102:ONH262341 OXD262102:OXD262341 PGZ262102:PGZ262341 PQV262102:PQV262341 QAR262102:QAR262341 QKN262102:QKN262341 QUJ262102:QUJ262341 REF262102:REF262341 ROB262102:ROB262341 RXX262102:RXX262341 SHT262102:SHT262341 SRP262102:SRP262341 TBL262102:TBL262341 TLH262102:TLH262341 TVD262102:TVD262341 UEZ262102:UEZ262341 UOV262102:UOV262341 UYR262102:UYR262341 VIN262102:VIN262341 VSJ262102:VSJ262341 WCF262102:WCF262341 WMB262102:WMB262341 WVX262102:WVX262341 JL327638:JL327877 TH327638:TH327877 ADD327638:ADD327877 AMZ327638:AMZ327877 AWV327638:AWV327877 BGR327638:BGR327877 BQN327638:BQN327877 CAJ327638:CAJ327877 CKF327638:CKF327877 CUB327638:CUB327877 DDX327638:DDX327877 DNT327638:DNT327877 DXP327638:DXP327877 EHL327638:EHL327877 ERH327638:ERH327877 FBD327638:FBD327877 FKZ327638:FKZ327877 FUV327638:FUV327877 GER327638:GER327877 GON327638:GON327877 GYJ327638:GYJ327877 HIF327638:HIF327877 HSB327638:HSB327877 IBX327638:IBX327877 ILT327638:ILT327877 IVP327638:IVP327877 JFL327638:JFL327877 JPH327638:JPH327877 JZD327638:JZD327877 KIZ327638:KIZ327877 KSV327638:KSV327877 LCR327638:LCR327877 LMN327638:LMN327877 LWJ327638:LWJ327877 MGF327638:MGF327877 MQB327638:MQB327877 MZX327638:MZX327877 NJT327638:NJT327877 NTP327638:NTP327877 ODL327638:ODL327877 ONH327638:ONH327877 OXD327638:OXD327877 PGZ327638:PGZ327877 PQV327638:PQV327877 QAR327638:QAR327877 QKN327638:QKN327877 QUJ327638:QUJ327877 REF327638:REF327877 ROB327638:ROB327877 RXX327638:RXX327877 SHT327638:SHT327877 SRP327638:SRP327877 TBL327638:TBL327877 TLH327638:TLH327877 TVD327638:TVD327877 UEZ327638:UEZ327877 UOV327638:UOV327877 UYR327638:UYR327877 VIN327638:VIN327877 VSJ327638:VSJ327877 WCF327638:WCF327877 WMB327638:WMB327877 WVX327638:WVX327877 JL393174:JL393413 TH393174:TH393413 ADD393174:ADD393413 AMZ393174:AMZ393413 AWV393174:AWV393413 BGR393174:BGR393413 BQN393174:BQN393413 CAJ393174:CAJ393413 CKF393174:CKF393413 CUB393174:CUB393413 DDX393174:DDX393413 DNT393174:DNT393413 DXP393174:DXP393413 EHL393174:EHL393413 ERH393174:ERH393413 FBD393174:FBD393413 FKZ393174:FKZ393413 FUV393174:FUV393413 GER393174:GER393413 GON393174:GON393413 GYJ393174:GYJ393413 HIF393174:HIF393413 HSB393174:HSB393413 IBX393174:IBX393413 ILT393174:ILT393413 IVP393174:IVP393413 JFL393174:JFL393413 JPH393174:JPH393413 JZD393174:JZD393413 KIZ393174:KIZ393413 KSV393174:KSV393413 LCR393174:LCR393413 LMN393174:LMN393413 LWJ393174:LWJ393413 MGF393174:MGF393413 MQB393174:MQB393413 MZX393174:MZX393413 NJT393174:NJT393413 NTP393174:NTP393413 ODL393174:ODL393413 ONH393174:ONH393413 OXD393174:OXD393413 PGZ393174:PGZ393413 PQV393174:PQV393413 QAR393174:QAR393413 QKN393174:QKN393413 QUJ393174:QUJ393413 REF393174:REF393413 ROB393174:ROB393413 RXX393174:RXX393413 SHT393174:SHT393413 SRP393174:SRP393413 TBL393174:TBL393413 TLH393174:TLH393413 TVD393174:TVD393413 UEZ393174:UEZ393413 UOV393174:UOV393413 UYR393174:UYR393413 VIN393174:VIN393413 VSJ393174:VSJ393413 WCF393174:WCF393413 WMB393174:WMB393413 WVX393174:WVX393413 JL458710:JL458949 TH458710:TH458949 ADD458710:ADD458949 AMZ458710:AMZ458949 AWV458710:AWV458949 BGR458710:BGR458949 BQN458710:BQN458949 CAJ458710:CAJ458949 CKF458710:CKF458949 CUB458710:CUB458949 DDX458710:DDX458949 DNT458710:DNT458949 DXP458710:DXP458949 EHL458710:EHL458949 ERH458710:ERH458949 FBD458710:FBD458949 FKZ458710:FKZ458949 FUV458710:FUV458949 GER458710:GER458949 GON458710:GON458949 GYJ458710:GYJ458949 HIF458710:HIF458949 HSB458710:HSB458949 IBX458710:IBX458949 ILT458710:ILT458949 IVP458710:IVP458949 JFL458710:JFL458949 JPH458710:JPH458949 JZD458710:JZD458949 KIZ458710:KIZ458949 KSV458710:KSV458949 LCR458710:LCR458949 LMN458710:LMN458949 LWJ458710:LWJ458949 MGF458710:MGF458949 MQB458710:MQB458949 MZX458710:MZX458949 NJT458710:NJT458949 NTP458710:NTP458949 ODL458710:ODL458949 ONH458710:ONH458949 OXD458710:OXD458949 PGZ458710:PGZ458949 PQV458710:PQV458949 QAR458710:QAR458949 QKN458710:QKN458949 QUJ458710:QUJ458949 REF458710:REF458949 ROB458710:ROB458949 RXX458710:RXX458949 SHT458710:SHT458949 SRP458710:SRP458949 TBL458710:TBL458949 TLH458710:TLH458949 TVD458710:TVD458949 UEZ458710:UEZ458949 UOV458710:UOV458949 UYR458710:UYR458949 VIN458710:VIN458949 VSJ458710:VSJ458949 WCF458710:WCF458949 WMB458710:WMB458949 WVX458710:WVX458949 JL524246:JL524485 TH524246:TH524485 ADD524246:ADD524485 AMZ524246:AMZ524485 AWV524246:AWV524485 BGR524246:BGR524485 BQN524246:BQN524485 CAJ524246:CAJ524485 CKF524246:CKF524485 CUB524246:CUB524485 DDX524246:DDX524485 DNT524246:DNT524485 DXP524246:DXP524485 EHL524246:EHL524485 ERH524246:ERH524485 FBD524246:FBD524485 FKZ524246:FKZ524485 FUV524246:FUV524485 GER524246:GER524485 GON524246:GON524485 GYJ524246:GYJ524485 HIF524246:HIF524485 HSB524246:HSB524485 IBX524246:IBX524485 ILT524246:ILT524485 IVP524246:IVP524485 JFL524246:JFL524485 JPH524246:JPH524485 JZD524246:JZD524485 KIZ524246:KIZ524485 KSV524246:KSV524485 LCR524246:LCR524485 LMN524246:LMN524485 LWJ524246:LWJ524485 MGF524246:MGF524485 MQB524246:MQB524485 MZX524246:MZX524485 NJT524246:NJT524485 NTP524246:NTP524485 ODL524246:ODL524485 ONH524246:ONH524485 OXD524246:OXD524485 PGZ524246:PGZ524485 PQV524246:PQV524485 QAR524246:QAR524485 QKN524246:QKN524485 QUJ524246:QUJ524485 REF524246:REF524485 ROB524246:ROB524485 RXX524246:RXX524485 SHT524246:SHT524485 SRP524246:SRP524485 TBL524246:TBL524485 TLH524246:TLH524485 TVD524246:TVD524485 UEZ524246:UEZ524485 UOV524246:UOV524485 UYR524246:UYR524485 VIN524246:VIN524485 VSJ524246:VSJ524485 WCF524246:WCF524485 WMB524246:WMB524485 WVX524246:WVX524485 JL589782:JL590021 TH589782:TH590021 ADD589782:ADD590021 AMZ589782:AMZ590021 AWV589782:AWV590021 BGR589782:BGR590021 BQN589782:BQN590021 CAJ589782:CAJ590021 CKF589782:CKF590021 CUB589782:CUB590021 DDX589782:DDX590021 DNT589782:DNT590021 DXP589782:DXP590021 EHL589782:EHL590021 ERH589782:ERH590021 FBD589782:FBD590021 FKZ589782:FKZ590021 FUV589782:FUV590021 GER589782:GER590021 GON589782:GON590021 GYJ589782:GYJ590021 HIF589782:HIF590021 HSB589782:HSB590021 IBX589782:IBX590021 ILT589782:ILT590021 IVP589782:IVP590021 JFL589782:JFL590021 JPH589782:JPH590021 JZD589782:JZD590021 KIZ589782:KIZ590021 KSV589782:KSV590021 LCR589782:LCR590021 LMN589782:LMN590021 LWJ589782:LWJ590021 MGF589782:MGF590021 MQB589782:MQB590021 MZX589782:MZX590021 NJT589782:NJT590021 NTP589782:NTP590021 ODL589782:ODL590021 ONH589782:ONH590021 OXD589782:OXD590021 PGZ589782:PGZ590021 PQV589782:PQV590021 QAR589782:QAR590021 QKN589782:QKN590021 QUJ589782:QUJ590021 REF589782:REF590021 ROB589782:ROB590021 RXX589782:RXX590021 SHT589782:SHT590021 SRP589782:SRP590021 TBL589782:TBL590021 TLH589782:TLH590021 TVD589782:TVD590021 UEZ589782:UEZ590021 UOV589782:UOV590021 UYR589782:UYR590021 VIN589782:VIN590021 VSJ589782:VSJ590021 WCF589782:WCF590021 WMB589782:WMB590021 WVX589782:WVX590021 JL655318:JL655557 TH655318:TH655557 ADD655318:ADD655557 AMZ655318:AMZ655557 AWV655318:AWV655557 BGR655318:BGR655557 BQN655318:BQN655557 CAJ655318:CAJ655557 CKF655318:CKF655557 CUB655318:CUB655557 DDX655318:DDX655557 DNT655318:DNT655557 DXP655318:DXP655557 EHL655318:EHL655557 ERH655318:ERH655557 FBD655318:FBD655557 FKZ655318:FKZ655557 FUV655318:FUV655557 GER655318:GER655557 GON655318:GON655557 GYJ655318:GYJ655557 HIF655318:HIF655557 HSB655318:HSB655557 IBX655318:IBX655557 ILT655318:ILT655557 IVP655318:IVP655557 JFL655318:JFL655557 JPH655318:JPH655557 JZD655318:JZD655557 KIZ655318:KIZ655557 KSV655318:KSV655557 LCR655318:LCR655557 LMN655318:LMN655557 LWJ655318:LWJ655557 MGF655318:MGF655557 MQB655318:MQB655557 MZX655318:MZX655557 NJT655318:NJT655557 NTP655318:NTP655557 ODL655318:ODL655557 ONH655318:ONH655557 OXD655318:OXD655557 PGZ655318:PGZ655557 PQV655318:PQV655557 QAR655318:QAR655557 QKN655318:QKN655557 QUJ655318:QUJ655557 REF655318:REF655557 ROB655318:ROB655557 RXX655318:RXX655557 SHT655318:SHT655557 SRP655318:SRP655557 TBL655318:TBL655557 TLH655318:TLH655557 TVD655318:TVD655557 UEZ655318:UEZ655557 UOV655318:UOV655557 UYR655318:UYR655557 VIN655318:VIN655557 VSJ655318:VSJ655557 WCF655318:WCF655557 WMB655318:WMB655557 WVX655318:WVX655557 JL720854:JL721093 TH720854:TH721093 ADD720854:ADD721093 AMZ720854:AMZ721093 AWV720854:AWV721093 BGR720854:BGR721093 BQN720854:BQN721093 CAJ720854:CAJ721093 CKF720854:CKF721093 CUB720854:CUB721093 DDX720854:DDX721093 DNT720854:DNT721093 DXP720854:DXP721093 EHL720854:EHL721093 ERH720854:ERH721093 FBD720854:FBD721093 FKZ720854:FKZ721093 FUV720854:FUV721093 GER720854:GER721093 GON720854:GON721093 GYJ720854:GYJ721093 HIF720854:HIF721093 HSB720854:HSB721093 IBX720854:IBX721093 ILT720854:ILT721093 IVP720854:IVP721093 JFL720854:JFL721093 JPH720854:JPH721093 JZD720854:JZD721093 KIZ720854:KIZ721093 KSV720854:KSV721093 LCR720854:LCR721093 LMN720854:LMN721093 LWJ720854:LWJ721093 MGF720854:MGF721093 MQB720854:MQB721093 MZX720854:MZX721093 NJT720854:NJT721093 NTP720854:NTP721093 ODL720854:ODL721093 ONH720854:ONH721093 OXD720854:OXD721093 PGZ720854:PGZ721093 PQV720854:PQV721093 QAR720854:QAR721093 QKN720854:QKN721093 QUJ720854:QUJ721093 REF720854:REF721093 ROB720854:ROB721093 RXX720854:RXX721093 SHT720854:SHT721093 SRP720854:SRP721093 TBL720854:TBL721093 TLH720854:TLH721093 TVD720854:TVD721093 UEZ720854:UEZ721093 UOV720854:UOV721093 UYR720854:UYR721093 VIN720854:VIN721093 VSJ720854:VSJ721093 WCF720854:WCF721093 WMB720854:WMB721093 WVX720854:WVX721093 JL786390:JL786629 TH786390:TH786629 ADD786390:ADD786629 AMZ786390:AMZ786629 AWV786390:AWV786629 BGR786390:BGR786629 BQN786390:BQN786629 CAJ786390:CAJ786629 CKF786390:CKF786629 CUB786390:CUB786629 DDX786390:DDX786629 DNT786390:DNT786629 DXP786390:DXP786629 EHL786390:EHL786629 ERH786390:ERH786629 FBD786390:FBD786629 FKZ786390:FKZ786629 FUV786390:FUV786629 GER786390:GER786629 GON786390:GON786629 GYJ786390:GYJ786629 HIF786390:HIF786629 HSB786390:HSB786629 IBX786390:IBX786629 ILT786390:ILT786629 IVP786390:IVP786629 JFL786390:JFL786629 JPH786390:JPH786629 JZD786390:JZD786629 KIZ786390:KIZ786629 KSV786390:KSV786629 LCR786390:LCR786629 LMN786390:LMN786629 LWJ786390:LWJ786629 MGF786390:MGF786629 MQB786390:MQB786629 MZX786390:MZX786629 NJT786390:NJT786629 NTP786390:NTP786629 ODL786390:ODL786629 ONH786390:ONH786629 OXD786390:OXD786629 PGZ786390:PGZ786629 PQV786390:PQV786629 QAR786390:QAR786629 QKN786390:QKN786629 QUJ786390:QUJ786629 REF786390:REF786629 ROB786390:ROB786629 RXX786390:RXX786629 SHT786390:SHT786629 SRP786390:SRP786629 TBL786390:TBL786629 TLH786390:TLH786629 TVD786390:TVD786629 UEZ786390:UEZ786629 UOV786390:UOV786629 UYR786390:UYR786629 VIN786390:VIN786629 VSJ786390:VSJ786629 WCF786390:WCF786629 WMB786390:WMB786629 WVX786390:WVX786629 JL851926:JL852165 TH851926:TH852165 ADD851926:ADD852165 AMZ851926:AMZ852165 AWV851926:AWV852165 BGR851926:BGR852165 BQN851926:BQN852165 CAJ851926:CAJ852165 CKF851926:CKF852165 CUB851926:CUB852165 DDX851926:DDX852165 DNT851926:DNT852165 DXP851926:DXP852165 EHL851926:EHL852165 ERH851926:ERH852165 FBD851926:FBD852165 FKZ851926:FKZ852165 FUV851926:FUV852165 GER851926:GER852165 GON851926:GON852165 GYJ851926:GYJ852165 HIF851926:HIF852165 HSB851926:HSB852165 IBX851926:IBX852165 ILT851926:ILT852165 IVP851926:IVP852165 JFL851926:JFL852165 JPH851926:JPH852165 JZD851926:JZD852165 KIZ851926:KIZ852165 KSV851926:KSV852165 LCR851926:LCR852165 LMN851926:LMN852165 LWJ851926:LWJ852165 MGF851926:MGF852165 MQB851926:MQB852165 MZX851926:MZX852165 NJT851926:NJT852165 NTP851926:NTP852165 ODL851926:ODL852165 ONH851926:ONH852165 OXD851926:OXD852165 PGZ851926:PGZ852165 PQV851926:PQV852165 QAR851926:QAR852165 QKN851926:QKN852165 QUJ851926:QUJ852165 REF851926:REF852165 ROB851926:ROB852165 RXX851926:RXX852165 SHT851926:SHT852165 SRP851926:SRP852165 TBL851926:TBL852165 TLH851926:TLH852165 TVD851926:TVD852165 UEZ851926:UEZ852165 UOV851926:UOV852165 UYR851926:UYR852165 VIN851926:VIN852165 VSJ851926:VSJ852165 WCF851926:WCF852165 WMB851926:WMB852165 WVX851926:WVX852165 JL917462:JL917701 TH917462:TH917701 ADD917462:ADD917701 AMZ917462:AMZ917701 AWV917462:AWV917701 BGR917462:BGR917701 BQN917462:BQN917701 CAJ917462:CAJ917701 CKF917462:CKF917701 CUB917462:CUB917701 DDX917462:DDX917701 DNT917462:DNT917701 DXP917462:DXP917701 EHL917462:EHL917701 ERH917462:ERH917701 FBD917462:FBD917701 FKZ917462:FKZ917701 FUV917462:FUV917701 GER917462:GER917701 GON917462:GON917701 GYJ917462:GYJ917701 HIF917462:HIF917701 HSB917462:HSB917701 IBX917462:IBX917701 ILT917462:ILT917701 IVP917462:IVP917701 JFL917462:JFL917701 JPH917462:JPH917701 JZD917462:JZD917701 KIZ917462:KIZ917701 KSV917462:KSV917701 LCR917462:LCR917701 LMN917462:LMN917701 LWJ917462:LWJ917701 MGF917462:MGF917701 MQB917462:MQB917701 MZX917462:MZX917701 NJT917462:NJT917701 NTP917462:NTP917701 ODL917462:ODL917701 ONH917462:ONH917701 OXD917462:OXD917701 PGZ917462:PGZ917701 PQV917462:PQV917701 QAR917462:QAR917701 QKN917462:QKN917701 QUJ917462:QUJ917701 REF917462:REF917701 ROB917462:ROB917701 RXX917462:RXX917701 SHT917462:SHT917701 SRP917462:SRP917701 TBL917462:TBL917701 TLH917462:TLH917701 TVD917462:TVD917701 UEZ917462:UEZ917701 UOV917462:UOV917701 UYR917462:UYR917701 VIN917462:VIN917701 VSJ917462:VSJ917701 WCF917462:WCF917701 WMB917462:WMB917701 WVX917462:WVX917701 JL982998:JL983237 TH982998:TH983237 ADD982998:ADD983237 AMZ982998:AMZ983237 AWV982998:AWV983237 BGR982998:BGR983237 BQN982998:BQN983237 CAJ982998:CAJ983237 CKF982998:CKF983237 CUB982998:CUB983237 DDX982998:DDX983237 DNT982998:DNT983237 DXP982998:DXP983237 EHL982998:EHL983237 ERH982998:ERH983237 FBD982998:FBD983237 FKZ982998:FKZ983237 FUV982998:FUV983237 GER982998:GER983237 GON982998:GON983237 GYJ982998:GYJ983237 HIF982998:HIF983237 HSB982998:HSB983237 IBX982998:IBX983237 ILT982998:ILT983237 IVP982998:IVP983237 JFL982998:JFL983237 JPH982998:JPH983237 JZD982998:JZD983237 KIZ982998:KIZ983237 KSV982998:KSV983237 LCR982998:LCR983237 LMN982998:LMN983237 LWJ982998:LWJ983237 MGF982998:MGF983237 MQB982998:MQB983237 MZX982998:MZX983237 NJT982998:NJT983237 NTP982998:NTP983237 ODL982998:ODL983237 ONH982998:ONH983237 OXD982998:OXD983237 PGZ982998:PGZ983237 PQV982998:PQV983237 QAR982998:QAR983237 QKN982998:QKN983237 QUJ982998:QUJ983237 REF982998:REF983237 ROB982998:ROB983237 RXX982998:RXX983237 SHT982998:SHT983237 SRP982998:SRP983237 TBL982998:TBL983237 TLH982998:TLH983237 TVD982998:TVD983237 UEZ982998:UEZ983237 UOV982998:UOV983237 UYR982998:UYR983237 VIN982998:VIN983237 VSJ982998:VSJ983237 WCF982998:WCF983237 WMB982998:WMB983237 WVX982998:WVX983237 K65494:K65733 JO65494:JO65733 TK65494:TK65733 ADG65494:ADG65733 ANC65494:ANC65733 AWY65494:AWY65733 BGU65494:BGU65733 BQQ65494:BQQ65733 CAM65494:CAM65733 CKI65494:CKI65733 CUE65494:CUE65733 DEA65494:DEA65733 DNW65494:DNW65733 DXS65494:DXS65733 EHO65494:EHO65733 ERK65494:ERK65733 FBG65494:FBG65733 FLC65494:FLC65733 FUY65494:FUY65733 GEU65494:GEU65733 GOQ65494:GOQ65733 GYM65494:GYM65733 HII65494:HII65733 HSE65494:HSE65733 ICA65494:ICA65733 ILW65494:ILW65733 IVS65494:IVS65733 JFO65494:JFO65733 JPK65494:JPK65733 JZG65494:JZG65733 KJC65494:KJC65733 KSY65494:KSY65733 LCU65494:LCU65733 LMQ65494:LMQ65733 LWM65494:LWM65733 MGI65494:MGI65733 MQE65494:MQE65733 NAA65494:NAA65733 NJW65494:NJW65733 NTS65494:NTS65733 ODO65494:ODO65733 ONK65494:ONK65733 OXG65494:OXG65733 PHC65494:PHC65733 PQY65494:PQY65733 QAU65494:QAU65733 QKQ65494:QKQ65733 QUM65494:QUM65733 REI65494:REI65733 ROE65494:ROE65733 RYA65494:RYA65733 SHW65494:SHW65733 SRS65494:SRS65733 TBO65494:TBO65733 TLK65494:TLK65733 TVG65494:TVG65733 UFC65494:UFC65733 UOY65494:UOY65733 UYU65494:UYU65733 VIQ65494:VIQ65733 VSM65494:VSM65733 WCI65494:WCI65733 WME65494:WME65733 WWA65494:WWA65733 K131030:K131269 JO131030:JO131269 TK131030:TK131269 ADG131030:ADG131269 ANC131030:ANC131269 AWY131030:AWY131269 BGU131030:BGU131269 BQQ131030:BQQ131269 CAM131030:CAM131269 CKI131030:CKI131269 CUE131030:CUE131269 DEA131030:DEA131269 DNW131030:DNW131269 DXS131030:DXS131269 EHO131030:EHO131269 ERK131030:ERK131269 FBG131030:FBG131269 FLC131030:FLC131269 FUY131030:FUY131269 GEU131030:GEU131269 GOQ131030:GOQ131269 GYM131030:GYM131269 HII131030:HII131269 HSE131030:HSE131269 ICA131030:ICA131269 ILW131030:ILW131269 IVS131030:IVS131269 JFO131030:JFO131269 JPK131030:JPK131269 JZG131030:JZG131269 KJC131030:KJC131269 KSY131030:KSY131269 LCU131030:LCU131269 LMQ131030:LMQ131269 LWM131030:LWM131269 MGI131030:MGI131269 MQE131030:MQE131269 NAA131030:NAA131269 NJW131030:NJW131269 NTS131030:NTS131269 ODO131030:ODO131269 ONK131030:ONK131269 OXG131030:OXG131269 PHC131030:PHC131269 PQY131030:PQY131269 QAU131030:QAU131269 QKQ131030:QKQ131269 QUM131030:QUM131269 REI131030:REI131269 ROE131030:ROE131269 RYA131030:RYA131269 SHW131030:SHW131269 SRS131030:SRS131269 TBO131030:TBO131269 TLK131030:TLK131269 TVG131030:TVG131269 UFC131030:UFC131269 UOY131030:UOY131269 UYU131030:UYU131269 VIQ131030:VIQ131269 VSM131030:VSM131269 WCI131030:WCI131269 WME131030:WME131269 WWA131030:WWA131269 K196566:K196805 JO196566:JO196805 TK196566:TK196805 ADG196566:ADG196805 ANC196566:ANC196805 AWY196566:AWY196805 BGU196566:BGU196805 BQQ196566:BQQ196805 CAM196566:CAM196805 CKI196566:CKI196805 CUE196566:CUE196805 DEA196566:DEA196805 DNW196566:DNW196805 DXS196566:DXS196805 EHO196566:EHO196805 ERK196566:ERK196805 FBG196566:FBG196805 FLC196566:FLC196805 FUY196566:FUY196805 GEU196566:GEU196805 GOQ196566:GOQ196805 GYM196566:GYM196805 HII196566:HII196805 HSE196566:HSE196805 ICA196566:ICA196805 ILW196566:ILW196805 IVS196566:IVS196805 JFO196566:JFO196805 JPK196566:JPK196805 JZG196566:JZG196805 KJC196566:KJC196805 KSY196566:KSY196805 LCU196566:LCU196805 LMQ196566:LMQ196805 LWM196566:LWM196805 MGI196566:MGI196805 MQE196566:MQE196805 NAA196566:NAA196805 NJW196566:NJW196805 NTS196566:NTS196805 ODO196566:ODO196805 ONK196566:ONK196805 OXG196566:OXG196805 PHC196566:PHC196805 PQY196566:PQY196805 QAU196566:QAU196805 QKQ196566:QKQ196805 QUM196566:QUM196805 REI196566:REI196805 ROE196566:ROE196805 RYA196566:RYA196805 SHW196566:SHW196805 SRS196566:SRS196805 TBO196566:TBO196805 TLK196566:TLK196805 TVG196566:TVG196805 UFC196566:UFC196805 UOY196566:UOY196805 UYU196566:UYU196805 VIQ196566:VIQ196805 VSM196566:VSM196805 WCI196566:WCI196805 WME196566:WME196805 WWA196566:WWA196805 K262102:K262341 JO262102:JO262341 TK262102:TK262341 ADG262102:ADG262341 ANC262102:ANC262341 AWY262102:AWY262341 BGU262102:BGU262341 BQQ262102:BQQ262341 CAM262102:CAM262341 CKI262102:CKI262341 CUE262102:CUE262341 DEA262102:DEA262341 DNW262102:DNW262341 DXS262102:DXS262341 EHO262102:EHO262341 ERK262102:ERK262341 FBG262102:FBG262341 FLC262102:FLC262341 FUY262102:FUY262341 GEU262102:GEU262341 GOQ262102:GOQ262341 GYM262102:GYM262341 HII262102:HII262341 HSE262102:HSE262341 ICA262102:ICA262341 ILW262102:ILW262341 IVS262102:IVS262341 JFO262102:JFO262341 JPK262102:JPK262341 JZG262102:JZG262341 KJC262102:KJC262341 KSY262102:KSY262341 LCU262102:LCU262341 LMQ262102:LMQ262341 LWM262102:LWM262341 MGI262102:MGI262341 MQE262102:MQE262341 NAA262102:NAA262341 NJW262102:NJW262341 NTS262102:NTS262341 ODO262102:ODO262341 ONK262102:ONK262341 OXG262102:OXG262341 PHC262102:PHC262341 PQY262102:PQY262341 QAU262102:QAU262341 QKQ262102:QKQ262341 QUM262102:QUM262341 REI262102:REI262341 ROE262102:ROE262341 RYA262102:RYA262341 SHW262102:SHW262341 SRS262102:SRS262341 TBO262102:TBO262341 TLK262102:TLK262341 TVG262102:TVG262341 UFC262102:UFC262341 UOY262102:UOY262341 UYU262102:UYU262341 VIQ262102:VIQ262341 VSM262102:VSM262341 WCI262102:WCI262341 WME262102:WME262341 WWA262102:WWA262341 K327638:K327877 JO327638:JO327877 TK327638:TK327877 ADG327638:ADG327877 ANC327638:ANC327877 AWY327638:AWY327877 BGU327638:BGU327877 BQQ327638:BQQ327877 CAM327638:CAM327877 CKI327638:CKI327877 CUE327638:CUE327877 DEA327638:DEA327877 DNW327638:DNW327877 DXS327638:DXS327877 EHO327638:EHO327877 ERK327638:ERK327877 FBG327638:FBG327877 FLC327638:FLC327877 FUY327638:FUY327877 GEU327638:GEU327877 GOQ327638:GOQ327877 GYM327638:GYM327877 HII327638:HII327877 HSE327638:HSE327877 ICA327638:ICA327877 ILW327638:ILW327877 IVS327638:IVS327877 JFO327638:JFO327877 JPK327638:JPK327877 JZG327638:JZG327877 KJC327638:KJC327877 KSY327638:KSY327877 LCU327638:LCU327877 LMQ327638:LMQ327877 LWM327638:LWM327877 MGI327638:MGI327877 MQE327638:MQE327877 NAA327638:NAA327877 NJW327638:NJW327877 NTS327638:NTS327877 ODO327638:ODO327877 ONK327638:ONK327877 OXG327638:OXG327877 PHC327638:PHC327877 PQY327638:PQY327877 QAU327638:QAU327877 QKQ327638:QKQ327877 QUM327638:QUM327877 REI327638:REI327877 ROE327638:ROE327877 RYA327638:RYA327877 SHW327638:SHW327877 SRS327638:SRS327877 TBO327638:TBO327877 TLK327638:TLK327877 TVG327638:TVG327877 UFC327638:UFC327877 UOY327638:UOY327877 UYU327638:UYU327877 VIQ327638:VIQ327877 VSM327638:VSM327877 WCI327638:WCI327877 WME327638:WME327877 WWA327638:WWA327877 K393174:K393413 JO393174:JO393413 TK393174:TK393413 ADG393174:ADG393413 ANC393174:ANC393413 AWY393174:AWY393413 BGU393174:BGU393413 BQQ393174:BQQ393413 CAM393174:CAM393413 CKI393174:CKI393413 CUE393174:CUE393413 DEA393174:DEA393413 DNW393174:DNW393413 DXS393174:DXS393413 EHO393174:EHO393413 ERK393174:ERK393413 FBG393174:FBG393413 FLC393174:FLC393413 FUY393174:FUY393413 GEU393174:GEU393413 GOQ393174:GOQ393413 GYM393174:GYM393413 HII393174:HII393413 HSE393174:HSE393413 ICA393174:ICA393413 ILW393174:ILW393413 IVS393174:IVS393413 JFO393174:JFO393413 JPK393174:JPK393413 JZG393174:JZG393413 KJC393174:KJC393413 KSY393174:KSY393413 LCU393174:LCU393413 LMQ393174:LMQ393413 LWM393174:LWM393413 MGI393174:MGI393413 MQE393174:MQE393413 NAA393174:NAA393413 NJW393174:NJW393413 NTS393174:NTS393413 ODO393174:ODO393413 ONK393174:ONK393413 OXG393174:OXG393413 PHC393174:PHC393413 PQY393174:PQY393413 QAU393174:QAU393413 QKQ393174:QKQ393413 QUM393174:QUM393413 REI393174:REI393413 ROE393174:ROE393413 RYA393174:RYA393413 SHW393174:SHW393413 SRS393174:SRS393413 TBO393174:TBO393413 TLK393174:TLK393413 TVG393174:TVG393413 UFC393174:UFC393413 UOY393174:UOY393413 UYU393174:UYU393413 VIQ393174:VIQ393413 VSM393174:VSM393413 WCI393174:WCI393413 WME393174:WME393413 WWA393174:WWA393413 K458710:K458949 JO458710:JO458949 TK458710:TK458949 ADG458710:ADG458949 ANC458710:ANC458949 AWY458710:AWY458949 BGU458710:BGU458949 BQQ458710:BQQ458949 CAM458710:CAM458949 CKI458710:CKI458949 CUE458710:CUE458949 DEA458710:DEA458949 DNW458710:DNW458949 DXS458710:DXS458949 EHO458710:EHO458949 ERK458710:ERK458949 FBG458710:FBG458949 FLC458710:FLC458949 FUY458710:FUY458949 GEU458710:GEU458949 GOQ458710:GOQ458949 GYM458710:GYM458949 HII458710:HII458949 HSE458710:HSE458949 ICA458710:ICA458949 ILW458710:ILW458949 IVS458710:IVS458949 JFO458710:JFO458949 JPK458710:JPK458949 JZG458710:JZG458949 KJC458710:KJC458949 KSY458710:KSY458949 LCU458710:LCU458949 LMQ458710:LMQ458949 LWM458710:LWM458949 MGI458710:MGI458949 MQE458710:MQE458949 NAA458710:NAA458949 NJW458710:NJW458949 NTS458710:NTS458949 ODO458710:ODO458949 ONK458710:ONK458949 OXG458710:OXG458949 PHC458710:PHC458949 PQY458710:PQY458949 QAU458710:QAU458949 QKQ458710:QKQ458949 QUM458710:QUM458949 REI458710:REI458949 ROE458710:ROE458949 RYA458710:RYA458949 SHW458710:SHW458949 SRS458710:SRS458949 TBO458710:TBO458949 TLK458710:TLK458949 TVG458710:TVG458949 UFC458710:UFC458949 UOY458710:UOY458949 UYU458710:UYU458949 VIQ458710:VIQ458949 VSM458710:VSM458949 WCI458710:WCI458949 WME458710:WME458949 WWA458710:WWA458949 K524246:K524485 JO524246:JO524485 TK524246:TK524485 ADG524246:ADG524485 ANC524246:ANC524485 AWY524246:AWY524485 BGU524246:BGU524485 BQQ524246:BQQ524485 CAM524246:CAM524485 CKI524246:CKI524485 CUE524246:CUE524485 DEA524246:DEA524485 DNW524246:DNW524485 DXS524246:DXS524485 EHO524246:EHO524485 ERK524246:ERK524485 FBG524246:FBG524485 FLC524246:FLC524485 FUY524246:FUY524485 GEU524246:GEU524485 GOQ524246:GOQ524485 GYM524246:GYM524485 HII524246:HII524485 HSE524246:HSE524485 ICA524246:ICA524485 ILW524246:ILW524485 IVS524246:IVS524485 JFO524246:JFO524485 JPK524246:JPK524485 JZG524246:JZG524485 KJC524246:KJC524485 KSY524246:KSY524485 LCU524246:LCU524485 LMQ524246:LMQ524485 LWM524246:LWM524485 MGI524246:MGI524485 MQE524246:MQE524485 NAA524246:NAA524485 NJW524246:NJW524485 NTS524246:NTS524485 ODO524246:ODO524485 ONK524246:ONK524485 OXG524246:OXG524485 PHC524246:PHC524485 PQY524246:PQY524485 QAU524246:QAU524485 QKQ524246:QKQ524485 QUM524246:QUM524485 REI524246:REI524485 ROE524246:ROE524485 RYA524246:RYA524485 SHW524246:SHW524485 SRS524246:SRS524485 TBO524246:TBO524485 TLK524246:TLK524485 TVG524246:TVG524485 UFC524246:UFC524485 UOY524246:UOY524485 UYU524246:UYU524485 VIQ524246:VIQ524485 VSM524246:VSM524485 WCI524246:WCI524485 WME524246:WME524485 WWA524246:WWA524485 K589782:K590021 JO589782:JO590021 TK589782:TK590021 ADG589782:ADG590021 ANC589782:ANC590021 AWY589782:AWY590021 BGU589782:BGU590021 BQQ589782:BQQ590021 CAM589782:CAM590021 CKI589782:CKI590021 CUE589782:CUE590021 DEA589782:DEA590021 DNW589782:DNW590021 DXS589782:DXS590021 EHO589782:EHO590021 ERK589782:ERK590021 FBG589782:FBG590021 FLC589782:FLC590021 FUY589782:FUY590021 GEU589782:GEU590021 GOQ589782:GOQ590021 GYM589782:GYM590021 HII589782:HII590021 HSE589782:HSE590021 ICA589782:ICA590021 ILW589782:ILW590021 IVS589782:IVS590021 JFO589782:JFO590021 JPK589782:JPK590021 JZG589782:JZG590021 KJC589782:KJC590021 KSY589782:KSY590021 LCU589782:LCU590021 LMQ589782:LMQ590021 LWM589782:LWM590021 MGI589782:MGI590021 MQE589782:MQE590021 NAA589782:NAA590021 NJW589782:NJW590021 NTS589782:NTS590021 ODO589782:ODO590021 ONK589782:ONK590021 OXG589782:OXG590021 PHC589782:PHC590021 PQY589782:PQY590021 QAU589782:QAU590021 QKQ589782:QKQ590021 QUM589782:QUM590021 REI589782:REI590021 ROE589782:ROE590021 RYA589782:RYA590021 SHW589782:SHW590021 SRS589782:SRS590021 TBO589782:TBO590021 TLK589782:TLK590021 TVG589782:TVG590021 UFC589782:UFC590021 UOY589782:UOY590021 UYU589782:UYU590021 VIQ589782:VIQ590021 VSM589782:VSM590021 WCI589782:WCI590021 WME589782:WME590021 WWA589782:WWA590021 K655318:K655557 JO655318:JO655557 TK655318:TK655557 ADG655318:ADG655557 ANC655318:ANC655557 AWY655318:AWY655557 BGU655318:BGU655557 BQQ655318:BQQ655557 CAM655318:CAM655557 CKI655318:CKI655557 CUE655318:CUE655557 DEA655318:DEA655557 DNW655318:DNW655557 DXS655318:DXS655557 EHO655318:EHO655557 ERK655318:ERK655557 FBG655318:FBG655557 FLC655318:FLC655557 FUY655318:FUY655557 GEU655318:GEU655557 GOQ655318:GOQ655557 GYM655318:GYM655557 HII655318:HII655557 HSE655318:HSE655557 ICA655318:ICA655557 ILW655318:ILW655557 IVS655318:IVS655557 JFO655318:JFO655557 JPK655318:JPK655557 JZG655318:JZG655557 KJC655318:KJC655557 KSY655318:KSY655557 LCU655318:LCU655557 LMQ655318:LMQ655557 LWM655318:LWM655557 MGI655318:MGI655557 MQE655318:MQE655557 NAA655318:NAA655557 NJW655318:NJW655557 NTS655318:NTS655557 ODO655318:ODO655557 ONK655318:ONK655557 OXG655318:OXG655557 PHC655318:PHC655557 PQY655318:PQY655557 QAU655318:QAU655557 QKQ655318:QKQ655557 QUM655318:QUM655557 REI655318:REI655557 ROE655318:ROE655557 RYA655318:RYA655557 SHW655318:SHW655557 SRS655318:SRS655557 TBO655318:TBO655557 TLK655318:TLK655557 TVG655318:TVG655557 UFC655318:UFC655557 UOY655318:UOY655557 UYU655318:UYU655557 VIQ655318:VIQ655557 VSM655318:VSM655557 WCI655318:WCI655557 WME655318:WME655557 WWA655318:WWA655557 K720854:K721093 JO720854:JO721093 TK720854:TK721093 ADG720854:ADG721093 ANC720854:ANC721093 AWY720854:AWY721093 BGU720854:BGU721093 BQQ720854:BQQ721093 CAM720854:CAM721093 CKI720854:CKI721093 CUE720854:CUE721093 DEA720854:DEA721093 DNW720854:DNW721093 DXS720854:DXS721093 EHO720854:EHO721093 ERK720854:ERK721093 FBG720854:FBG721093 FLC720854:FLC721093 FUY720854:FUY721093 GEU720854:GEU721093 GOQ720854:GOQ721093 GYM720854:GYM721093 HII720854:HII721093 HSE720854:HSE721093 ICA720854:ICA721093 ILW720854:ILW721093 IVS720854:IVS721093 JFO720854:JFO721093 JPK720854:JPK721093 JZG720854:JZG721093 KJC720854:KJC721093 KSY720854:KSY721093 LCU720854:LCU721093 LMQ720854:LMQ721093 LWM720854:LWM721093 MGI720854:MGI721093 MQE720854:MQE721093 NAA720854:NAA721093 NJW720854:NJW721093 NTS720854:NTS721093 ODO720854:ODO721093 ONK720854:ONK721093 OXG720854:OXG721093 PHC720854:PHC721093 PQY720854:PQY721093 QAU720854:QAU721093 QKQ720854:QKQ721093 QUM720854:QUM721093 REI720854:REI721093 ROE720854:ROE721093 RYA720854:RYA721093 SHW720854:SHW721093 SRS720854:SRS721093 TBO720854:TBO721093 TLK720854:TLK721093 TVG720854:TVG721093 UFC720854:UFC721093 UOY720854:UOY721093 UYU720854:UYU721093 VIQ720854:VIQ721093 VSM720854:VSM721093 WCI720854:WCI721093 WME720854:WME721093 WWA720854:WWA721093 K786390:K786629 JO786390:JO786629 TK786390:TK786629 ADG786390:ADG786629 ANC786390:ANC786629 AWY786390:AWY786629 BGU786390:BGU786629 BQQ786390:BQQ786629 CAM786390:CAM786629 CKI786390:CKI786629 CUE786390:CUE786629 DEA786390:DEA786629 DNW786390:DNW786629 DXS786390:DXS786629 EHO786390:EHO786629 ERK786390:ERK786629 FBG786390:FBG786629 FLC786390:FLC786629 FUY786390:FUY786629 GEU786390:GEU786629 GOQ786390:GOQ786629 GYM786390:GYM786629 HII786390:HII786629 HSE786390:HSE786629 ICA786390:ICA786629 ILW786390:ILW786629 IVS786390:IVS786629 JFO786390:JFO786629 JPK786390:JPK786629 JZG786390:JZG786629 KJC786390:KJC786629 KSY786390:KSY786629 LCU786390:LCU786629 LMQ786390:LMQ786629 LWM786390:LWM786629 MGI786390:MGI786629 MQE786390:MQE786629 NAA786390:NAA786629 NJW786390:NJW786629 NTS786390:NTS786629 ODO786390:ODO786629 ONK786390:ONK786629 OXG786390:OXG786629 PHC786390:PHC786629 PQY786390:PQY786629 QAU786390:QAU786629 QKQ786390:QKQ786629 QUM786390:QUM786629 REI786390:REI786629 ROE786390:ROE786629 RYA786390:RYA786629 SHW786390:SHW786629 SRS786390:SRS786629 TBO786390:TBO786629 TLK786390:TLK786629 TVG786390:TVG786629 UFC786390:UFC786629 UOY786390:UOY786629 UYU786390:UYU786629 VIQ786390:VIQ786629 VSM786390:VSM786629 WCI786390:WCI786629 WME786390:WME786629 WWA786390:WWA786629 K851926:K852165 JO851926:JO852165 TK851926:TK852165 ADG851926:ADG852165 ANC851926:ANC852165 AWY851926:AWY852165 BGU851926:BGU852165 BQQ851926:BQQ852165 CAM851926:CAM852165 CKI851926:CKI852165 CUE851926:CUE852165 DEA851926:DEA852165 DNW851926:DNW852165 DXS851926:DXS852165 EHO851926:EHO852165 ERK851926:ERK852165 FBG851926:FBG852165 FLC851926:FLC852165 FUY851926:FUY852165 GEU851926:GEU852165 GOQ851926:GOQ852165 GYM851926:GYM852165 HII851926:HII852165 HSE851926:HSE852165 ICA851926:ICA852165 ILW851926:ILW852165 IVS851926:IVS852165 JFO851926:JFO852165 JPK851926:JPK852165 JZG851926:JZG852165 KJC851926:KJC852165 KSY851926:KSY852165 LCU851926:LCU852165 LMQ851926:LMQ852165 LWM851926:LWM852165 MGI851926:MGI852165 MQE851926:MQE852165 NAA851926:NAA852165 NJW851926:NJW852165 NTS851926:NTS852165 ODO851926:ODO852165 ONK851926:ONK852165 OXG851926:OXG852165 PHC851926:PHC852165 PQY851926:PQY852165 QAU851926:QAU852165 QKQ851926:QKQ852165 QUM851926:QUM852165 REI851926:REI852165 ROE851926:ROE852165 RYA851926:RYA852165 SHW851926:SHW852165 SRS851926:SRS852165 TBO851926:TBO852165 TLK851926:TLK852165 TVG851926:TVG852165 UFC851926:UFC852165 UOY851926:UOY852165 UYU851926:UYU852165 VIQ851926:VIQ852165 VSM851926:VSM852165 WCI851926:WCI852165 WME851926:WME852165 WWA851926:WWA852165 K917462:K917701 JO917462:JO917701 TK917462:TK917701 ADG917462:ADG917701 ANC917462:ANC917701 AWY917462:AWY917701 BGU917462:BGU917701 BQQ917462:BQQ917701 CAM917462:CAM917701 CKI917462:CKI917701 CUE917462:CUE917701 DEA917462:DEA917701 DNW917462:DNW917701 DXS917462:DXS917701 EHO917462:EHO917701 ERK917462:ERK917701 FBG917462:FBG917701 FLC917462:FLC917701 FUY917462:FUY917701 GEU917462:GEU917701 GOQ917462:GOQ917701 GYM917462:GYM917701 HII917462:HII917701 HSE917462:HSE917701 ICA917462:ICA917701 ILW917462:ILW917701 IVS917462:IVS917701 JFO917462:JFO917701 JPK917462:JPK917701 JZG917462:JZG917701 KJC917462:KJC917701 KSY917462:KSY917701 LCU917462:LCU917701 LMQ917462:LMQ917701 LWM917462:LWM917701 MGI917462:MGI917701 MQE917462:MQE917701 NAA917462:NAA917701 NJW917462:NJW917701 NTS917462:NTS917701 ODO917462:ODO917701 ONK917462:ONK917701 OXG917462:OXG917701 PHC917462:PHC917701 PQY917462:PQY917701 QAU917462:QAU917701 QKQ917462:QKQ917701 QUM917462:QUM917701 REI917462:REI917701 ROE917462:ROE917701 RYA917462:RYA917701 SHW917462:SHW917701 SRS917462:SRS917701 TBO917462:TBO917701 TLK917462:TLK917701 TVG917462:TVG917701 UFC917462:UFC917701 UOY917462:UOY917701 UYU917462:UYU917701 VIQ917462:VIQ917701 VSM917462:VSM917701 WCI917462:WCI917701 WME917462:WME917701 WWA917462:WWA917701 K982998:K983237 JO982998:JO983237 TK982998:TK983237 ADG982998:ADG983237 ANC982998:ANC983237 AWY982998:AWY983237 BGU982998:BGU983237 BQQ982998:BQQ983237 CAM982998:CAM983237 CKI982998:CKI983237 CUE982998:CUE983237 DEA982998:DEA983237 DNW982998:DNW983237 DXS982998:DXS983237 EHO982998:EHO983237 ERK982998:ERK983237 FBG982998:FBG983237 FLC982998:FLC983237 FUY982998:FUY983237 GEU982998:GEU983237 GOQ982998:GOQ983237 GYM982998:GYM983237 HII982998:HII983237 HSE982998:HSE983237 ICA982998:ICA983237 ILW982998:ILW983237 IVS982998:IVS983237 JFO982998:JFO983237 JPK982998:JPK983237 JZG982998:JZG983237 KJC982998:KJC983237 KSY982998:KSY983237 LCU982998:LCU983237 LMQ982998:LMQ983237 LWM982998:LWM983237 MGI982998:MGI983237 MQE982998:MQE983237 NAA982998:NAA983237 NJW982998:NJW983237 NTS982998:NTS983237 ODO982998:ODO983237 ONK982998:ONK983237 OXG982998:OXG983237 PHC982998:PHC983237 PQY982998:PQY983237 QAU982998:QAU983237 QKQ982998:QKQ983237 QUM982998:QUM983237 REI982998:REI983237 ROE982998:ROE983237 RYA982998:RYA983237 SHW982998:SHW983237 SRS982998:SRS983237 TBO982998:TBO983237 TLK982998:TLK983237 TVG982998:TVG983237 UFC982998:UFC983237 UOY982998:UOY983237 UYU982998:UYU983237 VIQ982998:VIQ983237 VSM982998:VSM983237 WCI982998:WCI983237 WME982998:WME983237 WWA982998:WWA983237 J65494:J65604 JM65494:JN65604 TI65494:TJ65604 ADE65494:ADF65604 ANA65494:ANB65604 AWW65494:AWX65604 BGS65494:BGT65604 BQO65494:BQP65604 CAK65494:CAL65604 CKG65494:CKH65604 CUC65494:CUD65604 DDY65494:DDZ65604 DNU65494:DNV65604 DXQ65494:DXR65604 EHM65494:EHN65604 ERI65494:ERJ65604 FBE65494:FBF65604 FLA65494:FLB65604 FUW65494:FUX65604 GES65494:GET65604 GOO65494:GOP65604 GYK65494:GYL65604 HIG65494:HIH65604 HSC65494:HSD65604 IBY65494:IBZ65604 ILU65494:ILV65604 IVQ65494:IVR65604 JFM65494:JFN65604 JPI65494:JPJ65604 JZE65494:JZF65604 KJA65494:KJB65604 KSW65494:KSX65604 LCS65494:LCT65604 LMO65494:LMP65604 LWK65494:LWL65604 MGG65494:MGH65604 MQC65494:MQD65604 MZY65494:MZZ65604 NJU65494:NJV65604 NTQ65494:NTR65604 ODM65494:ODN65604 ONI65494:ONJ65604 OXE65494:OXF65604 PHA65494:PHB65604 PQW65494:PQX65604 QAS65494:QAT65604 QKO65494:QKP65604 QUK65494:QUL65604 REG65494:REH65604 ROC65494:ROD65604 RXY65494:RXZ65604 SHU65494:SHV65604 SRQ65494:SRR65604 TBM65494:TBN65604 TLI65494:TLJ65604 TVE65494:TVF65604 UFA65494:UFB65604 UOW65494:UOX65604 UYS65494:UYT65604 VIO65494:VIP65604 VSK65494:VSL65604 WCG65494:WCH65604 WMC65494:WMD65604 WVY65494:WVZ65604 J131030:J131140 JM131030:JN131140 TI131030:TJ131140 ADE131030:ADF131140 ANA131030:ANB131140 AWW131030:AWX131140 BGS131030:BGT131140 BQO131030:BQP131140 CAK131030:CAL131140 CKG131030:CKH131140 CUC131030:CUD131140 DDY131030:DDZ131140 DNU131030:DNV131140 DXQ131030:DXR131140 EHM131030:EHN131140 ERI131030:ERJ131140 FBE131030:FBF131140 FLA131030:FLB131140 FUW131030:FUX131140 GES131030:GET131140 GOO131030:GOP131140 GYK131030:GYL131140 HIG131030:HIH131140 HSC131030:HSD131140 IBY131030:IBZ131140 ILU131030:ILV131140 IVQ131030:IVR131140 JFM131030:JFN131140 JPI131030:JPJ131140 JZE131030:JZF131140 KJA131030:KJB131140 KSW131030:KSX131140 LCS131030:LCT131140 LMO131030:LMP131140 LWK131030:LWL131140 MGG131030:MGH131140 MQC131030:MQD131140 MZY131030:MZZ131140 NJU131030:NJV131140 NTQ131030:NTR131140 ODM131030:ODN131140 ONI131030:ONJ131140 OXE131030:OXF131140 PHA131030:PHB131140 PQW131030:PQX131140 QAS131030:QAT131140 QKO131030:QKP131140 QUK131030:QUL131140 REG131030:REH131140 ROC131030:ROD131140 RXY131030:RXZ131140 SHU131030:SHV131140 SRQ131030:SRR131140 TBM131030:TBN131140 TLI131030:TLJ131140 TVE131030:TVF131140 UFA131030:UFB131140 UOW131030:UOX131140 UYS131030:UYT131140 VIO131030:VIP131140 VSK131030:VSL131140 WCG131030:WCH131140 WMC131030:WMD131140 WVY131030:WVZ131140 J196566:J196676 JM196566:JN196676 TI196566:TJ196676 ADE196566:ADF196676 ANA196566:ANB196676 AWW196566:AWX196676 BGS196566:BGT196676 BQO196566:BQP196676 CAK196566:CAL196676 CKG196566:CKH196676 CUC196566:CUD196676 DDY196566:DDZ196676 DNU196566:DNV196676 DXQ196566:DXR196676 EHM196566:EHN196676 ERI196566:ERJ196676 FBE196566:FBF196676 FLA196566:FLB196676 FUW196566:FUX196676 GES196566:GET196676 GOO196566:GOP196676 GYK196566:GYL196676 HIG196566:HIH196676 HSC196566:HSD196676 IBY196566:IBZ196676 ILU196566:ILV196676 IVQ196566:IVR196676 JFM196566:JFN196676 JPI196566:JPJ196676 JZE196566:JZF196676 KJA196566:KJB196676 KSW196566:KSX196676 LCS196566:LCT196676 LMO196566:LMP196676 LWK196566:LWL196676 MGG196566:MGH196676 MQC196566:MQD196676 MZY196566:MZZ196676 NJU196566:NJV196676 NTQ196566:NTR196676 ODM196566:ODN196676 ONI196566:ONJ196676 OXE196566:OXF196676 PHA196566:PHB196676 PQW196566:PQX196676 QAS196566:QAT196676 QKO196566:QKP196676 QUK196566:QUL196676 REG196566:REH196676 ROC196566:ROD196676 RXY196566:RXZ196676 SHU196566:SHV196676 SRQ196566:SRR196676 TBM196566:TBN196676 TLI196566:TLJ196676 TVE196566:TVF196676 UFA196566:UFB196676 UOW196566:UOX196676 UYS196566:UYT196676 VIO196566:VIP196676 VSK196566:VSL196676 WCG196566:WCH196676 WMC196566:WMD196676 WVY196566:WVZ196676 J262102:J262212 JM262102:JN262212 TI262102:TJ262212 ADE262102:ADF262212 ANA262102:ANB262212 AWW262102:AWX262212 BGS262102:BGT262212 BQO262102:BQP262212 CAK262102:CAL262212 CKG262102:CKH262212 CUC262102:CUD262212 DDY262102:DDZ262212 DNU262102:DNV262212 DXQ262102:DXR262212 EHM262102:EHN262212 ERI262102:ERJ262212 FBE262102:FBF262212 FLA262102:FLB262212 FUW262102:FUX262212 GES262102:GET262212 GOO262102:GOP262212 GYK262102:GYL262212 HIG262102:HIH262212 HSC262102:HSD262212 IBY262102:IBZ262212 ILU262102:ILV262212 IVQ262102:IVR262212 JFM262102:JFN262212 JPI262102:JPJ262212 JZE262102:JZF262212 KJA262102:KJB262212 KSW262102:KSX262212 LCS262102:LCT262212 LMO262102:LMP262212 LWK262102:LWL262212 MGG262102:MGH262212 MQC262102:MQD262212 MZY262102:MZZ262212 NJU262102:NJV262212 NTQ262102:NTR262212 ODM262102:ODN262212 ONI262102:ONJ262212 OXE262102:OXF262212 PHA262102:PHB262212 PQW262102:PQX262212 QAS262102:QAT262212 QKO262102:QKP262212 QUK262102:QUL262212 REG262102:REH262212 ROC262102:ROD262212 RXY262102:RXZ262212 SHU262102:SHV262212 SRQ262102:SRR262212 TBM262102:TBN262212 TLI262102:TLJ262212 TVE262102:TVF262212 UFA262102:UFB262212 UOW262102:UOX262212 UYS262102:UYT262212 VIO262102:VIP262212 VSK262102:VSL262212 WCG262102:WCH262212 WMC262102:WMD262212 WVY262102:WVZ262212 J327638:J327748 JM327638:JN327748 TI327638:TJ327748 ADE327638:ADF327748 ANA327638:ANB327748 AWW327638:AWX327748 BGS327638:BGT327748 BQO327638:BQP327748 CAK327638:CAL327748 CKG327638:CKH327748 CUC327638:CUD327748 DDY327638:DDZ327748 DNU327638:DNV327748 DXQ327638:DXR327748 EHM327638:EHN327748 ERI327638:ERJ327748 FBE327638:FBF327748 FLA327638:FLB327748 FUW327638:FUX327748 GES327638:GET327748 GOO327638:GOP327748 GYK327638:GYL327748 HIG327638:HIH327748 HSC327638:HSD327748 IBY327638:IBZ327748 ILU327638:ILV327748 IVQ327638:IVR327748 JFM327638:JFN327748 JPI327638:JPJ327748 JZE327638:JZF327748 KJA327638:KJB327748 KSW327638:KSX327748 LCS327638:LCT327748 LMO327638:LMP327748 LWK327638:LWL327748 MGG327638:MGH327748 MQC327638:MQD327748 MZY327638:MZZ327748 NJU327638:NJV327748 NTQ327638:NTR327748 ODM327638:ODN327748 ONI327638:ONJ327748 OXE327638:OXF327748 PHA327638:PHB327748 PQW327638:PQX327748 QAS327638:QAT327748 QKO327638:QKP327748 QUK327638:QUL327748 REG327638:REH327748 ROC327638:ROD327748 RXY327638:RXZ327748 SHU327638:SHV327748 SRQ327638:SRR327748 TBM327638:TBN327748 TLI327638:TLJ327748 TVE327638:TVF327748 UFA327638:UFB327748 UOW327638:UOX327748 UYS327638:UYT327748 VIO327638:VIP327748 VSK327638:VSL327748 WCG327638:WCH327748 WMC327638:WMD327748 WVY327638:WVZ327748 J393174:J393284 JM393174:JN393284 TI393174:TJ393284 ADE393174:ADF393284 ANA393174:ANB393284 AWW393174:AWX393284 BGS393174:BGT393284 BQO393174:BQP393284 CAK393174:CAL393284 CKG393174:CKH393284 CUC393174:CUD393284 DDY393174:DDZ393284 DNU393174:DNV393284 DXQ393174:DXR393284 EHM393174:EHN393284 ERI393174:ERJ393284 FBE393174:FBF393284 FLA393174:FLB393284 FUW393174:FUX393284 GES393174:GET393284 GOO393174:GOP393284 GYK393174:GYL393284 HIG393174:HIH393284 HSC393174:HSD393284 IBY393174:IBZ393284 ILU393174:ILV393284 IVQ393174:IVR393284 JFM393174:JFN393284 JPI393174:JPJ393284 JZE393174:JZF393284 KJA393174:KJB393284 KSW393174:KSX393284 LCS393174:LCT393284 LMO393174:LMP393284 LWK393174:LWL393284 MGG393174:MGH393284 MQC393174:MQD393284 MZY393174:MZZ393284 NJU393174:NJV393284 NTQ393174:NTR393284 ODM393174:ODN393284 ONI393174:ONJ393284 OXE393174:OXF393284 PHA393174:PHB393284 PQW393174:PQX393284 QAS393174:QAT393284 QKO393174:QKP393284 QUK393174:QUL393284 REG393174:REH393284 ROC393174:ROD393284 RXY393174:RXZ393284 SHU393174:SHV393284 SRQ393174:SRR393284 TBM393174:TBN393284 TLI393174:TLJ393284 TVE393174:TVF393284 UFA393174:UFB393284 UOW393174:UOX393284 UYS393174:UYT393284 VIO393174:VIP393284 VSK393174:VSL393284 WCG393174:WCH393284 WMC393174:WMD393284 WVY393174:WVZ393284 J458710:J458820 JM458710:JN458820 TI458710:TJ458820 ADE458710:ADF458820 ANA458710:ANB458820 AWW458710:AWX458820 BGS458710:BGT458820 BQO458710:BQP458820 CAK458710:CAL458820 CKG458710:CKH458820 CUC458710:CUD458820 DDY458710:DDZ458820 DNU458710:DNV458820 DXQ458710:DXR458820 EHM458710:EHN458820 ERI458710:ERJ458820 FBE458710:FBF458820 FLA458710:FLB458820 FUW458710:FUX458820 GES458710:GET458820 GOO458710:GOP458820 GYK458710:GYL458820 HIG458710:HIH458820 HSC458710:HSD458820 IBY458710:IBZ458820 ILU458710:ILV458820 IVQ458710:IVR458820 JFM458710:JFN458820 JPI458710:JPJ458820 JZE458710:JZF458820 KJA458710:KJB458820 KSW458710:KSX458820 LCS458710:LCT458820 LMO458710:LMP458820 LWK458710:LWL458820 MGG458710:MGH458820 MQC458710:MQD458820 MZY458710:MZZ458820 NJU458710:NJV458820 NTQ458710:NTR458820 ODM458710:ODN458820 ONI458710:ONJ458820 OXE458710:OXF458820 PHA458710:PHB458820 PQW458710:PQX458820 QAS458710:QAT458820 QKO458710:QKP458820 QUK458710:QUL458820 REG458710:REH458820 ROC458710:ROD458820 RXY458710:RXZ458820 SHU458710:SHV458820 SRQ458710:SRR458820 TBM458710:TBN458820 TLI458710:TLJ458820 TVE458710:TVF458820 UFA458710:UFB458820 UOW458710:UOX458820 UYS458710:UYT458820 VIO458710:VIP458820 VSK458710:VSL458820 WCG458710:WCH458820 WMC458710:WMD458820 WVY458710:WVZ458820 J524246:J524356 JM524246:JN524356 TI524246:TJ524356 ADE524246:ADF524356 ANA524246:ANB524356 AWW524246:AWX524356 BGS524246:BGT524356 BQO524246:BQP524356 CAK524246:CAL524356 CKG524246:CKH524356 CUC524246:CUD524356 DDY524246:DDZ524356 DNU524246:DNV524356 DXQ524246:DXR524356 EHM524246:EHN524356 ERI524246:ERJ524356 FBE524246:FBF524356 FLA524246:FLB524356 FUW524246:FUX524356 GES524246:GET524356 GOO524246:GOP524356 GYK524246:GYL524356 HIG524246:HIH524356 HSC524246:HSD524356 IBY524246:IBZ524356 ILU524246:ILV524356 IVQ524246:IVR524356 JFM524246:JFN524356 JPI524246:JPJ524356 JZE524246:JZF524356 KJA524246:KJB524356 KSW524246:KSX524356 LCS524246:LCT524356 LMO524246:LMP524356 LWK524246:LWL524356 MGG524246:MGH524356 MQC524246:MQD524356 MZY524246:MZZ524356 NJU524246:NJV524356 NTQ524246:NTR524356 ODM524246:ODN524356 ONI524246:ONJ524356 OXE524246:OXF524356 PHA524246:PHB524356 PQW524246:PQX524356 QAS524246:QAT524356 QKO524246:QKP524356 QUK524246:QUL524356 REG524246:REH524356 ROC524246:ROD524356 RXY524246:RXZ524356 SHU524246:SHV524356 SRQ524246:SRR524356 TBM524246:TBN524356 TLI524246:TLJ524356 TVE524246:TVF524356 UFA524246:UFB524356 UOW524246:UOX524356 UYS524246:UYT524356 VIO524246:VIP524356 VSK524246:VSL524356 WCG524246:WCH524356 WMC524246:WMD524356 WVY524246:WVZ524356 J589782:J589892 JM589782:JN589892 TI589782:TJ589892 ADE589782:ADF589892 ANA589782:ANB589892 AWW589782:AWX589892 BGS589782:BGT589892 BQO589782:BQP589892 CAK589782:CAL589892 CKG589782:CKH589892 CUC589782:CUD589892 DDY589782:DDZ589892 DNU589782:DNV589892 DXQ589782:DXR589892 EHM589782:EHN589892 ERI589782:ERJ589892 FBE589782:FBF589892 FLA589782:FLB589892 FUW589782:FUX589892 GES589782:GET589892 GOO589782:GOP589892 GYK589782:GYL589892 HIG589782:HIH589892 HSC589782:HSD589892 IBY589782:IBZ589892 ILU589782:ILV589892 IVQ589782:IVR589892 JFM589782:JFN589892 JPI589782:JPJ589892 JZE589782:JZF589892 KJA589782:KJB589892 KSW589782:KSX589892 LCS589782:LCT589892 LMO589782:LMP589892 LWK589782:LWL589892 MGG589782:MGH589892 MQC589782:MQD589892 MZY589782:MZZ589892 NJU589782:NJV589892 NTQ589782:NTR589892 ODM589782:ODN589892 ONI589782:ONJ589892 OXE589782:OXF589892 PHA589782:PHB589892 PQW589782:PQX589892 QAS589782:QAT589892 QKO589782:QKP589892 QUK589782:QUL589892 REG589782:REH589892 ROC589782:ROD589892 RXY589782:RXZ589892 SHU589782:SHV589892 SRQ589782:SRR589892 TBM589782:TBN589892 TLI589782:TLJ589892 TVE589782:TVF589892 UFA589782:UFB589892 UOW589782:UOX589892 UYS589782:UYT589892 VIO589782:VIP589892 VSK589782:VSL589892 WCG589782:WCH589892 WMC589782:WMD589892 WVY589782:WVZ589892 J655318:J655428 JM655318:JN655428 TI655318:TJ655428 ADE655318:ADF655428 ANA655318:ANB655428 AWW655318:AWX655428 BGS655318:BGT655428 BQO655318:BQP655428 CAK655318:CAL655428 CKG655318:CKH655428 CUC655318:CUD655428 DDY655318:DDZ655428 DNU655318:DNV655428 DXQ655318:DXR655428 EHM655318:EHN655428 ERI655318:ERJ655428 FBE655318:FBF655428 FLA655318:FLB655428 FUW655318:FUX655428 GES655318:GET655428 GOO655318:GOP655428 GYK655318:GYL655428 HIG655318:HIH655428 HSC655318:HSD655428 IBY655318:IBZ655428 ILU655318:ILV655428 IVQ655318:IVR655428 JFM655318:JFN655428 JPI655318:JPJ655428 JZE655318:JZF655428 KJA655318:KJB655428 KSW655318:KSX655428 LCS655318:LCT655428 LMO655318:LMP655428 LWK655318:LWL655428 MGG655318:MGH655428 MQC655318:MQD655428 MZY655318:MZZ655428 NJU655318:NJV655428 NTQ655318:NTR655428 ODM655318:ODN655428 ONI655318:ONJ655428 OXE655318:OXF655428 PHA655318:PHB655428 PQW655318:PQX655428 QAS655318:QAT655428 QKO655318:QKP655428 QUK655318:QUL655428 REG655318:REH655428 ROC655318:ROD655428 RXY655318:RXZ655428 SHU655318:SHV655428 SRQ655318:SRR655428 TBM655318:TBN655428 TLI655318:TLJ655428 TVE655318:TVF655428 UFA655318:UFB655428 UOW655318:UOX655428 UYS655318:UYT655428 VIO655318:VIP655428 VSK655318:VSL655428 WCG655318:WCH655428 WMC655318:WMD655428 WVY655318:WVZ655428 J720854:J720964 JM720854:JN720964 TI720854:TJ720964 ADE720854:ADF720964 ANA720854:ANB720964 AWW720854:AWX720964 BGS720854:BGT720964 BQO720854:BQP720964 CAK720854:CAL720964 CKG720854:CKH720964 CUC720854:CUD720964 DDY720854:DDZ720964 DNU720854:DNV720964 DXQ720854:DXR720964 EHM720854:EHN720964 ERI720854:ERJ720964 FBE720854:FBF720964 FLA720854:FLB720964 FUW720854:FUX720964 GES720854:GET720964 GOO720854:GOP720964 GYK720854:GYL720964 HIG720854:HIH720964 HSC720854:HSD720964 IBY720854:IBZ720964 ILU720854:ILV720964 IVQ720854:IVR720964 JFM720854:JFN720964 JPI720854:JPJ720964 JZE720854:JZF720964 KJA720854:KJB720964 KSW720854:KSX720964 LCS720854:LCT720964 LMO720854:LMP720964 LWK720854:LWL720964 MGG720854:MGH720964 MQC720854:MQD720964 MZY720854:MZZ720964 NJU720854:NJV720964 NTQ720854:NTR720964 ODM720854:ODN720964 ONI720854:ONJ720964 OXE720854:OXF720964 PHA720854:PHB720964 PQW720854:PQX720964 QAS720854:QAT720964 QKO720854:QKP720964 QUK720854:QUL720964 REG720854:REH720964 ROC720854:ROD720964 RXY720854:RXZ720964 SHU720854:SHV720964 SRQ720854:SRR720964 TBM720854:TBN720964 TLI720854:TLJ720964 TVE720854:TVF720964 UFA720854:UFB720964 UOW720854:UOX720964 UYS720854:UYT720964 VIO720854:VIP720964 VSK720854:VSL720964 WCG720854:WCH720964 WMC720854:WMD720964 WVY720854:WVZ720964 J786390:J786500 JM786390:JN786500 TI786390:TJ786500 ADE786390:ADF786500 ANA786390:ANB786500 AWW786390:AWX786500 BGS786390:BGT786500 BQO786390:BQP786500 CAK786390:CAL786500 CKG786390:CKH786500 CUC786390:CUD786500 DDY786390:DDZ786500 DNU786390:DNV786500 DXQ786390:DXR786500 EHM786390:EHN786500 ERI786390:ERJ786500 FBE786390:FBF786500 FLA786390:FLB786500 FUW786390:FUX786500 GES786390:GET786500 GOO786390:GOP786500 GYK786390:GYL786500 HIG786390:HIH786500 HSC786390:HSD786500 IBY786390:IBZ786500 ILU786390:ILV786500 IVQ786390:IVR786500 JFM786390:JFN786500 JPI786390:JPJ786500 JZE786390:JZF786500 KJA786390:KJB786500 KSW786390:KSX786500 LCS786390:LCT786500 LMO786390:LMP786500 LWK786390:LWL786500 MGG786390:MGH786500 MQC786390:MQD786500 MZY786390:MZZ786500 NJU786390:NJV786500 NTQ786390:NTR786500 ODM786390:ODN786500 ONI786390:ONJ786500 OXE786390:OXF786500 PHA786390:PHB786500 PQW786390:PQX786500 QAS786390:QAT786500 QKO786390:QKP786500 QUK786390:QUL786500 REG786390:REH786500 ROC786390:ROD786500 RXY786390:RXZ786500 SHU786390:SHV786500 SRQ786390:SRR786500 TBM786390:TBN786500 TLI786390:TLJ786500 TVE786390:TVF786500 UFA786390:UFB786500 UOW786390:UOX786500 UYS786390:UYT786500 VIO786390:VIP786500 VSK786390:VSL786500 WCG786390:WCH786500 WMC786390:WMD786500 WVY786390:WVZ786500 J851926:J852036 JM851926:JN852036 TI851926:TJ852036 ADE851926:ADF852036 ANA851926:ANB852036 AWW851926:AWX852036 BGS851926:BGT852036 BQO851926:BQP852036 CAK851926:CAL852036 CKG851926:CKH852036 CUC851926:CUD852036 DDY851926:DDZ852036 DNU851926:DNV852036 DXQ851926:DXR852036 EHM851926:EHN852036 ERI851926:ERJ852036 FBE851926:FBF852036 FLA851926:FLB852036 FUW851926:FUX852036 GES851926:GET852036 GOO851926:GOP852036 GYK851926:GYL852036 HIG851926:HIH852036 HSC851926:HSD852036 IBY851926:IBZ852036 ILU851926:ILV852036 IVQ851926:IVR852036 JFM851926:JFN852036 JPI851926:JPJ852036 JZE851926:JZF852036 KJA851926:KJB852036 KSW851926:KSX852036 LCS851926:LCT852036 LMO851926:LMP852036 LWK851926:LWL852036 MGG851926:MGH852036 MQC851926:MQD852036 MZY851926:MZZ852036 NJU851926:NJV852036 NTQ851926:NTR852036 ODM851926:ODN852036 ONI851926:ONJ852036 OXE851926:OXF852036 PHA851926:PHB852036 PQW851926:PQX852036 QAS851926:QAT852036 QKO851926:QKP852036 QUK851926:QUL852036 REG851926:REH852036 ROC851926:ROD852036 RXY851926:RXZ852036 SHU851926:SHV852036 SRQ851926:SRR852036 TBM851926:TBN852036 TLI851926:TLJ852036 TVE851926:TVF852036 UFA851926:UFB852036 UOW851926:UOX852036 UYS851926:UYT852036 VIO851926:VIP852036 VSK851926:VSL852036 WCG851926:WCH852036 WMC851926:WMD852036 WVY851926:WVZ852036 J917462:J917572 JM917462:JN917572 TI917462:TJ917572 ADE917462:ADF917572 ANA917462:ANB917572 AWW917462:AWX917572 BGS917462:BGT917572 BQO917462:BQP917572 CAK917462:CAL917572 CKG917462:CKH917572 CUC917462:CUD917572 DDY917462:DDZ917572 DNU917462:DNV917572 DXQ917462:DXR917572 EHM917462:EHN917572 ERI917462:ERJ917572 FBE917462:FBF917572 FLA917462:FLB917572 FUW917462:FUX917572 GES917462:GET917572 GOO917462:GOP917572 GYK917462:GYL917572 HIG917462:HIH917572 HSC917462:HSD917572 IBY917462:IBZ917572 ILU917462:ILV917572 IVQ917462:IVR917572 JFM917462:JFN917572 JPI917462:JPJ917572 JZE917462:JZF917572 KJA917462:KJB917572 KSW917462:KSX917572 LCS917462:LCT917572 LMO917462:LMP917572 LWK917462:LWL917572 MGG917462:MGH917572 MQC917462:MQD917572 MZY917462:MZZ917572 NJU917462:NJV917572 NTQ917462:NTR917572 ODM917462:ODN917572 ONI917462:ONJ917572 OXE917462:OXF917572 PHA917462:PHB917572 PQW917462:PQX917572 QAS917462:QAT917572 QKO917462:QKP917572 QUK917462:QUL917572 REG917462:REH917572 ROC917462:ROD917572 RXY917462:RXZ917572 SHU917462:SHV917572 SRQ917462:SRR917572 TBM917462:TBN917572 TLI917462:TLJ917572 TVE917462:TVF917572 UFA917462:UFB917572 UOW917462:UOX917572 UYS917462:UYT917572 VIO917462:VIP917572 VSK917462:VSL917572 WCG917462:WCH917572 WMC917462:WMD917572 WVY917462:WVZ917572 J982998:J983108 JM982998:JN983108 TI982998:TJ983108 ADE982998:ADF983108 ANA982998:ANB983108 AWW982998:AWX983108 BGS982998:BGT983108 BQO982998:BQP983108 CAK982998:CAL983108 CKG982998:CKH983108 CUC982998:CUD983108 DDY982998:DDZ983108 DNU982998:DNV983108 DXQ982998:DXR983108 EHM982998:EHN983108 ERI982998:ERJ983108 FBE982998:FBF983108 FLA982998:FLB983108 FUW982998:FUX983108 GES982998:GET983108 GOO982998:GOP983108 GYK982998:GYL983108 HIG982998:HIH983108 HSC982998:HSD983108 IBY982998:IBZ983108 ILU982998:ILV983108 IVQ982998:IVR983108 JFM982998:JFN983108 JPI982998:JPJ983108 JZE982998:JZF983108 KJA982998:KJB983108 KSW982998:KSX983108 LCS982998:LCT983108 LMO982998:LMP983108 LWK982998:LWL983108 MGG982998:MGH983108 MQC982998:MQD983108 MZY982998:MZZ983108 NJU982998:NJV983108 NTQ982998:NTR983108 ODM982998:ODN983108 ONI982998:ONJ983108 OXE982998:OXF983108 PHA982998:PHB983108 PQW982998:PQX983108 QAS982998:QAT983108 QKO982998:QKP983108 QUK982998:QUL983108 REG982998:REH983108 ROC982998:ROD983108 RXY982998:RXZ983108 SHU982998:SHV983108 SRQ982998:SRR983108 TBM982998:TBN983108 TLI982998:TLJ983108 TVE982998:TVF983108 UFA982998:UFB983108 UOW982998:UOX983108 UYS982998:UYT983108 VIO982998:VIP983108 VSK982998:VSL983108 WCG982998:WCH983108 WMC982998:WMD983108 WVY982998:WVZ983108 J65606:J65733 JM65606:JN65733 TI65606:TJ65733 ADE65606:ADF65733 ANA65606:ANB65733 AWW65606:AWX65733 BGS65606:BGT65733 BQO65606:BQP65733 CAK65606:CAL65733 CKG65606:CKH65733 CUC65606:CUD65733 DDY65606:DDZ65733 DNU65606:DNV65733 DXQ65606:DXR65733 EHM65606:EHN65733 ERI65606:ERJ65733 FBE65606:FBF65733 FLA65606:FLB65733 FUW65606:FUX65733 GES65606:GET65733 GOO65606:GOP65733 GYK65606:GYL65733 HIG65606:HIH65733 HSC65606:HSD65733 IBY65606:IBZ65733 ILU65606:ILV65733 IVQ65606:IVR65733 JFM65606:JFN65733 JPI65606:JPJ65733 JZE65606:JZF65733 KJA65606:KJB65733 KSW65606:KSX65733 LCS65606:LCT65733 LMO65606:LMP65733 LWK65606:LWL65733 MGG65606:MGH65733 MQC65606:MQD65733 MZY65606:MZZ65733 NJU65606:NJV65733 NTQ65606:NTR65733 ODM65606:ODN65733 ONI65606:ONJ65733 OXE65606:OXF65733 PHA65606:PHB65733 PQW65606:PQX65733 QAS65606:QAT65733 QKO65606:QKP65733 QUK65606:QUL65733 REG65606:REH65733 ROC65606:ROD65733 RXY65606:RXZ65733 SHU65606:SHV65733 SRQ65606:SRR65733 TBM65606:TBN65733 TLI65606:TLJ65733 TVE65606:TVF65733 UFA65606:UFB65733 UOW65606:UOX65733 UYS65606:UYT65733 VIO65606:VIP65733 VSK65606:VSL65733 WCG65606:WCH65733 WMC65606:WMD65733 WVY65606:WVZ65733 J131142:J131269 JM131142:JN131269 TI131142:TJ131269 ADE131142:ADF131269 ANA131142:ANB131269 AWW131142:AWX131269 BGS131142:BGT131269 BQO131142:BQP131269 CAK131142:CAL131269 CKG131142:CKH131269 CUC131142:CUD131269 DDY131142:DDZ131269 DNU131142:DNV131269 DXQ131142:DXR131269 EHM131142:EHN131269 ERI131142:ERJ131269 FBE131142:FBF131269 FLA131142:FLB131269 FUW131142:FUX131269 GES131142:GET131269 GOO131142:GOP131269 GYK131142:GYL131269 HIG131142:HIH131269 HSC131142:HSD131269 IBY131142:IBZ131269 ILU131142:ILV131269 IVQ131142:IVR131269 JFM131142:JFN131269 JPI131142:JPJ131269 JZE131142:JZF131269 KJA131142:KJB131269 KSW131142:KSX131269 LCS131142:LCT131269 LMO131142:LMP131269 LWK131142:LWL131269 MGG131142:MGH131269 MQC131142:MQD131269 MZY131142:MZZ131269 NJU131142:NJV131269 NTQ131142:NTR131269 ODM131142:ODN131269 ONI131142:ONJ131269 OXE131142:OXF131269 PHA131142:PHB131269 PQW131142:PQX131269 QAS131142:QAT131269 QKO131142:QKP131269 QUK131142:QUL131269 REG131142:REH131269 ROC131142:ROD131269 RXY131142:RXZ131269 SHU131142:SHV131269 SRQ131142:SRR131269 TBM131142:TBN131269 TLI131142:TLJ131269 TVE131142:TVF131269 UFA131142:UFB131269 UOW131142:UOX131269 UYS131142:UYT131269 VIO131142:VIP131269 VSK131142:VSL131269 WCG131142:WCH131269 WMC131142:WMD131269 WVY131142:WVZ131269 J196678:J196805 JM196678:JN196805 TI196678:TJ196805 ADE196678:ADF196805 ANA196678:ANB196805 AWW196678:AWX196805 BGS196678:BGT196805 BQO196678:BQP196805 CAK196678:CAL196805 CKG196678:CKH196805 CUC196678:CUD196805 DDY196678:DDZ196805 DNU196678:DNV196805 DXQ196678:DXR196805 EHM196678:EHN196805 ERI196678:ERJ196805 FBE196678:FBF196805 FLA196678:FLB196805 FUW196678:FUX196805 GES196678:GET196805 GOO196678:GOP196805 GYK196678:GYL196805 HIG196678:HIH196805 HSC196678:HSD196805 IBY196678:IBZ196805 ILU196678:ILV196805 IVQ196678:IVR196805 JFM196678:JFN196805 JPI196678:JPJ196805 JZE196678:JZF196805 KJA196678:KJB196805 KSW196678:KSX196805 LCS196678:LCT196805 LMO196678:LMP196805 LWK196678:LWL196805 MGG196678:MGH196805 MQC196678:MQD196805 MZY196678:MZZ196805 NJU196678:NJV196805 NTQ196678:NTR196805 ODM196678:ODN196805 ONI196678:ONJ196805 OXE196678:OXF196805 PHA196678:PHB196805 PQW196678:PQX196805 QAS196678:QAT196805 QKO196678:QKP196805 QUK196678:QUL196805 REG196678:REH196805 ROC196678:ROD196805 RXY196678:RXZ196805 SHU196678:SHV196805 SRQ196678:SRR196805 TBM196678:TBN196805 TLI196678:TLJ196805 TVE196678:TVF196805 UFA196678:UFB196805 UOW196678:UOX196805 UYS196678:UYT196805 VIO196678:VIP196805 VSK196678:VSL196805 WCG196678:WCH196805 WMC196678:WMD196805 WVY196678:WVZ196805 J262214:J262341 JM262214:JN262341 TI262214:TJ262341 ADE262214:ADF262341 ANA262214:ANB262341 AWW262214:AWX262341 BGS262214:BGT262341 BQO262214:BQP262341 CAK262214:CAL262341 CKG262214:CKH262341 CUC262214:CUD262341 DDY262214:DDZ262341 DNU262214:DNV262341 DXQ262214:DXR262341 EHM262214:EHN262341 ERI262214:ERJ262341 FBE262214:FBF262341 FLA262214:FLB262341 FUW262214:FUX262341 GES262214:GET262341 GOO262214:GOP262341 GYK262214:GYL262341 HIG262214:HIH262341 HSC262214:HSD262341 IBY262214:IBZ262341 ILU262214:ILV262341 IVQ262214:IVR262341 JFM262214:JFN262341 JPI262214:JPJ262341 JZE262214:JZF262341 KJA262214:KJB262341 KSW262214:KSX262341 LCS262214:LCT262341 LMO262214:LMP262341 LWK262214:LWL262341 MGG262214:MGH262341 MQC262214:MQD262341 MZY262214:MZZ262341 NJU262214:NJV262341 NTQ262214:NTR262341 ODM262214:ODN262341 ONI262214:ONJ262341 OXE262214:OXF262341 PHA262214:PHB262341 PQW262214:PQX262341 QAS262214:QAT262341 QKO262214:QKP262341 QUK262214:QUL262341 REG262214:REH262341 ROC262214:ROD262341 RXY262214:RXZ262341 SHU262214:SHV262341 SRQ262214:SRR262341 TBM262214:TBN262341 TLI262214:TLJ262341 TVE262214:TVF262341 UFA262214:UFB262341 UOW262214:UOX262341 UYS262214:UYT262341 VIO262214:VIP262341 VSK262214:VSL262341 WCG262214:WCH262341 WMC262214:WMD262341 WVY262214:WVZ262341 J327750:J327877 JM327750:JN327877 TI327750:TJ327877 ADE327750:ADF327877 ANA327750:ANB327877 AWW327750:AWX327877 BGS327750:BGT327877 BQO327750:BQP327877 CAK327750:CAL327877 CKG327750:CKH327877 CUC327750:CUD327877 DDY327750:DDZ327877 DNU327750:DNV327877 DXQ327750:DXR327877 EHM327750:EHN327877 ERI327750:ERJ327877 FBE327750:FBF327877 FLA327750:FLB327877 FUW327750:FUX327877 GES327750:GET327877 GOO327750:GOP327877 GYK327750:GYL327877 HIG327750:HIH327877 HSC327750:HSD327877 IBY327750:IBZ327877 ILU327750:ILV327877 IVQ327750:IVR327877 JFM327750:JFN327877 JPI327750:JPJ327877 JZE327750:JZF327877 KJA327750:KJB327877 KSW327750:KSX327877 LCS327750:LCT327877 LMO327750:LMP327877 LWK327750:LWL327877 MGG327750:MGH327877 MQC327750:MQD327877 MZY327750:MZZ327877 NJU327750:NJV327877 NTQ327750:NTR327877 ODM327750:ODN327877 ONI327750:ONJ327877 OXE327750:OXF327877 PHA327750:PHB327877 PQW327750:PQX327877 QAS327750:QAT327877 QKO327750:QKP327877 QUK327750:QUL327877 REG327750:REH327877 ROC327750:ROD327877 RXY327750:RXZ327877 SHU327750:SHV327877 SRQ327750:SRR327877 TBM327750:TBN327877 TLI327750:TLJ327877 TVE327750:TVF327877 UFA327750:UFB327877 UOW327750:UOX327877 UYS327750:UYT327877 VIO327750:VIP327877 VSK327750:VSL327877 WCG327750:WCH327877 WMC327750:WMD327877 WVY327750:WVZ327877 J393286:J393413 JM393286:JN393413 TI393286:TJ393413 ADE393286:ADF393413 ANA393286:ANB393413 AWW393286:AWX393413 BGS393286:BGT393413 BQO393286:BQP393413 CAK393286:CAL393413 CKG393286:CKH393413 CUC393286:CUD393413 DDY393286:DDZ393413 DNU393286:DNV393413 DXQ393286:DXR393413 EHM393286:EHN393413 ERI393286:ERJ393413 FBE393286:FBF393413 FLA393286:FLB393413 FUW393286:FUX393413 GES393286:GET393413 GOO393286:GOP393413 GYK393286:GYL393413 HIG393286:HIH393413 HSC393286:HSD393413 IBY393286:IBZ393413 ILU393286:ILV393413 IVQ393286:IVR393413 JFM393286:JFN393413 JPI393286:JPJ393413 JZE393286:JZF393413 KJA393286:KJB393413 KSW393286:KSX393413 LCS393286:LCT393413 LMO393286:LMP393413 LWK393286:LWL393413 MGG393286:MGH393413 MQC393286:MQD393413 MZY393286:MZZ393413 NJU393286:NJV393413 NTQ393286:NTR393413 ODM393286:ODN393413 ONI393286:ONJ393413 OXE393286:OXF393413 PHA393286:PHB393413 PQW393286:PQX393413 QAS393286:QAT393413 QKO393286:QKP393413 QUK393286:QUL393413 REG393286:REH393413 ROC393286:ROD393413 RXY393286:RXZ393413 SHU393286:SHV393413 SRQ393286:SRR393413 TBM393286:TBN393413 TLI393286:TLJ393413 TVE393286:TVF393413 UFA393286:UFB393413 UOW393286:UOX393413 UYS393286:UYT393413 VIO393286:VIP393413 VSK393286:VSL393413 WCG393286:WCH393413 WMC393286:WMD393413 WVY393286:WVZ393413 J458822:J458949 JM458822:JN458949 TI458822:TJ458949 ADE458822:ADF458949 ANA458822:ANB458949 AWW458822:AWX458949 BGS458822:BGT458949 BQO458822:BQP458949 CAK458822:CAL458949 CKG458822:CKH458949 CUC458822:CUD458949 DDY458822:DDZ458949 DNU458822:DNV458949 DXQ458822:DXR458949 EHM458822:EHN458949 ERI458822:ERJ458949 FBE458822:FBF458949 FLA458822:FLB458949 FUW458822:FUX458949 GES458822:GET458949 GOO458822:GOP458949 GYK458822:GYL458949 HIG458822:HIH458949 HSC458822:HSD458949 IBY458822:IBZ458949 ILU458822:ILV458949 IVQ458822:IVR458949 JFM458822:JFN458949 JPI458822:JPJ458949 JZE458822:JZF458949 KJA458822:KJB458949 KSW458822:KSX458949 LCS458822:LCT458949 LMO458822:LMP458949 LWK458822:LWL458949 MGG458822:MGH458949 MQC458822:MQD458949 MZY458822:MZZ458949 NJU458822:NJV458949 NTQ458822:NTR458949 ODM458822:ODN458949 ONI458822:ONJ458949 OXE458822:OXF458949 PHA458822:PHB458949 PQW458822:PQX458949 QAS458822:QAT458949 QKO458822:QKP458949 QUK458822:QUL458949 REG458822:REH458949 ROC458822:ROD458949 RXY458822:RXZ458949 SHU458822:SHV458949 SRQ458822:SRR458949 TBM458822:TBN458949 TLI458822:TLJ458949 TVE458822:TVF458949 UFA458822:UFB458949 UOW458822:UOX458949 UYS458822:UYT458949 VIO458822:VIP458949 VSK458822:VSL458949 WCG458822:WCH458949 WMC458822:WMD458949 WVY458822:WVZ458949 J524358:J524485 JM524358:JN524485 TI524358:TJ524485 ADE524358:ADF524485 ANA524358:ANB524485 AWW524358:AWX524485 BGS524358:BGT524485 BQO524358:BQP524485 CAK524358:CAL524485 CKG524358:CKH524485 CUC524358:CUD524485 DDY524358:DDZ524485 DNU524358:DNV524485 DXQ524358:DXR524485 EHM524358:EHN524485 ERI524358:ERJ524485 FBE524358:FBF524485 FLA524358:FLB524485 FUW524358:FUX524485 GES524358:GET524485 GOO524358:GOP524485 GYK524358:GYL524485 HIG524358:HIH524485 HSC524358:HSD524485 IBY524358:IBZ524485 ILU524358:ILV524485 IVQ524358:IVR524485 JFM524358:JFN524485 JPI524358:JPJ524485 JZE524358:JZF524485 KJA524358:KJB524485 KSW524358:KSX524485 LCS524358:LCT524485 LMO524358:LMP524485 LWK524358:LWL524485 MGG524358:MGH524485 MQC524358:MQD524485 MZY524358:MZZ524485 NJU524358:NJV524485 NTQ524358:NTR524485 ODM524358:ODN524485 ONI524358:ONJ524485 OXE524358:OXF524485 PHA524358:PHB524485 PQW524358:PQX524485 QAS524358:QAT524485 QKO524358:QKP524485 QUK524358:QUL524485 REG524358:REH524485 ROC524358:ROD524485 RXY524358:RXZ524485 SHU524358:SHV524485 SRQ524358:SRR524485 TBM524358:TBN524485 TLI524358:TLJ524485 TVE524358:TVF524485 UFA524358:UFB524485 UOW524358:UOX524485 UYS524358:UYT524485 VIO524358:VIP524485 VSK524358:VSL524485 WCG524358:WCH524485 WMC524358:WMD524485 WVY524358:WVZ524485 J589894:J590021 JM589894:JN590021 TI589894:TJ590021 ADE589894:ADF590021 ANA589894:ANB590021 AWW589894:AWX590021 BGS589894:BGT590021 BQO589894:BQP590021 CAK589894:CAL590021 CKG589894:CKH590021 CUC589894:CUD590021 DDY589894:DDZ590021 DNU589894:DNV590021 DXQ589894:DXR590021 EHM589894:EHN590021 ERI589894:ERJ590021 FBE589894:FBF590021 FLA589894:FLB590021 FUW589894:FUX590021 GES589894:GET590021 GOO589894:GOP590021 GYK589894:GYL590021 HIG589894:HIH590021 HSC589894:HSD590021 IBY589894:IBZ590021 ILU589894:ILV590021 IVQ589894:IVR590021 JFM589894:JFN590021 JPI589894:JPJ590021 JZE589894:JZF590021 KJA589894:KJB590021 KSW589894:KSX590021 LCS589894:LCT590021 LMO589894:LMP590021 LWK589894:LWL590021 MGG589894:MGH590021 MQC589894:MQD590021 MZY589894:MZZ590021 NJU589894:NJV590021 NTQ589894:NTR590021 ODM589894:ODN590021 ONI589894:ONJ590021 OXE589894:OXF590021 PHA589894:PHB590021 PQW589894:PQX590021 QAS589894:QAT590021 QKO589894:QKP590021 QUK589894:QUL590021 REG589894:REH590021 ROC589894:ROD590021 RXY589894:RXZ590021 SHU589894:SHV590021 SRQ589894:SRR590021 TBM589894:TBN590021 TLI589894:TLJ590021 TVE589894:TVF590021 UFA589894:UFB590021 UOW589894:UOX590021 UYS589894:UYT590021 VIO589894:VIP590021 VSK589894:VSL590021 WCG589894:WCH590021 WMC589894:WMD590021 WVY589894:WVZ590021 J655430:J655557 JM655430:JN655557 TI655430:TJ655557 ADE655430:ADF655557 ANA655430:ANB655557 AWW655430:AWX655557 BGS655430:BGT655557 BQO655430:BQP655557 CAK655430:CAL655557 CKG655430:CKH655557 CUC655430:CUD655557 DDY655430:DDZ655557 DNU655430:DNV655557 DXQ655430:DXR655557 EHM655430:EHN655557 ERI655430:ERJ655557 FBE655430:FBF655557 FLA655430:FLB655557 FUW655430:FUX655557 GES655430:GET655557 GOO655430:GOP655557 GYK655430:GYL655557 HIG655430:HIH655557 HSC655430:HSD655557 IBY655430:IBZ655557 ILU655430:ILV655557 IVQ655430:IVR655557 JFM655430:JFN655557 JPI655430:JPJ655557 JZE655430:JZF655557 KJA655430:KJB655557 KSW655430:KSX655557 LCS655430:LCT655557 LMO655430:LMP655557 LWK655430:LWL655557 MGG655430:MGH655557 MQC655430:MQD655557 MZY655430:MZZ655557 NJU655430:NJV655557 NTQ655430:NTR655557 ODM655430:ODN655557 ONI655430:ONJ655557 OXE655430:OXF655557 PHA655430:PHB655557 PQW655430:PQX655557 QAS655430:QAT655557 QKO655430:QKP655557 QUK655430:QUL655557 REG655430:REH655557 ROC655430:ROD655557 RXY655430:RXZ655557 SHU655430:SHV655557 SRQ655430:SRR655557 TBM655430:TBN655557 TLI655430:TLJ655557 TVE655430:TVF655557 UFA655430:UFB655557 UOW655430:UOX655557 UYS655430:UYT655557 VIO655430:VIP655557 VSK655430:VSL655557 WCG655430:WCH655557 WMC655430:WMD655557 WVY655430:WVZ655557 J720966:J721093 JM720966:JN721093 TI720966:TJ721093 ADE720966:ADF721093 ANA720966:ANB721093 AWW720966:AWX721093 BGS720966:BGT721093 BQO720966:BQP721093 CAK720966:CAL721093 CKG720966:CKH721093 CUC720966:CUD721093 DDY720966:DDZ721093 DNU720966:DNV721093 DXQ720966:DXR721093 EHM720966:EHN721093 ERI720966:ERJ721093 FBE720966:FBF721093 FLA720966:FLB721093 FUW720966:FUX721093 GES720966:GET721093 GOO720966:GOP721093 GYK720966:GYL721093 HIG720966:HIH721093 HSC720966:HSD721093 IBY720966:IBZ721093 ILU720966:ILV721093 IVQ720966:IVR721093 JFM720966:JFN721093 JPI720966:JPJ721093 JZE720966:JZF721093 KJA720966:KJB721093 KSW720966:KSX721093 LCS720966:LCT721093 LMO720966:LMP721093 LWK720966:LWL721093 MGG720966:MGH721093 MQC720966:MQD721093 MZY720966:MZZ721093 NJU720966:NJV721093 NTQ720966:NTR721093 ODM720966:ODN721093 ONI720966:ONJ721093 OXE720966:OXF721093 PHA720966:PHB721093 PQW720966:PQX721093 QAS720966:QAT721093 QKO720966:QKP721093 QUK720966:QUL721093 REG720966:REH721093 ROC720966:ROD721093 RXY720966:RXZ721093 SHU720966:SHV721093 SRQ720966:SRR721093 TBM720966:TBN721093 TLI720966:TLJ721093 TVE720966:TVF721093 UFA720966:UFB721093 UOW720966:UOX721093 UYS720966:UYT721093 VIO720966:VIP721093 VSK720966:VSL721093 WCG720966:WCH721093 WMC720966:WMD721093 WVY720966:WVZ721093 J786502:J786629 JM786502:JN786629 TI786502:TJ786629 ADE786502:ADF786629 ANA786502:ANB786629 AWW786502:AWX786629 BGS786502:BGT786629 BQO786502:BQP786629 CAK786502:CAL786629 CKG786502:CKH786629 CUC786502:CUD786629 DDY786502:DDZ786629 DNU786502:DNV786629 DXQ786502:DXR786629 EHM786502:EHN786629 ERI786502:ERJ786629 FBE786502:FBF786629 FLA786502:FLB786629 FUW786502:FUX786629 GES786502:GET786629 GOO786502:GOP786629 GYK786502:GYL786629 HIG786502:HIH786629 HSC786502:HSD786629 IBY786502:IBZ786629 ILU786502:ILV786629 IVQ786502:IVR786629 JFM786502:JFN786629 JPI786502:JPJ786629 JZE786502:JZF786629 KJA786502:KJB786629 KSW786502:KSX786629 LCS786502:LCT786629 LMO786502:LMP786629 LWK786502:LWL786629 MGG786502:MGH786629 MQC786502:MQD786629 MZY786502:MZZ786629 NJU786502:NJV786629 NTQ786502:NTR786629 ODM786502:ODN786629 ONI786502:ONJ786629 OXE786502:OXF786629 PHA786502:PHB786629 PQW786502:PQX786629 QAS786502:QAT786629 QKO786502:QKP786629 QUK786502:QUL786629 REG786502:REH786629 ROC786502:ROD786629 RXY786502:RXZ786629 SHU786502:SHV786629 SRQ786502:SRR786629 TBM786502:TBN786629 TLI786502:TLJ786629 TVE786502:TVF786629 UFA786502:UFB786629 UOW786502:UOX786629 UYS786502:UYT786629 VIO786502:VIP786629 VSK786502:VSL786629 WCG786502:WCH786629 WMC786502:WMD786629 WVY786502:WVZ786629 J852038:J852165 JM852038:JN852165 TI852038:TJ852165 ADE852038:ADF852165 ANA852038:ANB852165 AWW852038:AWX852165 BGS852038:BGT852165 BQO852038:BQP852165 CAK852038:CAL852165 CKG852038:CKH852165 CUC852038:CUD852165 DDY852038:DDZ852165 DNU852038:DNV852165 DXQ852038:DXR852165 EHM852038:EHN852165 ERI852038:ERJ852165 FBE852038:FBF852165 FLA852038:FLB852165 FUW852038:FUX852165 GES852038:GET852165 GOO852038:GOP852165 GYK852038:GYL852165 HIG852038:HIH852165 HSC852038:HSD852165 IBY852038:IBZ852165 ILU852038:ILV852165 IVQ852038:IVR852165 JFM852038:JFN852165 JPI852038:JPJ852165 JZE852038:JZF852165 KJA852038:KJB852165 KSW852038:KSX852165 LCS852038:LCT852165 LMO852038:LMP852165 LWK852038:LWL852165 MGG852038:MGH852165 MQC852038:MQD852165 MZY852038:MZZ852165 NJU852038:NJV852165 NTQ852038:NTR852165 ODM852038:ODN852165 ONI852038:ONJ852165 OXE852038:OXF852165 PHA852038:PHB852165 PQW852038:PQX852165 QAS852038:QAT852165 QKO852038:QKP852165 QUK852038:QUL852165 REG852038:REH852165 ROC852038:ROD852165 RXY852038:RXZ852165 SHU852038:SHV852165 SRQ852038:SRR852165 TBM852038:TBN852165 TLI852038:TLJ852165 TVE852038:TVF852165 UFA852038:UFB852165 UOW852038:UOX852165 UYS852038:UYT852165 VIO852038:VIP852165 VSK852038:VSL852165 WCG852038:WCH852165 WMC852038:WMD852165 WVY852038:WVZ852165 J917574:J917701 JM917574:JN917701 TI917574:TJ917701 ADE917574:ADF917701 ANA917574:ANB917701 AWW917574:AWX917701 BGS917574:BGT917701 BQO917574:BQP917701 CAK917574:CAL917701 CKG917574:CKH917701 CUC917574:CUD917701 DDY917574:DDZ917701 DNU917574:DNV917701 DXQ917574:DXR917701 EHM917574:EHN917701 ERI917574:ERJ917701 FBE917574:FBF917701 FLA917574:FLB917701 FUW917574:FUX917701 GES917574:GET917701 GOO917574:GOP917701 GYK917574:GYL917701 HIG917574:HIH917701 HSC917574:HSD917701 IBY917574:IBZ917701 ILU917574:ILV917701 IVQ917574:IVR917701 JFM917574:JFN917701 JPI917574:JPJ917701 JZE917574:JZF917701 KJA917574:KJB917701 KSW917574:KSX917701 LCS917574:LCT917701 LMO917574:LMP917701 LWK917574:LWL917701 MGG917574:MGH917701 MQC917574:MQD917701 MZY917574:MZZ917701 NJU917574:NJV917701 NTQ917574:NTR917701 ODM917574:ODN917701 ONI917574:ONJ917701 OXE917574:OXF917701 PHA917574:PHB917701 PQW917574:PQX917701 QAS917574:QAT917701 QKO917574:QKP917701 QUK917574:QUL917701 REG917574:REH917701 ROC917574:ROD917701 RXY917574:RXZ917701 SHU917574:SHV917701 SRQ917574:SRR917701 TBM917574:TBN917701 TLI917574:TLJ917701 TVE917574:TVF917701 UFA917574:UFB917701 UOW917574:UOX917701 UYS917574:UYT917701 VIO917574:VIP917701 VSK917574:VSL917701 WCG917574:WCH917701 WMC917574:WMD917701 WVY917574:WVZ917701 J983110:J983237 JM983110:JN983237 TI983110:TJ983237 ADE983110:ADF983237 ANA983110:ANB983237 AWW983110:AWX983237 BGS983110:BGT983237 BQO983110:BQP983237 CAK983110:CAL983237 CKG983110:CKH983237 CUC983110:CUD983237 DDY983110:DDZ983237 DNU983110:DNV983237 DXQ983110:DXR983237 EHM983110:EHN983237 ERI983110:ERJ983237 FBE983110:FBF983237 FLA983110:FLB983237 FUW983110:FUX983237 GES983110:GET983237 GOO983110:GOP983237 GYK983110:GYL983237 HIG983110:HIH983237 HSC983110:HSD983237 IBY983110:IBZ983237 ILU983110:ILV983237 IVQ983110:IVR983237 JFM983110:JFN983237 JPI983110:JPJ983237 JZE983110:JZF983237 KJA983110:KJB983237 KSW983110:KSX983237 LCS983110:LCT983237 LMO983110:LMP983237 LWK983110:LWL983237 MGG983110:MGH983237 MQC983110:MQD983237 MZY983110:MZZ983237 NJU983110:NJV983237 NTQ983110:NTR983237 ODM983110:ODN983237 ONI983110:ONJ983237 OXE983110:OXF983237 PHA983110:PHB983237 PQW983110:PQX983237 QAS983110:QAT983237 QKO983110:QKP983237 QUK983110:QUL983237 REG983110:REH983237 ROC983110:ROD983237 RXY983110:RXZ983237 SHU983110:SHV983237 SRQ983110:SRR983237 TBM983110:TBN983237 TLI983110:TLJ983237 TVE983110:TVF983237 UFA983110:UFB983237 UOW983110:UOX983237 UYS983110:UYT983237 VIO983110:VIP983237 VSK983110:VSL983237 WCG983110:WCH983237 WMC983110:WMD983237 WVY983110:WVZ983237</xm:sqref>
        </x14:dataValidation>
        <x14:dataValidation type="list" showInputMessage="1" showErrorMessage="1" xr:uid="{00000000-0002-0000-0200-000019000000}">
          <x14:formula1>
            <xm:f>Reglon_renta</xm:f>
          </x14:formula1>
          <xm:sqref>JP65494:JP65507 TL65494:TL65507 ADH65494:ADH65507 AND65494:AND65507 AWZ65494:AWZ65507 BGV65494:BGV65507 BQR65494:BQR65507 CAN65494:CAN65507 CKJ65494:CKJ65507 CUF65494:CUF65507 DEB65494:DEB65507 DNX65494:DNX65507 DXT65494:DXT65507 EHP65494:EHP65507 ERL65494:ERL65507 FBH65494:FBH65507 FLD65494:FLD65507 FUZ65494:FUZ65507 GEV65494:GEV65507 GOR65494:GOR65507 GYN65494:GYN65507 HIJ65494:HIJ65507 HSF65494:HSF65507 ICB65494:ICB65507 ILX65494:ILX65507 IVT65494:IVT65507 JFP65494:JFP65507 JPL65494:JPL65507 JZH65494:JZH65507 KJD65494:KJD65507 KSZ65494:KSZ65507 LCV65494:LCV65507 LMR65494:LMR65507 LWN65494:LWN65507 MGJ65494:MGJ65507 MQF65494:MQF65507 NAB65494:NAB65507 NJX65494:NJX65507 NTT65494:NTT65507 ODP65494:ODP65507 ONL65494:ONL65507 OXH65494:OXH65507 PHD65494:PHD65507 PQZ65494:PQZ65507 QAV65494:QAV65507 QKR65494:QKR65507 QUN65494:QUN65507 REJ65494:REJ65507 ROF65494:ROF65507 RYB65494:RYB65507 SHX65494:SHX65507 SRT65494:SRT65507 TBP65494:TBP65507 TLL65494:TLL65507 TVH65494:TVH65507 UFD65494:UFD65507 UOZ65494:UOZ65507 UYV65494:UYV65507 VIR65494:VIR65507 VSN65494:VSN65507 WCJ65494:WCJ65507 WMF65494:WMF65507 WWB65494:WWB65507 JP131030:JP131043 TL131030:TL131043 ADH131030:ADH131043 AND131030:AND131043 AWZ131030:AWZ131043 BGV131030:BGV131043 BQR131030:BQR131043 CAN131030:CAN131043 CKJ131030:CKJ131043 CUF131030:CUF131043 DEB131030:DEB131043 DNX131030:DNX131043 DXT131030:DXT131043 EHP131030:EHP131043 ERL131030:ERL131043 FBH131030:FBH131043 FLD131030:FLD131043 FUZ131030:FUZ131043 GEV131030:GEV131043 GOR131030:GOR131043 GYN131030:GYN131043 HIJ131030:HIJ131043 HSF131030:HSF131043 ICB131030:ICB131043 ILX131030:ILX131043 IVT131030:IVT131043 JFP131030:JFP131043 JPL131030:JPL131043 JZH131030:JZH131043 KJD131030:KJD131043 KSZ131030:KSZ131043 LCV131030:LCV131043 LMR131030:LMR131043 LWN131030:LWN131043 MGJ131030:MGJ131043 MQF131030:MQF131043 NAB131030:NAB131043 NJX131030:NJX131043 NTT131030:NTT131043 ODP131030:ODP131043 ONL131030:ONL131043 OXH131030:OXH131043 PHD131030:PHD131043 PQZ131030:PQZ131043 QAV131030:QAV131043 QKR131030:QKR131043 QUN131030:QUN131043 REJ131030:REJ131043 ROF131030:ROF131043 RYB131030:RYB131043 SHX131030:SHX131043 SRT131030:SRT131043 TBP131030:TBP131043 TLL131030:TLL131043 TVH131030:TVH131043 UFD131030:UFD131043 UOZ131030:UOZ131043 UYV131030:UYV131043 VIR131030:VIR131043 VSN131030:VSN131043 WCJ131030:WCJ131043 WMF131030:WMF131043 WWB131030:WWB131043 JP196566:JP196579 TL196566:TL196579 ADH196566:ADH196579 AND196566:AND196579 AWZ196566:AWZ196579 BGV196566:BGV196579 BQR196566:BQR196579 CAN196566:CAN196579 CKJ196566:CKJ196579 CUF196566:CUF196579 DEB196566:DEB196579 DNX196566:DNX196579 DXT196566:DXT196579 EHP196566:EHP196579 ERL196566:ERL196579 FBH196566:FBH196579 FLD196566:FLD196579 FUZ196566:FUZ196579 GEV196566:GEV196579 GOR196566:GOR196579 GYN196566:GYN196579 HIJ196566:HIJ196579 HSF196566:HSF196579 ICB196566:ICB196579 ILX196566:ILX196579 IVT196566:IVT196579 JFP196566:JFP196579 JPL196566:JPL196579 JZH196566:JZH196579 KJD196566:KJD196579 KSZ196566:KSZ196579 LCV196566:LCV196579 LMR196566:LMR196579 LWN196566:LWN196579 MGJ196566:MGJ196579 MQF196566:MQF196579 NAB196566:NAB196579 NJX196566:NJX196579 NTT196566:NTT196579 ODP196566:ODP196579 ONL196566:ONL196579 OXH196566:OXH196579 PHD196566:PHD196579 PQZ196566:PQZ196579 QAV196566:QAV196579 QKR196566:QKR196579 QUN196566:QUN196579 REJ196566:REJ196579 ROF196566:ROF196579 RYB196566:RYB196579 SHX196566:SHX196579 SRT196566:SRT196579 TBP196566:TBP196579 TLL196566:TLL196579 TVH196566:TVH196579 UFD196566:UFD196579 UOZ196566:UOZ196579 UYV196566:UYV196579 VIR196566:VIR196579 VSN196566:VSN196579 WCJ196566:WCJ196579 WMF196566:WMF196579 WWB196566:WWB196579 JP262102:JP262115 TL262102:TL262115 ADH262102:ADH262115 AND262102:AND262115 AWZ262102:AWZ262115 BGV262102:BGV262115 BQR262102:BQR262115 CAN262102:CAN262115 CKJ262102:CKJ262115 CUF262102:CUF262115 DEB262102:DEB262115 DNX262102:DNX262115 DXT262102:DXT262115 EHP262102:EHP262115 ERL262102:ERL262115 FBH262102:FBH262115 FLD262102:FLD262115 FUZ262102:FUZ262115 GEV262102:GEV262115 GOR262102:GOR262115 GYN262102:GYN262115 HIJ262102:HIJ262115 HSF262102:HSF262115 ICB262102:ICB262115 ILX262102:ILX262115 IVT262102:IVT262115 JFP262102:JFP262115 JPL262102:JPL262115 JZH262102:JZH262115 KJD262102:KJD262115 KSZ262102:KSZ262115 LCV262102:LCV262115 LMR262102:LMR262115 LWN262102:LWN262115 MGJ262102:MGJ262115 MQF262102:MQF262115 NAB262102:NAB262115 NJX262102:NJX262115 NTT262102:NTT262115 ODP262102:ODP262115 ONL262102:ONL262115 OXH262102:OXH262115 PHD262102:PHD262115 PQZ262102:PQZ262115 QAV262102:QAV262115 QKR262102:QKR262115 QUN262102:QUN262115 REJ262102:REJ262115 ROF262102:ROF262115 RYB262102:RYB262115 SHX262102:SHX262115 SRT262102:SRT262115 TBP262102:TBP262115 TLL262102:TLL262115 TVH262102:TVH262115 UFD262102:UFD262115 UOZ262102:UOZ262115 UYV262102:UYV262115 VIR262102:VIR262115 VSN262102:VSN262115 WCJ262102:WCJ262115 WMF262102:WMF262115 WWB262102:WWB262115 JP327638:JP327651 TL327638:TL327651 ADH327638:ADH327651 AND327638:AND327651 AWZ327638:AWZ327651 BGV327638:BGV327651 BQR327638:BQR327651 CAN327638:CAN327651 CKJ327638:CKJ327651 CUF327638:CUF327651 DEB327638:DEB327651 DNX327638:DNX327651 DXT327638:DXT327651 EHP327638:EHP327651 ERL327638:ERL327651 FBH327638:FBH327651 FLD327638:FLD327651 FUZ327638:FUZ327651 GEV327638:GEV327651 GOR327638:GOR327651 GYN327638:GYN327651 HIJ327638:HIJ327651 HSF327638:HSF327651 ICB327638:ICB327651 ILX327638:ILX327651 IVT327638:IVT327651 JFP327638:JFP327651 JPL327638:JPL327651 JZH327638:JZH327651 KJD327638:KJD327651 KSZ327638:KSZ327651 LCV327638:LCV327651 LMR327638:LMR327651 LWN327638:LWN327651 MGJ327638:MGJ327651 MQF327638:MQF327651 NAB327638:NAB327651 NJX327638:NJX327651 NTT327638:NTT327651 ODP327638:ODP327651 ONL327638:ONL327651 OXH327638:OXH327651 PHD327638:PHD327651 PQZ327638:PQZ327651 QAV327638:QAV327651 QKR327638:QKR327651 QUN327638:QUN327651 REJ327638:REJ327651 ROF327638:ROF327651 RYB327638:RYB327651 SHX327638:SHX327651 SRT327638:SRT327651 TBP327638:TBP327651 TLL327638:TLL327651 TVH327638:TVH327651 UFD327638:UFD327651 UOZ327638:UOZ327651 UYV327638:UYV327651 VIR327638:VIR327651 VSN327638:VSN327651 WCJ327638:WCJ327651 WMF327638:WMF327651 WWB327638:WWB327651 JP393174:JP393187 TL393174:TL393187 ADH393174:ADH393187 AND393174:AND393187 AWZ393174:AWZ393187 BGV393174:BGV393187 BQR393174:BQR393187 CAN393174:CAN393187 CKJ393174:CKJ393187 CUF393174:CUF393187 DEB393174:DEB393187 DNX393174:DNX393187 DXT393174:DXT393187 EHP393174:EHP393187 ERL393174:ERL393187 FBH393174:FBH393187 FLD393174:FLD393187 FUZ393174:FUZ393187 GEV393174:GEV393187 GOR393174:GOR393187 GYN393174:GYN393187 HIJ393174:HIJ393187 HSF393174:HSF393187 ICB393174:ICB393187 ILX393174:ILX393187 IVT393174:IVT393187 JFP393174:JFP393187 JPL393174:JPL393187 JZH393174:JZH393187 KJD393174:KJD393187 KSZ393174:KSZ393187 LCV393174:LCV393187 LMR393174:LMR393187 LWN393174:LWN393187 MGJ393174:MGJ393187 MQF393174:MQF393187 NAB393174:NAB393187 NJX393174:NJX393187 NTT393174:NTT393187 ODP393174:ODP393187 ONL393174:ONL393187 OXH393174:OXH393187 PHD393174:PHD393187 PQZ393174:PQZ393187 QAV393174:QAV393187 QKR393174:QKR393187 QUN393174:QUN393187 REJ393174:REJ393187 ROF393174:ROF393187 RYB393174:RYB393187 SHX393174:SHX393187 SRT393174:SRT393187 TBP393174:TBP393187 TLL393174:TLL393187 TVH393174:TVH393187 UFD393174:UFD393187 UOZ393174:UOZ393187 UYV393174:UYV393187 VIR393174:VIR393187 VSN393174:VSN393187 WCJ393174:WCJ393187 WMF393174:WMF393187 WWB393174:WWB393187 JP458710:JP458723 TL458710:TL458723 ADH458710:ADH458723 AND458710:AND458723 AWZ458710:AWZ458723 BGV458710:BGV458723 BQR458710:BQR458723 CAN458710:CAN458723 CKJ458710:CKJ458723 CUF458710:CUF458723 DEB458710:DEB458723 DNX458710:DNX458723 DXT458710:DXT458723 EHP458710:EHP458723 ERL458710:ERL458723 FBH458710:FBH458723 FLD458710:FLD458723 FUZ458710:FUZ458723 GEV458710:GEV458723 GOR458710:GOR458723 GYN458710:GYN458723 HIJ458710:HIJ458723 HSF458710:HSF458723 ICB458710:ICB458723 ILX458710:ILX458723 IVT458710:IVT458723 JFP458710:JFP458723 JPL458710:JPL458723 JZH458710:JZH458723 KJD458710:KJD458723 KSZ458710:KSZ458723 LCV458710:LCV458723 LMR458710:LMR458723 LWN458710:LWN458723 MGJ458710:MGJ458723 MQF458710:MQF458723 NAB458710:NAB458723 NJX458710:NJX458723 NTT458710:NTT458723 ODP458710:ODP458723 ONL458710:ONL458723 OXH458710:OXH458723 PHD458710:PHD458723 PQZ458710:PQZ458723 QAV458710:QAV458723 QKR458710:QKR458723 QUN458710:QUN458723 REJ458710:REJ458723 ROF458710:ROF458723 RYB458710:RYB458723 SHX458710:SHX458723 SRT458710:SRT458723 TBP458710:TBP458723 TLL458710:TLL458723 TVH458710:TVH458723 UFD458710:UFD458723 UOZ458710:UOZ458723 UYV458710:UYV458723 VIR458710:VIR458723 VSN458710:VSN458723 WCJ458710:WCJ458723 WMF458710:WMF458723 WWB458710:WWB458723 JP524246:JP524259 TL524246:TL524259 ADH524246:ADH524259 AND524246:AND524259 AWZ524246:AWZ524259 BGV524246:BGV524259 BQR524246:BQR524259 CAN524246:CAN524259 CKJ524246:CKJ524259 CUF524246:CUF524259 DEB524246:DEB524259 DNX524246:DNX524259 DXT524246:DXT524259 EHP524246:EHP524259 ERL524246:ERL524259 FBH524246:FBH524259 FLD524246:FLD524259 FUZ524246:FUZ524259 GEV524246:GEV524259 GOR524246:GOR524259 GYN524246:GYN524259 HIJ524246:HIJ524259 HSF524246:HSF524259 ICB524246:ICB524259 ILX524246:ILX524259 IVT524246:IVT524259 JFP524246:JFP524259 JPL524246:JPL524259 JZH524246:JZH524259 KJD524246:KJD524259 KSZ524246:KSZ524259 LCV524246:LCV524259 LMR524246:LMR524259 LWN524246:LWN524259 MGJ524246:MGJ524259 MQF524246:MQF524259 NAB524246:NAB524259 NJX524246:NJX524259 NTT524246:NTT524259 ODP524246:ODP524259 ONL524246:ONL524259 OXH524246:OXH524259 PHD524246:PHD524259 PQZ524246:PQZ524259 QAV524246:QAV524259 QKR524246:QKR524259 QUN524246:QUN524259 REJ524246:REJ524259 ROF524246:ROF524259 RYB524246:RYB524259 SHX524246:SHX524259 SRT524246:SRT524259 TBP524246:TBP524259 TLL524246:TLL524259 TVH524246:TVH524259 UFD524246:UFD524259 UOZ524246:UOZ524259 UYV524246:UYV524259 VIR524246:VIR524259 VSN524246:VSN524259 WCJ524246:WCJ524259 WMF524246:WMF524259 WWB524246:WWB524259 JP589782:JP589795 TL589782:TL589795 ADH589782:ADH589795 AND589782:AND589795 AWZ589782:AWZ589795 BGV589782:BGV589795 BQR589782:BQR589795 CAN589782:CAN589795 CKJ589782:CKJ589795 CUF589782:CUF589795 DEB589782:DEB589795 DNX589782:DNX589795 DXT589782:DXT589795 EHP589782:EHP589795 ERL589782:ERL589795 FBH589782:FBH589795 FLD589782:FLD589795 FUZ589782:FUZ589795 GEV589782:GEV589795 GOR589782:GOR589795 GYN589782:GYN589795 HIJ589782:HIJ589795 HSF589782:HSF589795 ICB589782:ICB589795 ILX589782:ILX589795 IVT589782:IVT589795 JFP589782:JFP589795 JPL589782:JPL589795 JZH589782:JZH589795 KJD589782:KJD589795 KSZ589782:KSZ589795 LCV589782:LCV589795 LMR589782:LMR589795 LWN589782:LWN589795 MGJ589782:MGJ589795 MQF589782:MQF589795 NAB589782:NAB589795 NJX589782:NJX589795 NTT589782:NTT589795 ODP589782:ODP589795 ONL589782:ONL589795 OXH589782:OXH589795 PHD589782:PHD589795 PQZ589782:PQZ589795 QAV589782:QAV589795 QKR589782:QKR589795 QUN589782:QUN589795 REJ589782:REJ589795 ROF589782:ROF589795 RYB589782:RYB589795 SHX589782:SHX589795 SRT589782:SRT589795 TBP589782:TBP589795 TLL589782:TLL589795 TVH589782:TVH589795 UFD589782:UFD589795 UOZ589782:UOZ589795 UYV589782:UYV589795 VIR589782:VIR589795 VSN589782:VSN589795 WCJ589782:WCJ589795 WMF589782:WMF589795 WWB589782:WWB589795 JP655318:JP655331 TL655318:TL655331 ADH655318:ADH655331 AND655318:AND655331 AWZ655318:AWZ655331 BGV655318:BGV655331 BQR655318:BQR655331 CAN655318:CAN655331 CKJ655318:CKJ655331 CUF655318:CUF655331 DEB655318:DEB655331 DNX655318:DNX655331 DXT655318:DXT655331 EHP655318:EHP655331 ERL655318:ERL655331 FBH655318:FBH655331 FLD655318:FLD655331 FUZ655318:FUZ655331 GEV655318:GEV655331 GOR655318:GOR655331 GYN655318:GYN655331 HIJ655318:HIJ655331 HSF655318:HSF655331 ICB655318:ICB655331 ILX655318:ILX655331 IVT655318:IVT655331 JFP655318:JFP655331 JPL655318:JPL655331 JZH655318:JZH655331 KJD655318:KJD655331 KSZ655318:KSZ655331 LCV655318:LCV655331 LMR655318:LMR655331 LWN655318:LWN655331 MGJ655318:MGJ655331 MQF655318:MQF655331 NAB655318:NAB655331 NJX655318:NJX655331 NTT655318:NTT655331 ODP655318:ODP655331 ONL655318:ONL655331 OXH655318:OXH655331 PHD655318:PHD655331 PQZ655318:PQZ655331 QAV655318:QAV655331 QKR655318:QKR655331 QUN655318:QUN655331 REJ655318:REJ655331 ROF655318:ROF655331 RYB655318:RYB655331 SHX655318:SHX655331 SRT655318:SRT655331 TBP655318:TBP655331 TLL655318:TLL655331 TVH655318:TVH655331 UFD655318:UFD655331 UOZ655318:UOZ655331 UYV655318:UYV655331 VIR655318:VIR655331 VSN655318:VSN655331 WCJ655318:WCJ655331 WMF655318:WMF655331 WWB655318:WWB655331 JP720854:JP720867 TL720854:TL720867 ADH720854:ADH720867 AND720854:AND720867 AWZ720854:AWZ720867 BGV720854:BGV720867 BQR720854:BQR720867 CAN720854:CAN720867 CKJ720854:CKJ720867 CUF720854:CUF720867 DEB720854:DEB720867 DNX720854:DNX720867 DXT720854:DXT720867 EHP720854:EHP720867 ERL720854:ERL720867 FBH720854:FBH720867 FLD720854:FLD720867 FUZ720854:FUZ720867 GEV720854:GEV720867 GOR720854:GOR720867 GYN720854:GYN720867 HIJ720854:HIJ720867 HSF720854:HSF720867 ICB720854:ICB720867 ILX720854:ILX720867 IVT720854:IVT720867 JFP720854:JFP720867 JPL720854:JPL720867 JZH720854:JZH720867 KJD720854:KJD720867 KSZ720854:KSZ720867 LCV720854:LCV720867 LMR720854:LMR720867 LWN720854:LWN720867 MGJ720854:MGJ720867 MQF720854:MQF720867 NAB720854:NAB720867 NJX720854:NJX720867 NTT720854:NTT720867 ODP720854:ODP720867 ONL720854:ONL720867 OXH720854:OXH720867 PHD720854:PHD720867 PQZ720854:PQZ720867 QAV720854:QAV720867 QKR720854:QKR720867 QUN720854:QUN720867 REJ720854:REJ720867 ROF720854:ROF720867 RYB720854:RYB720867 SHX720854:SHX720867 SRT720854:SRT720867 TBP720854:TBP720867 TLL720854:TLL720867 TVH720854:TVH720867 UFD720854:UFD720867 UOZ720854:UOZ720867 UYV720854:UYV720867 VIR720854:VIR720867 VSN720854:VSN720867 WCJ720854:WCJ720867 WMF720854:WMF720867 WWB720854:WWB720867 JP786390:JP786403 TL786390:TL786403 ADH786390:ADH786403 AND786390:AND786403 AWZ786390:AWZ786403 BGV786390:BGV786403 BQR786390:BQR786403 CAN786390:CAN786403 CKJ786390:CKJ786403 CUF786390:CUF786403 DEB786390:DEB786403 DNX786390:DNX786403 DXT786390:DXT786403 EHP786390:EHP786403 ERL786390:ERL786403 FBH786390:FBH786403 FLD786390:FLD786403 FUZ786390:FUZ786403 GEV786390:GEV786403 GOR786390:GOR786403 GYN786390:GYN786403 HIJ786390:HIJ786403 HSF786390:HSF786403 ICB786390:ICB786403 ILX786390:ILX786403 IVT786390:IVT786403 JFP786390:JFP786403 JPL786390:JPL786403 JZH786390:JZH786403 KJD786390:KJD786403 KSZ786390:KSZ786403 LCV786390:LCV786403 LMR786390:LMR786403 LWN786390:LWN786403 MGJ786390:MGJ786403 MQF786390:MQF786403 NAB786390:NAB786403 NJX786390:NJX786403 NTT786390:NTT786403 ODP786390:ODP786403 ONL786390:ONL786403 OXH786390:OXH786403 PHD786390:PHD786403 PQZ786390:PQZ786403 QAV786390:QAV786403 QKR786390:QKR786403 QUN786390:QUN786403 REJ786390:REJ786403 ROF786390:ROF786403 RYB786390:RYB786403 SHX786390:SHX786403 SRT786390:SRT786403 TBP786390:TBP786403 TLL786390:TLL786403 TVH786390:TVH786403 UFD786390:UFD786403 UOZ786390:UOZ786403 UYV786390:UYV786403 VIR786390:VIR786403 VSN786390:VSN786403 WCJ786390:WCJ786403 WMF786390:WMF786403 WWB786390:WWB786403 JP851926:JP851939 TL851926:TL851939 ADH851926:ADH851939 AND851926:AND851939 AWZ851926:AWZ851939 BGV851926:BGV851939 BQR851926:BQR851939 CAN851926:CAN851939 CKJ851926:CKJ851939 CUF851926:CUF851939 DEB851926:DEB851939 DNX851926:DNX851939 DXT851926:DXT851939 EHP851926:EHP851939 ERL851926:ERL851939 FBH851926:FBH851939 FLD851926:FLD851939 FUZ851926:FUZ851939 GEV851926:GEV851939 GOR851926:GOR851939 GYN851926:GYN851939 HIJ851926:HIJ851939 HSF851926:HSF851939 ICB851926:ICB851939 ILX851926:ILX851939 IVT851926:IVT851939 JFP851926:JFP851939 JPL851926:JPL851939 JZH851926:JZH851939 KJD851926:KJD851939 KSZ851926:KSZ851939 LCV851926:LCV851939 LMR851926:LMR851939 LWN851926:LWN851939 MGJ851926:MGJ851939 MQF851926:MQF851939 NAB851926:NAB851939 NJX851926:NJX851939 NTT851926:NTT851939 ODP851926:ODP851939 ONL851926:ONL851939 OXH851926:OXH851939 PHD851926:PHD851939 PQZ851926:PQZ851939 QAV851926:QAV851939 QKR851926:QKR851939 QUN851926:QUN851939 REJ851926:REJ851939 ROF851926:ROF851939 RYB851926:RYB851939 SHX851926:SHX851939 SRT851926:SRT851939 TBP851926:TBP851939 TLL851926:TLL851939 TVH851926:TVH851939 UFD851926:UFD851939 UOZ851926:UOZ851939 UYV851926:UYV851939 VIR851926:VIR851939 VSN851926:VSN851939 WCJ851926:WCJ851939 WMF851926:WMF851939 WWB851926:WWB851939 JP917462:JP917475 TL917462:TL917475 ADH917462:ADH917475 AND917462:AND917475 AWZ917462:AWZ917475 BGV917462:BGV917475 BQR917462:BQR917475 CAN917462:CAN917475 CKJ917462:CKJ917475 CUF917462:CUF917475 DEB917462:DEB917475 DNX917462:DNX917475 DXT917462:DXT917475 EHP917462:EHP917475 ERL917462:ERL917475 FBH917462:FBH917475 FLD917462:FLD917475 FUZ917462:FUZ917475 GEV917462:GEV917475 GOR917462:GOR917475 GYN917462:GYN917475 HIJ917462:HIJ917475 HSF917462:HSF917475 ICB917462:ICB917475 ILX917462:ILX917475 IVT917462:IVT917475 JFP917462:JFP917475 JPL917462:JPL917475 JZH917462:JZH917475 KJD917462:KJD917475 KSZ917462:KSZ917475 LCV917462:LCV917475 LMR917462:LMR917475 LWN917462:LWN917475 MGJ917462:MGJ917475 MQF917462:MQF917475 NAB917462:NAB917475 NJX917462:NJX917475 NTT917462:NTT917475 ODP917462:ODP917475 ONL917462:ONL917475 OXH917462:OXH917475 PHD917462:PHD917475 PQZ917462:PQZ917475 QAV917462:QAV917475 QKR917462:QKR917475 QUN917462:QUN917475 REJ917462:REJ917475 ROF917462:ROF917475 RYB917462:RYB917475 SHX917462:SHX917475 SRT917462:SRT917475 TBP917462:TBP917475 TLL917462:TLL917475 TVH917462:TVH917475 UFD917462:UFD917475 UOZ917462:UOZ917475 UYV917462:UYV917475 VIR917462:VIR917475 VSN917462:VSN917475 WCJ917462:WCJ917475 WMF917462:WMF917475 WWB917462:WWB917475 JP982998:JP983011 TL982998:TL983011 ADH982998:ADH983011 AND982998:AND983011 AWZ982998:AWZ983011 BGV982998:BGV983011 BQR982998:BQR983011 CAN982998:CAN983011 CKJ982998:CKJ983011 CUF982998:CUF983011 DEB982998:DEB983011 DNX982998:DNX983011 DXT982998:DXT983011 EHP982998:EHP983011 ERL982998:ERL983011 FBH982998:FBH983011 FLD982998:FLD983011 FUZ982998:FUZ983011 GEV982998:GEV983011 GOR982998:GOR983011 GYN982998:GYN983011 HIJ982998:HIJ983011 HSF982998:HSF983011 ICB982998:ICB983011 ILX982998:ILX983011 IVT982998:IVT983011 JFP982998:JFP983011 JPL982998:JPL983011 JZH982998:JZH983011 KJD982998:KJD983011 KSZ982998:KSZ983011 LCV982998:LCV983011 LMR982998:LMR983011 LWN982998:LWN983011 MGJ982998:MGJ983011 MQF982998:MQF983011 NAB982998:NAB983011 NJX982998:NJX983011 NTT982998:NTT983011 ODP982998:ODP983011 ONL982998:ONL983011 OXH982998:OXH983011 PHD982998:PHD983011 PQZ982998:PQZ983011 QAV982998:QAV983011 QKR982998:QKR983011 QUN982998:QUN983011 REJ982998:REJ983011 ROF982998:ROF983011 RYB982998:RYB983011 SHX982998:SHX983011 SRT982998:SRT983011 TBP982998:TBP983011 TLL982998:TLL983011 TVH982998:TVH983011 UFD982998:UFD983011 UOZ982998:UOZ983011 UYV982998:UYV983011 VIR982998:VIR983011 VSN982998:VSN983011 WCJ982998:WCJ983011 WMF982998:WMF983011 WWB982998:WWB983011 JP65979:JP65984 TL65979:TL65984 ADH65979:ADH65984 AND65979:AND65984 AWZ65979:AWZ65984 BGV65979:BGV65984 BQR65979:BQR65984 CAN65979:CAN65984 CKJ65979:CKJ65984 CUF65979:CUF65984 DEB65979:DEB65984 DNX65979:DNX65984 DXT65979:DXT65984 EHP65979:EHP65984 ERL65979:ERL65984 FBH65979:FBH65984 FLD65979:FLD65984 FUZ65979:FUZ65984 GEV65979:GEV65984 GOR65979:GOR65984 GYN65979:GYN65984 HIJ65979:HIJ65984 HSF65979:HSF65984 ICB65979:ICB65984 ILX65979:ILX65984 IVT65979:IVT65984 JFP65979:JFP65984 JPL65979:JPL65984 JZH65979:JZH65984 KJD65979:KJD65984 KSZ65979:KSZ65984 LCV65979:LCV65984 LMR65979:LMR65984 LWN65979:LWN65984 MGJ65979:MGJ65984 MQF65979:MQF65984 NAB65979:NAB65984 NJX65979:NJX65984 NTT65979:NTT65984 ODP65979:ODP65984 ONL65979:ONL65984 OXH65979:OXH65984 PHD65979:PHD65984 PQZ65979:PQZ65984 QAV65979:QAV65984 QKR65979:QKR65984 QUN65979:QUN65984 REJ65979:REJ65984 ROF65979:ROF65984 RYB65979:RYB65984 SHX65979:SHX65984 SRT65979:SRT65984 TBP65979:TBP65984 TLL65979:TLL65984 TVH65979:TVH65984 UFD65979:UFD65984 UOZ65979:UOZ65984 UYV65979:UYV65984 VIR65979:VIR65984 VSN65979:VSN65984 WCJ65979:WCJ65984 WMF65979:WMF65984 WWB65979:WWB65984 JP131515:JP131520 TL131515:TL131520 ADH131515:ADH131520 AND131515:AND131520 AWZ131515:AWZ131520 BGV131515:BGV131520 BQR131515:BQR131520 CAN131515:CAN131520 CKJ131515:CKJ131520 CUF131515:CUF131520 DEB131515:DEB131520 DNX131515:DNX131520 DXT131515:DXT131520 EHP131515:EHP131520 ERL131515:ERL131520 FBH131515:FBH131520 FLD131515:FLD131520 FUZ131515:FUZ131520 GEV131515:GEV131520 GOR131515:GOR131520 GYN131515:GYN131520 HIJ131515:HIJ131520 HSF131515:HSF131520 ICB131515:ICB131520 ILX131515:ILX131520 IVT131515:IVT131520 JFP131515:JFP131520 JPL131515:JPL131520 JZH131515:JZH131520 KJD131515:KJD131520 KSZ131515:KSZ131520 LCV131515:LCV131520 LMR131515:LMR131520 LWN131515:LWN131520 MGJ131515:MGJ131520 MQF131515:MQF131520 NAB131515:NAB131520 NJX131515:NJX131520 NTT131515:NTT131520 ODP131515:ODP131520 ONL131515:ONL131520 OXH131515:OXH131520 PHD131515:PHD131520 PQZ131515:PQZ131520 QAV131515:QAV131520 QKR131515:QKR131520 QUN131515:QUN131520 REJ131515:REJ131520 ROF131515:ROF131520 RYB131515:RYB131520 SHX131515:SHX131520 SRT131515:SRT131520 TBP131515:TBP131520 TLL131515:TLL131520 TVH131515:TVH131520 UFD131515:UFD131520 UOZ131515:UOZ131520 UYV131515:UYV131520 VIR131515:VIR131520 VSN131515:VSN131520 WCJ131515:WCJ131520 WMF131515:WMF131520 WWB131515:WWB131520 JP197051:JP197056 TL197051:TL197056 ADH197051:ADH197056 AND197051:AND197056 AWZ197051:AWZ197056 BGV197051:BGV197056 BQR197051:BQR197056 CAN197051:CAN197056 CKJ197051:CKJ197056 CUF197051:CUF197056 DEB197051:DEB197056 DNX197051:DNX197056 DXT197051:DXT197056 EHP197051:EHP197056 ERL197051:ERL197056 FBH197051:FBH197056 FLD197051:FLD197056 FUZ197051:FUZ197056 GEV197051:GEV197056 GOR197051:GOR197056 GYN197051:GYN197056 HIJ197051:HIJ197056 HSF197051:HSF197056 ICB197051:ICB197056 ILX197051:ILX197056 IVT197051:IVT197056 JFP197051:JFP197056 JPL197051:JPL197056 JZH197051:JZH197056 KJD197051:KJD197056 KSZ197051:KSZ197056 LCV197051:LCV197056 LMR197051:LMR197056 LWN197051:LWN197056 MGJ197051:MGJ197056 MQF197051:MQF197056 NAB197051:NAB197056 NJX197051:NJX197056 NTT197051:NTT197056 ODP197051:ODP197056 ONL197051:ONL197056 OXH197051:OXH197056 PHD197051:PHD197056 PQZ197051:PQZ197056 QAV197051:QAV197056 QKR197051:QKR197056 QUN197051:QUN197056 REJ197051:REJ197056 ROF197051:ROF197056 RYB197051:RYB197056 SHX197051:SHX197056 SRT197051:SRT197056 TBP197051:TBP197056 TLL197051:TLL197056 TVH197051:TVH197056 UFD197051:UFD197056 UOZ197051:UOZ197056 UYV197051:UYV197056 VIR197051:VIR197056 VSN197051:VSN197056 WCJ197051:WCJ197056 WMF197051:WMF197056 WWB197051:WWB197056 JP262587:JP262592 TL262587:TL262592 ADH262587:ADH262592 AND262587:AND262592 AWZ262587:AWZ262592 BGV262587:BGV262592 BQR262587:BQR262592 CAN262587:CAN262592 CKJ262587:CKJ262592 CUF262587:CUF262592 DEB262587:DEB262592 DNX262587:DNX262592 DXT262587:DXT262592 EHP262587:EHP262592 ERL262587:ERL262592 FBH262587:FBH262592 FLD262587:FLD262592 FUZ262587:FUZ262592 GEV262587:GEV262592 GOR262587:GOR262592 GYN262587:GYN262592 HIJ262587:HIJ262592 HSF262587:HSF262592 ICB262587:ICB262592 ILX262587:ILX262592 IVT262587:IVT262592 JFP262587:JFP262592 JPL262587:JPL262592 JZH262587:JZH262592 KJD262587:KJD262592 KSZ262587:KSZ262592 LCV262587:LCV262592 LMR262587:LMR262592 LWN262587:LWN262592 MGJ262587:MGJ262592 MQF262587:MQF262592 NAB262587:NAB262592 NJX262587:NJX262592 NTT262587:NTT262592 ODP262587:ODP262592 ONL262587:ONL262592 OXH262587:OXH262592 PHD262587:PHD262592 PQZ262587:PQZ262592 QAV262587:QAV262592 QKR262587:QKR262592 QUN262587:QUN262592 REJ262587:REJ262592 ROF262587:ROF262592 RYB262587:RYB262592 SHX262587:SHX262592 SRT262587:SRT262592 TBP262587:TBP262592 TLL262587:TLL262592 TVH262587:TVH262592 UFD262587:UFD262592 UOZ262587:UOZ262592 UYV262587:UYV262592 VIR262587:VIR262592 VSN262587:VSN262592 WCJ262587:WCJ262592 WMF262587:WMF262592 WWB262587:WWB262592 JP328123:JP328128 TL328123:TL328128 ADH328123:ADH328128 AND328123:AND328128 AWZ328123:AWZ328128 BGV328123:BGV328128 BQR328123:BQR328128 CAN328123:CAN328128 CKJ328123:CKJ328128 CUF328123:CUF328128 DEB328123:DEB328128 DNX328123:DNX328128 DXT328123:DXT328128 EHP328123:EHP328128 ERL328123:ERL328128 FBH328123:FBH328128 FLD328123:FLD328128 FUZ328123:FUZ328128 GEV328123:GEV328128 GOR328123:GOR328128 GYN328123:GYN328128 HIJ328123:HIJ328128 HSF328123:HSF328128 ICB328123:ICB328128 ILX328123:ILX328128 IVT328123:IVT328128 JFP328123:JFP328128 JPL328123:JPL328128 JZH328123:JZH328128 KJD328123:KJD328128 KSZ328123:KSZ328128 LCV328123:LCV328128 LMR328123:LMR328128 LWN328123:LWN328128 MGJ328123:MGJ328128 MQF328123:MQF328128 NAB328123:NAB328128 NJX328123:NJX328128 NTT328123:NTT328128 ODP328123:ODP328128 ONL328123:ONL328128 OXH328123:OXH328128 PHD328123:PHD328128 PQZ328123:PQZ328128 QAV328123:QAV328128 QKR328123:QKR328128 QUN328123:QUN328128 REJ328123:REJ328128 ROF328123:ROF328128 RYB328123:RYB328128 SHX328123:SHX328128 SRT328123:SRT328128 TBP328123:TBP328128 TLL328123:TLL328128 TVH328123:TVH328128 UFD328123:UFD328128 UOZ328123:UOZ328128 UYV328123:UYV328128 VIR328123:VIR328128 VSN328123:VSN328128 WCJ328123:WCJ328128 WMF328123:WMF328128 WWB328123:WWB328128 JP393659:JP393664 TL393659:TL393664 ADH393659:ADH393664 AND393659:AND393664 AWZ393659:AWZ393664 BGV393659:BGV393664 BQR393659:BQR393664 CAN393659:CAN393664 CKJ393659:CKJ393664 CUF393659:CUF393664 DEB393659:DEB393664 DNX393659:DNX393664 DXT393659:DXT393664 EHP393659:EHP393664 ERL393659:ERL393664 FBH393659:FBH393664 FLD393659:FLD393664 FUZ393659:FUZ393664 GEV393659:GEV393664 GOR393659:GOR393664 GYN393659:GYN393664 HIJ393659:HIJ393664 HSF393659:HSF393664 ICB393659:ICB393664 ILX393659:ILX393664 IVT393659:IVT393664 JFP393659:JFP393664 JPL393659:JPL393664 JZH393659:JZH393664 KJD393659:KJD393664 KSZ393659:KSZ393664 LCV393659:LCV393664 LMR393659:LMR393664 LWN393659:LWN393664 MGJ393659:MGJ393664 MQF393659:MQF393664 NAB393659:NAB393664 NJX393659:NJX393664 NTT393659:NTT393664 ODP393659:ODP393664 ONL393659:ONL393664 OXH393659:OXH393664 PHD393659:PHD393664 PQZ393659:PQZ393664 QAV393659:QAV393664 QKR393659:QKR393664 QUN393659:QUN393664 REJ393659:REJ393664 ROF393659:ROF393664 RYB393659:RYB393664 SHX393659:SHX393664 SRT393659:SRT393664 TBP393659:TBP393664 TLL393659:TLL393664 TVH393659:TVH393664 UFD393659:UFD393664 UOZ393659:UOZ393664 UYV393659:UYV393664 VIR393659:VIR393664 VSN393659:VSN393664 WCJ393659:WCJ393664 WMF393659:WMF393664 WWB393659:WWB393664 JP459195:JP459200 TL459195:TL459200 ADH459195:ADH459200 AND459195:AND459200 AWZ459195:AWZ459200 BGV459195:BGV459200 BQR459195:BQR459200 CAN459195:CAN459200 CKJ459195:CKJ459200 CUF459195:CUF459200 DEB459195:DEB459200 DNX459195:DNX459200 DXT459195:DXT459200 EHP459195:EHP459200 ERL459195:ERL459200 FBH459195:FBH459200 FLD459195:FLD459200 FUZ459195:FUZ459200 GEV459195:GEV459200 GOR459195:GOR459200 GYN459195:GYN459200 HIJ459195:HIJ459200 HSF459195:HSF459200 ICB459195:ICB459200 ILX459195:ILX459200 IVT459195:IVT459200 JFP459195:JFP459200 JPL459195:JPL459200 JZH459195:JZH459200 KJD459195:KJD459200 KSZ459195:KSZ459200 LCV459195:LCV459200 LMR459195:LMR459200 LWN459195:LWN459200 MGJ459195:MGJ459200 MQF459195:MQF459200 NAB459195:NAB459200 NJX459195:NJX459200 NTT459195:NTT459200 ODP459195:ODP459200 ONL459195:ONL459200 OXH459195:OXH459200 PHD459195:PHD459200 PQZ459195:PQZ459200 QAV459195:QAV459200 QKR459195:QKR459200 QUN459195:QUN459200 REJ459195:REJ459200 ROF459195:ROF459200 RYB459195:RYB459200 SHX459195:SHX459200 SRT459195:SRT459200 TBP459195:TBP459200 TLL459195:TLL459200 TVH459195:TVH459200 UFD459195:UFD459200 UOZ459195:UOZ459200 UYV459195:UYV459200 VIR459195:VIR459200 VSN459195:VSN459200 WCJ459195:WCJ459200 WMF459195:WMF459200 WWB459195:WWB459200 JP524731:JP524736 TL524731:TL524736 ADH524731:ADH524736 AND524731:AND524736 AWZ524731:AWZ524736 BGV524731:BGV524736 BQR524731:BQR524736 CAN524731:CAN524736 CKJ524731:CKJ524736 CUF524731:CUF524736 DEB524731:DEB524736 DNX524731:DNX524736 DXT524731:DXT524736 EHP524731:EHP524736 ERL524731:ERL524736 FBH524731:FBH524736 FLD524731:FLD524736 FUZ524731:FUZ524736 GEV524731:GEV524736 GOR524731:GOR524736 GYN524731:GYN524736 HIJ524731:HIJ524736 HSF524731:HSF524736 ICB524731:ICB524736 ILX524731:ILX524736 IVT524731:IVT524736 JFP524731:JFP524736 JPL524731:JPL524736 JZH524731:JZH524736 KJD524731:KJD524736 KSZ524731:KSZ524736 LCV524731:LCV524736 LMR524731:LMR524736 LWN524731:LWN524736 MGJ524731:MGJ524736 MQF524731:MQF524736 NAB524731:NAB524736 NJX524731:NJX524736 NTT524731:NTT524736 ODP524731:ODP524736 ONL524731:ONL524736 OXH524731:OXH524736 PHD524731:PHD524736 PQZ524731:PQZ524736 QAV524731:QAV524736 QKR524731:QKR524736 QUN524731:QUN524736 REJ524731:REJ524736 ROF524731:ROF524736 RYB524731:RYB524736 SHX524731:SHX524736 SRT524731:SRT524736 TBP524731:TBP524736 TLL524731:TLL524736 TVH524731:TVH524736 UFD524731:UFD524736 UOZ524731:UOZ524736 UYV524731:UYV524736 VIR524731:VIR524736 VSN524731:VSN524736 WCJ524731:WCJ524736 WMF524731:WMF524736 WWB524731:WWB524736 JP590267:JP590272 TL590267:TL590272 ADH590267:ADH590272 AND590267:AND590272 AWZ590267:AWZ590272 BGV590267:BGV590272 BQR590267:BQR590272 CAN590267:CAN590272 CKJ590267:CKJ590272 CUF590267:CUF590272 DEB590267:DEB590272 DNX590267:DNX590272 DXT590267:DXT590272 EHP590267:EHP590272 ERL590267:ERL590272 FBH590267:FBH590272 FLD590267:FLD590272 FUZ590267:FUZ590272 GEV590267:GEV590272 GOR590267:GOR590272 GYN590267:GYN590272 HIJ590267:HIJ590272 HSF590267:HSF590272 ICB590267:ICB590272 ILX590267:ILX590272 IVT590267:IVT590272 JFP590267:JFP590272 JPL590267:JPL590272 JZH590267:JZH590272 KJD590267:KJD590272 KSZ590267:KSZ590272 LCV590267:LCV590272 LMR590267:LMR590272 LWN590267:LWN590272 MGJ590267:MGJ590272 MQF590267:MQF590272 NAB590267:NAB590272 NJX590267:NJX590272 NTT590267:NTT590272 ODP590267:ODP590272 ONL590267:ONL590272 OXH590267:OXH590272 PHD590267:PHD590272 PQZ590267:PQZ590272 QAV590267:QAV590272 QKR590267:QKR590272 QUN590267:QUN590272 REJ590267:REJ590272 ROF590267:ROF590272 RYB590267:RYB590272 SHX590267:SHX590272 SRT590267:SRT590272 TBP590267:TBP590272 TLL590267:TLL590272 TVH590267:TVH590272 UFD590267:UFD590272 UOZ590267:UOZ590272 UYV590267:UYV590272 VIR590267:VIR590272 VSN590267:VSN590272 WCJ590267:WCJ590272 WMF590267:WMF590272 WWB590267:WWB590272 JP655803:JP655808 TL655803:TL655808 ADH655803:ADH655808 AND655803:AND655808 AWZ655803:AWZ655808 BGV655803:BGV655808 BQR655803:BQR655808 CAN655803:CAN655808 CKJ655803:CKJ655808 CUF655803:CUF655808 DEB655803:DEB655808 DNX655803:DNX655808 DXT655803:DXT655808 EHP655803:EHP655808 ERL655803:ERL655808 FBH655803:FBH655808 FLD655803:FLD655808 FUZ655803:FUZ655808 GEV655803:GEV655808 GOR655803:GOR655808 GYN655803:GYN655808 HIJ655803:HIJ655808 HSF655803:HSF655808 ICB655803:ICB655808 ILX655803:ILX655808 IVT655803:IVT655808 JFP655803:JFP655808 JPL655803:JPL655808 JZH655803:JZH655808 KJD655803:KJD655808 KSZ655803:KSZ655808 LCV655803:LCV655808 LMR655803:LMR655808 LWN655803:LWN655808 MGJ655803:MGJ655808 MQF655803:MQF655808 NAB655803:NAB655808 NJX655803:NJX655808 NTT655803:NTT655808 ODP655803:ODP655808 ONL655803:ONL655808 OXH655803:OXH655808 PHD655803:PHD655808 PQZ655803:PQZ655808 QAV655803:QAV655808 QKR655803:QKR655808 QUN655803:QUN655808 REJ655803:REJ655808 ROF655803:ROF655808 RYB655803:RYB655808 SHX655803:SHX655808 SRT655803:SRT655808 TBP655803:TBP655808 TLL655803:TLL655808 TVH655803:TVH655808 UFD655803:UFD655808 UOZ655803:UOZ655808 UYV655803:UYV655808 VIR655803:VIR655808 VSN655803:VSN655808 WCJ655803:WCJ655808 WMF655803:WMF655808 WWB655803:WWB655808 JP721339:JP721344 TL721339:TL721344 ADH721339:ADH721344 AND721339:AND721344 AWZ721339:AWZ721344 BGV721339:BGV721344 BQR721339:BQR721344 CAN721339:CAN721344 CKJ721339:CKJ721344 CUF721339:CUF721344 DEB721339:DEB721344 DNX721339:DNX721344 DXT721339:DXT721344 EHP721339:EHP721344 ERL721339:ERL721344 FBH721339:FBH721344 FLD721339:FLD721344 FUZ721339:FUZ721344 GEV721339:GEV721344 GOR721339:GOR721344 GYN721339:GYN721344 HIJ721339:HIJ721344 HSF721339:HSF721344 ICB721339:ICB721344 ILX721339:ILX721344 IVT721339:IVT721344 JFP721339:JFP721344 JPL721339:JPL721344 JZH721339:JZH721344 KJD721339:KJD721344 KSZ721339:KSZ721344 LCV721339:LCV721344 LMR721339:LMR721344 LWN721339:LWN721344 MGJ721339:MGJ721344 MQF721339:MQF721344 NAB721339:NAB721344 NJX721339:NJX721344 NTT721339:NTT721344 ODP721339:ODP721344 ONL721339:ONL721344 OXH721339:OXH721344 PHD721339:PHD721344 PQZ721339:PQZ721344 QAV721339:QAV721344 QKR721339:QKR721344 QUN721339:QUN721344 REJ721339:REJ721344 ROF721339:ROF721344 RYB721339:RYB721344 SHX721339:SHX721344 SRT721339:SRT721344 TBP721339:TBP721344 TLL721339:TLL721344 TVH721339:TVH721344 UFD721339:UFD721344 UOZ721339:UOZ721344 UYV721339:UYV721344 VIR721339:VIR721344 VSN721339:VSN721344 WCJ721339:WCJ721344 WMF721339:WMF721344 WWB721339:WWB721344 JP786875:JP786880 TL786875:TL786880 ADH786875:ADH786880 AND786875:AND786880 AWZ786875:AWZ786880 BGV786875:BGV786880 BQR786875:BQR786880 CAN786875:CAN786880 CKJ786875:CKJ786880 CUF786875:CUF786880 DEB786875:DEB786880 DNX786875:DNX786880 DXT786875:DXT786880 EHP786875:EHP786880 ERL786875:ERL786880 FBH786875:FBH786880 FLD786875:FLD786880 FUZ786875:FUZ786880 GEV786875:GEV786880 GOR786875:GOR786880 GYN786875:GYN786880 HIJ786875:HIJ786880 HSF786875:HSF786880 ICB786875:ICB786880 ILX786875:ILX786880 IVT786875:IVT786880 JFP786875:JFP786880 JPL786875:JPL786880 JZH786875:JZH786880 KJD786875:KJD786880 KSZ786875:KSZ786880 LCV786875:LCV786880 LMR786875:LMR786880 LWN786875:LWN786880 MGJ786875:MGJ786880 MQF786875:MQF786880 NAB786875:NAB786880 NJX786875:NJX786880 NTT786875:NTT786880 ODP786875:ODP786880 ONL786875:ONL786880 OXH786875:OXH786880 PHD786875:PHD786880 PQZ786875:PQZ786880 QAV786875:QAV786880 QKR786875:QKR786880 QUN786875:QUN786880 REJ786875:REJ786880 ROF786875:ROF786880 RYB786875:RYB786880 SHX786875:SHX786880 SRT786875:SRT786880 TBP786875:TBP786880 TLL786875:TLL786880 TVH786875:TVH786880 UFD786875:UFD786880 UOZ786875:UOZ786880 UYV786875:UYV786880 VIR786875:VIR786880 VSN786875:VSN786880 WCJ786875:WCJ786880 WMF786875:WMF786880 WWB786875:WWB786880 JP852411:JP852416 TL852411:TL852416 ADH852411:ADH852416 AND852411:AND852416 AWZ852411:AWZ852416 BGV852411:BGV852416 BQR852411:BQR852416 CAN852411:CAN852416 CKJ852411:CKJ852416 CUF852411:CUF852416 DEB852411:DEB852416 DNX852411:DNX852416 DXT852411:DXT852416 EHP852411:EHP852416 ERL852411:ERL852416 FBH852411:FBH852416 FLD852411:FLD852416 FUZ852411:FUZ852416 GEV852411:GEV852416 GOR852411:GOR852416 GYN852411:GYN852416 HIJ852411:HIJ852416 HSF852411:HSF852416 ICB852411:ICB852416 ILX852411:ILX852416 IVT852411:IVT852416 JFP852411:JFP852416 JPL852411:JPL852416 JZH852411:JZH852416 KJD852411:KJD852416 KSZ852411:KSZ852416 LCV852411:LCV852416 LMR852411:LMR852416 LWN852411:LWN852416 MGJ852411:MGJ852416 MQF852411:MQF852416 NAB852411:NAB852416 NJX852411:NJX852416 NTT852411:NTT852416 ODP852411:ODP852416 ONL852411:ONL852416 OXH852411:OXH852416 PHD852411:PHD852416 PQZ852411:PQZ852416 QAV852411:QAV852416 QKR852411:QKR852416 QUN852411:QUN852416 REJ852411:REJ852416 ROF852411:ROF852416 RYB852411:RYB852416 SHX852411:SHX852416 SRT852411:SRT852416 TBP852411:TBP852416 TLL852411:TLL852416 TVH852411:TVH852416 UFD852411:UFD852416 UOZ852411:UOZ852416 UYV852411:UYV852416 VIR852411:VIR852416 VSN852411:VSN852416 WCJ852411:WCJ852416 WMF852411:WMF852416 WWB852411:WWB852416 JP917947:JP917952 TL917947:TL917952 ADH917947:ADH917952 AND917947:AND917952 AWZ917947:AWZ917952 BGV917947:BGV917952 BQR917947:BQR917952 CAN917947:CAN917952 CKJ917947:CKJ917952 CUF917947:CUF917952 DEB917947:DEB917952 DNX917947:DNX917952 DXT917947:DXT917952 EHP917947:EHP917952 ERL917947:ERL917952 FBH917947:FBH917952 FLD917947:FLD917952 FUZ917947:FUZ917952 GEV917947:GEV917952 GOR917947:GOR917952 GYN917947:GYN917952 HIJ917947:HIJ917952 HSF917947:HSF917952 ICB917947:ICB917952 ILX917947:ILX917952 IVT917947:IVT917952 JFP917947:JFP917952 JPL917947:JPL917952 JZH917947:JZH917952 KJD917947:KJD917952 KSZ917947:KSZ917952 LCV917947:LCV917952 LMR917947:LMR917952 LWN917947:LWN917952 MGJ917947:MGJ917952 MQF917947:MQF917952 NAB917947:NAB917952 NJX917947:NJX917952 NTT917947:NTT917952 ODP917947:ODP917952 ONL917947:ONL917952 OXH917947:OXH917952 PHD917947:PHD917952 PQZ917947:PQZ917952 QAV917947:QAV917952 QKR917947:QKR917952 QUN917947:QUN917952 REJ917947:REJ917952 ROF917947:ROF917952 RYB917947:RYB917952 SHX917947:SHX917952 SRT917947:SRT917952 TBP917947:TBP917952 TLL917947:TLL917952 TVH917947:TVH917952 UFD917947:UFD917952 UOZ917947:UOZ917952 UYV917947:UYV917952 VIR917947:VIR917952 VSN917947:VSN917952 WCJ917947:WCJ917952 WMF917947:WMF917952 WWB917947:WWB917952 JP983483:JP983488 TL983483:TL983488 ADH983483:ADH983488 AND983483:AND983488 AWZ983483:AWZ983488 BGV983483:BGV983488 BQR983483:BQR983488 CAN983483:CAN983488 CKJ983483:CKJ983488 CUF983483:CUF983488 DEB983483:DEB983488 DNX983483:DNX983488 DXT983483:DXT983488 EHP983483:EHP983488 ERL983483:ERL983488 FBH983483:FBH983488 FLD983483:FLD983488 FUZ983483:FUZ983488 GEV983483:GEV983488 GOR983483:GOR983488 GYN983483:GYN983488 HIJ983483:HIJ983488 HSF983483:HSF983488 ICB983483:ICB983488 ILX983483:ILX983488 IVT983483:IVT983488 JFP983483:JFP983488 JPL983483:JPL983488 JZH983483:JZH983488 KJD983483:KJD983488 KSZ983483:KSZ983488 LCV983483:LCV983488 LMR983483:LMR983488 LWN983483:LWN983488 MGJ983483:MGJ983488 MQF983483:MQF983488 NAB983483:NAB983488 NJX983483:NJX983488 NTT983483:NTT983488 ODP983483:ODP983488 ONL983483:ONL983488 OXH983483:OXH983488 PHD983483:PHD983488 PQZ983483:PQZ983488 QAV983483:QAV983488 QKR983483:QKR983488 QUN983483:QUN983488 REJ983483:REJ983488 ROF983483:ROF983488 RYB983483:RYB983488 SHX983483:SHX983488 SRT983483:SRT983488 TBP983483:TBP983488 TLL983483:TLL983488 TVH983483:TVH983488 UFD983483:UFD983488 UOZ983483:UOZ983488 UYV983483:UYV983488 VIR983483:VIR983488 VSN983483:VSN983488 WCJ983483:WCJ983488 WMF983483:WMF983488 WWB983483:WWB983488 JP65627:JP65630 TL65627:TL65630 ADH65627:ADH65630 AND65627:AND65630 AWZ65627:AWZ65630 BGV65627:BGV65630 BQR65627:BQR65630 CAN65627:CAN65630 CKJ65627:CKJ65630 CUF65627:CUF65630 DEB65627:DEB65630 DNX65627:DNX65630 DXT65627:DXT65630 EHP65627:EHP65630 ERL65627:ERL65630 FBH65627:FBH65630 FLD65627:FLD65630 FUZ65627:FUZ65630 GEV65627:GEV65630 GOR65627:GOR65630 GYN65627:GYN65630 HIJ65627:HIJ65630 HSF65627:HSF65630 ICB65627:ICB65630 ILX65627:ILX65630 IVT65627:IVT65630 JFP65627:JFP65630 JPL65627:JPL65630 JZH65627:JZH65630 KJD65627:KJD65630 KSZ65627:KSZ65630 LCV65627:LCV65630 LMR65627:LMR65630 LWN65627:LWN65630 MGJ65627:MGJ65630 MQF65627:MQF65630 NAB65627:NAB65630 NJX65627:NJX65630 NTT65627:NTT65630 ODP65627:ODP65630 ONL65627:ONL65630 OXH65627:OXH65630 PHD65627:PHD65630 PQZ65627:PQZ65630 QAV65627:QAV65630 QKR65627:QKR65630 QUN65627:QUN65630 REJ65627:REJ65630 ROF65627:ROF65630 RYB65627:RYB65630 SHX65627:SHX65630 SRT65627:SRT65630 TBP65627:TBP65630 TLL65627:TLL65630 TVH65627:TVH65630 UFD65627:UFD65630 UOZ65627:UOZ65630 UYV65627:UYV65630 VIR65627:VIR65630 VSN65627:VSN65630 WCJ65627:WCJ65630 WMF65627:WMF65630 WWB65627:WWB65630 JP131163:JP131166 TL131163:TL131166 ADH131163:ADH131166 AND131163:AND131166 AWZ131163:AWZ131166 BGV131163:BGV131166 BQR131163:BQR131166 CAN131163:CAN131166 CKJ131163:CKJ131166 CUF131163:CUF131166 DEB131163:DEB131166 DNX131163:DNX131166 DXT131163:DXT131166 EHP131163:EHP131166 ERL131163:ERL131166 FBH131163:FBH131166 FLD131163:FLD131166 FUZ131163:FUZ131166 GEV131163:GEV131166 GOR131163:GOR131166 GYN131163:GYN131166 HIJ131163:HIJ131166 HSF131163:HSF131166 ICB131163:ICB131166 ILX131163:ILX131166 IVT131163:IVT131166 JFP131163:JFP131166 JPL131163:JPL131166 JZH131163:JZH131166 KJD131163:KJD131166 KSZ131163:KSZ131166 LCV131163:LCV131166 LMR131163:LMR131166 LWN131163:LWN131166 MGJ131163:MGJ131166 MQF131163:MQF131166 NAB131163:NAB131166 NJX131163:NJX131166 NTT131163:NTT131166 ODP131163:ODP131166 ONL131163:ONL131166 OXH131163:OXH131166 PHD131163:PHD131166 PQZ131163:PQZ131166 QAV131163:QAV131166 QKR131163:QKR131166 QUN131163:QUN131166 REJ131163:REJ131166 ROF131163:ROF131166 RYB131163:RYB131166 SHX131163:SHX131166 SRT131163:SRT131166 TBP131163:TBP131166 TLL131163:TLL131166 TVH131163:TVH131166 UFD131163:UFD131166 UOZ131163:UOZ131166 UYV131163:UYV131166 VIR131163:VIR131166 VSN131163:VSN131166 WCJ131163:WCJ131166 WMF131163:WMF131166 WWB131163:WWB131166 JP196699:JP196702 TL196699:TL196702 ADH196699:ADH196702 AND196699:AND196702 AWZ196699:AWZ196702 BGV196699:BGV196702 BQR196699:BQR196702 CAN196699:CAN196702 CKJ196699:CKJ196702 CUF196699:CUF196702 DEB196699:DEB196702 DNX196699:DNX196702 DXT196699:DXT196702 EHP196699:EHP196702 ERL196699:ERL196702 FBH196699:FBH196702 FLD196699:FLD196702 FUZ196699:FUZ196702 GEV196699:GEV196702 GOR196699:GOR196702 GYN196699:GYN196702 HIJ196699:HIJ196702 HSF196699:HSF196702 ICB196699:ICB196702 ILX196699:ILX196702 IVT196699:IVT196702 JFP196699:JFP196702 JPL196699:JPL196702 JZH196699:JZH196702 KJD196699:KJD196702 KSZ196699:KSZ196702 LCV196699:LCV196702 LMR196699:LMR196702 LWN196699:LWN196702 MGJ196699:MGJ196702 MQF196699:MQF196702 NAB196699:NAB196702 NJX196699:NJX196702 NTT196699:NTT196702 ODP196699:ODP196702 ONL196699:ONL196702 OXH196699:OXH196702 PHD196699:PHD196702 PQZ196699:PQZ196702 QAV196699:QAV196702 QKR196699:QKR196702 QUN196699:QUN196702 REJ196699:REJ196702 ROF196699:ROF196702 RYB196699:RYB196702 SHX196699:SHX196702 SRT196699:SRT196702 TBP196699:TBP196702 TLL196699:TLL196702 TVH196699:TVH196702 UFD196699:UFD196702 UOZ196699:UOZ196702 UYV196699:UYV196702 VIR196699:VIR196702 VSN196699:VSN196702 WCJ196699:WCJ196702 WMF196699:WMF196702 WWB196699:WWB196702 JP262235:JP262238 TL262235:TL262238 ADH262235:ADH262238 AND262235:AND262238 AWZ262235:AWZ262238 BGV262235:BGV262238 BQR262235:BQR262238 CAN262235:CAN262238 CKJ262235:CKJ262238 CUF262235:CUF262238 DEB262235:DEB262238 DNX262235:DNX262238 DXT262235:DXT262238 EHP262235:EHP262238 ERL262235:ERL262238 FBH262235:FBH262238 FLD262235:FLD262238 FUZ262235:FUZ262238 GEV262235:GEV262238 GOR262235:GOR262238 GYN262235:GYN262238 HIJ262235:HIJ262238 HSF262235:HSF262238 ICB262235:ICB262238 ILX262235:ILX262238 IVT262235:IVT262238 JFP262235:JFP262238 JPL262235:JPL262238 JZH262235:JZH262238 KJD262235:KJD262238 KSZ262235:KSZ262238 LCV262235:LCV262238 LMR262235:LMR262238 LWN262235:LWN262238 MGJ262235:MGJ262238 MQF262235:MQF262238 NAB262235:NAB262238 NJX262235:NJX262238 NTT262235:NTT262238 ODP262235:ODP262238 ONL262235:ONL262238 OXH262235:OXH262238 PHD262235:PHD262238 PQZ262235:PQZ262238 QAV262235:QAV262238 QKR262235:QKR262238 QUN262235:QUN262238 REJ262235:REJ262238 ROF262235:ROF262238 RYB262235:RYB262238 SHX262235:SHX262238 SRT262235:SRT262238 TBP262235:TBP262238 TLL262235:TLL262238 TVH262235:TVH262238 UFD262235:UFD262238 UOZ262235:UOZ262238 UYV262235:UYV262238 VIR262235:VIR262238 VSN262235:VSN262238 WCJ262235:WCJ262238 WMF262235:WMF262238 WWB262235:WWB262238 JP327771:JP327774 TL327771:TL327774 ADH327771:ADH327774 AND327771:AND327774 AWZ327771:AWZ327774 BGV327771:BGV327774 BQR327771:BQR327774 CAN327771:CAN327774 CKJ327771:CKJ327774 CUF327771:CUF327774 DEB327771:DEB327774 DNX327771:DNX327774 DXT327771:DXT327774 EHP327771:EHP327774 ERL327771:ERL327774 FBH327771:FBH327774 FLD327771:FLD327774 FUZ327771:FUZ327774 GEV327771:GEV327774 GOR327771:GOR327774 GYN327771:GYN327774 HIJ327771:HIJ327774 HSF327771:HSF327774 ICB327771:ICB327774 ILX327771:ILX327774 IVT327771:IVT327774 JFP327771:JFP327774 JPL327771:JPL327774 JZH327771:JZH327774 KJD327771:KJD327774 KSZ327771:KSZ327774 LCV327771:LCV327774 LMR327771:LMR327774 LWN327771:LWN327774 MGJ327771:MGJ327774 MQF327771:MQF327774 NAB327771:NAB327774 NJX327771:NJX327774 NTT327771:NTT327774 ODP327771:ODP327774 ONL327771:ONL327774 OXH327771:OXH327774 PHD327771:PHD327774 PQZ327771:PQZ327774 QAV327771:QAV327774 QKR327771:QKR327774 QUN327771:QUN327774 REJ327771:REJ327774 ROF327771:ROF327774 RYB327771:RYB327774 SHX327771:SHX327774 SRT327771:SRT327774 TBP327771:TBP327774 TLL327771:TLL327774 TVH327771:TVH327774 UFD327771:UFD327774 UOZ327771:UOZ327774 UYV327771:UYV327774 VIR327771:VIR327774 VSN327771:VSN327774 WCJ327771:WCJ327774 WMF327771:WMF327774 WWB327771:WWB327774 JP393307:JP393310 TL393307:TL393310 ADH393307:ADH393310 AND393307:AND393310 AWZ393307:AWZ393310 BGV393307:BGV393310 BQR393307:BQR393310 CAN393307:CAN393310 CKJ393307:CKJ393310 CUF393307:CUF393310 DEB393307:DEB393310 DNX393307:DNX393310 DXT393307:DXT393310 EHP393307:EHP393310 ERL393307:ERL393310 FBH393307:FBH393310 FLD393307:FLD393310 FUZ393307:FUZ393310 GEV393307:GEV393310 GOR393307:GOR393310 GYN393307:GYN393310 HIJ393307:HIJ393310 HSF393307:HSF393310 ICB393307:ICB393310 ILX393307:ILX393310 IVT393307:IVT393310 JFP393307:JFP393310 JPL393307:JPL393310 JZH393307:JZH393310 KJD393307:KJD393310 KSZ393307:KSZ393310 LCV393307:LCV393310 LMR393307:LMR393310 LWN393307:LWN393310 MGJ393307:MGJ393310 MQF393307:MQF393310 NAB393307:NAB393310 NJX393307:NJX393310 NTT393307:NTT393310 ODP393307:ODP393310 ONL393307:ONL393310 OXH393307:OXH393310 PHD393307:PHD393310 PQZ393307:PQZ393310 QAV393307:QAV393310 QKR393307:QKR393310 QUN393307:QUN393310 REJ393307:REJ393310 ROF393307:ROF393310 RYB393307:RYB393310 SHX393307:SHX393310 SRT393307:SRT393310 TBP393307:TBP393310 TLL393307:TLL393310 TVH393307:TVH393310 UFD393307:UFD393310 UOZ393307:UOZ393310 UYV393307:UYV393310 VIR393307:VIR393310 VSN393307:VSN393310 WCJ393307:WCJ393310 WMF393307:WMF393310 WWB393307:WWB393310 JP458843:JP458846 TL458843:TL458846 ADH458843:ADH458846 AND458843:AND458846 AWZ458843:AWZ458846 BGV458843:BGV458846 BQR458843:BQR458846 CAN458843:CAN458846 CKJ458843:CKJ458846 CUF458843:CUF458846 DEB458843:DEB458846 DNX458843:DNX458846 DXT458843:DXT458846 EHP458843:EHP458846 ERL458843:ERL458846 FBH458843:FBH458846 FLD458843:FLD458846 FUZ458843:FUZ458846 GEV458843:GEV458846 GOR458843:GOR458846 GYN458843:GYN458846 HIJ458843:HIJ458846 HSF458843:HSF458846 ICB458843:ICB458846 ILX458843:ILX458846 IVT458843:IVT458846 JFP458843:JFP458846 JPL458843:JPL458846 JZH458843:JZH458846 KJD458843:KJD458846 KSZ458843:KSZ458846 LCV458843:LCV458846 LMR458843:LMR458846 LWN458843:LWN458846 MGJ458843:MGJ458846 MQF458843:MQF458846 NAB458843:NAB458846 NJX458843:NJX458846 NTT458843:NTT458846 ODP458843:ODP458846 ONL458843:ONL458846 OXH458843:OXH458846 PHD458843:PHD458846 PQZ458843:PQZ458846 QAV458843:QAV458846 QKR458843:QKR458846 QUN458843:QUN458846 REJ458843:REJ458846 ROF458843:ROF458846 RYB458843:RYB458846 SHX458843:SHX458846 SRT458843:SRT458846 TBP458843:TBP458846 TLL458843:TLL458846 TVH458843:TVH458846 UFD458843:UFD458846 UOZ458843:UOZ458846 UYV458843:UYV458846 VIR458843:VIR458846 VSN458843:VSN458846 WCJ458843:WCJ458846 WMF458843:WMF458846 WWB458843:WWB458846 JP524379:JP524382 TL524379:TL524382 ADH524379:ADH524382 AND524379:AND524382 AWZ524379:AWZ524382 BGV524379:BGV524382 BQR524379:BQR524382 CAN524379:CAN524382 CKJ524379:CKJ524382 CUF524379:CUF524382 DEB524379:DEB524382 DNX524379:DNX524382 DXT524379:DXT524382 EHP524379:EHP524382 ERL524379:ERL524382 FBH524379:FBH524382 FLD524379:FLD524382 FUZ524379:FUZ524382 GEV524379:GEV524382 GOR524379:GOR524382 GYN524379:GYN524382 HIJ524379:HIJ524382 HSF524379:HSF524382 ICB524379:ICB524382 ILX524379:ILX524382 IVT524379:IVT524382 JFP524379:JFP524382 JPL524379:JPL524382 JZH524379:JZH524382 KJD524379:KJD524382 KSZ524379:KSZ524382 LCV524379:LCV524382 LMR524379:LMR524382 LWN524379:LWN524382 MGJ524379:MGJ524382 MQF524379:MQF524382 NAB524379:NAB524382 NJX524379:NJX524382 NTT524379:NTT524382 ODP524379:ODP524382 ONL524379:ONL524382 OXH524379:OXH524382 PHD524379:PHD524382 PQZ524379:PQZ524382 QAV524379:QAV524382 QKR524379:QKR524382 QUN524379:QUN524382 REJ524379:REJ524382 ROF524379:ROF524382 RYB524379:RYB524382 SHX524379:SHX524382 SRT524379:SRT524382 TBP524379:TBP524382 TLL524379:TLL524382 TVH524379:TVH524382 UFD524379:UFD524382 UOZ524379:UOZ524382 UYV524379:UYV524382 VIR524379:VIR524382 VSN524379:VSN524382 WCJ524379:WCJ524382 WMF524379:WMF524382 WWB524379:WWB524382 JP589915:JP589918 TL589915:TL589918 ADH589915:ADH589918 AND589915:AND589918 AWZ589915:AWZ589918 BGV589915:BGV589918 BQR589915:BQR589918 CAN589915:CAN589918 CKJ589915:CKJ589918 CUF589915:CUF589918 DEB589915:DEB589918 DNX589915:DNX589918 DXT589915:DXT589918 EHP589915:EHP589918 ERL589915:ERL589918 FBH589915:FBH589918 FLD589915:FLD589918 FUZ589915:FUZ589918 GEV589915:GEV589918 GOR589915:GOR589918 GYN589915:GYN589918 HIJ589915:HIJ589918 HSF589915:HSF589918 ICB589915:ICB589918 ILX589915:ILX589918 IVT589915:IVT589918 JFP589915:JFP589918 JPL589915:JPL589918 JZH589915:JZH589918 KJD589915:KJD589918 KSZ589915:KSZ589918 LCV589915:LCV589918 LMR589915:LMR589918 LWN589915:LWN589918 MGJ589915:MGJ589918 MQF589915:MQF589918 NAB589915:NAB589918 NJX589915:NJX589918 NTT589915:NTT589918 ODP589915:ODP589918 ONL589915:ONL589918 OXH589915:OXH589918 PHD589915:PHD589918 PQZ589915:PQZ589918 QAV589915:QAV589918 QKR589915:QKR589918 QUN589915:QUN589918 REJ589915:REJ589918 ROF589915:ROF589918 RYB589915:RYB589918 SHX589915:SHX589918 SRT589915:SRT589918 TBP589915:TBP589918 TLL589915:TLL589918 TVH589915:TVH589918 UFD589915:UFD589918 UOZ589915:UOZ589918 UYV589915:UYV589918 VIR589915:VIR589918 VSN589915:VSN589918 WCJ589915:WCJ589918 WMF589915:WMF589918 WWB589915:WWB589918 JP655451:JP655454 TL655451:TL655454 ADH655451:ADH655454 AND655451:AND655454 AWZ655451:AWZ655454 BGV655451:BGV655454 BQR655451:BQR655454 CAN655451:CAN655454 CKJ655451:CKJ655454 CUF655451:CUF655454 DEB655451:DEB655454 DNX655451:DNX655454 DXT655451:DXT655454 EHP655451:EHP655454 ERL655451:ERL655454 FBH655451:FBH655454 FLD655451:FLD655454 FUZ655451:FUZ655454 GEV655451:GEV655454 GOR655451:GOR655454 GYN655451:GYN655454 HIJ655451:HIJ655454 HSF655451:HSF655454 ICB655451:ICB655454 ILX655451:ILX655454 IVT655451:IVT655454 JFP655451:JFP655454 JPL655451:JPL655454 JZH655451:JZH655454 KJD655451:KJD655454 KSZ655451:KSZ655454 LCV655451:LCV655454 LMR655451:LMR655454 LWN655451:LWN655454 MGJ655451:MGJ655454 MQF655451:MQF655454 NAB655451:NAB655454 NJX655451:NJX655454 NTT655451:NTT655454 ODP655451:ODP655454 ONL655451:ONL655454 OXH655451:OXH655454 PHD655451:PHD655454 PQZ655451:PQZ655454 QAV655451:QAV655454 QKR655451:QKR655454 QUN655451:QUN655454 REJ655451:REJ655454 ROF655451:ROF655454 RYB655451:RYB655454 SHX655451:SHX655454 SRT655451:SRT655454 TBP655451:TBP655454 TLL655451:TLL655454 TVH655451:TVH655454 UFD655451:UFD655454 UOZ655451:UOZ655454 UYV655451:UYV655454 VIR655451:VIR655454 VSN655451:VSN655454 WCJ655451:WCJ655454 WMF655451:WMF655454 WWB655451:WWB655454 JP720987:JP720990 TL720987:TL720990 ADH720987:ADH720990 AND720987:AND720990 AWZ720987:AWZ720990 BGV720987:BGV720990 BQR720987:BQR720990 CAN720987:CAN720990 CKJ720987:CKJ720990 CUF720987:CUF720990 DEB720987:DEB720990 DNX720987:DNX720990 DXT720987:DXT720990 EHP720987:EHP720990 ERL720987:ERL720990 FBH720987:FBH720990 FLD720987:FLD720990 FUZ720987:FUZ720990 GEV720987:GEV720990 GOR720987:GOR720990 GYN720987:GYN720990 HIJ720987:HIJ720990 HSF720987:HSF720990 ICB720987:ICB720990 ILX720987:ILX720990 IVT720987:IVT720990 JFP720987:JFP720990 JPL720987:JPL720990 JZH720987:JZH720990 KJD720987:KJD720990 KSZ720987:KSZ720990 LCV720987:LCV720990 LMR720987:LMR720990 LWN720987:LWN720990 MGJ720987:MGJ720990 MQF720987:MQF720990 NAB720987:NAB720990 NJX720987:NJX720990 NTT720987:NTT720990 ODP720987:ODP720990 ONL720987:ONL720990 OXH720987:OXH720990 PHD720987:PHD720990 PQZ720987:PQZ720990 QAV720987:QAV720990 QKR720987:QKR720990 QUN720987:QUN720990 REJ720987:REJ720990 ROF720987:ROF720990 RYB720987:RYB720990 SHX720987:SHX720990 SRT720987:SRT720990 TBP720987:TBP720990 TLL720987:TLL720990 TVH720987:TVH720990 UFD720987:UFD720990 UOZ720987:UOZ720990 UYV720987:UYV720990 VIR720987:VIR720990 VSN720987:VSN720990 WCJ720987:WCJ720990 WMF720987:WMF720990 WWB720987:WWB720990 JP786523:JP786526 TL786523:TL786526 ADH786523:ADH786526 AND786523:AND786526 AWZ786523:AWZ786526 BGV786523:BGV786526 BQR786523:BQR786526 CAN786523:CAN786526 CKJ786523:CKJ786526 CUF786523:CUF786526 DEB786523:DEB786526 DNX786523:DNX786526 DXT786523:DXT786526 EHP786523:EHP786526 ERL786523:ERL786526 FBH786523:FBH786526 FLD786523:FLD786526 FUZ786523:FUZ786526 GEV786523:GEV786526 GOR786523:GOR786526 GYN786523:GYN786526 HIJ786523:HIJ786526 HSF786523:HSF786526 ICB786523:ICB786526 ILX786523:ILX786526 IVT786523:IVT786526 JFP786523:JFP786526 JPL786523:JPL786526 JZH786523:JZH786526 KJD786523:KJD786526 KSZ786523:KSZ786526 LCV786523:LCV786526 LMR786523:LMR786526 LWN786523:LWN786526 MGJ786523:MGJ786526 MQF786523:MQF786526 NAB786523:NAB786526 NJX786523:NJX786526 NTT786523:NTT786526 ODP786523:ODP786526 ONL786523:ONL786526 OXH786523:OXH786526 PHD786523:PHD786526 PQZ786523:PQZ786526 QAV786523:QAV786526 QKR786523:QKR786526 QUN786523:QUN786526 REJ786523:REJ786526 ROF786523:ROF786526 RYB786523:RYB786526 SHX786523:SHX786526 SRT786523:SRT786526 TBP786523:TBP786526 TLL786523:TLL786526 TVH786523:TVH786526 UFD786523:UFD786526 UOZ786523:UOZ786526 UYV786523:UYV786526 VIR786523:VIR786526 VSN786523:VSN786526 WCJ786523:WCJ786526 WMF786523:WMF786526 WWB786523:WWB786526 JP852059:JP852062 TL852059:TL852062 ADH852059:ADH852062 AND852059:AND852062 AWZ852059:AWZ852062 BGV852059:BGV852062 BQR852059:BQR852062 CAN852059:CAN852062 CKJ852059:CKJ852062 CUF852059:CUF852062 DEB852059:DEB852062 DNX852059:DNX852062 DXT852059:DXT852062 EHP852059:EHP852062 ERL852059:ERL852062 FBH852059:FBH852062 FLD852059:FLD852062 FUZ852059:FUZ852062 GEV852059:GEV852062 GOR852059:GOR852062 GYN852059:GYN852062 HIJ852059:HIJ852062 HSF852059:HSF852062 ICB852059:ICB852062 ILX852059:ILX852062 IVT852059:IVT852062 JFP852059:JFP852062 JPL852059:JPL852062 JZH852059:JZH852062 KJD852059:KJD852062 KSZ852059:KSZ852062 LCV852059:LCV852062 LMR852059:LMR852062 LWN852059:LWN852062 MGJ852059:MGJ852062 MQF852059:MQF852062 NAB852059:NAB852062 NJX852059:NJX852062 NTT852059:NTT852062 ODP852059:ODP852062 ONL852059:ONL852062 OXH852059:OXH852062 PHD852059:PHD852062 PQZ852059:PQZ852062 QAV852059:QAV852062 QKR852059:QKR852062 QUN852059:QUN852062 REJ852059:REJ852062 ROF852059:ROF852062 RYB852059:RYB852062 SHX852059:SHX852062 SRT852059:SRT852062 TBP852059:TBP852062 TLL852059:TLL852062 TVH852059:TVH852062 UFD852059:UFD852062 UOZ852059:UOZ852062 UYV852059:UYV852062 VIR852059:VIR852062 VSN852059:VSN852062 WCJ852059:WCJ852062 WMF852059:WMF852062 WWB852059:WWB852062 JP917595:JP917598 TL917595:TL917598 ADH917595:ADH917598 AND917595:AND917598 AWZ917595:AWZ917598 BGV917595:BGV917598 BQR917595:BQR917598 CAN917595:CAN917598 CKJ917595:CKJ917598 CUF917595:CUF917598 DEB917595:DEB917598 DNX917595:DNX917598 DXT917595:DXT917598 EHP917595:EHP917598 ERL917595:ERL917598 FBH917595:FBH917598 FLD917595:FLD917598 FUZ917595:FUZ917598 GEV917595:GEV917598 GOR917595:GOR917598 GYN917595:GYN917598 HIJ917595:HIJ917598 HSF917595:HSF917598 ICB917595:ICB917598 ILX917595:ILX917598 IVT917595:IVT917598 JFP917595:JFP917598 JPL917595:JPL917598 JZH917595:JZH917598 KJD917595:KJD917598 KSZ917595:KSZ917598 LCV917595:LCV917598 LMR917595:LMR917598 LWN917595:LWN917598 MGJ917595:MGJ917598 MQF917595:MQF917598 NAB917595:NAB917598 NJX917595:NJX917598 NTT917595:NTT917598 ODP917595:ODP917598 ONL917595:ONL917598 OXH917595:OXH917598 PHD917595:PHD917598 PQZ917595:PQZ917598 QAV917595:QAV917598 QKR917595:QKR917598 QUN917595:QUN917598 REJ917595:REJ917598 ROF917595:ROF917598 RYB917595:RYB917598 SHX917595:SHX917598 SRT917595:SRT917598 TBP917595:TBP917598 TLL917595:TLL917598 TVH917595:TVH917598 UFD917595:UFD917598 UOZ917595:UOZ917598 UYV917595:UYV917598 VIR917595:VIR917598 VSN917595:VSN917598 WCJ917595:WCJ917598 WMF917595:WMF917598 WWB917595:WWB917598 JP983131:JP983134 TL983131:TL983134 ADH983131:ADH983134 AND983131:AND983134 AWZ983131:AWZ983134 BGV983131:BGV983134 BQR983131:BQR983134 CAN983131:CAN983134 CKJ983131:CKJ983134 CUF983131:CUF983134 DEB983131:DEB983134 DNX983131:DNX983134 DXT983131:DXT983134 EHP983131:EHP983134 ERL983131:ERL983134 FBH983131:FBH983134 FLD983131:FLD983134 FUZ983131:FUZ983134 GEV983131:GEV983134 GOR983131:GOR983134 GYN983131:GYN983134 HIJ983131:HIJ983134 HSF983131:HSF983134 ICB983131:ICB983134 ILX983131:ILX983134 IVT983131:IVT983134 JFP983131:JFP983134 JPL983131:JPL983134 JZH983131:JZH983134 KJD983131:KJD983134 KSZ983131:KSZ983134 LCV983131:LCV983134 LMR983131:LMR983134 LWN983131:LWN983134 MGJ983131:MGJ983134 MQF983131:MQF983134 NAB983131:NAB983134 NJX983131:NJX983134 NTT983131:NTT983134 ODP983131:ODP983134 ONL983131:ONL983134 OXH983131:OXH983134 PHD983131:PHD983134 PQZ983131:PQZ983134 QAV983131:QAV983134 QKR983131:QKR983134 QUN983131:QUN983134 REJ983131:REJ983134 ROF983131:ROF983134 RYB983131:RYB983134 SHX983131:SHX983134 SRT983131:SRT983134 TBP983131:TBP983134 TLL983131:TLL983134 TVH983131:TVH983134 UFD983131:UFD983134 UOZ983131:UOZ983134 UYV983131:UYV983134 VIR983131:VIR983134 VSN983131:VSN983134 WCJ983131:WCJ983134 WMF983131:WMF983134 WWB983131:WWB983134 JP65509:JP65609 TL65509:TL65609 ADH65509:ADH65609 AND65509:AND65609 AWZ65509:AWZ65609 BGV65509:BGV65609 BQR65509:BQR65609 CAN65509:CAN65609 CKJ65509:CKJ65609 CUF65509:CUF65609 DEB65509:DEB65609 DNX65509:DNX65609 DXT65509:DXT65609 EHP65509:EHP65609 ERL65509:ERL65609 FBH65509:FBH65609 FLD65509:FLD65609 FUZ65509:FUZ65609 GEV65509:GEV65609 GOR65509:GOR65609 GYN65509:GYN65609 HIJ65509:HIJ65609 HSF65509:HSF65609 ICB65509:ICB65609 ILX65509:ILX65609 IVT65509:IVT65609 JFP65509:JFP65609 JPL65509:JPL65609 JZH65509:JZH65609 KJD65509:KJD65609 KSZ65509:KSZ65609 LCV65509:LCV65609 LMR65509:LMR65609 LWN65509:LWN65609 MGJ65509:MGJ65609 MQF65509:MQF65609 NAB65509:NAB65609 NJX65509:NJX65609 NTT65509:NTT65609 ODP65509:ODP65609 ONL65509:ONL65609 OXH65509:OXH65609 PHD65509:PHD65609 PQZ65509:PQZ65609 QAV65509:QAV65609 QKR65509:QKR65609 QUN65509:QUN65609 REJ65509:REJ65609 ROF65509:ROF65609 RYB65509:RYB65609 SHX65509:SHX65609 SRT65509:SRT65609 TBP65509:TBP65609 TLL65509:TLL65609 TVH65509:TVH65609 UFD65509:UFD65609 UOZ65509:UOZ65609 UYV65509:UYV65609 VIR65509:VIR65609 VSN65509:VSN65609 WCJ65509:WCJ65609 WMF65509:WMF65609 WWB65509:WWB65609 JP131045:JP131145 TL131045:TL131145 ADH131045:ADH131145 AND131045:AND131145 AWZ131045:AWZ131145 BGV131045:BGV131145 BQR131045:BQR131145 CAN131045:CAN131145 CKJ131045:CKJ131145 CUF131045:CUF131145 DEB131045:DEB131145 DNX131045:DNX131145 DXT131045:DXT131145 EHP131045:EHP131145 ERL131045:ERL131145 FBH131045:FBH131145 FLD131045:FLD131145 FUZ131045:FUZ131145 GEV131045:GEV131145 GOR131045:GOR131145 GYN131045:GYN131145 HIJ131045:HIJ131145 HSF131045:HSF131145 ICB131045:ICB131145 ILX131045:ILX131145 IVT131045:IVT131145 JFP131045:JFP131145 JPL131045:JPL131145 JZH131045:JZH131145 KJD131045:KJD131145 KSZ131045:KSZ131145 LCV131045:LCV131145 LMR131045:LMR131145 LWN131045:LWN131145 MGJ131045:MGJ131145 MQF131045:MQF131145 NAB131045:NAB131145 NJX131045:NJX131145 NTT131045:NTT131145 ODP131045:ODP131145 ONL131045:ONL131145 OXH131045:OXH131145 PHD131045:PHD131145 PQZ131045:PQZ131145 QAV131045:QAV131145 QKR131045:QKR131145 QUN131045:QUN131145 REJ131045:REJ131145 ROF131045:ROF131145 RYB131045:RYB131145 SHX131045:SHX131145 SRT131045:SRT131145 TBP131045:TBP131145 TLL131045:TLL131145 TVH131045:TVH131145 UFD131045:UFD131145 UOZ131045:UOZ131145 UYV131045:UYV131145 VIR131045:VIR131145 VSN131045:VSN131145 WCJ131045:WCJ131145 WMF131045:WMF131145 WWB131045:WWB131145 JP196581:JP196681 TL196581:TL196681 ADH196581:ADH196681 AND196581:AND196681 AWZ196581:AWZ196681 BGV196581:BGV196681 BQR196581:BQR196681 CAN196581:CAN196681 CKJ196581:CKJ196681 CUF196581:CUF196681 DEB196581:DEB196681 DNX196581:DNX196681 DXT196581:DXT196681 EHP196581:EHP196681 ERL196581:ERL196681 FBH196581:FBH196681 FLD196581:FLD196681 FUZ196581:FUZ196681 GEV196581:GEV196681 GOR196581:GOR196681 GYN196581:GYN196681 HIJ196581:HIJ196681 HSF196581:HSF196681 ICB196581:ICB196681 ILX196581:ILX196681 IVT196581:IVT196681 JFP196581:JFP196681 JPL196581:JPL196681 JZH196581:JZH196681 KJD196581:KJD196681 KSZ196581:KSZ196681 LCV196581:LCV196681 LMR196581:LMR196681 LWN196581:LWN196681 MGJ196581:MGJ196681 MQF196581:MQF196681 NAB196581:NAB196681 NJX196581:NJX196681 NTT196581:NTT196681 ODP196581:ODP196681 ONL196581:ONL196681 OXH196581:OXH196681 PHD196581:PHD196681 PQZ196581:PQZ196681 QAV196581:QAV196681 QKR196581:QKR196681 QUN196581:QUN196681 REJ196581:REJ196681 ROF196581:ROF196681 RYB196581:RYB196681 SHX196581:SHX196681 SRT196581:SRT196681 TBP196581:TBP196681 TLL196581:TLL196681 TVH196581:TVH196681 UFD196581:UFD196681 UOZ196581:UOZ196681 UYV196581:UYV196681 VIR196581:VIR196681 VSN196581:VSN196681 WCJ196581:WCJ196681 WMF196581:WMF196681 WWB196581:WWB196681 JP262117:JP262217 TL262117:TL262217 ADH262117:ADH262217 AND262117:AND262217 AWZ262117:AWZ262217 BGV262117:BGV262217 BQR262117:BQR262217 CAN262117:CAN262217 CKJ262117:CKJ262217 CUF262117:CUF262217 DEB262117:DEB262217 DNX262117:DNX262217 DXT262117:DXT262217 EHP262117:EHP262217 ERL262117:ERL262217 FBH262117:FBH262217 FLD262117:FLD262217 FUZ262117:FUZ262217 GEV262117:GEV262217 GOR262117:GOR262217 GYN262117:GYN262217 HIJ262117:HIJ262217 HSF262117:HSF262217 ICB262117:ICB262217 ILX262117:ILX262217 IVT262117:IVT262217 JFP262117:JFP262217 JPL262117:JPL262217 JZH262117:JZH262217 KJD262117:KJD262217 KSZ262117:KSZ262217 LCV262117:LCV262217 LMR262117:LMR262217 LWN262117:LWN262217 MGJ262117:MGJ262217 MQF262117:MQF262217 NAB262117:NAB262217 NJX262117:NJX262217 NTT262117:NTT262217 ODP262117:ODP262217 ONL262117:ONL262217 OXH262117:OXH262217 PHD262117:PHD262217 PQZ262117:PQZ262217 QAV262117:QAV262217 QKR262117:QKR262217 QUN262117:QUN262217 REJ262117:REJ262217 ROF262117:ROF262217 RYB262117:RYB262217 SHX262117:SHX262217 SRT262117:SRT262217 TBP262117:TBP262217 TLL262117:TLL262217 TVH262117:TVH262217 UFD262117:UFD262217 UOZ262117:UOZ262217 UYV262117:UYV262217 VIR262117:VIR262217 VSN262117:VSN262217 WCJ262117:WCJ262217 WMF262117:WMF262217 WWB262117:WWB262217 JP327653:JP327753 TL327653:TL327753 ADH327653:ADH327753 AND327653:AND327753 AWZ327653:AWZ327753 BGV327653:BGV327753 BQR327653:BQR327753 CAN327653:CAN327753 CKJ327653:CKJ327753 CUF327653:CUF327753 DEB327653:DEB327753 DNX327653:DNX327753 DXT327653:DXT327753 EHP327653:EHP327753 ERL327653:ERL327753 FBH327653:FBH327753 FLD327653:FLD327753 FUZ327653:FUZ327753 GEV327653:GEV327753 GOR327653:GOR327753 GYN327653:GYN327753 HIJ327653:HIJ327753 HSF327653:HSF327753 ICB327653:ICB327753 ILX327653:ILX327753 IVT327653:IVT327753 JFP327653:JFP327753 JPL327653:JPL327753 JZH327653:JZH327753 KJD327653:KJD327753 KSZ327653:KSZ327753 LCV327653:LCV327753 LMR327653:LMR327753 LWN327653:LWN327753 MGJ327653:MGJ327753 MQF327653:MQF327753 NAB327653:NAB327753 NJX327653:NJX327753 NTT327653:NTT327753 ODP327653:ODP327753 ONL327653:ONL327753 OXH327653:OXH327753 PHD327653:PHD327753 PQZ327653:PQZ327753 QAV327653:QAV327753 QKR327653:QKR327753 QUN327653:QUN327753 REJ327653:REJ327753 ROF327653:ROF327753 RYB327653:RYB327753 SHX327653:SHX327753 SRT327653:SRT327753 TBP327653:TBP327753 TLL327653:TLL327753 TVH327653:TVH327753 UFD327653:UFD327753 UOZ327653:UOZ327753 UYV327653:UYV327753 VIR327653:VIR327753 VSN327653:VSN327753 WCJ327653:WCJ327753 WMF327653:WMF327753 WWB327653:WWB327753 JP393189:JP393289 TL393189:TL393289 ADH393189:ADH393289 AND393189:AND393289 AWZ393189:AWZ393289 BGV393189:BGV393289 BQR393189:BQR393289 CAN393189:CAN393289 CKJ393189:CKJ393289 CUF393189:CUF393289 DEB393189:DEB393289 DNX393189:DNX393289 DXT393189:DXT393289 EHP393189:EHP393289 ERL393189:ERL393289 FBH393189:FBH393289 FLD393189:FLD393289 FUZ393189:FUZ393289 GEV393189:GEV393289 GOR393189:GOR393289 GYN393189:GYN393289 HIJ393189:HIJ393289 HSF393189:HSF393289 ICB393189:ICB393289 ILX393189:ILX393289 IVT393189:IVT393289 JFP393189:JFP393289 JPL393189:JPL393289 JZH393189:JZH393289 KJD393189:KJD393289 KSZ393189:KSZ393289 LCV393189:LCV393289 LMR393189:LMR393289 LWN393189:LWN393289 MGJ393189:MGJ393289 MQF393189:MQF393289 NAB393189:NAB393289 NJX393189:NJX393289 NTT393189:NTT393289 ODP393189:ODP393289 ONL393189:ONL393289 OXH393189:OXH393289 PHD393189:PHD393289 PQZ393189:PQZ393289 QAV393189:QAV393289 QKR393189:QKR393289 QUN393189:QUN393289 REJ393189:REJ393289 ROF393189:ROF393289 RYB393189:RYB393289 SHX393189:SHX393289 SRT393189:SRT393289 TBP393189:TBP393289 TLL393189:TLL393289 TVH393189:TVH393289 UFD393189:UFD393289 UOZ393189:UOZ393289 UYV393189:UYV393289 VIR393189:VIR393289 VSN393189:VSN393289 WCJ393189:WCJ393289 WMF393189:WMF393289 WWB393189:WWB393289 JP458725:JP458825 TL458725:TL458825 ADH458725:ADH458825 AND458725:AND458825 AWZ458725:AWZ458825 BGV458725:BGV458825 BQR458725:BQR458825 CAN458725:CAN458825 CKJ458725:CKJ458825 CUF458725:CUF458825 DEB458725:DEB458825 DNX458725:DNX458825 DXT458725:DXT458825 EHP458725:EHP458825 ERL458725:ERL458825 FBH458725:FBH458825 FLD458725:FLD458825 FUZ458725:FUZ458825 GEV458725:GEV458825 GOR458725:GOR458825 GYN458725:GYN458825 HIJ458725:HIJ458825 HSF458725:HSF458825 ICB458725:ICB458825 ILX458725:ILX458825 IVT458725:IVT458825 JFP458725:JFP458825 JPL458725:JPL458825 JZH458725:JZH458825 KJD458725:KJD458825 KSZ458725:KSZ458825 LCV458725:LCV458825 LMR458725:LMR458825 LWN458725:LWN458825 MGJ458725:MGJ458825 MQF458725:MQF458825 NAB458725:NAB458825 NJX458725:NJX458825 NTT458725:NTT458825 ODP458725:ODP458825 ONL458725:ONL458825 OXH458725:OXH458825 PHD458725:PHD458825 PQZ458725:PQZ458825 QAV458725:QAV458825 QKR458725:QKR458825 QUN458725:QUN458825 REJ458725:REJ458825 ROF458725:ROF458825 RYB458725:RYB458825 SHX458725:SHX458825 SRT458725:SRT458825 TBP458725:TBP458825 TLL458725:TLL458825 TVH458725:TVH458825 UFD458725:UFD458825 UOZ458725:UOZ458825 UYV458725:UYV458825 VIR458725:VIR458825 VSN458725:VSN458825 WCJ458725:WCJ458825 WMF458725:WMF458825 WWB458725:WWB458825 JP524261:JP524361 TL524261:TL524361 ADH524261:ADH524361 AND524261:AND524361 AWZ524261:AWZ524361 BGV524261:BGV524361 BQR524261:BQR524361 CAN524261:CAN524361 CKJ524261:CKJ524361 CUF524261:CUF524361 DEB524261:DEB524361 DNX524261:DNX524361 DXT524261:DXT524361 EHP524261:EHP524361 ERL524261:ERL524361 FBH524261:FBH524361 FLD524261:FLD524361 FUZ524261:FUZ524361 GEV524261:GEV524361 GOR524261:GOR524361 GYN524261:GYN524361 HIJ524261:HIJ524361 HSF524261:HSF524361 ICB524261:ICB524361 ILX524261:ILX524361 IVT524261:IVT524361 JFP524261:JFP524361 JPL524261:JPL524361 JZH524261:JZH524361 KJD524261:KJD524361 KSZ524261:KSZ524361 LCV524261:LCV524361 LMR524261:LMR524361 LWN524261:LWN524361 MGJ524261:MGJ524361 MQF524261:MQF524361 NAB524261:NAB524361 NJX524261:NJX524361 NTT524261:NTT524361 ODP524261:ODP524361 ONL524261:ONL524361 OXH524261:OXH524361 PHD524261:PHD524361 PQZ524261:PQZ524361 QAV524261:QAV524361 QKR524261:QKR524361 QUN524261:QUN524361 REJ524261:REJ524361 ROF524261:ROF524361 RYB524261:RYB524361 SHX524261:SHX524361 SRT524261:SRT524361 TBP524261:TBP524361 TLL524261:TLL524361 TVH524261:TVH524361 UFD524261:UFD524361 UOZ524261:UOZ524361 UYV524261:UYV524361 VIR524261:VIR524361 VSN524261:VSN524361 WCJ524261:WCJ524361 WMF524261:WMF524361 WWB524261:WWB524361 JP589797:JP589897 TL589797:TL589897 ADH589797:ADH589897 AND589797:AND589897 AWZ589797:AWZ589897 BGV589797:BGV589897 BQR589797:BQR589897 CAN589797:CAN589897 CKJ589797:CKJ589897 CUF589797:CUF589897 DEB589797:DEB589897 DNX589797:DNX589897 DXT589797:DXT589897 EHP589797:EHP589897 ERL589797:ERL589897 FBH589797:FBH589897 FLD589797:FLD589897 FUZ589797:FUZ589897 GEV589797:GEV589897 GOR589797:GOR589897 GYN589797:GYN589897 HIJ589797:HIJ589897 HSF589797:HSF589897 ICB589797:ICB589897 ILX589797:ILX589897 IVT589797:IVT589897 JFP589797:JFP589897 JPL589797:JPL589897 JZH589797:JZH589897 KJD589797:KJD589897 KSZ589797:KSZ589897 LCV589797:LCV589897 LMR589797:LMR589897 LWN589797:LWN589897 MGJ589797:MGJ589897 MQF589797:MQF589897 NAB589797:NAB589897 NJX589797:NJX589897 NTT589797:NTT589897 ODP589797:ODP589897 ONL589797:ONL589897 OXH589797:OXH589897 PHD589797:PHD589897 PQZ589797:PQZ589897 QAV589797:QAV589897 QKR589797:QKR589897 QUN589797:QUN589897 REJ589797:REJ589897 ROF589797:ROF589897 RYB589797:RYB589897 SHX589797:SHX589897 SRT589797:SRT589897 TBP589797:TBP589897 TLL589797:TLL589897 TVH589797:TVH589897 UFD589797:UFD589897 UOZ589797:UOZ589897 UYV589797:UYV589897 VIR589797:VIR589897 VSN589797:VSN589897 WCJ589797:WCJ589897 WMF589797:WMF589897 WWB589797:WWB589897 JP655333:JP655433 TL655333:TL655433 ADH655333:ADH655433 AND655333:AND655433 AWZ655333:AWZ655433 BGV655333:BGV655433 BQR655333:BQR655433 CAN655333:CAN655433 CKJ655333:CKJ655433 CUF655333:CUF655433 DEB655333:DEB655433 DNX655333:DNX655433 DXT655333:DXT655433 EHP655333:EHP655433 ERL655333:ERL655433 FBH655333:FBH655433 FLD655333:FLD655433 FUZ655333:FUZ655433 GEV655333:GEV655433 GOR655333:GOR655433 GYN655333:GYN655433 HIJ655333:HIJ655433 HSF655333:HSF655433 ICB655333:ICB655433 ILX655333:ILX655433 IVT655333:IVT655433 JFP655333:JFP655433 JPL655333:JPL655433 JZH655333:JZH655433 KJD655333:KJD655433 KSZ655333:KSZ655433 LCV655333:LCV655433 LMR655333:LMR655433 LWN655333:LWN655433 MGJ655333:MGJ655433 MQF655333:MQF655433 NAB655333:NAB655433 NJX655333:NJX655433 NTT655333:NTT655433 ODP655333:ODP655433 ONL655333:ONL655433 OXH655333:OXH655433 PHD655333:PHD655433 PQZ655333:PQZ655433 QAV655333:QAV655433 QKR655333:QKR655433 QUN655333:QUN655433 REJ655333:REJ655433 ROF655333:ROF655433 RYB655333:RYB655433 SHX655333:SHX655433 SRT655333:SRT655433 TBP655333:TBP655433 TLL655333:TLL655433 TVH655333:TVH655433 UFD655333:UFD655433 UOZ655333:UOZ655433 UYV655333:UYV655433 VIR655333:VIR655433 VSN655333:VSN655433 WCJ655333:WCJ655433 WMF655333:WMF655433 WWB655333:WWB655433 JP720869:JP720969 TL720869:TL720969 ADH720869:ADH720969 AND720869:AND720969 AWZ720869:AWZ720969 BGV720869:BGV720969 BQR720869:BQR720969 CAN720869:CAN720969 CKJ720869:CKJ720969 CUF720869:CUF720969 DEB720869:DEB720969 DNX720869:DNX720969 DXT720869:DXT720969 EHP720869:EHP720969 ERL720869:ERL720969 FBH720869:FBH720969 FLD720869:FLD720969 FUZ720869:FUZ720969 GEV720869:GEV720969 GOR720869:GOR720969 GYN720869:GYN720969 HIJ720869:HIJ720969 HSF720869:HSF720969 ICB720869:ICB720969 ILX720869:ILX720969 IVT720869:IVT720969 JFP720869:JFP720969 JPL720869:JPL720969 JZH720869:JZH720969 KJD720869:KJD720969 KSZ720869:KSZ720969 LCV720869:LCV720969 LMR720869:LMR720969 LWN720869:LWN720969 MGJ720869:MGJ720969 MQF720869:MQF720969 NAB720869:NAB720969 NJX720869:NJX720969 NTT720869:NTT720969 ODP720869:ODP720969 ONL720869:ONL720969 OXH720869:OXH720969 PHD720869:PHD720969 PQZ720869:PQZ720969 QAV720869:QAV720969 QKR720869:QKR720969 QUN720869:QUN720969 REJ720869:REJ720969 ROF720869:ROF720969 RYB720869:RYB720969 SHX720869:SHX720969 SRT720869:SRT720969 TBP720869:TBP720969 TLL720869:TLL720969 TVH720869:TVH720969 UFD720869:UFD720969 UOZ720869:UOZ720969 UYV720869:UYV720969 VIR720869:VIR720969 VSN720869:VSN720969 WCJ720869:WCJ720969 WMF720869:WMF720969 WWB720869:WWB720969 JP786405:JP786505 TL786405:TL786505 ADH786405:ADH786505 AND786405:AND786505 AWZ786405:AWZ786505 BGV786405:BGV786505 BQR786405:BQR786505 CAN786405:CAN786505 CKJ786405:CKJ786505 CUF786405:CUF786505 DEB786405:DEB786505 DNX786405:DNX786505 DXT786405:DXT786505 EHP786405:EHP786505 ERL786405:ERL786505 FBH786405:FBH786505 FLD786405:FLD786505 FUZ786405:FUZ786505 GEV786405:GEV786505 GOR786405:GOR786505 GYN786405:GYN786505 HIJ786405:HIJ786505 HSF786405:HSF786505 ICB786405:ICB786505 ILX786405:ILX786505 IVT786405:IVT786505 JFP786405:JFP786505 JPL786405:JPL786505 JZH786405:JZH786505 KJD786405:KJD786505 KSZ786405:KSZ786505 LCV786405:LCV786505 LMR786405:LMR786505 LWN786405:LWN786505 MGJ786405:MGJ786505 MQF786405:MQF786505 NAB786405:NAB786505 NJX786405:NJX786505 NTT786405:NTT786505 ODP786405:ODP786505 ONL786405:ONL786505 OXH786405:OXH786505 PHD786405:PHD786505 PQZ786405:PQZ786505 QAV786405:QAV786505 QKR786405:QKR786505 QUN786405:QUN786505 REJ786405:REJ786505 ROF786405:ROF786505 RYB786405:RYB786505 SHX786405:SHX786505 SRT786405:SRT786505 TBP786405:TBP786505 TLL786405:TLL786505 TVH786405:TVH786505 UFD786405:UFD786505 UOZ786405:UOZ786505 UYV786405:UYV786505 VIR786405:VIR786505 VSN786405:VSN786505 WCJ786405:WCJ786505 WMF786405:WMF786505 WWB786405:WWB786505 JP851941:JP852041 TL851941:TL852041 ADH851941:ADH852041 AND851941:AND852041 AWZ851941:AWZ852041 BGV851941:BGV852041 BQR851941:BQR852041 CAN851941:CAN852041 CKJ851941:CKJ852041 CUF851941:CUF852041 DEB851941:DEB852041 DNX851941:DNX852041 DXT851941:DXT852041 EHP851941:EHP852041 ERL851941:ERL852041 FBH851941:FBH852041 FLD851941:FLD852041 FUZ851941:FUZ852041 GEV851941:GEV852041 GOR851941:GOR852041 GYN851941:GYN852041 HIJ851941:HIJ852041 HSF851941:HSF852041 ICB851941:ICB852041 ILX851941:ILX852041 IVT851941:IVT852041 JFP851941:JFP852041 JPL851941:JPL852041 JZH851941:JZH852041 KJD851941:KJD852041 KSZ851941:KSZ852041 LCV851941:LCV852041 LMR851941:LMR852041 LWN851941:LWN852041 MGJ851941:MGJ852041 MQF851941:MQF852041 NAB851941:NAB852041 NJX851941:NJX852041 NTT851941:NTT852041 ODP851941:ODP852041 ONL851941:ONL852041 OXH851941:OXH852041 PHD851941:PHD852041 PQZ851941:PQZ852041 QAV851941:QAV852041 QKR851941:QKR852041 QUN851941:QUN852041 REJ851941:REJ852041 ROF851941:ROF852041 RYB851941:RYB852041 SHX851941:SHX852041 SRT851941:SRT852041 TBP851941:TBP852041 TLL851941:TLL852041 TVH851941:TVH852041 UFD851941:UFD852041 UOZ851941:UOZ852041 UYV851941:UYV852041 VIR851941:VIR852041 VSN851941:VSN852041 WCJ851941:WCJ852041 WMF851941:WMF852041 WWB851941:WWB852041 JP917477:JP917577 TL917477:TL917577 ADH917477:ADH917577 AND917477:AND917577 AWZ917477:AWZ917577 BGV917477:BGV917577 BQR917477:BQR917577 CAN917477:CAN917577 CKJ917477:CKJ917577 CUF917477:CUF917577 DEB917477:DEB917577 DNX917477:DNX917577 DXT917477:DXT917577 EHP917477:EHP917577 ERL917477:ERL917577 FBH917477:FBH917577 FLD917477:FLD917577 FUZ917477:FUZ917577 GEV917477:GEV917577 GOR917477:GOR917577 GYN917477:GYN917577 HIJ917477:HIJ917577 HSF917477:HSF917577 ICB917477:ICB917577 ILX917477:ILX917577 IVT917477:IVT917577 JFP917477:JFP917577 JPL917477:JPL917577 JZH917477:JZH917577 KJD917477:KJD917577 KSZ917477:KSZ917577 LCV917477:LCV917577 LMR917477:LMR917577 LWN917477:LWN917577 MGJ917477:MGJ917577 MQF917477:MQF917577 NAB917477:NAB917577 NJX917477:NJX917577 NTT917477:NTT917577 ODP917477:ODP917577 ONL917477:ONL917577 OXH917477:OXH917577 PHD917477:PHD917577 PQZ917477:PQZ917577 QAV917477:QAV917577 QKR917477:QKR917577 QUN917477:QUN917577 REJ917477:REJ917577 ROF917477:ROF917577 RYB917477:RYB917577 SHX917477:SHX917577 SRT917477:SRT917577 TBP917477:TBP917577 TLL917477:TLL917577 TVH917477:TVH917577 UFD917477:UFD917577 UOZ917477:UOZ917577 UYV917477:UYV917577 VIR917477:VIR917577 VSN917477:VSN917577 WCJ917477:WCJ917577 WMF917477:WMF917577 WWB917477:WWB917577 JP983013:JP983113 TL983013:TL983113 ADH983013:ADH983113 AND983013:AND983113 AWZ983013:AWZ983113 BGV983013:BGV983113 BQR983013:BQR983113 CAN983013:CAN983113 CKJ983013:CKJ983113 CUF983013:CUF983113 DEB983013:DEB983113 DNX983013:DNX983113 DXT983013:DXT983113 EHP983013:EHP983113 ERL983013:ERL983113 FBH983013:FBH983113 FLD983013:FLD983113 FUZ983013:FUZ983113 GEV983013:GEV983113 GOR983013:GOR983113 GYN983013:GYN983113 HIJ983013:HIJ983113 HSF983013:HSF983113 ICB983013:ICB983113 ILX983013:ILX983113 IVT983013:IVT983113 JFP983013:JFP983113 JPL983013:JPL983113 JZH983013:JZH983113 KJD983013:KJD983113 KSZ983013:KSZ983113 LCV983013:LCV983113 LMR983013:LMR983113 LWN983013:LWN983113 MGJ983013:MGJ983113 MQF983013:MQF983113 NAB983013:NAB983113 NJX983013:NJX983113 NTT983013:NTT983113 ODP983013:ODP983113 ONL983013:ONL983113 OXH983013:OXH983113 PHD983013:PHD983113 PQZ983013:PQZ983113 QAV983013:QAV983113 QKR983013:QKR983113 QUN983013:QUN983113 REJ983013:REJ983113 ROF983013:ROF983113 RYB983013:RYB983113 SHX983013:SHX983113 SRT983013:SRT983113 TBP983013:TBP983113 TLL983013:TLL983113 TVH983013:TVH983113 UFD983013:UFD983113 UOZ983013:UOZ983113 UYV983013:UYV983113 VIR983013:VIR983113 VSN983013:VSN983113 WCJ983013:WCJ983113 WMF983013:WMF983113 WWB983013:WWB983113 JQ240:JQ241 TM240:TM241 ADI240:ADI241 ANE240:ANE241 AXA240:AXA241 BGW240:BGW241 BQS240:BQS241 CAO240:CAO241 CKK240:CKK241 CUG240:CUG241 DEC240:DEC241 DNY240:DNY241 DXU240:DXU241 EHQ240:EHQ241 ERM240:ERM241 FBI240:FBI241 FLE240:FLE241 FVA240:FVA241 GEW240:GEW241 GOS240:GOS241 GYO240:GYO241 HIK240:HIK241 HSG240:HSG241 ICC240:ICC241 ILY240:ILY241 IVU240:IVU241 JFQ240:JFQ241 JPM240:JPM241 JZI240:JZI241 KJE240:KJE241 KTA240:KTA241 LCW240:LCW241 LMS240:LMS241 LWO240:LWO241 MGK240:MGK241 MQG240:MQG241 NAC240:NAC241 NJY240:NJY241 NTU240:NTU241 ODQ240:ODQ241 ONM240:ONM241 OXI240:OXI241 PHE240:PHE241 PRA240:PRA241 QAW240:QAW241 QKS240:QKS241 QUO240:QUO241 REK240:REK241 ROG240:ROG241 RYC240:RYC241 SHY240:SHY241 SRU240:SRU241 TBQ240:TBQ241 TLM240:TLM241 TVI240:TVI241 UFE240:UFE241 UPA240:UPA241 UYW240:UYW241 VIS240:VIS241 VSO240:VSO241 WCK240:WCK241 WMG240:WMG241 WWC240:WWC241 JP65853 TL65853 ADH65853 AND65853 AWZ65853 BGV65853 BQR65853 CAN65853 CKJ65853 CUF65853 DEB65853 DNX65853 DXT65853 EHP65853 ERL65853 FBH65853 FLD65853 FUZ65853 GEV65853 GOR65853 GYN65853 HIJ65853 HSF65853 ICB65853 ILX65853 IVT65853 JFP65853 JPL65853 JZH65853 KJD65853 KSZ65853 LCV65853 LMR65853 LWN65853 MGJ65853 MQF65853 NAB65853 NJX65853 NTT65853 ODP65853 ONL65853 OXH65853 PHD65853 PQZ65853 QAV65853 QKR65853 QUN65853 REJ65853 ROF65853 RYB65853 SHX65853 SRT65853 TBP65853 TLL65853 TVH65853 UFD65853 UOZ65853 UYV65853 VIR65853 VSN65853 WCJ65853 WMF65853 WWB65853 JP131389 TL131389 ADH131389 AND131389 AWZ131389 BGV131389 BQR131389 CAN131389 CKJ131389 CUF131389 DEB131389 DNX131389 DXT131389 EHP131389 ERL131389 FBH131389 FLD131389 FUZ131389 GEV131389 GOR131389 GYN131389 HIJ131389 HSF131389 ICB131389 ILX131389 IVT131389 JFP131389 JPL131389 JZH131389 KJD131389 KSZ131389 LCV131389 LMR131389 LWN131389 MGJ131389 MQF131389 NAB131389 NJX131389 NTT131389 ODP131389 ONL131389 OXH131389 PHD131389 PQZ131389 QAV131389 QKR131389 QUN131389 REJ131389 ROF131389 RYB131389 SHX131389 SRT131389 TBP131389 TLL131389 TVH131389 UFD131389 UOZ131389 UYV131389 VIR131389 VSN131389 WCJ131389 WMF131389 WWB131389 JP196925 TL196925 ADH196925 AND196925 AWZ196925 BGV196925 BQR196925 CAN196925 CKJ196925 CUF196925 DEB196925 DNX196925 DXT196925 EHP196925 ERL196925 FBH196925 FLD196925 FUZ196925 GEV196925 GOR196925 GYN196925 HIJ196925 HSF196925 ICB196925 ILX196925 IVT196925 JFP196925 JPL196925 JZH196925 KJD196925 KSZ196925 LCV196925 LMR196925 LWN196925 MGJ196925 MQF196925 NAB196925 NJX196925 NTT196925 ODP196925 ONL196925 OXH196925 PHD196925 PQZ196925 QAV196925 QKR196925 QUN196925 REJ196925 ROF196925 RYB196925 SHX196925 SRT196925 TBP196925 TLL196925 TVH196925 UFD196925 UOZ196925 UYV196925 VIR196925 VSN196925 WCJ196925 WMF196925 WWB196925 JP262461 TL262461 ADH262461 AND262461 AWZ262461 BGV262461 BQR262461 CAN262461 CKJ262461 CUF262461 DEB262461 DNX262461 DXT262461 EHP262461 ERL262461 FBH262461 FLD262461 FUZ262461 GEV262461 GOR262461 GYN262461 HIJ262461 HSF262461 ICB262461 ILX262461 IVT262461 JFP262461 JPL262461 JZH262461 KJD262461 KSZ262461 LCV262461 LMR262461 LWN262461 MGJ262461 MQF262461 NAB262461 NJX262461 NTT262461 ODP262461 ONL262461 OXH262461 PHD262461 PQZ262461 QAV262461 QKR262461 QUN262461 REJ262461 ROF262461 RYB262461 SHX262461 SRT262461 TBP262461 TLL262461 TVH262461 UFD262461 UOZ262461 UYV262461 VIR262461 VSN262461 WCJ262461 WMF262461 WWB262461 JP327997 TL327997 ADH327997 AND327997 AWZ327997 BGV327997 BQR327997 CAN327997 CKJ327997 CUF327997 DEB327997 DNX327997 DXT327997 EHP327997 ERL327997 FBH327997 FLD327997 FUZ327997 GEV327997 GOR327997 GYN327997 HIJ327997 HSF327997 ICB327997 ILX327997 IVT327997 JFP327997 JPL327997 JZH327997 KJD327997 KSZ327997 LCV327997 LMR327997 LWN327997 MGJ327997 MQF327997 NAB327997 NJX327997 NTT327997 ODP327997 ONL327997 OXH327997 PHD327997 PQZ327997 QAV327997 QKR327997 QUN327997 REJ327997 ROF327997 RYB327997 SHX327997 SRT327997 TBP327997 TLL327997 TVH327997 UFD327997 UOZ327997 UYV327997 VIR327997 VSN327997 WCJ327997 WMF327997 WWB327997 JP393533 TL393533 ADH393533 AND393533 AWZ393533 BGV393533 BQR393533 CAN393533 CKJ393533 CUF393533 DEB393533 DNX393533 DXT393533 EHP393533 ERL393533 FBH393533 FLD393533 FUZ393533 GEV393533 GOR393533 GYN393533 HIJ393533 HSF393533 ICB393533 ILX393533 IVT393533 JFP393533 JPL393533 JZH393533 KJD393533 KSZ393533 LCV393533 LMR393533 LWN393533 MGJ393533 MQF393533 NAB393533 NJX393533 NTT393533 ODP393533 ONL393533 OXH393533 PHD393533 PQZ393533 QAV393533 QKR393533 QUN393533 REJ393533 ROF393533 RYB393533 SHX393533 SRT393533 TBP393533 TLL393533 TVH393533 UFD393533 UOZ393533 UYV393533 VIR393533 VSN393533 WCJ393533 WMF393533 WWB393533 JP459069 TL459069 ADH459069 AND459069 AWZ459069 BGV459069 BQR459069 CAN459069 CKJ459069 CUF459069 DEB459069 DNX459069 DXT459069 EHP459069 ERL459069 FBH459069 FLD459069 FUZ459069 GEV459069 GOR459069 GYN459069 HIJ459069 HSF459069 ICB459069 ILX459069 IVT459069 JFP459069 JPL459069 JZH459069 KJD459069 KSZ459069 LCV459069 LMR459069 LWN459069 MGJ459069 MQF459069 NAB459069 NJX459069 NTT459069 ODP459069 ONL459069 OXH459069 PHD459069 PQZ459069 QAV459069 QKR459069 QUN459069 REJ459069 ROF459069 RYB459069 SHX459069 SRT459069 TBP459069 TLL459069 TVH459069 UFD459069 UOZ459069 UYV459069 VIR459069 VSN459069 WCJ459069 WMF459069 WWB459069 JP524605 TL524605 ADH524605 AND524605 AWZ524605 BGV524605 BQR524605 CAN524605 CKJ524605 CUF524605 DEB524605 DNX524605 DXT524605 EHP524605 ERL524605 FBH524605 FLD524605 FUZ524605 GEV524605 GOR524605 GYN524605 HIJ524605 HSF524605 ICB524605 ILX524605 IVT524605 JFP524605 JPL524605 JZH524605 KJD524605 KSZ524605 LCV524605 LMR524605 LWN524605 MGJ524605 MQF524605 NAB524605 NJX524605 NTT524605 ODP524605 ONL524605 OXH524605 PHD524605 PQZ524605 QAV524605 QKR524605 QUN524605 REJ524605 ROF524605 RYB524605 SHX524605 SRT524605 TBP524605 TLL524605 TVH524605 UFD524605 UOZ524605 UYV524605 VIR524605 VSN524605 WCJ524605 WMF524605 WWB524605 JP590141 TL590141 ADH590141 AND590141 AWZ590141 BGV590141 BQR590141 CAN590141 CKJ590141 CUF590141 DEB590141 DNX590141 DXT590141 EHP590141 ERL590141 FBH590141 FLD590141 FUZ590141 GEV590141 GOR590141 GYN590141 HIJ590141 HSF590141 ICB590141 ILX590141 IVT590141 JFP590141 JPL590141 JZH590141 KJD590141 KSZ590141 LCV590141 LMR590141 LWN590141 MGJ590141 MQF590141 NAB590141 NJX590141 NTT590141 ODP590141 ONL590141 OXH590141 PHD590141 PQZ590141 QAV590141 QKR590141 QUN590141 REJ590141 ROF590141 RYB590141 SHX590141 SRT590141 TBP590141 TLL590141 TVH590141 UFD590141 UOZ590141 UYV590141 VIR590141 VSN590141 WCJ590141 WMF590141 WWB590141 JP655677 TL655677 ADH655677 AND655677 AWZ655677 BGV655677 BQR655677 CAN655677 CKJ655677 CUF655677 DEB655677 DNX655677 DXT655677 EHP655677 ERL655677 FBH655677 FLD655677 FUZ655677 GEV655677 GOR655677 GYN655677 HIJ655677 HSF655677 ICB655677 ILX655677 IVT655677 JFP655677 JPL655677 JZH655677 KJD655677 KSZ655677 LCV655677 LMR655677 LWN655677 MGJ655677 MQF655677 NAB655677 NJX655677 NTT655677 ODP655677 ONL655677 OXH655677 PHD655677 PQZ655677 QAV655677 QKR655677 QUN655677 REJ655677 ROF655677 RYB655677 SHX655677 SRT655677 TBP655677 TLL655677 TVH655677 UFD655677 UOZ655677 UYV655677 VIR655677 VSN655677 WCJ655677 WMF655677 WWB655677 JP721213 TL721213 ADH721213 AND721213 AWZ721213 BGV721213 BQR721213 CAN721213 CKJ721213 CUF721213 DEB721213 DNX721213 DXT721213 EHP721213 ERL721213 FBH721213 FLD721213 FUZ721213 GEV721213 GOR721213 GYN721213 HIJ721213 HSF721213 ICB721213 ILX721213 IVT721213 JFP721213 JPL721213 JZH721213 KJD721213 KSZ721213 LCV721213 LMR721213 LWN721213 MGJ721213 MQF721213 NAB721213 NJX721213 NTT721213 ODP721213 ONL721213 OXH721213 PHD721213 PQZ721213 QAV721213 QKR721213 QUN721213 REJ721213 ROF721213 RYB721213 SHX721213 SRT721213 TBP721213 TLL721213 TVH721213 UFD721213 UOZ721213 UYV721213 VIR721213 VSN721213 WCJ721213 WMF721213 WWB721213 JP786749 TL786749 ADH786749 AND786749 AWZ786749 BGV786749 BQR786749 CAN786749 CKJ786749 CUF786749 DEB786749 DNX786749 DXT786749 EHP786749 ERL786749 FBH786749 FLD786749 FUZ786749 GEV786749 GOR786749 GYN786749 HIJ786749 HSF786749 ICB786749 ILX786749 IVT786749 JFP786749 JPL786749 JZH786749 KJD786749 KSZ786749 LCV786749 LMR786749 LWN786749 MGJ786749 MQF786749 NAB786749 NJX786749 NTT786749 ODP786749 ONL786749 OXH786749 PHD786749 PQZ786749 QAV786749 QKR786749 QUN786749 REJ786749 ROF786749 RYB786749 SHX786749 SRT786749 TBP786749 TLL786749 TVH786749 UFD786749 UOZ786749 UYV786749 VIR786749 VSN786749 WCJ786749 WMF786749 WWB786749 JP852285 TL852285 ADH852285 AND852285 AWZ852285 BGV852285 BQR852285 CAN852285 CKJ852285 CUF852285 DEB852285 DNX852285 DXT852285 EHP852285 ERL852285 FBH852285 FLD852285 FUZ852285 GEV852285 GOR852285 GYN852285 HIJ852285 HSF852285 ICB852285 ILX852285 IVT852285 JFP852285 JPL852285 JZH852285 KJD852285 KSZ852285 LCV852285 LMR852285 LWN852285 MGJ852285 MQF852285 NAB852285 NJX852285 NTT852285 ODP852285 ONL852285 OXH852285 PHD852285 PQZ852285 QAV852285 QKR852285 QUN852285 REJ852285 ROF852285 RYB852285 SHX852285 SRT852285 TBP852285 TLL852285 TVH852285 UFD852285 UOZ852285 UYV852285 VIR852285 VSN852285 WCJ852285 WMF852285 WWB852285 JP917821 TL917821 ADH917821 AND917821 AWZ917821 BGV917821 BQR917821 CAN917821 CKJ917821 CUF917821 DEB917821 DNX917821 DXT917821 EHP917821 ERL917821 FBH917821 FLD917821 FUZ917821 GEV917821 GOR917821 GYN917821 HIJ917821 HSF917821 ICB917821 ILX917821 IVT917821 JFP917821 JPL917821 JZH917821 KJD917821 KSZ917821 LCV917821 LMR917821 LWN917821 MGJ917821 MQF917821 NAB917821 NJX917821 NTT917821 ODP917821 ONL917821 OXH917821 PHD917821 PQZ917821 QAV917821 QKR917821 QUN917821 REJ917821 ROF917821 RYB917821 SHX917821 SRT917821 TBP917821 TLL917821 TVH917821 UFD917821 UOZ917821 UYV917821 VIR917821 VSN917821 WCJ917821 WMF917821 WWB917821 JP983357 TL983357 ADH983357 AND983357 AWZ983357 BGV983357 BQR983357 CAN983357 CKJ983357 CUF983357 DEB983357 DNX983357 DXT983357 EHP983357 ERL983357 FBH983357 FLD983357 FUZ983357 GEV983357 GOR983357 GYN983357 HIJ983357 HSF983357 ICB983357 ILX983357 IVT983357 JFP983357 JPL983357 JZH983357 KJD983357 KSZ983357 LCV983357 LMR983357 LWN983357 MGJ983357 MQF983357 NAB983357 NJX983357 NTT983357 ODP983357 ONL983357 OXH983357 PHD983357 PQZ983357 QAV983357 QKR983357 QUN983357 REJ983357 ROF983357 RYB983357 SHX983357 SRT983357 TBP983357 TLL983357 TVH983357 UFD983357 UOZ983357 UYV983357 VIR983357 VSN983357 WCJ983357 WMF983357 WWB983357 JP65896 TL65896 ADH65896 AND65896 AWZ65896 BGV65896 BQR65896 CAN65896 CKJ65896 CUF65896 DEB65896 DNX65896 DXT65896 EHP65896 ERL65896 FBH65896 FLD65896 FUZ65896 GEV65896 GOR65896 GYN65896 HIJ65896 HSF65896 ICB65896 ILX65896 IVT65896 JFP65896 JPL65896 JZH65896 KJD65896 KSZ65896 LCV65896 LMR65896 LWN65896 MGJ65896 MQF65896 NAB65896 NJX65896 NTT65896 ODP65896 ONL65896 OXH65896 PHD65896 PQZ65896 QAV65896 QKR65896 QUN65896 REJ65896 ROF65896 RYB65896 SHX65896 SRT65896 TBP65896 TLL65896 TVH65896 UFD65896 UOZ65896 UYV65896 VIR65896 VSN65896 WCJ65896 WMF65896 WWB65896 JP131432 TL131432 ADH131432 AND131432 AWZ131432 BGV131432 BQR131432 CAN131432 CKJ131432 CUF131432 DEB131432 DNX131432 DXT131432 EHP131432 ERL131432 FBH131432 FLD131432 FUZ131432 GEV131432 GOR131432 GYN131432 HIJ131432 HSF131432 ICB131432 ILX131432 IVT131432 JFP131432 JPL131432 JZH131432 KJD131432 KSZ131432 LCV131432 LMR131432 LWN131432 MGJ131432 MQF131432 NAB131432 NJX131432 NTT131432 ODP131432 ONL131432 OXH131432 PHD131432 PQZ131432 QAV131432 QKR131432 QUN131432 REJ131432 ROF131432 RYB131432 SHX131432 SRT131432 TBP131432 TLL131432 TVH131432 UFD131432 UOZ131432 UYV131432 VIR131432 VSN131432 WCJ131432 WMF131432 WWB131432 JP196968 TL196968 ADH196968 AND196968 AWZ196968 BGV196968 BQR196968 CAN196968 CKJ196968 CUF196968 DEB196968 DNX196968 DXT196968 EHP196968 ERL196968 FBH196968 FLD196968 FUZ196968 GEV196968 GOR196968 GYN196968 HIJ196968 HSF196968 ICB196968 ILX196968 IVT196968 JFP196968 JPL196968 JZH196968 KJD196968 KSZ196968 LCV196968 LMR196968 LWN196968 MGJ196968 MQF196968 NAB196968 NJX196968 NTT196968 ODP196968 ONL196968 OXH196968 PHD196968 PQZ196968 QAV196968 QKR196968 QUN196968 REJ196968 ROF196968 RYB196968 SHX196968 SRT196968 TBP196968 TLL196968 TVH196968 UFD196968 UOZ196968 UYV196968 VIR196968 VSN196968 WCJ196968 WMF196968 WWB196968 JP262504 TL262504 ADH262504 AND262504 AWZ262504 BGV262504 BQR262504 CAN262504 CKJ262504 CUF262504 DEB262504 DNX262504 DXT262504 EHP262504 ERL262504 FBH262504 FLD262504 FUZ262504 GEV262504 GOR262504 GYN262504 HIJ262504 HSF262504 ICB262504 ILX262504 IVT262504 JFP262504 JPL262504 JZH262504 KJD262504 KSZ262504 LCV262504 LMR262504 LWN262504 MGJ262504 MQF262504 NAB262504 NJX262504 NTT262504 ODP262504 ONL262504 OXH262504 PHD262504 PQZ262504 QAV262504 QKR262504 QUN262504 REJ262504 ROF262504 RYB262504 SHX262504 SRT262504 TBP262504 TLL262504 TVH262504 UFD262504 UOZ262504 UYV262504 VIR262504 VSN262504 WCJ262504 WMF262504 WWB262504 JP328040 TL328040 ADH328040 AND328040 AWZ328040 BGV328040 BQR328040 CAN328040 CKJ328040 CUF328040 DEB328040 DNX328040 DXT328040 EHP328040 ERL328040 FBH328040 FLD328040 FUZ328040 GEV328040 GOR328040 GYN328040 HIJ328040 HSF328040 ICB328040 ILX328040 IVT328040 JFP328040 JPL328040 JZH328040 KJD328040 KSZ328040 LCV328040 LMR328040 LWN328040 MGJ328040 MQF328040 NAB328040 NJX328040 NTT328040 ODP328040 ONL328040 OXH328040 PHD328040 PQZ328040 QAV328040 QKR328040 QUN328040 REJ328040 ROF328040 RYB328040 SHX328040 SRT328040 TBP328040 TLL328040 TVH328040 UFD328040 UOZ328040 UYV328040 VIR328040 VSN328040 WCJ328040 WMF328040 WWB328040 JP393576 TL393576 ADH393576 AND393576 AWZ393576 BGV393576 BQR393576 CAN393576 CKJ393576 CUF393576 DEB393576 DNX393576 DXT393576 EHP393576 ERL393576 FBH393576 FLD393576 FUZ393576 GEV393576 GOR393576 GYN393576 HIJ393576 HSF393576 ICB393576 ILX393576 IVT393576 JFP393576 JPL393576 JZH393576 KJD393576 KSZ393576 LCV393576 LMR393576 LWN393576 MGJ393576 MQF393576 NAB393576 NJX393576 NTT393576 ODP393576 ONL393576 OXH393576 PHD393576 PQZ393576 QAV393576 QKR393576 QUN393576 REJ393576 ROF393576 RYB393576 SHX393576 SRT393576 TBP393576 TLL393576 TVH393576 UFD393576 UOZ393576 UYV393576 VIR393576 VSN393576 WCJ393576 WMF393576 WWB393576 JP459112 TL459112 ADH459112 AND459112 AWZ459112 BGV459112 BQR459112 CAN459112 CKJ459112 CUF459112 DEB459112 DNX459112 DXT459112 EHP459112 ERL459112 FBH459112 FLD459112 FUZ459112 GEV459112 GOR459112 GYN459112 HIJ459112 HSF459112 ICB459112 ILX459112 IVT459112 JFP459112 JPL459112 JZH459112 KJD459112 KSZ459112 LCV459112 LMR459112 LWN459112 MGJ459112 MQF459112 NAB459112 NJX459112 NTT459112 ODP459112 ONL459112 OXH459112 PHD459112 PQZ459112 QAV459112 QKR459112 QUN459112 REJ459112 ROF459112 RYB459112 SHX459112 SRT459112 TBP459112 TLL459112 TVH459112 UFD459112 UOZ459112 UYV459112 VIR459112 VSN459112 WCJ459112 WMF459112 WWB459112 JP524648 TL524648 ADH524648 AND524648 AWZ524648 BGV524648 BQR524648 CAN524648 CKJ524648 CUF524648 DEB524648 DNX524648 DXT524648 EHP524648 ERL524648 FBH524648 FLD524648 FUZ524648 GEV524648 GOR524648 GYN524648 HIJ524648 HSF524648 ICB524648 ILX524648 IVT524648 JFP524648 JPL524648 JZH524648 KJD524648 KSZ524648 LCV524648 LMR524648 LWN524648 MGJ524648 MQF524648 NAB524648 NJX524648 NTT524648 ODP524648 ONL524648 OXH524648 PHD524648 PQZ524648 QAV524648 QKR524648 QUN524648 REJ524648 ROF524648 RYB524648 SHX524648 SRT524648 TBP524648 TLL524648 TVH524648 UFD524648 UOZ524648 UYV524648 VIR524648 VSN524648 WCJ524648 WMF524648 WWB524648 JP590184 TL590184 ADH590184 AND590184 AWZ590184 BGV590184 BQR590184 CAN590184 CKJ590184 CUF590184 DEB590184 DNX590184 DXT590184 EHP590184 ERL590184 FBH590184 FLD590184 FUZ590184 GEV590184 GOR590184 GYN590184 HIJ590184 HSF590184 ICB590184 ILX590184 IVT590184 JFP590184 JPL590184 JZH590184 KJD590184 KSZ590184 LCV590184 LMR590184 LWN590184 MGJ590184 MQF590184 NAB590184 NJX590184 NTT590184 ODP590184 ONL590184 OXH590184 PHD590184 PQZ590184 QAV590184 QKR590184 QUN590184 REJ590184 ROF590184 RYB590184 SHX590184 SRT590184 TBP590184 TLL590184 TVH590184 UFD590184 UOZ590184 UYV590184 VIR590184 VSN590184 WCJ590184 WMF590184 WWB590184 JP655720 TL655720 ADH655720 AND655720 AWZ655720 BGV655720 BQR655720 CAN655720 CKJ655720 CUF655720 DEB655720 DNX655720 DXT655720 EHP655720 ERL655720 FBH655720 FLD655720 FUZ655720 GEV655720 GOR655720 GYN655720 HIJ655720 HSF655720 ICB655720 ILX655720 IVT655720 JFP655720 JPL655720 JZH655720 KJD655720 KSZ655720 LCV655720 LMR655720 LWN655720 MGJ655720 MQF655720 NAB655720 NJX655720 NTT655720 ODP655720 ONL655720 OXH655720 PHD655720 PQZ655720 QAV655720 QKR655720 QUN655720 REJ655720 ROF655720 RYB655720 SHX655720 SRT655720 TBP655720 TLL655720 TVH655720 UFD655720 UOZ655720 UYV655720 VIR655720 VSN655720 WCJ655720 WMF655720 WWB655720 JP721256 TL721256 ADH721256 AND721256 AWZ721256 BGV721256 BQR721256 CAN721256 CKJ721256 CUF721256 DEB721256 DNX721256 DXT721256 EHP721256 ERL721256 FBH721256 FLD721256 FUZ721256 GEV721256 GOR721256 GYN721256 HIJ721256 HSF721256 ICB721256 ILX721256 IVT721256 JFP721256 JPL721256 JZH721256 KJD721256 KSZ721256 LCV721256 LMR721256 LWN721256 MGJ721256 MQF721256 NAB721256 NJX721256 NTT721256 ODP721256 ONL721256 OXH721256 PHD721256 PQZ721256 QAV721256 QKR721256 QUN721256 REJ721256 ROF721256 RYB721256 SHX721256 SRT721256 TBP721256 TLL721256 TVH721256 UFD721256 UOZ721256 UYV721256 VIR721256 VSN721256 WCJ721256 WMF721256 WWB721256 JP786792 TL786792 ADH786792 AND786792 AWZ786792 BGV786792 BQR786792 CAN786792 CKJ786792 CUF786792 DEB786792 DNX786792 DXT786792 EHP786792 ERL786792 FBH786792 FLD786792 FUZ786792 GEV786792 GOR786792 GYN786792 HIJ786792 HSF786792 ICB786792 ILX786792 IVT786792 JFP786792 JPL786792 JZH786792 KJD786792 KSZ786792 LCV786792 LMR786792 LWN786792 MGJ786792 MQF786792 NAB786792 NJX786792 NTT786792 ODP786792 ONL786792 OXH786792 PHD786792 PQZ786792 QAV786792 QKR786792 QUN786792 REJ786792 ROF786792 RYB786792 SHX786792 SRT786792 TBP786792 TLL786792 TVH786792 UFD786792 UOZ786792 UYV786792 VIR786792 VSN786792 WCJ786792 WMF786792 WWB786792 JP852328 TL852328 ADH852328 AND852328 AWZ852328 BGV852328 BQR852328 CAN852328 CKJ852328 CUF852328 DEB852328 DNX852328 DXT852328 EHP852328 ERL852328 FBH852328 FLD852328 FUZ852328 GEV852328 GOR852328 GYN852328 HIJ852328 HSF852328 ICB852328 ILX852328 IVT852328 JFP852328 JPL852328 JZH852328 KJD852328 KSZ852328 LCV852328 LMR852328 LWN852328 MGJ852328 MQF852328 NAB852328 NJX852328 NTT852328 ODP852328 ONL852328 OXH852328 PHD852328 PQZ852328 QAV852328 QKR852328 QUN852328 REJ852328 ROF852328 RYB852328 SHX852328 SRT852328 TBP852328 TLL852328 TVH852328 UFD852328 UOZ852328 UYV852328 VIR852328 VSN852328 WCJ852328 WMF852328 WWB852328 JP917864 TL917864 ADH917864 AND917864 AWZ917864 BGV917864 BQR917864 CAN917864 CKJ917864 CUF917864 DEB917864 DNX917864 DXT917864 EHP917864 ERL917864 FBH917864 FLD917864 FUZ917864 GEV917864 GOR917864 GYN917864 HIJ917864 HSF917864 ICB917864 ILX917864 IVT917864 JFP917864 JPL917864 JZH917864 KJD917864 KSZ917864 LCV917864 LMR917864 LWN917864 MGJ917864 MQF917864 NAB917864 NJX917864 NTT917864 ODP917864 ONL917864 OXH917864 PHD917864 PQZ917864 QAV917864 QKR917864 QUN917864 REJ917864 ROF917864 RYB917864 SHX917864 SRT917864 TBP917864 TLL917864 TVH917864 UFD917864 UOZ917864 UYV917864 VIR917864 VSN917864 WCJ917864 WMF917864 WWB917864 JP983400 TL983400 ADH983400 AND983400 AWZ983400 BGV983400 BQR983400 CAN983400 CKJ983400 CUF983400 DEB983400 DNX983400 DXT983400 EHP983400 ERL983400 FBH983400 FLD983400 FUZ983400 GEV983400 GOR983400 GYN983400 HIJ983400 HSF983400 ICB983400 ILX983400 IVT983400 JFP983400 JPL983400 JZH983400 KJD983400 KSZ983400 LCV983400 LMR983400 LWN983400 MGJ983400 MQF983400 NAB983400 NJX983400 NTT983400 ODP983400 ONL983400 OXH983400 PHD983400 PQZ983400 QAV983400 QKR983400 QUN983400 REJ983400 ROF983400 RYB983400 SHX983400 SRT983400 TBP983400 TLL983400 TVH983400 UFD983400 UOZ983400 UYV983400 VIR983400 VSN983400 WCJ983400 WMF983400 WWB983400 JP65925 TL65925 ADH65925 AND65925 AWZ65925 BGV65925 BQR65925 CAN65925 CKJ65925 CUF65925 DEB65925 DNX65925 DXT65925 EHP65925 ERL65925 FBH65925 FLD65925 FUZ65925 GEV65925 GOR65925 GYN65925 HIJ65925 HSF65925 ICB65925 ILX65925 IVT65925 JFP65925 JPL65925 JZH65925 KJD65925 KSZ65925 LCV65925 LMR65925 LWN65925 MGJ65925 MQF65925 NAB65925 NJX65925 NTT65925 ODP65925 ONL65925 OXH65925 PHD65925 PQZ65925 QAV65925 QKR65925 QUN65925 REJ65925 ROF65925 RYB65925 SHX65925 SRT65925 TBP65925 TLL65925 TVH65925 UFD65925 UOZ65925 UYV65925 VIR65925 VSN65925 WCJ65925 WMF65925 WWB65925 JP131461 TL131461 ADH131461 AND131461 AWZ131461 BGV131461 BQR131461 CAN131461 CKJ131461 CUF131461 DEB131461 DNX131461 DXT131461 EHP131461 ERL131461 FBH131461 FLD131461 FUZ131461 GEV131461 GOR131461 GYN131461 HIJ131461 HSF131461 ICB131461 ILX131461 IVT131461 JFP131461 JPL131461 JZH131461 KJD131461 KSZ131461 LCV131461 LMR131461 LWN131461 MGJ131461 MQF131461 NAB131461 NJX131461 NTT131461 ODP131461 ONL131461 OXH131461 PHD131461 PQZ131461 QAV131461 QKR131461 QUN131461 REJ131461 ROF131461 RYB131461 SHX131461 SRT131461 TBP131461 TLL131461 TVH131461 UFD131461 UOZ131461 UYV131461 VIR131461 VSN131461 WCJ131461 WMF131461 WWB131461 JP196997 TL196997 ADH196997 AND196997 AWZ196997 BGV196997 BQR196997 CAN196997 CKJ196997 CUF196997 DEB196997 DNX196997 DXT196997 EHP196997 ERL196997 FBH196997 FLD196997 FUZ196997 GEV196997 GOR196997 GYN196997 HIJ196997 HSF196997 ICB196997 ILX196997 IVT196997 JFP196997 JPL196997 JZH196997 KJD196997 KSZ196997 LCV196997 LMR196997 LWN196997 MGJ196997 MQF196997 NAB196997 NJX196997 NTT196997 ODP196997 ONL196997 OXH196997 PHD196997 PQZ196997 QAV196997 QKR196997 QUN196997 REJ196997 ROF196997 RYB196997 SHX196997 SRT196997 TBP196997 TLL196997 TVH196997 UFD196997 UOZ196997 UYV196997 VIR196997 VSN196997 WCJ196997 WMF196997 WWB196997 JP262533 TL262533 ADH262533 AND262533 AWZ262533 BGV262533 BQR262533 CAN262533 CKJ262533 CUF262533 DEB262533 DNX262533 DXT262533 EHP262533 ERL262533 FBH262533 FLD262533 FUZ262533 GEV262533 GOR262533 GYN262533 HIJ262533 HSF262533 ICB262533 ILX262533 IVT262533 JFP262533 JPL262533 JZH262533 KJD262533 KSZ262533 LCV262533 LMR262533 LWN262533 MGJ262533 MQF262533 NAB262533 NJX262533 NTT262533 ODP262533 ONL262533 OXH262533 PHD262533 PQZ262533 QAV262533 QKR262533 QUN262533 REJ262533 ROF262533 RYB262533 SHX262533 SRT262533 TBP262533 TLL262533 TVH262533 UFD262533 UOZ262533 UYV262533 VIR262533 VSN262533 WCJ262533 WMF262533 WWB262533 JP328069 TL328069 ADH328069 AND328069 AWZ328069 BGV328069 BQR328069 CAN328069 CKJ328069 CUF328069 DEB328069 DNX328069 DXT328069 EHP328069 ERL328069 FBH328069 FLD328069 FUZ328069 GEV328069 GOR328069 GYN328069 HIJ328069 HSF328069 ICB328069 ILX328069 IVT328069 JFP328069 JPL328069 JZH328069 KJD328069 KSZ328069 LCV328069 LMR328069 LWN328069 MGJ328069 MQF328069 NAB328069 NJX328069 NTT328069 ODP328069 ONL328069 OXH328069 PHD328069 PQZ328069 QAV328069 QKR328069 QUN328069 REJ328069 ROF328069 RYB328069 SHX328069 SRT328069 TBP328069 TLL328069 TVH328069 UFD328069 UOZ328069 UYV328069 VIR328069 VSN328069 WCJ328069 WMF328069 WWB328069 JP393605 TL393605 ADH393605 AND393605 AWZ393605 BGV393605 BQR393605 CAN393605 CKJ393605 CUF393605 DEB393605 DNX393605 DXT393605 EHP393605 ERL393605 FBH393605 FLD393605 FUZ393605 GEV393605 GOR393605 GYN393605 HIJ393605 HSF393605 ICB393605 ILX393605 IVT393605 JFP393605 JPL393605 JZH393605 KJD393605 KSZ393605 LCV393605 LMR393605 LWN393605 MGJ393605 MQF393605 NAB393605 NJX393605 NTT393605 ODP393605 ONL393605 OXH393605 PHD393605 PQZ393605 QAV393605 QKR393605 QUN393605 REJ393605 ROF393605 RYB393605 SHX393605 SRT393605 TBP393605 TLL393605 TVH393605 UFD393605 UOZ393605 UYV393605 VIR393605 VSN393605 WCJ393605 WMF393605 WWB393605 JP459141 TL459141 ADH459141 AND459141 AWZ459141 BGV459141 BQR459141 CAN459141 CKJ459141 CUF459141 DEB459141 DNX459141 DXT459141 EHP459141 ERL459141 FBH459141 FLD459141 FUZ459141 GEV459141 GOR459141 GYN459141 HIJ459141 HSF459141 ICB459141 ILX459141 IVT459141 JFP459141 JPL459141 JZH459141 KJD459141 KSZ459141 LCV459141 LMR459141 LWN459141 MGJ459141 MQF459141 NAB459141 NJX459141 NTT459141 ODP459141 ONL459141 OXH459141 PHD459141 PQZ459141 QAV459141 QKR459141 QUN459141 REJ459141 ROF459141 RYB459141 SHX459141 SRT459141 TBP459141 TLL459141 TVH459141 UFD459141 UOZ459141 UYV459141 VIR459141 VSN459141 WCJ459141 WMF459141 WWB459141 JP524677 TL524677 ADH524677 AND524677 AWZ524677 BGV524677 BQR524677 CAN524677 CKJ524677 CUF524677 DEB524677 DNX524677 DXT524677 EHP524677 ERL524677 FBH524677 FLD524677 FUZ524677 GEV524677 GOR524677 GYN524677 HIJ524677 HSF524677 ICB524677 ILX524677 IVT524677 JFP524677 JPL524677 JZH524677 KJD524677 KSZ524677 LCV524677 LMR524677 LWN524677 MGJ524677 MQF524677 NAB524677 NJX524677 NTT524677 ODP524677 ONL524677 OXH524677 PHD524677 PQZ524677 QAV524677 QKR524677 QUN524677 REJ524677 ROF524677 RYB524677 SHX524677 SRT524677 TBP524677 TLL524677 TVH524677 UFD524677 UOZ524677 UYV524677 VIR524677 VSN524677 WCJ524677 WMF524677 WWB524677 JP590213 TL590213 ADH590213 AND590213 AWZ590213 BGV590213 BQR590213 CAN590213 CKJ590213 CUF590213 DEB590213 DNX590213 DXT590213 EHP590213 ERL590213 FBH590213 FLD590213 FUZ590213 GEV590213 GOR590213 GYN590213 HIJ590213 HSF590213 ICB590213 ILX590213 IVT590213 JFP590213 JPL590213 JZH590213 KJD590213 KSZ590213 LCV590213 LMR590213 LWN590213 MGJ590213 MQF590213 NAB590213 NJX590213 NTT590213 ODP590213 ONL590213 OXH590213 PHD590213 PQZ590213 QAV590213 QKR590213 QUN590213 REJ590213 ROF590213 RYB590213 SHX590213 SRT590213 TBP590213 TLL590213 TVH590213 UFD590213 UOZ590213 UYV590213 VIR590213 VSN590213 WCJ590213 WMF590213 WWB590213 JP655749 TL655749 ADH655749 AND655749 AWZ655749 BGV655749 BQR655749 CAN655749 CKJ655749 CUF655749 DEB655749 DNX655749 DXT655749 EHP655749 ERL655749 FBH655749 FLD655749 FUZ655749 GEV655749 GOR655749 GYN655749 HIJ655749 HSF655749 ICB655749 ILX655749 IVT655749 JFP655749 JPL655749 JZH655749 KJD655749 KSZ655749 LCV655749 LMR655749 LWN655749 MGJ655749 MQF655749 NAB655749 NJX655749 NTT655749 ODP655749 ONL655749 OXH655749 PHD655749 PQZ655749 QAV655749 QKR655749 QUN655749 REJ655749 ROF655749 RYB655749 SHX655749 SRT655749 TBP655749 TLL655749 TVH655749 UFD655749 UOZ655749 UYV655749 VIR655749 VSN655749 WCJ655749 WMF655749 WWB655749 JP721285 TL721285 ADH721285 AND721285 AWZ721285 BGV721285 BQR721285 CAN721285 CKJ721285 CUF721285 DEB721285 DNX721285 DXT721285 EHP721285 ERL721285 FBH721285 FLD721285 FUZ721285 GEV721285 GOR721285 GYN721285 HIJ721285 HSF721285 ICB721285 ILX721285 IVT721285 JFP721285 JPL721285 JZH721285 KJD721285 KSZ721285 LCV721285 LMR721285 LWN721285 MGJ721285 MQF721285 NAB721285 NJX721285 NTT721285 ODP721285 ONL721285 OXH721285 PHD721285 PQZ721285 QAV721285 QKR721285 QUN721285 REJ721285 ROF721285 RYB721285 SHX721285 SRT721285 TBP721285 TLL721285 TVH721285 UFD721285 UOZ721285 UYV721285 VIR721285 VSN721285 WCJ721285 WMF721285 WWB721285 JP786821 TL786821 ADH786821 AND786821 AWZ786821 BGV786821 BQR786821 CAN786821 CKJ786821 CUF786821 DEB786821 DNX786821 DXT786821 EHP786821 ERL786821 FBH786821 FLD786821 FUZ786821 GEV786821 GOR786821 GYN786821 HIJ786821 HSF786821 ICB786821 ILX786821 IVT786821 JFP786821 JPL786821 JZH786821 KJD786821 KSZ786821 LCV786821 LMR786821 LWN786821 MGJ786821 MQF786821 NAB786821 NJX786821 NTT786821 ODP786821 ONL786821 OXH786821 PHD786821 PQZ786821 QAV786821 QKR786821 QUN786821 REJ786821 ROF786821 RYB786821 SHX786821 SRT786821 TBP786821 TLL786821 TVH786821 UFD786821 UOZ786821 UYV786821 VIR786821 VSN786821 WCJ786821 WMF786821 WWB786821 JP852357 TL852357 ADH852357 AND852357 AWZ852357 BGV852357 BQR852357 CAN852357 CKJ852357 CUF852357 DEB852357 DNX852357 DXT852357 EHP852357 ERL852357 FBH852357 FLD852357 FUZ852357 GEV852357 GOR852357 GYN852357 HIJ852357 HSF852357 ICB852357 ILX852357 IVT852357 JFP852357 JPL852357 JZH852357 KJD852357 KSZ852357 LCV852357 LMR852357 LWN852357 MGJ852357 MQF852357 NAB852357 NJX852357 NTT852357 ODP852357 ONL852357 OXH852357 PHD852357 PQZ852357 QAV852357 QKR852357 QUN852357 REJ852357 ROF852357 RYB852357 SHX852357 SRT852357 TBP852357 TLL852357 TVH852357 UFD852357 UOZ852357 UYV852357 VIR852357 VSN852357 WCJ852357 WMF852357 WWB852357 JP917893 TL917893 ADH917893 AND917893 AWZ917893 BGV917893 BQR917893 CAN917893 CKJ917893 CUF917893 DEB917893 DNX917893 DXT917893 EHP917893 ERL917893 FBH917893 FLD917893 FUZ917893 GEV917893 GOR917893 GYN917893 HIJ917893 HSF917893 ICB917893 ILX917893 IVT917893 JFP917893 JPL917893 JZH917893 KJD917893 KSZ917893 LCV917893 LMR917893 LWN917893 MGJ917893 MQF917893 NAB917893 NJX917893 NTT917893 ODP917893 ONL917893 OXH917893 PHD917893 PQZ917893 QAV917893 QKR917893 QUN917893 REJ917893 ROF917893 RYB917893 SHX917893 SRT917893 TBP917893 TLL917893 TVH917893 UFD917893 UOZ917893 UYV917893 VIR917893 VSN917893 WCJ917893 WMF917893 WWB917893 JP983429 TL983429 ADH983429 AND983429 AWZ983429 BGV983429 BQR983429 CAN983429 CKJ983429 CUF983429 DEB983429 DNX983429 DXT983429 EHP983429 ERL983429 FBH983429 FLD983429 FUZ983429 GEV983429 GOR983429 GYN983429 HIJ983429 HSF983429 ICB983429 ILX983429 IVT983429 JFP983429 JPL983429 JZH983429 KJD983429 KSZ983429 LCV983429 LMR983429 LWN983429 MGJ983429 MQF983429 NAB983429 NJX983429 NTT983429 ODP983429 ONL983429 OXH983429 PHD983429 PQZ983429 QAV983429 QKR983429 QUN983429 REJ983429 ROF983429 RYB983429 SHX983429 SRT983429 TBP983429 TLL983429 TVH983429 UFD983429 UOZ983429 UYV983429 VIR983429 VSN983429 WCJ983429 WMF983429 WWB983429 JP65753:JP65754 TL65753:TL65754 ADH65753:ADH65754 AND65753:AND65754 AWZ65753:AWZ65754 BGV65753:BGV65754 BQR65753:BQR65754 CAN65753:CAN65754 CKJ65753:CKJ65754 CUF65753:CUF65754 DEB65753:DEB65754 DNX65753:DNX65754 DXT65753:DXT65754 EHP65753:EHP65754 ERL65753:ERL65754 FBH65753:FBH65754 FLD65753:FLD65754 FUZ65753:FUZ65754 GEV65753:GEV65754 GOR65753:GOR65754 GYN65753:GYN65754 HIJ65753:HIJ65754 HSF65753:HSF65754 ICB65753:ICB65754 ILX65753:ILX65754 IVT65753:IVT65754 JFP65753:JFP65754 JPL65753:JPL65754 JZH65753:JZH65754 KJD65753:KJD65754 KSZ65753:KSZ65754 LCV65753:LCV65754 LMR65753:LMR65754 LWN65753:LWN65754 MGJ65753:MGJ65754 MQF65753:MQF65754 NAB65753:NAB65754 NJX65753:NJX65754 NTT65753:NTT65754 ODP65753:ODP65754 ONL65753:ONL65754 OXH65753:OXH65754 PHD65753:PHD65754 PQZ65753:PQZ65754 QAV65753:QAV65754 QKR65753:QKR65754 QUN65753:QUN65754 REJ65753:REJ65754 ROF65753:ROF65754 RYB65753:RYB65754 SHX65753:SHX65754 SRT65753:SRT65754 TBP65753:TBP65754 TLL65753:TLL65754 TVH65753:TVH65754 UFD65753:UFD65754 UOZ65753:UOZ65754 UYV65753:UYV65754 VIR65753:VIR65754 VSN65753:VSN65754 WCJ65753:WCJ65754 WMF65753:WMF65754 WWB65753:WWB65754 JP131289:JP131290 TL131289:TL131290 ADH131289:ADH131290 AND131289:AND131290 AWZ131289:AWZ131290 BGV131289:BGV131290 BQR131289:BQR131290 CAN131289:CAN131290 CKJ131289:CKJ131290 CUF131289:CUF131290 DEB131289:DEB131290 DNX131289:DNX131290 DXT131289:DXT131290 EHP131289:EHP131290 ERL131289:ERL131290 FBH131289:FBH131290 FLD131289:FLD131290 FUZ131289:FUZ131290 GEV131289:GEV131290 GOR131289:GOR131290 GYN131289:GYN131290 HIJ131289:HIJ131290 HSF131289:HSF131290 ICB131289:ICB131290 ILX131289:ILX131290 IVT131289:IVT131290 JFP131289:JFP131290 JPL131289:JPL131290 JZH131289:JZH131290 KJD131289:KJD131290 KSZ131289:KSZ131290 LCV131289:LCV131290 LMR131289:LMR131290 LWN131289:LWN131290 MGJ131289:MGJ131290 MQF131289:MQF131290 NAB131289:NAB131290 NJX131289:NJX131290 NTT131289:NTT131290 ODP131289:ODP131290 ONL131289:ONL131290 OXH131289:OXH131290 PHD131289:PHD131290 PQZ131289:PQZ131290 QAV131289:QAV131290 QKR131289:QKR131290 QUN131289:QUN131290 REJ131289:REJ131290 ROF131289:ROF131290 RYB131289:RYB131290 SHX131289:SHX131290 SRT131289:SRT131290 TBP131289:TBP131290 TLL131289:TLL131290 TVH131289:TVH131290 UFD131289:UFD131290 UOZ131289:UOZ131290 UYV131289:UYV131290 VIR131289:VIR131290 VSN131289:VSN131290 WCJ131289:WCJ131290 WMF131289:WMF131290 WWB131289:WWB131290 JP196825:JP196826 TL196825:TL196826 ADH196825:ADH196826 AND196825:AND196826 AWZ196825:AWZ196826 BGV196825:BGV196826 BQR196825:BQR196826 CAN196825:CAN196826 CKJ196825:CKJ196826 CUF196825:CUF196826 DEB196825:DEB196826 DNX196825:DNX196826 DXT196825:DXT196826 EHP196825:EHP196826 ERL196825:ERL196826 FBH196825:FBH196826 FLD196825:FLD196826 FUZ196825:FUZ196826 GEV196825:GEV196826 GOR196825:GOR196826 GYN196825:GYN196826 HIJ196825:HIJ196826 HSF196825:HSF196826 ICB196825:ICB196826 ILX196825:ILX196826 IVT196825:IVT196826 JFP196825:JFP196826 JPL196825:JPL196826 JZH196825:JZH196826 KJD196825:KJD196826 KSZ196825:KSZ196826 LCV196825:LCV196826 LMR196825:LMR196826 LWN196825:LWN196826 MGJ196825:MGJ196826 MQF196825:MQF196826 NAB196825:NAB196826 NJX196825:NJX196826 NTT196825:NTT196826 ODP196825:ODP196826 ONL196825:ONL196826 OXH196825:OXH196826 PHD196825:PHD196826 PQZ196825:PQZ196826 QAV196825:QAV196826 QKR196825:QKR196826 QUN196825:QUN196826 REJ196825:REJ196826 ROF196825:ROF196826 RYB196825:RYB196826 SHX196825:SHX196826 SRT196825:SRT196826 TBP196825:TBP196826 TLL196825:TLL196826 TVH196825:TVH196826 UFD196825:UFD196826 UOZ196825:UOZ196826 UYV196825:UYV196826 VIR196825:VIR196826 VSN196825:VSN196826 WCJ196825:WCJ196826 WMF196825:WMF196826 WWB196825:WWB196826 JP262361:JP262362 TL262361:TL262362 ADH262361:ADH262362 AND262361:AND262362 AWZ262361:AWZ262362 BGV262361:BGV262362 BQR262361:BQR262362 CAN262361:CAN262362 CKJ262361:CKJ262362 CUF262361:CUF262362 DEB262361:DEB262362 DNX262361:DNX262362 DXT262361:DXT262362 EHP262361:EHP262362 ERL262361:ERL262362 FBH262361:FBH262362 FLD262361:FLD262362 FUZ262361:FUZ262362 GEV262361:GEV262362 GOR262361:GOR262362 GYN262361:GYN262362 HIJ262361:HIJ262362 HSF262361:HSF262362 ICB262361:ICB262362 ILX262361:ILX262362 IVT262361:IVT262362 JFP262361:JFP262362 JPL262361:JPL262362 JZH262361:JZH262362 KJD262361:KJD262362 KSZ262361:KSZ262362 LCV262361:LCV262362 LMR262361:LMR262362 LWN262361:LWN262362 MGJ262361:MGJ262362 MQF262361:MQF262362 NAB262361:NAB262362 NJX262361:NJX262362 NTT262361:NTT262362 ODP262361:ODP262362 ONL262361:ONL262362 OXH262361:OXH262362 PHD262361:PHD262362 PQZ262361:PQZ262362 QAV262361:QAV262362 QKR262361:QKR262362 QUN262361:QUN262362 REJ262361:REJ262362 ROF262361:ROF262362 RYB262361:RYB262362 SHX262361:SHX262362 SRT262361:SRT262362 TBP262361:TBP262362 TLL262361:TLL262362 TVH262361:TVH262362 UFD262361:UFD262362 UOZ262361:UOZ262362 UYV262361:UYV262362 VIR262361:VIR262362 VSN262361:VSN262362 WCJ262361:WCJ262362 WMF262361:WMF262362 WWB262361:WWB262362 JP327897:JP327898 TL327897:TL327898 ADH327897:ADH327898 AND327897:AND327898 AWZ327897:AWZ327898 BGV327897:BGV327898 BQR327897:BQR327898 CAN327897:CAN327898 CKJ327897:CKJ327898 CUF327897:CUF327898 DEB327897:DEB327898 DNX327897:DNX327898 DXT327897:DXT327898 EHP327897:EHP327898 ERL327897:ERL327898 FBH327897:FBH327898 FLD327897:FLD327898 FUZ327897:FUZ327898 GEV327897:GEV327898 GOR327897:GOR327898 GYN327897:GYN327898 HIJ327897:HIJ327898 HSF327897:HSF327898 ICB327897:ICB327898 ILX327897:ILX327898 IVT327897:IVT327898 JFP327897:JFP327898 JPL327897:JPL327898 JZH327897:JZH327898 KJD327897:KJD327898 KSZ327897:KSZ327898 LCV327897:LCV327898 LMR327897:LMR327898 LWN327897:LWN327898 MGJ327897:MGJ327898 MQF327897:MQF327898 NAB327897:NAB327898 NJX327897:NJX327898 NTT327897:NTT327898 ODP327897:ODP327898 ONL327897:ONL327898 OXH327897:OXH327898 PHD327897:PHD327898 PQZ327897:PQZ327898 QAV327897:QAV327898 QKR327897:QKR327898 QUN327897:QUN327898 REJ327897:REJ327898 ROF327897:ROF327898 RYB327897:RYB327898 SHX327897:SHX327898 SRT327897:SRT327898 TBP327897:TBP327898 TLL327897:TLL327898 TVH327897:TVH327898 UFD327897:UFD327898 UOZ327897:UOZ327898 UYV327897:UYV327898 VIR327897:VIR327898 VSN327897:VSN327898 WCJ327897:WCJ327898 WMF327897:WMF327898 WWB327897:WWB327898 JP393433:JP393434 TL393433:TL393434 ADH393433:ADH393434 AND393433:AND393434 AWZ393433:AWZ393434 BGV393433:BGV393434 BQR393433:BQR393434 CAN393433:CAN393434 CKJ393433:CKJ393434 CUF393433:CUF393434 DEB393433:DEB393434 DNX393433:DNX393434 DXT393433:DXT393434 EHP393433:EHP393434 ERL393433:ERL393434 FBH393433:FBH393434 FLD393433:FLD393434 FUZ393433:FUZ393434 GEV393433:GEV393434 GOR393433:GOR393434 GYN393433:GYN393434 HIJ393433:HIJ393434 HSF393433:HSF393434 ICB393433:ICB393434 ILX393433:ILX393434 IVT393433:IVT393434 JFP393433:JFP393434 JPL393433:JPL393434 JZH393433:JZH393434 KJD393433:KJD393434 KSZ393433:KSZ393434 LCV393433:LCV393434 LMR393433:LMR393434 LWN393433:LWN393434 MGJ393433:MGJ393434 MQF393433:MQF393434 NAB393433:NAB393434 NJX393433:NJX393434 NTT393433:NTT393434 ODP393433:ODP393434 ONL393433:ONL393434 OXH393433:OXH393434 PHD393433:PHD393434 PQZ393433:PQZ393434 QAV393433:QAV393434 QKR393433:QKR393434 QUN393433:QUN393434 REJ393433:REJ393434 ROF393433:ROF393434 RYB393433:RYB393434 SHX393433:SHX393434 SRT393433:SRT393434 TBP393433:TBP393434 TLL393433:TLL393434 TVH393433:TVH393434 UFD393433:UFD393434 UOZ393433:UOZ393434 UYV393433:UYV393434 VIR393433:VIR393434 VSN393433:VSN393434 WCJ393433:WCJ393434 WMF393433:WMF393434 WWB393433:WWB393434 JP458969:JP458970 TL458969:TL458970 ADH458969:ADH458970 AND458969:AND458970 AWZ458969:AWZ458970 BGV458969:BGV458970 BQR458969:BQR458970 CAN458969:CAN458970 CKJ458969:CKJ458970 CUF458969:CUF458970 DEB458969:DEB458970 DNX458969:DNX458970 DXT458969:DXT458970 EHP458969:EHP458970 ERL458969:ERL458970 FBH458969:FBH458970 FLD458969:FLD458970 FUZ458969:FUZ458970 GEV458969:GEV458970 GOR458969:GOR458970 GYN458969:GYN458970 HIJ458969:HIJ458970 HSF458969:HSF458970 ICB458969:ICB458970 ILX458969:ILX458970 IVT458969:IVT458970 JFP458969:JFP458970 JPL458969:JPL458970 JZH458969:JZH458970 KJD458969:KJD458970 KSZ458969:KSZ458970 LCV458969:LCV458970 LMR458969:LMR458970 LWN458969:LWN458970 MGJ458969:MGJ458970 MQF458969:MQF458970 NAB458969:NAB458970 NJX458969:NJX458970 NTT458969:NTT458970 ODP458969:ODP458970 ONL458969:ONL458970 OXH458969:OXH458970 PHD458969:PHD458970 PQZ458969:PQZ458970 QAV458969:QAV458970 QKR458969:QKR458970 QUN458969:QUN458970 REJ458969:REJ458970 ROF458969:ROF458970 RYB458969:RYB458970 SHX458969:SHX458970 SRT458969:SRT458970 TBP458969:TBP458970 TLL458969:TLL458970 TVH458969:TVH458970 UFD458969:UFD458970 UOZ458969:UOZ458970 UYV458969:UYV458970 VIR458969:VIR458970 VSN458969:VSN458970 WCJ458969:WCJ458970 WMF458969:WMF458970 WWB458969:WWB458970 JP524505:JP524506 TL524505:TL524506 ADH524505:ADH524506 AND524505:AND524506 AWZ524505:AWZ524506 BGV524505:BGV524506 BQR524505:BQR524506 CAN524505:CAN524506 CKJ524505:CKJ524506 CUF524505:CUF524506 DEB524505:DEB524506 DNX524505:DNX524506 DXT524505:DXT524506 EHP524505:EHP524506 ERL524505:ERL524506 FBH524505:FBH524506 FLD524505:FLD524506 FUZ524505:FUZ524506 GEV524505:GEV524506 GOR524505:GOR524506 GYN524505:GYN524506 HIJ524505:HIJ524506 HSF524505:HSF524506 ICB524505:ICB524506 ILX524505:ILX524506 IVT524505:IVT524506 JFP524505:JFP524506 JPL524505:JPL524506 JZH524505:JZH524506 KJD524505:KJD524506 KSZ524505:KSZ524506 LCV524505:LCV524506 LMR524505:LMR524506 LWN524505:LWN524506 MGJ524505:MGJ524506 MQF524505:MQF524506 NAB524505:NAB524506 NJX524505:NJX524506 NTT524505:NTT524506 ODP524505:ODP524506 ONL524505:ONL524506 OXH524505:OXH524506 PHD524505:PHD524506 PQZ524505:PQZ524506 QAV524505:QAV524506 QKR524505:QKR524506 QUN524505:QUN524506 REJ524505:REJ524506 ROF524505:ROF524506 RYB524505:RYB524506 SHX524505:SHX524506 SRT524505:SRT524506 TBP524505:TBP524506 TLL524505:TLL524506 TVH524505:TVH524506 UFD524505:UFD524506 UOZ524505:UOZ524506 UYV524505:UYV524506 VIR524505:VIR524506 VSN524505:VSN524506 WCJ524505:WCJ524506 WMF524505:WMF524506 WWB524505:WWB524506 JP590041:JP590042 TL590041:TL590042 ADH590041:ADH590042 AND590041:AND590042 AWZ590041:AWZ590042 BGV590041:BGV590042 BQR590041:BQR590042 CAN590041:CAN590042 CKJ590041:CKJ590042 CUF590041:CUF590042 DEB590041:DEB590042 DNX590041:DNX590042 DXT590041:DXT590042 EHP590041:EHP590042 ERL590041:ERL590042 FBH590041:FBH590042 FLD590041:FLD590042 FUZ590041:FUZ590042 GEV590041:GEV590042 GOR590041:GOR590042 GYN590041:GYN590042 HIJ590041:HIJ590042 HSF590041:HSF590042 ICB590041:ICB590042 ILX590041:ILX590042 IVT590041:IVT590042 JFP590041:JFP590042 JPL590041:JPL590042 JZH590041:JZH590042 KJD590041:KJD590042 KSZ590041:KSZ590042 LCV590041:LCV590042 LMR590041:LMR590042 LWN590041:LWN590042 MGJ590041:MGJ590042 MQF590041:MQF590042 NAB590041:NAB590042 NJX590041:NJX590042 NTT590041:NTT590042 ODP590041:ODP590042 ONL590041:ONL590042 OXH590041:OXH590042 PHD590041:PHD590042 PQZ590041:PQZ590042 QAV590041:QAV590042 QKR590041:QKR590042 QUN590041:QUN590042 REJ590041:REJ590042 ROF590041:ROF590042 RYB590041:RYB590042 SHX590041:SHX590042 SRT590041:SRT590042 TBP590041:TBP590042 TLL590041:TLL590042 TVH590041:TVH590042 UFD590041:UFD590042 UOZ590041:UOZ590042 UYV590041:UYV590042 VIR590041:VIR590042 VSN590041:VSN590042 WCJ590041:WCJ590042 WMF590041:WMF590042 WWB590041:WWB590042 JP655577:JP655578 TL655577:TL655578 ADH655577:ADH655578 AND655577:AND655578 AWZ655577:AWZ655578 BGV655577:BGV655578 BQR655577:BQR655578 CAN655577:CAN655578 CKJ655577:CKJ655578 CUF655577:CUF655578 DEB655577:DEB655578 DNX655577:DNX655578 DXT655577:DXT655578 EHP655577:EHP655578 ERL655577:ERL655578 FBH655577:FBH655578 FLD655577:FLD655578 FUZ655577:FUZ655578 GEV655577:GEV655578 GOR655577:GOR655578 GYN655577:GYN655578 HIJ655577:HIJ655578 HSF655577:HSF655578 ICB655577:ICB655578 ILX655577:ILX655578 IVT655577:IVT655578 JFP655577:JFP655578 JPL655577:JPL655578 JZH655577:JZH655578 KJD655577:KJD655578 KSZ655577:KSZ655578 LCV655577:LCV655578 LMR655577:LMR655578 LWN655577:LWN655578 MGJ655577:MGJ655578 MQF655577:MQF655578 NAB655577:NAB655578 NJX655577:NJX655578 NTT655577:NTT655578 ODP655577:ODP655578 ONL655577:ONL655578 OXH655577:OXH655578 PHD655577:PHD655578 PQZ655577:PQZ655578 QAV655577:QAV655578 QKR655577:QKR655578 QUN655577:QUN655578 REJ655577:REJ655578 ROF655577:ROF655578 RYB655577:RYB655578 SHX655577:SHX655578 SRT655577:SRT655578 TBP655577:TBP655578 TLL655577:TLL655578 TVH655577:TVH655578 UFD655577:UFD655578 UOZ655577:UOZ655578 UYV655577:UYV655578 VIR655577:VIR655578 VSN655577:VSN655578 WCJ655577:WCJ655578 WMF655577:WMF655578 WWB655577:WWB655578 JP721113:JP721114 TL721113:TL721114 ADH721113:ADH721114 AND721113:AND721114 AWZ721113:AWZ721114 BGV721113:BGV721114 BQR721113:BQR721114 CAN721113:CAN721114 CKJ721113:CKJ721114 CUF721113:CUF721114 DEB721113:DEB721114 DNX721113:DNX721114 DXT721113:DXT721114 EHP721113:EHP721114 ERL721113:ERL721114 FBH721113:FBH721114 FLD721113:FLD721114 FUZ721113:FUZ721114 GEV721113:GEV721114 GOR721113:GOR721114 GYN721113:GYN721114 HIJ721113:HIJ721114 HSF721113:HSF721114 ICB721113:ICB721114 ILX721113:ILX721114 IVT721113:IVT721114 JFP721113:JFP721114 JPL721113:JPL721114 JZH721113:JZH721114 KJD721113:KJD721114 KSZ721113:KSZ721114 LCV721113:LCV721114 LMR721113:LMR721114 LWN721113:LWN721114 MGJ721113:MGJ721114 MQF721113:MQF721114 NAB721113:NAB721114 NJX721113:NJX721114 NTT721113:NTT721114 ODP721113:ODP721114 ONL721113:ONL721114 OXH721113:OXH721114 PHD721113:PHD721114 PQZ721113:PQZ721114 QAV721113:QAV721114 QKR721113:QKR721114 QUN721113:QUN721114 REJ721113:REJ721114 ROF721113:ROF721114 RYB721113:RYB721114 SHX721113:SHX721114 SRT721113:SRT721114 TBP721113:TBP721114 TLL721113:TLL721114 TVH721113:TVH721114 UFD721113:UFD721114 UOZ721113:UOZ721114 UYV721113:UYV721114 VIR721113:VIR721114 VSN721113:VSN721114 WCJ721113:WCJ721114 WMF721113:WMF721114 WWB721113:WWB721114 JP786649:JP786650 TL786649:TL786650 ADH786649:ADH786650 AND786649:AND786650 AWZ786649:AWZ786650 BGV786649:BGV786650 BQR786649:BQR786650 CAN786649:CAN786650 CKJ786649:CKJ786650 CUF786649:CUF786650 DEB786649:DEB786650 DNX786649:DNX786650 DXT786649:DXT786650 EHP786649:EHP786650 ERL786649:ERL786650 FBH786649:FBH786650 FLD786649:FLD786650 FUZ786649:FUZ786650 GEV786649:GEV786650 GOR786649:GOR786650 GYN786649:GYN786650 HIJ786649:HIJ786650 HSF786649:HSF786650 ICB786649:ICB786650 ILX786649:ILX786650 IVT786649:IVT786650 JFP786649:JFP786650 JPL786649:JPL786650 JZH786649:JZH786650 KJD786649:KJD786650 KSZ786649:KSZ786650 LCV786649:LCV786650 LMR786649:LMR786650 LWN786649:LWN786650 MGJ786649:MGJ786650 MQF786649:MQF786650 NAB786649:NAB786650 NJX786649:NJX786650 NTT786649:NTT786650 ODP786649:ODP786650 ONL786649:ONL786650 OXH786649:OXH786650 PHD786649:PHD786650 PQZ786649:PQZ786650 QAV786649:QAV786650 QKR786649:QKR786650 QUN786649:QUN786650 REJ786649:REJ786650 ROF786649:ROF786650 RYB786649:RYB786650 SHX786649:SHX786650 SRT786649:SRT786650 TBP786649:TBP786650 TLL786649:TLL786650 TVH786649:TVH786650 UFD786649:UFD786650 UOZ786649:UOZ786650 UYV786649:UYV786650 VIR786649:VIR786650 VSN786649:VSN786650 WCJ786649:WCJ786650 WMF786649:WMF786650 WWB786649:WWB786650 JP852185:JP852186 TL852185:TL852186 ADH852185:ADH852186 AND852185:AND852186 AWZ852185:AWZ852186 BGV852185:BGV852186 BQR852185:BQR852186 CAN852185:CAN852186 CKJ852185:CKJ852186 CUF852185:CUF852186 DEB852185:DEB852186 DNX852185:DNX852186 DXT852185:DXT852186 EHP852185:EHP852186 ERL852185:ERL852186 FBH852185:FBH852186 FLD852185:FLD852186 FUZ852185:FUZ852186 GEV852185:GEV852186 GOR852185:GOR852186 GYN852185:GYN852186 HIJ852185:HIJ852186 HSF852185:HSF852186 ICB852185:ICB852186 ILX852185:ILX852186 IVT852185:IVT852186 JFP852185:JFP852186 JPL852185:JPL852186 JZH852185:JZH852186 KJD852185:KJD852186 KSZ852185:KSZ852186 LCV852185:LCV852186 LMR852185:LMR852186 LWN852185:LWN852186 MGJ852185:MGJ852186 MQF852185:MQF852186 NAB852185:NAB852186 NJX852185:NJX852186 NTT852185:NTT852186 ODP852185:ODP852186 ONL852185:ONL852186 OXH852185:OXH852186 PHD852185:PHD852186 PQZ852185:PQZ852186 QAV852185:QAV852186 QKR852185:QKR852186 QUN852185:QUN852186 REJ852185:REJ852186 ROF852185:ROF852186 RYB852185:RYB852186 SHX852185:SHX852186 SRT852185:SRT852186 TBP852185:TBP852186 TLL852185:TLL852186 TVH852185:TVH852186 UFD852185:UFD852186 UOZ852185:UOZ852186 UYV852185:UYV852186 VIR852185:VIR852186 VSN852185:VSN852186 WCJ852185:WCJ852186 WMF852185:WMF852186 WWB852185:WWB852186 JP917721:JP917722 TL917721:TL917722 ADH917721:ADH917722 AND917721:AND917722 AWZ917721:AWZ917722 BGV917721:BGV917722 BQR917721:BQR917722 CAN917721:CAN917722 CKJ917721:CKJ917722 CUF917721:CUF917722 DEB917721:DEB917722 DNX917721:DNX917722 DXT917721:DXT917722 EHP917721:EHP917722 ERL917721:ERL917722 FBH917721:FBH917722 FLD917721:FLD917722 FUZ917721:FUZ917722 GEV917721:GEV917722 GOR917721:GOR917722 GYN917721:GYN917722 HIJ917721:HIJ917722 HSF917721:HSF917722 ICB917721:ICB917722 ILX917721:ILX917722 IVT917721:IVT917722 JFP917721:JFP917722 JPL917721:JPL917722 JZH917721:JZH917722 KJD917721:KJD917722 KSZ917721:KSZ917722 LCV917721:LCV917722 LMR917721:LMR917722 LWN917721:LWN917722 MGJ917721:MGJ917722 MQF917721:MQF917722 NAB917721:NAB917722 NJX917721:NJX917722 NTT917721:NTT917722 ODP917721:ODP917722 ONL917721:ONL917722 OXH917721:OXH917722 PHD917721:PHD917722 PQZ917721:PQZ917722 QAV917721:QAV917722 QKR917721:QKR917722 QUN917721:QUN917722 REJ917721:REJ917722 ROF917721:ROF917722 RYB917721:RYB917722 SHX917721:SHX917722 SRT917721:SRT917722 TBP917721:TBP917722 TLL917721:TLL917722 TVH917721:TVH917722 UFD917721:UFD917722 UOZ917721:UOZ917722 UYV917721:UYV917722 VIR917721:VIR917722 VSN917721:VSN917722 WCJ917721:WCJ917722 WMF917721:WMF917722 WWB917721:WWB917722 JP983257:JP983258 TL983257:TL983258 ADH983257:ADH983258 AND983257:AND983258 AWZ983257:AWZ983258 BGV983257:BGV983258 BQR983257:BQR983258 CAN983257:CAN983258 CKJ983257:CKJ983258 CUF983257:CUF983258 DEB983257:DEB983258 DNX983257:DNX983258 DXT983257:DXT983258 EHP983257:EHP983258 ERL983257:ERL983258 FBH983257:FBH983258 FLD983257:FLD983258 FUZ983257:FUZ983258 GEV983257:GEV983258 GOR983257:GOR983258 GYN983257:GYN983258 HIJ983257:HIJ983258 HSF983257:HSF983258 ICB983257:ICB983258 ILX983257:ILX983258 IVT983257:IVT983258 JFP983257:JFP983258 JPL983257:JPL983258 JZH983257:JZH983258 KJD983257:KJD983258 KSZ983257:KSZ983258 LCV983257:LCV983258 LMR983257:LMR983258 LWN983257:LWN983258 MGJ983257:MGJ983258 MQF983257:MQF983258 NAB983257:NAB983258 NJX983257:NJX983258 NTT983257:NTT983258 ODP983257:ODP983258 ONL983257:ONL983258 OXH983257:OXH983258 PHD983257:PHD983258 PQZ983257:PQZ983258 QAV983257:QAV983258 QKR983257:QKR983258 QUN983257:QUN983258 REJ983257:REJ983258 ROF983257:ROF983258 RYB983257:RYB983258 SHX983257:SHX983258 SRT983257:SRT983258 TBP983257:TBP983258 TLL983257:TLL983258 TVH983257:TVH983258 UFD983257:UFD983258 UOZ983257:UOZ983258 UYV983257:UYV983258 VIR983257:VIR983258 VSN983257:VSN983258 WCJ983257:WCJ983258 WMF983257:WMF983258 WWB983257:WWB983258 JP65946:JP65948 TL65946:TL65948 ADH65946:ADH65948 AND65946:AND65948 AWZ65946:AWZ65948 BGV65946:BGV65948 BQR65946:BQR65948 CAN65946:CAN65948 CKJ65946:CKJ65948 CUF65946:CUF65948 DEB65946:DEB65948 DNX65946:DNX65948 DXT65946:DXT65948 EHP65946:EHP65948 ERL65946:ERL65948 FBH65946:FBH65948 FLD65946:FLD65948 FUZ65946:FUZ65948 GEV65946:GEV65948 GOR65946:GOR65948 GYN65946:GYN65948 HIJ65946:HIJ65948 HSF65946:HSF65948 ICB65946:ICB65948 ILX65946:ILX65948 IVT65946:IVT65948 JFP65946:JFP65948 JPL65946:JPL65948 JZH65946:JZH65948 KJD65946:KJD65948 KSZ65946:KSZ65948 LCV65946:LCV65948 LMR65946:LMR65948 LWN65946:LWN65948 MGJ65946:MGJ65948 MQF65946:MQF65948 NAB65946:NAB65948 NJX65946:NJX65948 NTT65946:NTT65948 ODP65946:ODP65948 ONL65946:ONL65948 OXH65946:OXH65948 PHD65946:PHD65948 PQZ65946:PQZ65948 QAV65946:QAV65948 QKR65946:QKR65948 QUN65946:QUN65948 REJ65946:REJ65948 ROF65946:ROF65948 RYB65946:RYB65948 SHX65946:SHX65948 SRT65946:SRT65948 TBP65946:TBP65948 TLL65946:TLL65948 TVH65946:TVH65948 UFD65946:UFD65948 UOZ65946:UOZ65948 UYV65946:UYV65948 VIR65946:VIR65948 VSN65946:VSN65948 WCJ65946:WCJ65948 WMF65946:WMF65948 WWB65946:WWB65948 JP131482:JP131484 TL131482:TL131484 ADH131482:ADH131484 AND131482:AND131484 AWZ131482:AWZ131484 BGV131482:BGV131484 BQR131482:BQR131484 CAN131482:CAN131484 CKJ131482:CKJ131484 CUF131482:CUF131484 DEB131482:DEB131484 DNX131482:DNX131484 DXT131482:DXT131484 EHP131482:EHP131484 ERL131482:ERL131484 FBH131482:FBH131484 FLD131482:FLD131484 FUZ131482:FUZ131484 GEV131482:GEV131484 GOR131482:GOR131484 GYN131482:GYN131484 HIJ131482:HIJ131484 HSF131482:HSF131484 ICB131482:ICB131484 ILX131482:ILX131484 IVT131482:IVT131484 JFP131482:JFP131484 JPL131482:JPL131484 JZH131482:JZH131484 KJD131482:KJD131484 KSZ131482:KSZ131484 LCV131482:LCV131484 LMR131482:LMR131484 LWN131482:LWN131484 MGJ131482:MGJ131484 MQF131482:MQF131484 NAB131482:NAB131484 NJX131482:NJX131484 NTT131482:NTT131484 ODP131482:ODP131484 ONL131482:ONL131484 OXH131482:OXH131484 PHD131482:PHD131484 PQZ131482:PQZ131484 QAV131482:QAV131484 QKR131482:QKR131484 QUN131482:QUN131484 REJ131482:REJ131484 ROF131482:ROF131484 RYB131482:RYB131484 SHX131482:SHX131484 SRT131482:SRT131484 TBP131482:TBP131484 TLL131482:TLL131484 TVH131482:TVH131484 UFD131482:UFD131484 UOZ131482:UOZ131484 UYV131482:UYV131484 VIR131482:VIR131484 VSN131482:VSN131484 WCJ131482:WCJ131484 WMF131482:WMF131484 WWB131482:WWB131484 JP197018:JP197020 TL197018:TL197020 ADH197018:ADH197020 AND197018:AND197020 AWZ197018:AWZ197020 BGV197018:BGV197020 BQR197018:BQR197020 CAN197018:CAN197020 CKJ197018:CKJ197020 CUF197018:CUF197020 DEB197018:DEB197020 DNX197018:DNX197020 DXT197018:DXT197020 EHP197018:EHP197020 ERL197018:ERL197020 FBH197018:FBH197020 FLD197018:FLD197020 FUZ197018:FUZ197020 GEV197018:GEV197020 GOR197018:GOR197020 GYN197018:GYN197020 HIJ197018:HIJ197020 HSF197018:HSF197020 ICB197018:ICB197020 ILX197018:ILX197020 IVT197018:IVT197020 JFP197018:JFP197020 JPL197018:JPL197020 JZH197018:JZH197020 KJD197018:KJD197020 KSZ197018:KSZ197020 LCV197018:LCV197020 LMR197018:LMR197020 LWN197018:LWN197020 MGJ197018:MGJ197020 MQF197018:MQF197020 NAB197018:NAB197020 NJX197018:NJX197020 NTT197018:NTT197020 ODP197018:ODP197020 ONL197018:ONL197020 OXH197018:OXH197020 PHD197018:PHD197020 PQZ197018:PQZ197020 QAV197018:QAV197020 QKR197018:QKR197020 QUN197018:QUN197020 REJ197018:REJ197020 ROF197018:ROF197020 RYB197018:RYB197020 SHX197018:SHX197020 SRT197018:SRT197020 TBP197018:TBP197020 TLL197018:TLL197020 TVH197018:TVH197020 UFD197018:UFD197020 UOZ197018:UOZ197020 UYV197018:UYV197020 VIR197018:VIR197020 VSN197018:VSN197020 WCJ197018:WCJ197020 WMF197018:WMF197020 WWB197018:WWB197020 JP262554:JP262556 TL262554:TL262556 ADH262554:ADH262556 AND262554:AND262556 AWZ262554:AWZ262556 BGV262554:BGV262556 BQR262554:BQR262556 CAN262554:CAN262556 CKJ262554:CKJ262556 CUF262554:CUF262556 DEB262554:DEB262556 DNX262554:DNX262556 DXT262554:DXT262556 EHP262554:EHP262556 ERL262554:ERL262556 FBH262554:FBH262556 FLD262554:FLD262556 FUZ262554:FUZ262556 GEV262554:GEV262556 GOR262554:GOR262556 GYN262554:GYN262556 HIJ262554:HIJ262556 HSF262554:HSF262556 ICB262554:ICB262556 ILX262554:ILX262556 IVT262554:IVT262556 JFP262554:JFP262556 JPL262554:JPL262556 JZH262554:JZH262556 KJD262554:KJD262556 KSZ262554:KSZ262556 LCV262554:LCV262556 LMR262554:LMR262556 LWN262554:LWN262556 MGJ262554:MGJ262556 MQF262554:MQF262556 NAB262554:NAB262556 NJX262554:NJX262556 NTT262554:NTT262556 ODP262554:ODP262556 ONL262554:ONL262556 OXH262554:OXH262556 PHD262554:PHD262556 PQZ262554:PQZ262556 QAV262554:QAV262556 QKR262554:QKR262556 QUN262554:QUN262556 REJ262554:REJ262556 ROF262554:ROF262556 RYB262554:RYB262556 SHX262554:SHX262556 SRT262554:SRT262556 TBP262554:TBP262556 TLL262554:TLL262556 TVH262554:TVH262556 UFD262554:UFD262556 UOZ262554:UOZ262556 UYV262554:UYV262556 VIR262554:VIR262556 VSN262554:VSN262556 WCJ262554:WCJ262556 WMF262554:WMF262556 WWB262554:WWB262556 JP328090:JP328092 TL328090:TL328092 ADH328090:ADH328092 AND328090:AND328092 AWZ328090:AWZ328092 BGV328090:BGV328092 BQR328090:BQR328092 CAN328090:CAN328092 CKJ328090:CKJ328092 CUF328090:CUF328092 DEB328090:DEB328092 DNX328090:DNX328092 DXT328090:DXT328092 EHP328090:EHP328092 ERL328090:ERL328092 FBH328090:FBH328092 FLD328090:FLD328092 FUZ328090:FUZ328092 GEV328090:GEV328092 GOR328090:GOR328092 GYN328090:GYN328092 HIJ328090:HIJ328092 HSF328090:HSF328092 ICB328090:ICB328092 ILX328090:ILX328092 IVT328090:IVT328092 JFP328090:JFP328092 JPL328090:JPL328092 JZH328090:JZH328092 KJD328090:KJD328092 KSZ328090:KSZ328092 LCV328090:LCV328092 LMR328090:LMR328092 LWN328090:LWN328092 MGJ328090:MGJ328092 MQF328090:MQF328092 NAB328090:NAB328092 NJX328090:NJX328092 NTT328090:NTT328092 ODP328090:ODP328092 ONL328090:ONL328092 OXH328090:OXH328092 PHD328090:PHD328092 PQZ328090:PQZ328092 QAV328090:QAV328092 QKR328090:QKR328092 QUN328090:QUN328092 REJ328090:REJ328092 ROF328090:ROF328092 RYB328090:RYB328092 SHX328090:SHX328092 SRT328090:SRT328092 TBP328090:TBP328092 TLL328090:TLL328092 TVH328090:TVH328092 UFD328090:UFD328092 UOZ328090:UOZ328092 UYV328090:UYV328092 VIR328090:VIR328092 VSN328090:VSN328092 WCJ328090:WCJ328092 WMF328090:WMF328092 WWB328090:WWB328092 JP393626:JP393628 TL393626:TL393628 ADH393626:ADH393628 AND393626:AND393628 AWZ393626:AWZ393628 BGV393626:BGV393628 BQR393626:BQR393628 CAN393626:CAN393628 CKJ393626:CKJ393628 CUF393626:CUF393628 DEB393626:DEB393628 DNX393626:DNX393628 DXT393626:DXT393628 EHP393626:EHP393628 ERL393626:ERL393628 FBH393626:FBH393628 FLD393626:FLD393628 FUZ393626:FUZ393628 GEV393626:GEV393628 GOR393626:GOR393628 GYN393626:GYN393628 HIJ393626:HIJ393628 HSF393626:HSF393628 ICB393626:ICB393628 ILX393626:ILX393628 IVT393626:IVT393628 JFP393626:JFP393628 JPL393626:JPL393628 JZH393626:JZH393628 KJD393626:KJD393628 KSZ393626:KSZ393628 LCV393626:LCV393628 LMR393626:LMR393628 LWN393626:LWN393628 MGJ393626:MGJ393628 MQF393626:MQF393628 NAB393626:NAB393628 NJX393626:NJX393628 NTT393626:NTT393628 ODP393626:ODP393628 ONL393626:ONL393628 OXH393626:OXH393628 PHD393626:PHD393628 PQZ393626:PQZ393628 QAV393626:QAV393628 QKR393626:QKR393628 QUN393626:QUN393628 REJ393626:REJ393628 ROF393626:ROF393628 RYB393626:RYB393628 SHX393626:SHX393628 SRT393626:SRT393628 TBP393626:TBP393628 TLL393626:TLL393628 TVH393626:TVH393628 UFD393626:UFD393628 UOZ393626:UOZ393628 UYV393626:UYV393628 VIR393626:VIR393628 VSN393626:VSN393628 WCJ393626:WCJ393628 WMF393626:WMF393628 WWB393626:WWB393628 JP459162:JP459164 TL459162:TL459164 ADH459162:ADH459164 AND459162:AND459164 AWZ459162:AWZ459164 BGV459162:BGV459164 BQR459162:BQR459164 CAN459162:CAN459164 CKJ459162:CKJ459164 CUF459162:CUF459164 DEB459162:DEB459164 DNX459162:DNX459164 DXT459162:DXT459164 EHP459162:EHP459164 ERL459162:ERL459164 FBH459162:FBH459164 FLD459162:FLD459164 FUZ459162:FUZ459164 GEV459162:GEV459164 GOR459162:GOR459164 GYN459162:GYN459164 HIJ459162:HIJ459164 HSF459162:HSF459164 ICB459162:ICB459164 ILX459162:ILX459164 IVT459162:IVT459164 JFP459162:JFP459164 JPL459162:JPL459164 JZH459162:JZH459164 KJD459162:KJD459164 KSZ459162:KSZ459164 LCV459162:LCV459164 LMR459162:LMR459164 LWN459162:LWN459164 MGJ459162:MGJ459164 MQF459162:MQF459164 NAB459162:NAB459164 NJX459162:NJX459164 NTT459162:NTT459164 ODP459162:ODP459164 ONL459162:ONL459164 OXH459162:OXH459164 PHD459162:PHD459164 PQZ459162:PQZ459164 QAV459162:QAV459164 QKR459162:QKR459164 QUN459162:QUN459164 REJ459162:REJ459164 ROF459162:ROF459164 RYB459162:RYB459164 SHX459162:SHX459164 SRT459162:SRT459164 TBP459162:TBP459164 TLL459162:TLL459164 TVH459162:TVH459164 UFD459162:UFD459164 UOZ459162:UOZ459164 UYV459162:UYV459164 VIR459162:VIR459164 VSN459162:VSN459164 WCJ459162:WCJ459164 WMF459162:WMF459164 WWB459162:WWB459164 JP524698:JP524700 TL524698:TL524700 ADH524698:ADH524700 AND524698:AND524700 AWZ524698:AWZ524700 BGV524698:BGV524700 BQR524698:BQR524700 CAN524698:CAN524700 CKJ524698:CKJ524700 CUF524698:CUF524700 DEB524698:DEB524700 DNX524698:DNX524700 DXT524698:DXT524700 EHP524698:EHP524700 ERL524698:ERL524700 FBH524698:FBH524700 FLD524698:FLD524700 FUZ524698:FUZ524700 GEV524698:GEV524700 GOR524698:GOR524700 GYN524698:GYN524700 HIJ524698:HIJ524700 HSF524698:HSF524700 ICB524698:ICB524700 ILX524698:ILX524700 IVT524698:IVT524700 JFP524698:JFP524700 JPL524698:JPL524700 JZH524698:JZH524700 KJD524698:KJD524700 KSZ524698:KSZ524700 LCV524698:LCV524700 LMR524698:LMR524700 LWN524698:LWN524700 MGJ524698:MGJ524700 MQF524698:MQF524700 NAB524698:NAB524700 NJX524698:NJX524700 NTT524698:NTT524700 ODP524698:ODP524700 ONL524698:ONL524700 OXH524698:OXH524700 PHD524698:PHD524700 PQZ524698:PQZ524700 QAV524698:QAV524700 QKR524698:QKR524700 QUN524698:QUN524700 REJ524698:REJ524700 ROF524698:ROF524700 RYB524698:RYB524700 SHX524698:SHX524700 SRT524698:SRT524700 TBP524698:TBP524700 TLL524698:TLL524700 TVH524698:TVH524700 UFD524698:UFD524700 UOZ524698:UOZ524700 UYV524698:UYV524700 VIR524698:VIR524700 VSN524698:VSN524700 WCJ524698:WCJ524700 WMF524698:WMF524700 WWB524698:WWB524700 JP590234:JP590236 TL590234:TL590236 ADH590234:ADH590236 AND590234:AND590236 AWZ590234:AWZ590236 BGV590234:BGV590236 BQR590234:BQR590236 CAN590234:CAN590236 CKJ590234:CKJ590236 CUF590234:CUF590236 DEB590234:DEB590236 DNX590234:DNX590236 DXT590234:DXT590236 EHP590234:EHP590236 ERL590234:ERL590236 FBH590234:FBH590236 FLD590234:FLD590236 FUZ590234:FUZ590236 GEV590234:GEV590236 GOR590234:GOR590236 GYN590234:GYN590236 HIJ590234:HIJ590236 HSF590234:HSF590236 ICB590234:ICB590236 ILX590234:ILX590236 IVT590234:IVT590236 JFP590234:JFP590236 JPL590234:JPL590236 JZH590234:JZH590236 KJD590234:KJD590236 KSZ590234:KSZ590236 LCV590234:LCV590236 LMR590234:LMR590236 LWN590234:LWN590236 MGJ590234:MGJ590236 MQF590234:MQF590236 NAB590234:NAB590236 NJX590234:NJX590236 NTT590234:NTT590236 ODP590234:ODP590236 ONL590234:ONL590236 OXH590234:OXH590236 PHD590234:PHD590236 PQZ590234:PQZ590236 QAV590234:QAV590236 QKR590234:QKR590236 QUN590234:QUN590236 REJ590234:REJ590236 ROF590234:ROF590236 RYB590234:RYB590236 SHX590234:SHX590236 SRT590234:SRT590236 TBP590234:TBP590236 TLL590234:TLL590236 TVH590234:TVH590236 UFD590234:UFD590236 UOZ590234:UOZ590236 UYV590234:UYV590236 VIR590234:VIR590236 VSN590234:VSN590236 WCJ590234:WCJ590236 WMF590234:WMF590236 WWB590234:WWB590236 JP655770:JP655772 TL655770:TL655772 ADH655770:ADH655772 AND655770:AND655772 AWZ655770:AWZ655772 BGV655770:BGV655772 BQR655770:BQR655772 CAN655770:CAN655772 CKJ655770:CKJ655772 CUF655770:CUF655772 DEB655770:DEB655772 DNX655770:DNX655772 DXT655770:DXT655772 EHP655770:EHP655772 ERL655770:ERL655772 FBH655770:FBH655772 FLD655770:FLD655772 FUZ655770:FUZ655772 GEV655770:GEV655772 GOR655770:GOR655772 GYN655770:GYN655772 HIJ655770:HIJ655772 HSF655770:HSF655772 ICB655770:ICB655772 ILX655770:ILX655772 IVT655770:IVT655772 JFP655770:JFP655772 JPL655770:JPL655772 JZH655770:JZH655772 KJD655770:KJD655772 KSZ655770:KSZ655772 LCV655770:LCV655772 LMR655770:LMR655772 LWN655770:LWN655772 MGJ655770:MGJ655772 MQF655770:MQF655772 NAB655770:NAB655772 NJX655770:NJX655772 NTT655770:NTT655772 ODP655770:ODP655772 ONL655770:ONL655772 OXH655770:OXH655772 PHD655770:PHD655772 PQZ655770:PQZ655772 QAV655770:QAV655772 QKR655770:QKR655772 QUN655770:QUN655772 REJ655770:REJ655772 ROF655770:ROF655772 RYB655770:RYB655772 SHX655770:SHX655772 SRT655770:SRT655772 TBP655770:TBP655772 TLL655770:TLL655772 TVH655770:TVH655772 UFD655770:UFD655772 UOZ655770:UOZ655772 UYV655770:UYV655772 VIR655770:VIR655772 VSN655770:VSN655772 WCJ655770:WCJ655772 WMF655770:WMF655772 WWB655770:WWB655772 JP721306:JP721308 TL721306:TL721308 ADH721306:ADH721308 AND721306:AND721308 AWZ721306:AWZ721308 BGV721306:BGV721308 BQR721306:BQR721308 CAN721306:CAN721308 CKJ721306:CKJ721308 CUF721306:CUF721308 DEB721306:DEB721308 DNX721306:DNX721308 DXT721306:DXT721308 EHP721306:EHP721308 ERL721306:ERL721308 FBH721306:FBH721308 FLD721306:FLD721308 FUZ721306:FUZ721308 GEV721306:GEV721308 GOR721306:GOR721308 GYN721306:GYN721308 HIJ721306:HIJ721308 HSF721306:HSF721308 ICB721306:ICB721308 ILX721306:ILX721308 IVT721306:IVT721308 JFP721306:JFP721308 JPL721306:JPL721308 JZH721306:JZH721308 KJD721306:KJD721308 KSZ721306:KSZ721308 LCV721306:LCV721308 LMR721306:LMR721308 LWN721306:LWN721308 MGJ721306:MGJ721308 MQF721306:MQF721308 NAB721306:NAB721308 NJX721306:NJX721308 NTT721306:NTT721308 ODP721306:ODP721308 ONL721306:ONL721308 OXH721306:OXH721308 PHD721306:PHD721308 PQZ721306:PQZ721308 QAV721306:QAV721308 QKR721306:QKR721308 QUN721306:QUN721308 REJ721306:REJ721308 ROF721306:ROF721308 RYB721306:RYB721308 SHX721306:SHX721308 SRT721306:SRT721308 TBP721306:TBP721308 TLL721306:TLL721308 TVH721306:TVH721308 UFD721306:UFD721308 UOZ721306:UOZ721308 UYV721306:UYV721308 VIR721306:VIR721308 VSN721306:VSN721308 WCJ721306:WCJ721308 WMF721306:WMF721308 WWB721306:WWB721308 JP786842:JP786844 TL786842:TL786844 ADH786842:ADH786844 AND786842:AND786844 AWZ786842:AWZ786844 BGV786842:BGV786844 BQR786842:BQR786844 CAN786842:CAN786844 CKJ786842:CKJ786844 CUF786842:CUF786844 DEB786842:DEB786844 DNX786842:DNX786844 DXT786842:DXT786844 EHP786842:EHP786844 ERL786842:ERL786844 FBH786842:FBH786844 FLD786842:FLD786844 FUZ786842:FUZ786844 GEV786842:GEV786844 GOR786842:GOR786844 GYN786842:GYN786844 HIJ786842:HIJ786844 HSF786842:HSF786844 ICB786842:ICB786844 ILX786842:ILX786844 IVT786842:IVT786844 JFP786842:JFP786844 JPL786842:JPL786844 JZH786842:JZH786844 KJD786842:KJD786844 KSZ786842:KSZ786844 LCV786842:LCV786844 LMR786842:LMR786844 LWN786842:LWN786844 MGJ786842:MGJ786844 MQF786842:MQF786844 NAB786842:NAB786844 NJX786842:NJX786844 NTT786842:NTT786844 ODP786842:ODP786844 ONL786842:ONL786844 OXH786842:OXH786844 PHD786842:PHD786844 PQZ786842:PQZ786844 QAV786842:QAV786844 QKR786842:QKR786844 QUN786842:QUN786844 REJ786842:REJ786844 ROF786842:ROF786844 RYB786842:RYB786844 SHX786842:SHX786844 SRT786842:SRT786844 TBP786842:TBP786844 TLL786842:TLL786844 TVH786842:TVH786844 UFD786842:UFD786844 UOZ786842:UOZ786844 UYV786842:UYV786844 VIR786842:VIR786844 VSN786842:VSN786844 WCJ786842:WCJ786844 WMF786842:WMF786844 WWB786842:WWB786844 JP852378:JP852380 TL852378:TL852380 ADH852378:ADH852380 AND852378:AND852380 AWZ852378:AWZ852380 BGV852378:BGV852380 BQR852378:BQR852380 CAN852378:CAN852380 CKJ852378:CKJ852380 CUF852378:CUF852380 DEB852378:DEB852380 DNX852378:DNX852380 DXT852378:DXT852380 EHP852378:EHP852380 ERL852378:ERL852380 FBH852378:FBH852380 FLD852378:FLD852380 FUZ852378:FUZ852380 GEV852378:GEV852380 GOR852378:GOR852380 GYN852378:GYN852380 HIJ852378:HIJ852380 HSF852378:HSF852380 ICB852378:ICB852380 ILX852378:ILX852380 IVT852378:IVT852380 JFP852378:JFP852380 JPL852378:JPL852380 JZH852378:JZH852380 KJD852378:KJD852380 KSZ852378:KSZ852380 LCV852378:LCV852380 LMR852378:LMR852380 LWN852378:LWN852380 MGJ852378:MGJ852380 MQF852378:MQF852380 NAB852378:NAB852380 NJX852378:NJX852380 NTT852378:NTT852380 ODP852378:ODP852380 ONL852378:ONL852380 OXH852378:OXH852380 PHD852378:PHD852380 PQZ852378:PQZ852380 QAV852378:QAV852380 QKR852378:QKR852380 QUN852378:QUN852380 REJ852378:REJ852380 ROF852378:ROF852380 RYB852378:RYB852380 SHX852378:SHX852380 SRT852378:SRT852380 TBP852378:TBP852380 TLL852378:TLL852380 TVH852378:TVH852380 UFD852378:UFD852380 UOZ852378:UOZ852380 UYV852378:UYV852380 VIR852378:VIR852380 VSN852378:VSN852380 WCJ852378:WCJ852380 WMF852378:WMF852380 WWB852378:WWB852380 JP917914:JP917916 TL917914:TL917916 ADH917914:ADH917916 AND917914:AND917916 AWZ917914:AWZ917916 BGV917914:BGV917916 BQR917914:BQR917916 CAN917914:CAN917916 CKJ917914:CKJ917916 CUF917914:CUF917916 DEB917914:DEB917916 DNX917914:DNX917916 DXT917914:DXT917916 EHP917914:EHP917916 ERL917914:ERL917916 FBH917914:FBH917916 FLD917914:FLD917916 FUZ917914:FUZ917916 GEV917914:GEV917916 GOR917914:GOR917916 GYN917914:GYN917916 HIJ917914:HIJ917916 HSF917914:HSF917916 ICB917914:ICB917916 ILX917914:ILX917916 IVT917914:IVT917916 JFP917914:JFP917916 JPL917914:JPL917916 JZH917914:JZH917916 KJD917914:KJD917916 KSZ917914:KSZ917916 LCV917914:LCV917916 LMR917914:LMR917916 LWN917914:LWN917916 MGJ917914:MGJ917916 MQF917914:MQF917916 NAB917914:NAB917916 NJX917914:NJX917916 NTT917914:NTT917916 ODP917914:ODP917916 ONL917914:ONL917916 OXH917914:OXH917916 PHD917914:PHD917916 PQZ917914:PQZ917916 QAV917914:QAV917916 QKR917914:QKR917916 QUN917914:QUN917916 REJ917914:REJ917916 ROF917914:ROF917916 RYB917914:RYB917916 SHX917914:SHX917916 SRT917914:SRT917916 TBP917914:TBP917916 TLL917914:TLL917916 TVH917914:TVH917916 UFD917914:UFD917916 UOZ917914:UOZ917916 UYV917914:UYV917916 VIR917914:VIR917916 VSN917914:VSN917916 WCJ917914:WCJ917916 WMF917914:WMF917916 WWB917914:WWB917916 JP983450:JP983452 TL983450:TL983452 ADH983450:ADH983452 AND983450:AND983452 AWZ983450:AWZ983452 BGV983450:BGV983452 BQR983450:BQR983452 CAN983450:CAN983452 CKJ983450:CKJ983452 CUF983450:CUF983452 DEB983450:DEB983452 DNX983450:DNX983452 DXT983450:DXT983452 EHP983450:EHP983452 ERL983450:ERL983452 FBH983450:FBH983452 FLD983450:FLD983452 FUZ983450:FUZ983452 GEV983450:GEV983452 GOR983450:GOR983452 GYN983450:GYN983452 HIJ983450:HIJ983452 HSF983450:HSF983452 ICB983450:ICB983452 ILX983450:ILX983452 IVT983450:IVT983452 JFP983450:JFP983452 JPL983450:JPL983452 JZH983450:JZH983452 KJD983450:KJD983452 KSZ983450:KSZ983452 LCV983450:LCV983452 LMR983450:LMR983452 LWN983450:LWN983452 MGJ983450:MGJ983452 MQF983450:MQF983452 NAB983450:NAB983452 NJX983450:NJX983452 NTT983450:NTT983452 ODP983450:ODP983452 ONL983450:ONL983452 OXH983450:OXH983452 PHD983450:PHD983452 PQZ983450:PQZ983452 QAV983450:QAV983452 QKR983450:QKR983452 QUN983450:QUN983452 REJ983450:REJ983452 ROF983450:ROF983452 RYB983450:RYB983452 SHX983450:SHX983452 SRT983450:SRT983452 TBP983450:TBP983452 TLL983450:TLL983452 TVH983450:TVH983452 UFD983450:UFD983452 UOZ983450:UOZ983452 UYV983450:UYV983452 VIR983450:VIR983452 VSN983450:VSN983452 WCJ983450:WCJ983452 WMF983450:WMF983452 WWB983450:WWB983452 JP65976:JP65977 TL65976:TL65977 ADH65976:ADH65977 AND65976:AND65977 AWZ65976:AWZ65977 BGV65976:BGV65977 BQR65976:BQR65977 CAN65976:CAN65977 CKJ65976:CKJ65977 CUF65976:CUF65977 DEB65976:DEB65977 DNX65976:DNX65977 DXT65976:DXT65977 EHP65976:EHP65977 ERL65976:ERL65977 FBH65976:FBH65977 FLD65976:FLD65977 FUZ65976:FUZ65977 GEV65976:GEV65977 GOR65976:GOR65977 GYN65976:GYN65977 HIJ65976:HIJ65977 HSF65976:HSF65977 ICB65976:ICB65977 ILX65976:ILX65977 IVT65976:IVT65977 JFP65976:JFP65977 JPL65976:JPL65977 JZH65976:JZH65977 KJD65976:KJD65977 KSZ65976:KSZ65977 LCV65976:LCV65977 LMR65976:LMR65977 LWN65976:LWN65977 MGJ65976:MGJ65977 MQF65976:MQF65977 NAB65976:NAB65977 NJX65976:NJX65977 NTT65976:NTT65977 ODP65976:ODP65977 ONL65976:ONL65977 OXH65976:OXH65977 PHD65976:PHD65977 PQZ65976:PQZ65977 QAV65976:QAV65977 QKR65976:QKR65977 QUN65976:QUN65977 REJ65976:REJ65977 ROF65976:ROF65977 RYB65976:RYB65977 SHX65976:SHX65977 SRT65976:SRT65977 TBP65976:TBP65977 TLL65976:TLL65977 TVH65976:TVH65977 UFD65976:UFD65977 UOZ65976:UOZ65977 UYV65976:UYV65977 VIR65976:VIR65977 VSN65976:VSN65977 WCJ65976:WCJ65977 WMF65976:WMF65977 WWB65976:WWB65977 JP131512:JP131513 TL131512:TL131513 ADH131512:ADH131513 AND131512:AND131513 AWZ131512:AWZ131513 BGV131512:BGV131513 BQR131512:BQR131513 CAN131512:CAN131513 CKJ131512:CKJ131513 CUF131512:CUF131513 DEB131512:DEB131513 DNX131512:DNX131513 DXT131512:DXT131513 EHP131512:EHP131513 ERL131512:ERL131513 FBH131512:FBH131513 FLD131512:FLD131513 FUZ131512:FUZ131513 GEV131512:GEV131513 GOR131512:GOR131513 GYN131512:GYN131513 HIJ131512:HIJ131513 HSF131512:HSF131513 ICB131512:ICB131513 ILX131512:ILX131513 IVT131512:IVT131513 JFP131512:JFP131513 JPL131512:JPL131513 JZH131512:JZH131513 KJD131512:KJD131513 KSZ131512:KSZ131513 LCV131512:LCV131513 LMR131512:LMR131513 LWN131512:LWN131513 MGJ131512:MGJ131513 MQF131512:MQF131513 NAB131512:NAB131513 NJX131512:NJX131513 NTT131512:NTT131513 ODP131512:ODP131513 ONL131512:ONL131513 OXH131512:OXH131513 PHD131512:PHD131513 PQZ131512:PQZ131513 QAV131512:QAV131513 QKR131512:QKR131513 QUN131512:QUN131513 REJ131512:REJ131513 ROF131512:ROF131513 RYB131512:RYB131513 SHX131512:SHX131513 SRT131512:SRT131513 TBP131512:TBP131513 TLL131512:TLL131513 TVH131512:TVH131513 UFD131512:UFD131513 UOZ131512:UOZ131513 UYV131512:UYV131513 VIR131512:VIR131513 VSN131512:VSN131513 WCJ131512:WCJ131513 WMF131512:WMF131513 WWB131512:WWB131513 JP197048:JP197049 TL197048:TL197049 ADH197048:ADH197049 AND197048:AND197049 AWZ197048:AWZ197049 BGV197048:BGV197049 BQR197048:BQR197049 CAN197048:CAN197049 CKJ197048:CKJ197049 CUF197048:CUF197049 DEB197048:DEB197049 DNX197048:DNX197049 DXT197048:DXT197049 EHP197048:EHP197049 ERL197048:ERL197049 FBH197048:FBH197049 FLD197048:FLD197049 FUZ197048:FUZ197049 GEV197048:GEV197049 GOR197048:GOR197049 GYN197048:GYN197049 HIJ197048:HIJ197049 HSF197048:HSF197049 ICB197048:ICB197049 ILX197048:ILX197049 IVT197048:IVT197049 JFP197048:JFP197049 JPL197048:JPL197049 JZH197048:JZH197049 KJD197048:KJD197049 KSZ197048:KSZ197049 LCV197048:LCV197049 LMR197048:LMR197049 LWN197048:LWN197049 MGJ197048:MGJ197049 MQF197048:MQF197049 NAB197048:NAB197049 NJX197048:NJX197049 NTT197048:NTT197049 ODP197048:ODP197049 ONL197048:ONL197049 OXH197048:OXH197049 PHD197048:PHD197049 PQZ197048:PQZ197049 QAV197048:QAV197049 QKR197048:QKR197049 QUN197048:QUN197049 REJ197048:REJ197049 ROF197048:ROF197049 RYB197048:RYB197049 SHX197048:SHX197049 SRT197048:SRT197049 TBP197048:TBP197049 TLL197048:TLL197049 TVH197048:TVH197049 UFD197048:UFD197049 UOZ197048:UOZ197049 UYV197048:UYV197049 VIR197048:VIR197049 VSN197048:VSN197049 WCJ197048:WCJ197049 WMF197048:WMF197049 WWB197048:WWB197049 JP262584:JP262585 TL262584:TL262585 ADH262584:ADH262585 AND262584:AND262585 AWZ262584:AWZ262585 BGV262584:BGV262585 BQR262584:BQR262585 CAN262584:CAN262585 CKJ262584:CKJ262585 CUF262584:CUF262585 DEB262584:DEB262585 DNX262584:DNX262585 DXT262584:DXT262585 EHP262584:EHP262585 ERL262584:ERL262585 FBH262584:FBH262585 FLD262584:FLD262585 FUZ262584:FUZ262585 GEV262584:GEV262585 GOR262584:GOR262585 GYN262584:GYN262585 HIJ262584:HIJ262585 HSF262584:HSF262585 ICB262584:ICB262585 ILX262584:ILX262585 IVT262584:IVT262585 JFP262584:JFP262585 JPL262584:JPL262585 JZH262584:JZH262585 KJD262584:KJD262585 KSZ262584:KSZ262585 LCV262584:LCV262585 LMR262584:LMR262585 LWN262584:LWN262585 MGJ262584:MGJ262585 MQF262584:MQF262585 NAB262584:NAB262585 NJX262584:NJX262585 NTT262584:NTT262585 ODP262584:ODP262585 ONL262584:ONL262585 OXH262584:OXH262585 PHD262584:PHD262585 PQZ262584:PQZ262585 QAV262584:QAV262585 QKR262584:QKR262585 QUN262584:QUN262585 REJ262584:REJ262585 ROF262584:ROF262585 RYB262584:RYB262585 SHX262584:SHX262585 SRT262584:SRT262585 TBP262584:TBP262585 TLL262584:TLL262585 TVH262584:TVH262585 UFD262584:UFD262585 UOZ262584:UOZ262585 UYV262584:UYV262585 VIR262584:VIR262585 VSN262584:VSN262585 WCJ262584:WCJ262585 WMF262584:WMF262585 WWB262584:WWB262585 JP328120:JP328121 TL328120:TL328121 ADH328120:ADH328121 AND328120:AND328121 AWZ328120:AWZ328121 BGV328120:BGV328121 BQR328120:BQR328121 CAN328120:CAN328121 CKJ328120:CKJ328121 CUF328120:CUF328121 DEB328120:DEB328121 DNX328120:DNX328121 DXT328120:DXT328121 EHP328120:EHP328121 ERL328120:ERL328121 FBH328120:FBH328121 FLD328120:FLD328121 FUZ328120:FUZ328121 GEV328120:GEV328121 GOR328120:GOR328121 GYN328120:GYN328121 HIJ328120:HIJ328121 HSF328120:HSF328121 ICB328120:ICB328121 ILX328120:ILX328121 IVT328120:IVT328121 JFP328120:JFP328121 JPL328120:JPL328121 JZH328120:JZH328121 KJD328120:KJD328121 KSZ328120:KSZ328121 LCV328120:LCV328121 LMR328120:LMR328121 LWN328120:LWN328121 MGJ328120:MGJ328121 MQF328120:MQF328121 NAB328120:NAB328121 NJX328120:NJX328121 NTT328120:NTT328121 ODP328120:ODP328121 ONL328120:ONL328121 OXH328120:OXH328121 PHD328120:PHD328121 PQZ328120:PQZ328121 QAV328120:QAV328121 QKR328120:QKR328121 QUN328120:QUN328121 REJ328120:REJ328121 ROF328120:ROF328121 RYB328120:RYB328121 SHX328120:SHX328121 SRT328120:SRT328121 TBP328120:TBP328121 TLL328120:TLL328121 TVH328120:TVH328121 UFD328120:UFD328121 UOZ328120:UOZ328121 UYV328120:UYV328121 VIR328120:VIR328121 VSN328120:VSN328121 WCJ328120:WCJ328121 WMF328120:WMF328121 WWB328120:WWB328121 JP393656:JP393657 TL393656:TL393657 ADH393656:ADH393657 AND393656:AND393657 AWZ393656:AWZ393657 BGV393656:BGV393657 BQR393656:BQR393657 CAN393656:CAN393657 CKJ393656:CKJ393657 CUF393656:CUF393657 DEB393656:DEB393657 DNX393656:DNX393657 DXT393656:DXT393657 EHP393656:EHP393657 ERL393656:ERL393657 FBH393656:FBH393657 FLD393656:FLD393657 FUZ393656:FUZ393657 GEV393656:GEV393657 GOR393656:GOR393657 GYN393656:GYN393657 HIJ393656:HIJ393657 HSF393656:HSF393657 ICB393656:ICB393657 ILX393656:ILX393657 IVT393656:IVT393657 JFP393656:JFP393657 JPL393656:JPL393657 JZH393656:JZH393657 KJD393656:KJD393657 KSZ393656:KSZ393657 LCV393656:LCV393657 LMR393656:LMR393657 LWN393656:LWN393657 MGJ393656:MGJ393657 MQF393656:MQF393657 NAB393656:NAB393657 NJX393656:NJX393657 NTT393656:NTT393657 ODP393656:ODP393657 ONL393656:ONL393657 OXH393656:OXH393657 PHD393656:PHD393657 PQZ393656:PQZ393657 QAV393656:QAV393657 QKR393656:QKR393657 QUN393656:QUN393657 REJ393656:REJ393657 ROF393656:ROF393657 RYB393656:RYB393657 SHX393656:SHX393657 SRT393656:SRT393657 TBP393656:TBP393657 TLL393656:TLL393657 TVH393656:TVH393657 UFD393656:UFD393657 UOZ393656:UOZ393657 UYV393656:UYV393657 VIR393656:VIR393657 VSN393656:VSN393657 WCJ393656:WCJ393657 WMF393656:WMF393657 WWB393656:WWB393657 JP459192:JP459193 TL459192:TL459193 ADH459192:ADH459193 AND459192:AND459193 AWZ459192:AWZ459193 BGV459192:BGV459193 BQR459192:BQR459193 CAN459192:CAN459193 CKJ459192:CKJ459193 CUF459192:CUF459193 DEB459192:DEB459193 DNX459192:DNX459193 DXT459192:DXT459193 EHP459192:EHP459193 ERL459192:ERL459193 FBH459192:FBH459193 FLD459192:FLD459193 FUZ459192:FUZ459193 GEV459192:GEV459193 GOR459192:GOR459193 GYN459192:GYN459193 HIJ459192:HIJ459193 HSF459192:HSF459193 ICB459192:ICB459193 ILX459192:ILX459193 IVT459192:IVT459193 JFP459192:JFP459193 JPL459192:JPL459193 JZH459192:JZH459193 KJD459192:KJD459193 KSZ459192:KSZ459193 LCV459192:LCV459193 LMR459192:LMR459193 LWN459192:LWN459193 MGJ459192:MGJ459193 MQF459192:MQF459193 NAB459192:NAB459193 NJX459192:NJX459193 NTT459192:NTT459193 ODP459192:ODP459193 ONL459192:ONL459193 OXH459192:OXH459193 PHD459192:PHD459193 PQZ459192:PQZ459193 QAV459192:QAV459193 QKR459192:QKR459193 QUN459192:QUN459193 REJ459192:REJ459193 ROF459192:ROF459193 RYB459192:RYB459193 SHX459192:SHX459193 SRT459192:SRT459193 TBP459192:TBP459193 TLL459192:TLL459193 TVH459192:TVH459193 UFD459192:UFD459193 UOZ459192:UOZ459193 UYV459192:UYV459193 VIR459192:VIR459193 VSN459192:VSN459193 WCJ459192:WCJ459193 WMF459192:WMF459193 WWB459192:WWB459193 JP524728:JP524729 TL524728:TL524729 ADH524728:ADH524729 AND524728:AND524729 AWZ524728:AWZ524729 BGV524728:BGV524729 BQR524728:BQR524729 CAN524728:CAN524729 CKJ524728:CKJ524729 CUF524728:CUF524729 DEB524728:DEB524729 DNX524728:DNX524729 DXT524728:DXT524729 EHP524728:EHP524729 ERL524728:ERL524729 FBH524728:FBH524729 FLD524728:FLD524729 FUZ524728:FUZ524729 GEV524728:GEV524729 GOR524728:GOR524729 GYN524728:GYN524729 HIJ524728:HIJ524729 HSF524728:HSF524729 ICB524728:ICB524729 ILX524728:ILX524729 IVT524728:IVT524729 JFP524728:JFP524729 JPL524728:JPL524729 JZH524728:JZH524729 KJD524728:KJD524729 KSZ524728:KSZ524729 LCV524728:LCV524729 LMR524728:LMR524729 LWN524728:LWN524729 MGJ524728:MGJ524729 MQF524728:MQF524729 NAB524728:NAB524729 NJX524728:NJX524729 NTT524728:NTT524729 ODP524728:ODP524729 ONL524728:ONL524729 OXH524728:OXH524729 PHD524728:PHD524729 PQZ524728:PQZ524729 QAV524728:QAV524729 QKR524728:QKR524729 QUN524728:QUN524729 REJ524728:REJ524729 ROF524728:ROF524729 RYB524728:RYB524729 SHX524728:SHX524729 SRT524728:SRT524729 TBP524728:TBP524729 TLL524728:TLL524729 TVH524728:TVH524729 UFD524728:UFD524729 UOZ524728:UOZ524729 UYV524728:UYV524729 VIR524728:VIR524729 VSN524728:VSN524729 WCJ524728:WCJ524729 WMF524728:WMF524729 WWB524728:WWB524729 JP590264:JP590265 TL590264:TL590265 ADH590264:ADH590265 AND590264:AND590265 AWZ590264:AWZ590265 BGV590264:BGV590265 BQR590264:BQR590265 CAN590264:CAN590265 CKJ590264:CKJ590265 CUF590264:CUF590265 DEB590264:DEB590265 DNX590264:DNX590265 DXT590264:DXT590265 EHP590264:EHP590265 ERL590264:ERL590265 FBH590264:FBH590265 FLD590264:FLD590265 FUZ590264:FUZ590265 GEV590264:GEV590265 GOR590264:GOR590265 GYN590264:GYN590265 HIJ590264:HIJ590265 HSF590264:HSF590265 ICB590264:ICB590265 ILX590264:ILX590265 IVT590264:IVT590265 JFP590264:JFP590265 JPL590264:JPL590265 JZH590264:JZH590265 KJD590264:KJD590265 KSZ590264:KSZ590265 LCV590264:LCV590265 LMR590264:LMR590265 LWN590264:LWN590265 MGJ590264:MGJ590265 MQF590264:MQF590265 NAB590264:NAB590265 NJX590264:NJX590265 NTT590264:NTT590265 ODP590264:ODP590265 ONL590264:ONL590265 OXH590264:OXH590265 PHD590264:PHD590265 PQZ590264:PQZ590265 QAV590264:QAV590265 QKR590264:QKR590265 QUN590264:QUN590265 REJ590264:REJ590265 ROF590264:ROF590265 RYB590264:RYB590265 SHX590264:SHX590265 SRT590264:SRT590265 TBP590264:TBP590265 TLL590264:TLL590265 TVH590264:TVH590265 UFD590264:UFD590265 UOZ590264:UOZ590265 UYV590264:UYV590265 VIR590264:VIR590265 VSN590264:VSN590265 WCJ590264:WCJ590265 WMF590264:WMF590265 WWB590264:WWB590265 JP655800:JP655801 TL655800:TL655801 ADH655800:ADH655801 AND655800:AND655801 AWZ655800:AWZ655801 BGV655800:BGV655801 BQR655800:BQR655801 CAN655800:CAN655801 CKJ655800:CKJ655801 CUF655800:CUF655801 DEB655800:DEB655801 DNX655800:DNX655801 DXT655800:DXT655801 EHP655800:EHP655801 ERL655800:ERL655801 FBH655800:FBH655801 FLD655800:FLD655801 FUZ655800:FUZ655801 GEV655800:GEV655801 GOR655800:GOR655801 GYN655800:GYN655801 HIJ655800:HIJ655801 HSF655800:HSF655801 ICB655800:ICB655801 ILX655800:ILX655801 IVT655800:IVT655801 JFP655800:JFP655801 JPL655800:JPL655801 JZH655800:JZH655801 KJD655800:KJD655801 KSZ655800:KSZ655801 LCV655800:LCV655801 LMR655800:LMR655801 LWN655800:LWN655801 MGJ655800:MGJ655801 MQF655800:MQF655801 NAB655800:NAB655801 NJX655800:NJX655801 NTT655800:NTT655801 ODP655800:ODP655801 ONL655800:ONL655801 OXH655800:OXH655801 PHD655800:PHD655801 PQZ655800:PQZ655801 QAV655800:QAV655801 QKR655800:QKR655801 QUN655800:QUN655801 REJ655800:REJ655801 ROF655800:ROF655801 RYB655800:RYB655801 SHX655800:SHX655801 SRT655800:SRT655801 TBP655800:TBP655801 TLL655800:TLL655801 TVH655800:TVH655801 UFD655800:UFD655801 UOZ655800:UOZ655801 UYV655800:UYV655801 VIR655800:VIR655801 VSN655800:VSN655801 WCJ655800:WCJ655801 WMF655800:WMF655801 WWB655800:WWB655801 JP721336:JP721337 TL721336:TL721337 ADH721336:ADH721337 AND721336:AND721337 AWZ721336:AWZ721337 BGV721336:BGV721337 BQR721336:BQR721337 CAN721336:CAN721337 CKJ721336:CKJ721337 CUF721336:CUF721337 DEB721336:DEB721337 DNX721336:DNX721337 DXT721336:DXT721337 EHP721336:EHP721337 ERL721336:ERL721337 FBH721336:FBH721337 FLD721336:FLD721337 FUZ721336:FUZ721337 GEV721336:GEV721337 GOR721336:GOR721337 GYN721336:GYN721337 HIJ721336:HIJ721337 HSF721336:HSF721337 ICB721336:ICB721337 ILX721336:ILX721337 IVT721336:IVT721337 JFP721336:JFP721337 JPL721336:JPL721337 JZH721336:JZH721337 KJD721336:KJD721337 KSZ721336:KSZ721337 LCV721336:LCV721337 LMR721336:LMR721337 LWN721336:LWN721337 MGJ721336:MGJ721337 MQF721336:MQF721337 NAB721336:NAB721337 NJX721336:NJX721337 NTT721336:NTT721337 ODP721336:ODP721337 ONL721336:ONL721337 OXH721336:OXH721337 PHD721336:PHD721337 PQZ721336:PQZ721337 QAV721336:QAV721337 QKR721336:QKR721337 QUN721336:QUN721337 REJ721336:REJ721337 ROF721336:ROF721337 RYB721336:RYB721337 SHX721336:SHX721337 SRT721336:SRT721337 TBP721336:TBP721337 TLL721336:TLL721337 TVH721336:TVH721337 UFD721336:UFD721337 UOZ721336:UOZ721337 UYV721336:UYV721337 VIR721336:VIR721337 VSN721336:VSN721337 WCJ721336:WCJ721337 WMF721336:WMF721337 WWB721336:WWB721337 JP786872:JP786873 TL786872:TL786873 ADH786872:ADH786873 AND786872:AND786873 AWZ786872:AWZ786873 BGV786872:BGV786873 BQR786872:BQR786873 CAN786872:CAN786873 CKJ786872:CKJ786873 CUF786872:CUF786873 DEB786872:DEB786873 DNX786872:DNX786873 DXT786872:DXT786873 EHP786872:EHP786873 ERL786872:ERL786873 FBH786872:FBH786873 FLD786872:FLD786873 FUZ786872:FUZ786873 GEV786872:GEV786873 GOR786872:GOR786873 GYN786872:GYN786873 HIJ786872:HIJ786873 HSF786872:HSF786873 ICB786872:ICB786873 ILX786872:ILX786873 IVT786872:IVT786873 JFP786872:JFP786873 JPL786872:JPL786873 JZH786872:JZH786873 KJD786872:KJD786873 KSZ786872:KSZ786873 LCV786872:LCV786873 LMR786872:LMR786873 LWN786872:LWN786873 MGJ786872:MGJ786873 MQF786872:MQF786873 NAB786872:NAB786873 NJX786872:NJX786873 NTT786872:NTT786873 ODP786872:ODP786873 ONL786872:ONL786873 OXH786872:OXH786873 PHD786872:PHD786873 PQZ786872:PQZ786873 QAV786872:QAV786873 QKR786872:QKR786873 QUN786872:QUN786873 REJ786872:REJ786873 ROF786872:ROF786873 RYB786872:RYB786873 SHX786872:SHX786873 SRT786872:SRT786873 TBP786872:TBP786873 TLL786872:TLL786873 TVH786872:TVH786873 UFD786872:UFD786873 UOZ786872:UOZ786873 UYV786872:UYV786873 VIR786872:VIR786873 VSN786872:VSN786873 WCJ786872:WCJ786873 WMF786872:WMF786873 WWB786872:WWB786873 JP852408:JP852409 TL852408:TL852409 ADH852408:ADH852409 AND852408:AND852409 AWZ852408:AWZ852409 BGV852408:BGV852409 BQR852408:BQR852409 CAN852408:CAN852409 CKJ852408:CKJ852409 CUF852408:CUF852409 DEB852408:DEB852409 DNX852408:DNX852409 DXT852408:DXT852409 EHP852408:EHP852409 ERL852408:ERL852409 FBH852408:FBH852409 FLD852408:FLD852409 FUZ852408:FUZ852409 GEV852408:GEV852409 GOR852408:GOR852409 GYN852408:GYN852409 HIJ852408:HIJ852409 HSF852408:HSF852409 ICB852408:ICB852409 ILX852408:ILX852409 IVT852408:IVT852409 JFP852408:JFP852409 JPL852408:JPL852409 JZH852408:JZH852409 KJD852408:KJD852409 KSZ852408:KSZ852409 LCV852408:LCV852409 LMR852408:LMR852409 LWN852408:LWN852409 MGJ852408:MGJ852409 MQF852408:MQF852409 NAB852408:NAB852409 NJX852408:NJX852409 NTT852408:NTT852409 ODP852408:ODP852409 ONL852408:ONL852409 OXH852408:OXH852409 PHD852408:PHD852409 PQZ852408:PQZ852409 QAV852408:QAV852409 QKR852408:QKR852409 QUN852408:QUN852409 REJ852408:REJ852409 ROF852408:ROF852409 RYB852408:RYB852409 SHX852408:SHX852409 SRT852408:SRT852409 TBP852408:TBP852409 TLL852408:TLL852409 TVH852408:TVH852409 UFD852408:UFD852409 UOZ852408:UOZ852409 UYV852408:UYV852409 VIR852408:VIR852409 VSN852408:VSN852409 WCJ852408:WCJ852409 WMF852408:WMF852409 WWB852408:WWB852409 JP917944:JP917945 TL917944:TL917945 ADH917944:ADH917945 AND917944:AND917945 AWZ917944:AWZ917945 BGV917944:BGV917945 BQR917944:BQR917945 CAN917944:CAN917945 CKJ917944:CKJ917945 CUF917944:CUF917945 DEB917944:DEB917945 DNX917944:DNX917945 DXT917944:DXT917945 EHP917944:EHP917945 ERL917944:ERL917945 FBH917944:FBH917945 FLD917944:FLD917945 FUZ917944:FUZ917945 GEV917944:GEV917945 GOR917944:GOR917945 GYN917944:GYN917945 HIJ917944:HIJ917945 HSF917944:HSF917945 ICB917944:ICB917945 ILX917944:ILX917945 IVT917944:IVT917945 JFP917944:JFP917945 JPL917944:JPL917945 JZH917944:JZH917945 KJD917944:KJD917945 KSZ917944:KSZ917945 LCV917944:LCV917945 LMR917944:LMR917945 LWN917944:LWN917945 MGJ917944:MGJ917945 MQF917944:MQF917945 NAB917944:NAB917945 NJX917944:NJX917945 NTT917944:NTT917945 ODP917944:ODP917945 ONL917944:ONL917945 OXH917944:OXH917945 PHD917944:PHD917945 PQZ917944:PQZ917945 QAV917944:QAV917945 QKR917944:QKR917945 QUN917944:QUN917945 REJ917944:REJ917945 ROF917944:ROF917945 RYB917944:RYB917945 SHX917944:SHX917945 SRT917944:SRT917945 TBP917944:TBP917945 TLL917944:TLL917945 TVH917944:TVH917945 UFD917944:UFD917945 UOZ917944:UOZ917945 UYV917944:UYV917945 VIR917944:VIR917945 VSN917944:VSN917945 WCJ917944:WCJ917945 WMF917944:WMF917945 WWB917944:WWB917945 JP983480:JP983481 TL983480:TL983481 ADH983480:ADH983481 AND983480:AND983481 AWZ983480:AWZ983481 BGV983480:BGV983481 BQR983480:BQR983481 CAN983480:CAN983481 CKJ983480:CKJ983481 CUF983480:CUF983481 DEB983480:DEB983481 DNX983480:DNX983481 DXT983480:DXT983481 EHP983480:EHP983481 ERL983480:ERL983481 FBH983480:FBH983481 FLD983480:FLD983481 FUZ983480:FUZ983481 GEV983480:GEV983481 GOR983480:GOR983481 GYN983480:GYN983481 HIJ983480:HIJ983481 HSF983480:HSF983481 ICB983480:ICB983481 ILX983480:ILX983481 IVT983480:IVT983481 JFP983480:JFP983481 JPL983480:JPL983481 JZH983480:JZH983481 KJD983480:KJD983481 KSZ983480:KSZ983481 LCV983480:LCV983481 LMR983480:LMR983481 LWN983480:LWN983481 MGJ983480:MGJ983481 MQF983480:MQF983481 NAB983480:NAB983481 NJX983480:NJX983481 NTT983480:NTT983481 ODP983480:ODP983481 ONL983480:ONL983481 OXH983480:OXH983481 PHD983480:PHD983481 PQZ983480:PQZ983481 QAV983480:QAV983481 QKR983480:QKR983481 QUN983480:QUN983481 REJ983480:REJ983481 ROF983480:ROF983481 RYB983480:RYB983481 SHX983480:SHX983481 SRT983480:SRT983481 TBP983480:TBP983481 TLL983480:TLL983481 TVH983480:TVH983481 UFD983480:UFD983481 UOZ983480:UOZ983481 UYV983480:UYV983481 VIR983480:VIR983481 VSN983480:VSN983481 WCJ983480:WCJ983481 WMF983480:WMF983481 WWB983480:WWB983481 JP65757:JP65813 TL65757:TL65813 ADH65757:ADH65813 AND65757:AND65813 AWZ65757:AWZ65813 BGV65757:BGV65813 BQR65757:BQR65813 CAN65757:CAN65813 CKJ65757:CKJ65813 CUF65757:CUF65813 DEB65757:DEB65813 DNX65757:DNX65813 DXT65757:DXT65813 EHP65757:EHP65813 ERL65757:ERL65813 FBH65757:FBH65813 FLD65757:FLD65813 FUZ65757:FUZ65813 GEV65757:GEV65813 GOR65757:GOR65813 GYN65757:GYN65813 HIJ65757:HIJ65813 HSF65757:HSF65813 ICB65757:ICB65813 ILX65757:ILX65813 IVT65757:IVT65813 JFP65757:JFP65813 JPL65757:JPL65813 JZH65757:JZH65813 KJD65757:KJD65813 KSZ65757:KSZ65813 LCV65757:LCV65813 LMR65757:LMR65813 LWN65757:LWN65813 MGJ65757:MGJ65813 MQF65757:MQF65813 NAB65757:NAB65813 NJX65757:NJX65813 NTT65757:NTT65813 ODP65757:ODP65813 ONL65757:ONL65813 OXH65757:OXH65813 PHD65757:PHD65813 PQZ65757:PQZ65813 QAV65757:QAV65813 QKR65757:QKR65813 QUN65757:QUN65813 REJ65757:REJ65813 ROF65757:ROF65813 RYB65757:RYB65813 SHX65757:SHX65813 SRT65757:SRT65813 TBP65757:TBP65813 TLL65757:TLL65813 TVH65757:TVH65813 UFD65757:UFD65813 UOZ65757:UOZ65813 UYV65757:UYV65813 VIR65757:VIR65813 VSN65757:VSN65813 WCJ65757:WCJ65813 WMF65757:WMF65813 WWB65757:WWB65813 JP131293:JP131349 TL131293:TL131349 ADH131293:ADH131349 AND131293:AND131349 AWZ131293:AWZ131349 BGV131293:BGV131349 BQR131293:BQR131349 CAN131293:CAN131349 CKJ131293:CKJ131349 CUF131293:CUF131349 DEB131293:DEB131349 DNX131293:DNX131349 DXT131293:DXT131349 EHP131293:EHP131349 ERL131293:ERL131349 FBH131293:FBH131349 FLD131293:FLD131349 FUZ131293:FUZ131349 GEV131293:GEV131349 GOR131293:GOR131349 GYN131293:GYN131349 HIJ131293:HIJ131349 HSF131293:HSF131349 ICB131293:ICB131349 ILX131293:ILX131349 IVT131293:IVT131349 JFP131293:JFP131349 JPL131293:JPL131349 JZH131293:JZH131349 KJD131293:KJD131349 KSZ131293:KSZ131349 LCV131293:LCV131349 LMR131293:LMR131349 LWN131293:LWN131349 MGJ131293:MGJ131349 MQF131293:MQF131349 NAB131293:NAB131349 NJX131293:NJX131349 NTT131293:NTT131349 ODP131293:ODP131349 ONL131293:ONL131349 OXH131293:OXH131349 PHD131293:PHD131349 PQZ131293:PQZ131349 QAV131293:QAV131349 QKR131293:QKR131349 QUN131293:QUN131349 REJ131293:REJ131349 ROF131293:ROF131349 RYB131293:RYB131349 SHX131293:SHX131349 SRT131293:SRT131349 TBP131293:TBP131349 TLL131293:TLL131349 TVH131293:TVH131349 UFD131293:UFD131349 UOZ131293:UOZ131349 UYV131293:UYV131349 VIR131293:VIR131349 VSN131293:VSN131349 WCJ131293:WCJ131349 WMF131293:WMF131349 WWB131293:WWB131349 JP196829:JP196885 TL196829:TL196885 ADH196829:ADH196885 AND196829:AND196885 AWZ196829:AWZ196885 BGV196829:BGV196885 BQR196829:BQR196885 CAN196829:CAN196885 CKJ196829:CKJ196885 CUF196829:CUF196885 DEB196829:DEB196885 DNX196829:DNX196885 DXT196829:DXT196885 EHP196829:EHP196885 ERL196829:ERL196885 FBH196829:FBH196885 FLD196829:FLD196885 FUZ196829:FUZ196885 GEV196829:GEV196885 GOR196829:GOR196885 GYN196829:GYN196885 HIJ196829:HIJ196885 HSF196829:HSF196885 ICB196829:ICB196885 ILX196829:ILX196885 IVT196829:IVT196885 JFP196829:JFP196885 JPL196829:JPL196885 JZH196829:JZH196885 KJD196829:KJD196885 KSZ196829:KSZ196885 LCV196829:LCV196885 LMR196829:LMR196885 LWN196829:LWN196885 MGJ196829:MGJ196885 MQF196829:MQF196885 NAB196829:NAB196885 NJX196829:NJX196885 NTT196829:NTT196885 ODP196829:ODP196885 ONL196829:ONL196885 OXH196829:OXH196885 PHD196829:PHD196885 PQZ196829:PQZ196885 QAV196829:QAV196885 QKR196829:QKR196885 QUN196829:QUN196885 REJ196829:REJ196885 ROF196829:ROF196885 RYB196829:RYB196885 SHX196829:SHX196885 SRT196829:SRT196885 TBP196829:TBP196885 TLL196829:TLL196885 TVH196829:TVH196885 UFD196829:UFD196885 UOZ196829:UOZ196885 UYV196829:UYV196885 VIR196829:VIR196885 VSN196829:VSN196885 WCJ196829:WCJ196885 WMF196829:WMF196885 WWB196829:WWB196885 JP262365:JP262421 TL262365:TL262421 ADH262365:ADH262421 AND262365:AND262421 AWZ262365:AWZ262421 BGV262365:BGV262421 BQR262365:BQR262421 CAN262365:CAN262421 CKJ262365:CKJ262421 CUF262365:CUF262421 DEB262365:DEB262421 DNX262365:DNX262421 DXT262365:DXT262421 EHP262365:EHP262421 ERL262365:ERL262421 FBH262365:FBH262421 FLD262365:FLD262421 FUZ262365:FUZ262421 GEV262365:GEV262421 GOR262365:GOR262421 GYN262365:GYN262421 HIJ262365:HIJ262421 HSF262365:HSF262421 ICB262365:ICB262421 ILX262365:ILX262421 IVT262365:IVT262421 JFP262365:JFP262421 JPL262365:JPL262421 JZH262365:JZH262421 KJD262365:KJD262421 KSZ262365:KSZ262421 LCV262365:LCV262421 LMR262365:LMR262421 LWN262365:LWN262421 MGJ262365:MGJ262421 MQF262365:MQF262421 NAB262365:NAB262421 NJX262365:NJX262421 NTT262365:NTT262421 ODP262365:ODP262421 ONL262365:ONL262421 OXH262365:OXH262421 PHD262365:PHD262421 PQZ262365:PQZ262421 QAV262365:QAV262421 QKR262365:QKR262421 QUN262365:QUN262421 REJ262365:REJ262421 ROF262365:ROF262421 RYB262365:RYB262421 SHX262365:SHX262421 SRT262365:SRT262421 TBP262365:TBP262421 TLL262365:TLL262421 TVH262365:TVH262421 UFD262365:UFD262421 UOZ262365:UOZ262421 UYV262365:UYV262421 VIR262365:VIR262421 VSN262365:VSN262421 WCJ262365:WCJ262421 WMF262365:WMF262421 WWB262365:WWB262421 JP327901:JP327957 TL327901:TL327957 ADH327901:ADH327957 AND327901:AND327957 AWZ327901:AWZ327957 BGV327901:BGV327957 BQR327901:BQR327957 CAN327901:CAN327957 CKJ327901:CKJ327957 CUF327901:CUF327957 DEB327901:DEB327957 DNX327901:DNX327957 DXT327901:DXT327957 EHP327901:EHP327957 ERL327901:ERL327957 FBH327901:FBH327957 FLD327901:FLD327957 FUZ327901:FUZ327957 GEV327901:GEV327957 GOR327901:GOR327957 GYN327901:GYN327957 HIJ327901:HIJ327957 HSF327901:HSF327957 ICB327901:ICB327957 ILX327901:ILX327957 IVT327901:IVT327957 JFP327901:JFP327957 JPL327901:JPL327957 JZH327901:JZH327957 KJD327901:KJD327957 KSZ327901:KSZ327957 LCV327901:LCV327957 LMR327901:LMR327957 LWN327901:LWN327957 MGJ327901:MGJ327957 MQF327901:MQF327957 NAB327901:NAB327957 NJX327901:NJX327957 NTT327901:NTT327957 ODP327901:ODP327957 ONL327901:ONL327957 OXH327901:OXH327957 PHD327901:PHD327957 PQZ327901:PQZ327957 QAV327901:QAV327957 QKR327901:QKR327957 QUN327901:QUN327957 REJ327901:REJ327957 ROF327901:ROF327957 RYB327901:RYB327957 SHX327901:SHX327957 SRT327901:SRT327957 TBP327901:TBP327957 TLL327901:TLL327957 TVH327901:TVH327957 UFD327901:UFD327957 UOZ327901:UOZ327957 UYV327901:UYV327957 VIR327901:VIR327957 VSN327901:VSN327957 WCJ327901:WCJ327957 WMF327901:WMF327957 WWB327901:WWB327957 JP393437:JP393493 TL393437:TL393493 ADH393437:ADH393493 AND393437:AND393493 AWZ393437:AWZ393493 BGV393437:BGV393493 BQR393437:BQR393493 CAN393437:CAN393493 CKJ393437:CKJ393493 CUF393437:CUF393493 DEB393437:DEB393493 DNX393437:DNX393493 DXT393437:DXT393493 EHP393437:EHP393493 ERL393437:ERL393493 FBH393437:FBH393493 FLD393437:FLD393493 FUZ393437:FUZ393493 GEV393437:GEV393493 GOR393437:GOR393493 GYN393437:GYN393493 HIJ393437:HIJ393493 HSF393437:HSF393493 ICB393437:ICB393493 ILX393437:ILX393493 IVT393437:IVT393493 JFP393437:JFP393493 JPL393437:JPL393493 JZH393437:JZH393493 KJD393437:KJD393493 KSZ393437:KSZ393493 LCV393437:LCV393493 LMR393437:LMR393493 LWN393437:LWN393493 MGJ393437:MGJ393493 MQF393437:MQF393493 NAB393437:NAB393493 NJX393437:NJX393493 NTT393437:NTT393493 ODP393437:ODP393493 ONL393437:ONL393493 OXH393437:OXH393493 PHD393437:PHD393493 PQZ393437:PQZ393493 QAV393437:QAV393493 QKR393437:QKR393493 QUN393437:QUN393493 REJ393437:REJ393493 ROF393437:ROF393493 RYB393437:RYB393493 SHX393437:SHX393493 SRT393437:SRT393493 TBP393437:TBP393493 TLL393437:TLL393493 TVH393437:TVH393493 UFD393437:UFD393493 UOZ393437:UOZ393493 UYV393437:UYV393493 VIR393437:VIR393493 VSN393437:VSN393493 WCJ393437:WCJ393493 WMF393437:WMF393493 WWB393437:WWB393493 JP458973:JP459029 TL458973:TL459029 ADH458973:ADH459029 AND458973:AND459029 AWZ458973:AWZ459029 BGV458973:BGV459029 BQR458973:BQR459029 CAN458973:CAN459029 CKJ458973:CKJ459029 CUF458973:CUF459029 DEB458973:DEB459029 DNX458973:DNX459029 DXT458973:DXT459029 EHP458973:EHP459029 ERL458973:ERL459029 FBH458973:FBH459029 FLD458973:FLD459029 FUZ458973:FUZ459029 GEV458973:GEV459029 GOR458973:GOR459029 GYN458973:GYN459029 HIJ458973:HIJ459029 HSF458973:HSF459029 ICB458973:ICB459029 ILX458973:ILX459029 IVT458973:IVT459029 JFP458973:JFP459029 JPL458973:JPL459029 JZH458973:JZH459029 KJD458973:KJD459029 KSZ458973:KSZ459029 LCV458973:LCV459029 LMR458973:LMR459029 LWN458973:LWN459029 MGJ458973:MGJ459029 MQF458973:MQF459029 NAB458973:NAB459029 NJX458973:NJX459029 NTT458973:NTT459029 ODP458973:ODP459029 ONL458973:ONL459029 OXH458973:OXH459029 PHD458973:PHD459029 PQZ458973:PQZ459029 QAV458973:QAV459029 QKR458973:QKR459029 QUN458973:QUN459029 REJ458973:REJ459029 ROF458973:ROF459029 RYB458973:RYB459029 SHX458973:SHX459029 SRT458973:SRT459029 TBP458973:TBP459029 TLL458973:TLL459029 TVH458973:TVH459029 UFD458973:UFD459029 UOZ458973:UOZ459029 UYV458973:UYV459029 VIR458973:VIR459029 VSN458973:VSN459029 WCJ458973:WCJ459029 WMF458973:WMF459029 WWB458973:WWB459029 JP524509:JP524565 TL524509:TL524565 ADH524509:ADH524565 AND524509:AND524565 AWZ524509:AWZ524565 BGV524509:BGV524565 BQR524509:BQR524565 CAN524509:CAN524565 CKJ524509:CKJ524565 CUF524509:CUF524565 DEB524509:DEB524565 DNX524509:DNX524565 DXT524509:DXT524565 EHP524509:EHP524565 ERL524509:ERL524565 FBH524509:FBH524565 FLD524509:FLD524565 FUZ524509:FUZ524565 GEV524509:GEV524565 GOR524509:GOR524565 GYN524509:GYN524565 HIJ524509:HIJ524565 HSF524509:HSF524565 ICB524509:ICB524565 ILX524509:ILX524565 IVT524509:IVT524565 JFP524509:JFP524565 JPL524509:JPL524565 JZH524509:JZH524565 KJD524509:KJD524565 KSZ524509:KSZ524565 LCV524509:LCV524565 LMR524509:LMR524565 LWN524509:LWN524565 MGJ524509:MGJ524565 MQF524509:MQF524565 NAB524509:NAB524565 NJX524509:NJX524565 NTT524509:NTT524565 ODP524509:ODP524565 ONL524509:ONL524565 OXH524509:OXH524565 PHD524509:PHD524565 PQZ524509:PQZ524565 QAV524509:QAV524565 QKR524509:QKR524565 QUN524509:QUN524565 REJ524509:REJ524565 ROF524509:ROF524565 RYB524509:RYB524565 SHX524509:SHX524565 SRT524509:SRT524565 TBP524509:TBP524565 TLL524509:TLL524565 TVH524509:TVH524565 UFD524509:UFD524565 UOZ524509:UOZ524565 UYV524509:UYV524565 VIR524509:VIR524565 VSN524509:VSN524565 WCJ524509:WCJ524565 WMF524509:WMF524565 WWB524509:WWB524565 JP590045:JP590101 TL590045:TL590101 ADH590045:ADH590101 AND590045:AND590101 AWZ590045:AWZ590101 BGV590045:BGV590101 BQR590045:BQR590101 CAN590045:CAN590101 CKJ590045:CKJ590101 CUF590045:CUF590101 DEB590045:DEB590101 DNX590045:DNX590101 DXT590045:DXT590101 EHP590045:EHP590101 ERL590045:ERL590101 FBH590045:FBH590101 FLD590045:FLD590101 FUZ590045:FUZ590101 GEV590045:GEV590101 GOR590045:GOR590101 GYN590045:GYN590101 HIJ590045:HIJ590101 HSF590045:HSF590101 ICB590045:ICB590101 ILX590045:ILX590101 IVT590045:IVT590101 JFP590045:JFP590101 JPL590045:JPL590101 JZH590045:JZH590101 KJD590045:KJD590101 KSZ590045:KSZ590101 LCV590045:LCV590101 LMR590045:LMR590101 LWN590045:LWN590101 MGJ590045:MGJ590101 MQF590045:MQF590101 NAB590045:NAB590101 NJX590045:NJX590101 NTT590045:NTT590101 ODP590045:ODP590101 ONL590045:ONL590101 OXH590045:OXH590101 PHD590045:PHD590101 PQZ590045:PQZ590101 QAV590045:QAV590101 QKR590045:QKR590101 QUN590045:QUN590101 REJ590045:REJ590101 ROF590045:ROF590101 RYB590045:RYB590101 SHX590045:SHX590101 SRT590045:SRT590101 TBP590045:TBP590101 TLL590045:TLL590101 TVH590045:TVH590101 UFD590045:UFD590101 UOZ590045:UOZ590101 UYV590045:UYV590101 VIR590045:VIR590101 VSN590045:VSN590101 WCJ590045:WCJ590101 WMF590045:WMF590101 WWB590045:WWB590101 JP655581:JP655637 TL655581:TL655637 ADH655581:ADH655637 AND655581:AND655637 AWZ655581:AWZ655637 BGV655581:BGV655637 BQR655581:BQR655637 CAN655581:CAN655637 CKJ655581:CKJ655637 CUF655581:CUF655637 DEB655581:DEB655637 DNX655581:DNX655637 DXT655581:DXT655637 EHP655581:EHP655637 ERL655581:ERL655637 FBH655581:FBH655637 FLD655581:FLD655637 FUZ655581:FUZ655637 GEV655581:GEV655637 GOR655581:GOR655637 GYN655581:GYN655637 HIJ655581:HIJ655637 HSF655581:HSF655637 ICB655581:ICB655637 ILX655581:ILX655637 IVT655581:IVT655637 JFP655581:JFP655637 JPL655581:JPL655637 JZH655581:JZH655637 KJD655581:KJD655637 KSZ655581:KSZ655637 LCV655581:LCV655637 LMR655581:LMR655637 LWN655581:LWN655637 MGJ655581:MGJ655637 MQF655581:MQF655637 NAB655581:NAB655637 NJX655581:NJX655637 NTT655581:NTT655637 ODP655581:ODP655637 ONL655581:ONL655637 OXH655581:OXH655637 PHD655581:PHD655637 PQZ655581:PQZ655637 QAV655581:QAV655637 QKR655581:QKR655637 QUN655581:QUN655637 REJ655581:REJ655637 ROF655581:ROF655637 RYB655581:RYB655637 SHX655581:SHX655637 SRT655581:SRT655637 TBP655581:TBP655637 TLL655581:TLL655637 TVH655581:TVH655637 UFD655581:UFD655637 UOZ655581:UOZ655637 UYV655581:UYV655637 VIR655581:VIR655637 VSN655581:VSN655637 WCJ655581:WCJ655637 WMF655581:WMF655637 WWB655581:WWB655637 JP721117:JP721173 TL721117:TL721173 ADH721117:ADH721173 AND721117:AND721173 AWZ721117:AWZ721173 BGV721117:BGV721173 BQR721117:BQR721173 CAN721117:CAN721173 CKJ721117:CKJ721173 CUF721117:CUF721173 DEB721117:DEB721173 DNX721117:DNX721173 DXT721117:DXT721173 EHP721117:EHP721173 ERL721117:ERL721173 FBH721117:FBH721173 FLD721117:FLD721173 FUZ721117:FUZ721173 GEV721117:GEV721173 GOR721117:GOR721173 GYN721117:GYN721173 HIJ721117:HIJ721173 HSF721117:HSF721173 ICB721117:ICB721173 ILX721117:ILX721173 IVT721117:IVT721173 JFP721117:JFP721173 JPL721117:JPL721173 JZH721117:JZH721173 KJD721117:KJD721173 KSZ721117:KSZ721173 LCV721117:LCV721173 LMR721117:LMR721173 LWN721117:LWN721173 MGJ721117:MGJ721173 MQF721117:MQF721173 NAB721117:NAB721173 NJX721117:NJX721173 NTT721117:NTT721173 ODP721117:ODP721173 ONL721117:ONL721173 OXH721117:OXH721173 PHD721117:PHD721173 PQZ721117:PQZ721173 QAV721117:QAV721173 QKR721117:QKR721173 QUN721117:QUN721173 REJ721117:REJ721173 ROF721117:ROF721173 RYB721117:RYB721173 SHX721117:SHX721173 SRT721117:SRT721173 TBP721117:TBP721173 TLL721117:TLL721173 TVH721117:TVH721173 UFD721117:UFD721173 UOZ721117:UOZ721173 UYV721117:UYV721173 VIR721117:VIR721173 VSN721117:VSN721173 WCJ721117:WCJ721173 WMF721117:WMF721173 WWB721117:WWB721173 JP786653:JP786709 TL786653:TL786709 ADH786653:ADH786709 AND786653:AND786709 AWZ786653:AWZ786709 BGV786653:BGV786709 BQR786653:BQR786709 CAN786653:CAN786709 CKJ786653:CKJ786709 CUF786653:CUF786709 DEB786653:DEB786709 DNX786653:DNX786709 DXT786653:DXT786709 EHP786653:EHP786709 ERL786653:ERL786709 FBH786653:FBH786709 FLD786653:FLD786709 FUZ786653:FUZ786709 GEV786653:GEV786709 GOR786653:GOR786709 GYN786653:GYN786709 HIJ786653:HIJ786709 HSF786653:HSF786709 ICB786653:ICB786709 ILX786653:ILX786709 IVT786653:IVT786709 JFP786653:JFP786709 JPL786653:JPL786709 JZH786653:JZH786709 KJD786653:KJD786709 KSZ786653:KSZ786709 LCV786653:LCV786709 LMR786653:LMR786709 LWN786653:LWN786709 MGJ786653:MGJ786709 MQF786653:MQF786709 NAB786653:NAB786709 NJX786653:NJX786709 NTT786653:NTT786709 ODP786653:ODP786709 ONL786653:ONL786709 OXH786653:OXH786709 PHD786653:PHD786709 PQZ786653:PQZ786709 QAV786653:QAV786709 QKR786653:QKR786709 QUN786653:QUN786709 REJ786653:REJ786709 ROF786653:ROF786709 RYB786653:RYB786709 SHX786653:SHX786709 SRT786653:SRT786709 TBP786653:TBP786709 TLL786653:TLL786709 TVH786653:TVH786709 UFD786653:UFD786709 UOZ786653:UOZ786709 UYV786653:UYV786709 VIR786653:VIR786709 VSN786653:VSN786709 WCJ786653:WCJ786709 WMF786653:WMF786709 WWB786653:WWB786709 JP852189:JP852245 TL852189:TL852245 ADH852189:ADH852245 AND852189:AND852245 AWZ852189:AWZ852245 BGV852189:BGV852245 BQR852189:BQR852245 CAN852189:CAN852245 CKJ852189:CKJ852245 CUF852189:CUF852245 DEB852189:DEB852245 DNX852189:DNX852245 DXT852189:DXT852245 EHP852189:EHP852245 ERL852189:ERL852245 FBH852189:FBH852245 FLD852189:FLD852245 FUZ852189:FUZ852245 GEV852189:GEV852245 GOR852189:GOR852245 GYN852189:GYN852245 HIJ852189:HIJ852245 HSF852189:HSF852245 ICB852189:ICB852245 ILX852189:ILX852245 IVT852189:IVT852245 JFP852189:JFP852245 JPL852189:JPL852245 JZH852189:JZH852245 KJD852189:KJD852245 KSZ852189:KSZ852245 LCV852189:LCV852245 LMR852189:LMR852245 LWN852189:LWN852245 MGJ852189:MGJ852245 MQF852189:MQF852245 NAB852189:NAB852245 NJX852189:NJX852245 NTT852189:NTT852245 ODP852189:ODP852245 ONL852189:ONL852245 OXH852189:OXH852245 PHD852189:PHD852245 PQZ852189:PQZ852245 QAV852189:QAV852245 QKR852189:QKR852245 QUN852189:QUN852245 REJ852189:REJ852245 ROF852189:ROF852245 RYB852189:RYB852245 SHX852189:SHX852245 SRT852189:SRT852245 TBP852189:TBP852245 TLL852189:TLL852245 TVH852189:TVH852245 UFD852189:UFD852245 UOZ852189:UOZ852245 UYV852189:UYV852245 VIR852189:VIR852245 VSN852189:VSN852245 WCJ852189:WCJ852245 WMF852189:WMF852245 WWB852189:WWB852245 JP917725:JP917781 TL917725:TL917781 ADH917725:ADH917781 AND917725:AND917781 AWZ917725:AWZ917781 BGV917725:BGV917781 BQR917725:BQR917781 CAN917725:CAN917781 CKJ917725:CKJ917781 CUF917725:CUF917781 DEB917725:DEB917781 DNX917725:DNX917781 DXT917725:DXT917781 EHP917725:EHP917781 ERL917725:ERL917781 FBH917725:FBH917781 FLD917725:FLD917781 FUZ917725:FUZ917781 GEV917725:GEV917781 GOR917725:GOR917781 GYN917725:GYN917781 HIJ917725:HIJ917781 HSF917725:HSF917781 ICB917725:ICB917781 ILX917725:ILX917781 IVT917725:IVT917781 JFP917725:JFP917781 JPL917725:JPL917781 JZH917725:JZH917781 KJD917725:KJD917781 KSZ917725:KSZ917781 LCV917725:LCV917781 LMR917725:LMR917781 LWN917725:LWN917781 MGJ917725:MGJ917781 MQF917725:MQF917781 NAB917725:NAB917781 NJX917725:NJX917781 NTT917725:NTT917781 ODP917725:ODP917781 ONL917725:ONL917781 OXH917725:OXH917781 PHD917725:PHD917781 PQZ917725:PQZ917781 QAV917725:QAV917781 QKR917725:QKR917781 QUN917725:QUN917781 REJ917725:REJ917781 ROF917725:ROF917781 RYB917725:RYB917781 SHX917725:SHX917781 SRT917725:SRT917781 TBP917725:TBP917781 TLL917725:TLL917781 TVH917725:TVH917781 UFD917725:UFD917781 UOZ917725:UOZ917781 UYV917725:UYV917781 VIR917725:VIR917781 VSN917725:VSN917781 WCJ917725:WCJ917781 WMF917725:WMF917781 WWB917725:WWB917781 JP983261:JP983317 TL983261:TL983317 ADH983261:ADH983317 AND983261:AND983317 AWZ983261:AWZ983317 BGV983261:BGV983317 BQR983261:BQR983317 CAN983261:CAN983317 CKJ983261:CKJ983317 CUF983261:CUF983317 DEB983261:DEB983317 DNX983261:DNX983317 DXT983261:DXT983317 EHP983261:EHP983317 ERL983261:ERL983317 FBH983261:FBH983317 FLD983261:FLD983317 FUZ983261:FUZ983317 GEV983261:GEV983317 GOR983261:GOR983317 GYN983261:GYN983317 HIJ983261:HIJ983317 HSF983261:HSF983317 ICB983261:ICB983317 ILX983261:ILX983317 IVT983261:IVT983317 JFP983261:JFP983317 JPL983261:JPL983317 JZH983261:JZH983317 KJD983261:KJD983317 KSZ983261:KSZ983317 LCV983261:LCV983317 LMR983261:LMR983317 LWN983261:LWN983317 MGJ983261:MGJ983317 MQF983261:MQF983317 NAB983261:NAB983317 NJX983261:NJX983317 NTT983261:NTT983317 ODP983261:ODP983317 ONL983261:ONL983317 OXH983261:OXH983317 PHD983261:PHD983317 PQZ983261:PQZ983317 QAV983261:QAV983317 QKR983261:QKR983317 QUN983261:QUN983317 REJ983261:REJ983317 ROF983261:ROF983317 RYB983261:RYB983317 SHX983261:SHX983317 SRT983261:SRT983317 TBP983261:TBP983317 TLL983261:TLL983317 TVH983261:TVH983317 UFD983261:UFD983317 UOZ983261:UOZ983317 UYV983261:UYV983317 VIR983261:VIR983317 VSN983261:VSN983317 WCJ983261:WCJ983317 WMF983261:WMF983317 WWB983261:WWB983317 WWC187:WWC189 WMG187:WMG189 WCK187:WCK189 VSO187:VSO189 VIS187:VIS189 UYW187:UYW189 UPA187:UPA189 UFE187:UFE189 TVI187:TVI189 TLM187:TLM189 TBQ187:TBQ189 SRU187:SRU189 SHY187:SHY189 RYC187:RYC189 ROG187:ROG189 REK187:REK189 QUO187:QUO189 QKS187:QKS189 QAW187:QAW189 PRA187:PRA189 PHE187:PHE189 OXI187:OXI189 ONM187:ONM189 ODQ187:ODQ189 NTU187:NTU189 NJY187:NJY189 NAC187:NAC189 MQG187:MQG189 MGK187:MGK189 LWO187:LWO189 LMS187:LMS189 LCW187:LCW189 KTA187:KTA189 KJE187:KJE189 JZI187:JZI189 JPM187:JPM189 JFQ187:JFQ189 IVU187:IVU189 ILY187:ILY189 ICC187:ICC189 HSG187:HSG189 HIK187:HIK189 GYO187:GYO189 GOS187:GOS189 GEW187:GEW189 FVA187:FVA189 FLE187:FLE189 FBI187:FBI189 ERM187:ERM189 EHQ187:EHQ189 DXU187:DXU189 DNY187:DNY189 DEC187:DEC189 CUG187:CUG189 CKK187:CKK189 CAO187:CAO189 BQS187:BQS189 BGW187:BGW189 AXA187:AXA189 ANE187:ANE189 ADI187:ADI189 TM187:TM189 JQ187:JQ189 ADI124 TM124 JQ124 WWC124 WMG124 WCK124 VSO124 VIS124 UYW124 UPA124 UFE124 TVI124 TLM124 TBQ124 SRU124 SHY124 RYC124 ROG124 REK124 QUO124 QKS124 QAW124 PRA124 PHE124 OXI124 ONM124 ODQ124 NTU124 NJY124 NAC124 MQG124 MGK124 LWO124 LMS124 LCW124 KTA124 KJE124 JZI124 JPM124 JFQ124 IVU124 ILY124 ICC124 HSG124 HIK124 GYO124 GOS124 GEW124 FVA124 FLE124 FBI124 ERM124 EHQ124 DXU124 DNY124 DEC124 CUG124 CKK124 CAO124 BQS124 BGW124 AXA124 ANE124 TM412:TM459 ADI412:ADI459 ANE412:ANE459 AXA412:AXA459 BGW412:BGW459 BQS412:BQS459 CAO412:CAO459 CKK412:CKK459 CUG412:CUG459 DEC412:DEC459 DNY412:DNY459 DXU412:DXU459 EHQ412:EHQ459 ERM412:ERM459 FBI412:FBI459 FLE412:FLE459 FVA412:FVA459 GEW412:GEW459 GOS412:GOS459 GYO412:GYO459 HIK412:HIK459 HSG412:HSG459 ICC412:ICC459 ILY412:ILY459 IVU412:IVU459 JFQ412:JFQ459 JPM412:JPM459 JZI412:JZI459 KJE412:KJE459 KTA412:KTA459 LCW412:LCW459 LMS412:LMS459 LWO412:LWO459 MGK412:MGK459 MQG412:MQG459 NAC412:NAC459 NJY412:NJY459 NTU412:NTU459 ODQ412:ODQ459 ONM412:ONM459 OXI412:OXI459 PHE412:PHE459 PRA412:PRA459 QAW412:QAW459 QKS412:QKS459 QUO412:QUO459 REK412:REK459 ROG412:ROG459 RYC412:RYC459 SHY412:SHY459 SRU412:SRU459 TBQ412:TBQ459 TLM412:TLM459 TVI412:TVI459 UFE412:UFE459 UPA412:UPA459 UYW412:UYW459 VIS412:VIS459 VSO412:VSO459 WCK412:WCK459 WMG412:WMG459 WWC412:WWC459 JQ412:JQ459 TM393 TL392 ADI393 ADH392 ANE393 AND392 AXA393 AWZ392 BGW393 BGV392 BQS393 BQR392 CAO393 CAN392 CKK393 CKJ392 CUG393 CUF392 DEC393 DEB392 DNY393 DNX392 DXU393 DXT392 EHQ393 EHP392 ERM393 ERL392 FBI393 FBH392 FLE393 FLD392 FVA393 FUZ392 GEW393 GEV392 GOS393 GOR392 GYO393 GYN392 HIK393 HIJ392 HSG393 HSF392 ICC393 ICB392 ILY393 ILX392 IVU393 IVT392 JFQ393 JFP392 JPM393 JPL392 JZI393 JZH392 KJE393 KJD392 KTA393 KSZ392 LCW393 LCV392 LMS393 LMR392 LWO393 LWN392 MGK393 MGJ392 MQG393 MQF392 NAC393 NAB392 NJY393 NJX392 NTU393 NTT392 ODQ393 ODP392 ONM393 ONL392 OXI393 OXH392 PHE393 PHD392 PRA393 PQZ392 QAW393 QAV392 QKS393 QKR392 QUO393 QUN392 REK393 REJ392 ROG393 ROF392 RYC393 RYB392 SHY393 SHX392 SRU393 SRT392 TBQ393 TBP392 TLM393 TLL392 TVI393 TVH392 UFE393 UFD392 UPA393 UOZ392 UYW393 UYV392 VIS393 VIR392 VSO393 VSN392 WCK393 WCJ392 WMG393 WMF392 WWC393 WWB392 JQ393 JP392 JP343:JP344 WWB343:WWB344 WMF343:WMF344 WCJ343:WCJ344 VSN343:VSN344 VIR343:VIR344 UYV343:UYV344 UOZ343:UOZ344 UFD343:UFD344 TVH343:TVH344 TLL343:TLL344 TBP343:TBP344 SRT343:SRT344 SHX343:SHX344 RYB343:RYB344 ROF343:ROF344 REJ343:REJ344 QUN343:QUN344 QKR343:QKR344 QAV343:QAV344 PQZ343:PQZ344 PHD343:PHD344 OXH343:OXH344 ONL343:ONL344 ODP343:ODP344 NTT343:NTT344 NJX343:NJX344 NAB343:NAB344 MQF343:MQF344 MGJ343:MGJ344 LWN343:LWN344 LMR343:LMR344 LCV343:LCV344 KSZ343:KSZ344 KJD343:KJD344 JZH343:JZH344 JPL343:JPL344 JFP343:JFP344 IVT343:IVT344 ILX343:ILX344 ICB343:ICB344 HSF343:HSF344 HIJ343:HIJ344 GYN343:GYN344 GOR343:GOR344 GEV343:GEV344 FUZ343:FUZ344 FLD343:FLD344 FBH343:FBH344 ERL343:ERL344 EHP343:EHP344 DXT343:DXT344 DNX343:DNX344 DEB343:DEB344 CUF343:CUF344 CKJ343:CKJ344 CAN343:CAN344 BQR343:BQR344 BGV343:BGV344 AWZ343:AWZ344 AND343:AND344 ADH343:ADH344 TL343:TL344 AXC573:AXC576 BGY573:BGY576 BQU573:BQU576 CAQ573:CAQ576 CKM573:CKM576 CUI573:CUI576 DEE573:DEE576 DOA573:DOA576 DXW573:DXW576 EHS573:EHS576 ERO573:ERO576 FBK573:FBK576 FLG573:FLG576 FVC573:FVC576 GEY573:GEY576 GOU573:GOU576 GYQ573:GYQ576 HIM573:HIM576 HSI573:HSI576 ICE573:ICE576 IMA573:IMA576 IVW573:IVW576 JFS573:JFS576 JPO573:JPO576 JZK573:JZK576 KJG573:KJG576 KTC573:KTC576 LCY573:LCY576 LMU573:LMU576 LWQ573:LWQ576 MGM573:MGM576 MQI573:MQI576 NAE573:NAE576 NKA573:NKA576 NTW573:NTW576 ODS573:ODS576 ONO573:ONO576 OXK573:OXK576 PHG573:PHG576 PRC573:PRC576 QAY573:QAY576 QKU573:QKU576 QUQ573:QUQ576 REM573:REM576 ROI573:ROI576 RYE573:RYE576 SIA573:SIA576 SRW573:SRW576 TBS573:TBS576 TLO573:TLO576 TVK573:TVK576 UFG573:UFG576 UPC573:UPC576 UYY573:UYY576 VIU573:VIU576 VSQ573:VSQ576 WCM573:WCM576 WMI573:WMI576 WWE573:WWE576 JS573:JS576 TO573:TO576 ADK573:ADK576 ANG573:ANG576 ADI295:ADI341 ANE295:ANE341 AXA295:AXA341 BGW295:BGW341 BQS295:BQS341 CAO295:CAO341 CKK295:CKK341 CUG295:CUG341 DEC295:DEC341 DNY295:DNY341 DXU295:DXU341 EHQ295:EHQ341 ERM295:ERM341 FBI295:FBI341 FLE295:FLE341 FVA295:FVA341 GEW295:GEW341 GOS295:GOS341 GYO295:GYO341 HIK295:HIK341 HSG295:HSG341 ICC295:ICC341 ILY295:ILY341 IVU295:IVU341 JFQ295:JFQ341 JPM295:JPM341 JZI295:JZI341 KJE295:KJE341 KTA295:KTA341 LCW295:LCW341 LMS295:LMS341 LWO295:LWO341 MGK295:MGK341 MQG295:MQG341 NAC295:NAC341 NJY295:NJY341 NTU295:NTU341 ODQ295:ODQ341 ONM295:ONM341 OXI295:OXI341 PHE295:PHE341 PRA295:PRA341 QAW295:QAW341 QKS295:QKS341 QUO295:QUO341 REK295:REK341 ROG295:ROG341 RYC295:RYC341 SHY295:SHY341 SRU295:SRU341 TBQ295:TBQ341 TLM295:TLM341 TVI295:TVI341 UFE295:UFE341 UPA295:UPA341 UYW295:UYW341 VIS295:VIS341 VSO295:VSO341 WCK295:WCK341 WMG295:WMG341 WWC295:WWC341 JQ295:JQ341 TM295:TM341 JS345:JS391 WWE345:WWE391 WMI345:WMI391 WCM345:WCM391 VSQ345:VSQ391 VIU345:VIU391 UYY345:UYY391 UPC345:UPC391 UFG345:UFG391 TVK345:TVK391 TLO345:TLO391 TBS345:TBS391 SRW345:SRW391 SIA345:SIA391 RYE345:RYE391 ROI345:ROI391 REM345:REM391 QUQ345:QUQ391 QKU345:QKU391 QAY345:QAY391 PRC345:PRC391 PHG345:PHG391 OXK345:OXK391 ONO345:ONO391 ODS345:ODS391 NTW345:NTW391 NKA345:NKA391 NAE345:NAE391 MQI345:MQI391 MGM345:MGM391 LWQ345:LWQ391 LMU345:LMU391 LCY345:LCY391 KTC345:KTC391 KJG345:KJG391 JZK345:JZK391 JPO345:JPO391 JFS345:JFS391 IVW345:IVW391 IMA345:IMA391 ICE345:ICE391 HSI345:HSI391 HIM345:HIM391 GYQ345:GYQ391 GOU345:GOU391 GEY345:GEY391 FVC345:FVC391 FLG345:FLG391 FBK345:FBK391 ERO345:ERO391 EHS345:EHS391 DXW345:DXW391 DOA345:DOA391 DEE345:DEE391 CUI345:CUI391 CKM345:CKM391 CAQ345:CAQ391 BQU345:BQU391 BGY345:BGY391 AXC345:AXC391 ANG345:ANG391 ADK345:ADK391 TO345:TO391 AWZ9:AWZ123 BGV9:BGV123 BQR9:BQR123 CAN9:CAN123 CKJ9:CKJ123 CUF9:CUF123 DEB9:DEB123 DNX9:DNX123 DXT9:DXT123 EHP9:EHP123 ERL9:ERL123 FBH9:FBH123 FLD9:FLD123 FUZ9:FUZ123 GEV9:GEV123 GOR9:GOR123 GYN9:GYN123 HIJ9:HIJ123 HSF9:HSF123 ICB9:ICB123 ILX9:ILX123 IVT9:IVT123 JFP9:JFP123 JPL9:JPL123 JZH9:JZH123 KJD9:KJD123 KSZ9:KSZ123 LCV9:LCV123 LMR9:LMR123 LWN9:LWN123 MGJ9:MGJ123 MQF9:MQF123 NAB9:NAB123 NJX9:NJX123 NTT9:NTT123 ODP9:ODP123 ONL9:ONL123 OXH9:OXH123 PHD9:PHD123 PQZ9:PQZ123 QAV9:QAV123 QKR9:QKR123 QUN9:QUN123 REJ9:REJ123 ROF9:ROF123 RYB9:RYB123 SHX9:SHX123 SRT9:SRT123 TBP9:TBP123 TLL9:TLL123 TVH9:TVH123 UFD9:UFD123 UOZ9:UOZ123 UYV9:UYV123 VIR9:VIR123 VSN9:VSN123 WCJ9:WCJ123 WMF9:WMF123 WWB9:WWB123 JP9:JP123 TL9:TL123 ADH9:ADH123 AND9:AND123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180BC0B28E24B48930E26177BB72728" ma:contentTypeVersion="1" ma:contentTypeDescription="Crear nuevo documento." ma:contentTypeScope="" ma:versionID="c98bba7c4e6da7c14f0ee4c19b39f49e">
  <xsd:schema xmlns:xsd="http://www.w3.org/2001/XMLSchema" xmlns:xs="http://www.w3.org/2001/XMLSchema" xmlns:p="http://schemas.microsoft.com/office/2006/metadata/properties" xmlns:ns2="2febaad4-4a94-47d8-bd40-dd72d5026160" targetNamespace="http://schemas.microsoft.com/office/2006/metadata/properties" ma:root="true" ma:fieldsID="45d99a13990214a782ddff61e3c1d010" ns2:_="">
    <xsd:import namespace="2febaad4-4a94-47d8-bd40-dd72d502616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334C5BC-CBE7-49A1-9DF2-D762A72EA149}">
  <ds:schemaRefs>
    <ds:schemaRef ds:uri="http://schemas.microsoft.com/sharepoint/v3/contenttype/forms"/>
  </ds:schemaRefs>
</ds:datastoreItem>
</file>

<file path=customXml/itemProps2.xml><?xml version="1.0" encoding="utf-8"?>
<ds:datastoreItem xmlns:ds="http://schemas.openxmlformats.org/officeDocument/2006/customXml" ds:itemID="{9BAA3287-3A44-4262-B3BB-F91E2C73D4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ebaad4-4a94-47d8-bd40-dd72d5026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F4EE9F-474C-4461-9F55-152240ACC493}">
  <ds:schemaRefs>
    <ds:schemaRef ds:uri="http://schemas.microsoft.com/office/2006/documentManagement/types"/>
    <ds:schemaRef ds:uri="http://schemas.openxmlformats.org/package/2006/metadata/core-properties"/>
    <ds:schemaRef ds:uri="http://purl.org/dc/dcmitype/"/>
    <ds:schemaRef ds:uri="2febaad4-4a94-47d8-bd40-dd72d5026160"/>
    <ds:schemaRef ds:uri="http://purl.org/dc/elements/1.1/"/>
    <ds:schemaRef ds:uri="http://schemas.microsoft.com/office/2006/metadata/properties"/>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7</vt:i4>
      </vt:variant>
    </vt:vector>
  </HeadingPairs>
  <TitlesOfParts>
    <vt:vector size="22" baseType="lpstr">
      <vt:lpstr>INSTRUCTIVO</vt:lpstr>
      <vt:lpstr>BP CONTABLE</vt:lpstr>
      <vt:lpstr>BP FISCAL</vt:lpstr>
      <vt:lpstr>RENGLON VS CUENTAS</vt:lpstr>
      <vt:lpstr>DECL RENTA</vt:lpstr>
      <vt:lpstr>CUADRAJE</vt:lpstr>
      <vt:lpstr>Caratula</vt:lpstr>
      <vt:lpstr>ESF - Patrimonio</vt:lpstr>
      <vt:lpstr>ERI - Renta Liquida</vt:lpstr>
      <vt:lpstr>ANEXOS</vt:lpstr>
      <vt:lpstr>Impuesto Diferido</vt:lpstr>
      <vt:lpstr>Ingresos y Facturación</vt:lpstr>
      <vt:lpstr>Activos fijos</vt:lpstr>
      <vt:lpstr>Resumen ESF-ERI</vt:lpstr>
      <vt:lpstr>ejemplos</vt:lpstr>
      <vt:lpstr>'DECL RENTA'!Área_de_impresión</vt:lpstr>
      <vt:lpstr>'ESF - Patrimonio'!Área_de_impresión</vt:lpstr>
      <vt:lpstr>'Impuesto Diferido'!Área_de_impresión</vt:lpstr>
      <vt:lpstr>'Ingresos y Facturación'!Área_de_impresión</vt:lpstr>
      <vt:lpstr>ESF</vt:lpstr>
      <vt:lpstr>RENGLON</vt:lpstr>
      <vt:lpstr>'Impuesto Diferido'!Títulos_a_imprimir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Johnatan Gil</dc:creator>
  <cp:lastModifiedBy>Alexandra Gil</cp:lastModifiedBy>
  <cp:lastPrinted>2018-01-26T18:57:44Z</cp:lastPrinted>
  <dcterms:created xsi:type="dcterms:W3CDTF">2016-10-11T19:36:49Z</dcterms:created>
  <dcterms:modified xsi:type="dcterms:W3CDTF">2023-04-05T20:41:08Z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0x010100C180BC0B28E24B48930E26177BB72728</vt:lpwstr>
  </property>
</Properties>
</file>